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defaultThemeVersion="124226"/>
  <mc:AlternateContent xmlns:mc="http://schemas.openxmlformats.org/markup-compatibility/2006">
    <mc:Choice Requires="x15">
      <x15ac:absPath xmlns:x15ac="http://schemas.microsoft.com/office/spreadsheetml/2010/11/ac" url="D:\nachiketh\#N\New folder\EMFIN\Schematics\"/>
    </mc:Choice>
  </mc:AlternateContent>
  <xr:revisionPtr revIDLastSave="0" documentId="13_ncr:1_{44EDF823-A9E9-4EA9-A96D-D4D58584590E}" xr6:coauthVersionLast="47" xr6:coauthVersionMax="47" xr10:uidLastSave="{00000000-0000-0000-0000-000000000000}"/>
  <workbookProtection workbookAlgorithmName="SHA-512" workbookHashValue="u0rc5HQJVDI8T7VhZK/GMvollPotAMkUCTcO3K706DbO0Sa9Fa5LFPwrld2yJl4pT8w+jWuiyeZqEWUX05AFVg==" workbookSaltValue="zrmOQsgx1OdkMrAW9XHw2Q==" workbookSpinCount="100000" lockStructure="1"/>
  <bookViews>
    <workbookView xWindow="-120" yWindow="-120" windowWidth="29040" windowHeight="15720" xr2:uid="{00000000-000D-0000-FFFF-FFFF00000000}"/>
  </bookViews>
  <sheets>
    <sheet name="Device Calculator" sheetId="3" r:id="rId1"/>
    <sheet name="Bode Plot" sheetId="16" state="hidden" r:id="rId2"/>
    <sheet name="Pin Detect Programming" sheetId="6" r:id="rId3"/>
    <sheet name="Schematic Checklist" sheetId="10" r:id="rId4"/>
    <sheet name="Layout Checklist" sheetId="11" r:id="rId5"/>
    <sheet name="Extra" sheetId="12" state="hidden" r:id="rId6"/>
    <sheet name="Pin Detect Programming (2)" sheetId="13" state="hidden" r:id="rId7"/>
    <sheet name="COMP_DECODE" sheetId="5" state="hidden" r:id="rId8"/>
    <sheet name="Pinstrap Reverse Lookup" sheetId="9" state="hidden" r:id="rId9"/>
    <sheet name="Compensation References" sheetId="2" state="hidden" r:id="rId10"/>
    <sheet name="Resistor References" sheetId="8" state="hidden" r:id="rId11"/>
    <sheet name="Resistor Selection" sheetId="7" state="hidden" r:id="rId12"/>
    <sheet name="Sheet2" sheetId="14" state="hidden" r:id="rId13"/>
    <sheet name="Concatenation" sheetId="15" state="hidden" r:id="rId14"/>
  </sheets>
  <externalReferences>
    <externalReference r:id="rId15"/>
    <externalReference r:id="rId16"/>
  </externalReferences>
  <definedNames>
    <definedName name="_xlnm._FilterDatabase" localSheetId="4" hidden="1">'Layout Checklist'!$A$1:$R$25</definedName>
    <definedName name="_xlnm._FilterDatabase" localSheetId="3" hidden="1">'Schematic Checklist'!$A$1:$O$60</definedName>
    <definedName name="Cin_cer" localSheetId="1">'Device Calculator'!$E$61</definedName>
    <definedName name="Cin_cer">'Device Calculator'!$E$61</definedName>
    <definedName name="Comp_Code" localSheetId="1">'Device Calculator'!$E$78</definedName>
    <definedName name="Comp_Code">'Device Calculator'!$E$78</definedName>
    <definedName name="Cout_bulk" localSheetId="1">'Device Calculator'!$F$41</definedName>
    <definedName name="Cout_bulk">'Device Calculator'!$F$41</definedName>
    <definedName name="Cout_cer" localSheetId="1">'Device Calculator'!$F$48</definedName>
    <definedName name="Cout_cer">'Device Calculator'!$F$48</definedName>
    <definedName name="Cout_max" localSheetId="1">'Device Calculator'!$D$52</definedName>
    <definedName name="Cout_max">'Device Calculator'!$D$52</definedName>
    <definedName name="Cout_total" localSheetId="1">'Device Calculator'!$F$50</definedName>
    <definedName name="Cout_total">'Device Calculator'!$F$50</definedName>
    <definedName name="CSA" localSheetId="1">'Device Calculator'!$D$67</definedName>
    <definedName name="CSA">'Device Calculator'!$D$67</definedName>
    <definedName name="ESR_bulk" localSheetId="1">'Device Calculator'!$F$42</definedName>
    <definedName name="ESR_bulk">'Device Calculator'!$F$42</definedName>
    <definedName name="ESR_cer" localSheetId="1">'Device Calculator'!$F$49</definedName>
    <definedName name="ESR_cer">'Device Calculator'!$F$49</definedName>
    <definedName name="fcoi_trgt" localSheetId="1">'Device Calculator'!$F$70</definedName>
    <definedName name="fcoi_trgt">'Device Calculator'!$F$70</definedName>
    <definedName name="fcov_trgt" localSheetId="1">'Device Calculator'!$F$73</definedName>
    <definedName name="fcov_trgt">'Device Calculator'!$F$73</definedName>
    <definedName name="fpi_trgt" localSheetId="1">'Device Calculator'!$D$95</definedName>
    <definedName name="fpi_trgt">'Device Calculator'!$D$95</definedName>
    <definedName name="fsw" localSheetId="1">'Device Calculator'!$C$16</definedName>
    <definedName name="fsw">'Device Calculator'!$C$16</definedName>
    <definedName name="fzi_trgt" localSheetId="1">'Device Calculator'!$D$94</definedName>
    <definedName name="fzi_trgt">'Device Calculator'!$D$94</definedName>
    <definedName name="GM_PS" localSheetId="1">'Device Calculator'!$D$68</definedName>
    <definedName name="GM_PS">'Device Calculator'!$D$68</definedName>
    <definedName name="ILOOP" localSheetId="1">'Device Calculator'!$F$106</definedName>
    <definedName name="ILOOP">'Device Calculator'!$F$106</definedName>
    <definedName name="ILOOP_trgt" localSheetId="1">'Device Calculator'!$D$93</definedName>
    <definedName name="ILOOP_trgt">'Device Calculator'!$D$93</definedName>
    <definedName name="Iout" localSheetId="1">'Device Calculator'!$C$9</definedName>
    <definedName name="Iout">'Device Calculator'!$C$9</definedName>
    <definedName name="Iphase" localSheetId="1">'Device Calculator'!$D$11</definedName>
    <definedName name="Iphase">'Device Calculator'!$D$11</definedName>
    <definedName name="Iripple" localSheetId="1">'Device Calculator'!$F$26</definedName>
    <definedName name="Iripple">'Device Calculator'!$F$26</definedName>
    <definedName name="Lout" localSheetId="1">'Device Calculator'!$F$25</definedName>
    <definedName name="Lout">'Device Calculator'!$F$25</definedName>
    <definedName name="Mod_ratio" localSheetId="1">'Device Calculator'!$D$66</definedName>
    <definedName name="Mod_ratio">'Device Calculator'!$D$66</definedName>
    <definedName name="Phases" localSheetId="1">'Device Calculator'!$C$10</definedName>
    <definedName name="Phases">'Device Calculator'!$C$10</definedName>
    <definedName name="Pvin" localSheetId="1">'Device Calculator'!$C$5</definedName>
    <definedName name="Pvin">'Device Calculator'!$C$5</definedName>
    <definedName name="VLOOP" localSheetId="1">'Device Calculator'!$F$121</definedName>
    <definedName name="VLOOP">'Device Calculator'!$F$121</definedName>
    <definedName name="VLOOP_trgt" localSheetId="1">'Device Calculator'!$D$111</definedName>
    <definedName name="VLOOP_trgt">'Device Calculator'!$D$111</definedName>
    <definedName name="VOSL" localSheetId="1">'Device Calculator'!$E$7</definedName>
    <definedName name="VOSL">'Device Calculator'!$E$7</definedName>
    <definedName name="Vout" localSheetId="1">'Device Calculator'!$C$6</definedName>
    <definedName name="Vout">'Device Calculator'!$C$6</definedName>
    <definedName name="Vref">'Device Calculator'!$F$8</definedName>
    <definedName name="Zout_fco_trgt" localSheetId="1">'Device Calculator'!$F$74</definedName>
    <definedName name="Zout_fco_trgt">'Device Calculator'!$F$74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 i="6" l="1"/>
  <c r="T43" i="16" l="1"/>
  <c r="B42" i="16"/>
  <c r="B45" i="16"/>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B2045" i="16" s="1"/>
  <c r="B2046" i="16" s="1"/>
  <c r="B2047" i="16" s="1"/>
  <c r="B2048" i="16" s="1"/>
  <c r="B2049" i="16" s="1"/>
  <c r="B2050" i="16" s="1"/>
  <c r="B2051" i="16" s="1"/>
  <c r="B2052" i="16" s="1"/>
  <c r="B2053" i="16" s="1"/>
  <c r="B2054" i="16" s="1"/>
  <c r="B2055" i="16" s="1"/>
  <c r="B2056" i="16" s="1"/>
  <c r="B2057" i="16" s="1"/>
  <c r="B2058" i="16" s="1"/>
  <c r="B2059" i="16" s="1"/>
  <c r="B2060" i="16" s="1"/>
  <c r="B2061" i="16" s="1"/>
  <c r="B2062" i="16" s="1"/>
  <c r="B2063" i="16" s="1"/>
  <c r="B2064" i="16" s="1"/>
  <c r="B2065" i="16" s="1"/>
  <c r="B2066" i="16" s="1"/>
  <c r="B2067" i="16" s="1"/>
  <c r="B2068" i="16" s="1"/>
  <c r="B2069" i="16" s="1"/>
  <c r="B2070" i="16" s="1"/>
  <c r="B2071" i="16" s="1"/>
  <c r="B2072" i="16" s="1"/>
  <c r="B2073" i="16" s="1"/>
  <c r="B2074" i="16" s="1"/>
  <c r="B2075" i="16" s="1"/>
  <c r="B2076" i="16" s="1"/>
  <c r="B2077" i="16" s="1"/>
  <c r="B2078" i="16" s="1"/>
  <c r="B2079" i="16" s="1"/>
  <c r="B2080" i="16" s="1"/>
  <c r="B2081" i="16" s="1"/>
  <c r="B2082" i="16" s="1"/>
  <c r="B2083" i="16" s="1"/>
  <c r="B2084" i="16" s="1"/>
  <c r="B2085" i="16" s="1"/>
  <c r="B2086" i="16" s="1"/>
  <c r="B2087" i="16" s="1"/>
  <c r="B2088" i="16" s="1"/>
  <c r="B2089" i="16" s="1"/>
  <c r="B2090" i="16" s="1"/>
  <c r="B2091" i="16" s="1"/>
  <c r="B2092" i="16" s="1"/>
  <c r="B2093" i="16" s="1"/>
  <c r="B2094" i="16" s="1"/>
  <c r="B2095" i="16" s="1"/>
  <c r="B2096" i="16" s="1"/>
  <c r="B2097" i="16" s="1"/>
  <c r="B2098" i="16" s="1"/>
  <c r="B2099" i="16" s="1"/>
  <c r="B2100" i="16" s="1"/>
  <c r="B2101" i="16" s="1"/>
  <c r="B2102" i="16" s="1"/>
  <c r="B2103" i="16" s="1"/>
  <c r="B2104" i="16" s="1"/>
  <c r="B2105" i="16" s="1"/>
  <c r="B2106" i="16" s="1"/>
  <c r="B2107" i="16" s="1"/>
  <c r="B2108" i="16" s="1"/>
  <c r="B2109" i="16" s="1"/>
  <c r="B2110" i="16" s="1"/>
  <c r="B2111" i="16" s="1"/>
  <c r="B2112" i="16" s="1"/>
  <c r="B2113" i="16" s="1"/>
  <c r="B2114" i="16" s="1"/>
  <c r="B2115" i="16" s="1"/>
  <c r="B2116" i="16" s="1"/>
  <c r="B2117" i="16" s="1"/>
  <c r="B2118" i="16" s="1"/>
  <c r="B2119" i="16" s="1"/>
  <c r="B2120" i="16" s="1"/>
  <c r="B2121" i="16" s="1"/>
  <c r="B2122" i="16" s="1"/>
  <c r="B2123" i="16" s="1"/>
  <c r="B2124" i="16" s="1"/>
  <c r="B2125" i="16" s="1"/>
  <c r="B2126" i="16" s="1"/>
  <c r="B2127" i="16" s="1"/>
  <c r="B2128" i="16" s="1"/>
  <c r="B2129" i="16" s="1"/>
  <c r="B2130" i="16" s="1"/>
  <c r="B2131" i="16" s="1"/>
  <c r="B2132" i="16" s="1"/>
  <c r="B2133" i="16" s="1"/>
  <c r="B2134" i="16" s="1"/>
  <c r="B2135" i="16" s="1"/>
  <c r="B2136" i="16" s="1"/>
  <c r="B2137" i="16" s="1"/>
  <c r="B2138" i="16" s="1"/>
  <c r="B2139" i="16" s="1"/>
  <c r="B2140" i="16" s="1"/>
  <c r="B2141" i="16" s="1"/>
  <c r="B2142" i="16" s="1"/>
  <c r="B2143" i="16" s="1"/>
  <c r="B2144" i="16" s="1"/>
  <c r="B2145" i="16" s="1"/>
  <c r="B2146" i="16" s="1"/>
  <c r="B2147" i="16" s="1"/>
  <c r="B2148" i="16" s="1"/>
  <c r="B2149" i="16" s="1"/>
  <c r="B2150" i="16" s="1"/>
  <c r="B2151" i="16" s="1"/>
  <c r="B2152" i="16" s="1"/>
  <c r="B2153" i="16" s="1"/>
  <c r="B2154" i="16" s="1"/>
  <c r="B2155" i="16" s="1"/>
  <c r="B2156" i="16" s="1"/>
  <c r="B2157" i="16" s="1"/>
  <c r="B2158" i="16" s="1"/>
  <c r="B2159" i="16" s="1"/>
  <c r="B2160" i="16" s="1"/>
  <c r="B2161" i="16" s="1"/>
  <c r="B2162" i="16" s="1"/>
  <c r="B2163" i="16" s="1"/>
  <c r="B2164" i="16" s="1"/>
  <c r="B2165" i="16" s="1"/>
  <c r="B2166" i="16" s="1"/>
  <c r="B2167" i="16" s="1"/>
  <c r="B2168" i="16" s="1"/>
  <c r="B2169" i="16" s="1"/>
  <c r="B2170" i="16" s="1"/>
  <c r="B2171" i="16" s="1"/>
  <c r="B2172" i="16" s="1"/>
  <c r="B2173" i="16" s="1"/>
  <c r="B2174" i="16" s="1"/>
  <c r="B2175" i="16" s="1"/>
  <c r="B2176" i="16" s="1"/>
  <c r="B2177" i="16" s="1"/>
  <c r="B2178" i="16" s="1"/>
  <c r="B2179" i="16" s="1"/>
  <c r="B2180" i="16" s="1"/>
  <c r="B2181" i="16" s="1"/>
  <c r="B2182" i="16" s="1"/>
  <c r="B2183" i="16" s="1"/>
  <c r="B2184" i="16" s="1"/>
  <c r="B2185" i="16" s="1"/>
  <c r="B2186" i="16" s="1"/>
  <c r="B2187" i="16" s="1"/>
  <c r="B2188" i="16" s="1"/>
  <c r="B2189" i="16" s="1"/>
  <c r="B2190" i="16" s="1"/>
  <c r="B2191" i="16" s="1"/>
  <c r="B2192" i="16" s="1"/>
  <c r="B2193" i="16" s="1"/>
  <c r="B2194" i="16" s="1"/>
  <c r="B2195" i="16" s="1"/>
  <c r="B2196" i="16" s="1"/>
  <c r="B2197" i="16" s="1"/>
  <c r="B2198" i="16" s="1"/>
  <c r="B2199" i="16" s="1"/>
  <c r="B2200" i="16" s="1"/>
  <c r="B2201" i="16" s="1"/>
  <c r="B2202" i="16" s="1"/>
  <c r="B2203" i="16" s="1"/>
  <c r="B2204" i="16" s="1"/>
  <c r="B2205" i="16" s="1"/>
  <c r="B2206" i="16" s="1"/>
  <c r="B2207" i="16" s="1"/>
  <c r="B2208" i="16" s="1"/>
  <c r="B2209" i="16" s="1"/>
  <c r="B2210" i="16" s="1"/>
  <c r="B2211" i="16" s="1"/>
  <c r="B2212" i="16" s="1"/>
  <c r="B2213" i="16" s="1"/>
  <c r="B2214" i="16" s="1"/>
  <c r="B2215" i="16" s="1"/>
  <c r="B2216" i="16" s="1"/>
  <c r="B2217" i="16" s="1"/>
  <c r="B2218" i="16" s="1"/>
  <c r="B2219" i="16" s="1"/>
  <c r="B2220" i="16" s="1"/>
  <c r="B2221" i="16" s="1"/>
  <c r="B2222" i="16" s="1"/>
  <c r="B2223" i="16" s="1"/>
  <c r="B2224" i="16" s="1"/>
  <c r="B2225" i="16" s="1"/>
  <c r="B2226" i="16" s="1"/>
  <c r="B2227" i="16" s="1"/>
  <c r="B2228" i="16" s="1"/>
  <c r="B2229" i="16" s="1"/>
  <c r="B2230" i="16" s="1"/>
  <c r="B2231" i="16" s="1"/>
  <c r="B2232" i="16" s="1"/>
  <c r="B2233" i="16" s="1"/>
  <c r="B2234" i="16" s="1"/>
  <c r="B2235" i="16" s="1"/>
  <c r="B2236" i="16" s="1"/>
  <c r="B2237" i="16" s="1"/>
  <c r="B2238" i="16" s="1"/>
  <c r="B2239" i="16" s="1"/>
  <c r="B2240" i="16" s="1"/>
  <c r="B2241" i="16" s="1"/>
  <c r="B2242" i="16" s="1"/>
  <c r="B2243" i="16" s="1"/>
  <c r="B2244" i="16" s="1"/>
  <c r="B2245" i="16" s="1"/>
  <c r="B2246" i="16" s="1"/>
  <c r="B2247" i="16" s="1"/>
  <c r="B2248" i="16" s="1"/>
  <c r="B2249" i="16" s="1"/>
  <c r="B2250" i="16" s="1"/>
  <c r="B2251" i="16" s="1"/>
  <c r="B2252" i="16" s="1"/>
  <c r="B2253" i="16" s="1"/>
  <c r="B2254" i="16" s="1"/>
  <c r="B2255" i="16" s="1"/>
  <c r="B2256" i="16" s="1"/>
  <c r="B2257" i="16" s="1"/>
  <c r="B2258" i="16" s="1"/>
  <c r="B2259" i="16" s="1"/>
  <c r="B2260" i="16" s="1"/>
  <c r="B2261" i="16" s="1"/>
  <c r="B2262" i="16" s="1"/>
  <c r="B2263" i="16" s="1"/>
  <c r="B2264" i="16" s="1"/>
  <c r="B2265" i="16" s="1"/>
  <c r="B2266" i="16" s="1"/>
  <c r="B2267" i="16" s="1"/>
  <c r="B2268" i="16" s="1"/>
  <c r="B2269" i="16" s="1"/>
  <c r="B2270" i="16" s="1"/>
  <c r="B2271" i="16" s="1"/>
  <c r="B2272" i="16" s="1"/>
  <c r="B2273" i="16" s="1"/>
  <c r="B2274" i="16" s="1"/>
  <c r="B2275" i="16" s="1"/>
  <c r="B2276" i="16" s="1"/>
  <c r="B2277" i="16" s="1"/>
  <c r="B2278" i="16" s="1"/>
  <c r="B2279" i="16" s="1"/>
  <c r="B2280" i="16" s="1"/>
  <c r="B2281" i="16" s="1"/>
  <c r="B2282" i="16" s="1"/>
  <c r="B2283" i="16" s="1"/>
  <c r="B2284" i="16" s="1"/>
  <c r="B2285" i="16" s="1"/>
  <c r="B2286" i="16" s="1"/>
  <c r="B2287" i="16" s="1"/>
  <c r="B2288" i="16" s="1"/>
  <c r="B2289" i="16" s="1"/>
  <c r="B2290" i="16" s="1"/>
  <c r="B2291" i="16" s="1"/>
  <c r="B2292" i="16" s="1"/>
  <c r="B2293" i="16" s="1"/>
  <c r="B2294" i="16" s="1"/>
  <c r="B2295" i="16" s="1"/>
  <c r="B2296" i="16" s="1"/>
  <c r="B2297" i="16" s="1"/>
  <c r="B2298" i="16" s="1"/>
  <c r="B2299" i="16" s="1"/>
  <c r="B2300" i="16" s="1"/>
  <c r="B2301" i="16" s="1"/>
  <c r="B2302" i="16" s="1"/>
  <c r="B2303" i="16" s="1"/>
  <c r="B2304" i="16" s="1"/>
  <c r="B2305" i="16" s="1"/>
  <c r="B2306" i="16" s="1"/>
  <c r="B2307" i="16" s="1"/>
  <c r="B2308" i="16" s="1"/>
  <c r="B2309" i="16" s="1"/>
  <c r="B2310" i="16" s="1"/>
  <c r="B2311" i="16" s="1"/>
  <c r="B2312" i="16" s="1"/>
  <c r="B2313" i="16" s="1"/>
  <c r="B2314" i="16" s="1"/>
  <c r="B2315" i="16" s="1"/>
  <c r="B2316" i="16" s="1"/>
  <c r="B2317" i="16" s="1"/>
  <c r="B2318" i="16" s="1"/>
  <c r="B2319" i="16" s="1"/>
  <c r="B2320" i="16" s="1"/>
  <c r="B2321" i="16" s="1"/>
  <c r="B2322" i="16" s="1"/>
  <c r="B2323" i="16" s="1"/>
  <c r="B2324" i="16" s="1"/>
  <c r="B2325" i="16" s="1"/>
  <c r="B2326" i="16" s="1"/>
  <c r="B2327" i="16" s="1"/>
  <c r="B2328" i="16" s="1"/>
  <c r="B2329" i="16" s="1"/>
  <c r="B2330" i="16" s="1"/>
  <c r="B2331" i="16" s="1"/>
  <c r="B2332" i="16" s="1"/>
  <c r="B2333" i="16" s="1"/>
  <c r="B2334" i="16" s="1"/>
  <c r="B2335" i="16" s="1"/>
  <c r="B2336" i="16" s="1"/>
  <c r="B2337" i="16" s="1"/>
  <c r="B2338" i="16" s="1"/>
  <c r="B2339" i="16" s="1"/>
  <c r="B2340" i="16" s="1"/>
  <c r="B2341" i="16" s="1"/>
  <c r="B2342" i="16" s="1"/>
  <c r="B2343" i="16" s="1"/>
  <c r="B2344" i="16" s="1"/>
  <c r="B2345" i="16" s="1"/>
  <c r="B2346" i="16" s="1"/>
  <c r="B2347" i="16" s="1"/>
  <c r="B2348" i="16" s="1"/>
  <c r="B2349" i="16" s="1"/>
  <c r="B2350" i="16" s="1"/>
  <c r="B2351" i="16" s="1"/>
  <c r="B2352" i="16" s="1"/>
  <c r="B2353" i="16" s="1"/>
  <c r="B2354" i="16" s="1"/>
  <c r="B2355" i="16" s="1"/>
  <c r="B2356" i="16" s="1"/>
  <c r="B2357" i="16" s="1"/>
  <c r="B2358" i="16" s="1"/>
  <c r="B2359" i="16" s="1"/>
  <c r="B2360" i="16" s="1"/>
  <c r="B2361" i="16" s="1"/>
  <c r="B2362" i="16" s="1"/>
  <c r="B2363" i="16" s="1"/>
  <c r="B2364" i="16" s="1"/>
  <c r="B2365" i="16" s="1"/>
  <c r="B2366" i="16" s="1"/>
  <c r="B2367" i="16" s="1"/>
  <c r="B2368" i="16" s="1"/>
  <c r="B2369" i="16" s="1"/>
  <c r="B2370" i="16" s="1"/>
  <c r="B2371" i="16" s="1"/>
  <c r="B2372" i="16" s="1"/>
  <c r="B2373" i="16" s="1"/>
  <c r="B2374" i="16" s="1"/>
  <c r="B2375" i="16" s="1"/>
  <c r="B2376" i="16" s="1"/>
  <c r="B2377" i="16" s="1"/>
  <c r="B2378" i="16" s="1"/>
  <c r="B2379" i="16" s="1"/>
  <c r="B2380" i="16" s="1"/>
  <c r="B2381" i="16" s="1"/>
  <c r="B2382" i="16" s="1"/>
  <c r="B2383" i="16" s="1"/>
  <c r="B2384" i="16" s="1"/>
  <c r="B2385" i="16" s="1"/>
  <c r="B2386" i="16" s="1"/>
  <c r="B2387" i="16" s="1"/>
  <c r="B2388" i="16" s="1"/>
  <c r="B2389" i="16" s="1"/>
  <c r="B2390" i="16" s="1"/>
  <c r="B2391" i="16" s="1"/>
  <c r="B2392" i="16" s="1"/>
  <c r="B2393" i="16" s="1"/>
  <c r="B2394" i="16" s="1"/>
  <c r="B2395" i="16" s="1"/>
  <c r="B2396" i="16" s="1"/>
  <c r="B2397" i="16" s="1"/>
  <c r="B2398" i="16" s="1"/>
  <c r="B2399" i="16" s="1"/>
  <c r="B2400" i="16" s="1"/>
  <c r="B2401" i="16" s="1"/>
  <c r="B2402" i="16" s="1"/>
  <c r="B2403" i="16" s="1"/>
  <c r="B2404" i="16" s="1"/>
  <c r="B2405" i="16" s="1"/>
  <c r="B2406" i="16" s="1"/>
  <c r="B2407" i="16" s="1"/>
  <c r="B2408" i="16" s="1"/>
  <c r="B2409" i="16" s="1"/>
  <c r="B2410" i="16" s="1"/>
  <c r="B2411" i="16" s="1"/>
  <c r="B2412" i="16" s="1"/>
  <c r="B2413" i="16" s="1"/>
  <c r="B2414" i="16" s="1"/>
  <c r="B2415" i="16" s="1"/>
  <c r="B2416" i="16" s="1"/>
  <c r="B2417" i="16" s="1"/>
  <c r="B2418" i="16" s="1"/>
  <c r="B2419" i="16" s="1"/>
  <c r="B2420" i="16" s="1"/>
  <c r="B2421" i="16" s="1"/>
  <c r="B2422" i="16" s="1"/>
  <c r="B2423" i="16" s="1"/>
  <c r="B2424" i="16" s="1"/>
  <c r="B2425" i="16" s="1"/>
  <c r="B2426" i="16" s="1"/>
  <c r="B2427" i="16" s="1"/>
  <c r="B2428" i="16" s="1"/>
  <c r="B2429" i="16" s="1"/>
  <c r="B2430" i="16" s="1"/>
  <c r="B2431" i="16" s="1"/>
  <c r="B2432" i="16" s="1"/>
  <c r="B2433" i="16" s="1"/>
  <c r="B2434" i="16" s="1"/>
  <c r="B2435" i="16" s="1"/>
  <c r="B2436" i="16" s="1"/>
  <c r="B2437" i="16" s="1"/>
  <c r="B2438" i="16" s="1"/>
  <c r="B2439" i="16" s="1"/>
  <c r="B2440" i="16" s="1"/>
  <c r="B2441" i="16" s="1"/>
  <c r="B2442" i="16" s="1"/>
  <c r="B2443" i="16" s="1"/>
  <c r="B2444" i="16" s="1"/>
  <c r="B2445" i="16" s="1"/>
  <c r="B2446" i="16" s="1"/>
  <c r="B2447" i="16" s="1"/>
  <c r="B2448" i="16" s="1"/>
  <c r="B2449" i="16" s="1"/>
  <c r="B2450" i="16" s="1"/>
  <c r="B2451" i="16" s="1"/>
  <c r="B2452" i="16" s="1"/>
  <c r="B2453" i="16" s="1"/>
  <c r="B2454" i="16" s="1"/>
  <c r="B2455" i="16" s="1"/>
  <c r="B2456" i="16" s="1"/>
  <c r="B2457" i="16" s="1"/>
  <c r="B2458" i="16" s="1"/>
  <c r="B2459" i="16" s="1"/>
  <c r="B2460" i="16" s="1"/>
  <c r="B2461" i="16" s="1"/>
  <c r="B2462" i="16" s="1"/>
  <c r="B2463" i="16" s="1"/>
  <c r="B2464" i="16" s="1"/>
  <c r="B2465" i="16" s="1"/>
  <c r="B2466" i="16" s="1"/>
  <c r="B2467" i="16" s="1"/>
  <c r="B2468" i="16" s="1"/>
  <c r="B2469" i="16" s="1"/>
  <c r="B2470" i="16" s="1"/>
  <c r="B2471" i="16" s="1"/>
  <c r="B2472" i="16" s="1"/>
  <c r="B2473" i="16" s="1"/>
  <c r="B2474" i="16" s="1"/>
  <c r="B2475" i="16" s="1"/>
  <c r="B2476" i="16" s="1"/>
  <c r="B2477" i="16" s="1"/>
  <c r="B2478" i="16" s="1"/>
  <c r="B2479" i="16" s="1"/>
  <c r="B2480" i="16" s="1"/>
  <c r="B2481" i="16" s="1"/>
  <c r="B2482" i="16" s="1"/>
  <c r="B2483" i="16" s="1"/>
  <c r="B2484" i="16" s="1"/>
  <c r="B2485" i="16" s="1"/>
  <c r="B2486" i="16" s="1"/>
  <c r="B2487" i="16" s="1"/>
  <c r="B2488" i="16" s="1"/>
  <c r="B2489" i="16" s="1"/>
  <c r="B2490" i="16" s="1"/>
  <c r="B2491" i="16" s="1"/>
  <c r="B2492" i="16" s="1"/>
  <c r="B2493" i="16" s="1"/>
  <c r="B2494" i="16" s="1"/>
  <c r="B2495" i="16" s="1"/>
  <c r="B2496" i="16" s="1"/>
  <c r="B2497" i="16" s="1"/>
  <c r="B2498" i="16" s="1"/>
  <c r="B2499" i="16" s="1"/>
  <c r="B2500" i="16" s="1"/>
  <c r="B2501" i="16" s="1"/>
  <c r="B2502" i="16" s="1"/>
  <c r="B2503" i="16" s="1"/>
  <c r="B2504" i="16" s="1"/>
  <c r="B2505" i="16" s="1"/>
  <c r="B2506" i="16" s="1"/>
  <c r="B2507" i="16" s="1"/>
  <c r="B2508" i="16" s="1"/>
  <c r="B2509" i="16" s="1"/>
  <c r="B2510" i="16" s="1"/>
  <c r="B2511" i="16" s="1"/>
  <c r="B2512" i="16" s="1"/>
  <c r="B2513" i="16" s="1"/>
  <c r="B2514" i="16" s="1"/>
  <c r="B2515" i="16" s="1"/>
  <c r="B2516" i="16" s="1"/>
  <c r="B2517" i="16" s="1"/>
  <c r="B2518" i="16" s="1"/>
  <c r="B2519" i="16" s="1"/>
  <c r="B2520" i="16" s="1"/>
  <c r="B2521" i="16" s="1"/>
  <c r="B2522" i="16" s="1"/>
  <c r="B2523" i="16" s="1"/>
  <c r="B2524" i="16" s="1"/>
  <c r="B2525" i="16" s="1"/>
  <c r="B2526" i="16" s="1"/>
  <c r="B2527" i="16" s="1"/>
  <c r="B2528" i="16" s="1"/>
  <c r="B2529" i="16" s="1"/>
  <c r="B2530" i="16" s="1"/>
  <c r="B2531" i="16" s="1"/>
  <c r="B2532" i="16" s="1"/>
  <c r="B2533" i="16" s="1"/>
  <c r="B2534" i="16" s="1"/>
  <c r="B2535" i="16" s="1"/>
  <c r="B2536" i="16" s="1"/>
  <c r="B2537" i="16" s="1"/>
  <c r="B2538" i="16" s="1"/>
  <c r="B2539" i="16" s="1"/>
  <c r="B2540" i="16" s="1"/>
  <c r="B2541" i="16" s="1"/>
  <c r="B2542" i="16" s="1"/>
  <c r="B2543" i="16" s="1"/>
  <c r="B2544" i="16" s="1"/>
  <c r="B2545" i="16" s="1"/>
  <c r="B2546" i="16" s="1"/>
  <c r="B2547" i="16" s="1"/>
  <c r="B2548" i="16" s="1"/>
  <c r="B2549" i="16" s="1"/>
  <c r="B2550" i="16" s="1"/>
  <c r="B2551" i="16" s="1"/>
  <c r="B2552" i="16" s="1"/>
  <c r="B2553" i="16" s="1"/>
  <c r="B2554" i="16" s="1"/>
  <c r="B2555" i="16" s="1"/>
  <c r="B2556" i="16" s="1"/>
  <c r="B2557" i="16" s="1"/>
  <c r="B2558" i="16" s="1"/>
  <c r="B2559" i="16" s="1"/>
  <c r="B2560" i="16" s="1"/>
  <c r="B2561" i="16" s="1"/>
  <c r="B2562" i="16" s="1"/>
  <c r="B2563" i="16" s="1"/>
  <c r="B2564" i="16" s="1"/>
  <c r="B2565" i="16" s="1"/>
  <c r="B2566" i="16" s="1"/>
  <c r="B2567" i="16" s="1"/>
  <c r="B2568" i="16" s="1"/>
  <c r="B2569" i="16" s="1"/>
  <c r="B2570" i="16" s="1"/>
  <c r="B2571" i="16" s="1"/>
  <c r="B2572" i="16" s="1"/>
  <c r="B2573" i="16" s="1"/>
  <c r="B2574" i="16" s="1"/>
  <c r="B2575" i="16" s="1"/>
  <c r="B2576" i="16" s="1"/>
  <c r="B2577" i="16" s="1"/>
  <c r="B2578" i="16" s="1"/>
  <c r="B2579" i="16" s="1"/>
  <c r="B2580" i="16" s="1"/>
  <c r="B2581" i="16" s="1"/>
  <c r="B2582" i="16" s="1"/>
  <c r="B2583" i="16" s="1"/>
  <c r="B2584" i="16" s="1"/>
  <c r="B2585" i="16" s="1"/>
  <c r="B2586" i="16" s="1"/>
  <c r="B2587" i="16" s="1"/>
  <c r="B2588" i="16" s="1"/>
  <c r="B2589" i="16" s="1"/>
  <c r="B2590" i="16" s="1"/>
  <c r="B2591" i="16" s="1"/>
  <c r="B2592" i="16" s="1"/>
  <c r="B2593" i="16" s="1"/>
  <c r="B2594" i="16" s="1"/>
  <c r="B2595" i="16" s="1"/>
  <c r="B2596" i="16" s="1"/>
  <c r="B2597" i="16" s="1"/>
  <c r="B2598" i="16" s="1"/>
  <c r="B2599" i="16" s="1"/>
  <c r="B2600" i="16" s="1"/>
  <c r="B2601" i="16" s="1"/>
  <c r="B2602" i="16" s="1"/>
  <c r="B2603" i="16" s="1"/>
  <c r="B2604" i="16" s="1"/>
  <c r="B2605" i="16" s="1"/>
  <c r="B2606" i="16" s="1"/>
  <c r="B2607" i="16" s="1"/>
  <c r="B2608" i="16" s="1"/>
  <c r="B2609" i="16" s="1"/>
  <c r="B2610" i="16" s="1"/>
  <c r="B2611" i="16" s="1"/>
  <c r="B2612" i="16" s="1"/>
  <c r="B2613" i="16" s="1"/>
  <c r="B2614" i="16" s="1"/>
  <c r="B2615" i="16" s="1"/>
  <c r="B2616" i="16" s="1"/>
  <c r="B2617" i="16" s="1"/>
  <c r="B2618" i="16" s="1"/>
  <c r="B2619" i="16" s="1"/>
  <c r="B2620" i="16" s="1"/>
  <c r="B2621" i="16" s="1"/>
  <c r="B2622" i="16" s="1"/>
  <c r="B2623" i="16" s="1"/>
  <c r="B2624" i="16" s="1"/>
  <c r="B2625" i="16" s="1"/>
  <c r="B2626" i="16" s="1"/>
  <c r="B2627" i="16" s="1"/>
  <c r="B2628" i="16" s="1"/>
  <c r="B2629" i="16" s="1"/>
  <c r="B2630" i="16" s="1"/>
  <c r="B2631" i="16" s="1"/>
  <c r="B2632" i="16" s="1"/>
  <c r="B2633" i="16" s="1"/>
  <c r="B2634" i="16" s="1"/>
  <c r="B2635" i="16" s="1"/>
  <c r="B2636" i="16" s="1"/>
  <c r="B2637" i="16" s="1"/>
  <c r="B2638" i="16" s="1"/>
  <c r="B2639" i="16" s="1"/>
  <c r="B2640" i="16" s="1"/>
  <c r="B2641" i="16" s="1"/>
  <c r="B2642" i="16" s="1"/>
  <c r="B2643" i="16" s="1"/>
  <c r="B2644" i="16" s="1"/>
  <c r="B2645" i="16" s="1"/>
  <c r="B2646" i="16" s="1"/>
  <c r="B2647" i="16" s="1"/>
  <c r="B2648" i="16" s="1"/>
  <c r="B2649" i="16" s="1"/>
  <c r="B2650" i="16" s="1"/>
  <c r="B2651" i="16" s="1"/>
  <c r="B2652" i="16" s="1"/>
  <c r="B2653" i="16" s="1"/>
  <c r="B2654" i="16" s="1"/>
  <c r="B2655" i="16" s="1"/>
  <c r="B2656" i="16" s="1"/>
  <c r="B2657" i="16" s="1"/>
  <c r="B2658" i="16" s="1"/>
  <c r="B2659" i="16" s="1"/>
  <c r="B2660" i="16" s="1"/>
  <c r="B2661" i="16" s="1"/>
  <c r="B2662" i="16" s="1"/>
  <c r="B2663" i="16" s="1"/>
  <c r="B2664" i="16" s="1"/>
  <c r="B2665" i="16" s="1"/>
  <c r="B2666" i="16" s="1"/>
  <c r="B2667" i="16" s="1"/>
  <c r="B2668" i="16" s="1"/>
  <c r="B2669" i="16" s="1"/>
  <c r="B2670" i="16" s="1"/>
  <c r="B2671" i="16" s="1"/>
  <c r="B2672" i="16" s="1"/>
  <c r="B2673" i="16" s="1"/>
  <c r="B2674" i="16" s="1"/>
  <c r="B2675" i="16" s="1"/>
  <c r="B2676" i="16" s="1"/>
  <c r="B2677" i="16" s="1"/>
  <c r="B2678" i="16" s="1"/>
  <c r="B2679" i="16" s="1"/>
  <c r="B2680" i="16" s="1"/>
  <c r="B2681" i="16" s="1"/>
  <c r="B2682" i="16" s="1"/>
  <c r="B2683" i="16" s="1"/>
  <c r="B2684" i="16" s="1"/>
  <c r="B2685" i="16" s="1"/>
  <c r="B2686" i="16" s="1"/>
  <c r="B2687" i="16" s="1"/>
  <c r="B2688" i="16" s="1"/>
  <c r="B2689" i="16" s="1"/>
  <c r="B2690" i="16" s="1"/>
  <c r="B2691" i="16" s="1"/>
  <c r="B2692" i="16" s="1"/>
  <c r="B2693" i="16" s="1"/>
  <c r="B2694" i="16" s="1"/>
  <c r="B2695" i="16" s="1"/>
  <c r="B2696" i="16" s="1"/>
  <c r="B2697" i="16" s="1"/>
  <c r="B2698" i="16" s="1"/>
  <c r="B2699" i="16" s="1"/>
  <c r="B2700" i="16" s="1"/>
  <c r="B2701" i="16" s="1"/>
  <c r="B2702" i="16" s="1"/>
  <c r="B2703" i="16" s="1"/>
  <c r="B2704" i="16" s="1"/>
  <c r="B2705" i="16" s="1"/>
  <c r="B2706" i="16" s="1"/>
  <c r="B2707" i="16" s="1"/>
  <c r="B2708" i="16" s="1"/>
  <c r="B2709" i="16" s="1"/>
  <c r="B2710" i="16" s="1"/>
  <c r="B2711" i="16" s="1"/>
  <c r="B2712" i="16" s="1"/>
  <c r="B2713" i="16" s="1"/>
  <c r="B2714" i="16" s="1"/>
  <c r="B2715" i="16" s="1"/>
  <c r="B2716" i="16" s="1"/>
  <c r="B2717" i="16" s="1"/>
  <c r="B2718" i="16" s="1"/>
  <c r="B2719" i="16" s="1"/>
  <c r="B2720" i="16" s="1"/>
  <c r="B2721" i="16" s="1"/>
  <c r="B2722" i="16" s="1"/>
  <c r="B2723" i="16" s="1"/>
  <c r="B2724" i="16" s="1"/>
  <c r="B2725" i="16" s="1"/>
  <c r="B2726" i="16" s="1"/>
  <c r="B2727" i="16" s="1"/>
  <c r="B2728" i="16" s="1"/>
  <c r="B2729" i="16" s="1"/>
  <c r="B2730" i="16" s="1"/>
  <c r="B2731" i="16" s="1"/>
  <c r="B2732" i="16" s="1"/>
  <c r="B2733" i="16" s="1"/>
  <c r="B2734" i="16" s="1"/>
  <c r="B2735" i="16" s="1"/>
  <c r="B2736" i="16" s="1"/>
  <c r="B2737" i="16" s="1"/>
  <c r="B2738" i="16" s="1"/>
  <c r="B2739" i="16" s="1"/>
  <c r="B2740" i="16" s="1"/>
  <c r="B2741" i="16" s="1"/>
  <c r="B2742" i="16" s="1"/>
  <c r="B2743" i="16" s="1"/>
  <c r="B2744" i="16" s="1"/>
  <c r="B2745" i="16" s="1"/>
  <c r="B2746" i="16" s="1"/>
  <c r="B2747" i="16" s="1"/>
  <c r="B2748" i="16" s="1"/>
  <c r="B2749" i="16" s="1"/>
  <c r="B2750" i="16" s="1"/>
  <c r="B2751" i="16" s="1"/>
  <c r="B2752" i="16" s="1"/>
  <c r="B2753" i="16" s="1"/>
  <c r="B2754" i="16" s="1"/>
  <c r="B2755" i="16" s="1"/>
  <c r="B2756" i="16" s="1"/>
  <c r="B2757" i="16" s="1"/>
  <c r="B2758" i="16" s="1"/>
  <c r="B2759" i="16" s="1"/>
  <c r="B2760" i="16" s="1"/>
  <c r="B2761" i="16" s="1"/>
  <c r="B2762" i="16" s="1"/>
  <c r="B2763" i="16" s="1"/>
  <c r="B2764" i="16" s="1"/>
  <c r="B2765" i="16" s="1"/>
  <c r="B2766" i="16" s="1"/>
  <c r="B2767" i="16" s="1"/>
  <c r="B2768" i="16" s="1"/>
  <c r="B2769" i="16" s="1"/>
  <c r="B2770" i="16" s="1"/>
  <c r="B2771" i="16" s="1"/>
  <c r="B2772" i="16" s="1"/>
  <c r="B2773" i="16" s="1"/>
  <c r="B2774" i="16" s="1"/>
  <c r="B2775" i="16" s="1"/>
  <c r="B2776" i="16" s="1"/>
  <c r="B2777" i="16" s="1"/>
  <c r="B2778" i="16" s="1"/>
  <c r="B2779" i="16" s="1"/>
  <c r="B2780" i="16" s="1"/>
  <c r="B2781" i="16" s="1"/>
  <c r="B2782" i="16" s="1"/>
  <c r="B2783" i="16" s="1"/>
  <c r="B2784" i="16" s="1"/>
  <c r="B2785" i="16" s="1"/>
  <c r="B2786" i="16" s="1"/>
  <c r="B2787" i="16" s="1"/>
  <c r="B2788" i="16" s="1"/>
  <c r="B2789" i="16" s="1"/>
  <c r="B2790" i="16" s="1"/>
  <c r="B2791" i="16" s="1"/>
  <c r="B2792" i="16" s="1"/>
  <c r="B2793" i="16" s="1"/>
  <c r="B2794" i="16" s="1"/>
  <c r="B2795" i="16" s="1"/>
  <c r="B2796" i="16" s="1"/>
  <c r="B2797" i="16" s="1"/>
  <c r="B2798" i="16" s="1"/>
  <c r="B2799" i="16" s="1"/>
  <c r="B2800" i="16" s="1"/>
  <c r="B2801" i="16" s="1"/>
  <c r="B2802" i="16" s="1"/>
  <c r="B2803" i="16" s="1"/>
  <c r="B2804" i="16" s="1"/>
  <c r="B2805" i="16" s="1"/>
  <c r="B2806" i="16" s="1"/>
  <c r="B2807" i="16" s="1"/>
  <c r="B2808" i="16" s="1"/>
  <c r="B2809" i="16" s="1"/>
  <c r="B2810" i="16" s="1"/>
  <c r="B2811" i="16" s="1"/>
  <c r="B2812" i="16" s="1"/>
  <c r="B2813" i="16" s="1"/>
  <c r="B2814" i="16" s="1"/>
  <c r="B2815" i="16" s="1"/>
  <c r="B2816" i="16" s="1"/>
  <c r="B2817" i="16" s="1"/>
  <c r="B2818" i="16" s="1"/>
  <c r="B2819" i="16" s="1"/>
  <c r="B2820" i="16" s="1"/>
  <c r="B2821" i="16" s="1"/>
  <c r="B2822" i="16" s="1"/>
  <c r="B2823" i="16" s="1"/>
  <c r="B2824" i="16" s="1"/>
  <c r="B2825" i="16" s="1"/>
  <c r="B2826" i="16" s="1"/>
  <c r="B2827" i="16" s="1"/>
  <c r="B2828" i="16" s="1"/>
  <c r="B2829" i="16" s="1"/>
  <c r="B2830" i="16" s="1"/>
  <c r="B2831" i="16" s="1"/>
  <c r="B2832" i="16" s="1"/>
  <c r="B2833" i="16" s="1"/>
  <c r="B2834" i="16" s="1"/>
  <c r="B2835" i="16" s="1"/>
  <c r="B2836" i="16" s="1"/>
  <c r="B2837" i="16" s="1"/>
  <c r="B2838" i="16" s="1"/>
  <c r="B2839" i="16" s="1"/>
  <c r="B2840" i="16" s="1"/>
  <c r="B2841" i="16" s="1"/>
  <c r="B2842" i="16" s="1"/>
  <c r="B2843" i="16" s="1"/>
  <c r="B2844" i="16" s="1"/>
  <c r="B2845" i="16" s="1"/>
  <c r="B2846" i="16" s="1"/>
  <c r="B2847" i="16" s="1"/>
  <c r="B2848" i="16" s="1"/>
  <c r="B2849" i="16" s="1"/>
  <c r="B2850" i="16" s="1"/>
  <c r="B2851" i="16" s="1"/>
  <c r="B2852" i="16" s="1"/>
  <c r="B2853" i="16" s="1"/>
  <c r="B2854" i="16" s="1"/>
  <c r="B2855" i="16" s="1"/>
  <c r="B2856" i="16" s="1"/>
  <c r="B2857" i="16" s="1"/>
  <c r="B2858" i="16" s="1"/>
  <c r="B2859" i="16" s="1"/>
  <c r="B2860" i="16" s="1"/>
  <c r="B2861" i="16" s="1"/>
  <c r="B2862" i="16" s="1"/>
  <c r="B2863" i="16" s="1"/>
  <c r="B2864" i="16" s="1"/>
  <c r="B2865" i="16" s="1"/>
  <c r="B2866" i="16" s="1"/>
  <c r="B2867" i="16" s="1"/>
  <c r="B2868" i="16" s="1"/>
  <c r="B2869" i="16" s="1"/>
  <c r="B2870" i="16" s="1"/>
  <c r="B2871" i="16" s="1"/>
  <c r="B2872" i="16" s="1"/>
  <c r="B2873" i="16" s="1"/>
  <c r="B2874" i="16" s="1"/>
  <c r="B2875" i="16" s="1"/>
  <c r="B2876" i="16" s="1"/>
  <c r="B2877" i="16" s="1"/>
  <c r="B2878" i="16" s="1"/>
  <c r="B2879" i="16" s="1"/>
  <c r="B2880" i="16" s="1"/>
  <c r="B2881" i="16" s="1"/>
  <c r="B2882" i="16" s="1"/>
  <c r="B2883" i="16" s="1"/>
  <c r="B2884" i="16" s="1"/>
  <c r="B2885" i="16" s="1"/>
  <c r="B2886" i="16" s="1"/>
  <c r="B2887" i="16" s="1"/>
  <c r="B2888" i="16" s="1"/>
  <c r="B2889" i="16" s="1"/>
  <c r="B2890" i="16" s="1"/>
  <c r="B2891" i="16" s="1"/>
  <c r="B2892" i="16" s="1"/>
  <c r="B2893" i="16" s="1"/>
  <c r="B2894" i="16" s="1"/>
  <c r="B2895" i="16" s="1"/>
  <c r="B2896" i="16" s="1"/>
  <c r="B2897" i="16" s="1"/>
  <c r="B2898" i="16" s="1"/>
  <c r="B2899" i="16" s="1"/>
  <c r="B2900" i="16" s="1"/>
  <c r="B2901" i="16" s="1"/>
  <c r="B2902" i="16" s="1"/>
  <c r="B2903" i="16" s="1"/>
  <c r="B2904" i="16" s="1"/>
  <c r="B2905" i="16" s="1"/>
  <c r="B2906" i="16" s="1"/>
  <c r="B2907" i="16" s="1"/>
  <c r="B2908" i="16" s="1"/>
  <c r="B2909" i="16" s="1"/>
  <c r="B2910" i="16" s="1"/>
  <c r="B2911" i="16" s="1"/>
  <c r="B2912" i="16" s="1"/>
  <c r="B2913" i="16" s="1"/>
  <c r="B2914" i="16" s="1"/>
  <c r="B2915" i="16" s="1"/>
  <c r="B2916" i="16" s="1"/>
  <c r="B2917" i="16" s="1"/>
  <c r="B2918" i="16" s="1"/>
  <c r="B2919" i="16" s="1"/>
  <c r="B2920" i="16" s="1"/>
  <c r="B2921" i="16" s="1"/>
  <c r="B2922" i="16" s="1"/>
  <c r="B2923" i="16" s="1"/>
  <c r="B2924" i="16" s="1"/>
  <c r="B2925" i="16" s="1"/>
  <c r="B2926" i="16" s="1"/>
  <c r="B2927" i="16" s="1"/>
  <c r="B2928" i="16" s="1"/>
  <c r="B2929" i="16" s="1"/>
  <c r="B2930" i="16" s="1"/>
  <c r="B2931" i="16" s="1"/>
  <c r="B2932" i="16" s="1"/>
  <c r="B2933" i="16" s="1"/>
  <c r="B2934" i="16" s="1"/>
  <c r="B2935" i="16" s="1"/>
  <c r="B2936" i="16" s="1"/>
  <c r="B2937" i="16" s="1"/>
  <c r="B2938" i="16" s="1"/>
  <c r="B2939" i="16" s="1"/>
  <c r="B2940" i="16" s="1"/>
  <c r="B2941" i="16" s="1"/>
  <c r="B2942" i="16" s="1"/>
  <c r="B2943" i="16" s="1"/>
  <c r="B2944" i="16" s="1"/>
  <c r="B2945" i="16" s="1"/>
  <c r="B2946" i="16" s="1"/>
  <c r="B2947" i="16" s="1"/>
  <c r="B2948" i="16" s="1"/>
  <c r="B2949" i="16" s="1"/>
  <c r="B2950" i="16" s="1"/>
  <c r="B2951" i="16" s="1"/>
  <c r="B2952" i="16" s="1"/>
  <c r="B2953" i="16" s="1"/>
  <c r="B2954" i="16" s="1"/>
  <c r="B2955" i="16" s="1"/>
  <c r="B2956" i="16" s="1"/>
  <c r="B2957" i="16" s="1"/>
  <c r="B2958" i="16" s="1"/>
  <c r="B2959" i="16" s="1"/>
  <c r="B2960" i="16" s="1"/>
  <c r="B2961" i="16" s="1"/>
  <c r="B2962" i="16" s="1"/>
  <c r="B2963" i="16" s="1"/>
  <c r="B2964" i="16" s="1"/>
  <c r="B2965" i="16" s="1"/>
  <c r="B2966" i="16" s="1"/>
  <c r="B2967" i="16" s="1"/>
  <c r="B2968" i="16" s="1"/>
  <c r="B2969" i="16" s="1"/>
  <c r="B2970" i="16" s="1"/>
  <c r="B2971" i="16" s="1"/>
  <c r="B2972" i="16" s="1"/>
  <c r="B2973" i="16" s="1"/>
  <c r="B2974" i="16" s="1"/>
  <c r="B2975" i="16" s="1"/>
  <c r="B2976" i="16" s="1"/>
  <c r="B2977" i="16" s="1"/>
  <c r="B2978" i="16" s="1"/>
  <c r="B2979" i="16" s="1"/>
  <c r="B2980" i="16" s="1"/>
  <c r="B2981" i="16" s="1"/>
  <c r="B2982" i="16" s="1"/>
  <c r="B2983" i="16" s="1"/>
  <c r="B2984" i="16" s="1"/>
  <c r="B2985" i="16" s="1"/>
  <c r="B2986" i="16" s="1"/>
  <c r="B2987" i="16" s="1"/>
  <c r="B2988" i="16" s="1"/>
  <c r="B2989" i="16" s="1"/>
  <c r="B2990" i="16" s="1"/>
  <c r="B2991" i="16" s="1"/>
  <c r="B2992" i="16" s="1"/>
  <c r="B2993" i="16" s="1"/>
  <c r="B2994" i="16" s="1"/>
  <c r="B2995" i="16" s="1"/>
  <c r="B2996" i="16" s="1"/>
  <c r="B2997" i="16" s="1"/>
  <c r="B2998" i="16" s="1"/>
  <c r="B2999" i="16" s="1"/>
  <c r="B3000" i="16" s="1"/>
  <c r="B3001" i="16" s="1"/>
  <c r="B3002" i="16" s="1"/>
  <c r="B3003" i="16" s="1"/>
  <c r="B3004" i="16" s="1"/>
  <c r="B3005" i="16" s="1"/>
  <c r="B3006" i="16" s="1"/>
  <c r="B3007" i="16" s="1"/>
  <c r="B3008" i="16" s="1"/>
  <c r="B3009" i="16" s="1"/>
  <c r="B3010" i="16" s="1"/>
  <c r="B3011" i="16" s="1"/>
  <c r="B3012" i="16" s="1"/>
  <c r="B3013" i="16" s="1"/>
  <c r="B3014" i="16" s="1"/>
  <c r="B3015" i="16" s="1"/>
  <c r="B3016" i="16" s="1"/>
  <c r="B3017" i="16" s="1"/>
  <c r="B3018" i="16" s="1"/>
  <c r="B3019" i="16" s="1"/>
  <c r="B3020" i="16" s="1"/>
  <c r="B3021" i="16" s="1"/>
  <c r="B3022" i="16" s="1"/>
  <c r="B3023" i="16" s="1"/>
  <c r="B3024" i="16" s="1"/>
  <c r="B3025" i="16" s="1"/>
  <c r="B3026" i="16" s="1"/>
  <c r="B3027" i="16" s="1"/>
  <c r="B3028" i="16" s="1"/>
  <c r="B3029" i="16" s="1"/>
  <c r="B3030" i="16" s="1"/>
  <c r="B3031" i="16" s="1"/>
  <c r="B3032" i="16" s="1"/>
  <c r="B3033" i="16" s="1"/>
  <c r="B3034" i="16" s="1"/>
  <c r="B3035" i="16" s="1"/>
  <c r="B3036" i="16" s="1"/>
  <c r="B3037" i="16" s="1"/>
  <c r="B3038" i="16" s="1"/>
  <c r="B3039" i="16" s="1"/>
  <c r="B3040" i="16" s="1"/>
  <c r="B3041" i="16" s="1"/>
  <c r="B3042" i="16" s="1"/>
  <c r="B3043" i="16" s="1"/>
  <c r="B3044" i="16" s="1"/>
  <c r="B3045" i="16" s="1"/>
  <c r="B3046" i="16" s="1"/>
  <c r="B3047" i="16" s="1"/>
  <c r="B3048" i="16" s="1"/>
  <c r="B3049" i="16" s="1"/>
  <c r="B3050" i="16" s="1"/>
  <c r="B3051" i="16" s="1"/>
  <c r="B3052" i="16" s="1"/>
  <c r="B3053" i="16" s="1"/>
  <c r="B3054" i="16" s="1"/>
  <c r="B3055" i="16" s="1"/>
  <c r="B3056" i="16" s="1"/>
  <c r="B3057" i="16" s="1"/>
  <c r="B3058" i="16" s="1"/>
  <c r="B3059" i="16" s="1"/>
  <c r="B3060" i="16" s="1"/>
  <c r="B3061" i="16" s="1"/>
  <c r="B3062" i="16" s="1"/>
  <c r="B3063" i="16" s="1"/>
  <c r="B3064" i="16" s="1"/>
  <c r="B3065" i="16" s="1"/>
  <c r="B3066" i="16" s="1"/>
  <c r="B3067" i="16" s="1"/>
  <c r="B3068" i="16" s="1"/>
  <c r="B3069" i="16" s="1"/>
  <c r="B3070" i="16" s="1"/>
  <c r="B3071" i="16" s="1"/>
  <c r="B3072" i="16" s="1"/>
  <c r="B3073" i="16" s="1"/>
  <c r="B3074" i="16" s="1"/>
  <c r="B3075" i="16" s="1"/>
  <c r="B3076" i="16" s="1"/>
  <c r="B3077" i="16" s="1"/>
  <c r="B3078" i="16" s="1"/>
  <c r="B3079" i="16" s="1"/>
  <c r="B3080" i="16" s="1"/>
  <c r="B3081" i="16" s="1"/>
  <c r="B3082" i="16" s="1"/>
  <c r="B3083" i="16" s="1"/>
  <c r="B3084" i="16" s="1"/>
  <c r="B3085" i="16" s="1"/>
  <c r="B3086" i="16" s="1"/>
  <c r="B3087" i="16" s="1"/>
  <c r="B3088" i="16" s="1"/>
  <c r="B3089" i="16" s="1"/>
  <c r="B3090" i="16" s="1"/>
  <c r="B3091" i="16" s="1"/>
  <c r="B3092" i="16" s="1"/>
  <c r="B3093" i="16" s="1"/>
  <c r="B3094" i="16" s="1"/>
  <c r="B3095" i="16" s="1"/>
  <c r="B3096" i="16" s="1"/>
  <c r="B3097" i="16" s="1"/>
  <c r="B3098" i="16" s="1"/>
  <c r="B3099" i="16" s="1"/>
  <c r="B3100" i="16" s="1"/>
  <c r="B3101" i="16" s="1"/>
  <c r="B3102" i="16" s="1"/>
  <c r="B3103" i="16" s="1"/>
  <c r="B3104" i="16" s="1"/>
  <c r="B3105" i="16" s="1"/>
  <c r="B3106" i="16" s="1"/>
  <c r="B3107" i="16" s="1"/>
  <c r="B3108" i="16" s="1"/>
  <c r="B3109" i="16" s="1"/>
  <c r="B3110" i="16" s="1"/>
  <c r="B3111" i="16" s="1"/>
  <c r="B3112" i="16" s="1"/>
  <c r="B3113" i="16" s="1"/>
  <c r="B3114" i="16" s="1"/>
  <c r="B3115" i="16" s="1"/>
  <c r="B3116" i="16" s="1"/>
  <c r="B3117" i="16" s="1"/>
  <c r="B3118" i="16" s="1"/>
  <c r="B3119" i="16" s="1"/>
  <c r="B3120" i="16" s="1"/>
  <c r="B3121" i="16" s="1"/>
  <c r="B3122" i="16" s="1"/>
  <c r="B3123" i="16" s="1"/>
  <c r="B3124" i="16" s="1"/>
  <c r="B3125" i="16" s="1"/>
  <c r="B3126" i="16" s="1"/>
  <c r="B3127" i="16" s="1"/>
  <c r="B3128" i="16" s="1"/>
  <c r="B3129" i="16" s="1"/>
  <c r="B3130" i="16" s="1"/>
  <c r="B3131" i="16" s="1"/>
  <c r="B3132" i="16" s="1"/>
  <c r="B3133" i="16" s="1"/>
  <c r="B3134" i="16" s="1"/>
  <c r="B3135" i="16" s="1"/>
  <c r="B3136" i="16" s="1"/>
  <c r="B3137" i="16" s="1"/>
  <c r="B3138" i="16" s="1"/>
  <c r="B3139" i="16" s="1"/>
  <c r="B3140" i="16" s="1"/>
  <c r="B3141" i="16" s="1"/>
  <c r="B3142" i="16" s="1"/>
  <c r="B3143" i="16" s="1"/>
  <c r="B3144" i="16" s="1"/>
  <c r="B3145" i="16" s="1"/>
  <c r="B3146" i="16" s="1"/>
  <c r="B3147" i="16" s="1"/>
  <c r="B3148" i="16" s="1"/>
  <c r="B3149" i="16" s="1"/>
  <c r="B3150" i="16" s="1"/>
  <c r="B3151" i="16" s="1"/>
  <c r="B3152" i="16" s="1"/>
  <c r="B3153" i="16" s="1"/>
  <c r="B3154" i="16" s="1"/>
  <c r="B3155" i="16" s="1"/>
  <c r="B3156" i="16" s="1"/>
  <c r="B3157" i="16" s="1"/>
  <c r="B3158" i="16" s="1"/>
  <c r="B3159" i="16" s="1"/>
  <c r="B3160" i="16" s="1"/>
  <c r="B3161" i="16" s="1"/>
  <c r="B3162" i="16" s="1"/>
  <c r="B3163" i="16" s="1"/>
  <c r="B3164" i="16" s="1"/>
  <c r="B3165" i="16" s="1"/>
  <c r="B3166" i="16" s="1"/>
  <c r="B3167" i="16" s="1"/>
  <c r="B3168" i="16" s="1"/>
  <c r="B3169" i="16" s="1"/>
  <c r="B3170" i="16" s="1"/>
  <c r="B3171" i="16" s="1"/>
  <c r="B3172" i="16" s="1"/>
  <c r="B3173" i="16" s="1"/>
  <c r="B3174" i="16" s="1"/>
  <c r="B3175" i="16" s="1"/>
  <c r="B3176" i="16" s="1"/>
  <c r="B3177" i="16" s="1"/>
  <c r="B3178" i="16" s="1"/>
  <c r="B3179" i="16" s="1"/>
  <c r="B3180" i="16" s="1"/>
  <c r="B3181" i="16" s="1"/>
  <c r="B3182" i="16" s="1"/>
  <c r="B3183" i="16" s="1"/>
  <c r="B3184" i="16" s="1"/>
  <c r="B3185" i="16" s="1"/>
  <c r="B3186" i="16" s="1"/>
  <c r="B3187" i="16" s="1"/>
  <c r="B3188" i="16" s="1"/>
  <c r="B3189" i="16" s="1"/>
  <c r="B3190" i="16" s="1"/>
  <c r="B3191" i="16" s="1"/>
  <c r="B3192" i="16" s="1"/>
  <c r="B3193" i="16" s="1"/>
  <c r="B3194" i="16" s="1"/>
  <c r="B3195" i="16" s="1"/>
  <c r="B3196" i="16" s="1"/>
  <c r="B3197" i="16" s="1"/>
  <c r="B3198" i="16" s="1"/>
  <c r="B3199" i="16" s="1"/>
  <c r="B3200" i="16" s="1"/>
  <c r="B3201" i="16" s="1"/>
  <c r="B3202" i="16" s="1"/>
  <c r="B3203" i="16" s="1"/>
  <c r="B3204" i="16" s="1"/>
  <c r="B3205" i="16" s="1"/>
  <c r="B3206" i="16" s="1"/>
  <c r="B3207" i="16" s="1"/>
  <c r="B3208" i="16" s="1"/>
  <c r="B3209" i="16" s="1"/>
  <c r="B3210" i="16" s="1"/>
  <c r="B3211" i="16" s="1"/>
  <c r="B3212" i="16" s="1"/>
  <c r="B3213" i="16" s="1"/>
  <c r="B3214" i="16" s="1"/>
  <c r="B3215" i="16" s="1"/>
  <c r="B3216" i="16" s="1"/>
  <c r="B3217" i="16" s="1"/>
  <c r="B3218" i="16" s="1"/>
  <c r="B3219" i="16" s="1"/>
  <c r="B3220" i="16" s="1"/>
  <c r="B3221" i="16" s="1"/>
  <c r="B3222" i="16" s="1"/>
  <c r="B3223" i="16" s="1"/>
  <c r="B3224" i="16" s="1"/>
  <c r="B3225" i="16" s="1"/>
  <c r="B3226" i="16" s="1"/>
  <c r="B3227" i="16" s="1"/>
  <c r="B3228" i="16" s="1"/>
  <c r="B3229" i="16" s="1"/>
  <c r="B3230" i="16" s="1"/>
  <c r="B3231" i="16" s="1"/>
  <c r="B3232" i="16" s="1"/>
  <c r="B3233" i="16" s="1"/>
  <c r="B3234" i="16" s="1"/>
  <c r="B3235" i="16" s="1"/>
  <c r="B3236" i="16" s="1"/>
  <c r="B3237" i="16" s="1"/>
  <c r="B3238" i="16" s="1"/>
  <c r="B3239" i="16" s="1"/>
  <c r="B3240" i="16" s="1"/>
  <c r="B3241" i="16" s="1"/>
  <c r="B3242" i="16" s="1"/>
  <c r="B3243" i="16" s="1"/>
  <c r="B3244" i="16" s="1"/>
  <c r="B3245" i="16" s="1"/>
  <c r="B3246" i="16" s="1"/>
  <c r="B3247" i="16" s="1"/>
  <c r="B3248" i="16" s="1"/>
  <c r="B3249" i="16" s="1"/>
  <c r="B3250" i="16" s="1"/>
  <c r="B3251" i="16" s="1"/>
  <c r="B3252" i="16" s="1"/>
  <c r="B3253" i="16" s="1"/>
  <c r="B3254" i="16" s="1"/>
  <c r="B3255" i="16" s="1"/>
  <c r="B3256" i="16" s="1"/>
  <c r="B3257" i="16" s="1"/>
  <c r="B3258" i="16" s="1"/>
  <c r="B3259" i="16" s="1"/>
  <c r="B3260" i="16" s="1"/>
  <c r="B3261" i="16" s="1"/>
  <c r="B3262" i="16" s="1"/>
  <c r="B3263" i="16" s="1"/>
  <c r="B3264" i="16" s="1"/>
  <c r="B3265" i="16" s="1"/>
  <c r="B3266" i="16" s="1"/>
  <c r="B3267" i="16" s="1"/>
  <c r="B3268" i="16" s="1"/>
  <c r="B3269" i="16" s="1"/>
  <c r="B3270" i="16" s="1"/>
  <c r="B3271" i="16" s="1"/>
  <c r="B3272" i="16" s="1"/>
  <c r="B3273" i="16" s="1"/>
  <c r="B3274" i="16" s="1"/>
  <c r="B3275" i="16" s="1"/>
  <c r="B3276" i="16" s="1"/>
  <c r="B3277" i="16" s="1"/>
  <c r="B3278" i="16" s="1"/>
  <c r="B3279" i="16" s="1"/>
  <c r="B3280" i="16" s="1"/>
  <c r="B3281" i="16" s="1"/>
  <c r="B3282" i="16" s="1"/>
  <c r="B3283" i="16" s="1"/>
  <c r="B3284" i="16" s="1"/>
  <c r="B3285" i="16" s="1"/>
  <c r="B3286" i="16" s="1"/>
  <c r="B3287" i="16" s="1"/>
  <c r="B3288" i="16" s="1"/>
  <c r="B3289" i="16" s="1"/>
  <c r="B3290" i="16" s="1"/>
  <c r="B3291" i="16" s="1"/>
  <c r="B3292" i="16" s="1"/>
  <c r="B3293" i="16" s="1"/>
  <c r="B3294" i="16" s="1"/>
  <c r="B3295" i="16" s="1"/>
  <c r="B3296" i="16" s="1"/>
  <c r="B3297" i="16" s="1"/>
  <c r="B3298" i="16" s="1"/>
  <c r="B3299" i="16" s="1"/>
  <c r="B3300" i="16" s="1"/>
  <c r="B3301" i="16" s="1"/>
  <c r="B3302" i="16" s="1"/>
  <c r="B3303" i="16" s="1"/>
  <c r="B3304" i="16" s="1"/>
  <c r="B3305" i="16" s="1"/>
  <c r="B3306" i="16" s="1"/>
  <c r="B3307" i="16" s="1"/>
  <c r="B3308" i="16" s="1"/>
  <c r="B3309" i="16" s="1"/>
  <c r="B3310" i="16" s="1"/>
  <c r="B3311" i="16" s="1"/>
  <c r="B3312" i="16" s="1"/>
  <c r="B3313" i="16" s="1"/>
  <c r="B3314" i="16" s="1"/>
  <c r="B3315" i="16" s="1"/>
  <c r="B3316" i="16" s="1"/>
  <c r="B3317" i="16" s="1"/>
  <c r="B3318" i="16" s="1"/>
  <c r="B3319" i="16" s="1"/>
  <c r="B3320" i="16" s="1"/>
  <c r="B3321" i="16" s="1"/>
  <c r="B3322" i="16" s="1"/>
  <c r="B3323" i="16" s="1"/>
  <c r="B3324" i="16" s="1"/>
  <c r="B3325" i="16" s="1"/>
  <c r="B3326" i="16" s="1"/>
  <c r="B3327" i="16" s="1"/>
  <c r="B3328" i="16" s="1"/>
  <c r="B3329" i="16" s="1"/>
  <c r="B3330" i="16" s="1"/>
  <c r="B3331" i="16" s="1"/>
  <c r="B3332" i="16" s="1"/>
  <c r="B3333" i="16" s="1"/>
  <c r="B3334" i="16" s="1"/>
  <c r="B3335" i="16" s="1"/>
  <c r="B3336" i="16" s="1"/>
  <c r="B3337" i="16" s="1"/>
  <c r="B3338" i="16" s="1"/>
  <c r="B3339" i="16" s="1"/>
  <c r="B3340" i="16" s="1"/>
  <c r="B3341" i="16" s="1"/>
  <c r="B3342" i="16" s="1"/>
  <c r="B3343" i="16" s="1"/>
  <c r="B3344" i="16" s="1"/>
  <c r="B3345" i="16" s="1"/>
  <c r="B3346" i="16" s="1"/>
  <c r="B3347" i="16" s="1"/>
  <c r="B3348" i="16" s="1"/>
  <c r="B3349" i="16" s="1"/>
  <c r="B3350" i="16" s="1"/>
  <c r="B3351" i="16" s="1"/>
  <c r="B3352" i="16" s="1"/>
  <c r="B3353" i="16" s="1"/>
  <c r="B3354" i="16" s="1"/>
  <c r="B3355" i="16" s="1"/>
  <c r="B3356" i="16" s="1"/>
  <c r="B3357" i="16" s="1"/>
  <c r="B3358" i="16" s="1"/>
  <c r="B3359" i="16" s="1"/>
  <c r="B3360" i="16" s="1"/>
  <c r="B3361" i="16" s="1"/>
  <c r="B3362" i="16" s="1"/>
  <c r="B3363" i="16" s="1"/>
  <c r="B3364" i="16" s="1"/>
  <c r="B3365" i="16" s="1"/>
  <c r="B3366" i="16" s="1"/>
  <c r="B3367" i="16" s="1"/>
  <c r="B3368" i="16" s="1"/>
  <c r="B3369" i="16" s="1"/>
  <c r="B3370" i="16" s="1"/>
  <c r="B3371" i="16" s="1"/>
  <c r="B3372" i="16" s="1"/>
  <c r="B3373" i="16" s="1"/>
  <c r="B3374" i="16" s="1"/>
  <c r="B3375" i="16" s="1"/>
  <c r="B3376" i="16" s="1"/>
  <c r="B3377" i="16" s="1"/>
  <c r="B3378" i="16" s="1"/>
  <c r="B3379" i="16" s="1"/>
  <c r="B3380" i="16" s="1"/>
  <c r="B3381" i="16" s="1"/>
  <c r="B3382" i="16" s="1"/>
  <c r="B3383" i="16" s="1"/>
  <c r="B3384" i="16" s="1"/>
  <c r="B3385" i="16" s="1"/>
  <c r="B3386" i="16" s="1"/>
  <c r="B3387" i="16" s="1"/>
  <c r="B3388" i="16" s="1"/>
  <c r="B3389" i="16" s="1"/>
  <c r="B3390" i="16" s="1"/>
  <c r="B3391" i="16" s="1"/>
  <c r="B3392" i="16" s="1"/>
  <c r="B3393" i="16" s="1"/>
  <c r="B3394" i="16" s="1"/>
  <c r="B3395" i="16" s="1"/>
  <c r="B3396" i="16" s="1"/>
  <c r="B3397" i="16" s="1"/>
  <c r="B3398" i="16" s="1"/>
  <c r="B3399" i="16" s="1"/>
  <c r="B3400" i="16" s="1"/>
  <c r="B3401" i="16" s="1"/>
  <c r="B3402" i="16" s="1"/>
  <c r="B3403" i="16" s="1"/>
  <c r="B3404" i="16" s="1"/>
  <c r="B3405" i="16" s="1"/>
  <c r="B3406" i="16" s="1"/>
  <c r="B3407" i="16" s="1"/>
  <c r="B3408" i="16" s="1"/>
  <c r="B3409" i="16" s="1"/>
  <c r="B3410" i="16" s="1"/>
  <c r="B3411" i="16" s="1"/>
  <c r="B3412" i="16" s="1"/>
  <c r="B3413" i="16" s="1"/>
  <c r="B3414" i="16" s="1"/>
  <c r="B3415" i="16" s="1"/>
  <c r="B3416" i="16" s="1"/>
  <c r="B3417" i="16" s="1"/>
  <c r="B3418" i="16" s="1"/>
  <c r="B3419" i="16" s="1"/>
  <c r="B3420" i="16" s="1"/>
  <c r="B3421" i="16" s="1"/>
  <c r="B3422" i="16" s="1"/>
  <c r="B3423" i="16" s="1"/>
  <c r="B3424" i="16" s="1"/>
  <c r="B3425" i="16" s="1"/>
  <c r="B3426" i="16" s="1"/>
  <c r="B3427" i="16" s="1"/>
  <c r="B3428" i="16" s="1"/>
  <c r="B3429" i="16" s="1"/>
  <c r="B3430" i="16" s="1"/>
  <c r="B3431" i="16" s="1"/>
  <c r="B3432" i="16" s="1"/>
  <c r="B3433" i="16" s="1"/>
  <c r="B3434" i="16" s="1"/>
  <c r="B3435" i="16" s="1"/>
  <c r="B3436" i="16" s="1"/>
  <c r="B3437" i="16" s="1"/>
  <c r="B3438" i="16" s="1"/>
  <c r="B3439" i="16" s="1"/>
  <c r="B3440" i="16" s="1"/>
  <c r="B3441" i="16" s="1"/>
  <c r="B3442" i="16" s="1"/>
  <c r="B3443" i="16" s="1"/>
  <c r="B3444" i="16" s="1"/>
  <c r="B3445" i="16" s="1"/>
  <c r="B3446" i="16" s="1"/>
  <c r="B3447" i="16" s="1"/>
  <c r="B3448" i="16" s="1"/>
  <c r="B3449" i="16" s="1"/>
  <c r="B3450" i="16" s="1"/>
  <c r="B3451" i="16" s="1"/>
  <c r="B3452" i="16" s="1"/>
  <c r="B3453" i="16" s="1"/>
  <c r="B3454" i="16" s="1"/>
  <c r="B3455" i="16" s="1"/>
  <c r="B3456" i="16" s="1"/>
  <c r="B3457" i="16" s="1"/>
  <c r="B3458" i="16" s="1"/>
  <c r="B3459" i="16" s="1"/>
  <c r="B3460" i="16" s="1"/>
  <c r="B3461" i="16" s="1"/>
  <c r="B3462" i="16" s="1"/>
  <c r="B3463" i="16" s="1"/>
  <c r="B3464" i="16" s="1"/>
  <c r="B3465" i="16" s="1"/>
  <c r="B3466" i="16" s="1"/>
  <c r="B3467" i="16" s="1"/>
  <c r="B3468" i="16" s="1"/>
  <c r="B3469" i="16" s="1"/>
  <c r="B3470" i="16" s="1"/>
  <c r="B3471" i="16" s="1"/>
  <c r="B3472" i="16" s="1"/>
  <c r="B3473" i="16" s="1"/>
  <c r="B3474" i="16" s="1"/>
  <c r="B3475" i="16" s="1"/>
  <c r="B3476" i="16" s="1"/>
  <c r="B3477" i="16" s="1"/>
  <c r="B3478" i="16" s="1"/>
  <c r="B3479" i="16" s="1"/>
  <c r="B3480" i="16" s="1"/>
  <c r="B3481" i="16" s="1"/>
  <c r="B3482" i="16" s="1"/>
  <c r="B3483" i="16" s="1"/>
  <c r="B3484" i="16" s="1"/>
  <c r="B3485" i="16" s="1"/>
  <c r="B3486" i="16" s="1"/>
  <c r="B3487" i="16" s="1"/>
  <c r="B3488" i="16" s="1"/>
  <c r="B3489" i="16" s="1"/>
  <c r="B3490" i="16" s="1"/>
  <c r="B3491" i="16" s="1"/>
  <c r="B3492" i="16" s="1"/>
  <c r="B3493" i="16" s="1"/>
  <c r="B3494" i="16" s="1"/>
  <c r="B3495" i="16" s="1"/>
  <c r="B3496" i="16" s="1"/>
  <c r="B3497" i="16" s="1"/>
  <c r="B3498" i="16" s="1"/>
  <c r="B3499" i="16" s="1"/>
  <c r="B3500" i="16" s="1"/>
  <c r="B3501" i="16" s="1"/>
  <c r="B3502" i="16" s="1"/>
  <c r="B3503" i="16" s="1"/>
  <c r="B3504" i="16" s="1"/>
  <c r="B3505" i="16" s="1"/>
  <c r="B3506" i="16" s="1"/>
  <c r="B3507" i="16" s="1"/>
  <c r="B3508" i="16" s="1"/>
  <c r="B3509" i="16" s="1"/>
  <c r="B3510" i="16" s="1"/>
  <c r="B3511" i="16" s="1"/>
  <c r="B3512" i="16" s="1"/>
  <c r="B3513" i="16" s="1"/>
  <c r="B3514" i="16" s="1"/>
  <c r="B3515" i="16" s="1"/>
  <c r="B3516" i="16" s="1"/>
  <c r="B3517" i="16" s="1"/>
  <c r="B3518" i="16" s="1"/>
  <c r="B3519" i="16" s="1"/>
  <c r="B3520" i="16" s="1"/>
  <c r="B3521" i="16" s="1"/>
  <c r="B3522" i="16" s="1"/>
  <c r="B3523" i="16" s="1"/>
  <c r="B3524" i="16" s="1"/>
  <c r="B3525" i="16" s="1"/>
  <c r="B3526" i="16" s="1"/>
  <c r="B3527" i="16" s="1"/>
  <c r="B3528" i="16" s="1"/>
  <c r="B3529" i="16" s="1"/>
  <c r="B3530" i="16" s="1"/>
  <c r="B3531" i="16" s="1"/>
  <c r="B3532" i="16" s="1"/>
  <c r="B3533" i="16" s="1"/>
  <c r="B3534" i="16" s="1"/>
  <c r="B3535" i="16" s="1"/>
  <c r="B3536" i="16" s="1"/>
  <c r="B3537" i="16" s="1"/>
  <c r="B3538" i="16" s="1"/>
  <c r="B3539" i="16" s="1"/>
  <c r="B3540" i="16" s="1"/>
  <c r="B3541" i="16" s="1"/>
  <c r="B3542" i="16" s="1"/>
  <c r="B3543" i="16" s="1"/>
  <c r="B3544" i="16" s="1"/>
  <c r="B3545" i="16" s="1"/>
  <c r="B3546" i="16" s="1"/>
  <c r="B3547" i="16" s="1"/>
  <c r="B3548" i="16" s="1"/>
  <c r="B3549" i="16" s="1"/>
  <c r="B3550" i="16" s="1"/>
  <c r="B3551" i="16" s="1"/>
  <c r="B3552" i="16" s="1"/>
  <c r="B3553" i="16" s="1"/>
  <c r="B3554" i="16" s="1"/>
  <c r="B3555" i="16" s="1"/>
  <c r="B3556" i="16" s="1"/>
  <c r="B3557" i="16" s="1"/>
  <c r="B3558" i="16" s="1"/>
  <c r="B3559" i="16" s="1"/>
  <c r="B3560" i="16" s="1"/>
  <c r="B3561" i="16" s="1"/>
  <c r="B3562" i="16" s="1"/>
  <c r="B3563" i="16" s="1"/>
  <c r="B3564" i="16" s="1"/>
  <c r="B3565" i="16" s="1"/>
  <c r="B3566" i="16" s="1"/>
  <c r="B3567" i="16" s="1"/>
  <c r="B3568" i="16" s="1"/>
  <c r="B3569" i="16" s="1"/>
  <c r="B3570" i="16" s="1"/>
  <c r="B3571" i="16" s="1"/>
  <c r="B3572" i="16" s="1"/>
  <c r="B3573" i="16" s="1"/>
  <c r="B3574" i="16" s="1"/>
  <c r="B3575" i="16" s="1"/>
  <c r="B3576" i="16" s="1"/>
  <c r="B3577" i="16" s="1"/>
  <c r="B3578" i="16" s="1"/>
  <c r="B3579" i="16" s="1"/>
  <c r="B3580" i="16" s="1"/>
  <c r="B3581" i="16" s="1"/>
  <c r="B3582" i="16" s="1"/>
  <c r="B3583" i="16" s="1"/>
  <c r="B3584" i="16" s="1"/>
  <c r="B3585" i="16" s="1"/>
  <c r="B3586" i="16" s="1"/>
  <c r="B3587" i="16" s="1"/>
  <c r="B3588" i="16" s="1"/>
  <c r="B3589" i="16" s="1"/>
  <c r="B3590" i="16" s="1"/>
  <c r="B3591" i="16" s="1"/>
  <c r="B3592" i="16" s="1"/>
  <c r="B3593" i="16" s="1"/>
  <c r="B3594" i="16" s="1"/>
  <c r="B3595" i="16" s="1"/>
  <c r="B3596" i="16" s="1"/>
  <c r="B3597" i="16" s="1"/>
  <c r="B3598" i="16" s="1"/>
  <c r="B3599" i="16" s="1"/>
  <c r="B3600" i="16" s="1"/>
  <c r="B3601" i="16" s="1"/>
  <c r="B3602" i="16" s="1"/>
  <c r="B3603" i="16" s="1"/>
  <c r="B3604" i="16" s="1"/>
  <c r="B3605" i="16" s="1"/>
  <c r="B3606" i="16" s="1"/>
  <c r="B3607" i="16" s="1"/>
  <c r="B3608" i="16" s="1"/>
  <c r="B3609" i="16" s="1"/>
  <c r="B3610" i="16" s="1"/>
  <c r="B3611" i="16" s="1"/>
  <c r="B3612" i="16" s="1"/>
  <c r="B3613" i="16" s="1"/>
  <c r="B3614" i="16" s="1"/>
  <c r="B3615" i="16" s="1"/>
  <c r="B3616" i="16" s="1"/>
  <c r="B3617" i="16" s="1"/>
  <c r="B3618" i="16" s="1"/>
  <c r="B3619" i="16" s="1"/>
  <c r="B3620" i="16" s="1"/>
  <c r="B3621" i="16" s="1"/>
  <c r="B3622" i="16" s="1"/>
  <c r="B3623" i="16" s="1"/>
  <c r="B3624" i="16" s="1"/>
  <c r="B3625" i="16" s="1"/>
  <c r="B3626" i="16" s="1"/>
  <c r="B3627" i="16" s="1"/>
  <c r="B3628" i="16" s="1"/>
  <c r="B3629" i="16" s="1"/>
  <c r="B3630" i="16" s="1"/>
  <c r="B3631" i="16" s="1"/>
  <c r="B3632" i="16" s="1"/>
  <c r="B3633" i="16" s="1"/>
  <c r="B3634" i="16" s="1"/>
  <c r="B3635" i="16" s="1"/>
  <c r="B3636" i="16" s="1"/>
  <c r="B3637" i="16" s="1"/>
  <c r="B3638" i="16" s="1"/>
  <c r="B3639" i="16" s="1"/>
  <c r="B3640" i="16" s="1"/>
  <c r="B3641" i="16" s="1"/>
  <c r="B3642" i="16" s="1"/>
  <c r="B3643" i="16" s="1"/>
  <c r="B3644" i="16" s="1"/>
  <c r="B3645" i="16" s="1"/>
  <c r="B3646" i="16" s="1"/>
  <c r="B3647" i="16" s="1"/>
  <c r="B3648" i="16" s="1"/>
  <c r="B3649" i="16" s="1"/>
  <c r="B3650" i="16" s="1"/>
  <c r="B3651" i="16" s="1"/>
  <c r="B3652" i="16" s="1"/>
  <c r="B3653" i="16" s="1"/>
  <c r="B3654" i="16" s="1"/>
  <c r="B3655" i="16" s="1"/>
  <c r="B3656" i="16" s="1"/>
  <c r="B3657" i="16" s="1"/>
  <c r="B3658" i="16" s="1"/>
  <c r="B3659" i="16" s="1"/>
  <c r="B3660" i="16" s="1"/>
  <c r="B3661" i="16" s="1"/>
  <c r="B3662" i="16" s="1"/>
  <c r="B3663" i="16" s="1"/>
  <c r="B3664" i="16" s="1"/>
  <c r="B3665" i="16" s="1"/>
  <c r="B3666" i="16" s="1"/>
  <c r="B3667" i="16" s="1"/>
  <c r="B3668" i="16" s="1"/>
  <c r="B3669" i="16" s="1"/>
  <c r="B3670" i="16" s="1"/>
  <c r="B3671" i="16" s="1"/>
  <c r="B3672" i="16" s="1"/>
  <c r="B3673" i="16" s="1"/>
  <c r="B3674" i="16" s="1"/>
  <c r="B3675" i="16" s="1"/>
  <c r="B3676" i="16" s="1"/>
  <c r="B3677" i="16" s="1"/>
  <c r="B3678" i="16" s="1"/>
  <c r="B3679" i="16" s="1"/>
  <c r="B3680" i="16" s="1"/>
  <c r="B3681" i="16" s="1"/>
  <c r="B3682" i="16" s="1"/>
  <c r="B3683" i="16" s="1"/>
  <c r="B3684" i="16" s="1"/>
  <c r="B3685" i="16" s="1"/>
  <c r="B3686" i="16" s="1"/>
  <c r="B3687" i="16" s="1"/>
  <c r="B3688" i="16" s="1"/>
  <c r="B3689" i="16" s="1"/>
  <c r="B3690" i="16" s="1"/>
  <c r="B3691" i="16" s="1"/>
  <c r="B3692" i="16" s="1"/>
  <c r="B3693" i="16" s="1"/>
  <c r="B3694" i="16" s="1"/>
  <c r="B3695" i="16" s="1"/>
  <c r="B3696" i="16" s="1"/>
  <c r="B3697" i="16" s="1"/>
  <c r="B3698" i="16" s="1"/>
  <c r="B3699" i="16" s="1"/>
  <c r="B3700" i="16" s="1"/>
  <c r="B3701" i="16" s="1"/>
  <c r="B3702" i="16" s="1"/>
  <c r="B3703" i="16" s="1"/>
  <c r="B3704" i="16" s="1"/>
  <c r="B3705" i="16" s="1"/>
  <c r="B3706" i="16" s="1"/>
  <c r="B3707" i="16" s="1"/>
  <c r="B3708" i="16" s="1"/>
  <c r="B3709" i="16" s="1"/>
  <c r="B3710" i="16" s="1"/>
  <c r="B3711" i="16" s="1"/>
  <c r="B3712" i="16" s="1"/>
  <c r="B3713" i="16" s="1"/>
  <c r="B3714" i="16" s="1"/>
  <c r="B3715" i="16" s="1"/>
  <c r="B3716" i="16" s="1"/>
  <c r="B3717" i="16" s="1"/>
  <c r="B3718" i="16" s="1"/>
  <c r="B3719" i="16" s="1"/>
  <c r="B3720" i="16" s="1"/>
  <c r="B3721" i="16" s="1"/>
  <c r="B3722" i="16" s="1"/>
  <c r="B3723" i="16" s="1"/>
  <c r="B3724" i="16" s="1"/>
  <c r="B3725" i="16" s="1"/>
  <c r="B3726" i="16" s="1"/>
  <c r="B3727" i="16" s="1"/>
  <c r="B3728" i="16" s="1"/>
  <c r="B3729" i="16" s="1"/>
  <c r="B3730" i="16" s="1"/>
  <c r="B3731" i="16" s="1"/>
  <c r="B3732" i="16" s="1"/>
  <c r="B3733" i="16" s="1"/>
  <c r="B3734" i="16" s="1"/>
  <c r="B3735" i="16" s="1"/>
  <c r="B3736" i="16" s="1"/>
  <c r="B3737" i="16" s="1"/>
  <c r="B3738" i="16" s="1"/>
  <c r="B3739" i="16" s="1"/>
  <c r="B3740" i="16" s="1"/>
  <c r="B3741" i="16" s="1"/>
  <c r="B3742" i="16" s="1"/>
  <c r="B3743" i="16" s="1"/>
  <c r="B3744" i="16" s="1"/>
  <c r="B3745" i="16" s="1"/>
  <c r="B3746" i="16" s="1"/>
  <c r="B3747" i="16" s="1"/>
  <c r="B3748" i="16" s="1"/>
  <c r="B3749" i="16" s="1"/>
  <c r="B3750" i="16" s="1"/>
  <c r="B3751" i="16" s="1"/>
  <c r="B3752" i="16" s="1"/>
  <c r="B3753" i="16" s="1"/>
  <c r="B3754" i="16" s="1"/>
  <c r="B3755" i="16" s="1"/>
  <c r="B3756" i="16" s="1"/>
  <c r="B3757" i="16" s="1"/>
  <c r="B3758" i="16" s="1"/>
  <c r="B3759" i="16" s="1"/>
  <c r="B3760" i="16" s="1"/>
  <c r="B3761" i="16" s="1"/>
  <c r="B3762" i="16" s="1"/>
  <c r="B3763" i="16" s="1"/>
  <c r="B3764" i="16" s="1"/>
  <c r="B3765" i="16" s="1"/>
  <c r="B3766" i="16" s="1"/>
  <c r="B3767" i="16" s="1"/>
  <c r="B3768" i="16" s="1"/>
  <c r="B3769" i="16" s="1"/>
  <c r="B3770" i="16" s="1"/>
  <c r="B3771" i="16" s="1"/>
  <c r="B3772" i="16" s="1"/>
  <c r="B3773" i="16" s="1"/>
  <c r="B3774" i="16" s="1"/>
  <c r="B3775" i="16" s="1"/>
  <c r="B3776" i="16" s="1"/>
  <c r="B3777" i="16" s="1"/>
  <c r="B3778" i="16" s="1"/>
  <c r="B3779" i="16" s="1"/>
  <c r="B3780" i="16" s="1"/>
  <c r="B3781" i="16" s="1"/>
  <c r="B3782" i="16" s="1"/>
  <c r="B3783" i="16" s="1"/>
  <c r="B3784" i="16" s="1"/>
  <c r="B3785" i="16" s="1"/>
  <c r="B3786" i="16" s="1"/>
  <c r="B3787" i="16" s="1"/>
  <c r="B3788" i="16" s="1"/>
  <c r="B3789" i="16" s="1"/>
  <c r="B3790" i="16" s="1"/>
  <c r="B3791" i="16" s="1"/>
  <c r="B3792" i="16" s="1"/>
  <c r="B3793" i="16" s="1"/>
  <c r="B3794" i="16" s="1"/>
  <c r="B3795" i="16" s="1"/>
  <c r="B3796" i="16" s="1"/>
  <c r="B3797" i="16" s="1"/>
  <c r="B3798" i="16" s="1"/>
  <c r="B3799" i="16" s="1"/>
  <c r="B3800" i="16" s="1"/>
  <c r="B3801" i="16" s="1"/>
  <c r="B3802" i="16" s="1"/>
  <c r="B3803" i="16" s="1"/>
  <c r="B3804" i="16" s="1"/>
  <c r="B3805" i="16" s="1"/>
  <c r="B3806" i="16" s="1"/>
  <c r="B3807" i="16" s="1"/>
  <c r="B3808" i="16" s="1"/>
  <c r="B3809" i="16" s="1"/>
  <c r="B3810" i="16" s="1"/>
  <c r="B3811" i="16" s="1"/>
  <c r="B3812" i="16" s="1"/>
  <c r="B3813" i="16" s="1"/>
  <c r="B3814" i="16" s="1"/>
  <c r="B3815" i="16" s="1"/>
  <c r="B3816" i="16" s="1"/>
  <c r="B3817" i="16" s="1"/>
  <c r="B3818" i="16" s="1"/>
  <c r="B3819" i="16" s="1"/>
  <c r="B3820" i="16" s="1"/>
  <c r="B3821" i="16" s="1"/>
  <c r="B3822" i="16" s="1"/>
  <c r="B3823" i="16" s="1"/>
  <c r="B3824" i="16" s="1"/>
  <c r="B3825" i="16" s="1"/>
  <c r="B3826" i="16" s="1"/>
  <c r="B3827" i="16" s="1"/>
  <c r="B3828" i="16" s="1"/>
  <c r="B3829" i="16" s="1"/>
  <c r="B3830" i="16" s="1"/>
  <c r="B3831" i="16" s="1"/>
  <c r="B3832" i="16" s="1"/>
  <c r="B3833" i="16" s="1"/>
  <c r="B3834" i="16" s="1"/>
  <c r="B3835" i="16" s="1"/>
  <c r="B3836" i="16" s="1"/>
  <c r="B3837" i="16" s="1"/>
  <c r="B3838" i="16" s="1"/>
  <c r="B3839" i="16" s="1"/>
  <c r="B3840" i="16" s="1"/>
  <c r="B3841" i="16" s="1"/>
  <c r="B3842" i="16" s="1"/>
  <c r="B3843" i="16" s="1"/>
  <c r="B3844" i="16" s="1"/>
  <c r="B3845" i="16" s="1"/>
  <c r="S44" i="16"/>
  <c r="S46" i="16" l="1"/>
  <c r="S45" i="16"/>
  <c r="C41" i="16"/>
  <c r="S47" i="16" l="1"/>
  <c r="C34" i="16"/>
  <c r="C33" i="16"/>
  <c r="C32" i="16"/>
  <c r="C36" i="16" s="1"/>
  <c r="C26" i="16"/>
  <c r="C25" i="16"/>
  <c r="C22" i="16"/>
  <c r="C21" i="16"/>
  <c r="C12" i="16"/>
  <c r="C10" i="16"/>
  <c r="C9" i="16"/>
  <c r="C8" i="16"/>
  <c r="C11" i="16" s="1"/>
  <c r="A47" i="16"/>
  <c r="A46" i="16"/>
  <c r="A45" i="16"/>
  <c r="A44" i="16"/>
  <c r="C29" i="16"/>
  <c r="C6" i="16"/>
  <c r="C40" i="16" s="1"/>
  <c r="C5" i="16"/>
  <c r="C4" i="16"/>
  <c r="C3" i="16"/>
  <c r="S48" i="16" l="1"/>
  <c r="A48" i="16"/>
  <c r="C16" i="16"/>
  <c r="G44" i="16"/>
  <c r="C18" i="16"/>
  <c r="C39" i="16"/>
  <c r="G46" i="16"/>
  <c r="C14" i="16"/>
  <c r="C37" i="16"/>
  <c r="C38" i="16" s="1"/>
  <c r="G45" i="16"/>
  <c r="G47" i="16"/>
  <c r="G48" i="16" l="1"/>
  <c r="D48" i="16"/>
  <c r="S49" i="16"/>
  <c r="A49" i="16"/>
  <c r="D49" i="16" s="1"/>
  <c r="D44" i="16"/>
  <c r="D46" i="16"/>
  <c r="C15" i="16"/>
  <c r="F47" i="16" s="1"/>
  <c r="D47" i="16"/>
  <c r="D45" i="16"/>
  <c r="F44" i="16" l="1"/>
  <c r="F45" i="16"/>
  <c r="F48" i="16"/>
  <c r="F46" i="16"/>
  <c r="F49" i="16"/>
  <c r="S50" i="16"/>
  <c r="A50" i="16"/>
  <c r="G49" i="16"/>
  <c r="G50" i="16" l="1"/>
  <c r="F50" i="16"/>
  <c r="D50" i="16"/>
  <c r="S51" i="16"/>
  <c r="A51" i="16"/>
  <c r="G51" i="16" l="1"/>
  <c r="D51" i="16"/>
  <c r="F51" i="16"/>
  <c r="A52" i="16"/>
  <c r="S52" i="16"/>
  <c r="G52" i="16" l="1"/>
  <c r="F52" i="16"/>
  <c r="D52" i="16"/>
  <c r="A53" i="16"/>
  <c r="S53" i="16"/>
  <c r="S54" i="16" l="1"/>
  <c r="A54" i="16"/>
  <c r="G53" i="16"/>
  <c r="D53" i="16"/>
  <c r="F53" i="16"/>
  <c r="D54" i="16" l="1"/>
  <c r="G54" i="16"/>
  <c r="F54" i="16"/>
  <c r="S55" i="16"/>
  <c r="A55" i="16"/>
  <c r="S56" i="16" l="1"/>
  <c r="A56" i="16"/>
  <c r="F55" i="16"/>
  <c r="G55" i="16"/>
  <c r="D55" i="16"/>
  <c r="G56" i="16" l="1"/>
  <c r="D56" i="16"/>
  <c r="F56" i="16"/>
  <c r="S57" i="16"/>
  <c r="A57" i="16"/>
  <c r="F57" i="16" l="1"/>
  <c r="G57" i="16"/>
  <c r="D57" i="16"/>
  <c r="S58" i="16"/>
  <c r="A58" i="16"/>
  <c r="A59" i="16" l="1"/>
  <c r="S59" i="16"/>
  <c r="D58" i="16"/>
  <c r="G58" i="16"/>
  <c r="F58" i="16"/>
  <c r="S60" i="16" l="1"/>
  <c r="A60" i="16"/>
  <c r="F59" i="16"/>
  <c r="D59" i="16"/>
  <c r="G59" i="16"/>
  <c r="S61" i="16" l="1"/>
  <c r="A61" i="16"/>
  <c r="D60" i="16"/>
  <c r="G60" i="16"/>
  <c r="F60" i="16"/>
  <c r="A62" i="16" l="1"/>
  <c r="S62" i="16"/>
  <c r="G61" i="16"/>
  <c r="D61" i="16"/>
  <c r="F61" i="16"/>
  <c r="S63" i="16" l="1"/>
  <c r="A63" i="16"/>
  <c r="G62" i="16"/>
  <c r="F62" i="16"/>
  <c r="D62" i="16"/>
  <c r="D63" i="16" l="1"/>
  <c r="G63" i="16"/>
  <c r="F63" i="16"/>
  <c r="A64" i="16"/>
  <c r="S64" i="16"/>
  <c r="S65" i="16" l="1"/>
  <c r="A65" i="16"/>
  <c r="D64" i="16"/>
  <c r="F64" i="16"/>
  <c r="G64" i="16"/>
  <c r="S66" i="16" l="1"/>
  <c r="A66" i="16"/>
  <c r="D65" i="16"/>
  <c r="G65" i="16"/>
  <c r="F65" i="16"/>
  <c r="A67" i="16" l="1"/>
  <c r="S67" i="16"/>
  <c r="G66" i="16"/>
  <c r="D66" i="16"/>
  <c r="F66" i="16"/>
  <c r="S68" i="16" l="1"/>
  <c r="A68" i="16"/>
  <c r="D67" i="16"/>
  <c r="G67" i="16"/>
  <c r="F67" i="16"/>
  <c r="D68" i="16" l="1"/>
  <c r="G68" i="16"/>
  <c r="F68" i="16"/>
  <c r="A69" i="16"/>
  <c r="S69" i="16"/>
  <c r="S70" i="16" l="1"/>
  <c r="A70" i="16"/>
  <c r="G69" i="16"/>
  <c r="D69" i="16"/>
  <c r="F69" i="16"/>
  <c r="D70" i="16" l="1"/>
  <c r="F70" i="16"/>
  <c r="G70" i="16"/>
  <c r="A71" i="16"/>
  <c r="S71" i="16"/>
  <c r="G71" i="16" l="1"/>
  <c r="D71" i="16"/>
  <c r="F71" i="16"/>
  <c r="S72" i="16"/>
  <c r="A72" i="16"/>
  <c r="F72" i="16" l="1"/>
  <c r="D72" i="16"/>
  <c r="G72" i="16"/>
  <c r="S73" i="16"/>
  <c r="A73" i="16"/>
  <c r="S74" i="16" l="1"/>
  <c r="A74" i="16"/>
  <c r="G73" i="16"/>
  <c r="F73" i="16"/>
  <c r="D73" i="16"/>
  <c r="D74" i="16" l="1"/>
  <c r="G74" i="16"/>
  <c r="F74" i="16"/>
  <c r="S75" i="16"/>
  <c r="A75" i="16"/>
  <c r="D75" i="16" l="1"/>
  <c r="G75" i="16"/>
  <c r="F75" i="16"/>
  <c r="S76" i="16"/>
  <c r="A76" i="16"/>
  <c r="F76" i="16" l="1"/>
  <c r="D76" i="16"/>
  <c r="G76" i="16"/>
  <c r="S77" i="16"/>
  <c r="A77" i="16"/>
  <c r="S78" i="16" l="1"/>
  <c r="A78" i="16"/>
  <c r="G77" i="16"/>
  <c r="F77" i="16"/>
  <c r="D77" i="16"/>
  <c r="G78" i="16" l="1"/>
  <c r="F78" i="16"/>
  <c r="D78" i="16"/>
  <c r="S79" i="16"/>
  <c r="A79" i="16"/>
  <c r="A80" i="16" l="1"/>
  <c r="S80" i="16"/>
  <c r="F79" i="16"/>
  <c r="G79" i="16"/>
  <c r="D79" i="16"/>
  <c r="D80" i="16" l="1"/>
  <c r="G80" i="16"/>
  <c r="F80" i="16"/>
  <c r="S81" i="16"/>
  <c r="A81" i="16"/>
  <c r="S82" i="16" l="1"/>
  <c r="A82" i="16"/>
  <c r="G81" i="16"/>
  <c r="F81" i="16"/>
  <c r="D81" i="16"/>
  <c r="D82" i="16" l="1"/>
  <c r="G82" i="16"/>
  <c r="F82" i="16"/>
  <c r="S83" i="16"/>
  <c r="A83" i="16"/>
  <c r="G83" i="16" l="1"/>
  <c r="F83" i="16"/>
  <c r="D83" i="16"/>
  <c r="A84" i="16"/>
  <c r="S84" i="16"/>
  <c r="S85" i="16" l="1"/>
  <c r="A85" i="16"/>
  <c r="D84" i="16"/>
  <c r="F84" i="16"/>
  <c r="G84" i="16"/>
  <c r="D85" i="16" l="1"/>
  <c r="G85" i="16"/>
  <c r="F85" i="16"/>
  <c r="A86" i="16"/>
  <c r="S86" i="16"/>
  <c r="D86" i="16" l="1"/>
  <c r="G86" i="16"/>
  <c r="F86" i="16"/>
  <c r="S87" i="16"/>
  <c r="A87" i="16"/>
  <c r="D87" i="16" l="1"/>
  <c r="G87" i="16"/>
  <c r="F87" i="16"/>
  <c r="S88" i="16"/>
  <c r="A88" i="16"/>
  <c r="A89" i="16" l="1"/>
  <c r="S89" i="16"/>
  <c r="F88" i="16"/>
  <c r="D88" i="16"/>
  <c r="G88" i="16"/>
  <c r="A90" i="16" l="1"/>
  <c r="S90" i="16"/>
  <c r="F89" i="16"/>
  <c r="D89" i="16"/>
  <c r="G89" i="16"/>
  <c r="A91" i="16" l="1"/>
  <c r="S91" i="16"/>
  <c r="G90" i="16"/>
  <c r="F90" i="16"/>
  <c r="D90" i="16"/>
  <c r="F91" i="16" l="1"/>
  <c r="G91" i="16"/>
  <c r="D91" i="16"/>
  <c r="A92" i="16"/>
  <c r="S92" i="16"/>
  <c r="A93" i="16" l="1"/>
  <c r="S93" i="16"/>
  <c r="G92" i="16"/>
  <c r="D92" i="16"/>
  <c r="F92" i="16"/>
  <c r="F93" i="16" l="1"/>
  <c r="D93" i="16"/>
  <c r="G93" i="16"/>
  <c r="S94" i="16"/>
  <c r="A94" i="16"/>
  <c r="S95" i="16" l="1"/>
  <c r="A95" i="16"/>
  <c r="D94" i="16"/>
  <c r="F94" i="16"/>
  <c r="G94" i="16"/>
  <c r="D95" i="16" l="1"/>
  <c r="F95" i="16"/>
  <c r="G95" i="16"/>
  <c r="S96" i="16"/>
  <c r="A96" i="16"/>
  <c r="S97" i="16" l="1"/>
  <c r="A97" i="16"/>
  <c r="G96" i="16"/>
  <c r="D96" i="16"/>
  <c r="F96" i="16"/>
  <c r="D97" i="16" l="1"/>
  <c r="G97" i="16"/>
  <c r="F97" i="16"/>
  <c r="S98" i="16"/>
  <c r="A98" i="16"/>
  <c r="D98" i="16" l="1"/>
  <c r="F98" i="16"/>
  <c r="G98" i="16"/>
  <c r="S99" i="16"/>
  <c r="A99" i="16"/>
  <c r="A100" i="16" l="1"/>
  <c r="S100" i="16"/>
  <c r="F99" i="16"/>
  <c r="D99" i="16"/>
  <c r="G99" i="16"/>
  <c r="G100" i="16" l="1"/>
  <c r="F100" i="16"/>
  <c r="D100" i="16"/>
  <c r="S101" i="16"/>
  <c r="A101" i="16"/>
  <c r="G101" i="16" l="1"/>
  <c r="D101" i="16"/>
  <c r="F101" i="16"/>
  <c r="S102" i="16"/>
  <c r="A102" i="16"/>
  <c r="G102" i="16" l="1"/>
  <c r="F102" i="16"/>
  <c r="D102" i="16"/>
  <c r="A103" i="16"/>
  <c r="S103" i="16"/>
  <c r="D103" i="16" l="1"/>
  <c r="G103" i="16"/>
  <c r="F103" i="16"/>
  <c r="A104" i="16"/>
  <c r="S104" i="16"/>
  <c r="S105" i="16" l="1"/>
  <c r="A105" i="16"/>
  <c r="F104" i="16"/>
  <c r="G104" i="16"/>
  <c r="D104" i="16"/>
  <c r="F105" i="16" l="1"/>
  <c r="G105" i="16"/>
  <c r="D105" i="16"/>
  <c r="S106" i="16"/>
  <c r="A106" i="16"/>
  <c r="S107" i="16" l="1"/>
  <c r="A107" i="16"/>
  <c r="F106" i="16"/>
  <c r="D106" i="16"/>
  <c r="G106" i="16"/>
  <c r="S108" i="16" l="1"/>
  <c r="A108" i="16"/>
  <c r="D107" i="16"/>
  <c r="F107" i="16"/>
  <c r="G107" i="16"/>
  <c r="F108" i="16" l="1"/>
  <c r="G108" i="16"/>
  <c r="D108" i="16"/>
  <c r="S109" i="16"/>
  <c r="A109" i="16"/>
  <c r="S110" i="16" l="1"/>
  <c r="A110" i="16"/>
  <c r="F109" i="16"/>
  <c r="G109" i="16"/>
  <c r="D109" i="16"/>
  <c r="D110" i="16" l="1"/>
  <c r="G110" i="16"/>
  <c r="F110" i="16"/>
  <c r="S111" i="16"/>
  <c r="A111" i="16"/>
  <c r="D111" i="16" l="1"/>
  <c r="G111" i="16"/>
  <c r="F111" i="16"/>
  <c r="S112" i="16"/>
  <c r="A112" i="16"/>
  <c r="S113" i="16" l="1"/>
  <c r="A113" i="16"/>
  <c r="G112" i="16"/>
  <c r="D112" i="16"/>
  <c r="F112" i="16"/>
  <c r="G113" i="16" l="1"/>
  <c r="D113" i="16"/>
  <c r="F113" i="16"/>
  <c r="S114" i="16"/>
  <c r="A114" i="16"/>
  <c r="S115" i="16" l="1"/>
  <c r="A115" i="16"/>
  <c r="D114" i="16"/>
  <c r="F114" i="16"/>
  <c r="G114" i="16"/>
  <c r="F115" i="16" l="1"/>
  <c r="G115" i="16"/>
  <c r="D115" i="16"/>
  <c r="S116" i="16"/>
  <c r="A116" i="16"/>
  <c r="S117" i="16" l="1"/>
  <c r="A117" i="16"/>
  <c r="D116" i="16"/>
  <c r="F116" i="16"/>
  <c r="G116" i="16"/>
  <c r="G117" i="16" l="1"/>
  <c r="F117" i="16"/>
  <c r="D117" i="16"/>
  <c r="S118" i="16"/>
  <c r="A118" i="16"/>
  <c r="D118" i="16" l="1"/>
  <c r="G118" i="16"/>
  <c r="F118" i="16"/>
  <c r="A119" i="16"/>
  <c r="S119" i="16"/>
  <c r="S120" i="16" l="1"/>
  <c r="A120" i="16"/>
  <c r="G119" i="16"/>
  <c r="D119" i="16"/>
  <c r="F119" i="16"/>
  <c r="F120" i="16" l="1"/>
  <c r="G120" i="16"/>
  <c r="D120" i="16"/>
  <c r="S121" i="16"/>
  <c r="A121" i="16"/>
  <c r="S122" i="16" l="1"/>
  <c r="A122" i="16"/>
  <c r="G121" i="16"/>
  <c r="D121" i="16"/>
  <c r="F121" i="16"/>
  <c r="F122" i="16" l="1"/>
  <c r="D122" i="16"/>
  <c r="G122" i="16"/>
  <c r="A123" i="16"/>
  <c r="S123" i="16"/>
  <c r="A124" i="16" l="1"/>
  <c r="S124" i="16"/>
  <c r="F123" i="16"/>
  <c r="D123" i="16"/>
  <c r="G123" i="16"/>
  <c r="F124" i="16" l="1"/>
  <c r="D124" i="16"/>
  <c r="G124" i="16"/>
  <c r="S125" i="16"/>
  <c r="A125" i="16"/>
  <c r="A126" i="16" l="1"/>
  <c r="S126" i="16"/>
  <c r="G125" i="16"/>
  <c r="F125" i="16"/>
  <c r="D125" i="16"/>
  <c r="S127" i="16" l="1"/>
  <c r="A127" i="16"/>
  <c r="D126" i="16"/>
  <c r="F126" i="16"/>
  <c r="G126" i="16"/>
  <c r="G127" i="16" l="1"/>
  <c r="F127" i="16"/>
  <c r="D127" i="16"/>
  <c r="A128" i="16"/>
  <c r="S128" i="16"/>
  <c r="F128" i="16" l="1"/>
  <c r="G128" i="16"/>
  <c r="D128" i="16"/>
  <c r="S129" i="16"/>
  <c r="A129" i="16"/>
  <c r="S130" i="16" l="1"/>
  <c r="A130" i="16"/>
  <c r="D129" i="16"/>
  <c r="G129" i="16"/>
  <c r="F129" i="16"/>
  <c r="D130" i="16" l="1"/>
  <c r="F130" i="16"/>
  <c r="G130" i="16"/>
  <c r="S131" i="16"/>
  <c r="A131" i="16"/>
  <c r="F131" i="16" l="1"/>
  <c r="D131" i="16"/>
  <c r="G131" i="16"/>
  <c r="S132" i="16"/>
  <c r="A132" i="16"/>
  <c r="F132" i="16" l="1"/>
  <c r="G132" i="16"/>
  <c r="D132" i="16"/>
  <c r="S133" i="16"/>
  <c r="A133" i="16"/>
  <c r="S134" i="16" l="1"/>
  <c r="A134" i="16"/>
  <c r="G133" i="16"/>
  <c r="D133" i="16"/>
  <c r="F133" i="16"/>
  <c r="D134" i="16" l="1"/>
  <c r="F134" i="16"/>
  <c r="G134" i="16"/>
  <c r="S135" i="16"/>
  <c r="A135" i="16"/>
  <c r="F135" i="16" l="1"/>
  <c r="G135" i="16"/>
  <c r="D135" i="16"/>
  <c r="A136" i="16"/>
  <c r="S136" i="16"/>
  <c r="S137" i="16" l="1"/>
  <c r="A137" i="16"/>
  <c r="G136" i="16"/>
  <c r="F136" i="16"/>
  <c r="D136" i="16"/>
  <c r="S138" i="16" l="1"/>
  <c r="A138" i="16"/>
  <c r="G137" i="16"/>
  <c r="F137" i="16"/>
  <c r="D137" i="16"/>
  <c r="D138" i="16" l="1"/>
  <c r="G138" i="16"/>
  <c r="F138" i="16"/>
  <c r="S139" i="16"/>
  <c r="A139" i="16"/>
  <c r="F139" i="16" l="1"/>
  <c r="G139" i="16"/>
  <c r="D139" i="16"/>
  <c r="S140" i="16"/>
  <c r="A140" i="16"/>
  <c r="F140" i="16" l="1"/>
  <c r="G140" i="16"/>
  <c r="D140" i="16"/>
  <c r="A141" i="16"/>
  <c r="S141" i="16"/>
  <c r="D141" i="16" l="1"/>
  <c r="F141" i="16"/>
  <c r="G141" i="16"/>
  <c r="S142" i="16"/>
  <c r="A142" i="16"/>
  <c r="G142" i="16" l="1"/>
  <c r="D142" i="16"/>
  <c r="F142" i="16"/>
  <c r="S143" i="16"/>
  <c r="A143" i="16"/>
  <c r="G143" i="16" l="1"/>
  <c r="D143" i="16"/>
  <c r="F143" i="16"/>
  <c r="S144" i="16"/>
  <c r="A144" i="16"/>
  <c r="F144" i="16" l="1"/>
  <c r="G144" i="16"/>
  <c r="D144" i="16"/>
  <c r="A145" i="16"/>
  <c r="S145" i="16"/>
  <c r="S146" i="16" l="1"/>
  <c r="A146" i="16"/>
  <c r="F145" i="16"/>
  <c r="D145" i="16"/>
  <c r="G145" i="16"/>
  <c r="D146" i="16" l="1"/>
  <c r="G146" i="16"/>
  <c r="F146" i="16"/>
  <c r="S147" i="16"/>
  <c r="A147" i="16"/>
  <c r="D147" i="16" l="1"/>
  <c r="G147" i="16"/>
  <c r="F147" i="16"/>
  <c r="S148" i="16"/>
  <c r="A148" i="16"/>
  <c r="S149" i="16" l="1"/>
  <c r="A149" i="16"/>
  <c r="G148" i="16"/>
  <c r="F148" i="16"/>
  <c r="D148" i="16"/>
  <c r="D149" i="16" l="1"/>
  <c r="F149" i="16"/>
  <c r="G149" i="16"/>
  <c r="S150" i="16"/>
  <c r="A150" i="16"/>
  <c r="D150" i="16" l="1"/>
  <c r="G150" i="16"/>
  <c r="F150" i="16"/>
  <c r="S151" i="16"/>
  <c r="A151" i="16"/>
  <c r="F151" i="16" l="1"/>
  <c r="D151" i="16"/>
  <c r="G151" i="16"/>
  <c r="S152" i="16"/>
  <c r="A152" i="16"/>
  <c r="G152" i="16" l="1"/>
  <c r="F152" i="16"/>
  <c r="D152" i="16"/>
  <c r="S153" i="16"/>
  <c r="A153" i="16"/>
  <c r="S154" i="16" l="1"/>
  <c r="A154" i="16"/>
  <c r="G153" i="16"/>
  <c r="D153" i="16"/>
  <c r="F153" i="16"/>
  <c r="G154" i="16" l="1"/>
  <c r="D154" i="16"/>
  <c r="F154" i="16"/>
  <c r="S155" i="16"/>
  <c r="A155" i="16"/>
  <c r="S156" i="16" l="1"/>
  <c r="A156" i="16"/>
  <c r="G155" i="16"/>
  <c r="D155" i="16"/>
  <c r="F155" i="16"/>
  <c r="G156" i="16" l="1"/>
  <c r="D156" i="16"/>
  <c r="F156" i="16"/>
  <c r="S157" i="16"/>
  <c r="A157" i="16"/>
  <c r="S158" i="16" l="1"/>
  <c r="A158" i="16"/>
  <c r="D157" i="16"/>
  <c r="G157" i="16"/>
  <c r="F157" i="16"/>
  <c r="G158" i="16" l="1"/>
  <c r="F158" i="16"/>
  <c r="D158" i="16"/>
  <c r="A159" i="16"/>
  <c r="S159" i="16"/>
  <c r="S160" i="16" l="1"/>
  <c r="A160" i="16"/>
  <c r="G159" i="16"/>
  <c r="D159" i="16"/>
  <c r="F159" i="16"/>
  <c r="F160" i="16" l="1"/>
  <c r="G160" i="16"/>
  <c r="D160" i="16"/>
  <c r="S161" i="16"/>
  <c r="A161" i="16"/>
  <c r="A162" i="16" l="1"/>
  <c r="S162" i="16"/>
  <c r="D161" i="16"/>
  <c r="F161" i="16"/>
  <c r="G161" i="16"/>
  <c r="F162" i="16" l="1"/>
  <c r="D162" i="16"/>
  <c r="G162" i="16"/>
  <c r="S163" i="16"/>
  <c r="A163" i="16"/>
  <c r="S164" i="16" l="1"/>
  <c r="A164" i="16"/>
  <c r="F163" i="16"/>
  <c r="G163" i="16"/>
  <c r="D163" i="16"/>
  <c r="S165" i="16" l="1"/>
  <c r="A165" i="16"/>
  <c r="D164" i="16"/>
  <c r="F164" i="16"/>
  <c r="G164" i="16"/>
  <c r="D165" i="16" l="1"/>
  <c r="G165" i="16"/>
  <c r="F165" i="16"/>
  <c r="S166" i="16"/>
  <c r="A166" i="16"/>
  <c r="D166" i="16" l="1"/>
  <c r="G166" i="16"/>
  <c r="F166" i="16"/>
  <c r="A167" i="16"/>
  <c r="S167" i="16"/>
  <c r="F167" i="16" l="1"/>
  <c r="D167" i="16"/>
  <c r="G167" i="16"/>
  <c r="S168" i="16"/>
  <c r="A168" i="16"/>
  <c r="G168" i="16" l="1"/>
  <c r="D168" i="16"/>
  <c r="F168" i="16"/>
  <c r="S169" i="16"/>
  <c r="A169" i="16"/>
  <c r="G169" i="16" l="1"/>
  <c r="D169" i="16"/>
  <c r="F169" i="16"/>
  <c r="S170" i="16"/>
  <c r="A170" i="16"/>
  <c r="F170" i="16" l="1"/>
  <c r="D170" i="16"/>
  <c r="G170" i="16"/>
  <c r="S171" i="16"/>
  <c r="A171" i="16"/>
  <c r="D171" i="16" l="1"/>
  <c r="F171" i="16"/>
  <c r="G171" i="16"/>
  <c r="S172" i="16"/>
  <c r="A172" i="16"/>
  <c r="S173" i="16" l="1"/>
  <c r="A173" i="16"/>
  <c r="F172" i="16"/>
  <c r="D172" i="16"/>
  <c r="G172" i="16"/>
  <c r="D173" i="16" l="1"/>
  <c r="G173" i="16"/>
  <c r="F173" i="16"/>
  <c r="A174" i="16"/>
  <c r="S174" i="16"/>
  <c r="D174" i="16" l="1"/>
  <c r="F174" i="16"/>
  <c r="G174" i="16"/>
  <c r="S175" i="16"/>
  <c r="A175" i="16"/>
  <c r="F175" i="16" l="1"/>
  <c r="D175" i="16"/>
  <c r="G175" i="16"/>
  <c r="A176" i="16"/>
  <c r="S176" i="16"/>
  <c r="A177" i="16" l="1"/>
  <c r="S177" i="16"/>
  <c r="G176" i="16"/>
  <c r="D176" i="16"/>
  <c r="F176" i="16"/>
  <c r="S178" i="16" l="1"/>
  <c r="A178" i="16"/>
  <c r="G177" i="16"/>
  <c r="F177" i="16"/>
  <c r="D177" i="16"/>
  <c r="D178" i="16" l="1"/>
  <c r="G178" i="16"/>
  <c r="F178" i="16"/>
  <c r="S179" i="16"/>
  <c r="A179" i="16"/>
  <c r="S180" i="16" l="1"/>
  <c r="A180" i="16"/>
  <c r="G179" i="16"/>
  <c r="D179" i="16"/>
  <c r="F179" i="16"/>
  <c r="G180" i="16" l="1"/>
  <c r="F180" i="16"/>
  <c r="D180" i="16"/>
  <c r="A181" i="16"/>
  <c r="S181" i="16"/>
  <c r="D181" i="16" l="1"/>
  <c r="G181" i="16"/>
  <c r="F181" i="16"/>
  <c r="S182" i="16"/>
  <c r="A182" i="16"/>
  <c r="F182" i="16" l="1"/>
  <c r="D182" i="16"/>
  <c r="G182" i="16"/>
  <c r="A183" i="16"/>
  <c r="S183" i="16"/>
  <c r="S184" i="16" l="1"/>
  <c r="A184" i="16"/>
  <c r="F183" i="16"/>
  <c r="D183" i="16"/>
  <c r="G183" i="16"/>
  <c r="F184" i="16" l="1"/>
  <c r="D184" i="16"/>
  <c r="G184" i="16"/>
  <c r="A185" i="16"/>
  <c r="S185" i="16"/>
  <c r="D185" i="16" l="1"/>
  <c r="F185" i="16"/>
  <c r="G185" i="16"/>
  <c r="S186" i="16"/>
  <c r="A186" i="16"/>
  <c r="S187" i="16" l="1"/>
  <c r="A187" i="16"/>
  <c r="D186" i="16"/>
  <c r="G186" i="16"/>
  <c r="F186" i="16"/>
  <c r="D187" i="16" l="1"/>
  <c r="G187" i="16"/>
  <c r="F187" i="16"/>
  <c r="S188" i="16"/>
  <c r="A188" i="16"/>
  <c r="S189" i="16" l="1"/>
  <c r="A189" i="16"/>
  <c r="G188" i="16"/>
  <c r="D188" i="16"/>
  <c r="F188" i="16"/>
  <c r="D189" i="16" l="1"/>
  <c r="F189" i="16"/>
  <c r="G189" i="16"/>
  <c r="A190" i="16"/>
  <c r="S190" i="16"/>
  <c r="D190" i="16" l="1"/>
  <c r="F190" i="16"/>
  <c r="G190" i="16"/>
  <c r="S191" i="16"/>
  <c r="A191" i="16"/>
  <c r="G191" i="16" l="1"/>
  <c r="F191" i="16"/>
  <c r="D191" i="16"/>
  <c r="S192" i="16"/>
  <c r="A192" i="16"/>
  <c r="A193" i="16" l="1"/>
  <c r="S193" i="16"/>
  <c r="F192" i="16"/>
  <c r="G192" i="16"/>
  <c r="D192" i="16"/>
  <c r="S194" i="16" l="1"/>
  <c r="A194" i="16"/>
  <c r="D193" i="16"/>
  <c r="F193" i="16"/>
  <c r="G193" i="16"/>
  <c r="G194" i="16" l="1"/>
  <c r="F194" i="16"/>
  <c r="D194" i="16"/>
  <c r="S195" i="16"/>
  <c r="A195" i="16"/>
  <c r="G195" i="16" l="1"/>
  <c r="F195" i="16"/>
  <c r="D195" i="16"/>
  <c r="S196" i="16"/>
  <c r="A196" i="16"/>
  <c r="S197" i="16" l="1"/>
  <c r="A197" i="16"/>
  <c r="G196" i="16"/>
  <c r="F196" i="16"/>
  <c r="D196" i="16"/>
  <c r="A198" i="16" l="1"/>
  <c r="S198" i="16"/>
  <c r="G197" i="16"/>
  <c r="D197" i="16"/>
  <c r="F197" i="16"/>
  <c r="D198" i="16" l="1"/>
  <c r="G198" i="16"/>
  <c r="F198" i="16"/>
  <c r="A199" i="16"/>
  <c r="S199" i="16"/>
  <c r="F199" i="16" l="1"/>
  <c r="D199" i="16"/>
  <c r="G199" i="16"/>
  <c r="S200" i="16"/>
  <c r="A200" i="16"/>
  <c r="G200" i="16" l="1"/>
  <c r="D200" i="16"/>
  <c r="F200" i="16"/>
  <c r="S201" i="16"/>
  <c r="A201" i="16"/>
  <c r="S202" i="16" l="1"/>
  <c r="A202" i="16"/>
  <c r="F201" i="16"/>
  <c r="D201" i="16"/>
  <c r="G201" i="16"/>
  <c r="G202" i="16" l="1"/>
  <c r="D202" i="16"/>
  <c r="F202" i="16"/>
  <c r="S203" i="16"/>
  <c r="A203" i="16"/>
  <c r="S204" i="16" l="1"/>
  <c r="A204" i="16"/>
  <c r="F203" i="16"/>
  <c r="D203" i="16"/>
  <c r="G203" i="16"/>
  <c r="G204" i="16" l="1"/>
  <c r="F204" i="16"/>
  <c r="D204" i="16"/>
  <c r="S205" i="16"/>
  <c r="A205" i="16"/>
  <c r="S206" i="16" l="1"/>
  <c r="A206" i="16"/>
  <c r="F205" i="16"/>
  <c r="D205" i="16"/>
  <c r="G205" i="16"/>
  <c r="G206" i="16" l="1"/>
  <c r="F206" i="16"/>
  <c r="D206" i="16"/>
  <c r="S207" i="16"/>
  <c r="A207" i="16"/>
  <c r="D207" i="16" l="1"/>
  <c r="F207" i="16"/>
  <c r="G207" i="16"/>
  <c r="S208" i="16"/>
  <c r="A208" i="16"/>
  <c r="S209" i="16" l="1"/>
  <c r="A209" i="16"/>
  <c r="F208" i="16"/>
  <c r="D208" i="16"/>
  <c r="G208" i="16"/>
  <c r="G209" i="16" l="1"/>
  <c r="F209" i="16"/>
  <c r="D209" i="16"/>
  <c r="S210" i="16"/>
  <c r="A210" i="16"/>
  <c r="G210" i="16" l="1"/>
  <c r="F210" i="16"/>
  <c r="D210" i="16"/>
  <c r="S211" i="16"/>
  <c r="A211" i="16"/>
  <c r="G211" i="16" l="1"/>
  <c r="D211" i="16"/>
  <c r="F211" i="16"/>
  <c r="S212" i="16"/>
  <c r="A212" i="16"/>
  <c r="G212" i="16" l="1"/>
  <c r="D212" i="16"/>
  <c r="F212" i="16"/>
  <c r="S213" i="16"/>
  <c r="A213" i="16"/>
  <c r="D213" i="16" l="1"/>
  <c r="F213" i="16"/>
  <c r="G213" i="16"/>
  <c r="S214" i="16"/>
  <c r="A214" i="16"/>
  <c r="G214" i="16" l="1"/>
  <c r="D214" i="16"/>
  <c r="F214" i="16"/>
  <c r="A215" i="16"/>
  <c r="S215" i="16"/>
  <c r="F215" i="16" l="1"/>
  <c r="D215" i="16"/>
  <c r="G215" i="16"/>
  <c r="S216" i="16"/>
  <c r="A216" i="16"/>
  <c r="F216" i="16" l="1"/>
  <c r="D216" i="16"/>
  <c r="G216" i="16"/>
  <c r="S217" i="16"/>
  <c r="A217" i="16"/>
  <c r="A218" i="16" l="1"/>
  <c r="S218" i="16"/>
  <c r="G217" i="16"/>
  <c r="F217" i="16"/>
  <c r="D217" i="16"/>
  <c r="S219" i="16" l="1"/>
  <c r="A219" i="16"/>
  <c r="G218" i="16"/>
  <c r="F218" i="16"/>
  <c r="D218" i="16"/>
  <c r="D219" i="16" l="1"/>
  <c r="G219" i="16"/>
  <c r="F219" i="16"/>
  <c r="S220" i="16"/>
  <c r="A220" i="16"/>
  <c r="S221" i="16" l="1"/>
  <c r="A221" i="16"/>
  <c r="G220" i="16"/>
  <c r="F220" i="16"/>
  <c r="D220" i="16"/>
  <c r="G221" i="16" l="1"/>
  <c r="F221" i="16"/>
  <c r="D221" i="16"/>
  <c r="S222" i="16"/>
  <c r="A222" i="16"/>
  <c r="S223" i="16" l="1"/>
  <c r="A223" i="16"/>
  <c r="G222" i="16"/>
  <c r="F222" i="16"/>
  <c r="D222" i="16"/>
  <c r="D223" i="16" l="1"/>
  <c r="G223" i="16"/>
  <c r="F223" i="16"/>
  <c r="S224" i="16"/>
  <c r="A224" i="16"/>
  <c r="S225" i="16" l="1"/>
  <c r="A225" i="16"/>
  <c r="G224" i="16"/>
  <c r="D224" i="16"/>
  <c r="F224" i="16"/>
  <c r="S226" i="16" l="1"/>
  <c r="A226" i="16"/>
  <c r="D225" i="16"/>
  <c r="G225" i="16"/>
  <c r="F225" i="16"/>
  <c r="S227" i="16" l="1"/>
  <c r="A227" i="16"/>
  <c r="D226" i="16"/>
  <c r="F226" i="16"/>
  <c r="G226" i="16"/>
  <c r="S228" i="16" l="1"/>
  <c r="A228" i="16"/>
  <c r="F227" i="16"/>
  <c r="G227" i="16"/>
  <c r="D227" i="16"/>
  <c r="F228" i="16" l="1"/>
  <c r="D228" i="16"/>
  <c r="G228" i="16"/>
  <c r="S229" i="16"/>
  <c r="A229" i="16"/>
  <c r="S230" i="16" l="1"/>
  <c r="A230" i="16"/>
  <c r="D229" i="16"/>
  <c r="F229" i="16"/>
  <c r="G229" i="16"/>
  <c r="D230" i="16" l="1"/>
  <c r="G230" i="16"/>
  <c r="F230" i="16"/>
  <c r="A231" i="16"/>
  <c r="S231" i="16"/>
  <c r="A232" i="16" l="1"/>
  <c r="S232" i="16"/>
  <c r="D231" i="16"/>
  <c r="F231" i="16"/>
  <c r="G231" i="16"/>
  <c r="F232" i="16" l="1"/>
  <c r="D232" i="16"/>
  <c r="G232" i="16"/>
  <c r="S233" i="16"/>
  <c r="A233" i="16"/>
  <c r="G233" i="16" l="1"/>
  <c r="F233" i="16"/>
  <c r="D233" i="16"/>
  <c r="A234" i="16"/>
  <c r="S234" i="16"/>
  <c r="G234" i="16" l="1"/>
  <c r="F234" i="16"/>
  <c r="D234" i="16"/>
  <c r="S235" i="16"/>
  <c r="A235" i="16"/>
  <c r="G235" i="16" l="1"/>
  <c r="D235" i="16"/>
  <c r="F235" i="16"/>
  <c r="S236" i="16"/>
  <c r="A236" i="16"/>
  <c r="S237" i="16" l="1"/>
  <c r="A237" i="16"/>
  <c r="G236" i="16"/>
  <c r="D236" i="16"/>
  <c r="F236" i="16"/>
  <c r="D237" i="16" l="1"/>
  <c r="F237" i="16"/>
  <c r="G237" i="16"/>
  <c r="S238" i="16"/>
  <c r="A238" i="16"/>
  <c r="S239" i="16" l="1"/>
  <c r="A239" i="16"/>
  <c r="F238" i="16"/>
  <c r="D238" i="16"/>
  <c r="G238" i="16"/>
  <c r="F239" i="16" l="1"/>
  <c r="D239" i="16"/>
  <c r="G239" i="16"/>
  <c r="S240" i="16"/>
  <c r="A240" i="16"/>
  <c r="A241" i="16" l="1"/>
  <c r="S241" i="16"/>
  <c r="D240" i="16"/>
  <c r="F240" i="16"/>
  <c r="G240" i="16"/>
  <c r="D241" i="16" l="1"/>
  <c r="G241" i="16"/>
  <c r="F241" i="16"/>
  <c r="S242" i="16"/>
  <c r="A242" i="16"/>
  <c r="S243" i="16" l="1"/>
  <c r="A243" i="16"/>
  <c r="D242" i="16"/>
  <c r="F242" i="16"/>
  <c r="G242" i="16"/>
  <c r="S244" i="16" l="1"/>
  <c r="A244" i="16"/>
  <c r="F243" i="16"/>
  <c r="G243" i="16"/>
  <c r="D243" i="16"/>
  <c r="A245" i="16" l="1"/>
  <c r="S245" i="16"/>
  <c r="G244" i="16"/>
  <c r="D244" i="16"/>
  <c r="F244" i="16"/>
  <c r="G245" i="16" l="1"/>
  <c r="F245" i="16"/>
  <c r="D245" i="16"/>
  <c r="S246" i="16"/>
  <c r="A246" i="16"/>
  <c r="S247" i="16" l="1"/>
  <c r="A247" i="16"/>
  <c r="G246" i="16"/>
  <c r="D246" i="16"/>
  <c r="F246" i="16"/>
  <c r="D247" i="16" l="1"/>
  <c r="G247" i="16"/>
  <c r="F247" i="16"/>
  <c r="S248" i="16"/>
  <c r="A248" i="16"/>
  <c r="F248" i="16" l="1"/>
  <c r="D248" i="16"/>
  <c r="G248" i="16"/>
  <c r="A249" i="16"/>
  <c r="S249" i="16"/>
  <c r="D249" i="16" l="1"/>
  <c r="G249" i="16"/>
  <c r="F249" i="16"/>
  <c r="S250" i="16"/>
  <c r="A250" i="16"/>
  <c r="S251" i="16" l="1"/>
  <c r="A251" i="16"/>
  <c r="G250" i="16"/>
  <c r="F250" i="16"/>
  <c r="D250" i="16"/>
  <c r="G251" i="16" l="1"/>
  <c r="F251" i="16"/>
  <c r="D251" i="16"/>
  <c r="S252" i="16"/>
  <c r="A252" i="16"/>
  <c r="A253" i="16" l="1"/>
  <c r="S253" i="16"/>
  <c r="D252" i="16"/>
  <c r="G252" i="16"/>
  <c r="F252" i="16"/>
  <c r="S254" i="16" l="1"/>
  <c r="A254" i="16"/>
  <c r="F253" i="16"/>
  <c r="D253" i="16"/>
  <c r="G253" i="16"/>
  <c r="G254" i="16" l="1"/>
  <c r="D254" i="16"/>
  <c r="F254" i="16"/>
  <c r="S255" i="16"/>
  <c r="A255" i="16"/>
  <c r="F255" i="16" l="1"/>
  <c r="G255" i="16"/>
  <c r="D255" i="16"/>
  <c r="S256" i="16"/>
  <c r="A256" i="16"/>
  <c r="G256" i="16" l="1"/>
  <c r="F256" i="16"/>
  <c r="D256" i="16"/>
  <c r="S257" i="16"/>
  <c r="A257" i="16"/>
  <c r="G257" i="16" l="1"/>
  <c r="F257" i="16"/>
  <c r="D257" i="16"/>
  <c r="S258" i="16"/>
  <c r="A258" i="16"/>
  <c r="S259" i="16" l="1"/>
  <c r="A259" i="16"/>
  <c r="D258" i="16"/>
  <c r="G258" i="16"/>
  <c r="F258" i="16"/>
  <c r="G259" i="16" l="1"/>
  <c r="F259" i="16"/>
  <c r="D259" i="16"/>
  <c r="A260" i="16"/>
  <c r="S260" i="16"/>
  <c r="G260" i="16" l="1"/>
  <c r="F260" i="16"/>
  <c r="D260" i="16"/>
  <c r="S261" i="16"/>
  <c r="A261" i="16"/>
  <c r="S262" i="16" l="1"/>
  <c r="A262" i="16"/>
  <c r="G261" i="16"/>
  <c r="F261" i="16"/>
  <c r="D261" i="16"/>
  <c r="D262" i="16" l="1"/>
  <c r="G262" i="16"/>
  <c r="F262" i="16"/>
  <c r="A263" i="16"/>
  <c r="S263" i="16"/>
  <c r="G263" i="16" l="1"/>
  <c r="F263" i="16"/>
  <c r="D263" i="16"/>
  <c r="S264" i="16"/>
  <c r="A264" i="16"/>
  <c r="S265" i="16" l="1"/>
  <c r="A265" i="16"/>
  <c r="F264" i="16"/>
  <c r="D264" i="16"/>
  <c r="G264" i="16"/>
  <c r="D265" i="16" l="1"/>
  <c r="G265" i="16"/>
  <c r="F265" i="16"/>
  <c r="A266" i="16"/>
  <c r="S266" i="16"/>
  <c r="D266" i="16" l="1"/>
  <c r="G266" i="16"/>
  <c r="F266" i="16"/>
  <c r="S267" i="16"/>
  <c r="A267" i="16"/>
  <c r="S268" i="16" l="1"/>
  <c r="A268" i="16"/>
  <c r="D267" i="16"/>
  <c r="G267" i="16"/>
  <c r="F267" i="16"/>
  <c r="D268" i="16" l="1"/>
  <c r="F268" i="16"/>
  <c r="G268" i="16"/>
  <c r="S269" i="16"/>
  <c r="A269" i="16"/>
  <c r="G269" i="16" l="1"/>
  <c r="D269" i="16"/>
  <c r="F269" i="16"/>
  <c r="S270" i="16"/>
  <c r="A270" i="16"/>
  <c r="S271" i="16" l="1"/>
  <c r="A271" i="16"/>
  <c r="G270" i="16"/>
  <c r="F270" i="16"/>
  <c r="D270" i="16"/>
  <c r="F271" i="16" l="1"/>
  <c r="D271" i="16"/>
  <c r="G271" i="16"/>
  <c r="A272" i="16"/>
  <c r="S272" i="16"/>
  <c r="S273" i="16" l="1"/>
  <c r="A273" i="16"/>
  <c r="G272" i="16"/>
  <c r="D272" i="16"/>
  <c r="F272" i="16"/>
  <c r="D273" i="16" l="1"/>
  <c r="G273" i="16"/>
  <c r="F273" i="16"/>
  <c r="S274" i="16"/>
  <c r="A274" i="16"/>
  <c r="G274" i="16" l="1"/>
  <c r="F274" i="16"/>
  <c r="D274" i="16"/>
  <c r="S275" i="16"/>
  <c r="A275" i="16"/>
  <c r="F275" i="16" l="1"/>
  <c r="D275" i="16"/>
  <c r="G275" i="16"/>
  <c r="A276" i="16"/>
  <c r="S276" i="16"/>
  <c r="S277" i="16" l="1"/>
  <c r="A277" i="16"/>
  <c r="F276" i="16"/>
  <c r="D276" i="16"/>
  <c r="G276" i="16"/>
  <c r="D277" i="16" l="1"/>
  <c r="G277" i="16"/>
  <c r="F277" i="16"/>
  <c r="S278" i="16"/>
  <c r="A278" i="16"/>
  <c r="A279" i="16" l="1"/>
  <c r="S279" i="16"/>
  <c r="D278" i="16"/>
  <c r="G278" i="16"/>
  <c r="F278" i="16"/>
  <c r="D279" i="16" l="1"/>
  <c r="F279" i="16"/>
  <c r="G279" i="16"/>
  <c r="A280" i="16"/>
  <c r="S280" i="16"/>
  <c r="G280" i="16" l="1"/>
  <c r="D280" i="16"/>
  <c r="F280" i="16"/>
  <c r="A281" i="16"/>
  <c r="S281" i="16"/>
  <c r="D281" i="16" l="1"/>
  <c r="G281" i="16"/>
  <c r="F281" i="16"/>
  <c r="A282" i="16"/>
  <c r="S282" i="16"/>
  <c r="D282" i="16" l="1"/>
  <c r="F282" i="16"/>
  <c r="G282" i="16"/>
  <c r="S283" i="16"/>
  <c r="A283" i="16"/>
  <c r="D283" i="16" l="1"/>
  <c r="G283" i="16"/>
  <c r="F283" i="16"/>
  <c r="S284" i="16"/>
  <c r="A284" i="16"/>
  <c r="S285" i="16" l="1"/>
  <c r="A285" i="16"/>
  <c r="G284" i="16"/>
  <c r="D284" i="16"/>
  <c r="F284" i="16"/>
  <c r="F285" i="16" l="1"/>
  <c r="D285" i="16"/>
  <c r="G285" i="16"/>
  <c r="S286" i="16"/>
  <c r="A286" i="16"/>
  <c r="A287" i="16" l="1"/>
  <c r="S287" i="16"/>
  <c r="D286" i="16"/>
  <c r="G286" i="16"/>
  <c r="F286" i="16"/>
  <c r="F287" i="16" l="1"/>
  <c r="D287" i="16"/>
  <c r="G287" i="16"/>
  <c r="A288" i="16"/>
  <c r="S288" i="16"/>
  <c r="D288" i="16" l="1"/>
  <c r="F288" i="16"/>
  <c r="G288" i="16"/>
  <c r="A289" i="16"/>
  <c r="S289" i="16"/>
  <c r="S290" i="16" l="1"/>
  <c r="A290" i="16"/>
  <c r="G289" i="16"/>
  <c r="F289" i="16"/>
  <c r="D289" i="16"/>
  <c r="G290" i="16" l="1"/>
  <c r="D290" i="16"/>
  <c r="F290" i="16"/>
  <c r="S291" i="16"/>
  <c r="A291" i="16"/>
  <c r="D291" i="16" l="1"/>
  <c r="G291" i="16"/>
  <c r="F291" i="16"/>
  <c r="S292" i="16"/>
  <c r="A292" i="16"/>
  <c r="D292" i="16" l="1"/>
  <c r="G292" i="16"/>
  <c r="F292" i="16"/>
  <c r="S293" i="16"/>
  <c r="A293" i="16"/>
  <c r="S294" i="16" l="1"/>
  <c r="A294" i="16"/>
  <c r="D293" i="16"/>
  <c r="F293" i="16"/>
  <c r="G293" i="16"/>
  <c r="D294" i="16" l="1"/>
  <c r="F294" i="16"/>
  <c r="G294" i="16"/>
  <c r="A295" i="16"/>
  <c r="S295" i="16"/>
  <c r="A296" i="16" l="1"/>
  <c r="S296" i="16"/>
  <c r="D295" i="16"/>
  <c r="G295" i="16"/>
  <c r="F295" i="16"/>
  <c r="G296" i="16" l="1"/>
  <c r="D296" i="16"/>
  <c r="F296" i="16"/>
  <c r="S297" i="16"/>
  <c r="A297" i="16"/>
  <c r="S298" i="16" l="1"/>
  <c r="A298" i="16"/>
  <c r="D297" i="16"/>
  <c r="G297" i="16"/>
  <c r="F297" i="16"/>
  <c r="G298" i="16" l="1"/>
  <c r="F298" i="16"/>
  <c r="D298" i="16"/>
  <c r="S299" i="16"/>
  <c r="A299" i="16"/>
  <c r="G299" i="16" l="1"/>
  <c r="D299" i="16"/>
  <c r="F299" i="16"/>
  <c r="A300" i="16"/>
  <c r="S300" i="16"/>
  <c r="G300" i="16" l="1"/>
  <c r="F300" i="16"/>
  <c r="D300" i="16"/>
  <c r="S301" i="16"/>
  <c r="A301" i="16"/>
  <c r="A302" i="16" l="1"/>
  <c r="S302" i="16"/>
  <c r="D301" i="16"/>
  <c r="F301" i="16"/>
  <c r="G301" i="16"/>
  <c r="S303" i="16" l="1"/>
  <c r="A303" i="16"/>
  <c r="G302" i="16"/>
  <c r="D302" i="16"/>
  <c r="F302" i="16"/>
  <c r="F303" i="16" l="1"/>
  <c r="D303" i="16"/>
  <c r="G303" i="16"/>
  <c r="S304" i="16"/>
  <c r="A304" i="16"/>
  <c r="F304" i="16" l="1"/>
  <c r="D304" i="16"/>
  <c r="G304" i="16"/>
  <c r="S305" i="16"/>
  <c r="A305" i="16"/>
  <c r="S306" i="16" l="1"/>
  <c r="A306" i="16"/>
  <c r="F305" i="16"/>
  <c r="G305" i="16"/>
  <c r="D305" i="16"/>
  <c r="D306" i="16" l="1"/>
  <c r="F306" i="16"/>
  <c r="G306" i="16"/>
  <c r="S307" i="16"/>
  <c r="A307" i="16"/>
  <c r="D307" i="16" l="1"/>
  <c r="G307" i="16"/>
  <c r="F307" i="16"/>
  <c r="S308" i="16"/>
  <c r="A308" i="16"/>
  <c r="S309" i="16" l="1"/>
  <c r="A309" i="16"/>
  <c r="G308" i="16"/>
  <c r="F308" i="16"/>
  <c r="D308" i="16"/>
  <c r="D309" i="16" l="1"/>
  <c r="F309" i="16"/>
  <c r="G309" i="16"/>
  <c r="S310" i="16"/>
  <c r="A310" i="16"/>
  <c r="A311" i="16" l="1"/>
  <c r="S311" i="16"/>
  <c r="D310" i="16"/>
  <c r="G310" i="16"/>
  <c r="F310" i="16"/>
  <c r="S312" i="16" l="1"/>
  <c r="A312" i="16"/>
  <c r="F311" i="16"/>
  <c r="G311" i="16"/>
  <c r="D311" i="16"/>
  <c r="F312" i="16" l="1"/>
  <c r="D312" i="16"/>
  <c r="G312" i="16"/>
  <c r="S313" i="16"/>
  <c r="A313" i="16"/>
  <c r="S314" i="16" l="1"/>
  <c r="A314" i="16"/>
  <c r="D313" i="16"/>
  <c r="G313" i="16"/>
  <c r="F313" i="16"/>
  <c r="G314" i="16" l="1"/>
  <c r="F314" i="16"/>
  <c r="D314" i="16"/>
  <c r="S315" i="16"/>
  <c r="A315" i="16"/>
  <c r="S316" i="16" l="1"/>
  <c r="A316" i="16"/>
  <c r="F315" i="16"/>
  <c r="D315" i="16"/>
  <c r="G315" i="16"/>
  <c r="G316" i="16" l="1"/>
  <c r="F316" i="16"/>
  <c r="D316" i="16"/>
  <c r="S317" i="16"/>
  <c r="A317" i="16"/>
  <c r="D317" i="16" l="1"/>
  <c r="G317" i="16"/>
  <c r="F317" i="16"/>
  <c r="A318" i="16"/>
  <c r="S318" i="16"/>
  <c r="F318" i="16" l="1"/>
  <c r="G318" i="16"/>
  <c r="D318" i="16"/>
  <c r="S319" i="16"/>
  <c r="A319" i="16"/>
  <c r="D319" i="16" l="1"/>
  <c r="F319" i="16"/>
  <c r="G319" i="16"/>
  <c r="S320" i="16"/>
  <c r="A320" i="16"/>
  <c r="G320" i="16" l="1"/>
  <c r="F320" i="16"/>
  <c r="D320" i="16"/>
  <c r="S321" i="16"/>
  <c r="A321" i="16"/>
  <c r="G321" i="16" l="1"/>
  <c r="F321" i="16"/>
  <c r="D321" i="16"/>
  <c r="S322" i="16"/>
  <c r="A322" i="16"/>
  <c r="D322" i="16" l="1"/>
  <c r="G322" i="16"/>
  <c r="F322" i="16"/>
  <c r="A323" i="16"/>
  <c r="S323" i="16"/>
  <c r="S324" i="16" l="1"/>
  <c r="A324" i="16"/>
  <c r="G323" i="16"/>
  <c r="D323" i="16"/>
  <c r="F323" i="16"/>
  <c r="G324" i="16" l="1"/>
  <c r="F324" i="16"/>
  <c r="D324" i="16"/>
  <c r="S325" i="16"/>
  <c r="A325" i="16"/>
  <c r="S326" i="16" l="1"/>
  <c r="A326" i="16"/>
  <c r="D325" i="16"/>
  <c r="F325" i="16"/>
  <c r="G325" i="16"/>
  <c r="D326" i="16" l="1"/>
  <c r="F326" i="16"/>
  <c r="G326" i="16"/>
  <c r="S327" i="16"/>
  <c r="A327" i="16"/>
  <c r="S328" i="16" l="1"/>
  <c r="A328" i="16"/>
  <c r="F327" i="16"/>
  <c r="D327" i="16"/>
  <c r="G327" i="16"/>
  <c r="G328" i="16" l="1"/>
  <c r="D328" i="16"/>
  <c r="F328" i="16"/>
  <c r="S329" i="16"/>
  <c r="A329" i="16"/>
  <c r="G329" i="16" l="1"/>
  <c r="F329" i="16"/>
  <c r="D329" i="16"/>
  <c r="A330" i="16"/>
  <c r="S330" i="16"/>
  <c r="S331" i="16" l="1"/>
  <c r="A331" i="16"/>
  <c r="F330" i="16"/>
  <c r="D330" i="16"/>
  <c r="G330" i="16"/>
  <c r="F331" i="16" l="1"/>
  <c r="D331" i="16"/>
  <c r="G331" i="16"/>
  <c r="S332" i="16"/>
  <c r="A332" i="16"/>
  <c r="A333" i="16" l="1"/>
  <c r="S333" i="16"/>
  <c r="G332" i="16"/>
  <c r="F332" i="16"/>
  <c r="D332" i="16"/>
  <c r="S334" i="16" l="1"/>
  <c r="A334" i="16"/>
  <c r="G333" i="16"/>
  <c r="F333" i="16"/>
  <c r="D333" i="16"/>
  <c r="G334" i="16" l="1"/>
  <c r="D334" i="16"/>
  <c r="F334" i="16"/>
  <c r="A335" i="16"/>
  <c r="S335" i="16"/>
  <c r="F335" i="16" l="1"/>
  <c r="G335" i="16"/>
  <c r="D335" i="16"/>
  <c r="S336" i="16"/>
  <c r="A336" i="16"/>
  <c r="F336" i="16" l="1"/>
  <c r="G336" i="16"/>
  <c r="D336" i="16"/>
  <c r="S337" i="16"/>
  <c r="A337" i="16"/>
  <c r="D337" i="16" l="1"/>
  <c r="G337" i="16"/>
  <c r="F337" i="16"/>
  <c r="S338" i="16"/>
  <c r="A338" i="16"/>
  <c r="S339" i="16" l="1"/>
  <c r="A339" i="16"/>
  <c r="D338" i="16"/>
  <c r="G338" i="16"/>
  <c r="F338" i="16"/>
  <c r="F339" i="16" l="1"/>
  <c r="D339" i="16"/>
  <c r="G339" i="16"/>
  <c r="S340" i="16"/>
  <c r="A340" i="16"/>
  <c r="F340" i="16" l="1"/>
  <c r="D340" i="16"/>
  <c r="G340" i="16"/>
  <c r="A341" i="16"/>
  <c r="S341" i="16"/>
  <c r="G341" i="16" l="1"/>
  <c r="D341" i="16"/>
  <c r="F341" i="16"/>
  <c r="S342" i="16"/>
  <c r="A342" i="16"/>
  <c r="S343" i="16" l="1"/>
  <c r="A343" i="16"/>
  <c r="G342" i="16"/>
  <c r="F342" i="16"/>
  <c r="D342" i="16"/>
  <c r="S344" i="16" l="1"/>
  <c r="A344" i="16"/>
  <c r="D343" i="16"/>
  <c r="G343" i="16"/>
  <c r="F343" i="16"/>
  <c r="G344" i="16" l="1"/>
  <c r="D344" i="16"/>
  <c r="F344" i="16"/>
  <c r="S345" i="16"/>
  <c r="A345" i="16"/>
  <c r="D345" i="16" l="1"/>
  <c r="G345" i="16"/>
  <c r="F345" i="16"/>
  <c r="S346" i="16"/>
  <c r="A346" i="16"/>
  <c r="S347" i="16" l="1"/>
  <c r="A347" i="16"/>
  <c r="G346" i="16"/>
  <c r="F346" i="16"/>
  <c r="D346" i="16"/>
  <c r="G347" i="16" l="1"/>
  <c r="F347" i="16"/>
  <c r="D347" i="16"/>
  <c r="S348" i="16"/>
  <c r="A348" i="16"/>
  <c r="G348" i="16" l="1"/>
  <c r="F348" i="16"/>
  <c r="D348" i="16"/>
  <c r="S349" i="16"/>
  <c r="A349" i="16"/>
  <c r="G349" i="16" l="1"/>
  <c r="D349" i="16"/>
  <c r="F349" i="16"/>
  <c r="S350" i="16"/>
  <c r="A350" i="16"/>
  <c r="G350" i="16" l="1"/>
  <c r="D350" i="16"/>
  <c r="F350" i="16"/>
  <c r="A351" i="16"/>
  <c r="S351" i="16"/>
  <c r="S352" i="16" l="1"/>
  <c r="A352" i="16"/>
  <c r="F351" i="16"/>
  <c r="D351" i="16"/>
  <c r="G351" i="16"/>
  <c r="G352" i="16" l="1"/>
  <c r="D352" i="16"/>
  <c r="F352" i="16"/>
  <c r="S353" i="16"/>
  <c r="A353" i="16"/>
  <c r="G353" i="16" l="1"/>
  <c r="F353" i="16"/>
  <c r="D353" i="16"/>
  <c r="A354" i="16"/>
  <c r="S354" i="16"/>
  <c r="S355" i="16" l="1"/>
  <c r="A355" i="16"/>
  <c r="D354" i="16"/>
  <c r="G354" i="16"/>
  <c r="F354" i="16"/>
  <c r="S356" i="16" l="1"/>
  <c r="A356" i="16"/>
  <c r="F355" i="16"/>
  <c r="D355" i="16"/>
  <c r="G355" i="16"/>
  <c r="S357" i="16" l="1"/>
  <c r="A357" i="16"/>
  <c r="F356" i="16"/>
  <c r="D356" i="16"/>
  <c r="G356" i="16"/>
  <c r="G357" i="16" l="1"/>
  <c r="F357" i="16"/>
  <c r="D357" i="16"/>
  <c r="S358" i="16"/>
  <c r="A358" i="16"/>
  <c r="S359" i="16" l="1"/>
  <c r="A359" i="16"/>
  <c r="D358" i="16"/>
  <c r="G358" i="16"/>
  <c r="F358" i="16"/>
  <c r="D359" i="16" l="1"/>
  <c r="G359" i="16"/>
  <c r="F359" i="16"/>
  <c r="S360" i="16"/>
  <c r="A360" i="16"/>
  <c r="F360" i="16" l="1"/>
  <c r="D360" i="16"/>
  <c r="G360" i="16"/>
  <c r="S361" i="16"/>
  <c r="A361" i="16"/>
  <c r="A362" i="16" l="1"/>
  <c r="S362" i="16"/>
  <c r="D361" i="16"/>
  <c r="G361" i="16"/>
  <c r="F361" i="16"/>
  <c r="S363" i="16" l="1"/>
  <c r="A363" i="16"/>
  <c r="G362" i="16"/>
  <c r="F362" i="16"/>
  <c r="D362" i="16"/>
  <c r="D363" i="16" l="1"/>
  <c r="G363" i="16"/>
  <c r="F363" i="16"/>
  <c r="S364" i="16"/>
  <c r="A364" i="16"/>
  <c r="A365" i="16" l="1"/>
  <c r="S365" i="16"/>
  <c r="D364" i="16"/>
  <c r="F364" i="16"/>
  <c r="G364" i="16"/>
  <c r="S366" i="16" l="1"/>
  <c r="A366" i="16"/>
  <c r="D365" i="16"/>
  <c r="G365" i="16"/>
  <c r="F365" i="16"/>
  <c r="A367" i="16" l="1"/>
  <c r="S367" i="16"/>
  <c r="D366" i="16"/>
  <c r="G366" i="16"/>
  <c r="F366" i="16"/>
  <c r="S368" i="16" l="1"/>
  <c r="A368" i="16"/>
  <c r="D367" i="16"/>
  <c r="G367" i="16"/>
  <c r="F367" i="16"/>
  <c r="G368" i="16" l="1"/>
  <c r="D368" i="16"/>
  <c r="F368" i="16"/>
  <c r="S369" i="16"/>
  <c r="A369" i="16"/>
  <c r="D369" i="16" l="1"/>
  <c r="F369" i="16"/>
  <c r="G369" i="16"/>
  <c r="S370" i="16"/>
  <c r="A370" i="16"/>
  <c r="G370" i="16" l="1"/>
  <c r="D370" i="16"/>
  <c r="F370" i="16"/>
  <c r="A371" i="16"/>
  <c r="S371" i="16"/>
  <c r="S372" i="16" l="1"/>
  <c r="A372" i="16"/>
  <c r="G371" i="16"/>
  <c r="D371" i="16"/>
  <c r="F371" i="16"/>
  <c r="G372" i="16" l="1"/>
  <c r="D372" i="16"/>
  <c r="F372" i="16"/>
  <c r="S373" i="16"/>
  <c r="A373" i="16"/>
  <c r="A374" i="16" l="1"/>
  <c r="S374" i="16"/>
  <c r="G373" i="16"/>
  <c r="F373" i="16"/>
  <c r="D373" i="16"/>
  <c r="D374" i="16" l="1"/>
  <c r="G374" i="16"/>
  <c r="F374" i="16"/>
  <c r="A375" i="16"/>
  <c r="S375" i="16"/>
  <c r="F375" i="16" l="1"/>
  <c r="G375" i="16"/>
  <c r="D375" i="16"/>
  <c r="S376" i="16"/>
  <c r="A376" i="16"/>
  <c r="G376" i="16" l="1"/>
  <c r="F376" i="16"/>
  <c r="D376" i="16"/>
  <c r="S377" i="16"/>
  <c r="A377" i="16"/>
  <c r="A378" i="16" l="1"/>
  <c r="S378" i="16"/>
  <c r="D377" i="16"/>
  <c r="G377" i="16"/>
  <c r="F377" i="16"/>
  <c r="S379" i="16" l="1"/>
  <c r="A379" i="16"/>
  <c r="F378" i="16"/>
  <c r="G378" i="16"/>
  <c r="D378" i="16"/>
  <c r="F379" i="16" l="1"/>
  <c r="G379" i="16"/>
  <c r="D379" i="16"/>
  <c r="S380" i="16"/>
  <c r="A380" i="16"/>
  <c r="G380" i="16" l="1"/>
  <c r="F380" i="16"/>
  <c r="D380" i="16"/>
  <c r="S381" i="16"/>
  <c r="A381" i="16"/>
  <c r="S382" i="16" l="1"/>
  <c r="A382" i="16"/>
  <c r="D381" i="16"/>
  <c r="F381" i="16"/>
  <c r="G381" i="16"/>
  <c r="G382" i="16" l="1"/>
  <c r="F382" i="16"/>
  <c r="D382" i="16"/>
  <c r="A383" i="16"/>
  <c r="S383" i="16"/>
  <c r="S384" i="16" l="1"/>
  <c r="A384" i="16"/>
  <c r="F383" i="16"/>
  <c r="D383" i="16"/>
  <c r="G383" i="16"/>
  <c r="D384" i="16" l="1"/>
  <c r="G384" i="16"/>
  <c r="F384" i="16"/>
  <c r="S385" i="16"/>
  <c r="A385" i="16"/>
  <c r="S386" i="16" l="1"/>
  <c r="A386" i="16"/>
  <c r="D385" i="16"/>
  <c r="F385" i="16"/>
  <c r="G385" i="16"/>
  <c r="D386" i="16" l="1"/>
  <c r="G386" i="16"/>
  <c r="F386" i="16"/>
  <c r="S387" i="16"/>
  <c r="A387" i="16"/>
  <c r="G387" i="16" l="1"/>
  <c r="D387" i="16"/>
  <c r="F387" i="16"/>
  <c r="A388" i="16"/>
  <c r="S388" i="16"/>
  <c r="D388" i="16" l="1"/>
  <c r="F388" i="16"/>
  <c r="G388" i="16"/>
  <c r="S389" i="16"/>
  <c r="A389" i="16"/>
  <c r="D389" i="16" l="1"/>
  <c r="F389" i="16"/>
  <c r="G389" i="16"/>
  <c r="A390" i="16"/>
  <c r="S390" i="16"/>
  <c r="F390" i="16" l="1"/>
  <c r="G390" i="16"/>
  <c r="D390" i="16"/>
  <c r="S391" i="16"/>
  <c r="A391" i="16"/>
  <c r="F391" i="16" l="1"/>
  <c r="D391" i="16"/>
  <c r="G391" i="16"/>
  <c r="S392" i="16"/>
  <c r="A392" i="16"/>
  <c r="S393" i="16" l="1"/>
  <c r="A393" i="16"/>
  <c r="F392" i="16"/>
  <c r="D392" i="16"/>
  <c r="G392" i="16"/>
  <c r="A394" i="16" l="1"/>
  <c r="S394" i="16"/>
  <c r="D393" i="16"/>
  <c r="G393" i="16"/>
  <c r="F393" i="16"/>
  <c r="S395" i="16" l="1"/>
  <c r="A395" i="16"/>
  <c r="F394" i="16"/>
  <c r="G394" i="16"/>
  <c r="D394" i="16"/>
  <c r="F395" i="16" l="1"/>
  <c r="D395" i="16"/>
  <c r="G395" i="16"/>
  <c r="S396" i="16"/>
  <c r="A396" i="16"/>
  <c r="G396" i="16" l="1"/>
  <c r="F396" i="16"/>
  <c r="D396" i="16"/>
  <c r="S397" i="16"/>
  <c r="A397" i="16"/>
  <c r="S398" i="16" l="1"/>
  <c r="A398" i="16"/>
  <c r="D397" i="16"/>
  <c r="F397" i="16"/>
  <c r="G397" i="16"/>
  <c r="D398" i="16" l="1"/>
  <c r="F398" i="16"/>
  <c r="G398" i="16"/>
  <c r="S399" i="16"/>
  <c r="A399" i="16"/>
  <c r="F399" i="16" l="1"/>
  <c r="D399" i="16"/>
  <c r="G399" i="16"/>
  <c r="S400" i="16"/>
  <c r="A400" i="16"/>
  <c r="S401" i="16" l="1"/>
  <c r="A401" i="16"/>
  <c r="G400" i="16"/>
  <c r="F400" i="16"/>
  <c r="D400" i="16"/>
  <c r="D401" i="16" l="1"/>
  <c r="G401" i="16"/>
  <c r="F401" i="16"/>
  <c r="A402" i="16"/>
  <c r="S402" i="16"/>
  <c r="F402" i="16" l="1"/>
  <c r="D402" i="16"/>
  <c r="G402" i="16"/>
  <c r="S403" i="16"/>
  <c r="A403" i="16"/>
  <c r="F403" i="16" l="1"/>
  <c r="D403" i="16"/>
  <c r="G403" i="16"/>
  <c r="S404" i="16"/>
  <c r="A404" i="16"/>
  <c r="F404" i="16" l="1"/>
  <c r="D404" i="16"/>
  <c r="G404" i="16"/>
  <c r="A405" i="16"/>
  <c r="S405" i="16"/>
  <c r="G405" i="16" l="1"/>
  <c r="F405" i="16"/>
  <c r="D405" i="16"/>
  <c r="S406" i="16"/>
  <c r="A406" i="16"/>
  <c r="G406" i="16" l="1"/>
  <c r="D406" i="16"/>
  <c r="F406" i="16"/>
  <c r="A407" i="16"/>
  <c r="S407" i="16"/>
  <c r="D407" i="16" l="1"/>
  <c r="G407" i="16"/>
  <c r="F407" i="16"/>
  <c r="S408" i="16"/>
  <c r="A408" i="16"/>
  <c r="S409" i="16" l="1"/>
  <c r="A409" i="16"/>
  <c r="F408" i="16"/>
  <c r="G408" i="16"/>
  <c r="D408" i="16"/>
  <c r="D409" i="16" l="1"/>
  <c r="F409" i="16"/>
  <c r="G409" i="16"/>
  <c r="A410" i="16"/>
  <c r="S410" i="16"/>
  <c r="D410" i="16" l="1"/>
  <c r="F410" i="16"/>
  <c r="G410" i="16"/>
  <c r="S411" i="16"/>
  <c r="A411" i="16"/>
  <c r="S412" i="16" l="1"/>
  <c r="A412" i="16"/>
  <c r="D411" i="16"/>
  <c r="F411" i="16"/>
  <c r="G411" i="16"/>
  <c r="G412" i="16" l="1"/>
  <c r="F412" i="16"/>
  <c r="D412" i="16"/>
  <c r="S413" i="16"/>
  <c r="A413" i="16"/>
  <c r="S414" i="16" l="1"/>
  <c r="A414" i="16"/>
  <c r="G413" i="16"/>
  <c r="F413" i="16"/>
  <c r="D413" i="16"/>
  <c r="D414" i="16" l="1"/>
  <c r="G414" i="16"/>
  <c r="F414" i="16"/>
  <c r="A415" i="16"/>
  <c r="S415" i="16"/>
  <c r="S416" i="16" l="1"/>
  <c r="A416" i="16"/>
  <c r="F415" i="16"/>
  <c r="D415" i="16"/>
  <c r="G415" i="16"/>
  <c r="F416" i="16" l="1"/>
  <c r="G416" i="16"/>
  <c r="D416" i="16"/>
  <c r="S417" i="16"/>
  <c r="A417" i="16"/>
  <c r="A418" i="16" l="1"/>
  <c r="S418" i="16"/>
  <c r="D417" i="16"/>
  <c r="F417" i="16"/>
  <c r="G417" i="16"/>
  <c r="G418" i="16" l="1"/>
  <c r="F418" i="16"/>
  <c r="D418" i="16"/>
  <c r="S419" i="16"/>
  <c r="A419" i="16"/>
  <c r="S420" i="16" l="1"/>
  <c r="A420" i="16"/>
  <c r="F419" i="16"/>
  <c r="D419" i="16"/>
  <c r="G419" i="16"/>
  <c r="G420" i="16" l="1"/>
  <c r="D420" i="16"/>
  <c r="F420" i="16"/>
  <c r="A421" i="16"/>
  <c r="S421" i="16"/>
  <c r="D421" i="16" l="1"/>
  <c r="G421" i="16"/>
  <c r="F421" i="16"/>
  <c r="S422" i="16"/>
  <c r="A422" i="16"/>
  <c r="S423" i="16" l="1"/>
  <c r="A423" i="16"/>
  <c r="G422" i="16"/>
  <c r="D422" i="16"/>
  <c r="F422" i="16"/>
  <c r="S424" i="16" l="1"/>
  <c r="A424" i="16"/>
  <c r="F423" i="16"/>
  <c r="D423" i="16"/>
  <c r="G423" i="16"/>
  <c r="G424" i="16" l="1"/>
  <c r="D424" i="16"/>
  <c r="F424" i="16"/>
  <c r="S425" i="16"/>
  <c r="A425" i="16"/>
  <c r="F425" i="16" l="1"/>
  <c r="D425" i="16"/>
  <c r="G425" i="16"/>
  <c r="A426" i="16"/>
  <c r="S426" i="16"/>
  <c r="G426" i="16" l="1"/>
  <c r="F426" i="16"/>
  <c r="D426" i="16"/>
  <c r="A427" i="16"/>
  <c r="S427" i="16"/>
  <c r="S428" i="16" l="1"/>
  <c r="A428" i="16"/>
  <c r="D427" i="16"/>
  <c r="F427" i="16"/>
  <c r="G427" i="16"/>
  <c r="F428" i="16" l="1"/>
  <c r="G428" i="16"/>
  <c r="D428" i="16"/>
  <c r="S429" i="16"/>
  <c r="A429" i="16"/>
  <c r="S430" i="16" l="1"/>
  <c r="A430" i="16"/>
  <c r="D429" i="16"/>
  <c r="G429" i="16"/>
  <c r="F429" i="16"/>
  <c r="A431" i="16" l="1"/>
  <c r="S431" i="16"/>
  <c r="G430" i="16"/>
  <c r="D430" i="16"/>
  <c r="F430" i="16"/>
  <c r="F431" i="16" l="1"/>
  <c r="D431" i="16"/>
  <c r="G431" i="16"/>
  <c r="S432" i="16"/>
  <c r="A432" i="16"/>
  <c r="F432" i="16" l="1"/>
  <c r="D432" i="16"/>
  <c r="G432" i="16"/>
  <c r="S433" i="16"/>
  <c r="A433" i="16"/>
  <c r="F433" i="16" l="1"/>
  <c r="D433" i="16"/>
  <c r="G433" i="16"/>
  <c r="S434" i="16"/>
  <c r="A434" i="16"/>
  <c r="S435" i="16" l="1"/>
  <c r="A435" i="16"/>
  <c r="D434" i="16"/>
  <c r="G434" i="16"/>
  <c r="F434" i="16"/>
  <c r="S436" i="16" l="1"/>
  <c r="A436" i="16"/>
  <c r="G435" i="16"/>
  <c r="F435" i="16"/>
  <c r="D435" i="16"/>
  <c r="S437" i="16" l="1"/>
  <c r="A437" i="16"/>
  <c r="F436" i="16"/>
  <c r="D436" i="16"/>
  <c r="G436" i="16"/>
  <c r="G437" i="16" l="1"/>
  <c r="F437" i="16"/>
  <c r="D437" i="16"/>
  <c r="A438" i="16"/>
  <c r="S438" i="16"/>
  <c r="D438" i="16" l="1"/>
  <c r="G438" i="16"/>
  <c r="F438" i="16"/>
  <c r="S439" i="16"/>
  <c r="A439" i="16"/>
  <c r="S440" i="16" l="1"/>
  <c r="A440" i="16"/>
  <c r="D439" i="16"/>
  <c r="F439" i="16"/>
  <c r="G439" i="16"/>
  <c r="G440" i="16" l="1"/>
  <c r="F440" i="16"/>
  <c r="D440" i="16"/>
  <c r="S441" i="16"/>
  <c r="A441" i="16"/>
  <c r="D441" i="16" l="1"/>
  <c r="F441" i="16"/>
  <c r="G441" i="16"/>
  <c r="S442" i="16"/>
  <c r="A442" i="16"/>
  <c r="G442" i="16" l="1"/>
  <c r="F442" i="16"/>
  <c r="D442" i="16"/>
  <c r="S443" i="16"/>
  <c r="A443" i="16"/>
  <c r="D443" i="16" l="1"/>
  <c r="F443" i="16"/>
  <c r="G443" i="16"/>
  <c r="S444" i="16"/>
  <c r="A444" i="16"/>
  <c r="S445" i="16" l="1"/>
  <c r="A445" i="16"/>
  <c r="G444" i="16"/>
  <c r="F444" i="16"/>
  <c r="D444" i="16"/>
  <c r="S446" i="16" l="1"/>
  <c r="A446" i="16"/>
  <c r="G445" i="16"/>
  <c r="D445" i="16"/>
  <c r="F445" i="16"/>
  <c r="G446" i="16" l="1"/>
  <c r="F446" i="16"/>
  <c r="D446" i="16"/>
  <c r="S447" i="16"/>
  <c r="A447" i="16"/>
  <c r="S448" i="16" l="1"/>
  <c r="A448" i="16"/>
  <c r="F447" i="16"/>
  <c r="D447" i="16"/>
  <c r="G447" i="16"/>
  <c r="G448" i="16" l="1"/>
  <c r="F448" i="16"/>
  <c r="D448" i="16"/>
  <c r="S449" i="16"/>
  <c r="A449" i="16"/>
  <c r="D449" i="16" l="1"/>
  <c r="F449" i="16"/>
  <c r="G449" i="16"/>
  <c r="S450" i="16"/>
  <c r="A450" i="16"/>
  <c r="A451" i="16" l="1"/>
  <c r="S451" i="16"/>
  <c r="G450" i="16"/>
  <c r="F450" i="16"/>
  <c r="D450" i="16"/>
  <c r="F451" i="16" l="1"/>
  <c r="D451" i="16"/>
  <c r="G451" i="16"/>
  <c r="S452" i="16"/>
  <c r="A452" i="16"/>
  <c r="F452" i="16" l="1"/>
  <c r="D452" i="16"/>
  <c r="G452" i="16"/>
  <c r="S453" i="16"/>
  <c r="A453" i="16"/>
  <c r="D453" i="16" l="1"/>
  <c r="G453" i="16"/>
  <c r="F453" i="16"/>
  <c r="A454" i="16"/>
  <c r="S454" i="16"/>
  <c r="D454" i="16" l="1"/>
  <c r="F454" i="16"/>
  <c r="G454" i="16"/>
  <c r="A455" i="16"/>
  <c r="S455" i="16"/>
  <c r="S456" i="16" l="1"/>
  <c r="A456" i="16"/>
  <c r="D455" i="16"/>
  <c r="F455" i="16"/>
  <c r="G455" i="16"/>
  <c r="G456" i="16" l="1"/>
  <c r="F456" i="16"/>
  <c r="D456" i="16"/>
  <c r="A457" i="16"/>
  <c r="S457" i="16"/>
  <c r="S458" i="16" l="1"/>
  <c r="A458" i="16"/>
  <c r="G457" i="16"/>
  <c r="F457" i="16"/>
  <c r="D457" i="16"/>
  <c r="F458" i="16" l="1"/>
  <c r="G458" i="16"/>
  <c r="D458" i="16"/>
  <c r="S459" i="16"/>
  <c r="A459" i="16"/>
  <c r="A460" i="16" l="1"/>
  <c r="S460" i="16"/>
  <c r="F459" i="16"/>
  <c r="D459" i="16"/>
  <c r="G459" i="16"/>
  <c r="S461" i="16" l="1"/>
  <c r="A461" i="16"/>
  <c r="G460" i="16"/>
  <c r="D460" i="16"/>
  <c r="F460" i="16"/>
  <c r="D461" i="16" l="1"/>
  <c r="G461" i="16"/>
  <c r="F461" i="16"/>
  <c r="A462" i="16"/>
  <c r="S462" i="16"/>
  <c r="S463" i="16" l="1"/>
  <c r="A463" i="16"/>
  <c r="F462" i="16"/>
  <c r="G462" i="16"/>
  <c r="D462" i="16"/>
  <c r="D463" i="16" l="1"/>
  <c r="G463" i="16"/>
  <c r="F463" i="16"/>
  <c r="S464" i="16"/>
  <c r="A464" i="16"/>
  <c r="D464" i="16" l="1"/>
  <c r="G464" i="16"/>
  <c r="F464" i="16"/>
  <c r="S465" i="16"/>
  <c r="A465" i="16"/>
  <c r="S466" i="16" l="1"/>
  <c r="A466" i="16"/>
  <c r="F465" i="16"/>
  <c r="G465" i="16"/>
  <c r="D465" i="16"/>
  <c r="D466" i="16" l="1"/>
  <c r="G466" i="16"/>
  <c r="F466" i="16"/>
  <c r="S467" i="16"/>
  <c r="A467" i="16"/>
  <c r="D467" i="16" l="1"/>
  <c r="F467" i="16"/>
  <c r="G467" i="16"/>
  <c r="S468" i="16"/>
  <c r="A468" i="16"/>
  <c r="D468" i="16" l="1"/>
  <c r="F468" i="16"/>
  <c r="G468" i="16"/>
  <c r="S469" i="16"/>
  <c r="A469" i="16"/>
  <c r="S470" i="16" l="1"/>
  <c r="A470" i="16"/>
  <c r="G469" i="16"/>
  <c r="F469" i="16"/>
  <c r="D469" i="16"/>
  <c r="D470" i="16" l="1"/>
  <c r="G470" i="16"/>
  <c r="F470" i="16"/>
  <c r="S471" i="16"/>
  <c r="A471" i="16"/>
  <c r="S472" i="16" l="1"/>
  <c r="A472" i="16"/>
  <c r="G471" i="16"/>
  <c r="D471" i="16"/>
  <c r="F471" i="16"/>
  <c r="G472" i="16" l="1"/>
  <c r="D472" i="16"/>
  <c r="F472" i="16"/>
  <c r="S473" i="16"/>
  <c r="A473" i="16"/>
  <c r="A474" i="16" l="1"/>
  <c r="S474" i="16"/>
  <c r="D473" i="16"/>
  <c r="F473" i="16"/>
  <c r="G473" i="16"/>
  <c r="S475" i="16" l="1"/>
  <c r="A475" i="16"/>
  <c r="D474" i="16"/>
  <c r="G474" i="16"/>
  <c r="F474" i="16"/>
  <c r="F475" i="16" l="1"/>
  <c r="G475" i="16"/>
  <c r="D475" i="16"/>
  <c r="A476" i="16"/>
  <c r="S476" i="16"/>
  <c r="G476" i="16" l="1"/>
  <c r="D476" i="16"/>
  <c r="F476" i="16"/>
  <c r="S477" i="16"/>
  <c r="A477" i="16"/>
  <c r="D477" i="16" l="1"/>
  <c r="G477" i="16"/>
  <c r="F477" i="16"/>
  <c r="A478" i="16"/>
  <c r="S478" i="16"/>
  <c r="D478" i="16" l="1"/>
  <c r="G478" i="16"/>
  <c r="F478" i="16"/>
  <c r="S479" i="16"/>
  <c r="A479" i="16"/>
  <c r="S480" i="16" l="1"/>
  <c r="A480" i="16"/>
  <c r="G479" i="16"/>
  <c r="F479" i="16"/>
  <c r="D479" i="16"/>
  <c r="F480" i="16" l="1"/>
  <c r="G480" i="16"/>
  <c r="D480" i="16"/>
  <c r="S481" i="16"/>
  <c r="A481" i="16"/>
  <c r="G481" i="16" l="1"/>
  <c r="D481" i="16"/>
  <c r="F481" i="16"/>
  <c r="S482" i="16"/>
  <c r="A482" i="16"/>
  <c r="A483" i="16" l="1"/>
  <c r="S483" i="16"/>
  <c r="D482" i="16"/>
  <c r="G482" i="16"/>
  <c r="F482" i="16"/>
  <c r="G483" i="16" l="1"/>
  <c r="F483" i="16"/>
  <c r="D483" i="16"/>
  <c r="S484" i="16"/>
  <c r="A484" i="16"/>
  <c r="S485" i="16" l="1"/>
  <c r="A485" i="16"/>
  <c r="G484" i="16"/>
  <c r="F484" i="16"/>
  <c r="D484" i="16"/>
  <c r="G485" i="16" l="1"/>
  <c r="D485" i="16"/>
  <c r="F485" i="16"/>
  <c r="S486" i="16"/>
  <c r="A486" i="16"/>
  <c r="A487" i="16" l="1"/>
  <c r="S487" i="16"/>
  <c r="G486" i="16"/>
  <c r="F486" i="16"/>
  <c r="D486" i="16"/>
  <c r="F487" i="16" l="1"/>
  <c r="G487" i="16"/>
  <c r="D487" i="16"/>
  <c r="S488" i="16"/>
  <c r="A488" i="16"/>
  <c r="A489" i="16" l="1"/>
  <c r="S489" i="16"/>
  <c r="D488" i="16"/>
  <c r="F488" i="16"/>
  <c r="G488" i="16"/>
  <c r="G489" i="16" l="1"/>
  <c r="D489" i="16"/>
  <c r="F489" i="16"/>
  <c r="S490" i="16"/>
  <c r="A490" i="16"/>
  <c r="F490" i="16" l="1"/>
  <c r="D490" i="16"/>
  <c r="G490" i="16"/>
  <c r="S491" i="16"/>
  <c r="A491" i="16"/>
  <c r="S492" i="16" l="1"/>
  <c r="A492" i="16"/>
  <c r="D491" i="16"/>
  <c r="G491" i="16"/>
  <c r="F491" i="16"/>
  <c r="F492" i="16" l="1"/>
  <c r="D492" i="16"/>
  <c r="G492" i="16"/>
  <c r="S493" i="16"/>
  <c r="A493" i="16"/>
  <c r="S494" i="16" l="1"/>
  <c r="A494" i="16"/>
  <c r="D493" i="16"/>
  <c r="F493" i="16"/>
  <c r="G493" i="16"/>
  <c r="D494" i="16" l="1"/>
  <c r="G494" i="16"/>
  <c r="F494" i="16"/>
  <c r="A495" i="16"/>
  <c r="S495" i="16"/>
  <c r="S496" i="16" l="1"/>
  <c r="A496" i="16"/>
  <c r="D495" i="16"/>
  <c r="G495" i="16"/>
  <c r="F495" i="16"/>
  <c r="F496" i="16" l="1"/>
  <c r="G496" i="16"/>
  <c r="D496" i="16"/>
  <c r="S497" i="16"/>
  <c r="A497" i="16"/>
  <c r="S498" i="16" l="1"/>
  <c r="A498" i="16"/>
  <c r="G497" i="16"/>
  <c r="D497" i="16"/>
  <c r="F497" i="16"/>
  <c r="G498" i="16" l="1"/>
  <c r="F498" i="16"/>
  <c r="D498" i="16"/>
  <c r="S499" i="16"/>
  <c r="A499" i="16"/>
  <c r="G499" i="16" l="1"/>
  <c r="F499" i="16"/>
  <c r="D499" i="16"/>
  <c r="A500" i="16"/>
  <c r="S500" i="16"/>
  <c r="A501" i="16" l="1"/>
  <c r="S501" i="16"/>
  <c r="G500" i="16"/>
  <c r="D500" i="16"/>
  <c r="F500" i="16"/>
  <c r="S502" i="16" l="1"/>
  <c r="A502" i="16"/>
  <c r="D501" i="16"/>
  <c r="G501" i="16"/>
  <c r="F501" i="16"/>
  <c r="D502" i="16" l="1"/>
  <c r="F502" i="16"/>
  <c r="G502" i="16"/>
  <c r="S503" i="16"/>
  <c r="A503" i="16"/>
  <c r="S504" i="16" l="1"/>
  <c r="A504" i="16"/>
  <c r="D503" i="16"/>
  <c r="G503" i="16"/>
  <c r="F503" i="16"/>
  <c r="G504" i="16" l="1"/>
  <c r="F504" i="16"/>
  <c r="D504" i="16"/>
  <c r="S505" i="16"/>
  <c r="A505" i="16"/>
  <c r="S506" i="16" l="1"/>
  <c r="A506" i="16"/>
  <c r="D505" i="16"/>
  <c r="F505" i="16"/>
  <c r="G505" i="16"/>
  <c r="D506" i="16" l="1"/>
  <c r="G506" i="16"/>
  <c r="F506" i="16"/>
  <c r="S507" i="16"/>
  <c r="A507" i="16"/>
  <c r="S508" i="16" l="1"/>
  <c r="A508" i="16"/>
  <c r="D507" i="16"/>
  <c r="F507" i="16"/>
  <c r="G507" i="16"/>
  <c r="D508" i="16" l="1"/>
  <c r="G508" i="16"/>
  <c r="F508" i="16"/>
  <c r="A509" i="16"/>
  <c r="S509" i="16"/>
  <c r="D509" i="16" l="1"/>
  <c r="G509" i="16"/>
  <c r="F509" i="16"/>
  <c r="S510" i="16"/>
  <c r="A510" i="16"/>
  <c r="F510" i="16" l="1"/>
  <c r="G510" i="16"/>
  <c r="D510" i="16"/>
  <c r="S511" i="16"/>
  <c r="A511" i="16"/>
  <c r="F511" i="16" l="1"/>
  <c r="G511" i="16"/>
  <c r="D511" i="16"/>
  <c r="S512" i="16"/>
  <c r="A512" i="16"/>
  <c r="F512" i="16" l="1"/>
  <c r="D512" i="16"/>
  <c r="G512" i="16"/>
  <c r="S513" i="16"/>
  <c r="A513" i="16"/>
  <c r="D513" i="16" l="1"/>
  <c r="F513" i="16"/>
  <c r="G513" i="16"/>
  <c r="A514" i="16"/>
  <c r="S514" i="16"/>
  <c r="D514" i="16" l="1"/>
  <c r="F514" i="16"/>
  <c r="G514" i="16"/>
  <c r="S515" i="16"/>
  <c r="A515" i="16"/>
  <c r="G515" i="16" l="1"/>
  <c r="F515" i="16"/>
  <c r="D515" i="16"/>
  <c r="S516" i="16"/>
  <c r="A516" i="16"/>
  <c r="G516" i="16" l="1"/>
  <c r="D516" i="16"/>
  <c r="F516" i="16"/>
  <c r="A517" i="16"/>
  <c r="S517" i="16"/>
  <c r="S518" i="16" l="1"/>
  <c r="A518" i="16"/>
  <c r="D517" i="16"/>
  <c r="G517" i="16"/>
  <c r="F517" i="16"/>
  <c r="D518" i="16" l="1"/>
  <c r="G518" i="16"/>
  <c r="F518" i="16"/>
  <c r="A519" i="16"/>
  <c r="S519" i="16"/>
  <c r="F519" i="16" l="1"/>
  <c r="D519" i="16"/>
  <c r="G519" i="16"/>
  <c r="S520" i="16"/>
  <c r="A520" i="16"/>
  <c r="G520" i="16" l="1"/>
  <c r="F520" i="16"/>
  <c r="D520" i="16"/>
  <c r="S521" i="16"/>
  <c r="A521" i="16"/>
  <c r="S522" i="16" l="1"/>
  <c r="A522" i="16"/>
  <c r="D521" i="16"/>
  <c r="F521" i="16"/>
  <c r="G521" i="16"/>
  <c r="S523" i="16" l="1"/>
  <c r="A523" i="16"/>
  <c r="D522" i="16"/>
  <c r="F522" i="16"/>
  <c r="G522" i="16"/>
  <c r="D523" i="16" l="1"/>
  <c r="G523" i="16"/>
  <c r="F523" i="16"/>
  <c r="S524" i="16"/>
  <c r="A524" i="16"/>
  <c r="G524" i="16" l="1"/>
  <c r="D524" i="16"/>
  <c r="F524" i="16"/>
  <c r="S525" i="16"/>
  <c r="A525" i="16"/>
  <c r="D525" i="16" l="1"/>
  <c r="G525" i="16"/>
  <c r="F525" i="16"/>
  <c r="A526" i="16"/>
  <c r="S526" i="16"/>
  <c r="D526" i="16" l="1"/>
  <c r="G526" i="16"/>
  <c r="F526" i="16"/>
  <c r="S527" i="16"/>
  <c r="A527" i="16"/>
  <c r="F527" i="16" l="1"/>
  <c r="D527" i="16"/>
  <c r="G527" i="16"/>
  <c r="S528" i="16"/>
  <c r="A528" i="16"/>
  <c r="D528" i="16" l="1"/>
  <c r="F528" i="16"/>
  <c r="G528" i="16"/>
  <c r="A529" i="16"/>
  <c r="S529" i="16"/>
  <c r="S530" i="16" l="1"/>
  <c r="A530" i="16"/>
  <c r="D529" i="16"/>
  <c r="G529" i="16"/>
  <c r="F529" i="16"/>
  <c r="F530" i="16" l="1"/>
  <c r="G530" i="16"/>
  <c r="D530" i="16"/>
  <c r="S531" i="16"/>
  <c r="A531" i="16"/>
  <c r="A532" i="16" l="1"/>
  <c r="S532" i="16"/>
  <c r="F531" i="16"/>
  <c r="D531" i="16"/>
  <c r="G531" i="16"/>
  <c r="G532" i="16" l="1"/>
  <c r="F532" i="16"/>
  <c r="D532" i="16"/>
  <c r="S533" i="16"/>
  <c r="A533" i="16"/>
  <c r="S534" i="16" l="1"/>
  <c r="A534" i="16"/>
  <c r="D533" i="16"/>
  <c r="G533" i="16"/>
  <c r="F533" i="16"/>
  <c r="D534" i="16" l="1"/>
  <c r="F534" i="16"/>
  <c r="G534" i="16"/>
  <c r="S535" i="16"/>
  <c r="A535" i="16"/>
  <c r="A536" i="16" l="1"/>
  <c r="S536" i="16"/>
  <c r="D535" i="16"/>
  <c r="G535" i="16"/>
  <c r="F535" i="16"/>
  <c r="G536" i="16" l="1"/>
  <c r="F536" i="16"/>
  <c r="D536" i="16"/>
  <c r="S537" i="16"/>
  <c r="A537" i="16"/>
  <c r="A538" i="16" l="1"/>
  <c r="S538" i="16"/>
  <c r="G537" i="16"/>
  <c r="D537" i="16"/>
  <c r="F537" i="16"/>
  <c r="S539" i="16" l="1"/>
  <c r="A539" i="16"/>
  <c r="F538" i="16"/>
  <c r="D538" i="16"/>
  <c r="G538" i="16"/>
  <c r="D539" i="16" l="1"/>
  <c r="G539" i="16"/>
  <c r="F539" i="16"/>
  <c r="S540" i="16"/>
  <c r="A540" i="16"/>
  <c r="S541" i="16" l="1"/>
  <c r="A541" i="16"/>
  <c r="G540" i="16"/>
  <c r="F540" i="16"/>
  <c r="D540" i="16"/>
  <c r="D541" i="16" l="1"/>
  <c r="F541" i="16"/>
  <c r="G541" i="16"/>
  <c r="S542" i="16"/>
  <c r="A542" i="16"/>
  <c r="D542" i="16" l="1"/>
  <c r="F542" i="16"/>
  <c r="G542" i="16"/>
  <c r="S543" i="16"/>
  <c r="A543" i="16"/>
  <c r="S544" i="16" l="1"/>
  <c r="A544" i="16"/>
  <c r="F543" i="16"/>
  <c r="G543" i="16"/>
  <c r="D543" i="16"/>
  <c r="A545" i="16" l="1"/>
  <c r="S545" i="16"/>
  <c r="G544" i="16"/>
  <c r="D544" i="16"/>
  <c r="F544" i="16"/>
  <c r="S546" i="16" l="1"/>
  <c r="A546" i="16"/>
  <c r="D545" i="16"/>
  <c r="G545" i="16"/>
  <c r="F545" i="16"/>
  <c r="F546" i="16" l="1"/>
  <c r="D546" i="16"/>
  <c r="G546" i="16"/>
  <c r="S547" i="16"/>
  <c r="A547" i="16"/>
  <c r="S548" i="16" l="1"/>
  <c r="A548" i="16"/>
  <c r="D547" i="16"/>
  <c r="G547" i="16"/>
  <c r="F547" i="16"/>
  <c r="G548" i="16" l="1"/>
  <c r="F548" i="16"/>
  <c r="D548" i="16"/>
  <c r="S549" i="16"/>
  <c r="A549" i="16"/>
  <c r="G549" i="16" l="1"/>
  <c r="F549" i="16"/>
  <c r="D549" i="16"/>
  <c r="S550" i="16"/>
  <c r="A550" i="16"/>
  <c r="A551" i="16" l="1"/>
  <c r="S551" i="16"/>
  <c r="G550" i="16"/>
  <c r="F550" i="16"/>
  <c r="D550" i="16"/>
  <c r="S552" i="16" l="1"/>
  <c r="A552" i="16"/>
  <c r="G551" i="16"/>
  <c r="D551" i="16"/>
  <c r="F551" i="16"/>
  <c r="F552" i="16" l="1"/>
  <c r="D552" i="16"/>
  <c r="G552" i="16"/>
  <c r="S553" i="16"/>
  <c r="A553" i="16"/>
  <c r="S554" i="16" l="1"/>
  <c r="A554" i="16"/>
  <c r="D553" i="16"/>
  <c r="G553" i="16"/>
  <c r="F553" i="16"/>
  <c r="F554" i="16" l="1"/>
  <c r="G554" i="16"/>
  <c r="D554" i="16"/>
  <c r="S555" i="16"/>
  <c r="A555" i="16"/>
  <c r="F555" i="16" l="1"/>
  <c r="D555" i="16"/>
  <c r="G555" i="16"/>
  <c r="S556" i="16"/>
  <c r="A556" i="16"/>
  <c r="F556" i="16" l="1"/>
  <c r="G556" i="16"/>
  <c r="D556" i="16"/>
  <c r="S557" i="16"/>
  <c r="A557" i="16"/>
  <c r="F557" i="16" l="1"/>
  <c r="G557" i="16"/>
  <c r="D557" i="16"/>
  <c r="S558" i="16"/>
  <c r="A558" i="16"/>
  <c r="F558" i="16" l="1"/>
  <c r="G558" i="16"/>
  <c r="D558" i="16"/>
  <c r="S559" i="16"/>
  <c r="A559" i="16"/>
  <c r="F559" i="16" l="1"/>
  <c r="D559" i="16"/>
  <c r="G559" i="16"/>
  <c r="S560" i="16"/>
  <c r="A560" i="16"/>
  <c r="D560" i="16" l="1"/>
  <c r="G560" i="16"/>
  <c r="F560" i="16"/>
  <c r="A561" i="16"/>
  <c r="S561" i="16"/>
  <c r="S562" i="16" l="1"/>
  <c r="A562" i="16"/>
  <c r="G561" i="16"/>
  <c r="F561" i="16"/>
  <c r="D561" i="16"/>
  <c r="G562" i="16" l="1"/>
  <c r="F562" i="16"/>
  <c r="D562" i="16"/>
  <c r="S563" i="16"/>
  <c r="A563" i="16"/>
  <c r="S564" i="16" l="1"/>
  <c r="A564" i="16"/>
  <c r="F563" i="16"/>
  <c r="D563" i="16"/>
  <c r="G563" i="16"/>
  <c r="G564" i="16" l="1"/>
  <c r="F564" i="16"/>
  <c r="D564" i="16"/>
  <c r="S565" i="16"/>
  <c r="A565" i="16"/>
  <c r="D565" i="16" l="1"/>
  <c r="F565" i="16"/>
  <c r="G565" i="16"/>
  <c r="S566" i="16"/>
  <c r="A566" i="16"/>
  <c r="G566" i="16" l="1"/>
  <c r="D566" i="16"/>
  <c r="F566" i="16"/>
  <c r="S567" i="16"/>
  <c r="A567" i="16"/>
  <c r="S568" i="16" l="1"/>
  <c r="A568" i="16"/>
  <c r="D567" i="16"/>
  <c r="F567" i="16"/>
  <c r="G567" i="16"/>
  <c r="D568" i="16" l="1"/>
  <c r="G568" i="16"/>
  <c r="F568" i="16"/>
  <c r="A569" i="16"/>
  <c r="S569" i="16"/>
  <c r="A570" i="16" l="1"/>
  <c r="S570" i="16"/>
  <c r="G569" i="16"/>
  <c r="F569" i="16"/>
  <c r="D569" i="16"/>
  <c r="D570" i="16" l="1"/>
  <c r="F570" i="16"/>
  <c r="G570" i="16"/>
  <c r="A571" i="16"/>
  <c r="S571" i="16"/>
  <c r="A572" i="16" l="1"/>
  <c r="S572" i="16"/>
  <c r="G571" i="16"/>
  <c r="F571" i="16"/>
  <c r="D571" i="16"/>
  <c r="S573" i="16" l="1"/>
  <c r="A573" i="16"/>
  <c r="G572" i="16"/>
  <c r="D572" i="16"/>
  <c r="F572" i="16"/>
  <c r="G573" i="16" l="1"/>
  <c r="D573" i="16"/>
  <c r="F573" i="16"/>
  <c r="S574" i="16"/>
  <c r="A574" i="16"/>
  <c r="S575" i="16" l="1"/>
  <c r="A575" i="16"/>
  <c r="D574" i="16"/>
  <c r="G574" i="16"/>
  <c r="F574" i="16"/>
  <c r="D575" i="16" l="1"/>
  <c r="G575" i="16"/>
  <c r="F575" i="16"/>
  <c r="S576" i="16"/>
  <c r="A576" i="16"/>
  <c r="S577" i="16" l="1"/>
  <c r="A577" i="16"/>
  <c r="G576" i="16"/>
  <c r="F576" i="16"/>
  <c r="D576" i="16"/>
  <c r="G577" i="16" l="1"/>
  <c r="F577" i="16"/>
  <c r="D577" i="16"/>
  <c r="S578" i="16"/>
  <c r="A578" i="16"/>
  <c r="A579" i="16" l="1"/>
  <c r="S579" i="16"/>
  <c r="G578" i="16"/>
  <c r="F578" i="16"/>
  <c r="D578" i="16"/>
  <c r="D579" i="16" l="1"/>
  <c r="G579" i="16"/>
  <c r="F579" i="16"/>
  <c r="S580" i="16"/>
  <c r="A580" i="16"/>
  <c r="A581" i="16" l="1"/>
  <c r="S581" i="16"/>
  <c r="G580" i="16"/>
  <c r="F580" i="16"/>
  <c r="D580" i="16"/>
  <c r="S582" i="16" l="1"/>
  <c r="A582" i="16"/>
  <c r="G581" i="16"/>
  <c r="F581" i="16"/>
  <c r="D581" i="16"/>
  <c r="D582" i="16" l="1"/>
  <c r="F582" i="16"/>
  <c r="G582" i="16"/>
  <c r="S583" i="16"/>
  <c r="A583" i="16"/>
  <c r="S584" i="16" l="1"/>
  <c r="A584" i="16"/>
  <c r="F583" i="16"/>
  <c r="D583" i="16"/>
  <c r="G583" i="16"/>
  <c r="D584" i="16" l="1"/>
  <c r="G584" i="16"/>
  <c r="F584" i="16"/>
  <c r="S585" i="16"/>
  <c r="A585" i="16"/>
  <c r="D585" i="16" l="1"/>
  <c r="G585" i="16"/>
  <c r="F585" i="16"/>
  <c r="S586" i="16"/>
  <c r="A586" i="16"/>
  <c r="S587" i="16" l="1"/>
  <c r="A587" i="16"/>
  <c r="G586" i="16"/>
  <c r="D586" i="16"/>
  <c r="F586" i="16"/>
  <c r="S588" i="16" l="1"/>
  <c r="A588" i="16"/>
  <c r="F587" i="16"/>
  <c r="D587" i="16"/>
  <c r="G587" i="16"/>
  <c r="S589" i="16" l="1"/>
  <c r="A589" i="16"/>
  <c r="D588" i="16"/>
  <c r="G588" i="16"/>
  <c r="F588" i="16"/>
  <c r="G589" i="16" l="1"/>
  <c r="F589" i="16"/>
  <c r="D589" i="16"/>
  <c r="A590" i="16"/>
  <c r="S590" i="16"/>
  <c r="A591" i="16" l="1"/>
  <c r="S591" i="16"/>
  <c r="D590" i="16"/>
  <c r="F590" i="16"/>
  <c r="G590" i="16"/>
  <c r="G591" i="16" l="1"/>
  <c r="D591" i="16"/>
  <c r="F591" i="16"/>
  <c r="S592" i="16"/>
  <c r="A592" i="16"/>
  <c r="G592" i="16" l="1"/>
  <c r="D592" i="16"/>
  <c r="F592" i="16"/>
  <c r="S593" i="16"/>
  <c r="A593" i="16"/>
  <c r="S594" i="16" l="1"/>
  <c r="A594" i="16"/>
  <c r="G593" i="16"/>
  <c r="F593" i="16"/>
  <c r="D593" i="16"/>
  <c r="D594" i="16" l="1"/>
  <c r="G594" i="16"/>
  <c r="F594" i="16"/>
  <c r="S595" i="16"/>
  <c r="A595" i="16"/>
  <c r="S596" i="16" l="1"/>
  <c r="A596" i="16"/>
  <c r="F595" i="16"/>
  <c r="G595" i="16"/>
  <c r="D595" i="16"/>
  <c r="D596" i="16" l="1"/>
  <c r="F596" i="16"/>
  <c r="G596" i="16"/>
  <c r="A597" i="16"/>
  <c r="S597" i="16"/>
  <c r="D597" i="16" l="1"/>
  <c r="G597" i="16"/>
  <c r="F597" i="16"/>
  <c r="S598" i="16"/>
  <c r="A598" i="16"/>
  <c r="D598" i="16" l="1"/>
  <c r="G598" i="16"/>
  <c r="F598" i="16"/>
  <c r="S599" i="16"/>
  <c r="A599" i="16"/>
  <c r="D599" i="16" l="1"/>
  <c r="G599" i="16"/>
  <c r="F599" i="16"/>
  <c r="S600" i="16"/>
  <c r="A600" i="16"/>
  <c r="D600" i="16" l="1"/>
  <c r="F600" i="16"/>
  <c r="G600" i="16"/>
  <c r="S601" i="16"/>
  <c r="A601" i="16"/>
  <c r="A602" i="16" l="1"/>
  <c r="S602" i="16"/>
  <c r="D601" i="16"/>
  <c r="F601" i="16"/>
  <c r="G601" i="16"/>
  <c r="G602" i="16" l="1"/>
  <c r="F602" i="16"/>
  <c r="D602" i="16"/>
  <c r="S603" i="16"/>
  <c r="A603" i="16"/>
  <c r="D603" i="16" l="1"/>
  <c r="F603" i="16"/>
  <c r="G603" i="16"/>
  <c r="S604" i="16"/>
  <c r="A604" i="16"/>
  <c r="F604" i="16" l="1"/>
  <c r="D604" i="16"/>
  <c r="G604" i="16"/>
  <c r="S605" i="16"/>
  <c r="A605" i="16"/>
  <c r="A606" i="16" l="1"/>
  <c r="S606" i="16"/>
  <c r="D605" i="16"/>
  <c r="F605" i="16"/>
  <c r="G605" i="16"/>
  <c r="D606" i="16" l="1"/>
  <c r="G606" i="16"/>
  <c r="F606" i="16"/>
  <c r="S607" i="16"/>
  <c r="A607" i="16"/>
  <c r="D607" i="16" l="1"/>
  <c r="F607" i="16"/>
  <c r="G607" i="16"/>
  <c r="S608" i="16"/>
  <c r="A608" i="16"/>
  <c r="S609" i="16" l="1"/>
  <c r="A609" i="16"/>
  <c r="F608" i="16"/>
  <c r="D608" i="16"/>
  <c r="G608" i="16"/>
  <c r="F609" i="16" l="1"/>
  <c r="D609" i="16"/>
  <c r="G609" i="16"/>
  <c r="S610" i="16"/>
  <c r="A610" i="16"/>
  <c r="D610" i="16" l="1"/>
  <c r="G610" i="16"/>
  <c r="F610" i="16"/>
  <c r="S611" i="16"/>
  <c r="A611" i="16"/>
  <c r="S612" i="16" l="1"/>
  <c r="A612" i="16"/>
  <c r="D611" i="16"/>
  <c r="G611" i="16"/>
  <c r="F611" i="16"/>
  <c r="S613" i="16" l="1"/>
  <c r="A613" i="16"/>
  <c r="F612" i="16"/>
  <c r="G612" i="16"/>
  <c r="D612" i="16"/>
  <c r="S614" i="16" l="1"/>
  <c r="A614" i="16"/>
  <c r="D613" i="16"/>
  <c r="G613" i="16"/>
  <c r="F613" i="16"/>
  <c r="S615" i="16" l="1"/>
  <c r="A615" i="16"/>
  <c r="G614" i="16"/>
  <c r="F614" i="16"/>
  <c r="D614" i="16"/>
  <c r="F615" i="16" l="1"/>
  <c r="D615" i="16"/>
  <c r="G615" i="16"/>
  <c r="A616" i="16"/>
  <c r="S616" i="16"/>
  <c r="F616" i="16" l="1"/>
  <c r="D616" i="16"/>
  <c r="G616" i="16"/>
  <c r="S617" i="16"/>
  <c r="A617" i="16"/>
  <c r="S618" i="16" l="1"/>
  <c r="A618" i="16"/>
  <c r="G617" i="16"/>
  <c r="F617" i="16"/>
  <c r="D617" i="16"/>
  <c r="G618" i="16" l="1"/>
  <c r="F618" i="16"/>
  <c r="D618" i="16"/>
  <c r="S619" i="16"/>
  <c r="A619" i="16"/>
  <c r="D619" i="16" l="1"/>
  <c r="G619" i="16"/>
  <c r="F619" i="16"/>
  <c r="S620" i="16"/>
  <c r="A620" i="16"/>
  <c r="D620" i="16" l="1"/>
  <c r="G620" i="16"/>
  <c r="F620" i="16"/>
  <c r="S621" i="16"/>
  <c r="A621" i="16"/>
  <c r="S622" i="16" l="1"/>
  <c r="A622" i="16"/>
  <c r="D621" i="16"/>
  <c r="G621" i="16"/>
  <c r="F621" i="16"/>
  <c r="F622" i="16" l="1"/>
  <c r="G622" i="16"/>
  <c r="D622" i="16"/>
  <c r="A623" i="16"/>
  <c r="S623" i="16"/>
  <c r="D623" i="16" l="1"/>
  <c r="G623" i="16"/>
  <c r="F623" i="16"/>
  <c r="S624" i="16"/>
  <c r="A624" i="16"/>
  <c r="D624" i="16" l="1"/>
  <c r="G624" i="16"/>
  <c r="F624" i="16"/>
  <c r="S625" i="16"/>
  <c r="A625" i="16"/>
  <c r="S626" i="16" l="1"/>
  <c r="A626" i="16"/>
  <c r="D625" i="16"/>
  <c r="F625" i="16"/>
  <c r="G625" i="16"/>
  <c r="F626" i="16" l="1"/>
  <c r="D626" i="16"/>
  <c r="G626" i="16"/>
  <c r="S627" i="16"/>
  <c r="A627" i="16"/>
  <c r="D627" i="16" l="1"/>
  <c r="F627" i="16"/>
  <c r="G627" i="16"/>
  <c r="A628" i="16"/>
  <c r="S628" i="16"/>
  <c r="A629" i="16" l="1"/>
  <c r="S629" i="16"/>
  <c r="D628" i="16"/>
  <c r="F628" i="16"/>
  <c r="G628" i="16"/>
  <c r="G629" i="16" l="1"/>
  <c r="F629" i="16"/>
  <c r="D629" i="16"/>
  <c r="S630" i="16"/>
  <c r="A630" i="16"/>
  <c r="F630" i="16" l="1"/>
  <c r="D630" i="16"/>
  <c r="G630" i="16"/>
  <c r="S631" i="16"/>
  <c r="A631" i="16"/>
  <c r="G631" i="16" l="1"/>
  <c r="D631" i="16"/>
  <c r="F631" i="16"/>
  <c r="S632" i="16"/>
  <c r="A632" i="16"/>
  <c r="A633" i="16" l="1"/>
  <c r="S633" i="16"/>
  <c r="D632" i="16"/>
  <c r="G632" i="16"/>
  <c r="F632" i="16"/>
  <c r="D633" i="16" l="1"/>
  <c r="G633" i="16"/>
  <c r="F633" i="16"/>
  <c r="S634" i="16"/>
  <c r="A634" i="16"/>
  <c r="A635" i="16" l="1"/>
  <c r="S635" i="16"/>
  <c r="D634" i="16"/>
  <c r="G634" i="16"/>
  <c r="F634" i="16"/>
  <c r="S636" i="16" l="1"/>
  <c r="A636" i="16"/>
  <c r="F635" i="16"/>
  <c r="G635" i="16"/>
  <c r="D635" i="16"/>
  <c r="A637" i="16" l="1"/>
  <c r="S637" i="16"/>
  <c r="G636" i="16"/>
  <c r="D636" i="16"/>
  <c r="F636" i="16"/>
  <c r="S638" i="16" l="1"/>
  <c r="A638" i="16"/>
  <c r="D637" i="16"/>
  <c r="G637" i="16"/>
  <c r="F637" i="16"/>
  <c r="A639" i="16" l="1"/>
  <c r="S639" i="16"/>
  <c r="D638" i="16"/>
  <c r="G638" i="16"/>
  <c r="F638" i="16"/>
  <c r="S640" i="16" l="1"/>
  <c r="A640" i="16"/>
  <c r="D639" i="16"/>
  <c r="G639" i="16"/>
  <c r="F639" i="16"/>
  <c r="S641" i="16" l="1"/>
  <c r="A641" i="16"/>
  <c r="G640" i="16"/>
  <c r="D640" i="16"/>
  <c r="F640" i="16"/>
  <c r="D641" i="16" l="1"/>
  <c r="G641" i="16"/>
  <c r="F641" i="16"/>
  <c r="S642" i="16"/>
  <c r="A642" i="16"/>
  <c r="S643" i="16" l="1"/>
  <c r="A643" i="16"/>
  <c r="F642" i="16"/>
  <c r="G642" i="16"/>
  <c r="D642" i="16"/>
  <c r="F643" i="16" l="1"/>
  <c r="G643" i="16"/>
  <c r="D643" i="16"/>
  <c r="A644" i="16"/>
  <c r="S644" i="16"/>
  <c r="F644" i="16" l="1"/>
  <c r="G644" i="16"/>
  <c r="D644" i="16"/>
  <c r="S645" i="16"/>
  <c r="A645" i="16"/>
  <c r="S646" i="16" l="1"/>
  <c r="A646" i="16"/>
  <c r="F645" i="16"/>
  <c r="G645" i="16"/>
  <c r="D645" i="16"/>
  <c r="G646" i="16" l="1"/>
  <c r="D646" i="16"/>
  <c r="F646" i="16"/>
  <c r="S647" i="16"/>
  <c r="A647" i="16"/>
  <c r="F647" i="16" l="1"/>
  <c r="D647" i="16"/>
  <c r="G647" i="16"/>
  <c r="S648" i="16"/>
  <c r="A648" i="16"/>
  <c r="D648" i="16" l="1"/>
  <c r="G648" i="16"/>
  <c r="F648" i="16"/>
  <c r="A649" i="16"/>
  <c r="S649" i="16"/>
  <c r="G649" i="16" l="1"/>
  <c r="F649" i="16"/>
  <c r="D649" i="16"/>
  <c r="A650" i="16"/>
  <c r="S650" i="16"/>
  <c r="S651" i="16" l="1"/>
  <c r="A651" i="16"/>
  <c r="G650" i="16"/>
  <c r="D650" i="16"/>
  <c r="F650" i="16"/>
  <c r="F651" i="16" l="1"/>
  <c r="G651" i="16"/>
  <c r="D651" i="16"/>
  <c r="S652" i="16"/>
  <c r="A652" i="16"/>
  <c r="S653" i="16" l="1"/>
  <c r="A653" i="16"/>
  <c r="F652" i="16"/>
  <c r="G652" i="16"/>
  <c r="D652" i="16"/>
  <c r="S654" i="16" l="1"/>
  <c r="A654" i="16"/>
  <c r="D653" i="16"/>
  <c r="G653" i="16"/>
  <c r="F653" i="16"/>
  <c r="S655" i="16" l="1"/>
  <c r="A655" i="16"/>
  <c r="D654" i="16"/>
  <c r="G654" i="16"/>
  <c r="F654" i="16"/>
  <c r="D655" i="16" l="1"/>
  <c r="G655" i="16"/>
  <c r="F655" i="16"/>
  <c r="S656" i="16"/>
  <c r="A656" i="16"/>
  <c r="G656" i="16" l="1"/>
  <c r="F656" i="16"/>
  <c r="D656" i="16"/>
  <c r="S657" i="16"/>
  <c r="A657" i="16"/>
  <c r="S658" i="16" l="1"/>
  <c r="A658" i="16"/>
  <c r="D657" i="16"/>
  <c r="G657" i="16"/>
  <c r="F657" i="16"/>
  <c r="F658" i="16" l="1"/>
  <c r="G658" i="16"/>
  <c r="D658" i="16"/>
  <c r="S659" i="16"/>
  <c r="A659" i="16"/>
  <c r="A660" i="16" l="1"/>
  <c r="S660" i="16"/>
  <c r="F659" i="16"/>
  <c r="G659" i="16"/>
  <c r="D659" i="16"/>
  <c r="G660" i="16" l="1"/>
  <c r="F660" i="16"/>
  <c r="D660" i="16"/>
  <c r="S661" i="16"/>
  <c r="A661" i="16"/>
  <c r="A662" i="16" l="1"/>
  <c r="S662" i="16"/>
  <c r="G661" i="16"/>
  <c r="D661" i="16"/>
  <c r="F661" i="16"/>
  <c r="G662" i="16" l="1"/>
  <c r="D662" i="16"/>
  <c r="F662" i="16"/>
  <c r="A663" i="16"/>
  <c r="S663" i="16"/>
  <c r="F663" i="16" l="1"/>
  <c r="D663" i="16"/>
  <c r="G663" i="16"/>
  <c r="S664" i="16"/>
  <c r="A664" i="16"/>
  <c r="F664" i="16" l="1"/>
  <c r="G664" i="16"/>
  <c r="D664" i="16"/>
  <c r="S665" i="16"/>
  <c r="A665" i="16"/>
  <c r="S666" i="16" l="1"/>
  <c r="A666" i="16"/>
  <c r="D665" i="16"/>
  <c r="G665" i="16"/>
  <c r="F665" i="16"/>
  <c r="D666" i="16" l="1"/>
  <c r="G666" i="16"/>
  <c r="F666" i="16"/>
  <c r="A667" i="16"/>
  <c r="S667" i="16"/>
  <c r="A668" i="16" l="1"/>
  <c r="S668" i="16"/>
  <c r="G667" i="16"/>
  <c r="D667" i="16"/>
  <c r="F667" i="16"/>
  <c r="F668" i="16" l="1"/>
  <c r="D668" i="16"/>
  <c r="G668" i="16"/>
  <c r="S669" i="16"/>
  <c r="A669" i="16"/>
  <c r="S670" i="16" l="1"/>
  <c r="A670" i="16"/>
  <c r="D669" i="16"/>
  <c r="F669" i="16"/>
  <c r="G669" i="16"/>
  <c r="F670" i="16" l="1"/>
  <c r="G670" i="16"/>
  <c r="D670" i="16"/>
  <c r="S671" i="16"/>
  <c r="A671" i="16"/>
  <c r="A672" i="16" l="1"/>
  <c r="S672" i="16"/>
  <c r="F671" i="16"/>
  <c r="G671" i="16"/>
  <c r="D671" i="16"/>
  <c r="S673" i="16" l="1"/>
  <c r="A673" i="16"/>
  <c r="G672" i="16"/>
  <c r="F672" i="16"/>
  <c r="D672" i="16"/>
  <c r="G673" i="16" l="1"/>
  <c r="D673" i="16"/>
  <c r="F673" i="16"/>
  <c r="A674" i="16"/>
  <c r="S674" i="16"/>
  <c r="F674" i="16" l="1"/>
  <c r="D674" i="16"/>
  <c r="G674" i="16"/>
  <c r="S675" i="16"/>
  <c r="A675" i="16"/>
  <c r="S676" i="16" l="1"/>
  <c r="A676" i="16"/>
  <c r="F675" i="16"/>
  <c r="G675" i="16"/>
  <c r="D675" i="16"/>
  <c r="D676" i="16" l="1"/>
  <c r="G676" i="16"/>
  <c r="F676" i="16"/>
  <c r="A677" i="16"/>
  <c r="S677" i="16"/>
  <c r="S678" i="16" l="1"/>
  <c r="A678" i="16"/>
  <c r="D677" i="16"/>
  <c r="G677" i="16"/>
  <c r="F677" i="16"/>
  <c r="G678" i="16" l="1"/>
  <c r="F678" i="16"/>
  <c r="D678" i="16"/>
  <c r="S679" i="16"/>
  <c r="A679" i="16"/>
  <c r="S680" i="16" l="1"/>
  <c r="A680" i="16"/>
  <c r="G679" i="16"/>
  <c r="D679" i="16"/>
  <c r="F679" i="16"/>
  <c r="S681" i="16" l="1"/>
  <c r="A681" i="16"/>
  <c r="G680" i="16"/>
  <c r="D680" i="16"/>
  <c r="F680" i="16"/>
  <c r="F681" i="16" l="1"/>
  <c r="G681" i="16"/>
  <c r="D681" i="16"/>
  <c r="A682" i="16"/>
  <c r="S682" i="16"/>
  <c r="G682" i="16" l="1"/>
  <c r="F682" i="16"/>
  <c r="D682" i="16"/>
  <c r="A683" i="16"/>
  <c r="S683" i="16"/>
  <c r="G683" i="16" l="1"/>
  <c r="F683" i="16"/>
  <c r="D683" i="16"/>
  <c r="S684" i="16"/>
  <c r="A684" i="16"/>
  <c r="G684" i="16" l="1"/>
  <c r="F684" i="16"/>
  <c r="D684" i="16"/>
  <c r="S685" i="16"/>
  <c r="A685" i="16"/>
  <c r="G685" i="16" l="1"/>
  <c r="F685" i="16"/>
  <c r="D685" i="16"/>
  <c r="S686" i="16"/>
  <c r="A686" i="16"/>
  <c r="G686" i="16" l="1"/>
  <c r="F686" i="16"/>
  <c r="D686" i="16"/>
  <c r="S687" i="16"/>
  <c r="A687" i="16"/>
  <c r="A688" i="16" l="1"/>
  <c r="S688" i="16"/>
  <c r="G687" i="16"/>
  <c r="D687" i="16"/>
  <c r="F687" i="16"/>
  <c r="S689" i="16" l="1"/>
  <c r="A689" i="16"/>
  <c r="G688" i="16"/>
  <c r="F688" i="16"/>
  <c r="D688" i="16"/>
  <c r="D689" i="16" l="1"/>
  <c r="F689" i="16"/>
  <c r="G689" i="16"/>
  <c r="S690" i="16"/>
  <c r="A690" i="16"/>
  <c r="S691" i="16" l="1"/>
  <c r="A691" i="16"/>
  <c r="F690" i="16"/>
  <c r="D690" i="16"/>
  <c r="G690" i="16"/>
  <c r="F691" i="16" l="1"/>
  <c r="D691" i="16"/>
  <c r="G691" i="16"/>
  <c r="A692" i="16"/>
  <c r="S692" i="16"/>
  <c r="G692" i="16" l="1"/>
  <c r="D692" i="16"/>
  <c r="F692" i="16"/>
  <c r="A693" i="16"/>
  <c r="S693" i="16"/>
  <c r="D693" i="16" l="1"/>
  <c r="G693" i="16"/>
  <c r="F693" i="16"/>
  <c r="S694" i="16"/>
  <c r="A694" i="16"/>
  <c r="S695" i="16" l="1"/>
  <c r="A695" i="16"/>
  <c r="G694" i="16"/>
  <c r="F694" i="16"/>
  <c r="D694" i="16"/>
  <c r="F695" i="16" l="1"/>
  <c r="G695" i="16"/>
  <c r="D695" i="16"/>
  <c r="S696" i="16"/>
  <c r="A696" i="16"/>
  <c r="S697" i="16" l="1"/>
  <c r="A697" i="16"/>
  <c r="F696" i="16"/>
  <c r="G696" i="16"/>
  <c r="D696" i="16"/>
  <c r="S698" i="16" l="1"/>
  <c r="A698" i="16"/>
  <c r="F697" i="16"/>
  <c r="G697" i="16"/>
  <c r="D697" i="16"/>
  <c r="G698" i="16" l="1"/>
  <c r="D698" i="16"/>
  <c r="F698" i="16"/>
  <c r="S699" i="16"/>
  <c r="A699" i="16"/>
  <c r="F699" i="16" l="1"/>
  <c r="D699" i="16"/>
  <c r="G699" i="16"/>
  <c r="S700" i="16"/>
  <c r="A700" i="16"/>
  <c r="G700" i="16" l="1"/>
  <c r="D700" i="16"/>
  <c r="F700" i="16"/>
  <c r="S701" i="16"/>
  <c r="A701" i="16"/>
  <c r="G701" i="16" l="1"/>
  <c r="D701" i="16"/>
  <c r="F701" i="16"/>
  <c r="S702" i="16"/>
  <c r="A702" i="16"/>
  <c r="G702" i="16" l="1"/>
  <c r="F702" i="16"/>
  <c r="D702" i="16"/>
  <c r="S703" i="16"/>
  <c r="A703" i="16"/>
  <c r="A704" i="16" l="1"/>
  <c r="S704" i="16"/>
  <c r="F703" i="16"/>
  <c r="D703" i="16"/>
  <c r="G703" i="16"/>
  <c r="A705" i="16" l="1"/>
  <c r="S705" i="16"/>
  <c r="G704" i="16"/>
  <c r="F704" i="16"/>
  <c r="D704" i="16"/>
  <c r="D705" i="16" l="1"/>
  <c r="G705" i="16"/>
  <c r="F705" i="16"/>
  <c r="A706" i="16"/>
  <c r="S706" i="16"/>
  <c r="A707" i="16" l="1"/>
  <c r="S707" i="16"/>
  <c r="F706" i="16"/>
  <c r="G706" i="16"/>
  <c r="D706" i="16"/>
  <c r="F707" i="16" l="1"/>
  <c r="D707" i="16"/>
  <c r="G707" i="16"/>
  <c r="S708" i="16"/>
  <c r="A708" i="16"/>
  <c r="F708" i="16" l="1"/>
  <c r="D708" i="16"/>
  <c r="G708" i="16"/>
  <c r="S709" i="16"/>
  <c r="A709" i="16"/>
  <c r="D709" i="16" l="1"/>
  <c r="G709" i="16"/>
  <c r="F709" i="16"/>
  <c r="A710" i="16"/>
  <c r="S710" i="16"/>
  <c r="F710" i="16" l="1"/>
  <c r="G710" i="16"/>
  <c r="D710" i="16"/>
  <c r="S711" i="16"/>
  <c r="A711" i="16"/>
  <c r="S712" i="16" l="1"/>
  <c r="A712" i="16"/>
  <c r="D711" i="16"/>
  <c r="G711" i="16"/>
  <c r="F711" i="16"/>
  <c r="D712" i="16" l="1"/>
  <c r="G712" i="16"/>
  <c r="F712" i="16"/>
  <c r="S713" i="16"/>
  <c r="A713" i="16"/>
  <c r="S714" i="16" l="1"/>
  <c r="A714" i="16"/>
  <c r="D713" i="16"/>
  <c r="G713" i="16"/>
  <c r="F713" i="16"/>
  <c r="G714" i="16" l="1"/>
  <c r="D714" i="16"/>
  <c r="F714" i="16"/>
  <c r="S715" i="16"/>
  <c r="A715" i="16"/>
  <c r="S716" i="16" l="1"/>
  <c r="A716" i="16"/>
  <c r="F715" i="16"/>
  <c r="D715" i="16"/>
  <c r="G715" i="16"/>
  <c r="D716" i="16" l="1"/>
  <c r="F716" i="16"/>
  <c r="G716" i="16"/>
  <c r="S717" i="16"/>
  <c r="A717" i="16"/>
  <c r="D717" i="16" l="1"/>
  <c r="G717" i="16"/>
  <c r="F717" i="16"/>
  <c r="S718" i="16"/>
  <c r="A718" i="16"/>
  <c r="F718" i="16" l="1"/>
  <c r="G718" i="16"/>
  <c r="D718" i="16"/>
  <c r="S719" i="16"/>
  <c r="A719" i="16"/>
  <c r="F719" i="16" l="1"/>
  <c r="D719" i="16"/>
  <c r="G719" i="16"/>
  <c r="S720" i="16"/>
  <c r="A720" i="16"/>
  <c r="S721" i="16" l="1"/>
  <c r="A721" i="16"/>
  <c r="G720" i="16"/>
  <c r="F720" i="16"/>
  <c r="D720" i="16"/>
  <c r="G721" i="16" l="1"/>
  <c r="D721" i="16"/>
  <c r="F721" i="16"/>
  <c r="A722" i="16"/>
  <c r="S722" i="16"/>
  <c r="D722" i="16" l="1"/>
  <c r="F722" i="16"/>
  <c r="G722" i="16"/>
  <c r="S723" i="16"/>
  <c r="A723" i="16"/>
  <c r="S724" i="16" l="1"/>
  <c r="A724" i="16"/>
  <c r="G723" i="16"/>
  <c r="D723" i="16"/>
  <c r="F723" i="16"/>
  <c r="A725" i="16" l="1"/>
  <c r="S725" i="16"/>
  <c r="F724" i="16"/>
  <c r="G724" i="16"/>
  <c r="D724" i="16"/>
  <c r="S726" i="16" l="1"/>
  <c r="A726" i="16"/>
  <c r="D725" i="16"/>
  <c r="G725" i="16"/>
  <c r="F725" i="16"/>
  <c r="F726" i="16" l="1"/>
  <c r="D726" i="16"/>
  <c r="G726" i="16"/>
  <c r="S727" i="16"/>
  <c r="A727" i="16"/>
  <c r="S728" i="16" l="1"/>
  <c r="A728" i="16"/>
  <c r="D727" i="16"/>
  <c r="G727" i="16"/>
  <c r="F727" i="16"/>
  <c r="D728" i="16" l="1"/>
  <c r="G728" i="16"/>
  <c r="F728" i="16"/>
  <c r="S729" i="16"/>
  <c r="A729" i="16"/>
  <c r="D729" i="16" l="1"/>
  <c r="F729" i="16"/>
  <c r="G729" i="16"/>
  <c r="S730" i="16"/>
  <c r="A730" i="16"/>
  <c r="D730" i="16" l="1"/>
  <c r="G730" i="16"/>
  <c r="F730" i="16"/>
  <c r="S731" i="16"/>
  <c r="A731" i="16"/>
  <c r="S732" i="16" l="1"/>
  <c r="A732" i="16"/>
  <c r="D731" i="16"/>
  <c r="F731" i="16"/>
  <c r="G731" i="16"/>
  <c r="G732" i="16" l="1"/>
  <c r="D732" i="16"/>
  <c r="F732" i="16"/>
  <c r="S733" i="16"/>
  <c r="A733" i="16"/>
  <c r="S734" i="16" l="1"/>
  <c r="A734" i="16"/>
  <c r="G733" i="16"/>
  <c r="D733" i="16"/>
  <c r="F733" i="16"/>
  <c r="F734" i="16" l="1"/>
  <c r="G734" i="16"/>
  <c r="D734" i="16"/>
  <c r="S735" i="16"/>
  <c r="A735" i="16"/>
  <c r="F735" i="16" l="1"/>
  <c r="G735" i="16"/>
  <c r="D735" i="16"/>
  <c r="A736" i="16"/>
  <c r="S736" i="16"/>
  <c r="S737" i="16" l="1"/>
  <c r="A737" i="16"/>
  <c r="G736" i="16"/>
  <c r="D736" i="16"/>
  <c r="F736" i="16"/>
  <c r="F737" i="16" l="1"/>
  <c r="G737" i="16"/>
  <c r="D737" i="16"/>
  <c r="A738" i="16"/>
  <c r="S738" i="16"/>
  <c r="D738" i="16" l="1"/>
  <c r="G738" i="16"/>
  <c r="F738" i="16"/>
  <c r="S739" i="16"/>
  <c r="A739" i="16"/>
  <c r="F739" i="16" l="1"/>
  <c r="G739" i="16"/>
  <c r="D739" i="16"/>
  <c r="S740" i="16"/>
  <c r="A740" i="16"/>
  <c r="A741" i="16" l="1"/>
  <c r="S741" i="16"/>
  <c r="F740" i="16"/>
  <c r="G740" i="16"/>
  <c r="D740" i="16"/>
  <c r="D741" i="16" l="1"/>
  <c r="G741" i="16"/>
  <c r="F741" i="16"/>
  <c r="A742" i="16"/>
  <c r="S742" i="16"/>
  <c r="S743" i="16" l="1"/>
  <c r="A743" i="16"/>
  <c r="D742" i="16"/>
  <c r="F742" i="16"/>
  <c r="G742" i="16"/>
  <c r="A744" i="16" l="1"/>
  <c r="S744" i="16"/>
  <c r="F743" i="16"/>
  <c r="D743" i="16"/>
  <c r="G743" i="16"/>
  <c r="F744" i="16" l="1"/>
  <c r="G744" i="16"/>
  <c r="D744" i="16"/>
  <c r="A745" i="16"/>
  <c r="S745" i="16"/>
  <c r="G745" i="16" l="1"/>
  <c r="F745" i="16"/>
  <c r="D745" i="16"/>
  <c r="S746" i="16"/>
  <c r="A746" i="16"/>
  <c r="A747" i="16" l="1"/>
  <c r="S747" i="16"/>
  <c r="G746" i="16"/>
  <c r="D746" i="16"/>
  <c r="F746" i="16"/>
  <c r="F747" i="16" l="1"/>
  <c r="D747" i="16"/>
  <c r="G747" i="16"/>
  <c r="S748" i="16"/>
  <c r="A748" i="16"/>
  <c r="G748" i="16" l="1"/>
  <c r="F748" i="16"/>
  <c r="D748" i="16"/>
  <c r="S749" i="16"/>
  <c r="A749" i="16"/>
  <c r="D749" i="16" l="1"/>
  <c r="G749" i="16"/>
  <c r="F749" i="16"/>
  <c r="S750" i="16"/>
  <c r="A750" i="16"/>
  <c r="S751" i="16" l="1"/>
  <c r="A751" i="16"/>
  <c r="G750" i="16"/>
  <c r="F750" i="16"/>
  <c r="D750" i="16"/>
  <c r="D751" i="16" l="1"/>
  <c r="G751" i="16"/>
  <c r="F751" i="16"/>
  <c r="S752" i="16"/>
  <c r="A752" i="16"/>
  <c r="S753" i="16" l="1"/>
  <c r="A753" i="16"/>
  <c r="G752" i="16"/>
  <c r="D752" i="16"/>
  <c r="F752" i="16"/>
  <c r="D753" i="16" l="1"/>
  <c r="F753" i="16"/>
  <c r="G753" i="16"/>
  <c r="A754" i="16"/>
  <c r="S754" i="16"/>
  <c r="G754" i="16" l="1"/>
  <c r="D754" i="16"/>
  <c r="F754" i="16"/>
  <c r="S755" i="16"/>
  <c r="A755" i="16"/>
  <c r="S756" i="16" l="1"/>
  <c r="A756" i="16"/>
  <c r="F755" i="16"/>
  <c r="D755" i="16"/>
  <c r="G755" i="16"/>
  <c r="G756" i="16" l="1"/>
  <c r="D756" i="16"/>
  <c r="F756" i="16"/>
  <c r="S757" i="16"/>
  <c r="A757" i="16"/>
  <c r="S758" i="16" l="1"/>
  <c r="A758" i="16"/>
  <c r="G757" i="16"/>
  <c r="D757" i="16"/>
  <c r="F757" i="16"/>
  <c r="F758" i="16" l="1"/>
  <c r="D758" i="16"/>
  <c r="G758" i="16"/>
  <c r="A759" i="16"/>
  <c r="S759" i="16"/>
  <c r="S760" i="16" l="1"/>
  <c r="A760" i="16"/>
  <c r="D759" i="16"/>
  <c r="G759" i="16"/>
  <c r="F759" i="16"/>
  <c r="F760" i="16" l="1"/>
  <c r="D760" i="16"/>
  <c r="G760" i="16"/>
  <c r="A761" i="16"/>
  <c r="S761" i="16"/>
  <c r="A762" i="16" l="1"/>
  <c r="S762" i="16"/>
  <c r="F761" i="16"/>
  <c r="G761" i="16"/>
  <c r="D761" i="16"/>
  <c r="G762" i="16" l="1"/>
  <c r="D762" i="16"/>
  <c r="F762" i="16"/>
  <c r="S763" i="16"/>
  <c r="A763" i="16"/>
  <c r="S764" i="16" l="1"/>
  <c r="A764" i="16"/>
  <c r="F763" i="16"/>
  <c r="G763" i="16"/>
  <c r="D763" i="16"/>
  <c r="F764" i="16" l="1"/>
  <c r="D764" i="16"/>
  <c r="G764" i="16"/>
  <c r="S765" i="16"/>
  <c r="A765" i="16"/>
  <c r="S766" i="16" l="1"/>
  <c r="A766" i="16"/>
  <c r="G765" i="16"/>
  <c r="F765" i="16"/>
  <c r="D765" i="16"/>
  <c r="F766" i="16" l="1"/>
  <c r="G766" i="16"/>
  <c r="D766" i="16"/>
  <c r="A767" i="16"/>
  <c r="S767" i="16"/>
  <c r="G767" i="16" l="1"/>
  <c r="F767" i="16"/>
  <c r="D767" i="16"/>
  <c r="S768" i="16"/>
  <c r="A768" i="16"/>
  <c r="S769" i="16" l="1"/>
  <c r="A769" i="16"/>
  <c r="F768" i="16"/>
  <c r="G768" i="16"/>
  <c r="D768" i="16"/>
  <c r="F769" i="16" l="1"/>
  <c r="G769" i="16"/>
  <c r="D769" i="16"/>
  <c r="S770" i="16"/>
  <c r="A770" i="16"/>
  <c r="D770" i="16" l="1"/>
  <c r="F770" i="16"/>
  <c r="G770" i="16"/>
  <c r="S771" i="16"/>
  <c r="A771" i="16"/>
  <c r="A772" i="16" l="1"/>
  <c r="S772" i="16"/>
  <c r="G771" i="16"/>
  <c r="D771" i="16"/>
  <c r="F771" i="16"/>
  <c r="S773" i="16" l="1"/>
  <c r="A773" i="16"/>
  <c r="G772" i="16"/>
  <c r="F772" i="16"/>
  <c r="D772" i="16"/>
  <c r="D773" i="16" l="1"/>
  <c r="G773" i="16"/>
  <c r="F773" i="16"/>
  <c r="S774" i="16"/>
  <c r="A774" i="16"/>
  <c r="S775" i="16" l="1"/>
  <c r="A775" i="16"/>
  <c r="G774" i="16"/>
  <c r="F774" i="16"/>
  <c r="D774" i="16"/>
  <c r="G775" i="16" l="1"/>
  <c r="D775" i="16"/>
  <c r="F775" i="16"/>
  <c r="A776" i="16"/>
  <c r="S776" i="16"/>
  <c r="G776" i="16" l="1"/>
  <c r="F776" i="16"/>
  <c r="D776" i="16"/>
  <c r="S777" i="16"/>
  <c r="A777" i="16"/>
  <c r="D777" i="16" l="1"/>
  <c r="G777" i="16"/>
  <c r="F777" i="16"/>
  <c r="S778" i="16"/>
  <c r="A778" i="16"/>
  <c r="G778" i="16" l="1"/>
  <c r="F778" i="16"/>
  <c r="D778" i="16"/>
  <c r="A779" i="16"/>
  <c r="S779" i="16"/>
  <c r="S780" i="16" l="1"/>
  <c r="A780" i="16"/>
  <c r="F779" i="16"/>
  <c r="D779" i="16"/>
  <c r="G779" i="16"/>
  <c r="F780" i="16" l="1"/>
  <c r="D780" i="16"/>
  <c r="G780" i="16"/>
  <c r="A781" i="16"/>
  <c r="S781" i="16"/>
  <c r="F781" i="16" l="1"/>
  <c r="G781" i="16"/>
  <c r="D781" i="16"/>
  <c r="S782" i="16"/>
  <c r="A782" i="16"/>
  <c r="S783" i="16" l="1"/>
  <c r="A783" i="16"/>
  <c r="G782" i="16"/>
  <c r="F782" i="16"/>
  <c r="D782" i="16"/>
  <c r="F783" i="16" l="1"/>
  <c r="D783" i="16"/>
  <c r="G783" i="16"/>
  <c r="S784" i="16"/>
  <c r="A784" i="16"/>
  <c r="S785" i="16" l="1"/>
  <c r="A785" i="16"/>
  <c r="F784" i="16"/>
  <c r="G784" i="16"/>
  <c r="D784" i="16"/>
  <c r="D785" i="16" l="1"/>
  <c r="G785" i="16"/>
  <c r="F785" i="16"/>
  <c r="S786" i="16"/>
  <c r="A786" i="16"/>
  <c r="S787" i="16" l="1"/>
  <c r="A787" i="16"/>
  <c r="F786" i="16"/>
  <c r="D786" i="16"/>
  <c r="G786" i="16"/>
  <c r="D787" i="16" l="1"/>
  <c r="G787" i="16"/>
  <c r="F787" i="16"/>
  <c r="A788" i="16"/>
  <c r="S788" i="16"/>
  <c r="F788" i="16" l="1"/>
  <c r="G788" i="16"/>
  <c r="D788" i="16"/>
  <c r="S789" i="16"/>
  <c r="A789" i="16"/>
  <c r="D789" i="16" l="1"/>
  <c r="G789" i="16"/>
  <c r="F789" i="16"/>
  <c r="S790" i="16"/>
  <c r="A790" i="16"/>
  <c r="A791" i="16" l="1"/>
  <c r="S791" i="16"/>
  <c r="D790" i="16"/>
  <c r="F790" i="16"/>
  <c r="G790" i="16"/>
  <c r="S792" i="16" l="1"/>
  <c r="A792" i="16"/>
  <c r="F791" i="16"/>
  <c r="G791" i="16"/>
  <c r="D791" i="16"/>
  <c r="D792" i="16" l="1"/>
  <c r="F792" i="16"/>
  <c r="G792" i="16"/>
  <c r="A793" i="16"/>
  <c r="S793" i="16"/>
  <c r="D793" i="16" l="1"/>
  <c r="G793" i="16"/>
  <c r="F793" i="16"/>
  <c r="S794" i="16"/>
  <c r="A794" i="16"/>
  <c r="A795" i="16" l="1"/>
  <c r="S795" i="16"/>
  <c r="F794" i="16"/>
  <c r="D794" i="16"/>
  <c r="G794" i="16"/>
  <c r="S796" i="16" l="1"/>
  <c r="A796" i="16"/>
  <c r="D795" i="16"/>
  <c r="F795" i="16"/>
  <c r="G795" i="16"/>
  <c r="D796" i="16" l="1"/>
  <c r="G796" i="16"/>
  <c r="F796" i="16"/>
  <c r="A797" i="16"/>
  <c r="S797" i="16"/>
  <c r="A798" i="16" l="1"/>
  <c r="S798" i="16"/>
  <c r="D797" i="16"/>
  <c r="G797" i="16"/>
  <c r="F797" i="16"/>
  <c r="A799" i="16" l="1"/>
  <c r="S799" i="16"/>
  <c r="D798" i="16"/>
  <c r="G798" i="16"/>
  <c r="F798" i="16"/>
  <c r="S800" i="16" l="1"/>
  <c r="A800" i="16"/>
  <c r="F799" i="16"/>
  <c r="D799" i="16"/>
  <c r="G799" i="16"/>
  <c r="F800" i="16" l="1"/>
  <c r="G800" i="16"/>
  <c r="D800" i="16"/>
  <c r="S801" i="16"/>
  <c r="A801" i="16"/>
  <c r="S802" i="16" l="1"/>
  <c r="A802" i="16"/>
  <c r="D801" i="16"/>
  <c r="G801" i="16"/>
  <c r="F801" i="16"/>
  <c r="D802" i="16" l="1"/>
  <c r="G802" i="16"/>
  <c r="F802" i="16"/>
  <c r="S803" i="16"/>
  <c r="A803" i="16"/>
  <c r="S804" i="16" l="1"/>
  <c r="A804" i="16"/>
  <c r="G803" i="16"/>
  <c r="F803" i="16"/>
  <c r="D803" i="16"/>
  <c r="F804" i="16" l="1"/>
  <c r="D804" i="16"/>
  <c r="G804" i="16"/>
  <c r="S805" i="16"/>
  <c r="A805" i="16"/>
  <c r="G805" i="16" l="1"/>
  <c r="F805" i="16"/>
  <c r="D805" i="16"/>
  <c r="S806" i="16"/>
  <c r="A806" i="16"/>
  <c r="S807" i="16" l="1"/>
  <c r="A807" i="16"/>
  <c r="G806" i="16"/>
  <c r="F806" i="16"/>
  <c r="D806" i="16"/>
  <c r="G807" i="16" l="1"/>
  <c r="F807" i="16"/>
  <c r="D807" i="16"/>
  <c r="A808" i="16"/>
  <c r="S808" i="16"/>
  <c r="G808" i="16" l="1"/>
  <c r="F808" i="16"/>
  <c r="D808" i="16"/>
  <c r="S809" i="16"/>
  <c r="A809" i="16"/>
  <c r="A810" i="16" l="1"/>
  <c r="S810" i="16"/>
  <c r="D809" i="16"/>
  <c r="G809" i="16"/>
  <c r="F809" i="16"/>
  <c r="D810" i="16" l="1"/>
  <c r="G810" i="16"/>
  <c r="F810" i="16"/>
  <c r="A811" i="16"/>
  <c r="S811" i="16"/>
  <c r="G811" i="16" l="1"/>
  <c r="F811" i="16"/>
  <c r="D811" i="16"/>
  <c r="S812" i="16"/>
  <c r="A812" i="16"/>
  <c r="S813" i="16" l="1"/>
  <c r="A813" i="16"/>
  <c r="F812" i="16"/>
  <c r="D812" i="16"/>
  <c r="G812" i="16"/>
  <c r="G813" i="16" l="1"/>
  <c r="D813" i="16"/>
  <c r="F813" i="16"/>
  <c r="S814" i="16"/>
  <c r="A814" i="16"/>
  <c r="S815" i="16" l="1"/>
  <c r="A815" i="16"/>
  <c r="G814" i="16"/>
  <c r="F814" i="16"/>
  <c r="D814" i="16"/>
  <c r="D815" i="16" l="1"/>
  <c r="G815" i="16"/>
  <c r="F815" i="16"/>
  <c r="S816" i="16"/>
  <c r="A816" i="16"/>
  <c r="A817" i="16" l="1"/>
  <c r="S817" i="16"/>
  <c r="D816" i="16"/>
  <c r="G816" i="16"/>
  <c r="F816" i="16"/>
  <c r="G817" i="16" l="1"/>
  <c r="D817" i="16"/>
  <c r="F817" i="16"/>
  <c r="S818" i="16"/>
  <c r="A818" i="16"/>
  <c r="S819" i="16" l="1"/>
  <c r="A819" i="16"/>
  <c r="D818" i="16"/>
  <c r="G818" i="16"/>
  <c r="F818" i="16"/>
  <c r="D819" i="16" l="1"/>
  <c r="G819" i="16"/>
  <c r="F819" i="16"/>
  <c r="S820" i="16"/>
  <c r="A820" i="16"/>
  <c r="G820" i="16" l="1"/>
  <c r="D820" i="16"/>
  <c r="F820" i="16"/>
  <c r="S821" i="16"/>
  <c r="A821" i="16"/>
  <c r="F821" i="16" l="1"/>
  <c r="D821" i="16"/>
  <c r="G821" i="16"/>
  <c r="S822" i="16"/>
  <c r="A822" i="16"/>
  <c r="A823" i="16" l="1"/>
  <c r="S823" i="16"/>
  <c r="D822" i="16"/>
  <c r="G822" i="16"/>
  <c r="F822" i="16"/>
  <c r="S824" i="16" l="1"/>
  <c r="A824" i="16"/>
  <c r="F823" i="16"/>
  <c r="G823" i="16"/>
  <c r="D823" i="16"/>
  <c r="G824" i="16" l="1"/>
  <c r="D824" i="16"/>
  <c r="F824" i="16"/>
  <c r="S825" i="16"/>
  <c r="A825" i="16"/>
  <c r="G825" i="16" l="1"/>
  <c r="F825" i="16"/>
  <c r="D825" i="16"/>
  <c r="A826" i="16"/>
  <c r="S826" i="16"/>
  <c r="S827" i="16" l="1"/>
  <c r="A827" i="16"/>
  <c r="D826" i="16"/>
  <c r="G826" i="16"/>
  <c r="F826" i="16"/>
  <c r="G827" i="16" l="1"/>
  <c r="D827" i="16"/>
  <c r="F827" i="16"/>
  <c r="S828" i="16"/>
  <c r="A828" i="16"/>
  <c r="S829" i="16" l="1"/>
  <c r="A829" i="16"/>
  <c r="G828" i="16"/>
  <c r="F828" i="16"/>
  <c r="D828" i="16"/>
  <c r="G829" i="16" l="1"/>
  <c r="F829" i="16"/>
  <c r="D829" i="16"/>
  <c r="S830" i="16"/>
  <c r="A830" i="16"/>
  <c r="D830" i="16" l="1"/>
  <c r="F830" i="16"/>
  <c r="G830" i="16"/>
  <c r="S831" i="16"/>
  <c r="A831" i="16"/>
  <c r="F831" i="16" l="1"/>
  <c r="D831" i="16"/>
  <c r="G831" i="16"/>
  <c r="S832" i="16"/>
  <c r="A832" i="16"/>
  <c r="S833" i="16" l="1"/>
  <c r="A833" i="16"/>
  <c r="G832" i="16"/>
  <c r="F832" i="16"/>
  <c r="D832" i="16"/>
  <c r="D833" i="16" l="1"/>
  <c r="F833" i="16"/>
  <c r="G833" i="16"/>
  <c r="S834" i="16"/>
  <c r="A834" i="16"/>
  <c r="D834" i="16" l="1"/>
  <c r="G834" i="16"/>
  <c r="F834" i="16"/>
  <c r="S835" i="16"/>
  <c r="A835" i="16"/>
  <c r="A836" i="16" l="1"/>
  <c r="S836" i="16"/>
  <c r="D835" i="16"/>
  <c r="G835" i="16"/>
  <c r="F835" i="16"/>
  <c r="G836" i="16" l="1"/>
  <c r="F836" i="16"/>
  <c r="D836" i="16"/>
  <c r="S837" i="16"/>
  <c r="A837" i="16"/>
  <c r="S838" i="16" l="1"/>
  <c r="A838" i="16"/>
  <c r="G837" i="16"/>
  <c r="F837" i="16"/>
  <c r="D837" i="16"/>
  <c r="F838" i="16" l="1"/>
  <c r="G838" i="16"/>
  <c r="D838" i="16"/>
  <c r="S839" i="16"/>
  <c r="A839" i="16"/>
  <c r="A840" i="16" l="1"/>
  <c r="S840" i="16"/>
  <c r="F839" i="16"/>
  <c r="D839" i="16"/>
  <c r="G839" i="16"/>
  <c r="D840" i="16" l="1"/>
  <c r="F840" i="16"/>
  <c r="G840" i="16"/>
  <c r="S841" i="16"/>
  <c r="A841" i="16"/>
  <c r="G841" i="16" l="1"/>
  <c r="D841" i="16"/>
  <c r="F841" i="16"/>
  <c r="A842" i="16"/>
  <c r="S842" i="16"/>
  <c r="D842" i="16" l="1"/>
  <c r="G842" i="16"/>
  <c r="F842" i="16"/>
  <c r="S843" i="16"/>
  <c r="A843" i="16"/>
  <c r="F843" i="16" l="1"/>
  <c r="G843" i="16"/>
  <c r="D843" i="16"/>
  <c r="S844" i="16"/>
  <c r="A844" i="16"/>
  <c r="S845" i="16" l="1"/>
  <c r="A845" i="16"/>
  <c r="F844" i="16"/>
  <c r="D844" i="16"/>
  <c r="G844" i="16"/>
  <c r="D845" i="16" l="1"/>
  <c r="G845" i="16"/>
  <c r="F845" i="16"/>
  <c r="S846" i="16"/>
  <c r="A846" i="16"/>
  <c r="D846" i="16" l="1"/>
  <c r="G846" i="16"/>
  <c r="F846" i="16"/>
  <c r="A847" i="16"/>
  <c r="S847" i="16"/>
  <c r="D847" i="16" l="1"/>
  <c r="F847" i="16"/>
  <c r="G847" i="16"/>
  <c r="S848" i="16"/>
  <c r="A848" i="16"/>
  <c r="F848" i="16" l="1"/>
  <c r="G848" i="16"/>
  <c r="D848" i="16"/>
  <c r="S849" i="16"/>
  <c r="A849" i="16"/>
  <c r="S850" i="16" l="1"/>
  <c r="A850" i="16"/>
  <c r="G849" i="16"/>
  <c r="F849" i="16"/>
  <c r="D849" i="16"/>
  <c r="D850" i="16" l="1"/>
  <c r="F850" i="16"/>
  <c r="G850" i="16"/>
  <c r="S851" i="16"/>
  <c r="A851" i="16"/>
  <c r="G851" i="16" l="1"/>
  <c r="F851" i="16"/>
  <c r="D851" i="16"/>
  <c r="A852" i="16"/>
  <c r="S852" i="16"/>
  <c r="G852" i="16" l="1"/>
  <c r="D852" i="16"/>
  <c r="F852" i="16"/>
  <c r="S853" i="16"/>
  <c r="A853" i="16"/>
  <c r="D853" i="16" l="1"/>
  <c r="F853" i="16"/>
  <c r="G853" i="16"/>
  <c r="S854" i="16"/>
  <c r="A854" i="16"/>
  <c r="D854" i="16" l="1"/>
  <c r="F854" i="16"/>
  <c r="G854" i="16"/>
  <c r="S855" i="16"/>
  <c r="A855" i="16"/>
  <c r="G855" i="16" l="1"/>
  <c r="D855" i="16"/>
  <c r="F855" i="16"/>
  <c r="S856" i="16"/>
  <c r="A856" i="16"/>
  <c r="F856" i="16" l="1"/>
  <c r="G856" i="16"/>
  <c r="D856" i="16"/>
  <c r="S857" i="16"/>
  <c r="A857" i="16"/>
  <c r="D857" i="16" l="1"/>
  <c r="G857" i="16"/>
  <c r="F857" i="16"/>
  <c r="A858" i="16"/>
  <c r="S858" i="16"/>
  <c r="S859" i="16" l="1"/>
  <c r="A859" i="16"/>
  <c r="D858" i="16"/>
  <c r="G858" i="16"/>
  <c r="F858" i="16"/>
  <c r="G859" i="16" l="1"/>
  <c r="D859" i="16"/>
  <c r="F859" i="16"/>
  <c r="S860" i="16"/>
  <c r="A860" i="16"/>
  <c r="A861" i="16" l="1"/>
  <c r="S861" i="16"/>
  <c r="F860" i="16"/>
  <c r="D860" i="16"/>
  <c r="G860" i="16"/>
  <c r="F861" i="16" l="1"/>
  <c r="D861" i="16"/>
  <c r="G861" i="16"/>
  <c r="A862" i="16"/>
  <c r="S862" i="16"/>
  <c r="S863" i="16" l="1"/>
  <c r="A863" i="16"/>
  <c r="G862" i="16"/>
  <c r="D862" i="16"/>
  <c r="F862" i="16"/>
  <c r="D863" i="16" l="1"/>
  <c r="G863" i="16"/>
  <c r="F863" i="16"/>
  <c r="S864" i="16"/>
  <c r="A864" i="16"/>
  <c r="G864" i="16" l="1"/>
  <c r="D864" i="16"/>
  <c r="F864" i="16"/>
  <c r="A865" i="16"/>
  <c r="S865" i="16"/>
  <c r="G865" i="16" l="1"/>
  <c r="F865" i="16"/>
  <c r="D865" i="16"/>
  <c r="S866" i="16"/>
  <c r="A866" i="16"/>
  <c r="G866" i="16" l="1"/>
  <c r="F866" i="16"/>
  <c r="D866" i="16"/>
  <c r="A867" i="16"/>
  <c r="S867" i="16"/>
  <c r="F867" i="16" l="1"/>
  <c r="D867" i="16"/>
  <c r="G867" i="16"/>
  <c r="A868" i="16"/>
  <c r="S868" i="16"/>
  <c r="S869" i="16" l="1"/>
  <c r="A869" i="16"/>
  <c r="G868" i="16"/>
  <c r="D868" i="16"/>
  <c r="F868" i="16"/>
  <c r="D869" i="16" l="1"/>
  <c r="G869" i="16"/>
  <c r="F869" i="16"/>
  <c r="A870" i="16"/>
  <c r="S870" i="16"/>
  <c r="F870" i="16" l="1"/>
  <c r="D870" i="16"/>
  <c r="G870" i="16"/>
  <c r="A871" i="16"/>
  <c r="S871" i="16"/>
  <c r="S872" i="16" l="1"/>
  <c r="A872" i="16"/>
  <c r="F871" i="16"/>
  <c r="D871" i="16"/>
  <c r="G871" i="16"/>
  <c r="D872" i="16" l="1"/>
  <c r="F872" i="16"/>
  <c r="G872" i="16"/>
  <c r="S873" i="16"/>
  <c r="A873" i="16"/>
  <c r="S874" i="16" l="1"/>
  <c r="A874" i="16"/>
  <c r="D873" i="16"/>
  <c r="G873" i="16"/>
  <c r="F873" i="16"/>
  <c r="D874" i="16" l="1"/>
  <c r="G874" i="16"/>
  <c r="F874" i="16"/>
  <c r="S875" i="16"/>
  <c r="A875" i="16"/>
  <c r="G875" i="16" l="1"/>
  <c r="F875" i="16"/>
  <c r="D875" i="16"/>
  <c r="A876" i="16"/>
  <c r="S876" i="16"/>
  <c r="F876" i="16" l="1"/>
  <c r="D876" i="16"/>
  <c r="G876" i="16"/>
  <c r="S877" i="16"/>
  <c r="A877" i="16"/>
  <c r="D877" i="16" l="1"/>
  <c r="G877" i="16"/>
  <c r="F877" i="16"/>
  <c r="S878" i="16"/>
  <c r="A878" i="16"/>
  <c r="D878" i="16" l="1"/>
  <c r="G878" i="16"/>
  <c r="F878" i="16"/>
  <c r="S879" i="16"/>
  <c r="A879" i="16"/>
  <c r="S880" i="16" l="1"/>
  <c r="A880" i="16"/>
  <c r="F879" i="16"/>
  <c r="D879" i="16"/>
  <c r="G879" i="16"/>
  <c r="G880" i="16" l="1"/>
  <c r="F880" i="16"/>
  <c r="D880" i="16"/>
  <c r="A881" i="16"/>
  <c r="S881" i="16"/>
  <c r="D881" i="16" l="1"/>
  <c r="G881" i="16"/>
  <c r="F881" i="16"/>
  <c r="S882" i="16"/>
  <c r="A882" i="16"/>
  <c r="G882" i="16" l="1"/>
  <c r="F882" i="16"/>
  <c r="D882" i="16"/>
  <c r="A883" i="16"/>
  <c r="S883" i="16"/>
  <c r="S884" i="16" l="1"/>
  <c r="A884" i="16"/>
  <c r="D883" i="16"/>
  <c r="G883" i="16"/>
  <c r="F883" i="16"/>
  <c r="D884" i="16" l="1"/>
  <c r="F884" i="16"/>
  <c r="G884" i="16"/>
  <c r="S885" i="16"/>
  <c r="A885" i="16"/>
  <c r="A886" i="16" l="1"/>
  <c r="S886" i="16"/>
  <c r="D885" i="16"/>
  <c r="F885" i="16"/>
  <c r="G885" i="16"/>
  <c r="S887" i="16" l="1"/>
  <c r="A887" i="16"/>
  <c r="G886" i="16"/>
  <c r="F886" i="16"/>
  <c r="D886" i="16"/>
  <c r="G887" i="16" l="1"/>
  <c r="F887" i="16"/>
  <c r="D887" i="16"/>
  <c r="S888" i="16"/>
  <c r="A888" i="16"/>
  <c r="S889" i="16" l="1"/>
  <c r="A889" i="16"/>
  <c r="G888" i="16"/>
  <c r="D888" i="16"/>
  <c r="F888" i="16"/>
  <c r="D889" i="16" l="1"/>
  <c r="G889" i="16"/>
  <c r="F889" i="16"/>
  <c r="A890" i="16"/>
  <c r="S890" i="16"/>
  <c r="A891" i="16" l="1"/>
  <c r="S891" i="16"/>
  <c r="D890" i="16"/>
  <c r="G890" i="16"/>
  <c r="F890" i="16"/>
  <c r="A892" i="16" l="1"/>
  <c r="S892" i="16"/>
  <c r="G891" i="16"/>
  <c r="F891" i="16"/>
  <c r="D891" i="16"/>
  <c r="F892" i="16" l="1"/>
  <c r="G892" i="16"/>
  <c r="D892" i="16"/>
  <c r="S893" i="16"/>
  <c r="A893" i="16"/>
  <c r="D893" i="16" l="1"/>
  <c r="F893" i="16"/>
  <c r="G893" i="16"/>
  <c r="S894" i="16"/>
  <c r="A894" i="16"/>
  <c r="G894" i="16" l="1"/>
  <c r="D894" i="16"/>
  <c r="F894" i="16"/>
  <c r="A895" i="16"/>
  <c r="S895" i="16"/>
  <c r="F895" i="16" l="1"/>
  <c r="D895" i="16"/>
  <c r="G895" i="16"/>
  <c r="S896" i="16"/>
  <c r="A896" i="16"/>
  <c r="S897" i="16" l="1"/>
  <c r="A897" i="16"/>
  <c r="G896" i="16"/>
  <c r="F896" i="16"/>
  <c r="D896" i="16"/>
  <c r="G897" i="16" l="1"/>
  <c r="D897" i="16"/>
  <c r="F897" i="16"/>
  <c r="S898" i="16"/>
  <c r="A898" i="16"/>
  <c r="G898" i="16" l="1"/>
  <c r="F898" i="16"/>
  <c r="D898" i="16"/>
  <c r="S899" i="16"/>
  <c r="A899" i="16"/>
  <c r="G899" i="16" l="1"/>
  <c r="F899" i="16"/>
  <c r="D899" i="16"/>
  <c r="A900" i="16"/>
  <c r="S900" i="16"/>
  <c r="G900" i="16" l="1"/>
  <c r="F900" i="16"/>
  <c r="D900" i="16"/>
  <c r="S901" i="16"/>
  <c r="A901" i="16"/>
  <c r="G901" i="16" l="1"/>
  <c r="F901" i="16"/>
  <c r="D901" i="16"/>
  <c r="A902" i="16"/>
  <c r="S902" i="16"/>
  <c r="D902" i="16" l="1"/>
  <c r="G902" i="16"/>
  <c r="F902" i="16"/>
  <c r="S903" i="16"/>
  <c r="A903" i="16"/>
  <c r="S904" i="16" l="1"/>
  <c r="A904" i="16"/>
  <c r="F903" i="16"/>
  <c r="G903" i="16"/>
  <c r="D903" i="16"/>
  <c r="G904" i="16" l="1"/>
  <c r="D904" i="16"/>
  <c r="F904" i="16"/>
  <c r="A905" i="16"/>
  <c r="S905" i="16"/>
  <c r="S906" i="16" l="1"/>
  <c r="A906" i="16"/>
  <c r="D905" i="16"/>
  <c r="G905" i="16"/>
  <c r="F905" i="16"/>
  <c r="G906" i="16" l="1"/>
  <c r="F906" i="16"/>
  <c r="D906" i="16"/>
  <c r="S907" i="16"/>
  <c r="A907" i="16"/>
  <c r="D907" i="16" l="1"/>
  <c r="G907" i="16"/>
  <c r="F907" i="16"/>
  <c r="S908" i="16"/>
  <c r="A908" i="16"/>
  <c r="G908" i="16" l="1"/>
  <c r="D908" i="16"/>
  <c r="F908" i="16"/>
  <c r="S909" i="16"/>
  <c r="A909" i="16"/>
  <c r="D909" i="16" l="1"/>
  <c r="G909" i="16"/>
  <c r="F909" i="16"/>
  <c r="A910" i="16"/>
  <c r="S910" i="16"/>
  <c r="S911" i="16" l="1"/>
  <c r="A911" i="16"/>
  <c r="D910" i="16"/>
  <c r="F910" i="16"/>
  <c r="G910" i="16"/>
  <c r="A912" i="16" l="1"/>
  <c r="S912" i="16"/>
  <c r="F911" i="16"/>
  <c r="D911" i="16"/>
  <c r="G911" i="16"/>
  <c r="G912" i="16" l="1"/>
  <c r="F912" i="16"/>
  <c r="D912" i="16"/>
  <c r="S913" i="16"/>
  <c r="A913" i="16"/>
  <c r="S914" i="16" l="1"/>
  <c r="A914" i="16"/>
  <c r="F913" i="16"/>
  <c r="G913" i="16"/>
  <c r="D913" i="16"/>
  <c r="D914" i="16" l="1"/>
  <c r="F914" i="16"/>
  <c r="G914" i="16"/>
  <c r="A915" i="16"/>
  <c r="S915" i="16"/>
  <c r="D915" i="16" l="1"/>
  <c r="G915" i="16"/>
  <c r="F915" i="16"/>
  <c r="S916" i="16"/>
  <c r="A916" i="16"/>
  <c r="S917" i="16" l="1"/>
  <c r="A917" i="16"/>
  <c r="F916" i="16"/>
  <c r="G916" i="16"/>
  <c r="D916" i="16"/>
  <c r="G917" i="16" l="1"/>
  <c r="D917" i="16"/>
  <c r="F917" i="16"/>
  <c r="S918" i="16"/>
  <c r="A918" i="16"/>
  <c r="S919" i="16" l="1"/>
  <c r="A919" i="16"/>
  <c r="G918" i="16"/>
  <c r="F918" i="16"/>
  <c r="D918" i="16"/>
  <c r="D919" i="16" l="1"/>
  <c r="F919" i="16"/>
  <c r="G919" i="16"/>
  <c r="S920" i="16"/>
  <c r="A920" i="16"/>
  <c r="D920" i="16" l="1"/>
  <c r="G920" i="16"/>
  <c r="F920" i="16"/>
  <c r="A921" i="16"/>
  <c r="S921" i="16"/>
  <c r="D921" i="16" l="1"/>
  <c r="G921" i="16"/>
  <c r="F921" i="16"/>
  <c r="S922" i="16"/>
  <c r="A922" i="16"/>
  <c r="A923" i="16" l="1"/>
  <c r="S923" i="16"/>
  <c r="G922" i="16"/>
  <c r="D922" i="16"/>
  <c r="F922" i="16"/>
  <c r="D923" i="16" l="1"/>
  <c r="G923" i="16"/>
  <c r="F923" i="16"/>
  <c r="S924" i="16"/>
  <c r="A924" i="16"/>
  <c r="S925" i="16" l="1"/>
  <c r="A925" i="16"/>
  <c r="G924" i="16"/>
  <c r="F924" i="16"/>
  <c r="D924" i="16"/>
  <c r="D925" i="16" l="1"/>
  <c r="G925" i="16"/>
  <c r="F925" i="16"/>
  <c r="S926" i="16"/>
  <c r="A926" i="16"/>
  <c r="S927" i="16" l="1"/>
  <c r="A927" i="16"/>
  <c r="G926" i="16"/>
  <c r="D926" i="16"/>
  <c r="F926" i="16"/>
  <c r="F927" i="16" l="1"/>
  <c r="G927" i="16"/>
  <c r="D927" i="16"/>
  <c r="S928" i="16"/>
  <c r="A928" i="16"/>
  <c r="A929" i="16" l="1"/>
  <c r="S929" i="16"/>
  <c r="G928" i="16"/>
  <c r="D928" i="16"/>
  <c r="F928" i="16"/>
  <c r="A930" i="16" l="1"/>
  <c r="S930" i="16"/>
  <c r="F929" i="16"/>
  <c r="D929" i="16"/>
  <c r="G929" i="16"/>
  <c r="A931" i="16" l="1"/>
  <c r="S931" i="16"/>
  <c r="G930" i="16"/>
  <c r="F930" i="16"/>
  <c r="D930" i="16"/>
  <c r="S932" i="16" l="1"/>
  <c r="A932" i="16"/>
  <c r="G931" i="16"/>
  <c r="F931" i="16"/>
  <c r="D931" i="16"/>
  <c r="G932" i="16" l="1"/>
  <c r="D932" i="16"/>
  <c r="F932" i="16"/>
  <c r="S933" i="16"/>
  <c r="A933" i="16"/>
  <c r="A934" i="16" l="1"/>
  <c r="S934" i="16"/>
  <c r="G933" i="16"/>
  <c r="F933" i="16"/>
  <c r="D933" i="16"/>
  <c r="S935" i="16" l="1"/>
  <c r="A935" i="16"/>
  <c r="D934" i="16"/>
  <c r="G934" i="16"/>
  <c r="F934" i="16"/>
  <c r="F935" i="16" l="1"/>
  <c r="D935" i="16"/>
  <c r="G935" i="16"/>
  <c r="S936" i="16"/>
  <c r="A936" i="16"/>
  <c r="S937" i="16" l="1"/>
  <c r="A937" i="16"/>
  <c r="G936" i="16"/>
  <c r="F936" i="16"/>
  <c r="D936" i="16"/>
  <c r="D937" i="16" l="1"/>
  <c r="G937" i="16"/>
  <c r="F937" i="16"/>
  <c r="A938" i="16"/>
  <c r="S938" i="16"/>
  <c r="D938" i="16" l="1"/>
  <c r="G938" i="16"/>
  <c r="F938" i="16"/>
  <c r="S939" i="16"/>
  <c r="A939" i="16"/>
  <c r="F939" i="16" l="1"/>
  <c r="G939" i="16"/>
  <c r="D939" i="16"/>
  <c r="S940" i="16"/>
  <c r="A940" i="16"/>
  <c r="D940" i="16" l="1"/>
  <c r="G940" i="16"/>
  <c r="F940" i="16"/>
  <c r="A941" i="16"/>
  <c r="S941" i="16"/>
  <c r="S942" i="16" l="1"/>
  <c r="A942" i="16"/>
  <c r="G941" i="16"/>
  <c r="D941" i="16"/>
  <c r="F941" i="16"/>
  <c r="G942" i="16" l="1"/>
  <c r="F942" i="16"/>
  <c r="D942" i="16"/>
  <c r="A943" i="16"/>
  <c r="S943" i="16"/>
  <c r="S944" i="16" l="1"/>
  <c r="A944" i="16"/>
  <c r="F943" i="16"/>
  <c r="G943" i="16"/>
  <c r="D943" i="16"/>
  <c r="F944" i="16" l="1"/>
  <c r="D944" i="16"/>
  <c r="G944" i="16"/>
  <c r="S945" i="16"/>
  <c r="A945" i="16"/>
  <c r="F945" i="16" l="1"/>
  <c r="G945" i="16"/>
  <c r="D945" i="16"/>
  <c r="S946" i="16"/>
  <c r="A946" i="16"/>
  <c r="D946" i="16" l="1"/>
  <c r="G946" i="16"/>
  <c r="F946" i="16"/>
  <c r="A947" i="16"/>
  <c r="S947" i="16"/>
  <c r="F947" i="16" l="1"/>
  <c r="D947" i="16"/>
  <c r="G947" i="16"/>
  <c r="S948" i="16"/>
  <c r="A948" i="16"/>
  <c r="G948" i="16" l="1"/>
  <c r="F948" i="16"/>
  <c r="D948" i="16"/>
  <c r="S949" i="16"/>
  <c r="A949" i="16"/>
  <c r="D949" i="16" l="1"/>
  <c r="G949" i="16"/>
  <c r="F949" i="16"/>
  <c r="S950" i="16"/>
  <c r="A950" i="16"/>
  <c r="S951" i="16" l="1"/>
  <c r="A951" i="16"/>
  <c r="D950" i="16"/>
  <c r="F950" i="16"/>
  <c r="G950" i="16"/>
  <c r="F951" i="16" l="1"/>
  <c r="G951" i="16"/>
  <c r="D951" i="16"/>
  <c r="A952" i="16"/>
  <c r="S952" i="16"/>
  <c r="S953" i="16" l="1"/>
  <c r="A953" i="16"/>
  <c r="F952" i="16"/>
  <c r="G952" i="16"/>
  <c r="D952" i="16"/>
  <c r="D953" i="16" l="1"/>
  <c r="G953" i="16"/>
  <c r="F953" i="16"/>
  <c r="S954" i="16"/>
  <c r="A954" i="16"/>
  <c r="F954" i="16" l="1"/>
  <c r="D954" i="16"/>
  <c r="G954" i="16"/>
  <c r="S955" i="16"/>
  <c r="A955" i="16"/>
  <c r="F955" i="16" l="1"/>
  <c r="G955" i="16"/>
  <c r="D955" i="16"/>
  <c r="S956" i="16"/>
  <c r="A956" i="16"/>
  <c r="F956" i="16" l="1"/>
  <c r="D956" i="16"/>
  <c r="G956" i="16"/>
  <c r="A957" i="16"/>
  <c r="S957" i="16"/>
  <c r="G957" i="16" l="1"/>
  <c r="D957" i="16"/>
  <c r="F957" i="16"/>
  <c r="S958" i="16"/>
  <c r="A958" i="16"/>
  <c r="S959" i="16" l="1"/>
  <c r="A959" i="16"/>
  <c r="D958" i="16"/>
  <c r="F958" i="16"/>
  <c r="G958" i="16"/>
  <c r="G959" i="16" l="1"/>
  <c r="D959" i="16"/>
  <c r="F959" i="16"/>
  <c r="S960" i="16"/>
  <c r="A960" i="16"/>
  <c r="F960" i="16" l="1"/>
  <c r="G960" i="16"/>
  <c r="D960" i="16"/>
  <c r="A961" i="16"/>
  <c r="S961" i="16"/>
  <c r="G961" i="16" l="1"/>
  <c r="D961" i="16"/>
  <c r="F961" i="16"/>
  <c r="S962" i="16"/>
  <c r="A962" i="16"/>
  <c r="S963" i="16" l="1"/>
  <c r="A963" i="16"/>
  <c r="F962" i="16"/>
  <c r="G962" i="16"/>
  <c r="D962" i="16"/>
  <c r="S964" i="16" l="1"/>
  <c r="A964" i="16"/>
  <c r="D963" i="16"/>
  <c r="G963" i="16"/>
  <c r="F963" i="16"/>
  <c r="S965" i="16" l="1"/>
  <c r="A965" i="16"/>
  <c r="F964" i="16"/>
  <c r="D964" i="16"/>
  <c r="G964" i="16"/>
  <c r="D965" i="16" l="1"/>
  <c r="G965" i="16"/>
  <c r="F965" i="16"/>
  <c r="S966" i="16"/>
  <c r="A966" i="16"/>
  <c r="S967" i="16" l="1"/>
  <c r="A967" i="16"/>
  <c r="F966" i="16"/>
  <c r="D966" i="16"/>
  <c r="G966" i="16"/>
  <c r="F967" i="16" l="1"/>
  <c r="D967" i="16"/>
  <c r="G967" i="16"/>
  <c r="S968" i="16"/>
  <c r="A968" i="16"/>
  <c r="S969" i="16" l="1"/>
  <c r="A969" i="16"/>
  <c r="D968" i="16"/>
  <c r="G968" i="16"/>
  <c r="F968" i="16"/>
  <c r="D969" i="16" l="1"/>
  <c r="G969" i="16"/>
  <c r="F969" i="16"/>
  <c r="A970" i="16"/>
  <c r="S970" i="16"/>
  <c r="S971" i="16" l="1"/>
  <c r="A971" i="16"/>
  <c r="G970" i="16"/>
  <c r="F970" i="16"/>
  <c r="D970" i="16"/>
  <c r="S972" i="16" l="1"/>
  <c r="A972" i="16"/>
  <c r="F971" i="16"/>
  <c r="G971" i="16"/>
  <c r="D971" i="16"/>
  <c r="G972" i="16" l="1"/>
  <c r="D972" i="16"/>
  <c r="F972" i="16"/>
  <c r="S973" i="16"/>
  <c r="A973" i="16"/>
  <c r="D973" i="16" l="1"/>
  <c r="F973" i="16"/>
  <c r="G973" i="16"/>
  <c r="S974" i="16"/>
  <c r="A974" i="16"/>
  <c r="G974" i="16" l="1"/>
  <c r="F974" i="16"/>
  <c r="D974" i="16"/>
  <c r="S975" i="16"/>
  <c r="A975" i="16"/>
  <c r="G975" i="16" l="1"/>
  <c r="F975" i="16"/>
  <c r="D975" i="16"/>
  <c r="S976" i="16"/>
  <c r="A976" i="16"/>
  <c r="G976" i="16" l="1"/>
  <c r="D976" i="16"/>
  <c r="F976" i="16"/>
  <c r="S977" i="16"/>
  <c r="A977" i="16"/>
  <c r="G977" i="16" l="1"/>
  <c r="D977" i="16"/>
  <c r="F977" i="16"/>
  <c r="A978" i="16"/>
  <c r="S978" i="16"/>
  <c r="D978" i="16" l="1"/>
  <c r="G978" i="16"/>
  <c r="F978" i="16"/>
  <c r="S979" i="16"/>
  <c r="A979" i="16"/>
  <c r="F979" i="16" l="1"/>
  <c r="G979" i="16"/>
  <c r="D979" i="16"/>
  <c r="S980" i="16"/>
  <c r="A980" i="16"/>
  <c r="S981" i="16" l="1"/>
  <c r="A981" i="16"/>
  <c r="D980" i="16"/>
  <c r="F980" i="16"/>
  <c r="G980" i="16"/>
  <c r="D981" i="16" l="1"/>
  <c r="F981" i="16"/>
  <c r="G981" i="16"/>
  <c r="S982" i="16"/>
  <c r="A982" i="16"/>
  <c r="A983" i="16" l="1"/>
  <c r="S983" i="16"/>
  <c r="D982" i="16"/>
  <c r="F982" i="16"/>
  <c r="G982" i="16"/>
  <c r="A984" i="16" l="1"/>
  <c r="S984" i="16"/>
  <c r="G983" i="16"/>
  <c r="D983" i="16"/>
  <c r="F983" i="16"/>
  <c r="S985" i="16" l="1"/>
  <c r="A985" i="16"/>
  <c r="F984" i="16"/>
  <c r="G984" i="16"/>
  <c r="D984" i="16"/>
  <c r="G985" i="16" l="1"/>
  <c r="D985" i="16"/>
  <c r="F985" i="16"/>
  <c r="S986" i="16"/>
  <c r="A986" i="16"/>
  <c r="D986" i="16" l="1"/>
  <c r="G986" i="16"/>
  <c r="F986" i="16"/>
  <c r="S987" i="16"/>
  <c r="A987" i="16"/>
  <c r="F987" i="16" l="1"/>
  <c r="D987" i="16"/>
  <c r="G987" i="16"/>
  <c r="S988" i="16"/>
  <c r="A988" i="16"/>
  <c r="G988" i="16" l="1"/>
  <c r="F988" i="16"/>
  <c r="D988" i="16"/>
  <c r="S989" i="16"/>
  <c r="A989" i="16"/>
  <c r="S990" i="16" l="1"/>
  <c r="A990" i="16"/>
  <c r="G989" i="16"/>
  <c r="F989" i="16"/>
  <c r="D989" i="16"/>
  <c r="A991" i="16" l="1"/>
  <c r="S991" i="16"/>
  <c r="F990" i="16"/>
  <c r="G990" i="16"/>
  <c r="D990" i="16"/>
  <c r="D991" i="16" l="1"/>
  <c r="G991" i="16"/>
  <c r="F991" i="16"/>
  <c r="S992" i="16"/>
  <c r="A992" i="16"/>
  <c r="D992" i="16" l="1"/>
  <c r="F992" i="16"/>
  <c r="G992" i="16"/>
  <c r="S993" i="16"/>
  <c r="A993" i="16"/>
  <c r="F993" i="16" l="1"/>
  <c r="D993" i="16"/>
  <c r="G993" i="16"/>
  <c r="S994" i="16"/>
  <c r="A994" i="16"/>
  <c r="S995" i="16" l="1"/>
  <c r="A995" i="16"/>
  <c r="D994" i="16"/>
  <c r="G994" i="16"/>
  <c r="F994" i="16"/>
  <c r="S996" i="16" l="1"/>
  <c r="A996" i="16"/>
  <c r="D995" i="16"/>
  <c r="F995" i="16"/>
  <c r="G995" i="16"/>
  <c r="D996" i="16" l="1"/>
  <c r="G996" i="16"/>
  <c r="F996" i="16"/>
  <c r="S997" i="16"/>
  <c r="A997" i="16"/>
  <c r="D997" i="16" l="1"/>
  <c r="G997" i="16"/>
  <c r="F997" i="16"/>
  <c r="S998" i="16"/>
  <c r="A998" i="16"/>
  <c r="S999" i="16" l="1"/>
  <c r="A999" i="16"/>
  <c r="D998" i="16"/>
  <c r="F998" i="16"/>
  <c r="G998" i="16"/>
  <c r="F999" i="16" l="1"/>
  <c r="G999" i="16"/>
  <c r="D999" i="16"/>
  <c r="A1000" i="16"/>
  <c r="S1000" i="16"/>
  <c r="G1000" i="16" l="1"/>
  <c r="F1000" i="16"/>
  <c r="D1000" i="16"/>
  <c r="S1001" i="16"/>
  <c r="A1001" i="16"/>
  <c r="D1001" i="16" l="1"/>
  <c r="F1001" i="16"/>
  <c r="G1001" i="16"/>
  <c r="S1002" i="16"/>
  <c r="A1002" i="16"/>
  <c r="S1003" i="16" l="1"/>
  <c r="A1003" i="16"/>
  <c r="G1002" i="16"/>
  <c r="D1002" i="16"/>
  <c r="F1002" i="16"/>
  <c r="G1003" i="16" l="1"/>
  <c r="F1003" i="16"/>
  <c r="D1003" i="16"/>
  <c r="A1004" i="16"/>
  <c r="S1004" i="16"/>
  <c r="S1005" i="16" l="1"/>
  <c r="A1005" i="16"/>
  <c r="G1004" i="16"/>
  <c r="F1004" i="16"/>
  <c r="D1004" i="16"/>
  <c r="G1005" i="16" l="1"/>
  <c r="F1005" i="16"/>
  <c r="D1005" i="16"/>
  <c r="A1006" i="16"/>
  <c r="S1006" i="16"/>
  <c r="G1006" i="16" l="1"/>
  <c r="D1006" i="16"/>
  <c r="F1006" i="16"/>
  <c r="S1007" i="16"/>
  <c r="A1007" i="16"/>
  <c r="F1007" i="16" l="1"/>
  <c r="D1007" i="16"/>
  <c r="G1007" i="16"/>
  <c r="S1008" i="16"/>
  <c r="A1008" i="16"/>
  <c r="S1009" i="16" l="1"/>
  <c r="A1009" i="16"/>
  <c r="F1008" i="16"/>
  <c r="G1008" i="16"/>
  <c r="D1008" i="16"/>
  <c r="G1009" i="16" l="1"/>
  <c r="F1009" i="16"/>
  <c r="D1009" i="16"/>
  <c r="S1010" i="16"/>
  <c r="A1010" i="16"/>
  <c r="S1011" i="16" l="1"/>
  <c r="A1011" i="16"/>
  <c r="G1010" i="16"/>
  <c r="D1010" i="16"/>
  <c r="F1010" i="16"/>
  <c r="A1012" i="16" l="1"/>
  <c r="S1012" i="16"/>
  <c r="F1011" i="16"/>
  <c r="G1011" i="16"/>
  <c r="D1011" i="16"/>
  <c r="A1013" i="16" l="1"/>
  <c r="S1013" i="16"/>
  <c r="F1012" i="16"/>
  <c r="D1012" i="16"/>
  <c r="G1012" i="16"/>
  <c r="G1013" i="16" l="1"/>
  <c r="F1013" i="16"/>
  <c r="D1013" i="16"/>
  <c r="S1014" i="16"/>
  <c r="A1014" i="16"/>
  <c r="D1014" i="16" l="1"/>
  <c r="G1014" i="16"/>
  <c r="F1014" i="16"/>
  <c r="S1015" i="16"/>
  <c r="A1015" i="16"/>
  <c r="F1015" i="16" l="1"/>
  <c r="D1015" i="16"/>
  <c r="G1015" i="16"/>
  <c r="A1016" i="16"/>
  <c r="S1016" i="16"/>
  <c r="F1016" i="16" l="1"/>
  <c r="G1016" i="16"/>
  <c r="D1016" i="16"/>
  <c r="S1017" i="16"/>
  <c r="A1017" i="16"/>
  <c r="D1017" i="16" l="1"/>
  <c r="G1017" i="16"/>
  <c r="F1017" i="16"/>
  <c r="A1018" i="16"/>
  <c r="S1018" i="16"/>
  <c r="S1019" i="16" l="1"/>
  <c r="A1019" i="16"/>
  <c r="G1018" i="16"/>
  <c r="F1018" i="16"/>
  <c r="D1018" i="16"/>
  <c r="S1020" i="16" l="1"/>
  <c r="A1020" i="16"/>
  <c r="D1019" i="16"/>
  <c r="G1019" i="16"/>
  <c r="F1019" i="16"/>
  <c r="G1020" i="16" l="1"/>
  <c r="D1020" i="16"/>
  <c r="F1020" i="16"/>
  <c r="S1021" i="16"/>
  <c r="A1021" i="16"/>
  <c r="F1021" i="16" l="1"/>
  <c r="G1021" i="16"/>
  <c r="D1021" i="16"/>
  <c r="S1022" i="16"/>
  <c r="A1022" i="16"/>
  <c r="S1023" i="16" l="1"/>
  <c r="A1023" i="16"/>
  <c r="G1022" i="16"/>
  <c r="D1022" i="16"/>
  <c r="F1022" i="16"/>
  <c r="G1023" i="16" l="1"/>
  <c r="D1023" i="16"/>
  <c r="F1023" i="16"/>
  <c r="S1024" i="16"/>
  <c r="A1024" i="16"/>
  <c r="S1025" i="16" l="1"/>
  <c r="A1025" i="16"/>
  <c r="F1024" i="16"/>
  <c r="D1024" i="16"/>
  <c r="G1024" i="16"/>
  <c r="F1025" i="16" l="1"/>
  <c r="D1025" i="16"/>
  <c r="G1025" i="16"/>
  <c r="S1026" i="16"/>
  <c r="A1026" i="16"/>
  <c r="D1026" i="16" l="1"/>
  <c r="F1026" i="16"/>
  <c r="G1026" i="16"/>
  <c r="S1027" i="16"/>
  <c r="A1027" i="16"/>
  <c r="A1028" i="16" l="1"/>
  <c r="S1028" i="16"/>
  <c r="F1027" i="16"/>
  <c r="G1027" i="16"/>
  <c r="D1027" i="16"/>
  <c r="G1028" i="16" l="1"/>
  <c r="F1028" i="16"/>
  <c r="D1028" i="16"/>
  <c r="S1029" i="16"/>
  <c r="A1029" i="16"/>
  <c r="G1029" i="16" l="1"/>
  <c r="F1029" i="16"/>
  <c r="D1029" i="16"/>
  <c r="S1030" i="16"/>
  <c r="A1030" i="16"/>
  <c r="S1031" i="16" l="1"/>
  <c r="A1031" i="16"/>
  <c r="G1030" i="16"/>
  <c r="F1030" i="16"/>
  <c r="D1030" i="16"/>
  <c r="G1031" i="16" l="1"/>
  <c r="F1031" i="16"/>
  <c r="D1031" i="16"/>
  <c r="A1032" i="16"/>
  <c r="S1032" i="16"/>
  <c r="G1032" i="16" l="1"/>
  <c r="F1032" i="16"/>
  <c r="D1032" i="16"/>
  <c r="S1033" i="16"/>
  <c r="A1033" i="16"/>
  <c r="F1033" i="16" l="1"/>
  <c r="G1033" i="16"/>
  <c r="D1033" i="16"/>
  <c r="A1034" i="16"/>
  <c r="S1034" i="16"/>
  <c r="S1035" i="16" l="1"/>
  <c r="A1035" i="16"/>
  <c r="D1034" i="16"/>
  <c r="G1034" i="16"/>
  <c r="F1034" i="16"/>
  <c r="D1035" i="16" l="1"/>
  <c r="G1035" i="16"/>
  <c r="F1035" i="16"/>
  <c r="S1036" i="16"/>
  <c r="A1036" i="16"/>
  <c r="G1036" i="16" l="1"/>
  <c r="F1036" i="16"/>
  <c r="D1036" i="16"/>
  <c r="S1037" i="16"/>
  <c r="A1037" i="16"/>
  <c r="A1038" i="16" l="1"/>
  <c r="S1038" i="16"/>
  <c r="G1037" i="16"/>
  <c r="F1037" i="16"/>
  <c r="D1037" i="16"/>
  <c r="D1038" i="16" l="1"/>
  <c r="G1038" i="16"/>
  <c r="F1038" i="16"/>
  <c r="A1039" i="16"/>
  <c r="S1039" i="16"/>
  <c r="S1040" i="16" l="1"/>
  <c r="A1040" i="16"/>
  <c r="D1039" i="16"/>
  <c r="G1039" i="16"/>
  <c r="F1039" i="16"/>
  <c r="G1040" i="16" l="1"/>
  <c r="D1040" i="16"/>
  <c r="F1040" i="16"/>
  <c r="S1041" i="16"/>
  <c r="A1041" i="16"/>
  <c r="A1042" i="16" l="1"/>
  <c r="S1042" i="16"/>
  <c r="D1041" i="16"/>
  <c r="F1041" i="16"/>
  <c r="G1041" i="16"/>
  <c r="D1042" i="16" l="1"/>
  <c r="G1042" i="16"/>
  <c r="F1042" i="16"/>
  <c r="S1043" i="16"/>
  <c r="A1043" i="16"/>
  <c r="S1044" i="16" l="1"/>
  <c r="A1044" i="16"/>
  <c r="D1043" i="16"/>
  <c r="G1043" i="16"/>
  <c r="F1043" i="16"/>
  <c r="G1044" i="16" l="1"/>
  <c r="F1044" i="16"/>
  <c r="D1044" i="16"/>
  <c r="S1045" i="16"/>
  <c r="A1045" i="16"/>
  <c r="G1045" i="16" l="1"/>
  <c r="F1045" i="16"/>
  <c r="D1045" i="16"/>
  <c r="A1046" i="16"/>
  <c r="S1046" i="16"/>
  <c r="S1047" i="16" l="1"/>
  <c r="A1047" i="16"/>
  <c r="D1046" i="16"/>
  <c r="G1046" i="16"/>
  <c r="F1046" i="16"/>
  <c r="D1047" i="16" l="1"/>
  <c r="G1047" i="16"/>
  <c r="F1047" i="16"/>
  <c r="S1048" i="16"/>
  <c r="A1048" i="16"/>
  <c r="F1048" i="16" l="1"/>
  <c r="G1048" i="16"/>
  <c r="D1048" i="16"/>
  <c r="S1049" i="16"/>
  <c r="A1049" i="16"/>
  <c r="S1050" i="16" l="1"/>
  <c r="A1050" i="16"/>
  <c r="D1049" i="16"/>
  <c r="G1049" i="16"/>
  <c r="F1049" i="16"/>
  <c r="G1050" i="16" l="1"/>
  <c r="F1050" i="16"/>
  <c r="D1050" i="16"/>
  <c r="A1051" i="16"/>
  <c r="S1051" i="16"/>
  <c r="D1051" i="16" l="1"/>
  <c r="F1051" i="16"/>
  <c r="G1051" i="16"/>
  <c r="S1052" i="16"/>
  <c r="A1052" i="16"/>
  <c r="D1052" i="16" l="1"/>
  <c r="G1052" i="16"/>
  <c r="F1052" i="16"/>
  <c r="S1053" i="16"/>
  <c r="A1053" i="16"/>
  <c r="D1053" i="16" l="1"/>
  <c r="F1053" i="16"/>
  <c r="G1053" i="16"/>
  <c r="S1054" i="16"/>
  <c r="A1054" i="16"/>
  <c r="D1054" i="16" l="1"/>
  <c r="G1054" i="16"/>
  <c r="F1054" i="16"/>
  <c r="S1055" i="16"/>
  <c r="A1055" i="16"/>
  <c r="F1055" i="16" l="1"/>
  <c r="D1055" i="16"/>
  <c r="G1055" i="16"/>
  <c r="S1056" i="16"/>
  <c r="A1056" i="16"/>
  <c r="S1057" i="16" l="1"/>
  <c r="A1057" i="16"/>
  <c r="G1056" i="16"/>
  <c r="D1056" i="16"/>
  <c r="F1056" i="16"/>
  <c r="G1057" i="16" l="1"/>
  <c r="D1057" i="16"/>
  <c r="F1057" i="16"/>
  <c r="A1058" i="16"/>
  <c r="S1058" i="16"/>
  <c r="S1059" i="16" l="1"/>
  <c r="A1059" i="16"/>
  <c r="D1058" i="16"/>
  <c r="F1058" i="16"/>
  <c r="G1058" i="16"/>
  <c r="F1059" i="16" l="1"/>
  <c r="D1059" i="16"/>
  <c r="G1059" i="16"/>
  <c r="A1060" i="16"/>
  <c r="S1060" i="16"/>
  <c r="S1061" i="16" l="1"/>
  <c r="A1061" i="16"/>
  <c r="G1060" i="16"/>
  <c r="D1060" i="16"/>
  <c r="F1060" i="16"/>
  <c r="G1061" i="16" l="1"/>
  <c r="F1061" i="16"/>
  <c r="D1061" i="16"/>
  <c r="A1062" i="16"/>
  <c r="S1062" i="16"/>
  <c r="S1063" i="16" l="1"/>
  <c r="A1063" i="16"/>
  <c r="D1062" i="16"/>
  <c r="F1062" i="16"/>
  <c r="G1062" i="16"/>
  <c r="F1063" i="16" l="1"/>
  <c r="D1063" i="16"/>
  <c r="G1063" i="16"/>
  <c r="S1064" i="16"/>
  <c r="A1064" i="16"/>
  <c r="A1065" i="16" l="1"/>
  <c r="S1065" i="16"/>
  <c r="G1064" i="16"/>
  <c r="D1064" i="16"/>
  <c r="F1064" i="16"/>
  <c r="S1066" i="16" l="1"/>
  <c r="A1066" i="16"/>
  <c r="D1065" i="16"/>
  <c r="G1065" i="16"/>
  <c r="F1065" i="16"/>
  <c r="F1066" i="16" l="1"/>
  <c r="G1066" i="16"/>
  <c r="D1066" i="16"/>
  <c r="S1067" i="16"/>
  <c r="A1067" i="16"/>
  <c r="F1067" i="16" l="1"/>
  <c r="D1067" i="16"/>
  <c r="G1067" i="16"/>
  <c r="S1068" i="16"/>
  <c r="A1068" i="16"/>
  <c r="S1069" i="16" l="1"/>
  <c r="A1069" i="16"/>
  <c r="G1068" i="16"/>
  <c r="F1068" i="16"/>
  <c r="D1068" i="16"/>
  <c r="G1069" i="16" l="1"/>
  <c r="F1069" i="16"/>
  <c r="D1069" i="16"/>
  <c r="S1070" i="16"/>
  <c r="A1070" i="16"/>
  <c r="S1071" i="16" l="1"/>
  <c r="A1071" i="16"/>
  <c r="D1070" i="16"/>
  <c r="G1070" i="16"/>
  <c r="F1070" i="16"/>
  <c r="D1071" i="16" l="1"/>
  <c r="F1071" i="16"/>
  <c r="G1071" i="16"/>
  <c r="S1072" i="16"/>
  <c r="A1072" i="16"/>
  <c r="S1073" i="16" l="1"/>
  <c r="A1073" i="16"/>
  <c r="F1072" i="16"/>
  <c r="D1072" i="16"/>
  <c r="G1072" i="16"/>
  <c r="G1073" i="16" l="1"/>
  <c r="D1073" i="16"/>
  <c r="F1073" i="16"/>
  <c r="S1074" i="16"/>
  <c r="A1074" i="16"/>
  <c r="S1075" i="16" l="1"/>
  <c r="A1075" i="16"/>
  <c r="F1074" i="16"/>
  <c r="D1074" i="16"/>
  <c r="G1074" i="16"/>
  <c r="D1075" i="16" l="1"/>
  <c r="G1075" i="16"/>
  <c r="F1075" i="16"/>
  <c r="S1076" i="16"/>
  <c r="A1076" i="16"/>
  <c r="F1076" i="16" l="1"/>
  <c r="G1076" i="16"/>
  <c r="D1076" i="16"/>
  <c r="A1077" i="16"/>
  <c r="S1077" i="16"/>
  <c r="G1077" i="16" l="1"/>
  <c r="F1077" i="16"/>
  <c r="D1077" i="16"/>
  <c r="S1078" i="16"/>
  <c r="A1078" i="16"/>
  <c r="G1078" i="16" l="1"/>
  <c r="F1078" i="16"/>
  <c r="D1078" i="16"/>
  <c r="A1079" i="16"/>
  <c r="S1079" i="16"/>
  <c r="S1080" i="16" l="1"/>
  <c r="A1080" i="16"/>
  <c r="D1079" i="16"/>
  <c r="G1079" i="16"/>
  <c r="F1079" i="16"/>
  <c r="F1080" i="16" l="1"/>
  <c r="D1080" i="16"/>
  <c r="G1080" i="16"/>
  <c r="S1081" i="16"/>
  <c r="A1081" i="16"/>
  <c r="A1082" i="16" l="1"/>
  <c r="S1082" i="16"/>
  <c r="G1081" i="16"/>
  <c r="D1081" i="16"/>
  <c r="F1081" i="16"/>
  <c r="F1082" i="16" l="1"/>
  <c r="D1082" i="16"/>
  <c r="G1082" i="16"/>
  <c r="S1083" i="16"/>
  <c r="A1083" i="16"/>
  <c r="F1083" i="16" l="1"/>
  <c r="G1083" i="16"/>
  <c r="D1083" i="16"/>
  <c r="A1084" i="16"/>
  <c r="S1084" i="16"/>
  <c r="D1084" i="16" l="1"/>
  <c r="F1084" i="16"/>
  <c r="G1084" i="16"/>
  <c r="S1085" i="16"/>
  <c r="A1085" i="16"/>
  <c r="S1086" i="16" l="1"/>
  <c r="A1086" i="16"/>
  <c r="D1085" i="16"/>
  <c r="G1085" i="16"/>
  <c r="F1085" i="16"/>
  <c r="F1086" i="16" l="1"/>
  <c r="D1086" i="16"/>
  <c r="G1086" i="16"/>
  <c r="S1087" i="16"/>
  <c r="A1087" i="16"/>
  <c r="G1087" i="16" l="1"/>
  <c r="F1087" i="16"/>
  <c r="D1087" i="16"/>
  <c r="S1088" i="16"/>
  <c r="A1088" i="16"/>
  <c r="S1089" i="16" l="1"/>
  <c r="A1089" i="16"/>
  <c r="F1088" i="16"/>
  <c r="D1088" i="16"/>
  <c r="G1088" i="16"/>
  <c r="D1089" i="16" l="1"/>
  <c r="G1089" i="16"/>
  <c r="F1089" i="16"/>
  <c r="A1090" i="16"/>
  <c r="S1090" i="16"/>
  <c r="G1090" i="16" l="1"/>
  <c r="D1090" i="16"/>
  <c r="F1090" i="16"/>
  <c r="S1091" i="16"/>
  <c r="A1091" i="16"/>
  <c r="S1092" i="16" l="1"/>
  <c r="A1092" i="16"/>
  <c r="F1091" i="16"/>
  <c r="G1091" i="16"/>
  <c r="D1091" i="16"/>
  <c r="G1092" i="16" l="1"/>
  <c r="F1092" i="16"/>
  <c r="D1092" i="16"/>
  <c r="S1093" i="16"/>
  <c r="A1093" i="16"/>
  <c r="G1093" i="16" l="1"/>
  <c r="F1093" i="16"/>
  <c r="D1093" i="16"/>
  <c r="S1094" i="16"/>
  <c r="A1094" i="16"/>
  <c r="S1095" i="16" l="1"/>
  <c r="A1095" i="16"/>
  <c r="D1094" i="16"/>
  <c r="F1094" i="16"/>
  <c r="G1094" i="16"/>
  <c r="F1095" i="16" l="1"/>
  <c r="G1095" i="16"/>
  <c r="D1095" i="16"/>
  <c r="A1096" i="16"/>
  <c r="S1096" i="16"/>
  <c r="G1096" i="16" l="1"/>
  <c r="F1096" i="16"/>
  <c r="D1096" i="16"/>
  <c r="S1097" i="16"/>
  <c r="A1097" i="16"/>
  <c r="D1097" i="16" l="1"/>
  <c r="F1097" i="16"/>
  <c r="G1097" i="16"/>
  <c r="A1098" i="16"/>
  <c r="S1098" i="16"/>
  <c r="G1098" i="16" l="1"/>
  <c r="D1098" i="16"/>
  <c r="F1098" i="16"/>
  <c r="S1099" i="16"/>
  <c r="A1099" i="16"/>
  <c r="F1099" i="16" l="1"/>
  <c r="D1099" i="16"/>
  <c r="G1099" i="16"/>
  <c r="S1100" i="16"/>
  <c r="A1100" i="16"/>
  <c r="D1100" i="16" l="1"/>
  <c r="G1100" i="16"/>
  <c r="F1100" i="16"/>
  <c r="S1101" i="16"/>
  <c r="A1101" i="16"/>
  <c r="D1101" i="16" l="1"/>
  <c r="G1101" i="16"/>
  <c r="F1101" i="16"/>
  <c r="S1102" i="16"/>
  <c r="A1102" i="16"/>
  <c r="S1103" i="16" l="1"/>
  <c r="A1103" i="16"/>
  <c r="F1102" i="16"/>
  <c r="D1102" i="16"/>
  <c r="G1102" i="16"/>
  <c r="G1103" i="16" l="1"/>
  <c r="F1103" i="16"/>
  <c r="D1103" i="16"/>
  <c r="S1104" i="16"/>
  <c r="A1104" i="16"/>
  <c r="G1104" i="16" l="1"/>
  <c r="D1104" i="16"/>
  <c r="F1104" i="16"/>
  <c r="S1105" i="16"/>
  <c r="A1105" i="16"/>
  <c r="S1106" i="16" l="1"/>
  <c r="A1106" i="16"/>
  <c r="G1105" i="16"/>
  <c r="F1105" i="16"/>
  <c r="D1105" i="16"/>
  <c r="D1106" i="16" l="1"/>
  <c r="G1106" i="16"/>
  <c r="F1106" i="16"/>
  <c r="S1107" i="16"/>
  <c r="A1107" i="16"/>
  <c r="S1108" i="16" l="1"/>
  <c r="A1108" i="16"/>
  <c r="F1107" i="16"/>
  <c r="D1107" i="16"/>
  <c r="G1107" i="16"/>
  <c r="G1108" i="16" l="1"/>
  <c r="D1108" i="16"/>
  <c r="F1108" i="16"/>
  <c r="A1109" i="16"/>
  <c r="S1109" i="16"/>
  <c r="G1109" i="16" l="1"/>
  <c r="F1109" i="16"/>
  <c r="D1109" i="16"/>
  <c r="A1110" i="16"/>
  <c r="S1110" i="16"/>
  <c r="A1111" i="16" l="1"/>
  <c r="S1111" i="16"/>
  <c r="F1110" i="16"/>
  <c r="D1110" i="16"/>
  <c r="G1110" i="16"/>
  <c r="F1111" i="16" l="1"/>
  <c r="D1111" i="16"/>
  <c r="G1111" i="16"/>
  <c r="A1112" i="16"/>
  <c r="S1112" i="16"/>
  <c r="F1112" i="16" l="1"/>
  <c r="G1112" i="16"/>
  <c r="D1112" i="16"/>
  <c r="S1113" i="16"/>
  <c r="A1113" i="16"/>
  <c r="S1114" i="16" l="1"/>
  <c r="A1114" i="16"/>
  <c r="G1113" i="16"/>
  <c r="D1113" i="16"/>
  <c r="F1113" i="16"/>
  <c r="S1115" i="16" l="1"/>
  <c r="A1115" i="16"/>
  <c r="D1114" i="16"/>
  <c r="F1114" i="16"/>
  <c r="G1114" i="16"/>
  <c r="D1115" i="16" l="1"/>
  <c r="G1115" i="16"/>
  <c r="F1115" i="16"/>
  <c r="S1116" i="16"/>
  <c r="A1116" i="16"/>
  <c r="G1116" i="16" l="1"/>
  <c r="F1116" i="16"/>
  <c r="D1116" i="16"/>
  <c r="S1117" i="16"/>
  <c r="A1117" i="16"/>
  <c r="D1117" i="16" l="1"/>
  <c r="G1117" i="16"/>
  <c r="F1117" i="16"/>
  <c r="A1118" i="16"/>
  <c r="S1118" i="16"/>
  <c r="S1119" i="16" l="1"/>
  <c r="A1119" i="16"/>
  <c r="G1118" i="16"/>
  <c r="D1118" i="16"/>
  <c r="F1118" i="16"/>
  <c r="F1119" i="16" l="1"/>
  <c r="D1119" i="16"/>
  <c r="G1119" i="16"/>
  <c r="S1120" i="16"/>
  <c r="A1120" i="16"/>
  <c r="S1121" i="16" l="1"/>
  <c r="A1121" i="16"/>
  <c r="F1120" i="16"/>
  <c r="G1120" i="16"/>
  <c r="D1120" i="16"/>
  <c r="S1122" i="16" l="1"/>
  <c r="A1122" i="16"/>
  <c r="D1121" i="16"/>
  <c r="G1121" i="16"/>
  <c r="F1121" i="16"/>
  <c r="A1123" i="16" l="1"/>
  <c r="S1123" i="16"/>
  <c r="D1122" i="16"/>
  <c r="G1122" i="16"/>
  <c r="F1122" i="16"/>
  <c r="F1123" i="16" l="1"/>
  <c r="D1123" i="16"/>
  <c r="G1123" i="16"/>
  <c r="S1124" i="16"/>
  <c r="A1124" i="16"/>
  <c r="S1125" i="16" l="1"/>
  <c r="A1125" i="16"/>
  <c r="G1124" i="16"/>
  <c r="F1124" i="16"/>
  <c r="D1124" i="16"/>
  <c r="D1125" i="16" l="1"/>
  <c r="F1125" i="16"/>
  <c r="G1125" i="16"/>
  <c r="S1126" i="16"/>
  <c r="A1126" i="16"/>
  <c r="F1126" i="16" l="1"/>
  <c r="D1126" i="16"/>
  <c r="G1126" i="16"/>
  <c r="S1127" i="16"/>
  <c r="A1127" i="16"/>
  <c r="D1127" i="16" l="1"/>
  <c r="F1127" i="16"/>
  <c r="G1127" i="16"/>
  <c r="S1128" i="16"/>
  <c r="A1128" i="16"/>
  <c r="F1128" i="16" l="1"/>
  <c r="D1128" i="16"/>
  <c r="G1128" i="16"/>
  <c r="S1129" i="16"/>
  <c r="A1129" i="16"/>
  <c r="S1130" i="16" l="1"/>
  <c r="A1130" i="16"/>
  <c r="D1129" i="16"/>
  <c r="G1129" i="16"/>
  <c r="F1129" i="16"/>
  <c r="G1130" i="16" l="1"/>
  <c r="D1130" i="16"/>
  <c r="F1130" i="16"/>
  <c r="S1131" i="16"/>
  <c r="A1131" i="16"/>
  <c r="A1132" i="16" l="1"/>
  <c r="S1132" i="16"/>
  <c r="F1131" i="16"/>
  <c r="D1131" i="16"/>
  <c r="G1131" i="16"/>
  <c r="A1133" i="16" l="1"/>
  <c r="S1133" i="16"/>
  <c r="G1132" i="16"/>
  <c r="F1132" i="16"/>
  <c r="D1132" i="16"/>
  <c r="S1134" i="16" l="1"/>
  <c r="A1134" i="16"/>
  <c r="G1133" i="16"/>
  <c r="F1133" i="16"/>
  <c r="D1133" i="16"/>
  <c r="G1134" i="16" l="1"/>
  <c r="D1134" i="16"/>
  <c r="F1134" i="16"/>
  <c r="S1135" i="16"/>
  <c r="A1135" i="16"/>
  <c r="G1135" i="16" l="1"/>
  <c r="D1135" i="16"/>
  <c r="F1135" i="16"/>
  <c r="A1136" i="16"/>
  <c r="S1136" i="16"/>
  <c r="S1137" i="16" l="1"/>
  <c r="A1137" i="16"/>
  <c r="G1136" i="16"/>
  <c r="F1136" i="16"/>
  <c r="D1136" i="16"/>
  <c r="G1137" i="16" l="1"/>
  <c r="F1137" i="16"/>
  <c r="D1137" i="16"/>
  <c r="S1138" i="16"/>
  <c r="A1138" i="16"/>
  <c r="D1138" i="16" l="1"/>
  <c r="G1138" i="16"/>
  <c r="F1138" i="16"/>
  <c r="A1139" i="16"/>
  <c r="S1139" i="16"/>
  <c r="A1140" i="16" l="1"/>
  <c r="S1140" i="16"/>
  <c r="G1139" i="16"/>
  <c r="F1139" i="16"/>
  <c r="D1139" i="16"/>
  <c r="F1140" i="16" l="1"/>
  <c r="D1140" i="16"/>
  <c r="G1140" i="16"/>
  <c r="A1141" i="16"/>
  <c r="S1141" i="16"/>
  <c r="A1142" i="16" l="1"/>
  <c r="S1142" i="16"/>
  <c r="F1141" i="16"/>
  <c r="D1141" i="16"/>
  <c r="G1141" i="16"/>
  <c r="A1143" i="16" l="1"/>
  <c r="S1143" i="16"/>
  <c r="G1142" i="16"/>
  <c r="F1142" i="16"/>
  <c r="D1142" i="16"/>
  <c r="F1143" i="16" l="1"/>
  <c r="D1143" i="16"/>
  <c r="G1143" i="16"/>
  <c r="S1144" i="16"/>
  <c r="A1144" i="16"/>
  <c r="S1145" i="16" l="1"/>
  <c r="A1145" i="16"/>
  <c r="G1144" i="16"/>
  <c r="D1144" i="16"/>
  <c r="F1144" i="16"/>
  <c r="A1146" i="16" l="1"/>
  <c r="S1146" i="16"/>
  <c r="F1145" i="16"/>
  <c r="D1145" i="16"/>
  <c r="G1145" i="16"/>
  <c r="S1147" i="16" l="1"/>
  <c r="A1147" i="16"/>
  <c r="G1146" i="16"/>
  <c r="F1146" i="16"/>
  <c r="D1146" i="16"/>
  <c r="F1147" i="16" l="1"/>
  <c r="D1147" i="16"/>
  <c r="G1147" i="16"/>
  <c r="S1148" i="16"/>
  <c r="A1148" i="16"/>
  <c r="G1148" i="16" l="1"/>
  <c r="D1148" i="16"/>
  <c r="F1148" i="16"/>
  <c r="S1149" i="16"/>
  <c r="A1149" i="16"/>
  <c r="D1149" i="16" l="1"/>
  <c r="F1149" i="16"/>
  <c r="G1149" i="16"/>
  <c r="A1150" i="16"/>
  <c r="S1150" i="16"/>
  <c r="S1151" i="16" l="1"/>
  <c r="A1151" i="16"/>
  <c r="D1150" i="16"/>
  <c r="G1150" i="16"/>
  <c r="F1150" i="16"/>
  <c r="D1151" i="16" l="1"/>
  <c r="G1151" i="16"/>
  <c r="F1151" i="16"/>
  <c r="A1152" i="16"/>
  <c r="S1152" i="16"/>
  <c r="S1153" i="16" l="1"/>
  <c r="A1153" i="16"/>
  <c r="F1152" i="16"/>
  <c r="D1152" i="16"/>
  <c r="G1152" i="16"/>
  <c r="D1153" i="16" l="1"/>
  <c r="G1153" i="16"/>
  <c r="F1153" i="16"/>
  <c r="A1154" i="16"/>
  <c r="S1154" i="16"/>
  <c r="G1154" i="16" l="1"/>
  <c r="D1154" i="16"/>
  <c r="F1154" i="16"/>
  <c r="A1155" i="16"/>
  <c r="S1155" i="16"/>
  <c r="F1155" i="16" l="1"/>
  <c r="D1155" i="16"/>
  <c r="G1155" i="16"/>
  <c r="A1156" i="16"/>
  <c r="S1156" i="16"/>
  <c r="G1156" i="16" l="1"/>
  <c r="F1156" i="16"/>
  <c r="D1156" i="16"/>
  <c r="A1157" i="16"/>
  <c r="S1157" i="16"/>
  <c r="G1157" i="16" l="1"/>
  <c r="F1157" i="16"/>
  <c r="D1157" i="16"/>
  <c r="S1158" i="16"/>
  <c r="A1158" i="16"/>
  <c r="S1159" i="16" l="1"/>
  <c r="A1159" i="16"/>
  <c r="F1158" i="16"/>
  <c r="D1158" i="16"/>
  <c r="G1158" i="16"/>
  <c r="F1159" i="16" l="1"/>
  <c r="G1159" i="16"/>
  <c r="D1159" i="16"/>
  <c r="S1160" i="16"/>
  <c r="A1160" i="16"/>
  <c r="A1161" i="16" l="1"/>
  <c r="S1161" i="16"/>
  <c r="G1160" i="16"/>
  <c r="F1160" i="16"/>
  <c r="D1160" i="16"/>
  <c r="S1162" i="16" l="1"/>
  <c r="A1162" i="16"/>
  <c r="D1161" i="16"/>
  <c r="F1161" i="16"/>
  <c r="G1161" i="16"/>
  <c r="D1162" i="16" l="1"/>
  <c r="F1162" i="16"/>
  <c r="G1162" i="16"/>
  <c r="S1163" i="16"/>
  <c r="A1163" i="16"/>
  <c r="S1164" i="16" l="1"/>
  <c r="A1164" i="16"/>
  <c r="F1163" i="16"/>
  <c r="D1163" i="16"/>
  <c r="G1163" i="16"/>
  <c r="F1164" i="16" l="1"/>
  <c r="G1164" i="16"/>
  <c r="D1164" i="16"/>
  <c r="S1165" i="16"/>
  <c r="A1165" i="16"/>
  <c r="S1166" i="16" l="1"/>
  <c r="A1166" i="16"/>
  <c r="D1165" i="16"/>
  <c r="G1165" i="16"/>
  <c r="F1165" i="16"/>
  <c r="A1167" i="16" l="1"/>
  <c r="S1167" i="16"/>
  <c r="G1166" i="16"/>
  <c r="F1166" i="16"/>
  <c r="D1166" i="16"/>
  <c r="S1168" i="16" l="1"/>
  <c r="A1168" i="16"/>
  <c r="F1167" i="16"/>
  <c r="D1167" i="16"/>
  <c r="G1167" i="16"/>
  <c r="S1169" i="16" l="1"/>
  <c r="A1169" i="16"/>
  <c r="F1168" i="16"/>
  <c r="D1168" i="16"/>
  <c r="G1168" i="16"/>
  <c r="G1169" i="16" l="1"/>
  <c r="F1169" i="16"/>
  <c r="D1169" i="16"/>
  <c r="S1170" i="16"/>
  <c r="A1170" i="16"/>
  <c r="A1171" i="16" l="1"/>
  <c r="S1171" i="16"/>
  <c r="D1170" i="16"/>
  <c r="F1170" i="16"/>
  <c r="G1170" i="16"/>
  <c r="S1172" i="16" l="1"/>
  <c r="A1172" i="16"/>
  <c r="F1171" i="16"/>
  <c r="D1171" i="16"/>
  <c r="G1171" i="16"/>
  <c r="F1172" i="16" l="1"/>
  <c r="D1172" i="16"/>
  <c r="G1172" i="16"/>
  <c r="S1173" i="16"/>
  <c r="A1173" i="16"/>
  <c r="A1174" i="16" l="1"/>
  <c r="S1174" i="16"/>
  <c r="G1173" i="16"/>
  <c r="D1173" i="16"/>
  <c r="F1173" i="16"/>
  <c r="G1174" i="16" l="1"/>
  <c r="D1174" i="16"/>
  <c r="F1174" i="16"/>
  <c r="A1175" i="16"/>
  <c r="S1175" i="16"/>
  <c r="F1175" i="16" l="1"/>
  <c r="G1175" i="16"/>
  <c r="D1175" i="16"/>
  <c r="S1176" i="16"/>
  <c r="A1176" i="16"/>
  <c r="G1176" i="16" l="1"/>
  <c r="F1176" i="16"/>
  <c r="D1176" i="16"/>
  <c r="S1177" i="16"/>
  <c r="A1177" i="16"/>
  <c r="F1177" i="16" l="1"/>
  <c r="D1177" i="16"/>
  <c r="G1177" i="16"/>
  <c r="S1178" i="16"/>
  <c r="A1178" i="16"/>
  <c r="S1179" i="16" l="1"/>
  <c r="A1179" i="16"/>
  <c r="D1178" i="16"/>
  <c r="G1178" i="16"/>
  <c r="F1178" i="16"/>
  <c r="D1179" i="16" l="1"/>
  <c r="G1179" i="16"/>
  <c r="F1179" i="16"/>
  <c r="S1180" i="16"/>
  <c r="A1180" i="16"/>
  <c r="S1181" i="16" l="1"/>
  <c r="A1181" i="16"/>
  <c r="G1180" i="16"/>
  <c r="F1180" i="16"/>
  <c r="D1180" i="16"/>
  <c r="S1182" i="16" l="1"/>
  <c r="A1182" i="16"/>
  <c r="F1181" i="16"/>
  <c r="G1181" i="16"/>
  <c r="D1181" i="16"/>
  <c r="D1182" i="16" l="1"/>
  <c r="G1182" i="16"/>
  <c r="F1182" i="16"/>
  <c r="S1183" i="16"/>
  <c r="A1183" i="16"/>
  <c r="S1184" i="16" l="1"/>
  <c r="A1184" i="16"/>
  <c r="F1183" i="16"/>
  <c r="D1183" i="16"/>
  <c r="G1183" i="16"/>
  <c r="F1184" i="16" l="1"/>
  <c r="G1184" i="16"/>
  <c r="D1184" i="16"/>
  <c r="S1185" i="16"/>
  <c r="A1185" i="16"/>
  <c r="S1186" i="16" l="1"/>
  <c r="A1186" i="16"/>
  <c r="G1185" i="16"/>
  <c r="D1185" i="16"/>
  <c r="F1185" i="16"/>
  <c r="D1186" i="16" l="1"/>
  <c r="G1186" i="16"/>
  <c r="F1186" i="16"/>
  <c r="S1187" i="16"/>
  <c r="A1187" i="16"/>
  <c r="S1188" i="16" l="1"/>
  <c r="A1188" i="16"/>
  <c r="D1187" i="16"/>
  <c r="F1187" i="16"/>
  <c r="G1187" i="16"/>
  <c r="D1188" i="16" l="1"/>
  <c r="G1188" i="16"/>
  <c r="F1188" i="16"/>
  <c r="S1189" i="16"/>
  <c r="A1189" i="16"/>
  <c r="G1189" i="16" l="1"/>
  <c r="D1189" i="16"/>
  <c r="F1189" i="16"/>
  <c r="A1190" i="16"/>
  <c r="S1190" i="16"/>
  <c r="S1191" i="16" l="1"/>
  <c r="A1191" i="16"/>
  <c r="D1190" i="16"/>
  <c r="G1190" i="16"/>
  <c r="F1190" i="16"/>
  <c r="D1191" i="16" l="1"/>
  <c r="G1191" i="16"/>
  <c r="F1191" i="16"/>
  <c r="S1192" i="16"/>
  <c r="A1192" i="16"/>
  <c r="G1192" i="16" l="1"/>
  <c r="D1192" i="16"/>
  <c r="F1192" i="16"/>
  <c r="A1193" i="16"/>
  <c r="S1193" i="16"/>
  <c r="D1193" i="16" l="1"/>
  <c r="F1193" i="16"/>
  <c r="G1193" i="16"/>
  <c r="S1194" i="16"/>
  <c r="A1194" i="16"/>
  <c r="S1195" i="16" l="1"/>
  <c r="A1195" i="16"/>
  <c r="F1194" i="16"/>
  <c r="G1194" i="16"/>
  <c r="D1194" i="16"/>
  <c r="F1195" i="16" l="1"/>
  <c r="D1195" i="16"/>
  <c r="G1195" i="16"/>
  <c r="S1196" i="16"/>
  <c r="A1196" i="16"/>
  <c r="F1196" i="16" l="1"/>
  <c r="G1196" i="16"/>
  <c r="D1196" i="16"/>
  <c r="S1197" i="16"/>
  <c r="A1197" i="16"/>
  <c r="S1198" i="16" l="1"/>
  <c r="A1198" i="16"/>
  <c r="D1197" i="16"/>
  <c r="F1197" i="16"/>
  <c r="G1197" i="16"/>
  <c r="A1199" i="16" l="1"/>
  <c r="S1199" i="16"/>
  <c r="D1198" i="16"/>
  <c r="F1198" i="16"/>
  <c r="G1198" i="16"/>
  <c r="S1200" i="16" l="1"/>
  <c r="A1200" i="16"/>
  <c r="F1199" i="16"/>
  <c r="D1199" i="16"/>
  <c r="G1199" i="16"/>
  <c r="G1200" i="16" l="1"/>
  <c r="F1200" i="16"/>
  <c r="D1200" i="16"/>
  <c r="S1201" i="16"/>
  <c r="A1201" i="16"/>
  <c r="G1201" i="16" l="1"/>
  <c r="F1201" i="16"/>
  <c r="D1201" i="16"/>
  <c r="S1202" i="16"/>
  <c r="A1202" i="16"/>
  <c r="D1202" i="16" l="1"/>
  <c r="F1202" i="16"/>
  <c r="G1202" i="16"/>
  <c r="A1203" i="16"/>
  <c r="S1203" i="16"/>
  <c r="F1203" i="16" l="1"/>
  <c r="D1203" i="16"/>
  <c r="G1203" i="16"/>
  <c r="S1204" i="16"/>
  <c r="A1204" i="16"/>
  <c r="F1204" i="16" l="1"/>
  <c r="D1204" i="16"/>
  <c r="G1204" i="16"/>
  <c r="S1205" i="16"/>
  <c r="A1205" i="16"/>
  <c r="S1206" i="16" l="1"/>
  <c r="A1206" i="16"/>
  <c r="G1205" i="16"/>
  <c r="F1205" i="16"/>
  <c r="D1205" i="16"/>
  <c r="D1206" i="16" l="1"/>
  <c r="G1206" i="16"/>
  <c r="F1206" i="16"/>
  <c r="S1207" i="16"/>
  <c r="A1207" i="16"/>
  <c r="A1208" i="16" l="1"/>
  <c r="S1208" i="16"/>
  <c r="F1207" i="16"/>
  <c r="G1207" i="16"/>
  <c r="D1207" i="16"/>
  <c r="F1208" i="16" l="1"/>
  <c r="G1208" i="16"/>
  <c r="D1208" i="16"/>
  <c r="S1209" i="16"/>
  <c r="A1209" i="16"/>
  <c r="G1209" i="16" l="1"/>
  <c r="F1209" i="16"/>
  <c r="D1209" i="16"/>
  <c r="A1210" i="16"/>
  <c r="S1210" i="16"/>
  <c r="D1210" i="16" l="1"/>
  <c r="G1210" i="16"/>
  <c r="F1210" i="16"/>
  <c r="S1211" i="16"/>
  <c r="A1211" i="16"/>
  <c r="S1212" i="16" l="1"/>
  <c r="A1212" i="16"/>
  <c r="F1211" i="16"/>
  <c r="G1211" i="16"/>
  <c r="D1211" i="16"/>
  <c r="F1212" i="16" l="1"/>
  <c r="G1212" i="16"/>
  <c r="D1212" i="16"/>
  <c r="S1213" i="16"/>
  <c r="A1213" i="16"/>
  <c r="D1213" i="16" l="1"/>
  <c r="G1213" i="16"/>
  <c r="F1213" i="16"/>
  <c r="S1214" i="16"/>
  <c r="A1214" i="16"/>
  <c r="S1215" i="16" l="1"/>
  <c r="A1215" i="16"/>
  <c r="D1214" i="16"/>
  <c r="G1214" i="16"/>
  <c r="F1214" i="16"/>
  <c r="F1215" i="16" l="1"/>
  <c r="G1215" i="16"/>
  <c r="D1215" i="16"/>
  <c r="S1216" i="16"/>
  <c r="A1216" i="16"/>
  <c r="D1216" i="16" l="1"/>
  <c r="G1216" i="16"/>
  <c r="F1216" i="16"/>
  <c r="S1217" i="16"/>
  <c r="A1217" i="16"/>
  <c r="S1218" i="16" l="1"/>
  <c r="A1218" i="16"/>
  <c r="G1217" i="16"/>
  <c r="F1217" i="16"/>
  <c r="D1217" i="16"/>
  <c r="D1218" i="16" l="1"/>
  <c r="G1218" i="16"/>
  <c r="F1218" i="16"/>
  <c r="S1219" i="16"/>
  <c r="A1219" i="16"/>
  <c r="S1220" i="16" l="1"/>
  <c r="A1220" i="16"/>
  <c r="F1219" i="16"/>
  <c r="D1219" i="16"/>
  <c r="G1219" i="16"/>
  <c r="D1220" i="16" l="1"/>
  <c r="G1220" i="16"/>
  <c r="F1220" i="16"/>
  <c r="S1221" i="16"/>
  <c r="A1221" i="16"/>
  <c r="S1222" i="16" l="1"/>
  <c r="A1222" i="16"/>
  <c r="D1221" i="16"/>
  <c r="G1221" i="16"/>
  <c r="F1221" i="16"/>
  <c r="D1222" i="16" l="1"/>
  <c r="F1222" i="16"/>
  <c r="G1222" i="16"/>
  <c r="S1223" i="16"/>
  <c r="A1223" i="16"/>
  <c r="D1223" i="16" l="1"/>
  <c r="G1223" i="16"/>
  <c r="F1223" i="16"/>
  <c r="S1224" i="16"/>
  <c r="A1224" i="16"/>
  <c r="F1224" i="16" l="1"/>
  <c r="G1224" i="16"/>
  <c r="D1224" i="16"/>
  <c r="S1225" i="16"/>
  <c r="A1225" i="16"/>
  <c r="S1226" i="16" l="1"/>
  <c r="A1226" i="16"/>
  <c r="F1225" i="16"/>
  <c r="D1225" i="16"/>
  <c r="G1225" i="16"/>
  <c r="A1227" i="16" l="1"/>
  <c r="S1227" i="16"/>
  <c r="D1226" i="16"/>
  <c r="F1226" i="16"/>
  <c r="G1226" i="16"/>
  <c r="F1227" i="16" l="1"/>
  <c r="D1227" i="16"/>
  <c r="G1227" i="16"/>
  <c r="A1228" i="16"/>
  <c r="S1228" i="16"/>
  <c r="A1229" i="16" l="1"/>
  <c r="S1229" i="16"/>
  <c r="G1228" i="16"/>
  <c r="F1228" i="16"/>
  <c r="D1228" i="16"/>
  <c r="A1230" i="16" l="1"/>
  <c r="S1230" i="16"/>
  <c r="D1229" i="16"/>
  <c r="F1229" i="16"/>
  <c r="G1229" i="16"/>
  <c r="S1231" i="16" l="1"/>
  <c r="A1231" i="16"/>
  <c r="G1230" i="16"/>
  <c r="D1230" i="16"/>
  <c r="F1230" i="16"/>
  <c r="D1231" i="16" l="1"/>
  <c r="G1231" i="16"/>
  <c r="F1231" i="16"/>
  <c r="S1232" i="16"/>
  <c r="A1232" i="16"/>
  <c r="A1233" i="16" l="1"/>
  <c r="S1233" i="16"/>
  <c r="D1232" i="16"/>
  <c r="F1232" i="16"/>
  <c r="G1232" i="16"/>
  <c r="S1234" i="16" l="1"/>
  <c r="A1234" i="16"/>
  <c r="G1233" i="16"/>
  <c r="F1233" i="16"/>
  <c r="D1233" i="16"/>
  <c r="D1234" i="16" l="1"/>
  <c r="G1234" i="16"/>
  <c r="F1234" i="16"/>
  <c r="S1235" i="16"/>
  <c r="A1235" i="16"/>
  <c r="S1236" i="16" l="1"/>
  <c r="A1236" i="16"/>
  <c r="F1235" i="16"/>
  <c r="G1235" i="16"/>
  <c r="D1235" i="16"/>
  <c r="F1236" i="16" l="1"/>
  <c r="D1236" i="16"/>
  <c r="G1236" i="16"/>
  <c r="A1237" i="16"/>
  <c r="S1237" i="16"/>
  <c r="S1238" i="16" l="1"/>
  <c r="A1238" i="16"/>
  <c r="G1237" i="16"/>
  <c r="D1237" i="16"/>
  <c r="F1237" i="16"/>
  <c r="D1238" i="16" l="1"/>
  <c r="F1238" i="16"/>
  <c r="G1238" i="16"/>
  <c r="S1239" i="16"/>
  <c r="A1239" i="16"/>
  <c r="S1240" i="16" l="1"/>
  <c r="A1240" i="16"/>
  <c r="F1239" i="16"/>
  <c r="D1239" i="16"/>
  <c r="G1239" i="16"/>
  <c r="S1241" i="16" l="1"/>
  <c r="A1241" i="16"/>
  <c r="G1240" i="16"/>
  <c r="D1240" i="16"/>
  <c r="F1240" i="16"/>
  <c r="G1241" i="16" l="1"/>
  <c r="D1241" i="16"/>
  <c r="F1241" i="16"/>
  <c r="S1242" i="16"/>
  <c r="A1242" i="16"/>
  <c r="S1243" i="16" l="1"/>
  <c r="A1243" i="16"/>
  <c r="D1242" i="16"/>
  <c r="G1242" i="16"/>
  <c r="F1242" i="16"/>
  <c r="D1243" i="16" l="1"/>
  <c r="G1243" i="16"/>
  <c r="F1243" i="16"/>
  <c r="S1244" i="16"/>
  <c r="A1244" i="16"/>
  <c r="S1245" i="16" l="1"/>
  <c r="A1245" i="16"/>
  <c r="F1244" i="16"/>
  <c r="D1244" i="16"/>
  <c r="G1244" i="16"/>
  <c r="F1245" i="16" l="1"/>
  <c r="G1245" i="16"/>
  <c r="D1245" i="16"/>
  <c r="S1246" i="16"/>
  <c r="A1246" i="16"/>
  <c r="D1246" i="16" l="1"/>
  <c r="G1246" i="16"/>
  <c r="F1246" i="16"/>
  <c r="S1247" i="16"/>
  <c r="A1247" i="16"/>
  <c r="G1247" i="16" l="1"/>
  <c r="D1247" i="16"/>
  <c r="F1247" i="16"/>
  <c r="S1248" i="16"/>
  <c r="A1248" i="16"/>
  <c r="G1248" i="16" l="1"/>
  <c r="F1248" i="16"/>
  <c r="D1248" i="16"/>
  <c r="S1249" i="16"/>
  <c r="A1249" i="16"/>
  <c r="G1249" i="16" l="1"/>
  <c r="F1249" i="16"/>
  <c r="D1249" i="16"/>
  <c r="S1250" i="16"/>
  <c r="A1250" i="16"/>
  <c r="D1250" i="16" l="1"/>
  <c r="G1250" i="16"/>
  <c r="F1250" i="16"/>
  <c r="S1251" i="16"/>
  <c r="A1251" i="16"/>
  <c r="S1252" i="16" l="1"/>
  <c r="A1252" i="16"/>
  <c r="F1251" i="16"/>
  <c r="D1251" i="16"/>
  <c r="G1251" i="16"/>
  <c r="F1252" i="16" l="1"/>
  <c r="G1252" i="16"/>
  <c r="D1252" i="16"/>
  <c r="S1253" i="16"/>
  <c r="A1253" i="16"/>
  <c r="G1253" i="16" l="1"/>
  <c r="F1253" i="16"/>
  <c r="D1253" i="16"/>
  <c r="A1254" i="16"/>
  <c r="S1254" i="16"/>
  <c r="D1254" i="16" l="1"/>
  <c r="F1254" i="16"/>
  <c r="G1254" i="16"/>
  <c r="A1255" i="16"/>
  <c r="S1255" i="16"/>
  <c r="S1256" i="16" l="1"/>
  <c r="A1256" i="16"/>
  <c r="F1255" i="16"/>
  <c r="D1255" i="16"/>
  <c r="G1255" i="16"/>
  <c r="D1256" i="16" l="1"/>
  <c r="G1256" i="16"/>
  <c r="F1256" i="16"/>
  <c r="S1257" i="16"/>
  <c r="A1257" i="16"/>
  <c r="D1257" i="16" l="1"/>
  <c r="G1257" i="16"/>
  <c r="F1257" i="16"/>
  <c r="A1258" i="16"/>
  <c r="S1258" i="16"/>
  <c r="D1258" i="16" l="1"/>
  <c r="G1258" i="16"/>
  <c r="F1258" i="16"/>
  <c r="S1259" i="16"/>
  <c r="A1259" i="16"/>
  <c r="F1259" i="16" l="1"/>
  <c r="G1259" i="16"/>
  <c r="D1259" i="16"/>
  <c r="S1260" i="16"/>
  <c r="A1260" i="16"/>
  <c r="S1261" i="16" l="1"/>
  <c r="A1261" i="16"/>
  <c r="G1260" i="16"/>
  <c r="F1260" i="16"/>
  <c r="D1260" i="16"/>
  <c r="G1261" i="16" l="1"/>
  <c r="D1261" i="16"/>
  <c r="F1261" i="16"/>
  <c r="S1262" i="16"/>
  <c r="A1262" i="16"/>
  <c r="A1263" i="16" l="1"/>
  <c r="S1263" i="16"/>
  <c r="D1262" i="16"/>
  <c r="F1262" i="16"/>
  <c r="G1262" i="16"/>
  <c r="G1263" i="16" l="1"/>
  <c r="F1263" i="16"/>
  <c r="D1263" i="16"/>
  <c r="S1264" i="16"/>
  <c r="A1264" i="16"/>
  <c r="F1264" i="16" l="1"/>
  <c r="G1264" i="16"/>
  <c r="D1264" i="16"/>
  <c r="S1265" i="16"/>
  <c r="A1265" i="16"/>
  <c r="F1265" i="16" l="1"/>
  <c r="D1265" i="16"/>
  <c r="G1265" i="16"/>
  <c r="S1266" i="16"/>
  <c r="A1266" i="16"/>
  <c r="D1266" i="16" l="1"/>
  <c r="F1266" i="16"/>
  <c r="G1266" i="16"/>
  <c r="S1267" i="16"/>
  <c r="A1267" i="16"/>
  <c r="F1267" i="16" l="1"/>
  <c r="D1267" i="16"/>
  <c r="G1267" i="16"/>
  <c r="S1268" i="16"/>
  <c r="A1268" i="16"/>
  <c r="S1269" i="16" l="1"/>
  <c r="A1269" i="16"/>
  <c r="G1268" i="16"/>
  <c r="F1268" i="16"/>
  <c r="D1268" i="16"/>
  <c r="F1269" i="16" l="1"/>
  <c r="D1269" i="16"/>
  <c r="G1269" i="16"/>
  <c r="A1270" i="16"/>
  <c r="S1270" i="16"/>
  <c r="G1270" i="16" l="1"/>
  <c r="D1270" i="16"/>
  <c r="F1270" i="16"/>
  <c r="S1271" i="16"/>
  <c r="A1271" i="16"/>
  <c r="S1272" i="16" l="1"/>
  <c r="A1272" i="16"/>
  <c r="F1271" i="16"/>
  <c r="G1271" i="16"/>
  <c r="D1271" i="16"/>
  <c r="D1272" i="16" l="1"/>
  <c r="F1272" i="16"/>
  <c r="G1272" i="16"/>
  <c r="S1273" i="16"/>
  <c r="A1273" i="16"/>
  <c r="S1274" i="16" l="1"/>
  <c r="A1274" i="16"/>
  <c r="D1273" i="16"/>
  <c r="G1273" i="16"/>
  <c r="F1273" i="16"/>
  <c r="D1274" i="16" l="1"/>
  <c r="F1274" i="16"/>
  <c r="G1274" i="16"/>
  <c r="A1275" i="16"/>
  <c r="S1275" i="16"/>
  <c r="G1275" i="16" l="1"/>
  <c r="F1275" i="16"/>
  <c r="D1275" i="16"/>
  <c r="S1276" i="16"/>
  <c r="A1276" i="16"/>
  <c r="G1276" i="16" l="1"/>
  <c r="F1276" i="16"/>
  <c r="D1276" i="16"/>
  <c r="S1277" i="16"/>
  <c r="A1277" i="16"/>
  <c r="D1277" i="16" l="1"/>
  <c r="G1277" i="16"/>
  <c r="F1277" i="16"/>
  <c r="A1278" i="16"/>
  <c r="S1278" i="16"/>
  <c r="S1279" i="16" l="1"/>
  <c r="A1279" i="16"/>
  <c r="D1278" i="16"/>
  <c r="G1278" i="16"/>
  <c r="F1278" i="16"/>
  <c r="F1279" i="16" l="1"/>
  <c r="G1279" i="16"/>
  <c r="D1279" i="16"/>
  <c r="S1280" i="16"/>
  <c r="A1280" i="16"/>
  <c r="A1281" i="16" l="1"/>
  <c r="S1281" i="16"/>
  <c r="D1280" i="16"/>
  <c r="F1280" i="16"/>
  <c r="G1280" i="16"/>
  <c r="S1282" i="16" l="1"/>
  <c r="A1282" i="16"/>
  <c r="G1281" i="16"/>
  <c r="D1281" i="16"/>
  <c r="F1281" i="16"/>
  <c r="F1282" i="16" l="1"/>
  <c r="G1282" i="16"/>
  <c r="D1282" i="16"/>
  <c r="A1283" i="16"/>
  <c r="S1283" i="16"/>
  <c r="G1283" i="16" l="1"/>
  <c r="F1283" i="16"/>
  <c r="D1283" i="16"/>
  <c r="S1284" i="16"/>
  <c r="A1284" i="16"/>
  <c r="G1284" i="16" l="1"/>
  <c r="F1284" i="16"/>
  <c r="D1284" i="16"/>
  <c r="S1285" i="16"/>
  <c r="A1285" i="16"/>
  <c r="S1286" i="16" l="1"/>
  <c r="A1286" i="16"/>
  <c r="G1285" i="16"/>
  <c r="F1285" i="16"/>
  <c r="D1285" i="16"/>
  <c r="D1286" i="16" l="1"/>
  <c r="G1286" i="16"/>
  <c r="F1286" i="16"/>
  <c r="S1287" i="16"/>
  <c r="A1287" i="16"/>
  <c r="D1287" i="16" l="1"/>
  <c r="F1287" i="16"/>
  <c r="G1287" i="16"/>
  <c r="A1288" i="16"/>
  <c r="S1288" i="16"/>
  <c r="D1288" i="16" l="1"/>
  <c r="G1288" i="16"/>
  <c r="F1288" i="16"/>
  <c r="S1289" i="16"/>
  <c r="A1289" i="16"/>
  <c r="D1289" i="16" l="1"/>
  <c r="F1289" i="16"/>
  <c r="G1289" i="16"/>
  <c r="S1290" i="16"/>
  <c r="A1290" i="16"/>
  <c r="S1291" i="16" l="1"/>
  <c r="A1291" i="16"/>
  <c r="D1290" i="16"/>
  <c r="G1290" i="16"/>
  <c r="F1290" i="16"/>
  <c r="G1291" i="16" l="1"/>
  <c r="F1291" i="16"/>
  <c r="D1291" i="16"/>
  <c r="S1292" i="16"/>
  <c r="A1292" i="16"/>
  <c r="A1293" i="16" l="1"/>
  <c r="S1293" i="16"/>
  <c r="G1292" i="16"/>
  <c r="F1292" i="16"/>
  <c r="D1292" i="16"/>
  <c r="G1293" i="16" l="1"/>
  <c r="F1293" i="16"/>
  <c r="D1293" i="16"/>
  <c r="S1294" i="16"/>
  <c r="A1294" i="16"/>
  <c r="D1294" i="16" l="1"/>
  <c r="F1294" i="16"/>
  <c r="G1294" i="16"/>
  <c r="S1295" i="16"/>
  <c r="A1295" i="16"/>
  <c r="D1295" i="16" l="1"/>
  <c r="G1295" i="16"/>
  <c r="F1295" i="16"/>
  <c r="S1296" i="16"/>
  <c r="A1296" i="16"/>
  <c r="G1296" i="16" l="1"/>
  <c r="F1296" i="16"/>
  <c r="D1296" i="16"/>
  <c r="S1297" i="16"/>
  <c r="A1297" i="16"/>
  <c r="S1298" i="16" l="1"/>
  <c r="A1298" i="16"/>
  <c r="G1297" i="16"/>
  <c r="D1297" i="16"/>
  <c r="F1297" i="16"/>
  <c r="F1298" i="16" l="1"/>
  <c r="D1298" i="16"/>
  <c r="G1298" i="16"/>
  <c r="A1299" i="16"/>
  <c r="S1299" i="16"/>
  <c r="S1300" i="16" l="1"/>
  <c r="A1300" i="16"/>
  <c r="F1299" i="16"/>
  <c r="D1299" i="16"/>
  <c r="G1299" i="16"/>
  <c r="S1301" i="16" l="1"/>
  <c r="A1301" i="16"/>
  <c r="G1300" i="16"/>
  <c r="F1300" i="16"/>
  <c r="D1300" i="16"/>
  <c r="D1301" i="16" l="1"/>
  <c r="G1301" i="16"/>
  <c r="F1301" i="16"/>
  <c r="S1302" i="16"/>
  <c r="A1302" i="16"/>
  <c r="S1303" i="16" l="1"/>
  <c r="A1303" i="16"/>
  <c r="D1302" i="16"/>
  <c r="F1302" i="16"/>
  <c r="G1302" i="16"/>
  <c r="G1303" i="16" l="1"/>
  <c r="D1303" i="16"/>
  <c r="F1303" i="16"/>
  <c r="S1304" i="16"/>
  <c r="A1304" i="16"/>
  <c r="G1304" i="16" l="1"/>
  <c r="D1304" i="16"/>
  <c r="F1304" i="16"/>
  <c r="S1305" i="16"/>
  <c r="A1305" i="16"/>
  <c r="D1305" i="16" l="1"/>
  <c r="G1305" i="16"/>
  <c r="F1305" i="16"/>
  <c r="S1306" i="16"/>
  <c r="A1306" i="16"/>
  <c r="S1307" i="16" l="1"/>
  <c r="A1307" i="16"/>
  <c r="D1306" i="16"/>
  <c r="G1306" i="16"/>
  <c r="F1306" i="16"/>
  <c r="D1307" i="16" l="1"/>
  <c r="F1307" i="16"/>
  <c r="G1307" i="16"/>
  <c r="S1308" i="16"/>
  <c r="A1308" i="16"/>
  <c r="D1308" i="16" l="1"/>
  <c r="G1308" i="16"/>
  <c r="F1308" i="16"/>
  <c r="S1309" i="16"/>
  <c r="A1309" i="16"/>
  <c r="G1309" i="16" l="1"/>
  <c r="D1309" i="16"/>
  <c r="F1309" i="16"/>
  <c r="A1310" i="16"/>
  <c r="S1310" i="16"/>
  <c r="S1311" i="16" l="1"/>
  <c r="A1311" i="16"/>
  <c r="G1310" i="16"/>
  <c r="D1310" i="16"/>
  <c r="F1310" i="16"/>
  <c r="D1311" i="16" l="1"/>
  <c r="F1311" i="16"/>
  <c r="G1311" i="16"/>
  <c r="S1312" i="16"/>
  <c r="A1312" i="16"/>
  <c r="G1312" i="16" l="1"/>
  <c r="F1312" i="16"/>
  <c r="D1312" i="16"/>
  <c r="S1313" i="16"/>
  <c r="A1313" i="16"/>
  <c r="D1313" i="16" l="1"/>
  <c r="G1313" i="16"/>
  <c r="F1313" i="16"/>
  <c r="A1314" i="16"/>
  <c r="S1314" i="16"/>
  <c r="G1314" i="16" l="1"/>
  <c r="D1314" i="16"/>
  <c r="F1314" i="16"/>
  <c r="A1315" i="16"/>
  <c r="S1315" i="16"/>
  <c r="G1315" i="16" l="1"/>
  <c r="F1315" i="16"/>
  <c r="D1315" i="16"/>
  <c r="S1316" i="16"/>
  <c r="A1316" i="16"/>
  <c r="S1317" i="16" l="1"/>
  <c r="A1317" i="16"/>
  <c r="G1316" i="16"/>
  <c r="D1316" i="16"/>
  <c r="F1316" i="16"/>
  <c r="D1317" i="16" l="1"/>
  <c r="G1317" i="16"/>
  <c r="F1317" i="16"/>
  <c r="S1318" i="16"/>
  <c r="A1318" i="16"/>
  <c r="S1319" i="16" l="1"/>
  <c r="A1319" i="16"/>
  <c r="D1318" i="16"/>
  <c r="F1318" i="16"/>
  <c r="G1318" i="16"/>
  <c r="S1320" i="16" l="1"/>
  <c r="A1320" i="16"/>
  <c r="F1319" i="16"/>
  <c r="D1319" i="16"/>
  <c r="G1319" i="16"/>
  <c r="S1321" i="16" l="1"/>
  <c r="A1321" i="16"/>
  <c r="G1320" i="16"/>
  <c r="F1320" i="16"/>
  <c r="D1320" i="16"/>
  <c r="F1321" i="16" l="1"/>
  <c r="D1321" i="16"/>
  <c r="G1321" i="16"/>
  <c r="S1322" i="16"/>
  <c r="A1322" i="16"/>
  <c r="S1323" i="16" l="1"/>
  <c r="A1323" i="16"/>
  <c r="G1322" i="16"/>
  <c r="D1322" i="16"/>
  <c r="F1322" i="16"/>
  <c r="S1324" i="16" l="1"/>
  <c r="A1324" i="16"/>
  <c r="F1323" i="16"/>
  <c r="D1323" i="16"/>
  <c r="G1323" i="16"/>
  <c r="A1325" i="16" l="1"/>
  <c r="S1325" i="16"/>
  <c r="G1324" i="16"/>
  <c r="D1324" i="16"/>
  <c r="F1324" i="16"/>
  <c r="S1326" i="16" l="1"/>
  <c r="A1326" i="16"/>
  <c r="D1325" i="16"/>
  <c r="G1325" i="16"/>
  <c r="F1325" i="16"/>
  <c r="D1326" i="16" l="1"/>
  <c r="F1326" i="16"/>
  <c r="G1326" i="16"/>
  <c r="S1327" i="16"/>
  <c r="A1327" i="16"/>
  <c r="D1327" i="16" l="1"/>
  <c r="G1327" i="16"/>
  <c r="F1327" i="16"/>
  <c r="S1328" i="16"/>
  <c r="A1328" i="16"/>
  <c r="S1329" i="16" l="1"/>
  <c r="A1329" i="16"/>
  <c r="F1328" i="16"/>
  <c r="D1328" i="16"/>
  <c r="G1328" i="16"/>
  <c r="G1329" i="16" l="1"/>
  <c r="D1329" i="16"/>
  <c r="F1329" i="16"/>
  <c r="S1330" i="16"/>
  <c r="A1330" i="16"/>
  <c r="G1330" i="16" l="1"/>
  <c r="D1330" i="16"/>
  <c r="F1330" i="16"/>
  <c r="A1331" i="16"/>
  <c r="S1331" i="16"/>
  <c r="F1331" i="16" l="1"/>
  <c r="D1331" i="16"/>
  <c r="G1331" i="16"/>
  <c r="A1332" i="16"/>
  <c r="S1332" i="16"/>
  <c r="A1333" i="16" l="1"/>
  <c r="S1333" i="16"/>
  <c r="F1332" i="16"/>
  <c r="D1332" i="16"/>
  <c r="G1332" i="16"/>
  <c r="S1334" i="16" l="1"/>
  <c r="A1334" i="16"/>
  <c r="G1333" i="16"/>
  <c r="F1333" i="16"/>
  <c r="D1333" i="16"/>
  <c r="S1335" i="16" l="1"/>
  <c r="A1335" i="16"/>
  <c r="D1334" i="16"/>
  <c r="G1334" i="16"/>
  <c r="F1334" i="16"/>
  <c r="D1335" i="16" l="1"/>
  <c r="G1335" i="16"/>
  <c r="F1335" i="16"/>
  <c r="A1336" i="16"/>
  <c r="S1336" i="16"/>
  <c r="S1337" i="16" l="1"/>
  <c r="A1337" i="16"/>
  <c r="D1336" i="16"/>
  <c r="G1336" i="16"/>
  <c r="F1336" i="16"/>
  <c r="G1337" i="16" l="1"/>
  <c r="D1337" i="16"/>
  <c r="F1337" i="16"/>
  <c r="S1338" i="16"/>
  <c r="A1338" i="16"/>
  <c r="G1338" i="16" l="1"/>
  <c r="F1338" i="16"/>
  <c r="D1338" i="16"/>
  <c r="A1339" i="16"/>
  <c r="S1339" i="16"/>
  <c r="S1340" i="16" l="1"/>
  <c r="A1340" i="16"/>
  <c r="D1339" i="16"/>
  <c r="G1339" i="16"/>
  <c r="F1339" i="16"/>
  <c r="G1340" i="16" l="1"/>
  <c r="D1340" i="16"/>
  <c r="F1340" i="16"/>
  <c r="S1341" i="16"/>
  <c r="A1341" i="16"/>
  <c r="D1341" i="16" l="1"/>
  <c r="G1341" i="16"/>
  <c r="F1341" i="16"/>
  <c r="S1342" i="16"/>
  <c r="A1342" i="16"/>
  <c r="F1342" i="16" l="1"/>
  <c r="D1342" i="16"/>
  <c r="G1342" i="16"/>
  <c r="A1343" i="16"/>
  <c r="S1343" i="16"/>
  <c r="S1344" i="16" l="1"/>
  <c r="A1344" i="16"/>
  <c r="G1343" i="16"/>
  <c r="F1343" i="16"/>
  <c r="D1343" i="16"/>
  <c r="G1344" i="16" l="1"/>
  <c r="D1344" i="16"/>
  <c r="F1344" i="16"/>
  <c r="S1345" i="16"/>
  <c r="A1345" i="16"/>
  <c r="D1345" i="16" l="1"/>
  <c r="F1345" i="16"/>
  <c r="G1345" i="16"/>
  <c r="A1346" i="16"/>
  <c r="S1346" i="16"/>
  <c r="S1347" i="16" l="1"/>
  <c r="A1347" i="16"/>
  <c r="G1346" i="16"/>
  <c r="F1346" i="16"/>
  <c r="D1346" i="16"/>
  <c r="F1347" i="16" l="1"/>
  <c r="D1347" i="16"/>
  <c r="G1347" i="16"/>
  <c r="A1348" i="16"/>
  <c r="S1348" i="16"/>
  <c r="G1348" i="16" l="1"/>
  <c r="D1348" i="16"/>
  <c r="F1348" i="16"/>
  <c r="A1349" i="16"/>
  <c r="S1349" i="16"/>
  <c r="G1349" i="16" l="1"/>
  <c r="F1349" i="16"/>
  <c r="D1349" i="16"/>
  <c r="S1350" i="16"/>
  <c r="A1350" i="16"/>
  <c r="A1351" i="16" l="1"/>
  <c r="S1351" i="16"/>
  <c r="G1350" i="16"/>
  <c r="F1350" i="16"/>
  <c r="D1350" i="16"/>
  <c r="F1351" i="16" l="1"/>
  <c r="D1351" i="16"/>
  <c r="G1351" i="16"/>
  <c r="A1352" i="16"/>
  <c r="S1352" i="16"/>
  <c r="D1352" i="16" l="1"/>
  <c r="F1352" i="16"/>
  <c r="G1352" i="16"/>
  <c r="S1353" i="16"/>
  <c r="A1353" i="16"/>
  <c r="G1353" i="16" l="1"/>
  <c r="F1353" i="16"/>
  <c r="D1353" i="16"/>
  <c r="S1354" i="16"/>
  <c r="A1354" i="16"/>
  <c r="A1355" i="16" l="1"/>
  <c r="S1355" i="16"/>
  <c r="G1354" i="16"/>
  <c r="F1354" i="16"/>
  <c r="D1354" i="16"/>
  <c r="S1356" i="16" l="1"/>
  <c r="A1356" i="16"/>
  <c r="F1355" i="16"/>
  <c r="D1355" i="16"/>
  <c r="G1355" i="16"/>
  <c r="S1357" i="16" l="1"/>
  <c r="A1357" i="16"/>
  <c r="G1356" i="16"/>
  <c r="F1356" i="16"/>
  <c r="D1356" i="16"/>
  <c r="D1357" i="16" l="1"/>
  <c r="G1357" i="16"/>
  <c r="F1357" i="16"/>
  <c r="S1358" i="16"/>
  <c r="A1358" i="16"/>
  <c r="D1358" i="16" l="1"/>
  <c r="F1358" i="16"/>
  <c r="G1358" i="16"/>
  <c r="A1359" i="16"/>
  <c r="S1359" i="16"/>
  <c r="F1359" i="16" l="1"/>
  <c r="D1359" i="16"/>
  <c r="G1359" i="16"/>
  <c r="S1360" i="16"/>
  <c r="A1360" i="16"/>
  <c r="G1360" i="16" l="1"/>
  <c r="F1360" i="16"/>
  <c r="D1360" i="16"/>
  <c r="S1361" i="16"/>
  <c r="A1361" i="16"/>
  <c r="S1362" i="16" l="1"/>
  <c r="A1362" i="16"/>
  <c r="D1361" i="16"/>
  <c r="G1361" i="16"/>
  <c r="F1361" i="16"/>
  <c r="G1362" i="16" l="1"/>
  <c r="D1362" i="16"/>
  <c r="F1362" i="16"/>
  <c r="S1363" i="16"/>
  <c r="A1363" i="16"/>
  <c r="A1364" i="16" l="1"/>
  <c r="S1364" i="16"/>
  <c r="D1363" i="16"/>
  <c r="G1363" i="16"/>
  <c r="F1363" i="16"/>
  <c r="G1364" i="16" l="1"/>
  <c r="D1364" i="16"/>
  <c r="F1364" i="16"/>
  <c r="S1365" i="16"/>
  <c r="A1365" i="16"/>
  <c r="A1366" i="16" l="1"/>
  <c r="S1366" i="16"/>
  <c r="F1365" i="16"/>
  <c r="D1365" i="16"/>
  <c r="G1365" i="16"/>
  <c r="S1367" i="16" l="1"/>
  <c r="A1367" i="16"/>
  <c r="D1366" i="16"/>
  <c r="F1366" i="16"/>
  <c r="G1366" i="16"/>
  <c r="F1367" i="16" l="1"/>
  <c r="G1367" i="16"/>
  <c r="D1367" i="16"/>
  <c r="S1368" i="16"/>
  <c r="A1368" i="16"/>
  <c r="S1369" i="16" l="1"/>
  <c r="A1369" i="16"/>
  <c r="G1368" i="16"/>
  <c r="D1368" i="16"/>
  <c r="F1368" i="16"/>
  <c r="F1369" i="16" l="1"/>
  <c r="D1369" i="16"/>
  <c r="G1369" i="16"/>
  <c r="A1370" i="16"/>
  <c r="S1370" i="16"/>
  <c r="F1370" i="16" l="1"/>
  <c r="G1370" i="16"/>
  <c r="D1370" i="16"/>
  <c r="A1371" i="16"/>
  <c r="S1371" i="16"/>
  <c r="F1371" i="16" l="1"/>
  <c r="G1371" i="16"/>
  <c r="D1371" i="16"/>
  <c r="S1372" i="16"/>
  <c r="A1372" i="16"/>
  <c r="D1372" i="16" l="1"/>
  <c r="F1372" i="16"/>
  <c r="G1372" i="16"/>
  <c r="S1373" i="16"/>
  <c r="A1373" i="16"/>
  <c r="G1373" i="16" l="1"/>
  <c r="D1373" i="16"/>
  <c r="F1373" i="16"/>
  <c r="A1374" i="16"/>
  <c r="S1374" i="16"/>
  <c r="D1374" i="16" l="1"/>
  <c r="F1374" i="16"/>
  <c r="G1374" i="16"/>
  <c r="S1375" i="16"/>
  <c r="A1375" i="16"/>
  <c r="S1376" i="16" l="1"/>
  <c r="A1376" i="16"/>
  <c r="D1375" i="16"/>
  <c r="F1375" i="16"/>
  <c r="G1375" i="16"/>
  <c r="D1376" i="16" l="1"/>
  <c r="G1376" i="16"/>
  <c r="F1376" i="16"/>
  <c r="S1377" i="16"/>
  <c r="A1377" i="16"/>
  <c r="G1377" i="16" l="1"/>
  <c r="F1377" i="16"/>
  <c r="D1377" i="16"/>
  <c r="S1378" i="16"/>
  <c r="A1378" i="16"/>
  <c r="S1379" i="16" l="1"/>
  <c r="A1379" i="16"/>
  <c r="D1378" i="16"/>
  <c r="F1378" i="16"/>
  <c r="G1378" i="16"/>
  <c r="D1379" i="16" l="1"/>
  <c r="F1379" i="16"/>
  <c r="G1379" i="16"/>
  <c r="S1380" i="16"/>
  <c r="A1380" i="16"/>
  <c r="F1380" i="16" l="1"/>
  <c r="G1380" i="16"/>
  <c r="D1380" i="16"/>
  <c r="S1381" i="16"/>
  <c r="A1381" i="16"/>
  <c r="D1381" i="16" l="1"/>
  <c r="G1381" i="16"/>
  <c r="F1381" i="16"/>
  <c r="S1382" i="16"/>
  <c r="A1382" i="16"/>
  <c r="F1382" i="16" l="1"/>
  <c r="D1382" i="16"/>
  <c r="G1382" i="16"/>
  <c r="A1383" i="16"/>
  <c r="S1383" i="16"/>
  <c r="D1383" i="16" l="1"/>
  <c r="F1383" i="16"/>
  <c r="G1383" i="16"/>
  <c r="S1384" i="16"/>
  <c r="A1384" i="16"/>
  <c r="S1385" i="16" l="1"/>
  <c r="A1385" i="16"/>
  <c r="G1384" i="16"/>
  <c r="F1384" i="16"/>
  <c r="D1384" i="16"/>
  <c r="D1385" i="16" l="1"/>
  <c r="G1385" i="16"/>
  <c r="F1385" i="16"/>
  <c r="A1386" i="16"/>
  <c r="S1386" i="16"/>
  <c r="S1387" i="16" l="1"/>
  <c r="A1387" i="16"/>
  <c r="D1386" i="16"/>
  <c r="G1386" i="16"/>
  <c r="F1386" i="16"/>
  <c r="F1387" i="16" l="1"/>
  <c r="D1387" i="16"/>
  <c r="G1387" i="16"/>
  <c r="S1388" i="16"/>
  <c r="A1388" i="16"/>
  <c r="G1388" i="16" l="1"/>
  <c r="D1388" i="16"/>
  <c r="F1388" i="16"/>
  <c r="S1389" i="16"/>
  <c r="A1389" i="16"/>
  <c r="S1390" i="16" l="1"/>
  <c r="A1390" i="16"/>
  <c r="G1389" i="16"/>
  <c r="F1389" i="16"/>
  <c r="D1389" i="16"/>
  <c r="F1390" i="16" l="1"/>
  <c r="D1390" i="16"/>
  <c r="G1390" i="16"/>
  <c r="A1391" i="16"/>
  <c r="S1391" i="16"/>
  <c r="F1391" i="16" l="1"/>
  <c r="D1391" i="16"/>
  <c r="G1391" i="16"/>
  <c r="S1392" i="16"/>
  <c r="A1392" i="16"/>
  <c r="G1392" i="16" l="1"/>
  <c r="F1392" i="16"/>
  <c r="D1392" i="16"/>
  <c r="S1393" i="16"/>
  <c r="A1393" i="16"/>
  <c r="F1393" i="16" l="1"/>
  <c r="D1393" i="16"/>
  <c r="G1393" i="16"/>
  <c r="A1394" i="16"/>
  <c r="S1394" i="16"/>
  <c r="S1395" i="16" l="1"/>
  <c r="A1395" i="16"/>
  <c r="D1394" i="16"/>
  <c r="G1394" i="16"/>
  <c r="F1394" i="16"/>
  <c r="G1395" i="16" l="1"/>
  <c r="F1395" i="16"/>
  <c r="D1395" i="16"/>
  <c r="S1396" i="16"/>
  <c r="A1396" i="16"/>
  <c r="G1396" i="16" l="1"/>
  <c r="F1396" i="16"/>
  <c r="D1396" i="16"/>
  <c r="S1397" i="16"/>
  <c r="A1397" i="16"/>
  <c r="D1397" i="16" l="1"/>
  <c r="G1397" i="16"/>
  <c r="F1397" i="16"/>
  <c r="S1398" i="16"/>
  <c r="A1398" i="16"/>
  <c r="A1399" i="16" l="1"/>
  <c r="S1399" i="16"/>
  <c r="F1398" i="16"/>
  <c r="G1398" i="16"/>
  <c r="D1398" i="16"/>
  <c r="S1400" i="16" l="1"/>
  <c r="A1400" i="16"/>
  <c r="F1399" i="16"/>
  <c r="G1399" i="16"/>
  <c r="D1399" i="16"/>
  <c r="G1400" i="16" l="1"/>
  <c r="D1400" i="16"/>
  <c r="F1400" i="16"/>
  <c r="A1401" i="16"/>
  <c r="S1401" i="16"/>
  <c r="G1401" i="16" l="1"/>
  <c r="F1401" i="16"/>
  <c r="D1401" i="16"/>
  <c r="A1402" i="16"/>
  <c r="S1402" i="16"/>
  <c r="S1403" i="16" l="1"/>
  <c r="A1403" i="16"/>
  <c r="F1402" i="16"/>
  <c r="D1402" i="16"/>
  <c r="G1402" i="16"/>
  <c r="D1403" i="16" l="1"/>
  <c r="F1403" i="16"/>
  <c r="G1403" i="16"/>
  <c r="A1404" i="16"/>
  <c r="S1404" i="16"/>
  <c r="F1404" i="16" l="1"/>
  <c r="D1404" i="16"/>
  <c r="G1404" i="16"/>
  <c r="S1405" i="16"/>
  <c r="A1405" i="16"/>
  <c r="S1406" i="16" l="1"/>
  <c r="A1406" i="16"/>
  <c r="F1405" i="16"/>
  <c r="G1405" i="16"/>
  <c r="D1405" i="16"/>
  <c r="S1407" i="16" l="1"/>
  <c r="A1407" i="16"/>
  <c r="G1406" i="16"/>
  <c r="D1406" i="16"/>
  <c r="F1406" i="16"/>
  <c r="F1407" i="16" l="1"/>
  <c r="D1407" i="16"/>
  <c r="G1407" i="16"/>
  <c r="S1408" i="16"/>
  <c r="A1408" i="16"/>
  <c r="D1408" i="16" l="1"/>
  <c r="F1408" i="16"/>
  <c r="G1408" i="16"/>
  <c r="S1409" i="16"/>
  <c r="A1409" i="16"/>
  <c r="S1410" i="16" l="1"/>
  <c r="A1410" i="16"/>
  <c r="G1409" i="16"/>
  <c r="D1409" i="16"/>
  <c r="F1409" i="16"/>
  <c r="D1410" i="16" l="1"/>
  <c r="G1410" i="16"/>
  <c r="F1410" i="16"/>
  <c r="S1411" i="16"/>
  <c r="A1411" i="16"/>
  <c r="S1412" i="16" l="1"/>
  <c r="A1412" i="16"/>
  <c r="F1411" i="16"/>
  <c r="G1411" i="16"/>
  <c r="D1411" i="16"/>
  <c r="S1413" i="16" l="1"/>
  <c r="A1413" i="16"/>
  <c r="F1412" i="16"/>
  <c r="G1412" i="16"/>
  <c r="D1412" i="16"/>
  <c r="S1414" i="16" l="1"/>
  <c r="A1414" i="16"/>
  <c r="D1413" i="16"/>
  <c r="F1413" i="16"/>
  <c r="G1413" i="16"/>
  <c r="D1414" i="16" l="1"/>
  <c r="G1414" i="16"/>
  <c r="F1414" i="16"/>
  <c r="S1415" i="16"/>
  <c r="A1415" i="16"/>
  <c r="S1416" i="16" l="1"/>
  <c r="A1416" i="16"/>
  <c r="F1415" i="16"/>
  <c r="G1415" i="16"/>
  <c r="D1415" i="16"/>
  <c r="D1416" i="16" l="1"/>
  <c r="G1416" i="16"/>
  <c r="F1416" i="16"/>
  <c r="A1417" i="16"/>
  <c r="S1417" i="16"/>
  <c r="D1417" i="16" l="1"/>
  <c r="F1417" i="16"/>
  <c r="G1417" i="16"/>
  <c r="S1418" i="16"/>
  <c r="A1418" i="16"/>
  <c r="S1419" i="16" l="1"/>
  <c r="A1419" i="16"/>
  <c r="G1418" i="16"/>
  <c r="F1418" i="16"/>
  <c r="D1418" i="16"/>
  <c r="G1419" i="16" l="1"/>
  <c r="D1419" i="16"/>
  <c r="F1419" i="16"/>
  <c r="A1420" i="16"/>
  <c r="S1420" i="16"/>
  <c r="S1421" i="16" l="1"/>
  <c r="A1421" i="16"/>
  <c r="G1420" i="16"/>
  <c r="D1420" i="16"/>
  <c r="F1420" i="16"/>
  <c r="D1421" i="16" l="1"/>
  <c r="G1421" i="16"/>
  <c r="F1421" i="16"/>
  <c r="S1422" i="16"/>
  <c r="A1422" i="16"/>
  <c r="D1422" i="16" l="1"/>
  <c r="G1422" i="16"/>
  <c r="F1422" i="16"/>
  <c r="A1423" i="16"/>
  <c r="S1423" i="16"/>
  <c r="S1424" i="16" l="1"/>
  <c r="A1424" i="16"/>
  <c r="F1423" i="16"/>
  <c r="D1423" i="16"/>
  <c r="G1423" i="16"/>
  <c r="F1424" i="16" l="1"/>
  <c r="G1424" i="16"/>
  <c r="D1424" i="16"/>
  <c r="S1425" i="16"/>
  <c r="A1425" i="16"/>
  <c r="D1425" i="16" l="1"/>
  <c r="G1425" i="16"/>
  <c r="F1425" i="16"/>
  <c r="S1426" i="16"/>
  <c r="A1426" i="16"/>
  <c r="S1427" i="16" l="1"/>
  <c r="A1427" i="16"/>
  <c r="D1426" i="16"/>
  <c r="G1426" i="16"/>
  <c r="F1426" i="16"/>
  <c r="G1427" i="16" l="1"/>
  <c r="F1427" i="16"/>
  <c r="D1427" i="16"/>
  <c r="S1428" i="16"/>
  <c r="A1428" i="16"/>
  <c r="F1428" i="16" l="1"/>
  <c r="D1428" i="16"/>
  <c r="G1428" i="16"/>
  <c r="S1429" i="16"/>
  <c r="A1429" i="16"/>
  <c r="D1429" i="16" l="1"/>
  <c r="G1429" i="16"/>
  <c r="F1429" i="16"/>
  <c r="S1430" i="16"/>
  <c r="A1430" i="16"/>
  <c r="D1430" i="16" l="1"/>
  <c r="G1430" i="16"/>
  <c r="F1430" i="16"/>
  <c r="S1431" i="16"/>
  <c r="A1431" i="16"/>
  <c r="F1431" i="16" l="1"/>
  <c r="G1431" i="16"/>
  <c r="D1431" i="16"/>
  <c r="S1432" i="16"/>
  <c r="A1432" i="16"/>
  <c r="F1432" i="16" l="1"/>
  <c r="G1432" i="16"/>
  <c r="D1432" i="16"/>
  <c r="S1433" i="16"/>
  <c r="A1433" i="16"/>
  <c r="S1434" i="16" l="1"/>
  <c r="A1434" i="16"/>
  <c r="D1433" i="16"/>
  <c r="G1433" i="16"/>
  <c r="F1433" i="16"/>
  <c r="D1434" i="16" l="1"/>
  <c r="G1434" i="16"/>
  <c r="F1434" i="16"/>
  <c r="S1435" i="16"/>
  <c r="A1435" i="16"/>
  <c r="S1436" i="16" l="1"/>
  <c r="A1436" i="16"/>
  <c r="G1435" i="16"/>
  <c r="D1435" i="16"/>
  <c r="F1435" i="16"/>
  <c r="G1436" i="16" l="1"/>
  <c r="D1436" i="16"/>
  <c r="F1436" i="16"/>
  <c r="A1437" i="16"/>
  <c r="S1437" i="16"/>
  <c r="D1437" i="16" l="1"/>
  <c r="G1437" i="16"/>
  <c r="F1437" i="16"/>
  <c r="A1438" i="16"/>
  <c r="S1438" i="16"/>
  <c r="A1439" i="16" l="1"/>
  <c r="S1439" i="16"/>
  <c r="G1438" i="16"/>
  <c r="D1438" i="16"/>
  <c r="F1438" i="16"/>
  <c r="F1439" i="16" l="1"/>
  <c r="D1439" i="16"/>
  <c r="G1439" i="16"/>
  <c r="S1440" i="16"/>
  <c r="A1440" i="16"/>
  <c r="S1441" i="16" l="1"/>
  <c r="A1441" i="16"/>
  <c r="G1440" i="16"/>
  <c r="F1440" i="16"/>
  <c r="D1440" i="16"/>
  <c r="F1441" i="16" l="1"/>
  <c r="G1441" i="16"/>
  <c r="D1441" i="16"/>
  <c r="S1442" i="16"/>
  <c r="A1442" i="16"/>
  <c r="A1443" i="16" l="1"/>
  <c r="S1443" i="16"/>
  <c r="G1442" i="16"/>
  <c r="D1442" i="16"/>
  <c r="F1442" i="16"/>
  <c r="F1443" i="16" l="1"/>
  <c r="D1443" i="16"/>
  <c r="G1443" i="16"/>
  <c r="S1444" i="16"/>
  <c r="A1444" i="16"/>
  <c r="A1445" i="16" l="1"/>
  <c r="S1445" i="16"/>
  <c r="G1444" i="16"/>
  <c r="D1444" i="16"/>
  <c r="F1444" i="16"/>
  <c r="F1445" i="16" l="1"/>
  <c r="G1445" i="16"/>
  <c r="D1445" i="16"/>
  <c r="S1446" i="16"/>
  <c r="A1446" i="16"/>
  <c r="A1447" i="16" l="1"/>
  <c r="S1447" i="16"/>
  <c r="D1446" i="16"/>
  <c r="G1446" i="16"/>
  <c r="F1446" i="16"/>
  <c r="D1447" i="16" l="1"/>
  <c r="G1447" i="16"/>
  <c r="F1447" i="16"/>
  <c r="S1448" i="16"/>
  <c r="A1448" i="16"/>
  <c r="G1448" i="16" l="1"/>
  <c r="F1448" i="16"/>
  <c r="D1448" i="16"/>
  <c r="A1449" i="16"/>
  <c r="S1449" i="16"/>
  <c r="A1450" i="16" l="1"/>
  <c r="S1450" i="16"/>
  <c r="F1449" i="16"/>
  <c r="D1449" i="16"/>
  <c r="G1449" i="16"/>
  <c r="G1450" i="16" l="1"/>
  <c r="F1450" i="16"/>
  <c r="D1450" i="16"/>
  <c r="A1451" i="16"/>
  <c r="S1451" i="16"/>
  <c r="S1452" i="16" l="1"/>
  <c r="A1452" i="16"/>
  <c r="D1451" i="16"/>
  <c r="G1451" i="16"/>
  <c r="F1451" i="16"/>
  <c r="D1452" i="16" l="1"/>
  <c r="G1452" i="16"/>
  <c r="F1452" i="16"/>
  <c r="S1453" i="16"/>
  <c r="A1453" i="16"/>
  <c r="A1454" i="16" l="1"/>
  <c r="S1454" i="16"/>
  <c r="F1453" i="16"/>
  <c r="G1453" i="16"/>
  <c r="D1453" i="16"/>
  <c r="G1454" i="16" l="1"/>
  <c r="F1454" i="16"/>
  <c r="D1454" i="16"/>
  <c r="S1455" i="16"/>
  <c r="A1455" i="16"/>
  <c r="S1456" i="16" l="1"/>
  <c r="A1456" i="16"/>
  <c r="G1455" i="16"/>
  <c r="F1455" i="16"/>
  <c r="D1455" i="16"/>
  <c r="S1457" i="16" l="1"/>
  <c r="A1457" i="16"/>
  <c r="G1456" i="16"/>
  <c r="F1456" i="16"/>
  <c r="D1456" i="16"/>
  <c r="S1458" i="16" l="1"/>
  <c r="A1458" i="16"/>
  <c r="D1457" i="16"/>
  <c r="F1457" i="16"/>
  <c r="G1457" i="16"/>
  <c r="G1458" i="16" l="1"/>
  <c r="D1458" i="16"/>
  <c r="F1458" i="16"/>
  <c r="S1459" i="16"/>
  <c r="A1459" i="16"/>
  <c r="S1460" i="16" l="1"/>
  <c r="A1460" i="16"/>
  <c r="F1459" i="16"/>
  <c r="D1459" i="16"/>
  <c r="G1459" i="16"/>
  <c r="D1460" i="16" l="1"/>
  <c r="G1460" i="16"/>
  <c r="F1460" i="16"/>
  <c r="S1461" i="16"/>
  <c r="A1461" i="16"/>
  <c r="D1461" i="16" l="1"/>
  <c r="F1461" i="16"/>
  <c r="G1461" i="16"/>
  <c r="S1462" i="16"/>
  <c r="A1462" i="16"/>
  <c r="G1462" i="16" l="1"/>
  <c r="D1462" i="16"/>
  <c r="F1462" i="16"/>
  <c r="A1463" i="16"/>
  <c r="S1463" i="16"/>
  <c r="F1463" i="16" l="1"/>
  <c r="D1463" i="16"/>
  <c r="G1463" i="16"/>
  <c r="S1464" i="16"/>
  <c r="A1464" i="16"/>
  <c r="G1464" i="16" l="1"/>
  <c r="F1464" i="16"/>
  <c r="D1464" i="16"/>
  <c r="S1465" i="16"/>
  <c r="A1465" i="16"/>
  <c r="S1466" i="16" l="1"/>
  <c r="A1466" i="16"/>
  <c r="G1465" i="16"/>
  <c r="D1465" i="16"/>
  <c r="F1465" i="16"/>
  <c r="G1466" i="16" l="1"/>
  <c r="F1466" i="16"/>
  <c r="D1466" i="16"/>
  <c r="S1467" i="16"/>
  <c r="A1467" i="16"/>
  <c r="A1468" i="16" l="1"/>
  <c r="S1468" i="16"/>
  <c r="G1467" i="16"/>
  <c r="F1467" i="16"/>
  <c r="D1467" i="16"/>
  <c r="S1469" i="16" l="1"/>
  <c r="A1469" i="16"/>
  <c r="F1468" i="16"/>
  <c r="D1468" i="16"/>
  <c r="G1468" i="16"/>
  <c r="D1469" i="16" l="1"/>
  <c r="G1469" i="16"/>
  <c r="F1469" i="16"/>
  <c r="S1470" i="16"/>
  <c r="A1470" i="16"/>
  <c r="S1471" i="16" l="1"/>
  <c r="A1471" i="16"/>
  <c r="F1470" i="16"/>
  <c r="G1470" i="16"/>
  <c r="D1470" i="16"/>
  <c r="G1471" i="16" l="1"/>
  <c r="D1471" i="16"/>
  <c r="F1471" i="16"/>
  <c r="A1472" i="16"/>
  <c r="S1472" i="16"/>
  <c r="S1473" i="16" l="1"/>
  <c r="A1473" i="16"/>
  <c r="D1472" i="16"/>
  <c r="F1472" i="16"/>
  <c r="G1472" i="16"/>
  <c r="F1473" i="16" l="1"/>
  <c r="D1473" i="16"/>
  <c r="G1473" i="16"/>
  <c r="S1474" i="16"/>
  <c r="A1474" i="16"/>
  <c r="S1475" i="16" l="1"/>
  <c r="A1475" i="16"/>
  <c r="D1474" i="16"/>
  <c r="F1474" i="16"/>
  <c r="G1474" i="16"/>
  <c r="F1475" i="16" l="1"/>
  <c r="D1475" i="16"/>
  <c r="G1475" i="16"/>
  <c r="S1476" i="16"/>
  <c r="A1476" i="16"/>
  <c r="S1477" i="16" l="1"/>
  <c r="A1477" i="16"/>
  <c r="F1476" i="16"/>
  <c r="G1476" i="16"/>
  <c r="D1476" i="16"/>
  <c r="D1477" i="16" l="1"/>
  <c r="F1477" i="16"/>
  <c r="G1477" i="16"/>
  <c r="S1478" i="16"/>
  <c r="A1478" i="16"/>
  <c r="A1479" i="16" l="1"/>
  <c r="S1479" i="16"/>
  <c r="G1478" i="16"/>
  <c r="F1478" i="16"/>
  <c r="D1478" i="16"/>
  <c r="F1479" i="16" l="1"/>
  <c r="G1479" i="16"/>
  <c r="D1479" i="16"/>
  <c r="S1480" i="16"/>
  <c r="A1480" i="16"/>
  <c r="G1480" i="16" l="1"/>
  <c r="F1480" i="16"/>
  <c r="D1480" i="16"/>
  <c r="S1481" i="16"/>
  <c r="A1481" i="16"/>
  <c r="S1482" i="16" l="1"/>
  <c r="A1482" i="16"/>
  <c r="G1481" i="16"/>
  <c r="D1481" i="16"/>
  <c r="F1481" i="16"/>
  <c r="D1482" i="16" l="1"/>
  <c r="G1482" i="16"/>
  <c r="F1482" i="16"/>
  <c r="A1483" i="16"/>
  <c r="S1483" i="16"/>
  <c r="S1484" i="16" l="1"/>
  <c r="A1484" i="16"/>
  <c r="D1483" i="16"/>
  <c r="G1483" i="16"/>
  <c r="F1483" i="16"/>
  <c r="D1484" i="16" l="1"/>
  <c r="F1484" i="16"/>
  <c r="G1484" i="16"/>
  <c r="A1485" i="16"/>
  <c r="S1485" i="16"/>
  <c r="D1485" i="16" l="1"/>
  <c r="G1485" i="16"/>
  <c r="F1485" i="16"/>
  <c r="S1486" i="16"/>
  <c r="A1486" i="16"/>
  <c r="S1487" i="16" l="1"/>
  <c r="A1487" i="16"/>
  <c r="D1486" i="16"/>
  <c r="G1486" i="16"/>
  <c r="F1486" i="16"/>
  <c r="G1487" i="16" l="1"/>
  <c r="F1487" i="16"/>
  <c r="D1487" i="16"/>
  <c r="S1488" i="16"/>
  <c r="A1488" i="16"/>
  <c r="D1488" i="16" l="1"/>
  <c r="G1488" i="16"/>
  <c r="F1488" i="16"/>
  <c r="S1489" i="16"/>
  <c r="A1489" i="16"/>
  <c r="F1489" i="16" l="1"/>
  <c r="G1489" i="16"/>
  <c r="D1489" i="16"/>
  <c r="S1490" i="16"/>
  <c r="A1490" i="16"/>
  <c r="G1490" i="16" l="1"/>
  <c r="F1490" i="16"/>
  <c r="D1490" i="16"/>
  <c r="S1491" i="16"/>
  <c r="A1491" i="16"/>
  <c r="F1491" i="16" l="1"/>
  <c r="D1491" i="16"/>
  <c r="G1491" i="16"/>
  <c r="S1492" i="16"/>
  <c r="A1492" i="16"/>
  <c r="S1493" i="16" l="1"/>
  <c r="A1493" i="16"/>
  <c r="F1492" i="16"/>
  <c r="D1492" i="16"/>
  <c r="G1492" i="16"/>
  <c r="F1493" i="16" l="1"/>
  <c r="D1493" i="16"/>
  <c r="G1493" i="16"/>
  <c r="A1494" i="16"/>
  <c r="S1494" i="16"/>
  <c r="G1494" i="16" l="1"/>
  <c r="F1494" i="16"/>
  <c r="D1494" i="16"/>
  <c r="S1495" i="16"/>
  <c r="A1495" i="16"/>
  <c r="A1496" i="16" l="1"/>
  <c r="S1496" i="16"/>
  <c r="D1495" i="16"/>
  <c r="F1495" i="16"/>
  <c r="G1495" i="16"/>
  <c r="G1496" i="16" l="1"/>
  <c r="F1496" i="16"/>
  <c r="D1496" i="16"/>
  <c r="S1497" i="16"/>
  <c r="A1497" i="16"/>
  <c r="S1498" i="16" l="1"/>
  <c r="A1498" i="16"/>
  <c r="D1497" i="16"/>
  <c r="F1497" i="16"/>
  <c r="G1497" i="16"/>
  <c r="F1498" i="16" l="1"/>
  <c r="D1498" i="16"/>
  <c r="G1498" i="16"/>
  <c r="A1499" i="16"/>
  <c r="S1499" i="16"/>
  <c r="D1499" i="16" l="1"/>
  <c r="F1499" i="16"/>
  <c r="G1499" i="16"/>
  <c r="A1500" i="16"/>
  <c r="S1500" i="16"/>
  <c r="F1500" i="16" l="1"/>
  <c r="D1500" i="16"/>
  <c r="G1500" i="16"/>
  <c r="S1501" i="16"/>
  <c r="A1501" i="16"/>
  <c r="S1502" i="16" l="1"/>
  <c r="A1502" i="16"/>
  <c r="D1501" i="16"/>
  <c r="F1501" i="16"/>
  <c r="G1501" i="16"/>
  <c r="D1502" i="16" l="1"/>
  <c r="G1502" i="16"/>
  <c r="F1502" i="16"/>
  <c r="S1503" i="16"/>
  <c r="A1503" i="16"/>
  <c r="A1504" i="16" l="1"/>
  <c r="S1504" i="16"/>
  <c r="D1503" i="16"/>
  <c r="G1503" i="16"/>
  <c r="F1503" i="16"/>
  <c r="F1504" i="16" l="1"/>
  <c r="D1504" i="16"/>
  <c r="G1504" i="16"/>
  <c r="S1505" i="16"/>
  <c r="A1505" i="16"/>
  <c r="D1505" i="16" l="1"/>
  <c r="G1505" i="16"/>
  <c r="F1505" i="16"/>
  <c r="S1506" i="16"/>
  <c r="A1506" i="16"/>
  <c r="S1507" i="16" l="1"/>
  <c r="A1507" i="16"/>
  <c r="D1506" i="16"/>
  <c r="G1506" i="16"/>
  <c r="F1506" i="16"/>
  <c r="G1507" i="16" l="1"/>
  <c r="F1507" i="16"/>
  <c r="D1507" i="16"/>
  <c r="A1508" i="16"/>
  <c r="S1508" i="16"/>
  <c r="G1508" i="16" l="1"/>
  <c r="D1508" i="16"/>
  <c r="F1508" i="16"/>
  <c r="S1509" i="16"/>
  <c r="A1509" i="16"/>
  <c r="F1509" i="16" l="1"/>
  <c r="D1509" i="16"/>
  <c r="G1509" i="16"/>
  <c r="S1510" i="16"/>
  <c r="A1510" i="16"/>
  <c r="G1510" i="16" l="1"/>
  <c r="F1510" i="16"/>
  <c r="D1510" i="16"/>
  <c r="S1511" i="16"/>
  <c r="A1511" i="16"/>
  <c r="G1511" i="16" l="1"/>
  <c r="D1511" i="16"/>
  <c r="F1511" i="16"/>
  <c r="S1512" i="16"/>
  <c r="A1512" i="16"/>
  <c r="S1513" i="16" l="1"/>
  <c r="A1513" i="16"/>
  <c r="F1512" i="16"/>
  <c r="D1512" i="16"/>
  <c r="G1512" i="16"/>
  <c r="G1513" i="16" l="1"/>
  <c r="D1513" i="16"/>
  <c r="F1513" i="16"/>
  <c r="S1514" i="16"/>
  <c r="A1514" i="16"/>
  <c r="A1515" i="16" l="1"/>
  <c r="S1515" i="16"/>
  <c r="D1514" i="16"/>
  <c r="F1514" i="16"/>
  <c r="G1514" i="16"/>
  <c r="S1516" i="16" l="1"/>
  <c r="A1516" i="16"/>
  <c r="F1515" i="16"/>
  <c r="G1515" i="16"/>
  <c r="D1515" i="16"/>
  <c r="D1516" i="16" l="1"/>
  <c r="F1516" i="16"/>
  <c r="G1516" i="16"/>
  <c r="A1517" i="16"/>
  <c r="S1517" i="16"/>
  <c r="G1517" i="16" l="1"/>
  <c r="D1517" i="16"/>
  <c r="F1517" i="16"/>
  <c r="S1518" i="16"/>
  <c r="A1518" i="16"/>
  <c r="G1518" i="16" l="1"/>
  <c r="F1518" i="16"/>
  <c r="D1518" i="16"/>
  <c r="S1519" i="16"/>
  <c r="A1519" i="16"/>
  <c r="A1520" i="16" l="1"/>
  <c r="S1520" i="16"/>
  <c r="F1519" i="16"/>
  <c r="D1519" i="16"/>
  <c r="G1519" i="16"/>
  <c r="S1521" i="16" l="1"/>
  <c r="A1521" i="16"/>
  <c r="F1520" i="16"/>
  <c r="D1520" i="16"/>
  <c r="G1520" i="16"/>
  <c r="G1521" i="16" l="1"/>
  <c r="F1521" i="16"/>
  <c r="D1521" i="16"/>
  <c r="S1522" i="16"/>
  <c r="A1522" i="16"/>
  <c r="D1522" i="16" l="1"/>
  <c r="G1522" i="16"/>
  <c r="F1522" i="16"/>
  <c r="S1523" i="16"/>
  <c r="A1523" i="16"/>
  <c r="F1523" i="16" l="1"/>
  <c r="G1523" i="16"/>
  <c r="D1523" i="16"/>
  <c r="S1524" i="16"/>
  <c r="A1524" i="16"/>
  <c r="S1525" i="16" l="1"/>
  <c r="A1525" i="16"/>
  <c r="G1524" i="16"/>
  <c r="F1524" i="16"/>
  <c r="D1524" i="16"/>
  <c r="G1525" i="16" l="1"/>
  <c r="D1525" i="16"/>
  <c r="F1525" i="16"/>
  <c r="S1526" i="16"/>
  <c r="A1526" i="16"/>
  <c r="G1526" i="16" l="1"/>
  <c r="F1526" i="16"/>
  <c r="D1526" i="16"/>
  <c r="S1527" i="16"/>
  <c r="A1527" i="16"/>
  <c r="F1527" i="16" l="1"/>
  <c r="D1527" i="16"/>
  <c r="G1527" i="16"/>
  <c r="S1528" i="16"/>
  <c r="A1528" i="16"/>
  <c r="S1529" i="16" l="1"/>
  <c r="A1529" i="16"/>
  <c r="G1528" i="16"/>
  <c r="F1528" i="16"/>
  <c r="D1528" i="16"/>
  <c r="S1530" i="16" l="1"/>
  <c r="A1530" i="16"/>
  <c r="D1529" i="16"/>
  <c r="G1529" i="16"/>
  <c r="F1529" i="16"/>
  <c r="D1530" i="16" l="1"/>
  <c r="G1530" i="16"/>
  <c r="F1530" i="16"/>
  <c r="A1531" i="16"/>
  <c r="S1531" i="16"/>
  <c r="D1531" i="16" l="1"/>
  <c r="F1531" i="16"/>
  <c r="G1531" i="16"/>
  <c r="S1532" i="16"/>
  <c r="A1532" i="16"/>
  <c r="A1533" i="16" l="1"/>
  <c r="S1533" i="16"/>
  <c r="G1532" i="16"/>
  <c r="F1532" i="16"/>
  <c r="D1532" i="16"/>
  <c r="S1534" i="16" l="1"/>
  <c r="A1534" i="16"/>
  <c r="G1533" i="16"/>
  <c r="F1533" i="16"/>
  <c r="D1533" i="16"/>
  <c r="D1534" i="16" l="1"/>
  <c r="G1534" i="16"/>
  <c r="F1534" i="16"/>
  <c r="S1535" i="16"/>
  <c r="A1535" i="16"/>
  <c r="D1535" i="16" l="1"/>
  <c r="G1535" i="16"/>
  <c r="F1535" i="16"/>
  <c r="S1536" i="16"/>
  <c r="A1536" i="16"/>
  <c r="F1536" i="16" l="1"/>
  <c r="D1536" i="16"/>
  <c r="G1536" i="16"/>
  <c r="A1537" i="16"/>
  <c r="S1537" i="16"/>
  <c r="S1538" i="16" l="1"/>
  <c r="A1538" i="16"/>
  <c r="D1537" i="16"/>
  <c r="F1537" i="16"/>
  <c r="G1537" i="16"/>
  <c r="D1538" i="16" l="1"/>
  <c r="G1538" i="16"/>
  <c r="F1538" i="16"/>
  <c r="S1539" i="16"/>
  <c r="A1539" i="16"/>
  <c r="S1540" i="16" l="1"/>
  <c r="A1540" i="16"/>
  <c r="F1539" i="16"/>
  <c r="G1539" i="16"/>
  <c r="D1539" i="16"/>
  <c r="F1540" i="16" l="1"/>
  <c r="G1540" i="16"/>
  <c r="D1540" i="16"/>
  <c r="A1541" i="16"/>
  <c r="S1541" i="16"/>
  <c r="G1541" i="16" l="1"/>
  <c r="F1541" i="16"/>
  <c r="D1541" i="16"/>
  <c r="S1542" i="16"/>
  <c r="A1542" i="16"/>
  <c r="F1542" i="16" l="1"/>
  <c r="G1542" i="16"/>
  <c r="D1542" i="16"/>
  <c r="S1543" i="16"/>
  <c r="A1543" i="16"/>
  <c r="D1543" i="16" l="1"/>
  <c r="G1543" i="16"/>
  <c r="F1543" i="16"/>
  <c r="S1544" i="16"/>
  <c r="A1544" i="16"/>
  <c r="D1544" i="16" l="1"/>
  <c r="G1544" i="16"/>
  <c r="F1544" i="16"/>
  <c r="A1545" i="16"/>
  <c r="S1545" i="16"/>
  <c r="A1546" i="16" l="1"/>
  <c r="S1546" i="16"/>
  <c r="D1545" i="16"/>
  <c r="G1545" i="16"/>
  <c r="F1545" i="16"/>
  <c r="G1546" i="16" l="1"/>
  <c r="F1546" i="16"/>
  <c r="D1546" i="16"/>
  <c r="S1547" i="16"/>
  <c r="A1547" i="16"/>
  <c r="S1548" i="16" l="1"/>
  <c r="A1548" i="16"/>
  <c r="D1547" i="16"/>
  <c r="G1547" i="16"/>
  <c r="F1547" i="16"/>
  <c r="A1549" i="16" l="1"/>
  <c r="S1549" i="16"/>
  <c r="D1548" i="16"/>
  <c r="F1548" i="16"/>
  <c r="G1548" i="16"/>
  <c r="S1550" i="16" l="1"/>
  <c r="A1550" i="16"/>
  <c r="D1549" i="16"/>
  <c r="G1549" i="16"/>
  <c r="F1549" i="16"/>
  <c r="D1550" i="16" l="1"/>
  <c r="G1550" i="16"/>
  <c r="F1550" i="16"/>
  <c r="S1551" i="16"/>
  <c r="A1551" i="16"/>
  <c r="D1551" i="16" l="1"/>
  <c r="G1551" i="16"/>
  <c r="F1551" i="16"/>
  <c r="S1552" i="16"/>
  <c r="A1552" i="16"/>
  <c r="F1552" i="16" l="1"/>
  <c r="G1552" i="16"/>
  <c r="D1552" i="16"/>
  <c r="S1553" i="16"/>
  <c r="A1553" i="16"/>
  <c r="S1554" i="16" l="1"/>
  <c r="A1554" i="16"/>
  <c r="G1553" i="16"/>
  <c r="F1553" i="16"/>
  <c r="D1553" i="16"/>
  <c r="D1554" i="16" l="1"/>
  <c r="G1554" i="16"/>
  <c r="F1554" i="16"/>
  <c r="S1555" i="16"/>
  <c r="A1555" i="16"/>
  <c r="D1555" i="16" l="1"/>
  <c r="G1555" i="16"/>
  <c r="F1555" i="16"/>
  <c r="A1556" i="16"/>
  <c r="S1556" i="16"/>
  <c r="S1557" i="16" l="1"/>
  <c r="A1557" i="16"/>
  <c r="G1556" i="16"/>
  <c r="D1556" i="16"/>
  <c r="F1556" i="16"/>
  <c r="D1557" i="16" l="1"/>
  <c r="G1557" i="16"/>
  <c r="F1557" i="16"/>
  <c r="S1558" i="16"/>
  <c r="A1558" i="16"/>
  <c r="D1558" i="16" l="1"/>
  <c r="G1558" i="16"/>
  <c r="F1558" i="16"/>
  <c r="S1559" i="16"/>
  <c r="A1559" i="16"/>
  <c r="G1559" i="16" l="1"/>
  <c r="F1559" i="16"/>
  <c r="D1559" i="16"/>
  <c r="S1560" i="16"/>
  <c r="A1560" i="16"/>
  <c r="S1561" i="16" l="1"/>
  <c r="A1561" i="16"/>
  <c r="G1560" i="16"/>
  <c r="D1560" i="16"/>
  <c r="F1560" i="16"/>
  <c r="D1561" i="16" l="1"/>
  <c r="G1561" i="16"/>
  <c r="F1561" i="16"/>
  <c r="S1562" i="16"/>
  <c r="A1562" i="16"/>
  <c r="A1563" i="16" l="1"/>
  <c r="S1563" i="16"/>
  <c r="G1562" i="16"/>
  <c r="D1562" i="16"/>
  <c r="F1562" i="16"/>
  <c r="A1564" i="16" l="1"/>
  <c r="S1564" i="16"/>
  <c r="F1563" i="16"/>
  <c r="D1563" i="16"/>
  <c r="G1563" i="16"/>
  <c r="S1565" i="16" l="1"/>
  <c r="A1565" i="16"/>
  <c r="F1564" i="16"/>
  <c r="D1564" i="16"/>
  <c r="G1564" i="16"/>
  <c r="D1565" i="16" l="1"/>
  <c r="G1565" i="16"/>
  <c r="F1565" i="16"/>
  <c r="S1566" i="16"/>
  <c r="A1566" i="16"/>
  <c r="F1566" i="16" l="1"/>
  <c r="D1566" i="16"/>
  <c r="G1566" i="16"/>
  <c r="A1567" i="16"/>
  <c r="S1567" i="16"/>
  <c r="S1568" i="16" l="1"/>
  <c r="A1568" i="16"/>
  <c r="D1567" i="16"/>
  <c r="F1567" i="16"/>
  <c r="G1567" i="16"/>
  <c r="G1568" i="16" l="1"/>
  <c r="F1568" i="16"/>
  <c r="D1568" i="16"/>
  <c r="S1569" i="16"/>
  <c r="A1569" i="16"/>
  <c r="G1569" i="16" l="1"/>
  <c r="F1569" i="16"/>
  <c r="D1569" i="16"/>
  <c r="S1570" i="16"/>
  <c r="A1570" i="16"/>
  <c r="F1570" i="16" l="1"/>
  <c r="D1570" i="16"/>
  <c r="G1570" i="16"/>
  <c r="S1571" i="16"/>
  <c r="A1571" i="16"/>
  <c r="A1572" i="16" l="1"/>
  <c r="S1572" i="16"/>
  <c r="G1571" i="16"/>
  <c r="F1571" i="16"/>
  <c r="D1571" i="16"/>
  <c r="G1572" i="16" l="1"/>
  <c r="D1572" i="16"/>
  <c r="F1572" i="16"/>
  <c r="S1573" i="16"/>
  <c r="A1573" i="16"/>
  <c r="G1573" i="16" l="1"/>
  <c r="F1573" i="16"/>
  <c r="D1573" i="16"/>
  <c r="S1574" i="16"/>
  <c r="A1574" i="16"/>
  <c r="S1575" i="16" l="1"/>
  <c r="A1575" i="16"/>
  <c r="G1574" i="16"/>
  <c r="D1574" i="16"/>
  <c r="F1574" i="16"/>
  <c r="F1575" i="16" l="1"/>
  <c r="D1575" i="16"/>
  <c r="G1575" i="16"/>
  <c r="S1576" i="16"/>
  <c r="A1576" i="16"/>
  <c r="F1576" i="16" l="1"/>
  <c r="D1576" i="16"/>
  <c r="G1576" i="16"/>
  <c r="S1577" i="16"/>
  <c r="A1577" i="16"/>
  <c r="S1578" i="16" l="1"/>
  <c r="A1578" i="16"/>
  <c r="F1577" i="16"/>
  <c r="D1577" i="16"/>
  <c r="G1577" i="16"/>
  <c r="G1578" i="16" l="1"/>
  <c r="F1578" i="16"/>
  <c r="D1578" i="16"/>
  <c r="S1579" i="16"/>
  <c r="A1579" i="16"/>
  <c r="D1579" i="16" l="1"/>
  <c r="G1579" i="16"/>
  <c r="F1579" i="16"/>
  <c r="S1580" i="16"/>
  <c r="A1580" i="16"/>
  <c r="G1580" i="16" l="1"/>
  <c r="D1580" i="16"/>
  <c r="F1580" i="16"/>
  <c r="S1581" i="16"/>
  <c r="A1581" i="16"/>
  <c r="S1582" i="16" l="1"/>
  <c r="A1582" i="16"/>
  <c r="D1581" i="16"/>
  <c r="G1581" i="16"/>
  <c r="F1581" i="16"/>
  <c r="G1582" i="16" l="1"/>
  <c r="F1582" i="16"/>
  <c r="D1582" i="16"/>
  <c r="A1583" i="16"/>
  <c r="S1583" i="16"/>
  <c r="S1584" i="16" l="1"/>
  <c r="A1584" i="16"/>
  <c r="D1583" i="16"/>
  <c r="G1583" i="16"/>
  <c r="F1583" i="16"/>
  <c r="S1585" i="16" l="1"/>
  <c r="A1585" i="16"/>
  <c r="G1584" i="16"/>
  <c r="F1584" i="16"/>
  <c r="D1584" i="16"/>
  <c r="D1585" i="16" l="1"/>
  <c r="G1585" i="16"/>
  <c r="F1585" i="16"/>
  <c r="A1586" i="16"/>
  <c r="S1586" i="16"/>
  <c r="S1587" i="16" l="1"/>
  <c r="A1587" i="16"/>
  <c r="F1586" i="16"/>
  <c r="G1586" i="16"/>
  <c r="D1586" i="16"/>
  <c r="G1587" i="16" l="1"/>
  <c r="D1587" i="16"/>
  <c r="F1587" i="16"/>
  <c r="S1588" i="16"/>
  <c r="A1588" i="16"/>
  <c r="D1588" i="16" l="1"/>
  <c r="G1588" i="16"/>
  <c r="F1588" i="16"/>
  <c r="S1589" i="16"/>
  <c r="A1589" i="16"/>
  <c r="F1589" i="16" l="1"/>
  <c r="D1589" i="16"/>
  <c r="G1589" i="16"/>
  <c r="S1590" i="16"/>
  <c r="A1590" i="16"/>
  <c r="G1590" i="16" l="1"/>
  <c r="D1590" i="16"/>
  <c r="F1590" i="16"/>
  <c r="S1591" i="16"/>
  <c r="A1591" i="16"/>
  <c r="G1591" i="16" l="1"/>
  <c r="F1591" i="16"/>
  <c r="D1591" i="16"/>
  <c r="S1592" i="16"/>
  <c r="A1592" i="16"/>
  <c r="F1592" i="16" l="1"/>
  <c r="G1592" i="16"/>
  <c r="D1592" i="16"/>
  <c r="S1593" i="16"/>
  <c r="A1593" i="16"/>
  <c r="F1593" i="16" l="1"/>
  <c r="D1593" i="16"/>
  <c r="G1593" i="16"/>
  <c r="S1594" i="16"/>
  <c r="A1594" i="16"/>
  <c r="D1594" i="16" l="1"/>
  <c r="F1594" i="16"/>
  <c r="G1594" i="16"/>
  <c r="S1595" i="16"/>
  <c r="A1595" i="16"/>
  <c r="G1595" i="16" l="1"/>
  <c r="D1595" i="16"/>
  <c r="F1595" i="16"/>
  <c r="S1596" i="16"/>
  <c r="A1596" i="16"/>
  <c r="A1597" i="16" l="1"/>
  <c r="S1597" i="16"/>
  <c r="D1596" i="16"/>
  <c r="G1596" i="16"/>
  <c r="F1596" i="16"/>
  <c r="A1598" i="16" l="1"/>
  <c r="S1598" i="16"/>
  <c r="G1597" i="16"/>
  <c r="F1597" i="16"/>
  <c r="D1597" i="16"/>
  <c r="S1599" i="16" l="1"/>
  <c r="A1599" i="16"/>
  <c r="F1598" i="16"/>
  <c r="G1598" i="16"/>
  <c r="D1598" i="16"/>
  <c r="G1599" i="16" l="1"/>
  <c r="D1599" i="16"/>
  <c r="F1599" i="16"/>
  <c r="S1600" i="16"/>
  <c r="A1600" i="16"/>
  <c r="D1600" i="16" l="1"/>
  <c r="G1600" i="16"/>
  <c r="F1600" i="16"/>
  <c r="A1601" i="16"/>
  <c r="S1601" i="16"/>
  <c r="D1601" i="16" l="1"/>
  <c r="F1601" i="16"/>
  <c r="G1601" i="16"/>
  <c r="A1602" i="16"/>
  <c r="S1602" i="16"/>
  <c r="G1602" i="16" l="1"/>
  <c r="F1602" i="16"/>
  <c r="D1602" i="16"/>
  <c r="S1603" i="16"/>
  <c r="A1603" i="16"/>
  <c r="S1604" i="16" l="1"/>
  <c r="A1604" i="16"/>
  <c r="G1603" i="16"/>
  <c r="F1603" i="16"/>
  <c r="D1603" i="16"/>
  <c r="G1604" i="16" l="1"/>
  <c r="F1604" i="16"/>
  <c r="D1604" i="16"/>
  <c r="S1605" i="16"/>
  <c r="A1605" i="16"/>
  <c r="F1605" i="16" l="1"/>
  <c r="D1605" i="16"/>
  <c r="G1605" i="16"/>
  <c r="A1606" i="16"/>
  <c r="S1606" i="16"/>
  <c r="G1606" i="16" l="1"/>
  <c r="D1606" i="16"/>
  <c r="F1606" i="16"/>
  <c r="S1607" i="16"/>
  <c r="A1607" i="16"/>
  <c r="D1607" i="16" l="1"/>
  <c r="G1607" i="16"/>
  <c r="F1607" i="16"/>
  <c r="S1608" i="16"/>
  <c r="A1608" i="16"/>
  <c r="G1608" i="16" l="1"/>
  <c r="D1608" i="16"/>
  <c r="F1608" i="16"/>
  <c r="S1609" i="16"/>
  <c r="A1609" i="16"/>
  <c r="F1609" i="16" l="1"/>
  <c r="G1609" i="16"/>
  <c r="D1609" i="16"/>
  <c r="S1610" i="16"/>
  <c r="A1610" i="16"/>
  <c r="F1610" i="16" l="1"/>
  <c r="D1610" i="16"/>
  <c r="G1610" i="16"/>
  <c r="S1611" i="16"/>
  <c r="A1611" i="16"/>
  <c r="A1612" i="16" l="1"/>
  <c r="S1612" i="16"/>
  <c r="D1611" i="16"/>
  <c r="G1611" i="16"/>
  <c r="F1611" i="16"/>
  <c r="S1613" i="16" l="1"/>
  <c r="A1613" i="16"/>
  <c r="D1612" i="16"/>
  <c r="G1612" i="16"/>
  <c r="F1612" i="16"/>
  <c r="F1613" i="16" l="1"/>
  <c r="D1613" i="16"/>
  <c r="G1613" i="16"/>
  <c r="S1614" i="16"/>
  <c r="A1614" i="16"/>
  <c r="G1614" i="16" l="1"/>
  <c r="F1614" i="16"/>
  <c r="D1614" i="16"/>
  <c r="S1615" i="16"/>
  <c r="A1615" i="16"/>
  <c r="A1616" i="16" l="1"/>
  <c r="S1616" i="16"/>
  <c r="D1615" i="16"/>
  <c r="G1615" i="16"/>
  <c r="F1615" i="16"/>
  <c r="D1616" i="16" l="1"/>
  <c r="G1616" i="16"/>
  <c r="F1616" i="16"/>
  <c r="S1617" i="16"/>
  <c r="A1617" i="16"/>
  <c r="A1618" i="16" l="1"/>
  <c r="S1618" i="16"/>
  <c r="F1617" i="16"/>
  <c r="D1617" i="16"/>
  <c r="G1617" i="16"/>
  <c r="A1619" i="16" l="1"/>
  <c r="S1619" i="16"/>
  <c r="G1618" i="16"/>
  <c r="D1618" i="16"/>
  <c r="F1618" i="16"/>
  <c r="A1620" i="16" l="1"/>
  <c r="S1620" i="16"/>
  <c r="F1619" i="16"/>
  <c r="D1619" i="16"/>
  <c r="G1619" i="16"/>
  <c r="S1621" i="16" l="1"/>
  <c r="A1621" i="16"/>
  <c r="G1620" i="16"/>
  <c r="F1620" i="16"/>
  <c r="D1620" i="16"/>
  <c r="F1621" i="16" l="1"/>
  <c r="D1621" i="16"/>
  <c r="G1621" i="16"/>
  <c r="A1622" i="16"/>
  <c r="S1622" i="16"/>
  <c r="S1623" i="16" l="1"/>
  <c r="A1623" i="16"/>
  <c r="F1622" i="16"/>
  <c r="G1622" i="16"/>
  <c r="D1622" i="16"/>
  <c r="G1623" i="16" l="1"/>
  <c r="D1623" i="16"/>
  <c r="F1623" i="16"/>
  <c r="S1624" i="16"/>
  <c r="A1624" i="16"/>
  <c r="F1624" i="16" l="1"/>
  <c r="G1624" i="16"/>
  <c r="D1624" i="16"/>
  <c r="S1625" i="16"/>
  <c r="A1625" i="16"/>
  <c r="F1625" i="16" l="1"/>
  <c r="D1625" i="16"/>
  <c r="G1625" i="16"/>
  <c r="S1626" i="16"/>
  <c r="A1626" i="16"/>
  <c r="S1627" i="16" l="1"/>
  <c r="A1627" i="16"/>
  <c r="G1626" i="16"/>
  <c r="D1626" i="16"/>
  <c r="F1626" i="16"/>
  <c r="F1627" i="16" l="1"/>
  <c r="D1627" i="16"/>
  <c r="G1627" i="16"/>
  <c r="S1628" i="16"/>
  <c r="A1628" i="16"/>
  <c r="D1628" i="16" l="1"/>
  <c r="F1628" i="16"/>
  <c r="G1628" i="16"/>
  <c r="A1629" i="16"/>
  <c r="S1629" i="16"/>
  <c r="F1629" i="16" l="1"/>
  <c r="D1629" i="16"/>
  <c r="G1629" i="16"/>
  <c r="S1630" i="16"/>
  <c r="A1630" i="16"/>
  <c r="G1630" i="16" l="1"/>
  <c r="D1630" i="16"/>
  <c r="F1630" i="16"/>
  <c r="A1631" i="16"/>
  <c r="S1631" i="16"/>
  <c r="D1631" i="16" l="1"/>
  <c r="F1631" i="16"/>
  <c r="G1631" i="16"/>
  <c r="A1632" i="16"/>
  <c r="S1632" i="16"/>
  <c r="G1632" i="16" l="1"/>
  <c r="D1632" i="16"/>
  <c r="F1632" i="16"/>
  <c r="S1633" i="16"/>
  <c r="A1633" i="16"/>
  <c r="S1634" i="16" l="1"/>
  <c r="A1634" i="16"/>
  <c r="F1633" i="16"/>
  <c r="D1633" i="16"/>
  <c r="G1633" i="16"/>
  <c r="G1634" i="16" l="1"/>
  <c r="D1634" i="16"/>
  <c r="F1634" i="16"/>
  <c r="A1635" i="16"/>
  <c r="S1635" i="16"/>
  <c r="A1636" i="16" l="1"/>
  <c r="S1636" i="16"/>
  <c r="F1635" i="16"/>
  <c r="D1635" i="16"/>
  <c r="G1635" i="16"/>
  <c r="D1636" i="16" l="1"/>
  <c r="G1636" i="16"/>
  <c r="F1636" i="16"/>
  <c r="A1637" i="16"/>
  <c r="S1637" i="16"/>
  <c r="D1637" i="16" l="1"/>
  <c r="F1637" i="16"/>
  <c r="G1637" i="16"/>
  <c r="S1638" i="16"/>
  <c r="A1638" i="16"/>
  <c r="D1638" i="16" l="1"/>
  <c r="G1638" i="16"/>
  <c r="F1638" i="16"/>
  <c r="A1639" i="16"/>
  <c r="S1639" i="16"/>
  <c r="D1639" i="16" l="1"/>
  <c r="G1639" i="16"/>
  <c r="F1639" i="16"/>
  <c r="S1640" i="16"/>
  <c r="A1640" i="16"/>
  <c r="G1640" i="16" l="1"/>
  <c r="D1640" i="16"/>
  <c r="F1640" i="16"/>
  <c r="S1641" i="16"/>
  <c r="A1641" i="16"/>
  <c r="F1641" i="16" l="1"/>
  <c r="G1641" i="16"/>
  <c r="D1641" i="16"/>
  <c r="A1642" i="16"/>
  <c r="S1642" i="16"/>
  <c r="S1643" i="16" l="1"/>
  <c r="A1643" i="16"/>
  <c r="F1642" i="16"/>
  <c r="D1642" i="16"/>
  <c r="G1642" i="16"/>
  <c r="G1643" i="16" l="1"/>
  <c r="F1643" i="16"/>
  <c r="D1643" i="16"/>
  <c r="A1644" i="16"/>
  <c r="S1644" i="16"/>
  <c r="S1645" i="16" l="1"/>
  <c r="A1645" i="16"/>
  <c r="G1644" i="16"/>
  <c r="D1644" i="16"/>
  <c r="F1644" i="16"/>
  <c r="D1645" i="16" l="1"/>
  <c r="G1645" i="16"/>
  <c r="F1645" i="16"/>
  <c r="S1646" i="16"/>
  <c r="A1646" i="16"/>
  <c r="A1647" i="16" l="1"/>
  <c r="S1647" i="16"/>
  <c r="G1646" i="16"/>
  <c r="F1646" i="16"/>
  <c r="D1646" i="16"/>
  <c r="D1647" i="16" l="1"/>
  <c r="G1647" i="16"/>
  <c r="F1647" i="16"/>
  <c r="S1648" i="16"/>
  <c r="A1648" i="16"/>
  <c r="A1649" i="16" l="1"/>
  <c r="S1649" i="16"/>
  <c r="D1648" i="16"/>
  <c r="G1648" i="16"/>
  <c r="F1648" i="16"/>
  <c r="G1649" i="16" l="1"/>
  <c r="F1649" i="16"/>
  <c r="D1649" i="16"/>
  <c r="S1650" i="16"/>
  <c r="A1650" i="16"/>
  <c r="S1651" i="16" l="1"/>
  <c r="A1651" i="16"/>
  <c r="G1650" i="16"/>
  <c r="F1650" i="16"/>
  <c r="D1650" i="16"/>
  <c r="F1651" i="16" l="1"/>
  <c r="D1651" i="16"/>
  <c r="G1651" i="16"/>
  <c r="S1652" i="16"/>
  <c r="A1652" i="16"/>
  <c r="A1653" i="16" l="1"/>
  <c r="S1653" i="16"/>
  <c r="D1652" i="16"/>
  <c r="F1652" i="16"/>
  <c r="G1652" i="16"/>
  <c r="S1654" i="16" l="1"/>
  <c r="A1654" i="16"/>
  <c r="D1653" i="16"/>
  <c r="G1653" i="16"/>
  <c r="F1653" i="16"/>
  <c r="G1654" i="16" l="1"/>
  <c r="D1654" i="16"/>
  <c r="F1654" i="16"/>
  <c r="S1655" i="16"/>
  <c r="A1655" i="16"/>
  <c r="A1656" i="16" l="1"/>
  <c r="S1656" i="16"/>
  <c r="D1655" i="16"/>
  <c r="F1655" i="16"/>
  <c r="G1655" i="16"/>
  <c r="D1656" i="16" l="1"/>
  <c r="G1656" i="16"/>
  <c r="F1656" i="16"/>
  <c r="S1657" i="16"/>
  <c r="A1657" i="16"/>
  <c r="F1657" i="16" l="1"/>
  <c r="G1657" i="16"/>
  <c r="D1657" i="16"/>
  <c r="S1658" i="16"/>
  <c r="A1658" i="16"/>
  <c r="S1659" i="16" l="1"/>
  <c r="A1659" i="16"/>
  <c r="F1658" i="16"/>
  <c r="D1658" i="16"/>
  <c r="G1658" i="16"/>
  <c r="D1659" i="16" l="1"/>
  <c r="G1659" i="16"/>
  <c r="F1659" i="16"/>
  <c r="S1660" i="16"/>
  <c r="A1660" i="16"/>
  <c r="D1660" i="16" l="1"/>
  <c r="F1660" i="16"/>
  <c r="G1660" i="16"/>
  <c r="A1661" i="16"/>
  <c r="S1661" i="16"/>
  <c r="S1662" i="16" l="1"/>
  <c r="A1662" i="16"/>
  <c r="F1661" i="16"/>
  <c r="G1661" i="16"/>
  <c r="D1661" i="16"/>
  <c r="F1662" i="16" l="1"/>
  <c r="D1662" i="16"/>
  <c r="G1662" i="16"/>
  <c r="A1663" i="16"/>
  <c r="S1663" i="16"/>
  <c r="D1663" i="16" l="1"/>
  <c r="G1663" i="16"/>
  <c r="F1663" i="16"/>
  <c r="S1664" i="16"/>
  <c r="A1664" i="16"/>
  <c r="D1664" i="16" l="1"/>
  <c r="F1664" i="16"/>
  <c r="G1664" i="16"/>
  <c r="A1665" i="16"/>
  <c r="S1665" i="16"/>
  <c r="A1666" i="16" l="1"/>
  <c r="S1666" i="16"/>
  <c r="F1665" i="16"/>
  <c r="G1665" i="16"/>
  <c r="D1665" i="16"/>
  <c r="F1666" i="16" l="1"/>
  <c r="D1666" i="16"/>
  <c r="G1666" i="16"/>
  <c r="S1667" i="16"/>
  <c r="A1667" i="16"/>
  <c r="D1667" i="16" l="1"/>
  <c r="G1667" i="16"/>
  <c r="F1667" i="16"/>
  <c r="A1668" i="16"/>
  <c r="S1668" i="16"/>
  <c r="D1668" i="16" l="1"/>
  <c r="G1668" i="16"/>
  <c r="F1668" i="16"/>
  <c r="S1669" i="16"/>
  <c r="A1669" i="16"/>
  <c r="D1669" i="16" l="1"/>
  <c r="F1669" i="16"/>
  <c r="G1669" i="16"/>
  <c r="S1670" i="16"/>
  <c r="A1670" i="16"/>
  <c r="S1671" i="16" l="1"/>
  <c r="A1671" i="16"/>
  <c r="G1670" i="16"/>
  <c r="F1670" i="16"/>
  <c r="D1670" i="16"/>
  <c r="D1671" i="16" l="1"/>
  <c r="G1671" i="16"/>
  <c r="F1671" i="16"/>
  <c r="A1672" i="16"/>
  <c r="S1672" i="16"/>
  <c r="D1672" i="16" l="1"/>
  <c r="G1672" i="16"/>
  <c r="F1672" i="16"/>
  <c r="S1673" i="16"/>
  <c r="A1673" i="16"/>
  <c r="D1673" i="16" l="1"/>
  <c r="G1673" i="16"/>
  <c r="F1673" i="16"/>
  <c r="S1674" i="16"/>
  <c r="A1674" i="16"/>
  <c r="G1674" i="16" l="1"/>
  <c r="F1674" i="16"/>
  <c r="D1674" i="16"/>
  <c r="S1675" i="16"/>
  <c r="A1675" i="16"/>
  <c r="G1675" i="16" l="1"/>
  <c r="F1675" i="16"/>
  <c r="D1675" i="16"/>
  <c r="A1676" i="16"/>
  <c r="S1676" i="16"/>
  <c r="G1676" i="16" l="1"/>
  <c r="F1676" i="16"/>
  <c r="D1676" i="16"/>
  <c r="S1677" i="16"/>
  <c r="A1677" i="16"/>
  <c r="S1678" i="16" l="1"/>
  <c r="A1678" i="16"/>
  <c r="D1677" i="16"/>
  <c r="G1677" i="16"/>
  <c r="F1677" i="16"/>
  <c r="F1678" i="16" l="1"/>
  <c r="D1678" i="16"/>
  <c r="G1678" i="16"/>
  <c r="S1679" i="16"/>
  <c r="A1679" i="16"/>
  <c r="S1680" i="16" l="1"/>
  <c r="A1680" i="16"/>
  <c r="G1679" i="16"/>
  <c r="F1679" i="16"/>
  <c r="D1679" i="16"/>
  <c r="F1680" i="16" l="1"/>
  <c r="G1680" i="16"/>
  <c r="D1680" i="16"/>
  <c r="S1681" i="16"/>
  <c r="A1681" i="16"/>
  <c r="F1681" i="16" l="1"/>
  <c r="D1681" i="16"/>
  <c r="G1681" i="16"/>
  <c r="S1682" i="16"/>
  <c r="A1682" i="16"/>
  <c r="D1682" i="16" l="1"/>
  <c r="G1682" i="16"/>
  <c r="F1682" i="16"/>
  <c r="A1683" i="16"/>
  <c r="S1683" i="16"/>
  <c r="A1684" i="16" l="1"/>
  <c r="S1684" i="16"/>
  <c r="F1683" i="16"/>
  <c r="G1683" i="16"/>
  <c r="D1683" i="16"/>
  <c r="D1684" i="16" l="1"/>
  <c r="G1684" i="16"/>
  <c r="F1684" i="16"/>
  <c r="S1685" i="16"/>
  <c r="A1685" i="16"/>
  <c r="D1685" i="16" l="1"/>
  <c r="G1685" i="16"/>
  <c r="F1685" i="16"/>
  <c r="A1686" i="16"/>
  <c r="S1686" i="16"/>
  <c r="G1686" i="16" l="1"/>
  <c r="F1686" i="16"/>
  <c r="D1686" i="16"/>
  <c r="S1687" i="16"/>
  <c r="A1687" i="16"/>
  <c r="A1688" i="16" l="1"/>
  <c r="S1688" i="16"/>
  <c r="D1687" i="16"/>
  <c r="G1687" i="16"/>
  <c r="F1687" i="16"/>
  <c r="F1688" i="16" l="1"/>
  <c r="D1688" i="16"/>
  <c r="G1688" i="16"/>
  <c r="S1689" i="16"/>
  <c r="A1689" i="16"/>
  <c r="F1689" i="16" l="1"/>
  <c r="D1689" i="16"/>
  <c r="G1689" i="16"/>
  <c r="S1690" i="16"/>
  <c r="A1690" i="16"/>
  <c r="G1690" i="16" l="1"/>
  <c r="F1690" i="16"/>
  <c r="D1690" i="16"/>
  <c r="A1691" i="16"/>
  <c r="S1691" i="16"/>
  <c r="A1692" i="16" l="1"/>
  <c r="S1692" i="16"/>
  <c r="D1691" i="16"/>
  <c r="G1691" i="16"/>
  <c r="F1691" i="16"/>
  <c r="S1693" i="16" l="1"/>
  <c r="A1693" i="16"/>
  <c r="D1692" i="16"/>
  <c r="G1692" i="16"/>
  <c r="F1692" i="16"/>
  <c r="G1693" i="16" l="1"/>
  <c r="F1693" i="16"/>
  <c r="D1693" i="16"/>
  <c r="S1694" i="16"/>
  <c r="A1694" i="16"/>
  <c r="G1694" i="16" l="1"/>
  <c r="F1694" i="16"/>
  <c r="D1694" i="16"/>
  <c r="S1695" i="16"/>
  <c r="A1695" i="16"/>
  <c r="S1696" i="16" l="1"/>
  <c r="A1696" i="16"/>
  <c r="D1695" i="16"/>
  <c r="G1695" i="16"/>
  <c r="F1695" i="16"/>
  <c r="D1696" i="16" l="1"/>
  <c r="G1696" i="16"/>
  <c r="F1696" i="16"/>
  <c r="S1697" i="16"/>
  <c r="A1697" i="16"/>
  <c r="D1697" i="16" l="1"/>
  <c r="F1697" i="16"/>
  <c r="G1697" i="16"/>
  <c r="S1698" i="16"/>
  <c r="A1698" i="16"/>
  <c r="S1699" i="16" l="1"/>
  <c r="A1699" i="16"/>
  <c r="F1698" i="16"/>
  <c r="D1698" i="16"/>
  <c r="G1698" i="16"/>
  <c r="S1700" i="16" l="1"/>
  <c r="A1700" i="16"/>
  <c r="D1699" i="16"/>
  <c r="F1699" i="16"/>
  <c r="G1699" i="16"/>
  <c r="G1700" i="16" l="1"/>
  <c r="F1700" i="16"/>
  <c r="D1700" i="16"/>
  <c r="S1701" i="16"/>
  <c r="A1701" i="16"/>
  <c r="F1701" i="16" l="1"/>
  <c r="D1701" i="16"/>
  <c r="G1701" i="16"/>
  <c r="S1702" i="16"/>
  <c r="A1702" i="16"/>
  <c r="S1703" i="16" l="1"/>
  <c r="A1703" i="16"/>
  <c r="D1702" i="16"/>
  <c r="F1702" i="16"/>
  <c r="G1702" i="16"/>
  <c r="D1703" i="16" l="1"/>
  <c r="G1703" i="16"/>
  <c r="F1703" i="16"/>
  <c r="S1704" i="16"/>
  <c r="A1704" i="16"/>
  <c r="D1704" i="16" l="1"/>
  <c r="G1704" i="16"/>
  <c r="F1704" i="16"/>
  <c r="A1705" i="16"/>
  <c r="S1705" i="16"/>
  <c r="F1705" i="16" l="1"/>
  <c r="G1705" i="16"/>
  <c r="D1705" i="16"/>
  <c r="S1706" i="16"/>
  <c r="A1706" i="16"/>
  <c r="G1706" i="16" l="1"/>
  <c r="D1706" i="16"/>
  <c r="F1706" i="16"/>
  <c r="S1707" i="16"/>
  <c r="A1707" i="16"/>
  <c r="G1707" i="16" l="1"/>
  <c r="D1707" i="16"/>
  <c r="F1707" i="16"/>
  <c r="A1708" i="16"/>
  <c r="S1708" i="16"/>
  <c r="S1709" i="16" l="1"/>
  <c r="A1709" i="16"/>
  <c r="D1708" i="16"/>
  <c r="G1708" i="16"/>
  <c r="F1708" i="16"/>
  <c r="D1709" i="16" l="1"/>
  <c r="G1709" i="16"/>
  <c r="F1709" i="16"/>
  <c r="A1710" i="16"/>
  <c r="S1710" i="16"/>
  <c r="G1710" i="16" l="1"/>
  <c r="F1710" i="16"/>
  <c r="D1710" i="16"/>
  <c r="S1711" i="16"/>
  <c r="A1711" i="16"/>
  <c r="S1712" i="16" l="1"/>
  <c r="A1712" i="16"/>
  <c r="G1711" i="16"/>
  <c r="F1711" i="16"/>
  <c r="D1711" i="16"/>
  <c r="S1713" i="16" l="1"/>
  <c r="A1713" i="16"/>
  <c r="D1712" i="16"/>
  <c r="G1712" i="16"/>
  <c r="F1712" i="16"/>
  <c r="F1713" i="16" l="1"/>
  <c r="D1713" i="16"/>
  <c r="G1713" i="16"/>
  <c r="S1714" i="16"/>
  <c r="A1714" i="16"/>
  <c r="S1715" i="16" l="1"/>
  <c r="A1715" i="16"/>
  <c r="D1714" i="16"/>
  <c r="F1714" i="16"/>
  <c r="G1714" i="16"/>
  <c r="D1715" i="16" l="1"/>
  <c r="G1715" i="16"/>
  <c r="F1715" i="16"/>
  <c r="A1716" i="16"/>
  <c r="S1716" i="16"/>
  <c r="G1716" i="16" l="1"/>
  <c r="D1716" i="16"/>
  <c r="F1716" i="16"/>
  <c r="S1717" i="16"/>
  <c r="A1717" i="16"/>
  <c r="G1717" i="16" l="1"/>
  <c r="F1717" i="16"/>
  <c r="D1717" i="16"/>
  <c r="S1718" i="16"/>
  <c r="A1718" i="16"/>
  <c r="A1719" i="16" l="1"/>
  <c r="S1719" i="16"/>
  <c r="F1718" i="16"/>
  <c r="G1718" i="16"/>
  <c r="D1718" i="16"/>
  <c r="F1719" i="16" l="1"/>
  <c r="G1719" i="16"/>
  <c r="D1719" i="16"/>
  <c r="S1720" i="16"/>
  <c r="A1720" i="16"/>
  <c r="D1720" i="16" l="1"/>
  <c r="F1720" i="16"/>
  <c r="G1720" i="16"/>
  <c r="S1721" i="16"/>
  <c r="A1721" i="16"/>
  <c r="D1721" i="16" l="1"/>
  <c r="F1721" i="16"/>
  <c r="G1721" i="16"/>
  <c r="S1722" i="16"/>
  <c r="A1722" i="16"/>
  <c r="F1722" i="16" l="1"/>
  <c r="G1722" i="16"/>
  <c r="D1722" i="16"/>
  <c r="S1723" i="16"/>
  <c r="A1723" i="16"/>
  <c r="A1724" i="16" l="1"/>
  <c r="S1724" i="16"/>
  <c r="G1723" i="16"/>
  <c r="F1723" i="16"/>
  <c r="D1723" i="16"/>
  <c r="S1725" i="16" l="1"/>
  <c r="A1725" i="16"/>
  <c r="G1724" i="16"/>
  <c r="F1724" i="16"/>
  <c r="D1724" i="16"/>
  <c r="F1725" i="16" l="1"/>
  <c r="G1725" i="16"/>
  <c r="D1725" i="16"/>
  <c r="S1726" i="16"/>
  <c r="A1726" i="16"/>
  <c r="A1727" i="16" l="1"/>
  <c r="S1727" i="16"/>
  <c r="F1726" i="16"/>
  <c r="D1726" i="16"/>
  <c r="G1726" i="16"/>
  <c r="D1727" i="16" l="1"/>
  <c r="G1727" i="16"/>
  <c r="F1727" i="16"/>
  <c r="A1728" i="16"/>
  <c r="S1728" i="16"/>
  <c r="G1728" i="16" l="1"/>
  <c r="D1728" i="16"/>
  <c r="F1728" i="16"/>
  <c r="S1729" i="16"/>
  <c r="A1729" i="16"/>
  <c r="S1730" i="16" l="1"/>
  <c r="A1730" i="16"/>
  <c r="F1729" i="16"/>
  <c r="D1729" i="16"/>
  <c r="G1729" i="16"/>
  <c r="F1730" i="16" l="1"/>
  <c r="G1730" i="16"/>
  <c r="D1730" i="16"/>
  <c r="S1731" i="16"/>
  <c r="A1731" i="16"/>
  <c r="S1732" i="16" l="1"/>
  <c r="A1732" i="16"/>
  <c r="D1731" i="16"/>
  <c r="G1731" i="16"/>
  <c r="F1731" i="16"/>
  <c r="F1732" i="16" l="1"/>
  <c r="G1732" i="16"/>
  <c r="D1732" i="16"/>
  <c r="A1733" i="16"/>
  <c r="S1733" i="16"/>
  <c r="D1733" i="16" l="1"/>
  <c r="G1733" i="16"/>
  <c r="F1733" i="16"/>
  <c r="A1734" i="16"/>
  <c r="S1734" i="16"/>
  <c r="S1735" i="16" l="1"/>
  <c r="A1735" i="16"/>
  <c r="F1734" i="16"/>
  <c r="D1734" i="16"/>
  <c r="G1734" i="16"/>
  <c r="D1735" i="16" l="1"/>
  <c r="F1735" i="16"/>
  <c r="G1735" i="16"/>
  <c r="S1736" i="16"/>
  <c r="A1736" i="16"/>
  <c r="G1736" i="16" l="1"/>
  <c r="F1736" i="16"/>
  <c r="D1736" i="16"/>
  <c r="S1737" i="16"/>
  <c r="A1737" i="16"/>
  <c r="A1738" i="16" l="1"/>
  <c r="S1738" i="16"/>
  <c r="F1737" i="16"/>
  <c r="D1737" i="16"/>
  <c r="G1737" i="16"/>
  <c r="F1738" i="16" l="1"/>
  <c r="G1738" i="16"/>
  <c r="D1738" i="16"/>
  <c r="S1739" i="16"/>
  <c r="A1739" i="16"/>
  <c r="D1739" i="16" l="1"/>
  <c r="G1739" i="16"/>
  <c r="F1739" i="16"/>
  <c r="S1740" i="16"/>
  <c r="A1740" i="16"/>
  <c r="A1741" i="16" l="1"/>
  <c r="S1741" i="16"/>
  <c r="G1740" i="16"/>
  <c r="F1740" i="16"/>
  <c r="D1740" i="16"/>
  <c r="D1741" i="16" l="1"/>
  <c r="G1741" i="16"/>
  <c r="F1741" i="16"/>
  <c r="A1742" i="16"/>
  <c r="S1742" i="16"/>
  <c r="F1742" i="16" l="1"/>
  <c r="D1742" i="16"/>
  <c r="G1742" i="16"/>
  <c r="S1743" i="16"/>
  <c r="A1743" i="16"/>
  <c r="A1744" i="16" l="1"/>
  <c r="S1744" i="16"/>
  <c r="D1743" i="16"/>
  <c r="F1743" i="16"/>
  <c r="G1743" i="16"/>
  <c r="S1745" i="16" l="1"/>
  <c r="A1745" i="16"/>
  <c r="D1744" i="16"/>
  <c r="F1744" i="16"/>
  <c r="G1744" i="16"/>
  <c r="S1746" i="16" l="1"/>
  <c r="A1746" i="16"/>
  <c r="G1745" i="16"/>
  <c r="F1745" i="16"/>
  <c r="D1745" i="16"/>
  <c r="F1746" i="16" l="1"/>
  <c r="D1746" i="16"/>
  <c r="G1746" i="16"/>
  <c r="A1747" i="16"/>
  <c r="S1747" i="16"/>
  <c r="F1747" i="16" l="1"/>
  <c r="D1747" i="16"/>
  <c r="G1747" i="16"/>
  <c r="S1748" i="16"/>
  <c r="A1748" i="16"/>
  <c r="F1748" i="16" l="1"/>
  <c r="D1748" i="16"/>
  <c r="G1748" i="16"/>
  <c r="S1749" i="16"/>
  <c r="A1749" i="16"/>
  <c r="F1749" i="16" l="1"/>
  <c r="D1749" i="16"/>
  <c r="G1749" i="16"/>
  <c r="A1750" i="16"/>
  <c r="S1750" i="16"/>
  <c r="G1750" i="16" l="1"/>
  <c r="F1750" i="16"/>
  <c r="D1750" i="16"/>
  <c r="S1751" i="16"/>
  <c r="A1751" i="16"/>
  <c r="D1751" i="16" l="1"/>
  <c r="F1751" i="16"/>
  <c r="G1751" i="16"/>
  <c r="S1752" i="16"/>
  <c r="A1752" i="16"/>
  <c r="S1753" i="16" l="1"/>
  <c r="A1753" i="16"/>
  <c r="G1752" i="16"/>
  <c r="F1752" i="16"/>
  <c r="D1752" i="16"/>
  <c r="G1753" i="16" l="1"/>
  <c r="D1753" i="16"/>
  <c r="F1753" i="16"/>
  <c r="S1754" i="16"/>
  <c r="A1754" i="16"/>
  <c r="A1755" i="16" l="1"/>
  <c r="S1755" i="16"/>
  <c r="G1754" i="16"/>
  <c r="F1754" i="16"/>
  <c r="D1754" i="16"/>
  <c r="F1755" i="16" l="1"/>
  <c r="D1755" i="16"/>
  <c r="G1755" i="16"/>
  <c r="A1756" i="16"/>
  <c r="S1756" i="16"/>
  <c r="D1756" i="16" l="1"/>
  <c r="G1756" i="16"/>
  <c r="F1756" i="16"/>
  <c r="S1757" i="16"/>
  <c r="A1757" i="16"/>
  <c r="G1757" i="16" l="1"/>
  <c r="F1757" i="16"/>
  <c r="D1757" i="16"/>
  <c r="S1758" i="16"/>
  <c r="A1758" i="16"/>
  <c r="A1759" i="16" l="1"/>
  <c r="S1759" i="16"/>
  <c r="F1758" i="16"/>
  <c r="D1758" i="16"/>
  <c r="G1758" i="16"/>
  <c r="D1759" i="16" l="1"/>
  <c r="G1759" i="16"/>
  <c r="F1759" i="16"/>
  <c r="S1760" i="16"/>
  <c r="A1760" i="16"/>
  <c r="D1760" i="16" l="1"/>
  <c r="F1760" i="16"/>
  <c r="G1760" i="16"/>
  <c r="S1761" i="16"/>
  <c r="A1761" i="16"/>
  <c r="S1762" i="16" l="1"/>
  <c r="A1762" i="16"/>
  <c r="D1761" i="16"/>
  <c r="G1761" i="16"/>
  <c r="F1761" i="16"/>
  <c r="D1762" i="16" l="1"/>
  <c r="G1762" i="16"/>
  <c r="F1762" i="16"/>
  <c r="S1763" i="16"/>
  <c r="A1763" i="16"/>
  <c r="G1763" i="16" l="1"/>
  <c r="D1763" i="16"/>
  <c r="F1763" i="16"/>
  <c r="S1764" i="16"/>
  <c r="A1764" i="16"/>
  <c r="S1765" i="16" l="1"/>
  <c r="A1765" i="16"/>
  <c r="G1764" i="16"/>
  <c r="F1764" i="16"/>
  <c r="D1764" i="16"/>
  <c r="F1765" i="16" l="1"/>
  <c r="G1765" i="16"/>
  <c r="D1765" i="16"/>
  <c r="S1766" i="16"/>
  <c r="A1766" i="16"/>
  <c r="A1767" i="16" l="1"/>
  <c r="S1767" i="16"/>
  <c r="F1766" i="16"/>
  <c r="D1766" i="16"/>
  <c r="G1766" i="16"/>
  <c r="S1768" i="16" l="1"/>
  <c r="A1768" i="16"/>
  <c r="D1767" i="16"/>
  <c r="F1767" i="16"/>
  <c r="G1767" i="16"/>
  <c r="A1769" i="16" l="1"/>
  <c r="S1769" i="16"/>
  <c r="D1768" i="16"/>
  <c r="G1768" i="16"/>
  <c r="F1768" i="16"/>
  <c r="S1770" i="16" l="1"/>
  <c r="A1770" i="16"/>
  <c r="F1769" i="16"/>
  <c r="D1769" i="16"/>
  <c r="G1769" i="16"/>
  <c r="A1771" i="16" l="1"/>
  <c r="S1771" i="16"/>
  <c r="D1770" i="16"/>
  <c r="G1770" i="16"/>
  <c r="F1770" i="16"/>
  <c r="S1772" i="16" l="1"/>
  <c r="A1772" i="16"/>
  <c r="G1771" i="16"/>
  <c r="F1771" i="16"/>
  <c r="D1771" i="16"/>
  <c r="S1773" i="16" l="1"/>
  <c r="A1773" i="16"/>
  <c r="D1772" i="16"/>
  <c r="G1772" i="16"/>
  <c r="F1772" i="16"/>
  <c r="G1773" i="16" l="1"/>
  <c r="D1773" i="16"/>
  <c r="F1773" i="16"/>
  <c r="S1774" i="16"/>
  <c r="A1774" i="16"/>
  <c r="S1775" i="16" l="1"/>
  <c r="A1775" i="16"/>
  <c r="G1774" i="16"/>
  <c r="F1774" i="16"/>
  <c r="D1774" i="16"/>
  <c r="S1776" i="16" l="1"/>
  <c r="A1776" i="16"/>
  <c r="G1775" i="16"/>
  <c r="D1775" i="16"/>
  <c r="F1775" i="16"/>
  <c r="G1776" i="16" l="1"/>
  <c r="F1776" i="16"/>
  <c r="D1776" i="16"/>
  <c r="S1777" i="16"/>
  <c r="A1777" i="16"/>
  <c r="F1777" i="16" l="1"/>
  <c r="D1777" i="16"/>
  <c r="G1777" i="16"/>
  <c r="S1778" i="16"/>
  <c r="A1778" i="16"/>
  <c r="A1779" i="16" l="1"/>
  <c r="S1779" i="16"/>
  <c r="F1778" i="16"/>
  <c r="D1778" i="16"/>
  <c r="G1778" i="16"/>
  <c r="D1779" i="16" l="1"/>
  <c r="F1779" i="16"/>
  <c r="G1779" i="16"/>
  <c r="S1780" i="16"/>
  <c r="A1780" i="16"/>
  <c r="S1781" i="16" l="1"/>
  <c r="A1781" i="16"/>
  <c r="D1780" i="16"/>
  <c r="F1780" i="16"/>
  <c r="G1780" i="16"/>
  <c r="D1781" i="16" l="1"/>
  <c r="G1781" i="16"/>
  <c r="F1781" i="16"/>
  <c r="A1782" i="16"/>
  <c r="S1782" i="16"/>
  <c r="A1783" i="16" l="1"/>
  <c r="S1783" i="16"/>
  <c r="F1782" i="16"/>
  <c r="G1782" i="16"/>
  <c r="D1782" i="16"/>
  <c r="D1783" i="16" l="1"/>
  <c r="G1783" i="16"/>
  <c r="F1783" i="16"/>
  <c r="S1784" i="16"/>
  <c r="A1784" i="16"/>
  <c r="F1784" i="16" l="1"/>
  <c r="G1784" i="16"/>
  <c r="D1784" i="16"/>
  <c r="A1785" i="16"/>
  <c r="S1785" i="16"/>
  <c r="S1786" i="16" l="1"/>
  <c r="A1786" i="16"/>
  <c r="G1785" i="16"/>
  <c r="F1785" i="16"/>
  <c r="D1785" i="16"/>
  <c r="F1786" i="16" l="1"/>
  <c r="D1786" i="16"/>
  <c r="G1786" i="16"/>
  <c r="S1787" i="16"/>
  <c r="A1787" i="16"/>
  <c r="S1788" i="16" l="1"/>
  <c r="A1788" i="16"/>
  <c r="D1787" i="16"/>
  <c r="G1787" i="16"/>
  <c r="F1787" i="16"/>
  <c r="G1788" i="16" l="1"/>
  <c r="D1788" i="16"/>
  <c r="F1788" i="16"/>
  <c r="S1789" i="16"/>
  <c r="A1789" i="16"/>
  <c r="S1790" i="16" l="1"/>
  <c r="A1790" i="16"/>
  <c r="D1789" i="16"/>
  <c r="G1789" i="16"/>
  <c r="F1789" i="16"/>
  <c r="G1790" i="16" l="1"/>
  <c r="F1790" i="16"/>
  <c r="D1790" i="16"/>
  <c r="S1791" i="16"/>
  <c r="A1791" i="16"/>
  <c r="S1792" i="16" l="1"/>
  <c r="A1792" i="16"/>
  <c r="F1791" i="16"/>
  <c r="D1791" i="16"/>
  <c r="G1791" i="16"/>
  <c r="S1793" i="16" l="1"/>
  <c r="A1793" i="16"/>
  <c r="G1792" i="16"/>
  <c r="D1792" i="16"/>
  <c r="F1792" i="16"/>
  <c r="G1793" i="16" l="1"/>
  <c r="D1793" i="16"/>
  <c r="F1793" i="16"/>
  <c r="S1794" i="16"/>
  <c r="A1794" i="16"/>
  <c r="G1794" i="16" l="1"/>
  <c r="F1794" i="16"/>
  <c r="D1794" i="16"/>
  <c r="S1795" i="16"/>
  <c r="A1795" i="16"/>
  <c r="F1795" i="16" l="1"/>
  <c r="D1795" i="16"/>
  <c r="G1795" i="16"/>
  <c r="S1796" i="16"/>
  <c r="A1796" i="16"/>
  <c r="S1797" i="16" l="1"/>
  <c r="A1797" i="16"/>
  <c r="D1796" i="16"/>
  <c r="G1796" i="16"/>
  <c r="F1796" i="16"/>
  <c r="F1797" i="16" l="1"/>
  <c r="G1797" i="16"/>
  <c r="D1797" i="16"/>
  <c r="A1798" i="16"/>
  <c r="S1798" i="16"/>
  <c r="G1798" i="16" l="1"/>
  <c r="F1798" i="16"/>
  <c r="D1798" i="16"/>
  <c r="S1799" i="16"/>
  <c r="A1799" i="16"/>
  <c r="F1799" i="16" l="1"/>
  <c r="D1799" i="16"/>
  <c r="G1799" i="16"/>
  <c r="A1800" i="16"/>
  <c r="S1800" i="16"/>
  <c r="A1801" i="16" l="1"/>
  <c r="S1801" i="16"/>
  <c r="D1800" i="16"/>
  <c r="G1800" i="16"/>
  <c r="F1800" i="16"/>
  <c r="F1801" i="16" l="1"/>
  <c r="D1801" i="16"/>
  <c r="G1801" i="16"/>
  <c r="S1802" i="16"/>
  <c r="A1802" i="16"/>
  <c r="S1803" i="16" l="1"/>
  <c r="A1803" i="16"/>
  <c r="F1802" i="16"/>
  <c r="D1802" i="16"/>
  <c r="G1802" i="16"/>
  <c r="D1803" i="16" l="1"/>
  <c r="G1803" i="16"/>
  <c r="F1803" i="16"/>
  <c r="S1804" i="16"/>
  <c r="A1804" i="16"/>
  <c r="G1804" i="16" l="1"/>
  <c r="D1804" i="16"/>
  <c r="F1804" i="16"/>
  <c r="S1805" i="16"/>
  <c r="A1805" i="16"/>
  <c r="F1805" i="16" l="1"/>
  <c r="G1805" i="16"/>
  <c r="D1805" i="16"/>
  <c r="S1806" i="16"/>
  <c r="A1806" i="16"/>
  <c r="D1806" i="16" l="1"/>
  <c r="G1806" i="16"/>
  <c r="F1806" i="16"/>
  <c r="S1807" i="16"/>
  <c r="A1807" i="16"/>
  <c r="D1807" i="16" l="1"/>
  <c r="G1807" i="16"/>
  <c r="F1807" i="16"/>
  <c r="A1808" i="16"/>
  <c r="S1808" i="16"/>
  <c r="G1808" i="16" l="1"/>
  <c r="F1808" i="16"/>
  <c r="D1808" i="16"/>
  <c r="S1809" i="16"/>
  <c r="A1809" i="16"/>
  <c r="G1809" i="16" l="1"/>
  <c r="F1809" i="16"/>
  <c r="D1809" i="16"/>
  <c r="S1810" i="16"/>
  <c r="A1810" i="16"/>
  <c r="S1811" i="16" l="1"/>
  <c r="A1811" i="16"/>
  <c r="G1810" i="16"/>
  <c r="F1810" i="16"/>
  <c r="D1810" i="16"/>
  <c r="D1811" i="16" l="1"/>
  <c r="G1811" i="16"/>
  <c r="F1811" i="16"/>
  <c r="S1812" i="16"/>
  <c r="A1812" i="16"/>
  <c r="D1812" i="16" l="1"/>
  <c r="G1812" i="16"/>
  <c r="F1812" i="16"/>
  <c r="A1813" i="16"/>
  <c r="S1813" i="16"/>
  <c r="D1813" i="16" l="1"/>
  <c r="G1813" i="16"/>
  <c r="F1813" i="16"/>
  <c r="A1814" i="16"/>
  <c r="S1814" i="16"/>
  <c r="S1815" i="16" l="1"/>
  <c r="A1815" i="16"/>
  <c r="D1814" i="16"/>
  <c r="G1814" i="16"/>
  <c r="F1814" i="16"/>
  <c r="D1815" i="16" l="1"/>
  <c r="G1815" i="16"/>
  <c r="F1815" i="16"/>
  <c r="A1816" i="16"/>
  <c r="S1816" i="16"/>
  <c r="D1816" i="16" l="1"/>
  <c r="G1816" i="16"/>
  <c r="F1816" i="16"/>
  <c r="A1817" i="16"/>
  <c r="S1817" i="16"/>
  <c r="F1817" i="16" l="1"/>
  <c r="D1817" i="16"/>
  <c r="G1817" i="16"/>
  <c r="A1818" i="16"/>
  <c r="S1818" i="16"/>
  <c r="A1819" i="16" l="1"/>
  <c r="S1819" i="16"/>
  <c r="G1818" i="16"/>
  <c r="F1818" i="16"/>
  <c r="D1818" i="16"/>
  <c r="F1819" i="16" l="1"/>
  <c r="D1819" i="16"/>
  <c r="G1819" i="16"/>
  <c r="S1820" i="16"/>
  <c r="A1820" i="16"/>
  <c r="D1820" i="16" l="1"/>
  <c r="G1820" i="16"/>
  <c r="F1820" i="16"/>
  <c r="S1821" i="16"/>
  <c r="A1821" i="16"/>
  <c r="F1821" i="16" l="1"/>
  <c r="D1821" i="16"/>
  <c r="G1821" i="16"/>
  <c r="S1822" i="16"/>
  <c r="A1822" i="16"/>
  <c r="D1822" i="16" l="1"/>
  <c r="G1822" i="16"/>
  <c r="F1822" i="16"/>
  <c r="S1823" i="16"/>
  <c r="A1823" i="16"/>
  <c r="S1824" i="16" l="1"/>
  <c r="A1824" i="16"/>
  <c r="D1823" i="16"/>
  <c r="G1823" i="16"/>
  <c r="F1823" i="16"/>
  <c r="F1824" i="16" l="1"/>
  <c r="D1824" i="16"/>
  <c r="G1824" i="16"/>
  <c r="S1825" i="16"/>
  <c r="A1825" i="16"/>
  <c r="F1825" i="16" l="1"/>
  <c r="D1825" i="16"/>
  <c r="G1825" i="16"/>
  <c r="S1826" i="16"/>
  <c r="A1826" i="16"/>
  <c r="A1827" i="16" l="1"/>
  <c r="S1827" i="16"/>
  <c r="D1826" i="16"/>
  <c r="G1826" i="16"/>
  <c r="F1826" i="16"/>
  <c r="S1828" i="16" l="1"/>
  <c r="A1828" i="16"/>
  <c r="G1827" i="16"/>
  <c r="F1827" i="16"/>
  <c r="D1827" i="16"/>
  <c r="S1829" i="16" l="1"/>
  <c r="A1829" i="16"/>
  <c r="F1828" i="16"/>
  <c r="G1828" i="16"/>
  <c r="D1828" i="16"/>
  <c r="D1829" i="16" l="1"/>
  <c r="F1829" i="16"/>
  <c r="G1829" i="16"/>
  <c r="S1830" i="16"/>
  <c r="A1830" i="16"/>
  <c r="G1830" i="16" l="1"/>
  <c r="D1830" i="16"/>
  <c r="F1830" i="16"/>
  <c r="A1831" i="16"/>
  <c r="S1831" i="16"/>
  <c r="S1832" i="16" l="1"/>
  <c r="A1832" i="16"/>
  <c r="F1831" i="16"/>
  <c r="D1831" i="16"/>
  <c r="G1831" i="16"/>
  <c r="A1833" i="16" l="1"/>
  <c r="S1833" i="16"/>
  <c r="D1832" i="16"/>
  <c r="F1832" i="16"/>
  <c r="G1832" i="16"/>
  <c r="S1834" i="16" l="1"/>
  <c r="A1834" i="16"/>
  <c r="F1833" i="16"/>
  <c r="D1833" i="16"/>
  <c r="G1833" i="16"/>
  <c r="G1834" i="16" l="1"/>
  <c r="F1834" i="16"/>
  <c r="D1834" i="16"/>
  <c r="A1835" i="16"/>
  <c r="S1835" i="16"/>
  <c r="S1836" i="16" l="1"/>
  <c r="A1836" i="16"/>
  <c r="F1835" i="16"/>
  <c r="D1835" i="16"/>
  <c r="G1835" i="16"/>
  <c r="G1836" i="16" l="1"/>
  <c r="F1836" i="16"/>
  <c r="D1836" i="16"/>
  <c r="S1837" i="16"/>
  <c r="A1837" i="16"/>
  <c r="F1837" i="16" l="1"/>
  <c r="D1837" i="16"/>
  <c r="G1837" i="16"/>
  <c r="S1838" i="16"/>
  <c r="A1838" i="16"/>
  <c r="F1838" i="16" l="1"/>
  <c r="D1838" i="16"/>
  <c r="G1838" i="16"/>
  <c r="S1839" i="16"/>
  <c r="A1839" i="16"/>
  <c r="G1839" i="16" l="1"/>
  <c r="D1839" i="16"/>
  <c r="F1839" i="16"/>
  <c r="S1840" i="16"/>
  <c r="A1840" i="16"/>
  <c r="A1841" i="16" l="1"/>
  <c r="S1841" i="16"/>
  <c r="F1840" i="16"/>
  <c r="G1840" i="16"/>
  <c r="D1840" i="16"/>
  <c r="F1841" i="16" l="1"/>
  <c r="D1841" i="16"/>
  <c r="G1841" i="16"/>
  <c r="S1842" i="16"/>
  <c r="A1842" i="16"/>
  <c r="S1843" i="16" l="1"/>
  <c r="A1843" i="16"/>
  <c r="G1842" i="16"/>
  <c r="F1842" i="16"/>
  <c r="D1842" i="16"/>
  <c r="D1843" i="16" l="1"/>
  <c r="G1843" i="16"/>
  <c r="F1843" i="16"/>
  <c r="S1844" i="16"/>
  <c r="A1844" i="16"/>
  <c r="G1844" i="16" l="1"/>
  <c r="F1844" i="16"/>
  <c r="D1844" i="16"/>
  <c r="S1845" i="16"/>
  <c r="A1845" i="16"/>
  <c r="S1846" i="16" l="1"/>
  <c r="A1846" i="16"/>
  <c r="D1845" i="16"/>
  <c r="F1845" i="16"/>
  <c r="G1845" i="16"/>
  <c r="G1846" i="16" l="1"/>
  <c r="D1846" i="16"/>
  <c r="F1846" i="16"/>
  <c r="S1847" i="16"/>
  <c r="A1847" i="16"/>
  <c r="G1847" i="16" l="1"/>
  <c r="F1847" i="16"/>
  <c r="D1847" i="16"/>
  <c r="A1848" i="16"/>
  <c r="S1848" i="16"/>
  <c r="S1849" i="16" l="1"/>
  <c r="A1849" i="16"/>
  <c r="D1848" i="16"/>
  <c r="G1848" i="16"/>
  <c r="F1848" i="16"/>
  <c r="F1849" i="16" l="1"/>
  <c r="G1849" i="16"/>
  <c r="D1849" i="16"/>
  <c r="S1850" i="16"/>
  <c r="A1850" i="16"/>
  <c r="D1850" i="16" l="1"/>
  <c r="G1850" i="16"/>
  <c r="F1850" i="16"/>
  <c r="S1851" i="16"/>
  <c r="A1851" i="16"/>
  <c r="D1851" i="16" l="1"/>
  <c r="F1851" i="16"/>
  <c r="G1851" i="16"/>
  <c r="S1852" i="16"/>
  <c r="A1852" i="16"/>
  <c r="A1853" i="16" l="1"/>
  <c r="S1853" i="16"/>
  <c r="F1852" i="16"/>
  <c r="G1852" i="16"/>
  <c r="D1852" i="16"/>
  <c r="D1853" i="16" l="1"/>
  <c r="F1853" i="16"/>
  <c r="G1853" i="16"/>
  <c r="S1854" i="16"/>
  <c r="A1854" i="16"/>
  <c r="S1855" i="16" l="1"/>
  <c r="A1855" i="16"/>
  <c r="F1854" i="16"/>
  <c r="D1854" i="16"/>
  <c r="G1854" i="16"/>
  <c r="G1855" i="16" l="1"/>
  <c r="F1855" i="16"/>
  <c r="D1855" i="16"/>
  <c r="S1856" i="16"/>
  <c r="A1856" i="16"/>
  <c r="G1856" i="16" l="1"/>
  <c r="F1856" i="16"/>
  <c r="D1856" i="16"/>
  <c r="S1857" i="16"/>
  <c r="A1857" i="16"/>
  <c r="S1858" i="16" l="1"/>
  <c r="A1858" i="16"/>
  <c r="D1857" i="16"/>
  <c r="F1857" i="16"/>
  <c r="G1857" i="16"/>
  <c r="F1858" i="16" l="1"/>
  <c r="D1858" i="16"/>
  <c r="G1858" i="16"/>
  <c r="S1859" i="16"/>
  <c r="A1859" i="16"/>
  <c r="D1859" i="16" l="1"/>
  <c r="G1859" i="16"/>
  <c r="F1859" i="16"/>
  <c r="S1860" i="16"/>
  <c r="A1860" i="16"/>
  <c r="S1861" i="16" l="1"/>
  <c r="A1861" i="16"/>
  <c r="G1860" i="16"/>
  <c r="D1860" i="16"/>
  <c r="F1860" i="16"/>
  <c r="G1861" i="16" l="1"/>
  <c r="F1861" i="16"/>
  <c r="D1861" i="16"/>
  <c r="S1862" i="16"/>
  <c r="A1862" i="16"/>
  <c r="G1862" i="16" l="1"/>
  <c r="D1862" i="16"/>
  <c r="F1862" i="16"/>
  <c r="A1863" i="16"/>
  <c r="S1863" i="16"/>
  <c r="D1863" i="16" l="1"/>
  <c r="G1863" i="16"/>
  <c r="F1863" i="16"/>
  <c r="S1864" i="16"/>
  <c r="A1864" i="16"/>
  <c r="A1865" i="16" l="1"/>
  <c r="S1865" i="16"/>
  <c r="D1864" i="16"/>
  <c r="G1864" i="16"/>
  <c r="F1864" i="16"/>
  <c r="G1865" i="16" l="1"/>
  <c r="D1865" i="16"/>
  <c r="F1865" i="16"/>
  <c r="S1866" i="16"/>
  <c r="A1866" i="16"/>
  <c r="G1866" i="16" l="1"/>
  <c r="F1866" i="16"/>
  <c r="D1866" i="16"/>
  <c r="S1867" i="16"/>
  <c r="A1867" i="16"/>
  <c r="D1867" i="16" l="1"/>
  <c r="F1867" i="16"/>
  <c r="G1867" i="16"/>
  <c r="S1868" i="16"/>
  <c r="A1868" i="16"/>
  <c r="A1869" i="16" l="1"/>
  <c r="S1869" i="16"/>
  <c r="F1868" i="16"/>
  <c r="G1868" i="16"/>
  <c r="D1868" i="16"/>
  <c r="S1870" i="16" l="1"/>
  <c r="A1870" i="16"/>
  <c r="F1869" i="16"/>
  <c r="G1869" i="16"/>
  <c r="D1869" i="16"/>
  <c r="G1870" i="16" l="1"/>
  <c r="D1870" i="16"/>
  <c r="F1870" i="16"/>
  <c r="S1871" i="16"/>
  <c r="A1871" i="16"/>
  <c r="D1871" i="16" l="1"/>
  <c r="F1871" i="16"/>
  <c r="G1871" i="16"/>
  <c r="S1872" i="16"/>
  <c r="A1872" i="16"/>
  <c r="A1873" i="16" l="1"/>
  <c r="S1873" i="16"/>
  <c r="G1872" i="16"/>
  <c r="F1872" i="16"/>
  <c r="D1872" i="16"/>
  <c r="D1873" i="16" l="1"/>
  <c r="F1873" i="16"/>
  <c r="G1873" i="16"/>
  <c r="S1874" i="16"/>
  <c r="A1874" i="16"/>
  <c r="G1874" i="16" l="1"/>
  <c r="F1874" i="16"/>
  <c r="D1874" i="16"/>
  <c r="A1875" i="16"/>
  <c r="S1875" i="16"/>
  <c r="D1875" i="16" l="1"/>
  <c r="F1875" i="16"/>
  <c r="G1875" i="16"/>
  <c r="S1876" i="16"/>
  <c r="A1876" i="16"/>
  <c r="D1876" i="16" l="1"/>
  <c r="G1876" i="16"/>
  <c r="F1876" i="16"/>
  <c r="S1877" i="16"/>
  <c r="A1877" i="16"/>
  <c r="S1878" i="16" l="1"/>
  <c r="A1878" i="16"/>
  <c r="F1877" i="16"/>
  <c r="D1877" i="16"/>
  <c r="G1877" i="16"/>
  <c r="F1878" i="16" l="1"/>
  <c r="D1878" i="16"/>
  <c r="G1878" i="16"/>
  <c r="A1879" i="16"/>
  <c r="S1879" i="16"/>
  <c r="D1879" i="16" l="1"/>
  <c r="G1879" i="16"/>
  <c r="F1879" i="16"/>
  <c r="A1880" i="16"/>
  <c r="S1880" i="16"/>
  <c r="F1880" i="16" l="1"/>
  <c r="G1880" i="16"/>
  <c r="D1880" i="16"/>
  <c r="A1881" i="16"/>
  <c r="S1881" i="16"/>
  <c r="F1881" i="16" l="1"/>
  <c r="G1881" i="16"/>
  <c r="D1881" i="16"/>
  <c r="S1882" i="16"/>
  <c r="A1882" i="16"/>
  <c r="S1883" i="16" l="1"/>
  <c r="A1883" i="16"/>
  <c r="F1882" i="16"/>
  <c r="D1882" i="16"/>
  <c r="G1882" i="16"/>
  <c r="G1883" i="16" l="1"/>
  <c r="F1883" i="16"/>
  <c r="D1883" i="16"/>
  <c r="A1884" i="16"/>
  <c r="S1884" i="16"/>
  <c r="S1885" i="16" l="1"/>
  <c r="A1885" i="16"/>
  <c r="G1884" i="16"/>
  <c r="D1884" i="16"/>
  <c r="F1884" i="16"/>
  <c r="F1885" i="16" l="1"/>
  <c r="G1885" i="16"/>
  <c r="D1885" i="16"/>
  <c r="S1886" i="16"/>
  <c r="A1886" i="16"/>
  <c r="G1886" i="16" l="1"/>
  <c r="F1886" i="16"/>
  <c r="D1886" i="16"/>
  <c r="S1887" i="16"/>
  <c r="A1887" i="16"/>
  <c r="D1887" i="16" l="1"/>
  <c r="G1887" i="16"/>
  <c r="F1887" i="16"/>
  <c r="S1888" i="16"/>
  <c r="A1888" i="16"/>
  <c r="A1889" i="16" l="1"/>
  <c r="S1889" i="16"/>
  <c r="D1888" i="16"/>
  <c r="G1888" i="16"/>
  <c r="F1888" i="16"/>
  <c r="G1889" i="16" l="1"/>
  <c r="F1889" i="16"/>
  <c r="D1889" i="16"/>
  <c r="S1890" i="16"/>
  <c r="A1890" i="16"/>
  <c r="G1890" i="16" l="1"/>
  <c r="F1890" i="16"/>
  <c r="D1890" i="16"/>
  <c r="S1891" i="16"/>
  <c r="A1891" i="16"/>
  <c r="S1892" i="16" l="1"/>
  <c r="A1892" i="16"/>
  <c r="G1891" i="16"/>
  <c r="F1891" i="16"/>
  <c r="D1891" i="16"/>
  <c r="G1892" i="16" l="1"/>
  <c r="D1892" i="16"/>
  <c r="F1892" i="16"/>
  <c r="S1893" i="16"/>
  <c r="A1893" i="16"/>
  <c r="D1893" i="16" l="1"/>
  <c r="G1893" i="16"/>
  <c r="F1893" i="16"/>
  <c r="S1894" i="16"/>
  <c r="A1894" i="16"/>
  <c r="S1895" i="16" l="1"/>
  <c r="A1895" i="16"/>
  <c r="G1894" i="16"/>
  <c r="D1894" i="16"/>
  <c r="F1894" i="16"/>
  <c r="G1895" i="16" l="1"/>
  <c r="F1895" i="16"/>
  <c r="D1895" i="16"/>
  <c r="S1896" i="16"/>
  <c r="A1896" i="16"/>
  <c r="D1896" i="16" l="1"/>
  <c r="G1896" i="16"/>
  <c r="F1896" i="16"/>
  <c r="S1897" i="16"/>
  <c r="A1897" i="16"/>
  <c r="S1898" i="16" l="1"/>
  <c r="A1898" i="16"/>
  <c r="F1897" i="16"/>
  <c r="D1897" i="16"/>
  <c r="G1897" i="16"/>
  <c r="F1898" i="16" l="1"/>
  <c r="G1898" i="16"/>
  <c r="D1898" i="16"/>
  <c r="A1899" i="16"/>
  <c r="S1899" i="16"/>
  <c r="S1900" i="16" l="1"/>
  <c r="A1900" i="16"/>
  <c r="G1899" i="16"/>
  <c r="F1899" i="16"/>
  <c r="D1899" i="16"/>
  <c r="D1900" i="16" l="1"/>
  <c r="G1900" i="16"/>
  <c r="F1900" i="16"/>
  <c r="A1901" i="16"/>
  <c r="S1901" i="16"/>
  <c r="S1902" i="16" l="1"/>
  <c r="A1902" i="16"/>
  <c r="G1901" i="16"/>
  <c r="D1901" i="16"/>
  <c r="F1901" i="16"/>
  <c r="F1902" i="16" l="1"/>
  <c r="D1902" i="16"/>
  <c r="G1902" i="16"/>
  <c r="S1903" i="16"/>
  <c r="A1903" i="16"/>
  <c r="G1903" i="16" l="1"/>
  <c r="F1903" i="16"/>
  <c r="D1903" i="16"/>
  <c r="S1904" i="16"/>
  <c r="A1904" i="16"/>
  <c r="S1905" i="16" l="1"/>
  <c r="A1905" i="16"/>
  <c r="G1904" i="16"/>
  <c r="F1904" i="16"/>
  <c r="D1904" i="16"/>
  <c r="F1905" i="16" l="1"/>
  <c r="G1905" i="16"/>
  <c r="D1905" i="16"/>
  <c r="S1906" i="16"/>
  <c r="A1906" i="16"/>
  <c r="G1906" i="16" l="1"/>
  <c r="F1906" i="16"/>
  <c r="D1906" i="16"/>
  <c r="S1907" i="16"/>
  <c r="A1907" i="16"/>
  <c r="S1908" i="16" l="1"/>
  <c r="A1908" i="16"/>
  <c r="G1907" i="16"/>
  <c r="F1907" i="16"/>
  <c r="D1907" i="16"/>
  <c r="G1908" i="16" l="1"/>
  <c r="D1908" i="16"/>
  <c r="F1908" i="16"/>
  <c r="A1909" i="16"/>
  <c r="S1909" i="16"/>
  <c r="S1910" i="16" l="1"/>
  <c r="A1910" i="16"/>
  <c r="F1909" i="16"/>
  <c r="D1909" i="16"/>
  <c r="G1909" i="16"/>
  <c r="G1910" i="16" l="1"/>
  <c r="D1910" i="16"/>
  <c r="F1910" i="16"/>
  <c r="A1911" i="16"/>
  <c r="S1911" i="16"/>
  <c r="S1912" i="16" l="1"/>
  <c r="A1912" i="16"/>
  <c r="G1911" i="16"/>
  <c r="D1911" i="16"/>
  <c r="F1911" i="16"/>
  <c r="D1912" i="16" l="1"/>
  <c r="G1912" i="16"/>
  <c r="F1912" i="16"/>
  <c r="A1913" i="16"/>
  <c r="S1913" i="16"/>
  <c r="F1913" i="16" l="1"/>
  <c r="D1913" i="16"/>
  <c r="G1913" i="16"/>
  <c r="S1914" i="16"/>
  <c r="A1914" i="16"/>
  <c r="S1915" i="16" l="1"/>
  <c r="A1915" i="16"/>
  <c r="G1914" i="16"/>
  <c r="D1914" i="16"/>
  <c r="F1914" i="16"/>
  <c r="F1915" i="16" l="1"/>
  <c r="D1915" i="16"/>
  <c r="G1915" i="16"/>
  <c r="S1916" i="16"/>
  <c r="A1916" i="16"/>
  <c r="S1917" i="16" l="1"/>
  <c r="A1917" i="16"/>
  <c r="D1916" i="16"/>
  <c r="G1916" i="16"/>
  <c r="F1916" i="16"/>
  <c r="D1917" i="16" l="1"/>
  <c r="F1917" i="16"/>
  <c r="G1917" i="16"/>
  <c r="S1918" i="16"/>
  <c r="A1918" i="16"/>
  <c r="D1918" i="16" l="1"/>
  <c r="G1918" i="16"/>
  <c r="F1918" i="16"/>
  <c r="A1919" i="16"/>
  <c r="S1919" i="16"/>
  <c r="D1919" i="16" l="1"/>
  <c r="G1919" i="16"/>
  <c r="F1919" i="16"/>
  <c r="S1920" i="16"/>
  <c r="A1920" i="16"/>
  <c r="G1920" i="16" l="1"/>
  <c r="D1920" i="16"/>
  <c r="F1920" i="16"/>
  <c r="S1921" i="16"/>
  <c r="A1921" i="16"/>
  <c r="F1921" i="16" l="1"/>
  <c r="D1921" i="16"/>
  <c r="G1921" i="16"/>
  <c r="A1922" i="16"/>
  <c r="S1922" i="16"/>
  <c r="S1923" i="16" l="1"/>
  <c r="A1923" i="16"/>
  <c r="F1922" i="16"/>
  <c r="D1922" i="16"/>
  <c r="G1922" i="16"/>
  <c r="G1923" i="16" l="1"/>
  <c r="F1923" i="16"/>
  <c r="D1923" i="16"/>
  <c r="S1924" i="16"/>
  <c r="A1924" i="16"/>
  <c r="G1924" i="16" l="1"/>
  <c r="D1924" i="16"/>
  <c r="F1924" i="16"/>
  <c r="A1925" i="16"/>
  <c r="S1925" i="16"/>
  <c r="F1925" i="16" l="1"/>
  <c r="D1925" i="16"/>
  <c r="G1925" i="16"/>
  <c r="S1926" i="16"/>
  <c r="A1926" i="16"/>
  <c r="F1926" i="16" l="1"/>
  <c r="D1926" i="16"/>
  <c r="G1926" i="16"/>
  <c r="S1927" i="16"/>
  <c r="A1927" i="16"/>
  <c r="S1928" i="16" l="1"/>
  <c r="A1928" i="16"/>
  <c r="G1927" i="16"/>
  <c r="D1927" i="16"/>
  <c r="F1927" i="16"/>
  <c r="D1928" i="16" l="1"/>
  <c r="G1928" i="16"/>
  <c r="F1928" i="16"/>
  <c r="S1929" i="16"/>
  <c r="A1929" i="16"/>
  <c r="D1929" i="16" l="1"/>
  <c r="G1929" i="16"/>
  <c r="F1929" i="16"/>
  <c r="S1930" i="16"/>
  <c r="A1930" i="16"/>
  <c r="S1931" i="16" l="1"/>
  <c r="A1931" i="16"/>
  <c r="F1930" i="16"/>
  <c r="D1930" i="16"/>
  <c r="G1930" i="16"/>
  <c r="D1931" i="16" l="1"/>
  <c r="F1931" i="16"/>
  <c r="G1931" i="16"/>
  <c r="A1932" i="16"/>
  <c r="S1932" i="16"/>
  <c r="S1933" i="16" l="1"/>
  <c r="A1933" i="16"/>
  <c r="D1932" i="16"/>
  <c r="G1932" i="16"/>
  <c r="F1932" i="16"/>
  <c r="F1933" i="16" l="1"/>
  <c r="D1933" i="16"/>
  <c r="G1933" i="16"/>
  <c r="S1934" i="16"/>
  <c r="A1934" i="16"/>
  <c r="A1935" i="16" l="1"/>
  <c r="S1935" i="16"/>
  <c r="F1934" i="16"/>
  <c r="G1934" i="16"/>
  <c r="D1934" i="16"/>
  <c r="D1935" i="16" l="1"/>
  <c r="F1935" i="16"/>
  <c r="G1935" i="16"/>
  <c r="S1936" i="16"/>
  <c r="A1936" i="16"/>
  <c r="F1936" i="16" l="1"/>
  <c r="D1936" i="16"/>
  <c r="G1936" i="16"/>
  <c r="S1937" i="16"/>
  <c r="A1937" i="16"/>
  <c r="F1937" i="16" l="1"/>
  <c r="D1937" i="16"/>
  <c r="G1937" i="16"/>
  <c r="S1938" i="16"/>
  <c r="A1938" i="16"/>
  <c r="S1939" i="16" l="1"/>
  <c r="A1939" i="16"/>
  <c r="F1938" i="16"/>
  <c r="G1938" i="16"/>
  <c r="D1938" i="16"/>
  <c r="D1939" i="16" l="1"/>
  <c r="G1939" i="16"/>
  <c r="F1939" i="16"/>
  <c r="S1940" i="16"/>
  <c r="A1940" i="16"/>
  <c r="G1940" i="16" l="1"/>
  <c r="F1940" i="16"/>
  <c r="D1940" i="16"/>
  <c r="S1941" i="16"/>
  <c r="A1941" i="16"/>
  <c r="F1941" i="16" l="1"/>
  <c r="D1941" i="16"/>
  <c r="G1941" i="16"/>
  <c r="S1942" i="16"/>
  <c r="A1942" i="16"/>
  <c r="S1943" i="16" l="1"/>
  <c r="A1943" i="16"/>
  <c r="D1942" i="16"/>
  <c r="G1942" i="16"/>
  <c r="F1942" i="16"/>
  <c r="D1943" i="16" l="1"/>
  <c r="G1943" i="16"/>
  <c r="F1943" i="16"/>
  <c r="A1944" i="16"/>
  <c r="S1944" i="16"/>
  <c r="S1945" i="16" l="1"/>
  <c r="A1945" i="16"/>
  <c r="F1944" i="16"/>
  <c r="G1944" i="16"/>
  <c r="D1944" i="16"/>
  <c r="G1945" i="16" l="1"/>
  <c r="F1945" i="16"/>
  <c r="D1945" i="16"/>
  <c r="S1946" i="16"/>
  <c r="A1946" i="16"/>
  <c r="A1947" i="16" l="1"/>
  <c r="S1947" i="16"/>
  <c r="G1946" i="16"/>
  <c r="F1946" i="16"/>
  <c r="D1946" i="16"/>
  <c r="F1947" i="16" l="1"/>
  <c r="D1947" i="16"/>
  <c r="G1947" i="16"/>
  <c r="S1948" i="16"/>
  <c r="A1948" i="16"/>
  <c r="S1949" i="16" l="1"/>
  <c r="A1949" i="16"/>
  <c r="F1948" i="16"/>
  <c r="D1948" i="16"/>
  <c r="G1948" i="16"/>
  <c r="G1949" i="16" l="1"/>
  <c r="F1949" i="16"/>
  <c r="D1949" i="16"/>
  <c r="A1950" i="16"/>
  <c r="S1950" i="16"/>
  <c r="S1951" i="16" l="1"/>
  <c r="A1951" i="16"/>
  <c r="D1950" i="16"/>
  <c r="G1950" i="16"/>
  <c r="F1950" i="16"/>
  <c r="D1951" i="16" l="1"/>
  <c r="G1951" i="16"/>
  <c r="F1951" i="16"/>
  <c r="S1952" i="16"/>
  <c r="A1952" i="16"/>
  <c r="S1953" i="16" l="1"/>
  <c r="A1953" i="16"/>
  <c r="F1952" i="16"/>
  <c r="G1952" i="16"/>
  <c r="D1952" i="16"/>
  <c r="F1953" i="16" l="1"/>
  <c r="G1953" i="16"/>
  <c r="D1953" i="16"/>
  <c r="S1954" i="16"/>
  <c r="A1954" i="16"/>
  <c r="S1955" i="16" l="1"/>
  <c r="A1955" i="16"/>
  <c r="F1954" i="16"/>
  <c r="G1954" i="16"/>
  <c r="D1954" i="16"/>
  <c r="G1955" i="16" l="1"/>
  <c r="F1955" i="16"/>
  <c r="D1955" i="16"/>
  <c r="S1956" i="16"/>
  <c r="A1956" i="16"/>
  <c r="S1957" i="16" l="1"/>
  <c r="A1957" i="16"/>
  <c r="G1956" i="16"/>
  <c r="D1956" i="16"/>
  <c r="F1956" i="16"/>
  <c r="G1957" i="16" l="1"/>
  <c r="F1957" i="16"/>
  <c r="D1957" i="16"/>
  <c r="S1958" i="16"/>
  <c r="A1958" i="16"/>
  <c r="A1959" i="16" l="1"/>
  <c r="S1959" i="16"/>
  <c r="D1958" i="16"/>
  <c r="F1958" i="16"/>
  <c r="G1958" i="16"/>
  <c r="G1959" i="16" l="1"/>
  <c r="F1959" i="16"/>
  <c r="D1959" i="16"/>
  <c r="S1960" i="16"/>
  <c r="A1960" i="16"/>
  <c r="S1961" i="16" l="1"/>
  <c r="A1961" i="16"/>
  <c r="F1960" i="16"/>
  <c r="G1960" i="16"/>
  <c r="D1960" i="16"/>
  <c r="G1961" i="16" l="1"/>
  <c r="F1961" i="16"/>
  <c r="D1961" i="16"/>
  <c r="S1962" i="16"/>
  <c r="A1962" i="16"/>
  <c r="F1962" i="16" l="1"/>
  <c r="G1962" i="16"/>
  <c r="D1962" i="16"/>
  <c r="S1963" i="16"/>
  <c r="A1963" i="16"/>
  <c r="D1963" i="16" l="1"/>
  <c r="F1963" i="16"/>
  <c r="G1963" i="16"/>
  <c r="S1964" i="16"/>
  <c r="A1964" i="16"/>
  <c r="G1964" i="16" l="1"/>
  <c r="F1964" i="16"/>
  <c r="D1964" i="16"/>
  <c r="S1965" i="16"/>
  <c r="A1965" i="16"/>
  <c r="G1965" i="16" l="1"/>
  <c r="F1965" i="16"/>
  <c r="D1965" i="16"/>
  <c r="S1966" i="16"/>
  <c r="A1966" i="16"/>
  <c r="A1967" i="16" l="1"/>
  <c r="S1967" i="16"/>
  <c r="D1966" i="16"/>
  <c r="F1966" i="16"/>
  <c r="G1966" i="16"/>
  <c r="D1967" i="16" l="1"/>
  <c r="G1967" i="16"/>
  <c r="F1967" i="16"/>
  <c r="A1968" i="16"/>
  <c r="S1968" i="16"/>
  <c r="S1969" i="16" l="1"/>
  <c r="A1969" i="16"/>
  <c r="G1968" i="16"/>
  <c r="D1968" i="16"/>
  <c r="F1968" i="16"/>
  <c r="G1969" i="16" l="1"/>
  <c r="D1969" i="16"/>
  <c r="F1969" i="16"/>
  <c r="S1970" i="16"/>
  <c r="A1970" i="16"/>
  <c r="S1971" i="16" l="1"/>
  <c r="A1971" i="16"/>
  <c r="G1970" i="16"/>
  <c r="F1970" i="16"/>
  <c r="D1970" i="16"/>
  <c r="G1971" i="16" l="1"/>
  <c r="D1971" i="16"/>
  <c r="F1971" i="16"/>
  <c r="S1972" i="16"/>
  <c r="A1972" i="16"/>
  <c r="F1972" i="16" l="1"/>
  <c r="G1972" i="16"/>
  <c r="D1972" i="16"/>
  <c r="S1973" i="16"/>
  <c r="A1973" i="16"/>
  <c r="G1973" i="16" l="1"/>
  <c r="F1973" i="16"/>
  <c r="D1973" i="16"/>
  <c r="S1974" i="16"/>
  <c r="A1974" i="16"/>
  <c r="D1974" i="16" l="1"/>
  <c r="G1974" i="16"/>
  <c r="F1974" i="16"/>
  <c r="A1975" i="16"/>
  <c r="S1975" i="16"/>
  <c r="S1976" i="16" l="1"/>
  <c r="A1976" i="16"/>
  <c r="D1975" i="16"/>
  <c r="G1975" i="16"/>
  <c r="F1975" i="16"/>
  <c r="G1976" i="16" l="1"/>
  <c r="D1976" i="16"/>
  <c r="F1976" i="16"/>
  <c r="A1977" i="16"/>
  <c r="S1977" i="16"/>
  <c r="S1978" i="16" l="1"/>
  <c r="A1978" i="16"/>
  <c r="G1977" i="16"/>
  <c r="F1977" i="16"/>
  <c r="D1977" i="16"/>
  <c r="A1979" i="16" l="1"/>
  <c r="S1979" i="16"/>
  <c r="D1978" i="16"/>
  <c r="G1978" i="16"/>
  <c r="F1978" i="16"/>
  <c r="D1979" i="16" l="1"/>
  <c r="G1979" i="16"/>
  <c r="F1979" i="16"/>
  <c r="S1980" i="16"/>
  <c r="A1980" i="16"/>
  <c r="A1981" i="16" l="1"/>
  <c r="S1981" i="16"/>
  <c r="F1980" i="16"/>
  <c r="D1980" i="16"/>
  <c r="G1980" i="16"/>
  <c r="F1981" i="16" l="1"/>
  <c r="G1981" i="16"/>
  <c r="D1981" i="16"/>
  <c r="S1982" i="16"/>
  <c r="A1982" i="16"/>
  <c r="G1982" i="16" l="1"/>
  <c r="F1982" i="16"/>
  <c r="D1982" i="16"/>
  <c r="A1983" i="16"/>
  <c r="S1983" i="16"/>
  <c r="F1983" i="16" l="1"/>
  <c r="G1983" i="16"/>
  <c r="D1983" i="16"/>
  <c r="S1984" i="16"/>
  <c r="A1984" i="16"/>
  <c r="S1985" i="16" l="1"/>
  <c r="A1985" i="16"/>
  <c r="D1984" i="16"/>
  <c r="F1984" i="16"/>
  <c r="G1984" i="16"/>
  <c r="G1985" i="16" l="1"/>
  <c r="F1985" i="16"/>
  <c r="D1985" i="16"/>
  <c r="S1986" i="16"/>
  <c r="A1986" i="16"/>
  <c r="S1987" i="16" l="1"/>
  <c r="A1987" i="16"/>
  <c r="F1986" i="16"/>
  <c r="G1986" i="16"/>
  <c r="D1986" i="16"/>
  <c r="A1988" i="16" l="1"/>
  <c r="S1988" i="16"/>
  <c r="G1987" i="16"/>
  <c r="D1987" i="16"/>
  <c r="F1987" i="16"/>
  <c r="S1989" i="16" l="1"/>
  <c r="A1989" i="16"/>
  <c r="F1988" i="16"/>
  <c r="D1988" i="16"/>
  <c r="G1988" i="16"/>
  <c r="F1989" i="16" l="1"/>
  <c r="G1989" i="16"/>
  <c r="D1989" i="16"/>
  <c r="S1990" i="16"/>
  <c r="A1990" i="16"/>
  <c r="S1991" i="16" l="1"/>
  <c r="A1991" i="16"/>
  <c r="G1990" i="16"/>
  <c r="D1990" i="16"/>
  <c r="F1990" i="16"/>
  <c r="D1991" i="16" l="1"/>
  <c r="F1991" i="16"/>
  <c r="G1991" i="16"/>
  <c r="S1992" i="16"/>
  <c r="A1992" i="16"/>
  <c r="S1993" i="16" l="1"/>
  <c r="A1993" i="16"/>
  <c r="F1992" i="16"/>
  <c r="D1992" i="16"/>
  <c r="G1992" i="16"/>
  <c r="F1993" i="16" l="1"/>
  <c r="G1993" i="16"/>
  <c r="D1993" i="16"/>
  <c r="S1994" i="16"/>
  <c r="A1994" i="16"/>
  <c r="A1995" i="16" l="1"/>
  <c r="S1995" i="16"/>
  <c r="D1994" i="16"/>
  <c r="F1994" i="16"/>
  <c r="G1994" i="16"/>
  <c r="F1995" i="16" l="1"/>
  <c r="D1995" i="16"/>
  <c r="G1995" i="16"/>
  <c r="S1996" i="16"/>
  <c r="A1996" i="16"/>
  <c r="S1997" i="16" l="1"/>
  <c r="A1997" i="16"/>
  <c r="F1996" i="16"/>
  <c r="D1996" i="16"/>
  <c r="G1996" i="16"/>
  <c r="F1997" i="16" l="1"/>
  <c r="G1997" i="16"/>
  <c r="D1997" i="16"/>
  <c r="S1998" i="16"/>
  <c r="A1998" i="16"/>
  <c r="S1999" i="16" l="1"/>
  <c r="A1999" i="16"/>
  <c r="G1998" i="16"/>
  <c r="F1998" i="16"/>
  <c r="D1998" i="16"/>
  <c r="G1999" i="16" l="1"/>
  <c r="F1999" i="16"/>
  <c r="D1999" i="16"/>
  <c r="S2000" i="16"/>
  <c r="A2000" i="16"/>
  <c r="G2000" i="16" l="1"/>
  <c r="F2000" i="16"/>
  <c r="D2000" i="16"/>
  <c r="A2001" i="16"/>
  <c r="S2001" i="16"/>
  <c r="S2002" i="16" l="1"/>
  <c r="A2002" i="16"/>
  <c r="F2001" i="16"/>
  <c r="G2001" i="16"/>
  <c r="D2001" i="16"/>
  <c r="D2002" i="16" l="1"/>
  <c r="G2002" i="16"/>
  <c r="F2002" i="16"/>
  <c r="A2003" i="16"/>
  <c r="S2003" i="16"/>
  <c r="G2003" i="16" l="1"/>
  <c r="F2003" i="16"/>
  <c r="D2003" i="16"/>
  <c r="S2004" i="16"/>
  <c r="A2004" i="16"/>
  <c r="A2005" i="16" l="1"/>
  <c r="S2005" i="16"/>
  <c r="D2004" i="16"/>
  <c r="G2004" i="16"/>
  <c r="F2004" i="16"/>
  <c r="F2005" i="16" l="1"/>
  <c r="G2005" i="16"/>
  <c r="D2005" i="16"/>
  <c r="S2006" i="16"/>
  <c r="A2006" i="16"/>
  <c r="D2006" i="16" l="1"/>
  <c r="G2006" i="16"/>
  <c r="F2006" i="16"/>
  <c r="S2007" i="16"/>
  <c r="A2007" i="16"/>
  <c r="S2008" i="16" l="1"/>
  <c r="A2008" i="16"/>
  <c r="D2007" i="16"/>
  <c r="F2007" i="16"/>
  <c r="G2007" i="16"/>
  <c r="F2008" i="16" l="1"/>
  <c r="G2008" i="16"/>
  <c r="D2008" i="16"/>
  <c r="A2009" i="16"/>
  <c r="S2009" i="16"/>
  <c r="G2009" i="16" l="1"/>
  <c r="F2009" i="16"/>
  <c r="D2009" i="16"/>
  <c r="S2010" i="16"/>
  <c r="A2010" i="16"/>
  <c r="D2010" i="16" l="1"/>
  <c r="F2010" i="16"/>
  <c r="G2010" i="16"/>
  <c r="S2011" i="16"/>
  <c r="A2011" i="16"/>
  <c r="F2011" i="16" l="1"/>
  <c r="D2011" i="16"/>
  <c r="G2011" i="16"/>
  <c r="A2012" i="16"/>
  <c r="S2012" i="16"/>
  <c r="F2012" i="16" l="1"/>
  <c r="G2012" i="16"/>
  <c r="D2012" i="16"/>
  <c r="S2013" i="16"/>
  <c r="A2013" i="16"/>
  <c r="S2014" i="16" l="1"/>
  <c r="A2014" i="16"/>
  <c r="D2013" i="16"/>
  <c r="G2013" i="16"/>
  <c r="F2013" i="16"/>
  <c r="F2014" i="16" l="1"/>
  <c r="D2014" i="16"/>
  <c r="G2014" i="16"/>
  <c r="A2015" i="16"/>
  <c r="S2015" i="16"/>
  <c r="D2015" i="16" l="1"/>
  <c r="F2015" i="16"/>
  <c r="G2015" i="16"/>
  <c r="S2016" i="16"/>
  <c r="A2016" i="16"/>
  <c r="S2017" i="16" l="1"/>
  <c r="A2017" i="16"/>
  <c r="F2016" i="16"/>
  <c r="G2016" i="16"/>
  <c r="D2016" i="16"/>
  <c r="F2017" i="16" l="1"/>
  <c r="G2017" i="16"/>
  <c r="D2017" i="16"/>
  <c r="S2018" i="16"/>
  <c r="A2018" i="16"/>
  <c r="G2018" i="16" l="1"/>
  <c r="D2018" i="16"/>
  <c r="F2018" i="16"/>
  <c r="S2019" i="16"/>
  <c r="A2019" i="16"/>
  <c r="S2020" i="16" l="1"/>
  <c r="A2020" i="16"/>
  <c r="G2019" i="16"/>
  <c r="D2019" i="16"/>
  <c r="F2019" i="16"/>
  <c r="F2020" i="16" l="1"/>
  <c r="D2020" i="16"/>
  <c r="G2020" i="16"/>
  <c r="S2021" i="16"/>
  <c r="A2021" i="16"/>
  <c r="S2022" i="16" l="1"/>
  <c r="A2022" i="16"/>
  <c r="D2021" i="16"/>
  <c r="G2021" i="16"/>
  <c r="F2021" i="16"/>
  <c r="F2022" i="16" l="1"/>
  <c r="D2022" i="16"/>
  <c r="G2022" i="16"/>
  <c r="A2023" i="16"/>
  <c r="S2023" i="16"/>
  <c r="F2023" i="16" l="1"/>
  <c r="G2023" i="16"/>
  <c r="D2023" i="16"/>
  <c r="S2024" i="16"/>
  <c r="A2024" i="16"/>
  <c r="F2024" i="16" l="1"/>
  <c r="D2024" i="16"/>
  <c r="G2024" i="16"/>
  <c r="S2025" i="16"/>
  <c r="A2025" i="16"/>
  <c r="S2026" i="16" l="1"/>
  <c r="A2026" i="16"/>
  <c r="F2025" i="16"/>
  <c r="G2025" i="16"/>
  <c r="D2025" i="16"/>
  <c r="D2026" i="16" l="1"/>
  <c r="F2026" i="16"/>
  <c r="G2026" i="16"/>
  <c r="S2027" i="16"/>
  <c r="A2027" i="16"/>
  <c r="D2027" i="16" l="1"/>
  <c r="F2027" i="16"/>
  <c r="G2027" i="16"/>
  <c r="S2028" i="16"/>
  <c r="A2028" i="16"/>
  <c r="A2029" i="16" l="1"/>
  <c r="S2029" i="16"/>
  <c r="F2028" i="16"/>
  <c r="D2028" i="16"/>
  <c r="G2028" i="16"/>
  <c r="S2030" i="16" l="1"/>
  <c r="A2030" i="16"/>
  <c r="G2029" i="16"/>
  <c r="D2029" i="16"/>
  <c r="F2029" i="16"/>
  <c r="D2030" i="16" l="1"/>
  <c r="G2030" i="16"/>
  <c r="F2030" i="16"/>
  <c r="S2031" i="16"/>
  <c r="A2031" i="16"/>
  <c r="A2032" i="16" l="1"/>
  <c r="S2032" i="16"/>
  <c r="F2031" i="16"/>
  <c r="G2031" i="16"/>
  <c r="D2031" i="16"/>
  <c r="A2033" i="16" l="1"/>
  <c r="S2033" i="16"/>
  <c r="G2032" i="16"/>
  <c r="D2032" i="16"/>
  <c r="F2032" i="16"/>
  <c r="S2034" i="16" l="1"/>
  <c r="A2034" i="16"/>
  <c r="F2033" i="16"/>
  <c r="D2033" i="16"/>
  <c r="G2033" i="16"/>
  <c r="F2034" i="16" l="1"/>
  <c r="G2034" i="16"/>
  <c r="D2034" i="16"/>
  <c r="S2035" i="16"/>
  <c r="A2035" i="16"/>
  <c r="S2036" i="16" l="1"/>
  <c r="A2036" i="16"/>
  <c r="G2035" i="16"/>
  <c r="F2035" i="16"/>
  <c r="D2035" i="16"/>
  <c r="F2036" i="16" l="1"/>
  <c r="D2036" i="16"/>
  <c r="G2036" i="16"/>
  <c r="S2037" i="16"/>
  <c r="A2037" i="16"/>
  <c r="D2037" i="16" l="1"/>
  <c r="G2037" i="16"/>
  <c r="F2037" i="16"/>
  <c r="A2038" i="16"/>
  <c r="S2038" i="16"/>
  <c r="F2038" i="16" l="1"/>
  <c r="D2038" i="16"/>
  <c r="G2038" i="16"/>
  <c r="A2039" i="16"/>
  <c r="S2039" i="16"/>
  <c r="S2040" i="16" l="1"/>
  <c r="A2040" i="16"/>
  <c r="G2039" i="16"/>
  <c r="D2039" i="16"/>
  <c r="F2039" i="16"/>
  <c r="D2040" i="16" l="1"/>
  <c r="G2040" i="16"/>
  <c r="F2040" i="16"/>
  <c r="S2041" i="16"/>
  <c r="A2041" i="16"/>
  <c r="G2041" i="16" l="1"/>
  <c r="F2041" i="16"/>
  <c r="D2041" i="16"/>
  <c r="A2042" i="16"/>
  <c r="S2042" i="16"/>
  <c r="D2042" i="16" l="1"/>
  <c r="G2042" i="16"/>
  <c r="F2042" i="16"/>
  <c r="A2043" i="16"/>
  <c r="S2043" i="16"/>
  <c r="G2043" i="16" l="1"/>
  <c r="F2043" i="16"/>
  <c r="D2043" i="16"/>
  <c r="S2044" i="16"/>
  <c r="A2044" i="16"/>
  <c r="F2044" i="16" l="1"/>
  <c r="D2044" i="16"/>
  <c r="G2044" i="16"/>
  <c r="S2045" i="16"/>
  <c r="A2045" i="16"/>
  <c r="G2045" i="16" l="1"/>
  <c r="F2045" i="16"/>
  <c r="D2045" i="16"/>
  <c r="S2046" i="16"/>
  <c r="A2046" i="16"/>
  <c r="D2046" i="16" l="1"/>
  <c r="G2046" i="16"/>
  <c r="F2046" i="16"/>
  <c r="S2047" i="16"/>
  <c r="A2047" i="16"/>
  <c r="D2047" i="16" l="1"/>
  <c r="G2047" i="16"/>
  <c r="F2047" i="16"/>
  <c r="S2048" i="16"/>
  <c r="A2048" i="16"/>
  <c r="A2049" i="16" l="1"/>
  <c r="S2049" i="16"/>
  <c r="F2048" i="16"/>
  <c r="G2048" i="16"/>
  <c r="D2048" i="16"/>
  <c r="G2049" i="16" l="1"/>
  <c r="D2049" i="16"/>
  <c r="F2049" i="16"/>
  <c r="A2050" i="16"/>
  <c r="S2050" i="16"/>
  <c r="S2051" i="16" l="1"/>
  <c r="A2051" i="16"/>
  <c r="D2050" i="16"/>
  <c r="G2050" i="16"/>
  <c r="F2050" i="16"/>
  <c r="D2051" i="16" l="1"/>
  <c r="G2051" i="16"/>
  <c r="F2051" i="16"/>
  <c r="S2052" i="16"/>
  <c r="A2052" i="16"/>
  <c r="S2053" i="16" l="1"/>
  <c r="A2053" i="16"/>
  <c r="G2052" i="16"/>
  <c r="F2052" i="16"/>
  <c r="D2052" i="16"/>
  <c r="G2053" i="16" l="1"/>
  <c r="D2053" i="16"/>
  <c r="F2053" i="16"/>
  <c r="S2054" i="16"/>
  <c r="A2054" i="16"/>
  <c r="S2055" i="16" l="1"/>
  <c r="A2055" i="16"/>
  <c r="D2054" i="16"/>
  <c r="F2054" i="16"/>
  <c r="G2054" i="16"/>
  <c r="F2055" i="16" l="1"/>
  <c r="D2055" i="16"/>
  <c r="G2055" i="16"/>
  <c r="S2056" i="16"/>
  <c r="A2056" i="16"/>
  <c r="S2057" i="16" l="1"/>
  <c r="A2057" i="16"/>
  <c r="F2056" i="16"/>
  <c r="D2056" i="16"/>
  <c r="G2056" i="16"/>
  <c r="G2057" i="16" l="1"/>
  <c r="F2057" i="16"/>
  <c r="D2057" i="16"/>
  <c r="S2058" i="16"/>
  <c r="A2058" i="16"/>
  <c r="G2058" i="16" l="1"/>
  <c r="F2058" i="16"/>
  <c r="D2058" i="16"/>
  <c r="A2059" i="16"/>
  <c r="S2059" i="16"/>
  <c r="S2060" i="16" l="1"/>
  <c r="A2060" i="16"/>
  <c r="G2059" i="16"/>
  <c r="F2059" i="16"/>
  <c r="D2059" i="16"/>
  <c r="F2060" i="16" l="1"/>
  <c r="D2060" i="16"/>
  <c r="G2060" i="16"/>
  <c r="A2061" i="16"/>
  <c r="S2061" i="16"/>
  <c r="F2061" i="16" l="1"/>
  <c r="D2061" i="16"/>
  <c r="G2061" i="16"/>
  <c r="S2062" i="16"/>
  <c r="A2062" i="16"/>
  <c r="G2062" i="16" l="1"/>
  <c r="D2062" i="16"/>
  <c r="F2062" i="16"/>
  <c r="S2063" i="16"/>
  <c r="A2063" i="16"/>
  <c r="S2064" i="16" l="1"/>
  <c r="A2064" i="16"/>
  <c r="D2063" i="16"/>
  <c r="G2063" i="16"/>
  <c r="F2063" i="16"/>
  <c r="F2064" i="16" l="1"/>
  <c r="D2064" i="16"/>
  <c r="G2064" i="16"/>
  <c r="S2065" i="16"/>
  <c r="A2065" i="16"/>
  <c r="A2066" i="16" l="1"/>
  <c r="S2066" i="16"/>
  <c r="G2065" i="16"/>
  <c r="F2065" i="16"/>
  <c r="D2065" i="16"/>
  <c r="D2066" i="16" l="1"/>
  <c r="F2066" i="16"/>
  <c r="G2066" i="16"/>
  <c r="S2067" i="16"/>
  <c r="A2067" i="16"/>
  <c r="S2068" i="16" l="1"/>
  <c r="A2068" i="16"/>
  <c r="D2067" i="16"/>
  <c r="G2067" i="16"/>
  <c r="F2067" i="16"/>
  <c r="D2068" i="16" l="1"/>
  <c r="G2068" i="16"/>
  <c r="F2068" i="16"/>
  <c r="S2069" i="16"/>
  <c r="A2069" i="16"/>
  <c r="F2069" i="16" l="1"/>
  <c r="D2069" i="16"/>
  <c r="G2069" i="16"/>
  <c r="S2070" i="16"/>
  <c r="A2070" i="16"/>
  <c r="F2070" i="16" l="1"/>
  <c r="D2070" i="16"/>
  <c r="G2070" i="16"/>
  <c r="S2071" i="16"/>
  <c r="A2071" i="16"/>
  <c r="G2071" i="16" l="1"/>
  <c r="F2071" i="16"/>
  <c r="D2071" i="16"/>
  <c r="A2072" i="16"/>
  <c r="S2072" i="16"/>
  <c r="S2073" i="16" l="1"/>
  <c r="A2073" i="16"/>
  <c r="D2072" i="16"/>
  <c r="G2072" i="16"/>
  <c r="F2072" i="16"/>
  <c r="F2073" i="16" l="1"/>
  <c r="D2073" i="16"/>
  <c r="G2073" i="16"/>
  <c r="S2074" i="16"/>
  <c r="A2074" i="16"/>
  <c r="A2075" i="16" l="1"/>
  <c r="S2075" i="16"/>
  <c r="F2074" i="16"/>
  <c r="G2074" i="16"/>
  <c r="D2074" i="16"/>
  <c r="G2075" i="16" l="1"/>
  <c r="F2075" i="16"/>
  <c r="D2075" i="16"/>
  <c r="S2076" i="16"/>
  <c r="A2076" i="16"/>
  <c r="S2077" i="16" l="1"/>
  <c r="A2077" i="16"/>
  <c r="F2076" i="16"/>
  <c r="D2076" i="16"/>
  <c r="G2076" i="16"/>
  <c r="F2077" i="16" l="1"/>
  <c r="D2077" i="16"/>
  <c r="G2077" i="16"/>
  <c r="S2078" i="16"/>
  <c r="A2078" i="16"/>
  <c r="D2078" i="16" l="1"/>
  <c r="F2078" i="16"/>
  <c r="G2078" i="16"/>
  <c r="S2079" i="16"/>
  <c r="A2079" i="16"/>
  <c r="S2080" i="16" l="1"/>
  <c r="A2080" i="16"/>
  <c r="G2079" i="16"/>
  <c r="F2079" i="16"/>
  <c r="D2079" i="16"/>
  <c r="F2080" i="16" l="1"/>
  <c r="D2080" i="16"/>
  <c r="G2080" i="16"/>
  <c r="S2081" i="16"/>
  <c r="A2081" i="16"/>
  <c r="G2081" i="16" l="1"/>
  <c r="D2081" i="16"/>
  <c r="F2081" i="16"/>
  <c r="S2082" i="16"/>
  <c r="A2082" i="16"/>
  <c r="S2083" i="16" l="1"/>
  <c r="A2083" i="16"/>
  <c r="F2082" i="16"/>
  <c r="D2082" i="16"/>
  <c r="G2082" i="16"/>
  <c r="F2083" i="16" l="1"/>
  <c r="D2083" i="16"/>
  <c r="G2083" i="16"/>
  <c r="A2084" i="16"/>
  <c r="S2084" i="16"/>
  <c r="F2084" i="16" l="1"/>
  <c r="D2084" i="16"/>
  <c r="G2084" i="16"/>
  <c r="S2085" i="16"/>
  <c r="A2085" i="16"/>
  <c r="G2085" i="16" l="1"/>
  <c r="D2085" i="16"/>
  <c r="F2085" i="16"/>
  <c r="S2086" i="16"/>
  <c r="A2086" i="16"/>
  <c r="S2087" i="16" l="1"/>
  <c r="A2087" i="16"/>
  <c r="D2086" i="16"/>
  <c r="G2086" i="16"/>
  <c r="F2086" i="16"/>
  <c r="D2087" i="16" l="1"/>
  <c r="G2087" i="16"/>
  <c r="F2087" i="16"/>
  <c r="S2088" i="16"/>
  <c r="A2088" i="16"/>
  <c r="S2089" i="16" l="1"/>
  <c r="A2089" i="16"/>
  <c r="G2088" i="16"/>
  <c r="F2088" i="16"/>
  <c r="D2088" i="16"/>
  <c r="F2089" i="16" l="1"/>
  <c r="G2089" i="16"/>
  <c r="D2089" i="16"/>
  <c r="S2090" i="16"/>
  <c r="A2090" i="16"/>
  <c r="D2090" i="16" l="1"/>
  <c r="G2090" i="16"/>
  <c r="F2090" i="16"/>
  <c r="A2091" i="16"/>
  <c r="S2091" i="16"/>
  <c r="S2092" i="16" l="1"/>
  <c r="A2092" i="16"/>
  <c r="G2091" i="16"/>
  <c r="F2091" i="16"/>
  <c r="D2091" i="16"/>
  <c r="F2092" i="16" l="1"/>
  <c r="G2092" i="16"/>
  <c r="D2092" i="16"/>
  <c r="S2093" i="16"/>
  <c r="A2093" i="16"/>
  <c r="F2093" i="16" l="1"/>
  <c r="D2093" i="16"/>
  <c r="G2093" i="16"/>
  <c r="S2094" i="16"/>
  <c r="A2094" i="16"/>
  <c r="S2095" i="16" l="1"/>
  <c r="A2095" i="16"/>
  <c r="G2094" i="16"/>
  <c r="F2094" i="16"/>
  <c r="D2094" i="16"/>
  <c r="D2095" i="16" l="1"/>
  <c r="F2095" i="16"/>
  <c r="G2095" i="16"/>
  <c r="S2096" i="16"/>
  <c r="A2096" i="16"/>
  <c r="S2097" i="16" l="1"/>
  <c r="A2097" i="16"/>
  <c r="D2096" i="16"/>
  <c r="F2096" i="16"/>
  <c r="G2096" i="16"/>
  <c r="G2097" i="16" l="1"/>
  <c r="F2097" i="16"/>
  <c r="D2097" i="16"/>
  <c r="S2098" i="16"/>
  <c r="A2098" i="16"/>
  <c r="S2099" i="16" l="1"/>
  <c r="A2099" i="16"/>
  <c r="G2098" i="16"/>
  <c r="D2098" i="16"/>
  <c r="F2098" i="16"/>
  <c r="G2099" i="16" l="1"/>
  <c r="D2099" i="16"/>
  <c r="F2099" i="16"/>
  <c r="S2100" i="16"/>
  <c r="A2100" i="16"/>
  <c r="D2100" i="16" l="1"/>
  <c r="F2100" i="16"/>
  <c r="G2100" i="16"/>
  <c r="S2101" i="16"/>
  <c r="A2101" i="16"/>
  <c r="S2102" i="16" l="1"/>
  <c r="A2102" i="16"/>
  <c r="G2101" i="16"/>
  <c r="F2101" i="16"/>
  <c r="D2101" i="16"/>
  <c r="G2102" i="16" l="1"/>
  <c r="F2102" i="16"/>
  <c r="D2102" i="16"/>
  <c r="S2103" i="16"/>
  <c r="A2103" i="16"/>
  <c r="S2104" i="16" l="1"/>
  <c r="A2104" i="16"/>
  <c r="D2103" i="16"/>
  <c r="G2103" i="16"/>
  <c r="F2103" i="16"/>
  <c r="F2104" i="16" l="1"/>
  <c r="G2104" i="16"/>
  <c r="D2104" i="16"/>
  <c r="S2105" i="16"/>
  <c r="A2105" i="16"/>
  <c r="A2106" i="16" l="1"/>
  <c r="S2106" i="16"/>
  <c r="D2105" i="16"/>
  <c r="G2105" i="16"/>
  <c r="F2105" i="16"/>
  <c r="F2106" i="16" l="1"/>
  <c r="G2106" i="16"/>
  <c r="D2106" i="16"/>
  <c r="S2107" i="16"/>
  <c r="A2107" i="16"/>
  <c r="F2107" i="16" l="1"/>
  <c r="G2107" i="16"/>
  <c r="D2107" i="16"/>
  <c r="S2108" i="16"/>
  <c r="A2108" i="16"/>
  <c r="D2108" i="16" l="1"/>
  <c r="F2108" i="16"/>
  <c r="G2108" i="16"/>
  <c r="S2109" i="16"/>
  <c r="A2109" i="16"/>
  <c r="F2109" i="16" l="1"/>
  <c r="D2109" i="16"/>
  <c r="G2109" i="16"/>
  <c r="A2110" i="16"/>
  <c r="S2110" i="16"/>
  <c r="S2111" i="16" l="1"/>
  <c r="A2111" i="16"/>
  <c r="D2110" i="16"/>
  <c r="G2110" i="16"/>
  <c r="F2110" i="16"/>
  <c r="G2111" i="16" l="1"/>
  <c r="F2111" i="16"/>
  <c r="D2111" i="16"/>
  <c r="S2112" i="16"/>
  <c r="A2112" i="16"/>
  <c r="S2113" i="16" l="1"/>
  <c r="A2113" i="16"/>
  <c r="F2112" i="16"/>
  <c r="G2112" i="16"/>
  <c r="D2112" i="16"/>
  <c r="D2113" i="16" l="1"/>
  <c r="F2113" i="16"/>
  <c r="G2113" i="16"/>
  <c r="S2114" i="16"/>
  <c r="A2114" i="16"/>
  <c r="S2115" i="16" l="1"/>
  <c r="A2115" i="16"/>
  <c r="G2114" i="16"/>
  <c r="F2114" i="16"/>
  <c r="D2114" i="16"/>
  <c r="F2115" i="16" l="1"/>
  <c r="D2115" i="16"/>
  <c r="G2115" i="16"/>
  <c r="S2116" i="16"/>
  <c r="A2116" i="16"/>
  <c r="F2116" i="16" l="1"/>
  <c r="D2116" i="16"/>
  <c r="G2116" i="16"/>
  <c r="S2117" i="16"/>
  <c r="A2117" i="16"/>
  <c r="S2118" i="16" l="1"/>
  <c r="A2118" i="16"/>
  <c r="F2117" i="16"/>
  <c r="G2117" i="16"/>
  <c r="D2117" i="16"/>
  <c r="D2118" i="16" l="1"/>
  <c r="G2118" i="16"/>
  <c r="F2118" i="16"/>
  <c r="S2119" i="16"/>
  <c r="A2119" i="16"/>
  <c r="S2120" i="16" l="1"/>
  <c r="A2120" i="16"/>
  <c r="F2119" i="16"/>
  <c r="D2119" i="16"/>
  <c r="G2119" i="16"/>
  <c r="G2120" i="16" l="1"/>
  <c r="F2120" i="16"/>
  <c r="D2120" i="16"/>
  <c r="S2121" i="16"/>
  <c r="A2121" i="16"/>
  <c r="S2122" i="16" l="1"/>
  <c r="A2122" i="16"/>
  <c r="F2121" i="16"/>
  <c r="G2121" i="16"/>
  <c r="D2121" i="16"/>
  <c r="D2122" i="16" l="1"/>
  <c r="G2122" i="16"/>
  <c r="F2122" i="16"/>
  <c r="S2123" i="16"/>
  <c r="A2123" i="16"/>
  <c r="D2123" i="16" l="1"/>
  <c r="G2123" i="16"/>
  <c r="F2123" i="16"/>
  <c r="S2124" i="16"/>
  <c r="A2124" i="16"/>
  <c r="G2124" i="16" l="1"/>
  <c r="F2124" i="16"/>
  <c r="D2124" i="16"/>
  <c r="S2125" i="16"/>
  <c r="A2125" i="16"/>
  <c r="S2126" i="16" l="1"/>
  <c r="A2126" i="16"/>
  <c r="F2125" i="16"/>
  <c r="D2125" i="16"/>
  <c r="G2125" i="16"/>
  <c r="F2126" i="16" l="1"/>
  <c r="D2126" i="16"/>
  <c r="G2126" i="16"/>
  <c r="S2127" i="16"/>
  <c r="A2127" i="16"/>
  <c r="S2128" i="16" l="1"/>
  <c r="A2128" i="16"/>
  <c r="D2127" i="16"/>
  <c r="F2127" i="16"/>
  <c r="G2127" i="16"/>
  <c r="D2128" i="16" l="1"/>
  <c r="F2128" i="16"/>
  <c r="G2128" i="16"/>
  <c r="S2129" i="16"/>
  <c r="A2129" i="16"/>
  <c r="G2129" i="16" l="1"/>
  <c r="F2129" i="16"/>
  <c r="D2129" i="16"/>
  <c r="A2130" i="16"/>
  <c r="S2130" i="16"/>
  <c r="S2131" i="16" l="1"/>
  <c r="A2131" i="16"/>
  <c r="G2130" i="16"/>
  <c r="F2130" i="16"/>
  <c r="D2130" i="16"/>
  <c r="G2131" i="16" l="1"/>
  <c r="F2131" i="16"/>
  <c r="D2131" i="16"/>
  <c r="S2132" i="16"/>
  <c r="A2132" i="16"/>
  <c r="D2132" i="16" l="1"/>
  <c r="G2132" i="16"/>
  <c r="F2132" i="16"/>
  <c r="S2133" i="16"/>
  <c r="A2133" i="16"/>
  <c r="S2134" i="16" l="1"/>
  <c r="A2134" i="16"/>
  <c r="G2133" i="16"/>
  <c r="F2133" i="16"/>
  <c r="D2133" i="16"/>
  <c r="G2134" i="16" l="1"/>
  <c r="F2134" i="16"/>
  <c r="D2134" i="16"/>
  <c r="A2135" i="16"/>
  <c r="S2135" i="16"/>
  <c r="G2135" i="16" l="1"/>
  <c r="F2135" i="16"/>
  <c r="D2135" i="16"/>
  <c r="A2136" i="16"/>
  <c r="S2136" i="16"/>
  <c r="S2137" i="16" l="1"/>
  <c r="A2137" i="16"/>
  <c r="D2136" i="16"/>
  <c r="G2136" i="16"/>
  <c r="F2136" i="16"/>
  <c r="F2137" i="16" l="1"/>
  <c r="D2137" i="16"/>
  <c r="G2137" i="16"/>
  <c r="S2138" i="16"/>
  <c r="A2138" i="16"/>
  <c r="S2139" i="16" l="1"/>
  <c r="A2139" i="16"/>
  <c r="D2138" i="16"/>
  <c r="G2138" i="16"/>
  <c r="F2138" i="16"/>
  <c r="F2139" i="16" l="1"/>
  <c r="G2139" i="16"/>
  <c r="D2139" i="16"/>
  <c r="A2140" i="16"/>
  <c r="S2140" i="16"/>
  <c r="F2140" i="16" l="1"/>
  <c r="D2140" i="16"/>
  <c r="G2140" i="16"/>
  <c r="S2141" i="16"/>
  <c r="A2141" i="16"/>
  <c r="G2141" i="16" l="1"/>
  <c r="F2141" i="16"/>
  <c r="D2141" i="16"/>
  <c r="S2142" i="16"/>
  <c r="A2142" i="16"/>
  <c r="D2142" i="16" l="1"/>
  <c r="G2142" i="16"/>
  <c r="F2142" i="16"/>
  <c r="S2143" i="16"/>
  <c r="A2143" i="16"/>
  <c r="S2144" i="16" l="1"/>
  <c r="A2144" i="16"/>
  <c r="G2143" i="16"/>
  <c r="F2143" i="16"/>
  <c r="D2143" i="16"/>
  <c r="F2144" i="16" l="1"/>
  <c r="D2144" i="16"/>
  <c r="G2144" i="16"/>
  <c r="S2145" i="16"/>
  <c r="A2145" i="16"/>
  <c r="S2146" i="16" l="1"/>
  <c r="A2146" i="16"/>
  <c r="G2145" i="16"/>
  <c r="D2145" i="16"/>
  <c r="F2145" i="16"/>
  <c r="A2147" i="16" l="1"/>
  <c r="S2147" i="16"/>
  <c r="G2146" i="16"/>
  <c r="D2146" i="16"/>
  <c r="F2146" i="16"/>
  <c r="A2148" i="16" l="1"/>
  <c r="S2148" i="16"/>
  <c r="F2147" i="16"/>
  <c r="D2147" i="16"/>
  <c r="G2147" i="16"/>
  <c r="F2148" i="16" l="1"/>
  <c r="D2148" i="16"/>
  <c r="G2148" i="16"/>
  <c r="S2149" i="16"/>
  <c r="A2149" i="16"/>
  <c r="S2150" i="16" l="1"/>
  <c r="A2150" i="16"/>
  <c r="F2149" i="16"/>
  <c r="G2149" i="16"/>
  <c r="D2149" i="16"/>
  <c r="D2150" i="16" l="1"/>
  <c r="G2150" i="16"/>
  <c r="F2150" i="16"/>
  <c r="S2151" i="16"/>
  <c r="A2151" i="16"/>
  <c r="D2151" i="16" l="1"/>
  <c r="F2151" i="16"/>
  <c r="G2151" i="16"/>
  <c r="S2152" i="16"/>
  <c r="A2152" i="16"/>
  <c r="F2152" i="16" l="1"/>
  <c r="G2152" i="16"/>
  <c r="D2152" i="16"/>
  <c r="S2153" i="16"/>
  <c r="A2153" i="16"/>
  <c r="S2154" i="16" l="1"/>
  <c r="A2154" i="16"/>
  <c r="F2153" i="16"/>
  <c r="D2153" i="16"/>
  <c r="G2153" i="16"/>
  <c r="G2154" i="16" l="1"/>
  <c r="D2154" i="16"/>
  <c r="F2154" i="16"/>
  <c r="S2155" i="16"/>
  <c r="A2155" i="16"/>
  <c r="S2156" i="16" l="1"/>
  <c r="A2156" i="16"/>
  <c r="D2155" i="16"/>
  <c r="F2155" i="16"/>
  <c r="G2155" i="16"/>
  <c r="D2156" i="16" l="1"/>
  <c r="G2156" i="16"/>
  <c r="F2156" i="16"/>
  <c r="S2157" i="16"/>
  <c r="A2157" i="16"/>
  <c r="F2157" i="16" l="1"/>
  <c r="D2157" i="16"/>
  <c r="G2157" i="16"/>
  <c r="S2158" i="16"/>
  <c r="A2158" i="16"/>
  <c r="F2158" i="16" l="1"/>
  <c r="D2158" i="16"/>
  <c r="G2158" i="16"/>
  <c r="S2159" i="16"/>
  <c r="A2159" i="16"/>
  <c r="G2159" i="16" l="1"/>
  <c r="F2159" i="16"/>
  <c r="D2159" i="16"/>
  <c r="S2160" i="16"/>
  <c r="A2160" i="16"/>
  <c r="F2160" i="16" l="1"/>
  <c r="D2160" i="16"/>
  <c r="G2160" i="16"/>
  <c r="S2161" i="16"/>
  <c r="A2161" i="16"/>
  <c r="S2162" i="16" l="1"/>
  <c r="A2162" i="16"/>
  <c r="D2161" i="16"/>
  <c r="G2161" i="16"/>
  <c r="F2161" i="16"/>
  <c r="D2162" i="16" l="1"/>
  <c r="G2162" i="16"/>
  <c r="F2162" i="16"/>
  <c r="S2163" i="16"/>
  <c r="A2163" i="16"/>
  <c r="A2164" i="16" l="1"/>
  <c r="S2164" i="16"/>
  <c r="G2163" i="16"/>
  <c r="F2163" i="16"/>
  <c r="D2163" i="16"/>
  <c r="F2164" i="16" l="1"/>
  <c r="G2164" i="16"/>
  <c r="D2164" i="16"/>
  <c r="A2165" i="16"/>
  <c r="S2165" i="16"/>
  <c r="A2166" i="16" l="1"/>
  <c r="S2166" i="16"/>
  <c r="F2165" i="16"/>
  <c r="D2165" i="16"/>
  <c r="G2165" i="16"/>
  <c r="D2166" i="16" l="1"/>
  <c r="G2166" i="16"/>
  <c r="F2166" i="16"/>
  <c r="S2167" i="16"/>
  <c r="A2167" i="16"/>
  <c r="F2167" i="16" l="1"/>
  <c r="G2167" i="16"/>
  <c r="D2167" i="16"/>
  <c r="S2168" i="16"/>
  <c r="A2168" i="16"/>
  <c r="F2168" i="16" l="1"/>
  <c r="D2168" i="16"/>
  <c r="G2168" i="16"/>
  <c r="S2169" i="16"/>
  <c r="A2169" i="16"/>
  <c r="G2169" i="16" l="1"/>
  <c r="F2169" i="16"/>
  <c r="D2169" i="16"/>
  <c r="S2170" i="16"/>
  <c r="A2170" i="16"/>
  <c r="S2171" i="16" l="1"/>
  <c r="A2171" i="16"/>
  <c r="D2170" i="16"/>
  <c r="G2170" i="16"/>
  <c r="F2170" i="16"/>
  <c r="D2171" i="16" l="1"/>
  <c r="F2171" i="16"/>
  <c r="G2171" i="16"/>
  <c r="S2172" i="16"/>
  <c r="A2172" i="16"/>
  <c r="S2173" i="16" l="1"/>
  <c r="A2173" i="16"/>
  <c r="F2172" i="16"/>
  <c r="D2172" i="16"/>
  <c r="G2172" i="16"/>
  <c r="S2174" i="16" l="1"/>
  <c r="A2174" i="16"/>
  <c r="G2173" i="16"/>
  <c r="D2173" i="16"/>
  <c r="F2173" i="16"/>
  <c r="F2174" i="16" l="1"/>
  <c r="G2174" i="16"/>
  <c r="D2174" i="16"/>
  <c r="S2175" i="16"/>
  <c r="A2175" i="16"/>
  <c r="S2176" i="16" l="1"/>
  <c r="A2176" i="16"/>
  <c r="G2175" i="16"/>
  <c r="D2175" i="16"/>
  <c r="F2175" i="16"/>
  <c r="F2176" i="16" l="1"/>
  <c r="D2176" i="16"/>
  <c r="G2176" i="16"/>
  <c r="A2177" i="16"/>
  <c r="S2177" i="16"/>
  <c r="A2178" i="16" l="1"/>
  <c r="S2178" i="16"/>
  <c r="F2177" i="16"/>
  <c r="G2177" i="16"/>
  <c r="D2177" i="16"/>
  <c r="F2178" i="16" l="1"/>
  <c r="D2178" i="16"/>
  <c r="G2178" i="16"/>
  <c r="A2179" i="16"/>
  <c r="S2179" i="16"/>
  <c r="A2180" i="16" l="1"/>
  <c r="S2180" i="16"/>
  <c r="D2179" i="16"/>
  <c r="G2179" i="16"/>
  <c r="F2179" i="16"/>
  <c r="F2180" i="16" l="1"/>
  <c r="D2180" i="16"/>
  <c r="G2180" i="16"/>
  <c r="S2181" i="16"/>
  <c r="A2181" i="16"/>
  <c r="D2181" i="16" l="1"/>
  <c r="G2181" i="16"/>
  <c r="F2181" i="16"/>
  <c r="A2182" i="16"/>
  <c r="S2182" i="16"/>
  <c r="D2182" i="16" l="1"/>
  <c r="G2182" i="16"/>
  <c r="F2182" i="16"/>
  <c r="S2183" i="16"/>
  <c r="A2183" i="16"/>
  <c r="S2184" i="16" l="1"/>
  <c r="A2184" i="16"/>
  <c r="D2183" i="16"/>
  <c r="F2183" i="16"/>
  <c r="G2183" i="16"/>
  <c r="G2184" i="16" l="1"/>
  <c r="D2184" i="16"/>
  <c r="F2184" i="16"/>
  <c r="S2185" i="16"/>
  <c r="A2185" i="16"/>
  <c r="F2185" i="16" l="1"/>
  <c r="D2185" i="16"/>
  <c r="G2185" i="16"/>
  <c r="S2186" i="16"/>
  <c r="A2186" i="16"/>
  <c r="G2186" i="16" l="1"/>
  <c r="F2186" i="16"/>
  <c r="D2186" i="16"/>
  <c r="S2187" i="16"/>
  <c r="A2187" i="16"/>
  <c r="F2187" i="16" l="1"/>
  <c r="G2187" i="16"/>
  <c r="D2187" i="16"/>
  <c r="S2188" i="16"/>
  <c r="A2188" i="16"/>
  <c r="F2188" i="16" l="1"/>
  <c r="G2188" i="16"/>
  <c r="D2188" i="16"/>
  <c r="S2189" i="16"/>
  <c r="A2189" i="16"/>
  <c r="S2190" i="16" l="1"/>
  <c r="A2190" i="16"/>
  <c r="G2189" i="16"/>
  <c r="D2189" i="16"/>
  <c r="F2189" i="16"/>
  <c r="F2190" i="16" l="1"/>
  <c r="D2190" i="16"/>
  <c r="G2190" i="16"/>
  <c r="S2191" i="16"/>
  <c r="A2191" i="16"/>
  <c r="S2192" i="16" l="1"/>
  <c r="A2192" i="16"/>
  <c r="G2191" i="16"/>
  <c r="F2191" i="16"/>
  <c r="D2191" i="16"/>
  <c r="D2192" i="16" l="1"/>
  <c r="G2192" i="16"/>
  <c r="F2192" i="16"/>
  <c r="S2193" i="16"/>
  <c r="A2193" i="16"/>
  <c r="G2193" i="16" l="1"/>
  <c r="F2193" i="16"/>
  <c r="D2193" i="16"/>
  <c r="A2194" i="16"/>
  <c r="S2194" i="16"/>
  <c r="S2195" i="16" l="1"/>
  <c r="A2195" i="16"/>
  <c r="F2194" i="16"/>
  <c r="G2194" i="16"/>
  <c r="D2194" i="16"/>
  <c r="F2195" i="16" l="1"/>
  <c r="G2195" i="16"/>
  <c r="D2195" i="16"/>
  <c r="S2196" i="16"/>
  <c r="A2196" i="16"/>
  <c r="D2196" i="16" l="1"/>
  <c r="F2196" i="16"/>
  <c r="G2196" i="16"/>
  <c r="S2197" i="16"/>
  <c r="A2197" i="16"/>
  <c r="D2197" i="16" l="1"/>
  <c r="G2197" i="16"/>
  <c r="F2197" i="16"/>
  <c r="S2198" i="16"/>
  <c r="A2198" i="16"/>
  <c r="A2199" i="16" l="1"/>
  <c r="S2199" i="16"/>
  <c r="D2198" i="16"/>
  <c r="G2198" i="16"/>
  <c r="F2198" i="16"/>
  <c r="G2199" i="16" l="1"/>
  <c r="F2199" i="16"/>
  <c r="D2199" i="16"/>
  <c r="S2200" i="16"/>
  <c r="A2200" i="16"/>
  <c r="G2200" i="16" l="1"/>
  <c r="D2200" i="16"/>
  <c r="F2200" i="16"/>
  <c r="S2201" i="16"/>
  <c r="A2201" i="16"/>
  <c r="S2202" i="16" l="1"/>
  <c r="A2202" i="16"/>
  <c r="F2201" i="16"/>
  <c r="D2201" i="16"/>
  <c r="G2201" i="16"/>
  <c r="D2202" i="16" l="1"/>
  <c r="F2202" i="16"/>
  <c r="G2202" i="16"/>
  <c r="A2203" i="16"/>
  <c r="S2203" i="16"/>
  <c r="S2204" i="16" l="1"/>
  <c r="A2204" i="16"/>
  <c r="G2203" i="16"/>
  <c r="F2203" i="16"/>
  <c r="D2203" i="16"/>
  <c r="F2204" i="16" l="1"/>
  <c r="G2204" i="16"/>
  <c r="D2204" i="16"/>
  <c r="S2205" i="16"/>
  <c r="A2205" i="16"/>
  <c r="G2205" i="16" l="1"/>
  <c r="D2205" i="16"/>
  <c r="F2205" i="16"/>
  <c r="S2206" i="16"/>
  <c r="A2206" i="16"/>
  <c r="F2206" i="16" l="1"/>
  <c r="G2206" i="16"/>
  <c r="D2206" i="16"/>
  <c r="S2207" i="16"/>
  <c r="A2207" i="16"/>
  <c r="S2208" i="16" l="1"/>
  <c r="A2208" i="16"/>
  <c r="F2207" i="16"/>
  <c r="G2207" i="16"/>
  <c r="D2207" i="16"/>
  <c r="S2209" i="16" l="1"/>
  <c r="A2209" i="16"/>
  <c r="F2208" i="16"/>
  <c r="G2208" i="16"/>
  <c r="D2208" i="16"/>
  <c r="F2209" i="16" l="1"/>
  <c r="D2209" i="16"/>
  <c r="G2209" i="16"/>
  <c r="S2210" i="16"/>
  <c r="A2210" i="16"/>
  <c r="S2211" i="16" l="1"/>
  <c r="A2211" i="16"/>
  <c r="G2210" i="16"/>
  <c r="F2210" i="16"/>
  <c r="D2210" i="16"/>
  <c r="G2211" i="16" l="1"/>
  <c r="D2211" i="16"/>
  <c r="F2211" i="16"/>
  <c r="S2212" i="16"/>
  <c r="A2212" i="16"/>
  <c r="S2213" i="16" l="1"/>
  <c r="A2213" i="16"/>
  <c r="F2212" i="16"/>
  <c r="G2212" i="16"/>
  <c r="D2212" i="16"/>
  <c r="F2213" i="16" l="1"/>
  <c r="D2213" i="16"/>
  <c r="G2213" i="16"/>
  <c r="S2214" i="16"/>
  <c r="A2214" i="16"/>
  <c r="A2215" i="16" l="1"/>
  <c r="S2215" i="16"/>
  <c r="D2214" i="16"/>
  <c r="G2214" i="16"/>
  <c r="F2214" i="16"/>
  <c r="F2215" i="16" l="1"/>
  <c r="D2215" i="16"/>
  <c r="G2215" i="16"/>
  <c r="A2216" i="16"/>
  <c r="S2216" i="16"/>
  <c r="G2216" i="16" l="1"/>
  <c r="F2216" i="16"/>
  <c r="D2216" i="16"/>
  <c r="S2217" i="16"/>
  <c r="A2217" i="16"/>
  <c r="F2217" i="16" l="1"/>
  <c r="G2217" i="16"/>
  <c r="D2217" i="16"/>
  <c r="S2218" i="16"/>
  <c r="A2218" i="16"/>
  <c r="A2219" i="16" l="1"/>
  <c r="S2219" i="16"/>
  <c r="D2218" i="16"/>
  <c r="F2218" i="16"/>
  <c r="G2218" i="16"/>
  <c r="S2220" i="16" l="1"/>
  <c r="A2220" i="16"/>
  <c r="D2219" i="16"/>
  <c r="F2219" i="16"/>
  <c r="G2219" i="16"/>
  <c r="S2221" i="16" l="1"/>
  <c r="A2221" i="16"/>
  <c r="D2220" i="16"/>
  <c r="F2220" i="16"/>
  <c r="G2220" i="16"/>
  <c r="D2221" i="16" l="1"/>
  <c r="F2221" i="16"/>
  <c r="G2221" i="16"/>
  <c r="S2222" i="16"/>
  <c r="A2222" i="16"/>
  <c r="S2223" i="16" l="1"/>
  <c r="A2223" i="16"/>
  <c r="G2222" i="16"/>
  <c r="D2222" i="16"/>
  <c r="F2222" i="16"/>
  <c r="G2223" i="16" l="1"/>
  <c r="D2223" i="16"/>
  <c r="F2223" i="16"/>
  <c r="S2224" i="16"/>
  <c r="A2224" i="16"/>
  <c r="G2224" i="16" l="1"/>
  <c r="F2224" i="16"/>
  <c r="D2224" i="16"/>
  <c r="S2225" i="16"/>
  <c r="A2225" i="16"/>
  <c r="G2225" i="16" l="1"/>
  <c r="F2225" i="16"/>
  <c r="D2225" i="16"/>
  <c r="S2226" i="16"/>
  <c r="A2226" i="16"/>
  <c r="S2227" i="16" l="1"/>
  <c r="A2227" i="16"/>
  <c r="G2226" i="16"/>
  <c r="F2226" i="16"/>
  <c r="D2226" i="16"/>
  <c r="G2227" i="16" l="1"/>
  <c r="D2227" i="16"/>
  <c r="F2227" i="16"/>
  <c r="S2228" i="16"/>
  <c r="A2228" i="16"/>
  <c r="G2228" i="16" l="1"/>
  <c r="F2228" i="16"/>
  <c r="D2228" i="16"/>
  <c r="A2229" i="16"/>
  <c r="S2229" i="16"/>
  <c r="S2230" i="16" l="1"/>
  <c r="A2230" i="16"/>
  <c r="G2229" i="16"/>
  <c r="D2229" i="16"/>
  <c r="F2229" i="16"/>
  <c r="D2230" i="16" l="1"/>
  <c r="G2230" i="16"/>
  <c r="F2230" i="16"/>
  <c r="A2231" i="16"/>
  <c r="S2231" i="16"/>
  <c r="D2231" i="16" l="1"/>
  <c r="F2231" i="16"/>
  <c r="G2231" i="16"/>
  <c r="A2232" i="16"/>
  <c r="S2232" i="16"/>
  <c r="S2233" i="16" l="1"/>
  <c r="A2233" i="16"/>
  <c r="F2232" i="16"/>
  <c r="D2232" i="16"/>
  <c r="G2232" i="16"/>
  <c r="G2233" i="16" l="1"/>
  <c r="F2233" i="16"/>
  <c r="D2233" i="16"/>
  <c r="A2234" i="16"/>
  <c r="S2234" i="16"/>
  <c r="S2235" i="16" l="1"/>
  <c r="A2235" i="16"/>
  <c r="D2234" i="16"/>
  <c r="G2234" i="16"/>
  <c r="F2234" i="16"/>
  <c r="D2235" i="16" l="1"/>
  <c r="G2235" i="16"/>
  <c r="F2235" i="16"/>
  <c r="S2236" i="16"/>
  <c r="A2236" i="16"/>
  <c r="F2236" i="16" l="1"/>
  <c r="D2236" i="16"/>
  <c r="G2236" i="16"/>
  <c r="S2237" i="16"/>
  <c r="A2237" i="16"/>
  <c r="G2237" i="16" l="1"/>
  <c r="F2237" i="16"/>
  <c r="D2237" i="16"/>
  <c r="S2238" i="16"/>
  <c r="A2238" i="16"/>
  <c r="S2239" i="16" l="1"/>
  <c r="A2239" i="16"/>
  <c r="D2238" i="16"/>
  <c r="F2238" i="16"/>
  <c r="G2238" i="16"/>
  <c r="G2239" i="16" l="1"/>
  <c r="D2239" i="16"/>
  <c r="F2239" i="16"/>
  <c r="S2240" i="16"/>
  <c r="A2240" i="16"/>
  <c r="S2241" i="16" l="1"/>
  <c r="A2241" i="16"/>
  <c r="D2240" i="16"/>
  <c r="G2240" i="16"/>
  <c r="F2240" i="16"/>
  <c r="S2242" i="16" l="1"/>
  <c r="A2242" i="16"/>
  <c r="F2241" i="16"/>
  <c r="D2241" i="16"/>
  <c r="G2241" i="16"/>
  <c r="D2242" i="16" l="1"/>
  <c r="F2242" i="16"/>
  <c r="G2242" i="16"/>
  <c r="S2243" i="16"/>
  <c r="A2243" i="16"/>
  <c r="S2244" i="16" l="1"/>
  <c r="A2244" i="16"/>
  <c r="D2243" i="16"/>
  <c r="G2243" i="16"/>
  <c r="F2243" i="16"/>
  <c r="G2244" i="16" l="1"/>
  <c r="D2244" i="16"/>
  <c r="F2244" i="16"/>
  <c r="A2245" i="16"/>
  <c r="S2245" i="16"/>
  <c r="G2245" i="16" l="1"/>
  <c r="F2245" i="16"/>
  <c r="D2245" i="16"/>
  <c r="S2246" i="16"/>
  <c r="A2246" i="16"/>
  <c r="F2246" i="16" l="1"/>
  <c r="G2246" i="16"/>
  <c r="D2246" i="16"/>
  <c r="S2247" i="16"/>
  <c r="A2247" i="16"/>
  <c r="D2247" i="16" l="1"/>
  <c r="F2247" i="16"/>
  <c r="G2247" i="16"/>
  <c r="S2248" i="16"/>
  <c r="A2248" i="16"/>
  <c r="A2249" i="16" l="1"/>
  <c r="S2249" i="16"/>
  <c r="D2248" i="16"/>
  <c r="G2248" i="16"/>
  <c r="F2248" i="16"/>
  <c r="S2250" i="16" l="1"/>
  <c r="A2250" i="16"/>
  <c r="F2249" i="16"/>
  <c r="D2249" i="16"/>
  <c r="G2249" i="16"/>
  <c r="D2250" i="16" l="1"/>
  <c r="G2250" i="16"/>
  <c r="F2250" i="16"/>
  <c r="S2251" i="16"/>
  <c r="A2251" i="16"/>
  <c r="S2252" i="16" l="1"/>
  <c r="A2252" i="16"/>
  <c r="F2251" i="16"/>
  <c r="G2251" i="16"/>
  <c r="D2251" i="16"/>
  <c r="D2252" i="16" l="1"/>
  <c r="F2252" i="16"/>
  <c r="G2252" i="16"/>
  <c r="A2253" i="16"/>
  <c r="S2253" i="16"/>
  <c r="G2253" i="16" l="1"/>
  <c r="D2253" i="16"/>
  <c r="F2253" i="16"/>
  <c r="S2254" i="16"/>
  <c r="A2254" i="16"/>
  <c r="D2254" i="16" l="1"/>
  <c r="G2254" i="16"/>
  <c r="F2254" i="16"/>
  <c r="S2255" i="16"/>
  <c r="A2255" i="16"/>
  <c r="D2255" i="16" l="1"/>
  <c r="G2255" i="16"/>
  <c r="F2255" i="16"/>
  <c r="S2256" i="16"/>
  <c r="A2256" i="16"/>
  <c r="A2257" i="16" l="1"/>
  <c r="S2257" i="16"/>
  <c r="F2256" i="16"/>
  <c r="D2256" i="16"/>
  <c r="G2256" i="16"/>
  <c r="A2258" i="16" l="1"/>
  <c r="S2258" i="16"/>
  <c r="F2257" i="16"/>
  <c r="G2257" i="16"/>
  <c r="D2257" i="16"/>
  <c r="F2258" i="16" l="1"/>
  <c r="D2258" i="16"/>
  <c r="G2258" i="16"/>
  <c r="A2259" i="16"/>
  <c r="S2259" i="16"/>
  <c r="S2260" i="16" l="1"/>
  <c r="A2260" i="16"/>
  <c r="D2259" i="16"/>
  <c r="F2259" i="16"/>
  <c r="G2259" i="16"/>
  <c r="G2260" i="16" l="1"/>
  <c r="F2260" i="16"/>
  <c r="D2260" i="16"/>
  <c r="S2261" i="16"/>
  <c r="A2261" i="16"/>
  <c r="S2262" i="16" l="1"/>
  <c r="A2262" i="16"/>
  <c r="D2261" i="16"/>
  <c r="F2261" i="16"/>
  <c r="G2261" i="16"/>
  <c r="D2262" i="16" l="1"/>
  <c r="G2262" i="16"/>
  <c r="F2262" i="16"/>
  <c r="S2263" i="16"/>
  <c r="A2263" i="16"/>
  <c r="A2264" i="16" l="1"/>
  <c r="S2264" i="16"/>
  <c r="D2263" i="16"/>
  <c r="F2263" i="16"/>
  <c r="G2263" i="16"/>
  <c r="F2264" i="16" l="1"/>
  <c r="D2264" i="16"/>
  <c r="G2264" i="16"/>
  <c r="S2265" i="16"/>
  <c r="A2265" i="16"/>
  <c r="S2266" i="16" l="1"/>
  <c r="A2266" i="16"/>
  <c r="F2265" i="16"/>
  <c r="D2265" i="16"/>
  <c r="G2265" i="16"/>
  <c r="D2266" i="16" l="1"/>
  <c r="G2266" i="16"/>
  <c r="F2266" i="16"/>
  <c r="S2267" i="16"/>
  <c r="A2267" i="16"/>
  <c r="A2268" i="16" l="1"/>
  <c r="S2268" i="16"/>
  <c r="G2267" i="16"/>
  <c r="F2267" i="16"/>
  <c r="D2267" i="16"/>
  <c r="S2269" i="16" l="1"/>
  <c r="A2269" i="16"/>
  <c r="F2268" i="16"/>
  <c r="G2268" i="16"/>
  <c r="D2268" i="16"/>
  <c r="G2269" i="16" l="1"/>
  <c r="F2269" i="16"/>
  <c r="D2269" i="16"/>
  <c r="S2270" i="16"/>
  <c r="A2270" i="16"/>
  <c r="F2270" i="16" l="1"/>
  <c r="D2270" i="16"/>
  <c r="G2270" i="16"/>
  <c r="S2271" i="16"/>
  <c r="A2271" i="16"/>
  <c r="S2272" i="16" l="1"/>
  <c r="A2272" i="16"/>
  <c r="G2271" i="16"/>
  <c r="D2271" i="16"/>
  <c r="F2271" i="16"/>
  <c r="G2272" i="16" l="1"/>
  <c r="D2272" i="16"/>
  <c r="F2272" i="16"/>
  <c r="A2273" i="16"/>
  <c r="S2273" i="16"/>
  <c r="S2274" i="16" l="1"/>
  <c r="A2274" i="16"/>
  <c r="D2273" i="16"/>
  <c r="F2273" i="16"/>
  <c r="G2273" i="16"/>
  <c r="G2274" i="16" l="1"/>
  <c r="D2274" i="16"/>
  <c r="F2274" i="16"/>
  <c r="S2275" i="16"/>
  <c r="A2275" i="16"/>
  <c r="F2275" i="16" l="1"/>
  <c r="G2275" i="16"/>
  <c r="D2275" i="16"/>
  <c r="S2276" i="16"/>
  <c r="A2276" i="16"/>
  <c r="S2277" i="16" l="1"/>
  <c r="A2277" i="16"/>
  <c r="F2276" i="16"/>
  <c r="D2276" i="16"/>
  <c r="G2276" i="16"/>
  <c r="D2277" i="16" l="1"/>
  <c r="G2277" i="16"/>
  <c r="F2277" i="16"/>
  <c r="A2278" i="16"/>
  <c r="S2278" i="16"/>
  <c r="D2278" i="16" l="1"/>
  <c r="G2278" i="16"/>
  <c r="F2278" i="16"/>
  <c r="S2279" i="16"/>
  <c r="A2279" i="16"/>
  <c r="G2279" i="16" l="1"/>
  <c r="F2279" i="16"/>
  <c r="D2279" i="16"/>
  <c r="A2280" i="16"/>
  <c r="S2280" i="16"/>
  <c r="G2280" i="16" l="1"/>
  <c r="F2280" i="16"/>
  <c r="D2280" i="16"/>
  <c r="A2281" i="16"/>
  <c r="S2281" i="16"/>
  <c r="D2281" i="16" l="1"/>
  <c r="G2281" i="16"/>
  <c r="F2281" i="16"/>
  <c r="S2282" i="16"/>
  <c r="A2282" i="16"/>
  <c r="S2283" i="16" l="1"/>
  <c r="A2283" i="16"/>
  <c r="G2282" i="16"/>
  <c r="F2282" i="16"/>
  <c r="D2282" i="16"/>
  <c r="G2283" i="16" l="1"/>
  <c r="F2283" i="16"/>
  <c r="D2283" i="16"/>
  <c r="S2284" i="16"/>
  <c r="A2284" i="16"/>
  <c r="D2284" i="16" l="1"/>
  <c r="G2284" i="16"/>
  <c r="F2284" i="16"/>
  <c r="S2285" i="16"/>
  <c r="A2285" i="16"/>
  <c r="S2286" i="16" l="1"/>
  <c r="A2286" i="16"/>
  <c r="F2285" i="16"/>
  <c r="G2285" i="16"/>
  <c r="D2285" i="16"/>
  <c r="F2286" i="16" l="1"/>
  <c r="G2286" i="16"/>
  <c r="D2286" i="16"/>
  <c r="S2287" i="16"/>
  <c r="A2287" i="16"/>
  <c r="G2287" i="16" l="1"/>
  <c r="D2287" i="16"/>
  <c r="F2287" i="16"/>
  <c r="S2288" i="16"/>
  <c r="A2288" i="16"/>
  <c r="A2289" i="16" l="1"/>
  <c r="S2289" i="16"/>
  <c r="D2288" i="16"/>
  <c r="G2288" i="16"/>
  <c r="F2288" i="16"/>
  <c r="S2290" i="16" l="1"/>
  <c r="A2290" i="16"/>
  <c r="D2289" i="16"/>
  <c r="F2289" i="16"/>
  <c r="G2289" i="16"/>
  <c r="D2290" i="16" l="1"/>
  <c r="F2290" i="16"/>
  <c r="G2290" i="16"/>
  <c r="S2291" i="16"/>
  <c r="A2291" i="16"/>
  <c r="S2292" i="16" l="1"/>
  <c r="A2292" i="16"/>
  <c r="G2291" i="16"/>
  <c r="D2291" i="16"/>
  <c r="F2291" i="16"/>
  <c r="S2293" i="16" l="1"/>
  <c r="A2293" i="16"/>
  <c r="G2292" i="16"/>
  <c r="D2292" i="16"/>
  <c r="F2292" i="16"/>
  <c r="D2293" i="16" l="1"/>
  <c r="G2293" i="16"/>
  <c r="F2293" i="16"/>
  <c r="S2294" i="16"/>
  <c r="A2294" i="16"/>
  <c r="S2295" i="16" l="1"/>
  <c r="A2295" i="16"/>
  <c r="F2294" i="16"/>
  <c r="D2294" i="16"/>
  <c r="G2294" i="16"/>
  <c r="D2295" i="16" l="1"/>
  <c r="F2295" i="16"/>
  <c r="G2295" i="16"/>
  <c r="S2296" i="16"/>
  <c r="A2296" i="16"/>
  <c r="S2297" i="16" l="1"/>
  <c r="A2297" i="16"/>
  <c r="D2296" i="16"/>
  <c r="G2296" i="16"/>
  <c r="F2296" i="16"/>
  <c r="G2297" i="16" l="1"/>
  <c r="F2297" i="16"/>
  <c r="D2297" i="16"/>
  <c r="S2298" i="16"/>
  <c r="A2298" i="16"/>
  <c r="A2299" i="16" l="1"/>
  <c r="S2299" i="16"/>
  <c r="G2298" i="16"/>
  <c r="D2298" i="16"/>
  <c r="F2298" i="16"/>
  <c r="S2300" i="16" l="1"/>
  <c r="A2300" i="16"/>
  <c r="F2299" i="16"/>
  <c r="G2299" i="16"/>
  <c r="D2299" i="16"/>
  <c r="S2301" i="16" l="1"/>
  <c r="A2301" i="16"/>
  <c r="F2300" i="16"/>
  <c r="G2300" i="16"/>
  <c r="D2300" i="16"/>
  <c r="D2301" i="16" l="1"/>
  <c r="F2301" i="16"/>
  <c r="G2301" i="16"/>
  <c r="S2302" i="16"/>
  <c r="A2302" i="16"/>
  <c r="S2303" i="16" l="1"/>
  <c r="A2303" i="16"/>
  <c r="G2302" i="16"/>
  <c r="F2302" i="16"/>
  <c r="D2302" i="16"/>
  <c r="G2303" i="16" l="1"/>
  <c r="D2303" i="16"/>
  <c r="F2303" i="16"/>
  <c r="S2304" i="16"/>
  <c r="A2304" i="16"/>
  <c r="G2304" i="16" l="1"/>
  <c r="F2304" i="16"/>
  <c r="D2304" i="16"/>
  <c r="S2305" i="16"/>
  <c r="A2305" i="16"/>
  <c r="S2306" i="16" l="1"/>
  <c r="A2306" i="16"/>
  <c r="F2305" i="16"/>
  <c r="D2305" i="16"/>
  <c r="G2305" i="16"/>
  <c r="D2306" i="16" l="1"/>
  <c r="F2306" i="16"/>
  <c r="G2306" i="16"/>
  <c r="S2307" i="16"/>
  <c r="A2307" i="16"/>
  <c r="S2308" i="16" l="1"/>
  <c r="A2308" i="16"/>
  <c r="D2307" i="16"/>
  <c r="F2307" i="16"/>
  <c r="G2307" i="16"/>
  <c r="G2308" i="16" l="1"/>
  <c r="D2308" i="16"/>
  <c r="F2308" i="16"/>
  <c r="S2309" i="16"/>
  <c r="A2309" i="16"/>
  <c r="S2310" i="16" l="1"/>
  <c r="A2310" i="16"/>
  <c r="D2309" i="16"/>
  <c r="G2309" i="16"/>
  <c r="F2309" i="16"/>
  <c r="S2311" i="16" l="1"/>
  <c r="A2311" i="16"/>
  <c r="D2310" i="16"/>
  <c r="F2310" i="16"/>
  <c r="G2310" i="16"/>
  <c r="F2311" i="16" l="1"/>
  <c r="D2311" i="16"/>
  <c r="G2311" i="16"/>
  <c r="S2312" i="16"/>
  <c r="A2312" i="16"/>
  <c r="G2312" i="16" l="1"/>
  <c r="D2312" i="16"/>
  <c r="F2312" i="16"/>
  <c r="S2313" i="16"/>
  <c r="A2313" i="16"/>
  <c r="D2313" i="16" l="1"/>
  <c r="F2313" i="16"/>
  <c r="G2313" i="16"/>
  <c r="S2314" i="16"/>
  <c r="A2314" i="16"/>
  <c r="S2315" i="16" l="1"/>
  <c r="A2315" i="16"/>
  <c r="D2314" i="16"/>
  <c r="G2314" i="16"/>
  <c r="F2314" i="16"/>
  <c r="F2315" i="16" l="1"/>
  <c r="G2315" i="16"/>
  <c r="D2315" i="16"/>
  <c r="S2316" i="16"/>
  <c r="A2316" i="16"/>
  <c r="F2316" i="16" l="1"/>
  <c r="D2316" i="16"/>
  <c r="G2316" i="16"/>
  <c r="A2317" i="16"/>
  <c r="S2317" i="16"/>
  <c r="S2318" i="16" l="1"/>
  <c r="A2318" i="16"/>
  <c r="F2317" i="16"/>
  <c r="D2317" i="16"/>
  <c r="G2317" i="16"/>
  <c r="F2318" i="16" l="1"/>
  <c r="D2318" i="16"/>
  <c r="G2318" i="16"/>
  <c r="A2319" i="16"/>
  <c r="S2319" i="16"/>
  <c r="S2320" i="16" l="1"/>
  <c r="A2320" i="16"/>
  <c r="F2319" i="16"/>
  <c r="D2319" i="16"/>
  <c r="G2319" i="16"/>
  <c r="G2320" i="16" l="1"/>
  <c r="F2320" i="16"/>
  <c r="D2320" i="16"/>
  <c r="S2321" i="16"/>
  <c r="A2321" i="16"/>
  <c r="S2322" i="16" l="1"/>
  <c r="A2322" i="16"/>
  <c r="F2321" i="16"/>
  <c r="D2321" i="16"/>
  <c r="G2321" i="16"/>
  <c r="D2322" i="16" l="1"/>
  <c r="G2322" i="16"/>
  <c r="F2322" i="16"/>
  <c r="S2323" i="16"/>
  <c r="A2323" i="16"/>
  <c r="A2324" i="16" l="1"/>
  <c r="S2324" i="16"/>
  <c r="G2323" i="16"/>
  <c r="F2323" i="16"/>
  <c r="D2323" i="16"/>
  <c r="G2324" i="16" l="1"/>
  <c r="F2324" i="16"/>
  <c r="D2324" i="16"/>
  <c r="S2325" i="16"/>
  <c r="A2325" i="16"/>
  <c r="A2326" i="16" l="1"/>
  <c r="S2326" i="16"/>
  <c r="F2325" i="16"/>
  <c r="G2325" i="16"/>
  <c r="D2325" i="16"/>
  <c r="G2326" i="16" l="1"/>
  <c r="D2326" i="16"/>
  <c r="F2326" i="16"/>
  <c r="S2327" i="16"/>
  <c r="A2327" i="16"/>
  <c r="G2327" i="16" l="1"/>
  <c r="F2327" i="16"/>
  <c r="D2327" i="16"/>
  <c r="S2328" i="16"/>
  <c r="A2328" i="16"/>
  <c r="S2329" i="16" l="1"/>
  <c r="A2329" i="16"/>
  <c r="F2328" i="16"/>
  <c r="D2328" i="16"/>
  <c r="G2328" i="16"/>
  <c r="G2329" i="16" l="1"/>
  <c r="F2329" i="16"/>
  <c r="D2329" i="16"/>
  <c r="A2330" i="16"/>
  <c r="S2330" i="16"/>
  <c r="S2331" i="16" l="1"/>
  <c r="A2331" i="16"/>
  <c r="G2330" i="16"/>
  <c r="D2330" i="16"/>
  <c r="F2330" i="16"/>
  <c r="F2331" i="16" l="1"/>
  <c r="D2331" i="16"/>
  <c r="G2331" i="16"/>
  <c r="A2332" i="16"/>
  <c r="S2332" i="16"/>
  <c r="A2333" i="16" l="1"/>
  <c r="S2333" i="16"/>
  <c r="F2332" i="16"/>
  <c r="G2332" i="16"/>
  <c r="D2332" i="16"/>
  <c r="D2333" i="16" l="1"/>
  <c r="G2333" i="16"/>
  <c r="F2333" i="16"/>
  <c r="S2334" i="16"/>
  <c r="A2334" i="16"/>
  <c r="D2334" i="16" l="1"/>
  <c r="F2334" i="16"/>
  <c r="G2334" i="16"/>
  <c r="S2335" i="16"/>
  <c r="A2335" i="16"/>
  <c r="S2336" i="16" l="1"/>
  <c r="A2336" i="16"/>
  <c r="D2335" i="16"/>
  <c r="G2335" i="16"/>
  <c r="F2335" i="16"/>
  <c r="G2336" i="16" l="1"/>
  <c r="D2336" i="16"/>
  <c r="F2336" i="16"/>
  <c r="S2337" i="16"/>
  <c r="A2337" i="16"/>
  <c r="S2338" i="16" l="1"/>
  <c r="A2338" i="16"/>
  <c r="D2337" i="16"/>
  <c r="F2337" i="16"/>
  <c r="G2337" i="16"/>
  <c r="S2339" i="16" l="1"/>
  <c r="A2339" i="16"/>
  <c r="D2338" i="16"/>
  <c r="F2338" i="16"/>
  <c r="G2338" i="16"/>
  <c r="D2339" i="16" l="1"/>
  <c r="G2339" i="16"/>
  <c r="F2339" i="16"/>
  <c r="S2340" i="16"/>
  <c r="A2340" i="16"/>
  <c r="S2341" i="16" l="1"/>
  <c r="A2341" i="16"/>
  <c r="F2340" i="16"/>
  <c r="G2340" i="16"/>
  <c r="D2340" i="16"/>
  <c r="D2341" i="16" l="1"/>
  <c r="F2341" i="16"/>
  <c r="G2341" i="16"/>
  <c r="S2342" i="16"/>
  <c r="A2342" i="16"/>
  <c r="F2342" i="16" l="1"/>
  <c r="D2342" i="16"/>
  <c r="G2342" i="16"/>
  <c r="A2343" i="16"/>
  <c r="S2343" i="16"/>
  <c r="D2343" i="16" l="1"/>
  <c r="G2343" i="16"/>
  <c r="F2343" i="16"/>
  <c r="S2344" i="16"/>
  <c r="A2344" i="16"/>
  <c r="S2345" i="16" l="1"/>
  <c r="A2345" i="16"/>
  <c r="G2344" i="16"/>
  <c r="F2344" i="16"/>
  <c r="D2344" i="16"/>
  <c r="G2345" i="16" l="1"/>
  <c r="D2345" i="16"/>
  <c r="F2345" i="16"/>
  <c r="A2346" i="16"/>
  <c r="S2346" i="16"/>
  <c r="S2347" i="16" l="1"/>
  <c r="A2347" i="16"/>
  <c r="G2346" i="16"/>
  <c r="F2346" i="16"/>
  <c r="D2346" i="16"/>
  <c r="F2347" i="16" l="1"/>
  <c r="D2347" i="16"/>
  <c r="G2347" i="16"/>
  <c r="A2348" i="16"/>
  <c r="S2348" i="16"/>
  <c r="G2348" i="16" l="1"/>
  <c r="F2348" i="16"/>
  <c r="D2348" i="16"/>
  <c r="S2349" i="16"/>
  <c r="A2349" i="16"/>
  <c r="S2350" i="16" l="1"/>
  <c r="A2350" i="16"/>
  <c r="F2349" i="16"/>
  <c r="D2349" i="16"/>
  <c r="G2349" i="16"/>
  <c r="D2350" i="16" l="1"/>
  <c r="F2350" i="16"/>
  <c r="G2350" i="16"/>
  <c r="S2351" i="16"/>
  <c r="A2351" i="16"/>
  <c r="A2352" i="16" l="1"/>
  <c r="S2352" i="16"/>
  <c r="G2351" i="16"/>
  <c r="D2351" i="16"/>
  <c r="F2351" i="16"/>
  <c r="F2352" i="16" l="1"/>
  <c r="D2352" i="16"/>
  <c r="G2352" i="16"/>
  <c r="S2353" i="16"/>
  <c r="A2353" i="16"/>
  <c r="G2353" i="16" l="1"/>
  <c r="F2353" i="16"/>
  <c r="D2353" i="16"/>
  <c r="A2354" i="16"/>
  <c r="S2354" i="16"/>
  <c r="S2355" i="16" l="1"/>
  <c r="A2355" i="16"/>
  <c r="D2354" i="16"/>
  <c r="G2354" i="16"/>
  <c r="F2354" i="16"/>
  <c r="G2355" i="16" l="1"/>
  <c r="F2355" i="16"/>
  <c r="D2355" i="16"/>
  <c r="S2356" i="16"/>
  <c r="A2356" i="16"/>
  <c r="A2357" i="16" l="1"/>
  <c r="S2357" i="16"/>
  <c r="G2356" i="16"/>
  <c r="F2356" i="16"/>
  <c r="D2356" i="16"/>
  <c r="S2358" i="16" l="1"/>
  <c r="A2358" i="16"/>
  <c r="D2357" i="16"/>
  <c r="F2357" i="16"/>
  <c r="G2357" i="16"/>
  <c r="S2359" i="16" l="1"/>
  <c r="A2359" i="16"/>
  <c r="D2358" i="16"/>
  <c r="F2358" i="16"/>
  <c r="G2358" i="16"/>
  <c r="F2359" i="16" l="1"/>
  <c r="D2359" i="16"/>
  <c r="G2359" i="16"/>
  <c r="S2360" i="16"/>
  <c r="A2360" i="16"/>
  <c r="A2361" i="16" l="1"/>
  <c r="S2361" i="16"/>
  <c r="G2360" i="16"/>
  <c r="F2360" i="16"/>
  <c r="D2360" i="16"/>
  <c r="S2362" i="16" l="1"/>
  <c r="A2362" i="16"/>
  <c r="D2361" i="16"/>
  <c r="G2361" i="16"/>
  <c r="F2361" i="16"/>
  <c r="D2362" i="16" l="1"/>
  <c r="F2362" i="16"/>
  <c r="G2362" i="16"/>
  <c r="S2363" i="16"/>
  <c r="A2363" i="16"/>
  <c r="S2364" i="16" l="1"/>
  <c r="A2364" i="16"/>
  <c r="D2363" i="16"/>
  <c r="G2363" i="16"/>
  <c r="F2363" i="16"/>
  <c r="S2365" i="16" l="1"/>
  <c r="A2365" i="16"/>
  <c r="D2364" i="16"/>
  <c r="F2364" i="16"/>
  <c r="G2364" i="16"/>
  <c r="G2365" i="16" l="1"/>
  <c r="F2365" i="16"/>
  <c r="D2365" i="16"/>
  <c r="S2366" i="16"/>
  <c r="A2366" i="16"/>
  <c r="G2366" i="16" l="1"/>
  <c r="F2366" i="16"/>
  <c r="D2366" i="16"/>
  <c r="S2367" i="16"/>
  <c r="A2367" i="16"/>
  <c r="S2368" i="16" l="1"/>
  <c r="A2368" i="16"/>
  <c r="F2367" i="16"/>
  <c r="G2367" i="16"/>
  <c r="D2367" i="16"/>
  <c r="G2368" i="16" l="1"/>
  <c r="D2368" i="16"/>
  <c r="F2368" i="16"/>
  <c r="S2369" i="16"/>
  <c r="A2369" i="16"/>
  <c r="D2369" i="16" l="1"/>
  <c r="G2369" i="16"/>
  <c r="F2369" i="16"/>
  <c r="S2370" i="16"/>
  <c r="A2370" i="16"/>
  <c r="F2370" i="16" l="1"/>
  <c r="G2370" i="16"/>
  <c r="D2370" i="16"/>
  <c r="S2371" i="16"/>
  <c r="A2371" i="16"/>
  <c r="S2372" i="16" l="1"/>
  <c r="A2372" i="16"/>
  <c r="F2371" i="16"/>
  <c r="G2371" i="16"/>
  <c r="D2371" i="16"/>
  <c r="G2372" i="16" l="1"/>
  <c r="D2372" i="16"/>
  <c r="F2372" i="16"/>
  <c r="S2373" i="16"/>
  <c r="A2373" i="16"/>
  <c r="G2373" i="16" l="1"/>
  <c r="F2373" i="16"/>
  <c r="D2373" i="16"/>
  <c r="A2374" i="16"/>
  <c r="S2374" i="16"/>
  <c r="S2375" i="16" l="1"/>
  <c r="A2375" i="16"/>
  <c r="F2374" i="16"/>
  <c r="G2374" i="16"/>
  <c r="D2374" i="16"/>
  <c r="D2375" i="16" l="1"/>
  <c r="G2375" i="16"/>
  <c r="F2375" i="16"/>
  <c r="S2376" i="16"/>
  <c r="A2376" i="16"/>
  <c r="S2377" i="16" l="1"/>
  <c r="A2377" i="16"/>
  <c r="G2376" i="16"/>
  <c r="F2376" i="16"/>
  <c r="D2376" i="16"/>
  <c r="D2377" i="16" l="1"/>
  <c r="F2377" i="16"/>
  <c r="G2377" i="16"/>
  <c r="A2378" i="16"/>
  <c r="S2378" i="16"/>
  <c r="S2379" i="16" l="1"/>
  <c r="A2379" i="16"/>
  <c r="F2378" i="16"/>
  <c r="G2378" i="16"/>
  <c r="D2378" i="16"/>
  <c r="D2379" i="16" l="1"/>
  <c r="F2379" i="16"/>
  <c r="G2379" i="16"/>
  <c r="S2380" i="16"/>
  <c r="A2380" i="16"/>
  <c r="D2380" i="16" l="1"/>
  <c r="G2380" i="16"/>
  <c r="F2380" i="16"/>
  <c r="S2381" i="16"/>
  <c r="A2381" i="16"/>
  <c r="F2381" i="16" l="1"/>
  <c r="D2381" i="16"/>
  <c r="G2381" i="16"/>
  <c r="A2382" i="16"/>
  <c r="S2382" i="16"/>
  <c r="S2383" i="16" l="1"/>
  <c r="A2383" i="16"/>
  <c r="D2382" i="16"/>
  <c r="G2382" i="16"/>
  <c r="F2382" i="16"/>
  <c r="F2383" i="16" l="1"/>
  <c r="D2383" i="16"/>
  <c r="G2383" i="16"/>
  <c r="S2384" i="16"/>
  <c r="A2384" i="16"/>
  <c r="D2384" i="16" l="1"/>
  <c r="G2384" i="16"/>
  <c r="F2384" i="16"/>
  <c r="S2385" i="16"/>
  <c r="A2385" i="16"/>
  <c r="S2386" i="16" l="1"/>
  <c r="A2386" i="16"/>
  <c r="D2385" i="16"/>
  <c r="F2385" i="16"/>
  <c r="G2385" i="16"/>
  <c r="G2386" i="16" l="1"/>
  <c r="F2386" i="16"/>
  <c r="D2386" i="16"/>
  <c r="S2387" i="16"/>
  <c r="A2387" i="16"/>
  <c r="D2387" i="16" l="1"/>
  <c r="F2387" i="16"/>
  <c r="G2387" i="16"/>
  <c r="S2388" i="16"/>
  <c r="A2388" i="16"/>
  <c r="F2388" i="16" l="1"/>
  <c r="D2388" i="16"/>
  <c r="G2388" i="16"/>
  <c r="S2389" i="16"/>
  <c r="A2389" i="16"/>
  <c r="S2390" i="16" l="1"/>
  <c r="A2390" i="16"/>
  <c r="F2389" i="16"/>
  <c r="G2389" i="16"/>
  <c r="D2389" i="16"/>
  <c r="D2390" i="16" l="1"/>
  <c r="G2390" i="16"/>
  <c r="F2390" i="16"/>
  <c r="S2391" i="16"/>
  <c r="A2391" i="16"/>
  <c r="F2391" i="16" l="1"/>
  <c r="D2391" i="16"/>
  <c r="G2391" i="16"/>
  <c r="S2392" i="16"/>
  <c r="A2392" i="16"/>
  <c r="D2392" i="16" l="1"/>
  <c r="F2392" i="16"/>
  <c r="G2392" i="16"/>
  <c r="A2393" i="16"/>
  <c r="S2393" i="16"/>
  <c r="D2393" i="16" l="1"/>
  <c r="G2393" i="16"/>
  <c r="F2393" i="16"/>
  <c r="S2394" i="16"/>
  <c r="A2394" i="16"/>
  <c r="G2394" i="16" l="1"/>
  <c r="F2394" i="16"/>
  <c r="D2394" i="16"/>
  <c r="S2395" i="16"/>
  <c r="A2395" i="16"/>
  <c r="S2396" i="16" l="1"/>
  <c r="A2396" i="16"/>
  <c r="F2395" i="16"/>
  <c r="D2395" i="16"/>
  <c r="G2395" i="16"/>
  <c r="G2396" i="16" l="1"/>
  <c r="F2396" i="16"/>
  <c r="D2396" i="16"/>
  <c r="S2397" i="16"/>
  <c r="A2397" i="16"/>
  <c r="G2397" i="16" l="1"/>
  <c r="D2397" i="16"/>
  <c r="F2397" i="16"/>
  <c r="S2398" i="16"/>
  <c r="A2398" i="16"/>
  <c r="F2398" i="16" l="1"/>
  <c r="D2398" i="16"/>
  <c r="G2398" i="16"/>
  <c r="S2399" i="16"/>
  <c r="A2399" i="16"/>
  <c r="S2400" i="16" l="1"/>
  <c r="A2400" i="16"/>
  <c r="G2399" i="16"/>
  <c r="D2399" i="16"/>
  <c r="F2399" i="16"/>
  <c r="G2400" i="16" l="1"/>
  <c r="F2400" i="16"/>
  <c r="D2400" i="16"/>
  <c r="S2401" i="16"/>
  <c r="A2401" i="16"/>
  <c r="D2401" i="16" l="1"/>
  <c r="G2401" i="16"/>
  <c r="F2401" i="16"/>
  <c r="S2402" i="16"/>
  <c r="A2402" i="16"/>
  <c r="F2402" i="16" l="1"/>
  <c r="D2402" i="16"/>
  <c r="G2402" i="16"/>
  <c r="S2403" i="16"/>
  <c r="A2403" i="16"/>
  <c r="S2404" i="16" l="1"/>
  <c r="A2404" i="16"/>
  <c r="G2403" i="16"/>
  <c r="F2403" i="16"/>
  <c r="D2403" i="16"/>
  <c r="D2404" i="16" l="1"/>
  <c r="F2404" i="16"/>
  <c r="G2404" i="16"/>
  <c r="S2405" i="16"/>
  <c r="A2405" i="16"/>
  <c r="A2406" i="16" l="1"/>
  <c r="S2406" i="16"/>
  <c r="F2405" i="16"/>
  <c r="G2405" i="16"/>
  <c r="D2405" i="16"/>
  <c r="A2407" i="16" l="1"/>
  <c r="S2407" i="16"/>
  <c r="G2406" i="16"/>
  <c r="F2406" i="16"/>
  <c r="D2406" i="16"/>
  <c r="G2407" i="16" l="1"/>
  <c r="F2407" i="16"/>
  <c r="D2407" i="16"/>
  <c r="S2408" i="16"/>
  <c r="A2408" i="16"/>
  <c r="G2408" i="16" l="1"/>
  <c r="D2408" i="16"/>
  <c r="F2408" i="16"/>
  <c r="S2409" i="16"/>
  <c r="A2409" i="16"/>
  <c r="S2410" i="16" l="1"/>
  <c r="A2410" i="16"/>
  <c r="G2409" i="16"/>
  <c r="F2409" i="16"/>
  <c r="D2409" i="16"/>
  <c r="D2410" i="16" l="1"/>
  <c r="F2410" i="16"/>
  <c r="G2410" i="16"/>
  <c r="S2411" i="16"/>
  <c r="A2411" i="16"/>
  <c r="S2412" i="16" l="1"/>
  <c r="A2412" i="16"/>
  <c r="D2411" i="16"/>
  <c r="G2411" i="16"/>
  <c r="F2411" i="16"/>
  <c r="D2412" i="16" l="1"/>
  <c r="F2412" i="16"/>
  <c r="G2412" i="16"/>
  <c r="S2413" i="16"/>
  <c r="A2413" i="16"/>
  <c r="S2414" i="16" l="1"/>
  <c r="A2414" i="16"/>
  <c r="F2413" i="16"/>
  <c r="D2413" i="16"/>
  <c r="G2413" i="16"/>
  <c r="D2414" i="16" l="1"/>
  <c r="G2414" i="16"/>
  <c r="F2414" i="16"/>
  <c r="S2415" i="16"/>
  <c r="A2415" i="16"/>
  <c r="S2416" i="16" l="1"/>
  <c r="A2416" i="16"/>
  <c r="F2415" i="16"/>
  <c r="D2415" i="16"/>
  <c r="G2415" i="16"/>
  <c r="F2416" i="16" l="1"/>
  <c r="D2416" i="16"/>
  <c r="G2416" i="16"/>
  <c r="S2417" i="16"/>
  <c r="A2417" i="16"/>
  <c r="F2417" i="16" l="1"/>
  <c r="G2417" i="16"/>
  <c r="D2417" i="16"/>
  <c r="S2418" i="16"/>
  <c r="A2418" i="16"/>
  <c r="D2418" i="16" l="1"/>
  <c r="G2418" i="16"/>
  <c r="F2418" i="16"/>
  <c r="S2419" i="16"/>
  <c r="A2419" i="16"/>
  <c r="A2420" i="16" l="1"/>
  <c r="S2420" i="16"/>
  <c r="D2419" i="16"/>
  <c r="F2419" i="16"/>
  <c r="G2419" i="16"/>
  <c r="S2421" i="16" l="1"/>
  <c r="A2421" i="16"/>
  <c r="G2420" i="16"/>
  <c r="F2420" i="16"/>
  <c r="D2420" i="16"/>
  <c r="D2421" i="16" l="1"/>
  <c r="G2421" i="16"/>
  <c r="F2421" i="16"/>
  <c r="S2422" i="16"/>
  <c r="A2422" i="16"/>
  <c r="A2423" i="16" l="1"/>
  <c r="S2423" i="16"/>
  <c r="F2422" i="16"/>
  <c r="D2422" i="16"/>
  <c r="G2422" i="16"/>
  <c r="G2423" i="16" l="1"/>
  <c r="F2423" i="16"/>
  <c r="D2423" i="16"/>
  <c r="S2424" i="16"/>
  <c r="A2424" i="16"/>
  <c r="S2425" i="16" l="1"/>
  <c r="A2425" i="16"/>
  <c r="D2424" i="16"/>
  <c r="F2424" i="16"/>
  <c r="G2424" i="16"/>
  <c r="F2425" i="16" l="1"/>
  <c r="D2425" i="16"/>
  <c r="G2425" i="16"/>
  <c r="S2426" i="16"/>
  <c r="A2426" i="16"/>
  <c r="F2426" i="16" l="1"/>
  <c r="G2426" i="16"/>
  <c r="D2426" i="16"/>
  <c r="S2427" i="16"/>
  <c r="A2427" i="16"/>
  <c r="D2427" i="16" l="1"/>
  <c r="F2427" i="16"/>
  <c r="G2427" i="16"/>
  <c r="A2428" i="16"/>
  <c r="S2428" i="16"/>
  <c r="D2428" i="16" l="1"/>
  <c r="G2428" i="16"/>
  <c r="F2428" i="16"/>
  <c r="A2429" i="16"/>
  <c r="S2429" i="16"/>
  <c r="D2429" i="16" l="1"/>
  <c r="G2429" i="16"/>
  <c r="F2429" i="16"/>
  <c r="S2430" i="16"/>
  <c r="A2430" i="16"/>
  <c r="S2431" i="16" l="1"/>
  <c r="A2431" i="16"/>
  <c r="D2430" i="16"/>
  <c r="G2430" i="16"/>
  <c r="F2430" i="16"/>
  <c r="S2432" i="16" l="1"/>
  <c r="A2432" i="16"/>
  <c r="F2431" i="16"/>
  <c r="G2431" i="16"/>
  <c r="D2431" i="16"/>
  <c r="G2432" i="16" l="1"/>
  <c r="D2432" i="16"/>
  <c r="F2432" i="16"/>
  <c r="S2433" i="16"/>
  <c r="A2433" i="16"/>
  <c r="F2433" i="16" l="1"/>
  <c r="D2433" i="16"/>
  <c r="G2433" i="16"/>
  <c r="S2434" i="16"/>
  <c r="A2434" i="16"/>
  <c r="F2434" i="16" l="1"/>
  <c r="D2434" i="16"/>
  <c r="G2434" i="16"/>
  <c r="S2435" i="16"/>
  <c r="A2435" i="16"/>
  <c r="G2435" i="16" l="1"/>
  <c r="D2435" i="16"/>
  <c r="F2435" i="16"/>
  <c r="S2436" i="16"/>
  <c r="A2436" i="16"/>
  <c r="S2437" i="16" l="1"/>
  <c r="A2437" i="16"/>
  <c r="D2436" i="16"/>
  <c r="G2436" i="16"/>
  <c r="F2436" i="16"/>
  <c r="F2437" i="16" l="1"/>
  <c r="D2437" i="16"/>
  <c r="G2437" i="16"/>
  <c r="S2438" i="16"/>
  <c r="A2438" i="16"/>
  <c r="S2439" i="16" l="1"/>
  <c r="A2439" i="16"/>
  <c r="F2438" i="16"/>
  <c r="D2438" i="16"/>
  <c r="G2438" i="16"/>
  <c r="A2440" i="16" l="1"/>
  <c r="S2440" i="16"/>
  <c r="F2439" i="16"/>
  <c r="D2439" i="16"/>
  <c r="G2439" i="16"/>
  <c r="F2440" i="16" l="1"/>
  <c r="G2440" i="16"/>
  <c r="D2440" i="16"/>
  <c r="S2441" i="16"/>
  <c r="A2441" i="16"/>
  <c r="G2441" i="16" l="1"/>
  <c r="D2441" i="16"/>
  <c r="F2441" i="16"/>
  <c r="S2442" i="16"/>
  <c r="A2442" i="16"/>
  <c r="S2443" i="16" l="1"/>
  <c r="A2443" i="16"/>
  <c r="G2442" i="16"/>
  <c r="F2442" i="16"/>
  <c r="D2442" i="16"/>
  <c r="D2443" i="16" l="1"/>
  <c r="G2443" i="16"/>
  <c r="F2443" i="16"/>
  <c r="S2444" i="16"/>
  <c r="A2444" i="16"/>
  <c r="D2444" i="16" l="1"/>
  <c r="G2444" i="16"/>
  <c r="F2444" i="16"/>
  <c r="S2445" i="16"/>
  <c r="A2445" i="16"/>
  <c r="S2446" i="16" l="1"/>
  <c r="A2446" i="16"/>
  <c r="D2445" i="16"/>
  <c r="F2445" i="16"/>
  <c r="G2445" i="16"/>
  <c r="F2446" i="16" l="1"/>
  <c r="G2446" i="16"/>
  <c r="D2446" i="16"/>
  <c r="S2447" i="16"/>
  <c r="A2447" i="16"/>
  <c r="F2447" i="16" l="1"/>
  <c r="G2447" i="16"/>
  <c r="D2447" i="16"/>
  <c r="S2448" i="16"/>
  <c r="A2448" i="16"/>
  <c r="D2448" i="16" l="1"/>
  <c r="F2448" i="16"/>
  <c r="G2448" i="16"/>
  <c r="S2449" i="16"/>
  <c r="A2449" i="16"/>
  <c r="F2449" i="16" l="1"/>
  <c r="D2449" i="16"/>
  <c r="G2449" i="16"/>
  <c r="S2450" i="16"/>
  <c r="A2450" i="16"/>
  <c r="S2451" i="16" l="1"/>
  <c r="A2451" i="16"/>
  <c r="D2450" i="16"/>
  <c r="F2450" i="16"/>
  <c r="G2450" i="16"/>
  <c r="F2451" i="16" l="1"/>
  <c r="D2451" i="16"/>
  <c r="G2451" i="16"/>
  <c r="S2452" i="16"/>
  <c r="A2452" i="16"/>
  <c r="A2453" i="16" l="1"/>
  <c r="S2453" i="16"/>
  <c r="D2452" i="16"/>
  <c r="F2452" i="16"/>
  <c r="G2452" i="16"/>
  <c r="S2454" i="16" l="1"/>
  <c r="A2454" i="16"/>
  <c r="G2453" i="16"/>
  <c r="D2453" i="16"/>
  <c r="F2453" i="16"/>
  <c r="F2454" i="16" l="1"/>
  <c r="D2454" i="16"/>
  <c r="G2454" i="16"/>
  <c r="A2455" i="16"/>
  <c r="S2455" i="16"/>
  <c r="S2456" i="16" l="1"/>
  <c r="A2456" i="16"/>
  <c r="F2455" i="16"/>
  <c r="D2455" i="16"/>
  <c r="G2455" i="16"/>
  <c r="F2456" i="16" l="1"/>
  <c r="D2456" i="16"/>
  <c r="G2456" i="16"/>
  <c r="A2457" i="16"/>
  <c r="S2457" i="16"/>
  <c r="S2458" i="16" l="1"/>
  <c r="A2458" i="16"/>
  <c r="G2457" i="16"/>
  <c r="D2457" i="16"/>
  <c r="F2457" i="16"/>
  <c r="G2458" i="16" l="1"/>
  <c r="F2458" i="16"/>
  <c r="D2458" i="16"/>
  <c r="S2459" i="16"/>
  <c r="A2459" i="16"/>
  <c r="S2460" i="16" l="1"/>
  <c r="A2460" i="16"/>
  <c r="D2459" i="16"/>
  <c r="F2459" i="16"/>
  <c r="G2459" i="16"/>
  <c r="G2460" i="16" l="1"/>
  <c r="F2460" i="16"/>
  <c r="D2460" i="16"/>
  <c r="S2461" i="16"/>
  <c r="A2461" i="16"/>
  <c r="G2461" i="16" l="1"/>
  <c r="F2461" i="16"/>
  <c r="D2461" i="16"/>
  <c r="A2462" i="16"/>
  <c r="S2462" i="16"/>
  <c r="D2462" i="16" l="1"/>
  <c r="G2462" i="16"/>
  <c r="F2462" i="16"/>
  <c r="S2463" i="16"/>
  <c r="A2463" i="16"/>
  <c r="G2463" i="16" l="1"/>
  <c r="D2463" i="16"/>
  <c r="F2463" i="16"/>
  <c r="A2464" i="16"/>
  <c r="S2464" i="16"/>
  <c r="D2464" i="16" l="1"/>
  <c r="G2464" i="16"/>
  <c r="F2464" i="16"/>
  <c r="A2465" i="16"/>
  <c r="S2465" i="16"/>
  <c r="G2465" i="16" l="1"/>
  <c r="F2465" i="16"/>
  <c r="D2465" i="16"/>
  <c r="A2466" i="16"/>
  <c r="S2466" i="16"/>
  <c r="S2467" i="16" l="1"/>
  <c r="A2467" i="16"/>
  <c r="G2466" i="16"/>
  <c r="F2466" i="16"/>
  <c r="D2466" i="16"/>
  <c r="D2467" i="16" l="1"/>
  <c r="F2467" i="16"/>
  <c r="G2467" i="16"/>
  <c r="S2468" i="16"/>
  <c r="A2468" i="16"/>
  <c r="S2469" i="16" l="1"/>
  <c r="A2469" i="16"/>
  <c r="G2468" i="16"/>
  <c r="F2468" i="16"/>
  <c r="D2468" i="16"/>
  <c r="G2469" i="16" l="1"/>
  <c r="F2469" i="16"/>
  <c r="D2469" i="16"/>
  <c r="A2470" i="16"/>
  <c r="S2470" i="16"/>
  <c r="A2471" i="16" l="1"/>
  <c r="S2471" i="16"/>
  <c r="G2470" i="16"/>
  <c r="F2470" i="16"/>
  <c r="D2470" i="16"/>
  <c r="D2471" i="16" l="1"/>
  <c r="G2471" i="16"/>
  <c r="F2471" i="16"/>
  <c r="S2472" i="16"/>
  <c r="A2472" i="16"/>
  <c r="G2472" i="16" l="1"/>
  <c r="D2472" i="16"/>
  <c r="F2472" i="16"/>
  <c r="A2473" i="16"/>
  <c r="S2473" i="16"/>
  <c r="F2473" i="16" l="1"/>
  <c r="D2473" i="16"/>
  <c r="G2473" i="16"/>
  <c r="A2474" i="16"/>
  <c r="S2474" i="16"/>
  <c r="G2474" i="16" l="1"/>
  <c r="F2474" i="16"/>
  <c r="D2474" i="16"/>
  <c r="A2475" i="16"/>
  <c r="S2475" i="16"/>
  <c r="F2475" i="16" l="1"/>
  <c r="D2475" i="16"/>
  <c r="G2475" i="16"/>
  <c r="S2476" i="16"/>
  <c r="A2476" i="16"/>
  <c r="D2476" i="16" l="1"/>
  <c r="F2476" i="16"/>
  <c r="G2476" i="16"/>
  <c r="S2477" i="16"/>
  <c r="A2477" i="16"/>
  <c r="F2477" i="16" l="1"/>
  <c r="G2477" i="16"/>
  <c r="D2477" i="16"/>
  <c r="S2478" i="16"/>
  <c r="A2478" i="16"/>
  <c r="F2478" i="16" l="1"/>
  <c r="D2478" i="16"/>
  <c r="G2478" i="16"/>
  <c r="S2479" i="16"/>
  <c r="A2479" i="16"/>
  <c r="D2479" i="16" l="1"/>
  <c r="F2479" i="16"/>
  <c r="G2479" i="16"/>
  <c r="S2480" i="16"/>
  <c r="A2480" i="16"/>
  <c r="F2480" i="16" l="1"/>
  <c r="D2480" i="16"/>
  <c r="G2480" i="16"/>
  <c r="S2481" i="16"/>
  <c r="A2481" i="16"/>
  <c r="D2481" i="16" l="1"/>
  <c r="G2481" i="16"/>
  <c r="F2481" i="16"/>
  <c r="S2482" i="16"/>
  <c r="A2482" i="16"/>
  <c r="S2483" i="16" l="1"/>
  <c r="A2483" i="16"/>
  <c r="F2482" i="16"/>
  <c r="D2482" i="16"/>
  <c r="G2482" i="16"/>
  <c r="D2483" i="16" l="1"/>
  <c r="F2483" i="16"/>
  <c r="G2483" i="16"/>
  <c r="S2484" i="16"/>
  <c r="A2484" i="16"/>
  <c r="S2485" i="16" l="1"/>
  <c r="A2485" i="16"/>
  <c r="D2484" i="16"/>
  <c r="F2484" i="16"/>
  <c r="G2484" i="16"/>
  <c r="S2486" i="16" l="1"/>
  <c r="A2486" i="16"/>
  <c r="F2485" i="16"/>
  <c r="G2485" i="16"/>
  <c r="D2485" i="16"/>
  <c r="F2486" i="16" l="1"/>
  <c r="D2486" i="16"/>
  <c r="G2486" i="16"/>
  <c r="S2487" i="16"/>
  <c r="A2487" i="16"/>
  <c r="G2487" i="16" l="1"/>
  <c r="F2487" i="16"/>
  <c r="D2487" i="16"/>
  <c r="S2488" i="16"/>
  <c r="A2488" i="16"/>
  <c r="S2489" i="16" l="1"/>
  <c r="A2489" i="16"/>
  <c r="D2488" i="16"/>
  <c r="F2488" i="16"/>
  <c r="G2488" i="16"/>
  <c r="D2489" i="16" l="1"/>
  <c r="F2489" i="16"/>
  <c r="G2489" i="16"/>
  <c r="S2490" i="16"/>
  <c r="A2490" i="16"/>
  <c r="G2490" i="16" l="1"/>
  <c r="F2490" i="16"/>
  <c r="D2490" i="16"/>
  <c r="S2491" i="16"/>
  <c r="A2491" i="16"/>
  <c r="D2491" i="16" l="1"/>
  <c r="G2491" i="16"/>
  <c r="F2491" i="16"/>
  <c r="S2492" i="16"/>
  <c r="A2492" i="16"/>
  <c r="S2493" i="16" l="1"/>
  <c r="A2493" i="16"/>
  <c r="G2492" i="16"/>
  <c r="D2492" i="16"/>
  <c r="F2492" i="16"/>
  <c r="G2493" i="16" l="1"/>
  <c r="F2493" i="16"/>
  <c r="D2493" i="16"/>
  <c r="S2494" i="16"/>
  <c r="A2494" i="16"/>
  <c r="D2494" i="16" l="1"/>
  <c r="G2494" i="16"/>
  <c r="F2494" i="16"/>
  <c r="S2495" i="16"/>
  <c r="A2495" i="16"/>
  <c r="F2495" i="16" l="1"/>
  <c r="D2495" i="16"/>
  <c r="G2495" i="16"/>
  <c r="S2496" i="16"/>
  <c r="A2496" i="16"/>
  <c r="D2496" i="16" l="1"/>
  <c r="F2496" i="16"/>
  <c r="G2496" i="16"/>
  <c r="A2497" i="16"/>
  <c r="S2497" i="16"/>
  <c r="S2498" i="16" l="1"/>
  <c r="A2498" i="16"/>
  <c r="F2497" i="16"/>
  <c r="D2497" i="16"/>
  <c r="G2497" i="16"/>
  <c r="D2498" i="16" l="1"/>
  <c r="G2498" i="16"/>
  <c r="F2498" i="16"/>
  <c r="S2499" i="16"/>
  <c r="A2499" i="16"/>
  <c r="G2499" i="16" l="1"/>
  <c r="D2499" i="16"/>
  <c r="F2499" i="16"/>
  <c r="S2500" i="16"/>
  <c r="A2500" i="16"/>
  <c r="F2500" i="16" l="1"/>
  <c r="D2500" i="16"/>
  <c r="G2500" i="16"/>
  <c r="S2501" i="16"/>
  <c r="A2501" i="16"/>
  <c r="G2501" i="16" l="1"/>
  <c r="D2501" i="16"/>
  <c r="F2501" i="16"/>
  <c r="S2502" i="16"/>
  <c r="A2502" i="16"/>
  <c r="S2503" i="16" l="1"/>
  <c r="A2503" i="16"/>
  <c r="D2502" i="16"/>
  <c r="G2502" i="16"/>
  <c r="F2502" i="16"/>
  <c r="G2503" i="16" l="1"/>
  <c r="F2503" i="16"/>
  <c r="D2503" i="16"/>
  <c r="S2504" i="16"/>
  <c r="A2504" i="16"/>
  <c r="S2505" i="16" l="1"/>
  <c r="A2505" i="16"/>
  <c r="D2504" i="16"/>
  <c r="G2504" i="16"/>
  <c r="F2504" i="16"/>
  <c r="D2505" i="16" l="1"/>
  <c r="G2505" i="16"/>
  <c r="F2505" i="16"/>
  <c r="A2506" i="16"/>
  <c r="S2506" i="16"/>
  <c r="S2507" i="16" l="1"/>
  <c r="A2507" i="16"/>
  <c r="F2506" i="16"/>
  <c r="D2506" i="16"/>
  <c r="G2506" i="16"/>
  <c r="G2507" i="16" l="1"/>
  <c r="D2507" i="16"/>
  <c r="F2507" i="16"/>
  <c r="S2508" i="16"/>
  <c r="A2508" i="16"/>
  <c r="S2509" i="16" l="1"/>
  <c r="A2509" i="16"/>
  <c r="D2508" i="16"/>
  <c r="G2508" i="16"/>
  <c r="F2508" i="16"/>
  <c r="F2509" i="16" l="1"/>
  <c r="D2509" i="16"/>
  <c r="G2509" i="16"/>
  <c r="S2510" i="16"/>
  <c r="A2510" i="16"/>
  <c r="S2511" i="16" l="1"/>
  <c r="A2511" i="16"/>
  <c r="F2510" i="16"/>
  <c r="G2510" i="16"/>
  <c r="D2510" i="16"/>
  <c r="F2511" i="16" l="1"/>
  <c r="D2511" i="16"/>
  <c r="G2511" i="16"/>
  <c r="S2512" i="16"/>
  <c r="A2512" i="16"/>
  <c r="S2513" i="16" l="1"/>
  <c r="A2513" i="16"/>
  <c r="D2512" i="16"/>
  <c r="F2512" i="16"/>
  <c r="G2512" i="16"/>
  <c r="G2513" i="16" l="1"/>
  <c r="F2513" i="16"/>
  <c r="D2513" i="16"/>
  <c r="S2514" i="16"/>
  <c r="A2514" i="16"/>
  <c r="S2515" i="16" l="1"/>
  <c r="A2515" i="16"/>
  <c r="F2514" i="16"/>
  <c r="D2514" i="16"/>
  <c r="G2514" i="16"/>
  <c r="D2515" i="16" l="1"/>
  <c r="G2515" i="16"/>
  <c r="F2515" i="16"/>
  <c r="S2516" i="16"/>
  <c r="A2516" i="16"/>
  <c r="A2517" i="16" l="1"/>
  <c r="S2517" i="16"/>
  <c r="D2516" i="16"/>
  <c r="G2516" i="16"/>
  <c r="F2516" i="16"/>
  <c r="S2518" i="16" l="1"/>
  <c r="A2518" i="16"/>
  <c r="F2517" i="16"/>
  <c r="D2517" i="16"/>
  <c r="G2517" i="16"/>
  <c r="F2518" i="16" l="1"/>
  <c r="D2518" i="16"/>
  <c r="G2518" i="16"/>
  <c r="S2519" i="16"/>
  <c r="A2519" i="16"/>
  <c r="F2519" i="16" l="1"/>
  <c r="G2519" i="16"/>
  <c r="D2519" i="16"/>
  <c r="S2520" i="16"/>
  <c r="A2520" i="16"/>
  <c r="F2520" i="16" l="1"/>
  <c r="D2520" i="16"/>
  <c r="G2520" i="16"/>
  <c r="A2521" i="16"/>
  <c r="S2521" i="16"/>
  <c r="D2521" i="16" l="1"/>
  <c r="F2521" i="16"/>
  <c r="G2521" i="16"/>
  <c r="S2522" i="16"/>
  <c r="A2522" i="16"/>
  <c r="F2522" i="16" l="1"/>
  <c r="G2522" i="16"/>
  <c r="D2522" i="16"/>
  <c r="S2523" i="16"/>
  <c r="A2523" i="16"/>
  <c r="S2524" i="16" l="1"/>
  <c r="A2524" i="16"/>
  <c r="D2523" i="16"/>
  <c r="F2523" i="16"/>
  <c r="G2523" i="16"/>
  <c r="D2524" i="16" l="1"/>
  <c r="F2524" i="16"/>
  <c r="G2524" i="16"/>
  <c r="S2525" i="16"/>
  <c r="A2525" i="16"/>
  <c r="G2525" i="16" l="1"/>
  <c r="F2525" i="16"/>
  <c r="D2525" i="16"/>
  <c r="A2526" i="16"/>
  <c r="S2526" i="16"/>
  <c r="G2526" i="16" l="1"/>
  <c r="D2526" i="16"/>
  <c r="F2526" i="16"/>
  <c r="A2527" i="16"/>
  <c r="S2527" i="16"/>
  <c r="G2527" i="16" l="1"/>
  <c r="F2527" i="16"/>
  <c r="D2527" i="16"/>
  <c r="S2528" i="16"/>
  <c r="A2528" i="16"/>
  <c r="F2528" i="16" l="1"/>
  <c r="G2528" i="16"/>
  <c r="D2528" i="16"/>
  <c r="S2529" i="16"/>
  <c r="A2529" i="16"/>
  <c r="F2529" i="16" l="1"/>
  <c r="G2529" i="16"/>
  <c r="D2529" i="16"/>
  <c r="S2530" i="16"/>
  <c r="A2530" i="16"/>
  <c r="D2530" i="16" l="1"/>
  <c r="G2530" i="16"/>
  <c r="F2530" i="16"/>
  <c r="S2531" i="16"/>
  <c r="A2531" i="16"/>
  <c r="G2531" i="16" l="1"/>
  <c r="D2531" i="16"/>
  <c r="F2531" i="16"/>
  <c r="S2532" i="16"/>
  <c r="A2532" i="16"/>
  <c r="S2533" i="16" l="1"/>
  <c r="A2533" i="16"/>
  <c r="G2532" i="16"/>
  <c r="F2532" i="16"/>
  <c r="D2532" i="16"/>
  <c r="D2533" i="16" l="1"/>
  <c r="G2533" i="16"/>
  <c r="F2533" i="16"/>
  <c r="A2534" i="16"/>
  <c r="S2534" i="16"/>
  <c r="F2534" i="16" l="1"/>
  <c r="G2534" i="16"/>
  <c r="D2534" i="16"/>
  <c r="S2535" i="16"/>
  <c r="A2535" i="16"/>
  <c r="D2535" i="16" l="1"/>
  <c r="F2535" i="16"/>
  <c r="G2535" i="16"/>
  <c r="S2536" i="16"/>
  <c r="A2536" i="16"/>
  <c r="D2536" i="16" l="1"/>
  <c r="F2536" i="16"/>
  <c r="G2536" i="16"/>
  <c r="S2537" i="16"/>
  <c r="A2537" i="16"/>
  <c r="D2537" i="16" l="1"/>
  <c r="G2537" i="16"/>
  <c r="F2537" i="16"/>
  <c r="S2538" i="16"/>
  <c r="A2538" i="16"/>
  <c r="A2539" i="16" l="1"/>
  <c r="S2539" i="16"/>
  <c r="F2538" i="16"/>
  <c r="D2538" i="16"/>
  <c r="G2538" i="16"/>
  <c r="D2539" i="16" l="1"/>
  <c r="F2539" i="16"/>
  <c r="G2539" i="16"/>
  <c r="S2540" i="16"/>
  <c r="A2540" i="16"/>
  <c r="F2540" i="16" l="1"/>
  <c r="G2540" i="16"/>
  <c r="D2540" i="16"/>
  <c r="S2541" i="16"/>
  <c r="A2541" i="16"/>
  <c r="G2541" i="16" l="1"/>
  <c r="F2541" i="16"/>
  <c r="D2541" i="16"/>
  <c r="A2542" i="16"/>
  <c r="S2542" i="16"/>
  <c r="F2542" i="16" l="1"/>
  <c r="D2542" i="16"/>
  <c r="G2542" i="16"/>
  <c r="A2543" i="16"/>
  <c r="S2543" i="16"/>
  <c r="S2544" i="16" l="1"/>
  <c r="A2544" i="16"/>
  <c r="G2543" i="16"/>
  <c r="F2543" i="16"/>
  <c r="D2543" i="16"/>
  <c r="D2544" i="16" l="1"/>
  <c r="G2544" i="16"/>
  <c r="F2544" i="16"/>
  <c r="S2545" i="16"/>
  <c r="A2545" i="16"/>
  <c r="G2545" i="16" l="1"/>
  <c r="F2545" i="16"/>
  <c r="D2545" i="16"/>
  <c r="A2546" i="16"/>
  <c r="S2546" i="16"/>
  <c r="D2546" i="16" l="1"/>
  <c r="F2546" i="16"/>
  <c r="G2546" i="16"/>
  <c r="S2547" i="16"/>
  <c r="A2547" i="16"/>
  <c r="A2548" i="16" l="1"/>
  <c r="S2548" i="16"/>
  <c r="F2547" i="16"/>
  <c r="G2547" i="16"/>
  <c r="D2547" i="16"/>
  <c r="D2548" i="16" l="1"/>
  <c r="F2548" i="16"/>
  <c r="G2548" i="16"/>
  <c r="S2549" i="16"/>
  <c r="A2549" i="16"/>
  <c r="S2550" i="16" l="1"/>
  <c r="A2550" i="16"/>
  <c r="D2549" i="16"/>
  <c r="F2549" i="16"/>
  <c r="G2549" i="16"/>
  <c r="S2551" i="16" l="1"/>
  <c r="A2551" i="16"/>
  <c r="F2550" i="16"/>
  <c r="D2550" i="16"/>
  <c r="G2550" i="16"/>
  <c r="G2551" i="16" l="1"/>
  <c r="D2551" i="16"/>
  <c r="F2551" i="16"/>
  <c r="S2552" i="16"/>
  <c r="A2552" i="16"/>
  <c r="G2552" i="16" l="1"/>
  <c r="D2552" i="16"/>
  <c r="F2552" i="16"/>
  <c r="A2553" i="16"/>
  <c r="S2553" i="16"/>
  <c r="S2554" i="16" l="1"/>
  <c r="A2554" i="16"/>
  <c r="F2553" i="16"/>
  <c r="D2553" i="16"/>
  <c r="G2553" i="16"/>
  <c r="G2554" i="16" l="1"/>
  <c r="F2554" i="16"/>
  <c r="D2554" i="16"/>
  <c r="S2555" i="16"/>
  <c r="A2555" i="16"/>
  <c r="S2556" i="16" l="1"/>
  <c r="A2556" i="16"/>
  <c r="G2555" i="16"/>
  <c r="D2555" i="16"/>
  <c r="F2555" i="16"/>
  <c r="F2556" i="16" l="1"/>
  <c r="D2556" i="16"/>
  <c r="G2556" i="16"/>
  <c r="S2557" i="16"/>
  <c r="A2557" i="16"/>
  <c r="G2557" i="16" l="1"/>
  <c r="F2557" i="16"/>
  <c r="D2557" i="16"/>
  <c r="S2558" i="16"/>
  <c r="A2558" i="16"/>
  <c r="S2559" i="16" l="1"/>
  <c r="A2559" i="16"/>
  <c r="G2558" i="16"/>
  <c r="F2558" i="16"/>
  <c r="D2558" i="16"/>
  <c r="F2559" i="16" l="1"/>
  <c r="G2559" i="16"/>
  <c r="D2559" i="16"/>
  <c r="S2560" i="16"/>
  <c r="A2560" i="16"/>
  <c r="S2561" i="16" l="1"/>
  <c r="A2561" i="16"/>
  <c r="F2560" i="16"/>
  <c r="G2560" i="16"/>
  <c r="D2560" i="16"/>
  <c r="S2562" i="16" l="1"/>
  <c r="A2562" i="16"/>
  <c r="F2561" i="16"/>
  <c r="D2561" i="16"/>
  <c r="G2561" i="16"/>
  <c r="F2562" i="16" l="1"/>
  <c r="G2562" i="16"/>
  <c r="D2562" i="16"/>
  <c r="S2563" i="16"/>
  <c r="A2563" i="16"/>
  <c r="F2563" i="16" l="1"/>
  <c r="G2563" i="16"/>
  <c r="D2563" i="16"/>
  <c r="A2564" i="16"/>
  <c r="S2564" i="16"/>
  <c r="S2565" i="16" l="1"/>
  <c r="A2565" i="16"/>
  <c r="F2564" i="16"/>
  <c r="G2564" i="16"/>
  <c r="D2564" i="16"/>
  <c r="D2565" i="16" l="1"/>
  <c r="G2565" i="16"/>
  <c r="F2565" i="16"/>
  <c r="S2566" i="16"/>
  <c r="A2566" i="16"/>
  <c r="F2566" i="16" l="1"/>
  <c r="D2566" i="16"/>
  <c r="G2566" i="16"/>
  <c r="S2567" i="16"/>
  <c r="A2567" i="16"/>
  <c r="S2568" i="16" l="1"/>
  <c r="A2568" i="16"/>
  <c r="F2567" i="16"/>
  <c r="D2567" i="16"/>
  <c r="G2567" i="16"/>
  <c r="S2569" i="16" l="1"/>
  <c r="A2569" i="16"/>
  <c r="G2568" i="16"/>
  <c r="D2568" i="16"/>
  <c r="F2568" i="16"/>
  <c r="F2569" i="16" l="1"/>
  <c r="G2569" i="16"/>
  <c r="D2569" i="16"/>
  <c r="S2570" i="16"/>
  <c r="A2570" i="16"/>
  <c r="S2571" i="16" l="1"/>
  <c r="A2571" i="16"/>
  <c r="G2570" i="16"/>
  <c r="F2570" i="16"/>
  <c r="D2570" i="16"/>
  <c r="D2571" i="16" l="1"/>
  <c r="F2571" i="16"/>
  <c r="G2571" i="16"/>
  <c r="S2572" i="16"/>
  <c r="A2572" i="16"/>
  <c r="S2573" i="16" l="1"/>
  <c r="A2573" i="16"/>
  <c r="G2572" i="16"/>
  <c r="D2572" i="16"/>
  <c r="F2572" i="16"/>
  <c r="F2573" i="16" l="1"/>
  <c r="G2573" i="16"/>
  <c r="D2573" i="16"/>
  <c r="S2574" i="16"/>
  <c r="A2574" i="16"/>
  <c r="S2575" i="16" l="1"/>
  <c r="A2575" i="16"/>
  <c r="D2574" i="16"/>
  <c r="G2574" i="16"/>
  <c r="F2574" i="16"/>
  <c r="S2576" i="16" l="1"/>
  <c r="A2576" i="16"/>
  <c r="F2575" i="16"/>
  <c r="D2575" i="16"/>
  <c r="G2575" i="16"/>
  <c r="D2576" i="16" l="1"/>
  <c r="F2576" i="16"/>
  <c r="G2576" i="16"/>
  <c r="A2577" i="16"/>
  <c r="S2577" i="16"/>
  <c r="G2577" i="16" l="1"/>
  <c r="F2577" i="16"/>
  <c r="D2577" i="16"/>
  <c r="S2578" i="16"/>
  <c r="A2578" i="16"/>
  <c r="S2579" i="16" l="1"/>
  <c r="A2579" i="16"/>
  <c r="D2578" i="16"/>
  <c r="F2578" i="16"/>
  <c r="G2578" i="16"/>
  <c r="A2580" i="16" l="1"/>
  <c r="S2580" i="16"/>
  <c r="D2579" i="16"/>
  <c r="F2579" i="16"/>
  <c r="G2579" i="16"/>
  <c r="A2581" i="16" l="1"/>
  <c r="S2581" i="16"/>
  <c r="G2580" i="16"/>
  <c r="D2580" i="16"/>
  <c r="F2580" i="16"/>
  <c r="G2581" i="16" l="1"/>
  <c r="D2581" i="16"/>
  <c r="F2581" i="16"/>
  <c r="S2582" i="16"/>
  <c r="A2582" i="16"/>
  <c r="D2582" i="16" l="1"/>
  <c r="F2582" i="16"/>
  <c r="G2582" i="16"/>
  <c r="A2583" i="16"/>
  <c r="S2583" i="16"/>
  <c r="S2584" i="16" l="1"/>
  <c r="A2584" i="16"/>
  <c r="F2583" i="16"/>
  <c r="D2583" i="16"/>
  <c r="G2583" i="16"/>
  <c r="D2584" i="16" l="1"/>
  <c r="F2584" i="16"/>
  <c r="G2584" i="16"/>
  <c r="A2585" i="16"/>
  <c r="S2585" i="16"/>
  <c r="S2586" i="16" l="1"/>
  <c r="A2586" i="16"/>
  <c r="F2585" i="16"/>
  <c r="D2585" i="16"/>
  <c r="G2585" i="16"/>
  <c r="S2587" i="16" l="1"/>
  <c r="A2587" i="16"/>
  <c r="G2586" i="16"/>
  <c r="D2586" i="16"/>
  <c r="F2586" i="16"/>
  <c r="D2587" i="16" l="1"/>
  <c r="F2587" i="16"/>
  <c r="G2587" i="16"/>
  <c r="S2588" i="16"/>
  <c r="A2588" i="16"/>
  <c r="S2589" i="16" l="1"/>
  <c r="A2589" i="16"/>
  <c r="F2588" i="16"/>
  <c r="G2588" i="16"/>
  <c r="D2588" i="16"/>
  <c r="G2589" i="16" l="1"/>
  <c r="F2589" i="16"/>
  <c r="D2589" i="16"/>
  <c r="A2590" i="16"/>
  <c r="S2590" i="16"/>
  <c r="S2591" i="16" l="1"/>
  <c r="A2591" i="16"/>
  <c r="G2590" i="16"/>
  <c r="D2590" i="16"/>
  <c r="F2590" i="16"/>
  <c r="G2591" i="16" l="1"/>
  <c r="F2591" i="16"/>
  <c r="D2591" i="16"/>
  <c r="A2592" i="16"/>
  <c r="S2592" i="16"/>
  <c r="S2593" i="16" l="1"/>
  <c r="A2593" i="16"/>
  <c r="D2592" i="16"/>
  <c r="F2592" i="16"/>
  <c r="G2592" i="16"/>
  <c r="D2593" i="16" l="1"/>
  <c r="G2593" i="16"/>
  <c r="F2593" i="16"/>
  <c r="S2594" i="16"/>
  <c r="A2594" i="16"/>
  <c r="S2595" i="16" l="1"/>
  <c r="A2595" i="16"/>
  <c r="D2594" i="16"/>
  <c r="F2594" i="16"/>
  <c r="G2594" i="16"/>
  <c r="F2595" i="16" l="1"/>
  <c r="G2595" i="16"/>
  <c r="D2595" i="16"/>
  <c r="S2596" i="16"/>
  <c r="A2596" i="16"/>
  <c r="G2596" i="16" l="1"/>
  <c r="D2596" i="16"/>
  <c r="F2596" i="16"/>
  <c r="S2597" i="16"/>
  <c r="A2597" i="16"/>
  <c r="G2597" i="16" l="1"/>
  <c r="D2597" i="16"/>
  <c r="F2597" i="16"/>
  <c r="S2598" i="16"/>
  <c r="A2598" i="16"/>
  <c r="S2599" i="16" l="1"/>
  <c r="A2599" i="16"/>
  <c r="D2598" i="16"/>
  <c r="F2598" i="16"/>
  <c r="G2598" i="16"/>
  <c r="G2599" i="16" l="1"/>
  <c r="F2599" i="16"/>
  <c r="D2599" i="16"/>
  <c r="S2600" i="16"/>
  <c r="A2600" i="16"/>
  <c r="S2601" i="16" l="1"/>
  <c r="A2601" i="16"/>
  <c r="D2600" i="16"/>
  <c r="G2600" i="16"/>
  <c r="F2600" i="16"/>
  <c r="D2601" i="16" l="1"/>
  <c r="F2601" i="16"/>
  <c r="G2601" i="16"/>
  <c r="S2602" i="16"/>
  <c r="A2602" i="16"/>
  <c r="A2603" i="16" l="1"/>
  <c r="S2603" i="16"/>
  <c r="D2602" i="16"/>
  <c r="F2602" i="16"/>
  <c r="G2602" i="16"/>
  <c r="F2603" i="16" l="1"/>
  <c r="D2603" i="16"/>
  <c r="G2603" i="16"/>
  <c r="A2604" i="16"/>
  <c r="S2604" i="16"/>
  <c r="F2604" i="16" l="1"/>
  <c r="D2604" i="16"/>
  <c r="G2604" i="16"/>
  <c r="S2605" i="16"/>
  <c r="A2605" i="16"/>
  <c r="D2605" i="16" l="1"/>
  <c r="F2605" i="16"/>
  <c r="G2605" i="16"/>
  <c r="S2606" i="16"/>
  <c r="A2606" i="16"/>
  <c r="F2606" i="16" l="1"/>
  <c r="G2606" i="16"/>
  <c r="D2606" i="16"/>
  <c r="S2607" i="16"/>
  <c r="A2607" i="16"/>
  <c r="F2607" i="16" l="1"/>
  <c r="D2607" i="16"/>
  <c r="G2607" i="16"/>
  <c r="S2608" i="16"/>
  <c r="A2608" i="16"/>
  <c r="F2608" i="16" l="1"/>
  <c r="G2608" i="16"/>
  <c r="D2608" i="16"/>
  <c r="S2609" i="16"/>
  <c r="A2609" i="16"/>
  <c r="F2609" i="16" l="1"/>
  <c r="D2609" i="16"/>
  <c r="G2609" i="16"/>
  <c r="A2610" i="16"/>
  <c r="S2610" i="16"/>
  <c r="S2611" i="16" l="1"/>
  <c r="A2611" i="16"/>
  <c r="F2610" i="16"/>
  <c r="D2610" i="16"/>
  <c r="G2610" i="16"/>
  <c r="G2611" i="16" l="1"/>
  <c r="D2611" i="16"/>
  <c r="F2611" i="16"/>
  <c r="S2612" i="16"/>
  <c r="A2612" i="16"/>
  <c r="S2613" i="16" l="1"/>
  <c r="A2613" i="16"/>
  <c r="D2612" i="16"/>
  <c r="F2612" i="16"/>
  <c r="G2612" i="16"/>
  <c r="G2613" i="16" l="1"/>
  <c r="F2613" i="16"/>
  <c r="D2613" i="16"/>
  <c r="A2614" i="16"/>
  <c r="S2614" i="16"/>
  <c r="D2614" i="16" l="1"/>
  <c r="F2614" i="16"/>
  <c r="G2614" i="16"/>
  <c r="A2615" i="16"/>
  <c r="S2615" i="16"/>
  <c r="G2615" i="16" l="1"/>
  <c r="F2615" i="16"/>
  <c r="D2615" i="16"/>
  <c r="S2616" i="16"/>
  <c r="A2616" i="16"/>
  <c r="G2616" i="16" l="1"/>
  <c r="D2616" i="16"/>
  <c r="F2616" i="16"/>
  <c r="A2617" i="16"/>
  <c r="S2617" i="16"/>
  <c r="F2617" i="16" l="1"/>
  <c r="D2617" i="16"/>
  <c r="G2617" i="16"/>
  <c r="S2618" i="16"/>
  <c r="A2618" i="16"/>
  <c r="G2618" i="16" l="1"/>
  <c r="D2618" i="16"/>
  <c r="F2618" i="16"/>
  <c r="S2619" i="16"/>
  <c r="A2619" i="16"/>
  <c r="G2619" i="16" l="1"/>
  <c r="D2619" i="16"/>
  <c r="F2619" i="16"/>
  <c r="S2620" i="16"/>
  <c r="A2620" i="16"/>
  <c r="G2620" i="16" l="1"/>
  <c r="F2620" i="16"/>
  <c r="D2620" i="16"/>
  <c r="A2621" i="16"/>
  <c r="S2621" i="16"/>
  <c r="A2622" i="16" l="1"/>
  <c r="S2622" i="16"/>
  <c r="D2621" i="16"/>
  <c r="G2621" i="16"/>
  <c r="F2621" i="16"/>
  <c r="S2623" i="16" l="1"/>
  <c r="A2623" i="16"/>
  <c r="D2622" i="16"/>
  <c r="G2622" i="16"/>
  <c r="F2622" i="16"/>
  <c r="D2623" i="16" l="1"/>
  <c r="F2623" i="16"/>
  <c r="G2623" i="16"/>
  <c r="S2624" i="16"/>
  <c r="A2624" i="16"/>
  <c r="D2624" i="16" l="1"/>
  <c r="F2624" i="16"/>
  <c r="G2624" i="16"/>
  <c r="A2625" i="16"/>
  <c r="S2625" i="16"/>
  <c r="D2625" i="16" l="1"/>
  <c r="F2625" i="16"/>
  <c r="G2625" i="16"/>
  <c r="A2626" i="16"/>
  <c r="S2626" i="16"/>
  <c r="G2626" i="16" l="1"/>
  <c r="F2626" i="16"/>
  <c r="D2626" i="16"/>
  <c r="S2627" i="16"/>
  <c r="A2627" i="16"/>
  <c r="D2627" i="16" l="1"/>
  <c r="G2627" i="16"/>
  <c r="F2627" i="16"/>
  <c r="S2628" i="16"/>
  <c r="A2628" i="16"/>
  <c r="S2629" i="16" l="1"/>
  <c r="A2629" i="16"/>
  <c r="F2628" i="16"/>
  <c r="D2628" i="16"/>
  <c r="G2628" i="16"/>
  <c r="D2629" i="16" l="1"/>
  <c r="G2629" i="16"/>
  <c r="F2629" i="16"/>
  <c r="S2630" i="16"/>
  <c r="A2630" i="16"/>
  <c r="A2631" i="16" l="1"/>
  <c r="S2631" i="16"/>
  <c r="G2630" i="16"/>
  <c r="D2630" i="16"/>
  <c r="F2630" i="16"/>
  <c r="S2632" i="16" l="1"/>
  <c r="A2632" i="16"/>
  <c r="G2631" i="16"/>
  <c r="F2631" i="16"/>
  <c r="D2631" i="16"/>
  <c r="G2632" i="16" l="1"/>
  <c r="D2632" i="16"/>
  <c r="F2632" i="16"/>
  <c r="S2633" i="16"/>
  <c r="A2633" i="16"/>
  <c r="D2633" i="16" l="1"/>
  <c r="G2633" i="16"/>
  <c r="F2633" i="16"/>
  <c r="S2634" i="16"/>
  <c r="A2634" i="16"/>
  <c r="F2634" i="16" l="1"/>
  <c r="G2634" i="16"/>
  <c r="D2634" i="16"/>
  <c r="S2635" i="16"/>
  <c r="A2635" i="16"/>
  <c r="S2636" i="16" l="1"/>
  <c r="A2636" i="16"/>
  <c r="F2635" i="16"/>
  <c r="G2635" i="16"/>
  <c r="D2635" i="16"/>
  <c r="D2636" i="16" l="1"/>
  <c r="G2636" i="16"/>
  <c r="F2636" i="16"/>
  <c r="S2637" i="16"/>
  <c r="A2637" i="16"/>
  <c r="A2638" i="16" l="1"/>
  <c r="S2638" i="16"/>
  <c r="F2637" i="16"/>
  <c r="D2637" i="16"/>
  <c r="G2637" i="16"/>
  <c r="S2639" i="16" l="1"/>
  <c r="A2639" i="16"/>
  <c r="D2638" i="16"/>
  <c r="F2638" i="16"/>
  <c r="G2638" i="16"/>
  <c r="D2639" i="16" l="1"/>
  <c r="G2639" i="16"/>
  <c r="F2639" i="16"/>
  <c r="S2640" i="16"/>
  <c r="A2640" i="16"/>
  <c r="S2641" i="16" l="1"/>
  <c r="A2641" i="16"/>
  <c r="G2640" i="16"/>
  <c r="F2640" i="16"/>
  <c r="D2640" i="16"/>
  <c r="G2641" i="16" l="1"/>
  <c r="D2641" i="16"/>
  <c r="F2641" i="16"/>
  <c r="S2642" i="16"/>
  <c r="A2642" i="16"/>
  <c r="G2642" i="16" l="1"/>
  <c r="D2642" i="16"/>
  <c r="F2642" i="16"/>
  <c r="S2643" i="16"/>
  <c r="A2643" i="16"/>
  <c r="G2643" i="16" l="1"/>
  <c r="F2643" i="16"/>
  <c r="D2643" i="16"/>
  <c r="S2644" i="16"/>
  <c r="A2644" i="16"/>
  <c r="A2645" i="16" l="1"/>
  <c r="S2645" i="16"/>
  <c r="D2644" i="16"/>
  <c r="G2644" i="16"/>
  <c r="F2644" i="16"/>
  <c r="F2645" i="16" l="1"/>
  <c r="D2645" i="16"/>
  <c r="G2645" i="16"/>
  <c r="S2646" i="16"/>
  <c r="A2646" i="16"/>
  <c r="S2647" i="16" l="1"/>
  <c r="A2647" i="16"/>
  <c r="F2646" i="16"/>
  <c r="G2646" i="16"/>
  <c r="D2646" i="16"/>
  <c r="G2647" i="16" l="1"/>
  <c r="D2647" i="16"/>
  <c r="F2647" i="16"/>
  <c r="S2648" i="16"/>
  <c r="A2648" i="16"/>
  <c r="S2649" i="16" l="1"/>
  <c r="A2649" i="16"/>
  <c r="D2648" i="16"/>
  <c r="F2648" i="16"/>
  <c r="G2648" i="16"/>
  <c r="D2649" i="16" l="1"/>
  <c r="G2649" i="16"/>
  <c r="F2649" i="16"/>
  <c r="S2650" i="16"/>
  <c r="A2650" i="16"/>
  <c r="S2651" i="16" l="1"/>
  <c r="A2651" i="16"/>
  <c r="F2650" i="16"/>
  <c r="G2650" i="16"/>
  <c r="D2650" i="16"/>
  <c r="D2651" i="16" l="1"/>
  <c r="F2651" i="16"/>
  <c r="G2651" i="16"/>
  <c r="S2652" i="16"/>
  <c r="A2652" i="16"/>
  <c r="A2653" i="16" l="1"/>
  <c r="S2653" i="16"/>
  <c r="G2652" i="16"/>
  <c r="F2652" i="16"/>
  <c r="D2652" i="16"/>
  <c r="G2653" i="16" l="1"/>
  <c r="F2653" i="16"/>
  <c r="D2653" i="16"/>
  <c r="S2654" i="16"/>
  <c r="A2654" i="16"/>
  <c r="S2655" i="16" l="1"/>
  <c r="A2655" i="16"/>
  <c r="D2654" i="16"/>
  <c r="G2654" i="16"/>
  <c r="F2654" i="16"/>
  <c r="G2655" i="16" l="1"/>
  <c r="D2655" i="16"/>
  <c r="F2655" i="16"/>
  <c r="S2656" i="16"/>
  <c r="A2656" i="16"/>
  <c r="S2657" i="16" l="1"/>
  <c r="A2657" i="16"/>
  <c r="G2656" i="16"/>
  <c r="D2656" i="16"/>
  <c r="F2656" i="16"/>
  <c r="D2657" i="16" l="1"/>
  <c r="F2657" i="16"/>
  <c r="G2657" i="16"/>
  <c r="S2658" i="16"/>
  <c r="A2658" i="16"/>
  <c r="G2658" i="16" l="1"/>
  <c r="F2658" i="16"/>
  <c r="D2658" i="16"/>
  <c r="A2659" i="16"/>
  <c r="S2659" i="16"/>
  <c r="G2659" i="16" l="1"/>
  <c r="D2659" i="16"/>
  <c r="F2659" i="16"/>
  <c r="S2660" i="16"/>
  <c r="A2660" i="16"/>
  <c r="S2661" i="16" l="1"/>
  <c r="A2661" i="16"/>
  <c r="G2660" i="16"/>
  <c r="D2660" i="16"/>
  <c r="F2660" i="16"/>
  <c r="D2661" i="16" l="1"/>
  <c r="G2661" i="16"/>
  <c r="F2661" i="16"/>
  <c r="S2662" i="16"/>
  <c r="A2662" i="16"/>
  <c r="F2662" i="16" l="1"/>
  <c r="G2662" i="16"/>
  <c r="D2662" i="16"/>
  <c r="S2663" i="16"/>
  <c r="A2663" i="16"/>
  <c r="G2663" i="16" l="1"/>
  <c r="F2663" i="16"/>
  <c r="D2663" i="16"/>
  <c r="A2664" i="16"/>
  <c r="S2664" i="16"/>
  <c r="S2665" i="16" l="1"/>
  <c r="A2665" i="16"/>
  <c r="D2664" i="16"/>
  <c r="G2664" i="16"/>
  <c r="F2664" i="16"/>
  <c r="D2665" i="16" l="1"/>
  <c r="G2665" i="16"/>
  <c r="F2665" i="16"/>
  <c r="S2666" i="16"/>
  <c r="A2666" i="16"/>
  <c r="S2667" i="16" l="1"/>
  <c r="A2667" i="16"/>
  <c r="F2666" i="16"/>
  <c r="G2666" i="16"/>
  <c r="D2666" i="16"/>
  <c r="F2667" i="16" l="1"/>
  <c r="D2667" i="16"/>
  <c r="G2667" i="16"/>
  <c r="A2668" i="16"/>
  <c r="S2668" i="16"/>
  <c r="D2668" i="16" l="1"/>
  <c r="F2668" i="16"/>
  <c r="G2668" i="16"/>
  <c r="S2669" i="16"/>
  <c r="A2669" i="16"/>
  <c r="G2669" i="16" l="1"/>
  <c r="F2669" i="16"/>
  <c r="D2669" i="16"/>
  <c r="S2670" i="16"/>
  <c r="A2670" i="16"/>
  <c r="S2671" i="16" l="1"/>
  <c r="A2671" i="16"/>
  <c r="D2670" i="16"/>
  <c r="G2670" i="16"/>
  <c r="F2670" i="16"/>
  <c r="F2671" i="16" l="1"/>
  <c r="D2671" i="16"/>
  <c r="G2671" i="16"/>
  <c r="S2672" i="16"/>
  <c r="A2672" i="16"/>
  <c r="S2673" i="16" l="1"/>
  <c r="A2673" i="16"/>
  <c r="F2672" i="16"/>
  <c r="G2672" i="16"/>
  <c r="D2672" i="16"/>
  <c r="F2673" i="16" l="1"/>
  <c r="D2673" i="16"/>
  <c r="G2673" i="16"/>
  <c r="S2674" i="16"/>
  <c r="A2674" i="16"/>
  <c r="F2674" i="16" l="1"/>
  <c r="D2674" i="16"/>
  <c r="G2674" i="16"/>
  <c r="A2675" i="16"/>
  <c r="S2675" i="16"/>
  <c r="D2675" i="16" l="1"/>
  <c r="G2675" i="16"/>
  <c r="F2675" i="16"/>
  <c r="A2676" i="16"/>
  <c r="S2676" i="16"/>
  <c r="F2676" i="16" l="1"/>
  <c r="G2676" i="16"/>
  <c r="D2676" i="16"/>
  <c r="S2677" i="16"/>
  <c r="A2677" i="16"/>
  <c r="D2677" i="16" l="1"/>
  <c r="F2677" i="16"/>
  <c r="G2677" i="16"/>
  <c r="A2678" i="16"/>
  <c r="S2678" i="16"/>
  <c r="F2678" i="16" l="1"/>
  <c r="D2678" i="16"/>
  <c r="G2678" i="16"/>
  <c r="S2679" i="16"/>
  <c r="A2679" i="16"/>
  <c r="S2680" i="16" l="1"/>
  <c r="A2680" i="16"/>
  <c r="F2679" i="16"/>
  <c r="G2679" i="16"/>
  <c r="D2679" i="16"/>
  <c r="D2680" i="16" l="1"/>
  <c r="G2680" i="16"/>
  <c r="F2680" i="16"/>
  <c r="S2681" i="16"/>
  <c r="A2681" i="16"/>
  <c r="S2682" i="16" l="1"/>
  <c r="A2682" i="16"/>
  <c r="G2681" i="16"/>
  <c r="F2681" i="16"/>
  <c r="D2681" i="16"/>
  <c r="F2682" i="16" l="1"/>
  <c r="D2682" i="16"/>
  <c r="G2682" i="16"/>
  <c r="S2683" i="16"/>
  <c r="A2683" i="16"/>
  <c r="G2683" i="16" l="1"/>
  <c r="D2683" i="16"/>
  <c r="F2683" i="16"/>
  <c r="S2684" i="16"/>
  <c r="A2684" i="16"/>
  <c r="F2684" i="16" l="1"/>
  <c r="G2684" i="16"/>
  <c r="D2684" i="16"/>
  <c r="S2685" i="16"/>
  <c r="A2685" i="16"/>
  <c r="G2685" i="16" l="1"/>
  <c r="F2685" i="16"/>
  <c r="D2685" i="16"/>
  <c r="S2686" i="16"/>
  <c r="A2686" i="16"/>
  <c r="F2686" i="16" l="1"/>
  <c r="D2686" i="16"/>
  <c r="G2686" i="16"/>
  <c r="S2687" i="16"/>
  <c r="A2687" i="16"/>
  <c r="S2688" i="16" l="1"/>
  <c r="A2688" i="16"/>
  <c r="G2687" i="16"/>
  <c r="D2687" i="16"/>
  <c r="F2687" i="16"/>
  <c r="F2688" i="16" l="1"/>
  <c r="D2688" i="16"/>
  <c r="G2688" i="16"/>
  <c r="A2689" i="16"/>
  <c r="S2689" i="16"/>
  <c r="S2690" i="16" l="1"/>
  <c r="A2690" i="16"/>
  <c r="D2689" i="16"/>
  <c r="F2689" i="16"/>
  <c r="G2689" i="16"/>
  <c r="G2690" i="16" l="1"/>
  <c r="D2690" i="16"/>
  <c r="F2690" i="16"/>
  <c r="A2691" i="16"/>
  <c r="S2691" i="16"/>
  <c r="F2691" i="16" l="1"/>
  <c r="G2691" i="16"/>
  <c r="D2691" i="16"/>
  <c r="S2692" i="16"/>
  <c r="A2692" i="16"/>
  <c r="S2693" i="16" l="1"/>
  <c r="A2693" i="16"/>
  <c r="G2692" i="16"/>
  <c r="F2692" i="16"/>
  <c r="D2692" i="16"/>
  <c r="F2693" i="16" l="1"/>
  <c r="G2693" i="16"/>
  <c r="D2693" i="16"/>
  <c r="S2694" i="16"/>
  <c r="A2694" i="16"/>
  <c r="S2695" i="16" l="1"/>
  <c r="A2695" i="16"/>
  <c r="G2694" i="16"/>
  <c r="D2694" i="16"/>
  <c r="F2694" i="16"/>
  <c r="G2695" i="16" l="1"/>
  <c r="D2695" i="16"/>
  <c r="F2695" i="16"/>
  <c r="S2696" i="16"/>
  <c r="A2696" i="16"/>
  <c r="D2696" i="16" l="1"/>
  <c r="F2696" i="16"/>
  <c r="G2696" i="16"/>
  <c r="S2697" i="16"/>
  <c r="A2697" i="16"/>
  <c r="S2698" i="16" l="1"/>
  <c r="A2698" i="16"/>
  <c r="G2697" i="16"/>
  <c r="F2697" i="16"/>
  <c r="D2697" i="16"/>
  <c r="D2698" i="16" l="1"/>
  <c r="G2698" i="16"/>
  <c r="F2698" i="16"/>
  <c r="S2699" i="16"/>
  <c r="A2699" i="16"/>
  <c r="D2699" i="16" l="1"/>
  <c r="G2699" i="16"/>
  <c r="F2699" i="16"/>
  <c r="S2700" i="16"/>
  <c r="A2700" i="16"/>
  <c r="D2700" i="16" l="1"/>
  <c r="F2700" i="16"/>
  <c r="G2700" i="16"/>
  <c r="S2701" i="16"/>
  <c r="A2701" i="16"/>
  <c r="F2701" i="16" l="1"/>
  <c r="D2701" i="16"/>
  <c r="G2701" i="16"/>
  <c r="S2702" i="16"/>
  <c r="A2702" i="16"/>
  <c r="F2702" i="16" l="1"/>
  <c r="G2702" i="16"/>
  <c r="D2702" i="16"/>
  <c r="S2703" i="16"/>
  <c r="A2703" i="16"/>
  <c r="G2703" i="16" l="1"/>
  <c r="D2703" i="16"/>
  <c r="F2703" i="16"/>
  <c r="S2704" i="16"/>
  <c r="A2704" i="16"/>
  <c r="F2704" i="16" l="1"/>
  <c r="D2704" i="16"/>
  <c r="G2704" i="16"/>
  <c r="S2705" i="16"/>
  <c r="A2705" i="16"/>
  <c r="D2705" i="16" l="1"/>
  <c r="G2705" i="16"/>
  <c r="F2705" i="16"/>
  <c r="A2706" i="16"/>
  <c r="S2706" i="16"/>
  <c r="A2707" i="16" l="1"/>
  <c r="S2707" i="16"/>
  <c r="D2706" i="16"/>
  <c r="G2706" i="16"/>
  <c r="F2706" i="16"/>
  <c r="S2708" i="16" l="1"/>
  <c r="A2708" i="16"/>
  <c r="G2707" i="16"/>
  <c r="F2707" i="16"/>
  <c r="D2707" i="16"/>
  <c r="D2708" i="16" l="1"/>
  <c r="F2708" i="16"/>
  <c r="G2708" i="16"/>
  <c r="S2709" i="16"/>
  <c r="A2709" i="16"/>
  <c r="S2710" i="16" l="1"/>
  <c r="A2710" i="16"/>
  <c r="G2709" i="16"/>
  <c r="D2709" i="16"/>
  <c r="F2709" i="16"/>
  <c r="A2711" i="16" l="1"/>
  <c r="S2711" i="16"/>
  <c r="D2710" i="16"/>
  <c r="G2710" i="16"/>
  <c r="F2710" i="16"/>
  <c r="D2711" i="16" l="1"/>
  <c r="G2711" i="16"/>
  <c r="F2711" i="16"/>
  <c r="A2712" i="16"/>
  <c r="S2712" i="16"/>
  <c r="S2713" i="16" l="1"/>
  <c r="A2713" i="16"/>
  <c r="D2712" i="16"/>
  <c r="F2712" i="16"/>
  <c r="G2712" i="16"/>
  <c r="D2713" i="16" l="1"/>
  <c r="G2713" i="16"/>
  <c r="F2713" i="16"/>
  <c r="S2714" i="16"/>
  <c r="A2714" i="16"/>
  <c r="S2715" i="16" l="1"/>
  <c r="A2715" i="16"/>
  <c r="F2714" i="16"/>
  <c r="G2714" i="16"/>
  <c r="D2714" i="16"/>
  <c r="D2715" i="16" l="1"/>
  <c r="F2715" i="16"/>
  <c r="G2715" i="16"/>
  <c r="S2716" i="16"/>
  <c r="A2716" i="16"/>
  <c r="D2716" i="16" l="1"/>
  <c r="G2716" i="16"/>
  <c r="F2716" i="16"/>
  <c r="S2717" i="16"/>
  <c r="A2717" i="16"/>
  <c r="A2718" i="16" l="1"/>
  <c r="S2718" i="16"/>
  <c r="D2717" i="16"/>
  <c r="G2717" i="16"/>
  <c r="F2717" i="16"/>
  <c r="F2718" i="16" l="1"/>
  <c r="D2718" i="16"/>
  <c r="G2718" i="16"/>
  <c r="S2719" i="16"/>
  <c r="A2719" i="16"/>
  <c r="S2720" i="16" l="1"/>
  <c r="A2720" i="16"/>
  <c r="G2719" i="16"/>
  <c r="F2719" i="16"/>
  <c r="D2719" i="16"/>
  <c r="S2721" i="16" l="1"/>
  <c r="A2721" i="16"/>
  <c r="D2720" i="16"/>
  <c r="F2720" i="16"/>
  <c r="G2720" i="16"/>
  <c r="D2721" i="16" l="1"/>
  <c r="G2721" i="16"/>
  <c r="F2721" i="16"/>
  <c r="A2722" i="16"/>
  <c r="S2722" i="16"/>
  <c r="S2723" i="16" l="1"/>
  <c r="A2723" i="16"/>
  <c r="G2722" i="16"/>
  <c r="F2722" i="16"/>
  <c r="D2722" i="16"/>
  <c r="G2723" i="16" l="1"/>
  <c r="D2723" i="16"/>
  <c r="F2723" i="16"/>
  <c r="S2724" i="16"/>
  <c r="A2724" i="16"/>
  <c r="G2724" i="16" l="1"/>
  <c r="D2724" i="16"/>
  <c r="F2724" i="16"/>
  <c r="A2725" i="16"/>
  <c r="S2725" i="16"/>
  <c r="S2726" i="16" l="1"/>
  <c r="A2726" i="16"/>
  <c r="F2725" i="16"/>
  <c r="G2725" i="16"/>
  <c r="D2725" i="16"/>
  <c r="G2726" i="16" l="1"/>
  <c r="D2726" i="16"/>
  <c r="F2726" i="16"/>
  <c r="S2727" i="16"/>
  <c r="A2727" i="16"/>
  <c r="S2728" i="16" l="1"/>
  <c r="A2728" i="16"/>
  <c r="G2727" i="16"/>
  <c r="F2727" i="16"/>
  <c r="D2727" i="16"/>
  <c r="D2728" i="16" l="1"/>
  <c r="F2728" i="16"/>
  <c r="G2728" i="16"/>
  <c r="S2729" i="16"/>
  <c r="A2729" i="16"/>
  <c r="A2730" i="16" l="1"/>
  <c r="S2730" i="16"/>
  <c r="F2729" i="16"/>
  <c r="D2729" i="16"/>
  <c r="G2729" i="16"/>
  <c r="A2731" i="16" l="1"/>
  <c r="S2731" i="16"/>
  <c r="D2730" i="16"/>
  <c r="F2730" i="16"/>
  <c r="G2730" i="16"/>
  <c r="S2732" i="16" l="1"/>
  <c r="A2732" i="16"/>
  <c r="G2731" i="16"/>
  <c r="D2731" i="16"/>
  <c r="F2731" i="16"/>
  <c r="F2732" i="16" l="1"/>
  <c r="D2732" i="16"/>
  <c r="G2732" i="16"/>
  <c r="A2733" i="16"/>
  <c r="S2733" i="16"/>
  <c r="G2733" i="16" l="1"/>
  <c r="D2733" i="16"/>
  <c r="F2733" i="16"/>
  <c r="S2734" i="16"/>
  <c r="A2734" i="16"/>
  <c r="S2735" i="16" l="1"/>
  <c r="A2735" i="16"/>
  <c r="D2734" i="16"/>
  <c r="F2734" i="16"/>
  <c r="G2734" i="16"/>
  <c r="D2735" i="16" l="1"/>
  <c r="F2735" i="16"/>
  <c r="G2735" i="16"/>
  <c r="A2736" i="16"/>
  <c r="S2736" i="16"/>
  <c r="S2737" i="16" l="1"/>
  <c r="A2737" i="16"/>
  <c r="D2736" i="16"/>
  <c r="G2736" i="16"/>
  <c r="F2736" i="16"/>
  <c r="D2737" i="16" l="1"/>
  <c r="G2737" i="16"/>
  <c r="F2737" i="16"/>
  <c r="S2738" i="16"/>
  <c r="A2738" i="16"/>
  <c r="G2738" i="16" l="1"/>
  <c r="D2738" i="16"/>
  <c r="F2738" i="16"/>
  <c r="S2739" i="16"/>
  <c r="A2739" i="16"/>
  <c r="S2740" i="16" l="1"/>
  <c r="A2740" i="16"/>
  <c r="G2739" i="16"/>
  <c r="D2739" i="16"/>
  <c r="F2739" i="16"/>
  <c r="S2741" i="16" l="1"/>
  <c r="A2741" i="16"/>
  <c r="G2740" i="16"/>
  <c r="F2740" i="16"/>
  <c r="D2740" i="16"/>
  <c r="F2741" i="16" l="1"/>
  <c r="D2741" i="16"/>
  <c r="G2741" i="16"/>
  <c r="S2742" i="16"/>
  <c r="A2742" i="16"/>
  <c r="S2743" i="16" l="1"/>
  <c r="A2743" i="16"/>
  <c r="D2742" i="16"/>
  <c r="G2742" i="16"/>
  <c r="F2742" i="16"/>
  <c r="G2743" i="16" l="1"/>
  <c r="F2743" i="16"/>
  <c r="D2743" i="16"/>
  <c r="S2744" i="16"/>
  <c r="A2744" i="16"/>
  <c r="S2745" i="16" l="1"/>
  <c r="A2745" i="16"/>
  <c r="G2744" i="16"/>
  <c r="F2744" i="16"/>
  <c r="D2744" i="16"/>
  <c r="G2745" i="16" l="1"/>
  <c r="D2745" i="16"/>
  <c r="F2745" i="16"/>
  <c r="S2746" i="16"/>
  <c r="A2746" i="16"/>
  <c r="D2746" i="16" l="1"/>
  <c r="G2746" i="16"/>
  <c r="F2746" i="16"/>
  <c r="S2747" i="16"/>
  <c r="A2747" i="16"/>
  <c r="S2748" i="16" l="1"/>
  <c r="A2748" i="16"/>
  <c r="F2747" i="16"/>
  <c r="D2747" i="16"/>
  <c r="G2747" i="16"/>
  <c r="F2748" i="16" l="1"/>
  <c r="D2748" i="16"/>
  <c r="G2748" i="16"/>
  <c r="S2749" i="16"/>
  <c r="A2749" i="16"/>
  <c r="D2749" i="16" l="1"/>
  <c r="G2749" i="16"/>
  <c r="F2749" i="16"/>
  <c r="S2750" i="16"/>
  <c r="A2750" i="16"/>
  <c r="S2751" i="16" l="1"/>
  <c r="A2751" i="16"/>
  <c r="D2750" i="16"/>
  <c r="F2750" i="16"/>
  <c r="G2750" i="16"/>
  <c r="D2751" i="16" l="1"/>
  <c r="G2751" i="16"/>
  <c r="F2751" i="16"/>
  <c r="S2752" i="16"/>
  <c r="A2752" i="16"/>
  <c r="F2752" i="16" l="1"/>
  <c r="D2752" i="16"/>
  <c r="G2752" i="16"/>
  <c r="S2753" i="16"/>
  <c r="A2753" i="16"/>
  <c r="S2754" i="16" l="1"/>
  <c r="A2754" i="16"/>
  <c r="D2753" i="16"/>
  <c r="G2753" i="16"/>
  <c r="F2753" i="16"/>
  <c r="D2754" i="16" l="1"/>
  <c r="G2754" i="16"/>
  <c r="F2754" i="16"/>
  <c r="S2755" i="16"/>
  <c r="A2755" i="16"/>
  <c r="F2755" i="16" l="1"/>
  <c r="D2755" i="16"/>
  <c r="G2755" i="16"/>
  <c r="S2756" i="16"/>
  <c r="A2756" i="16"/>
  <c r="S2757" i="16" l="1"/>
  <c r="A2757" i="16"/>
  <c r="F2756" i="16"/>
  <c r="G2756" i="16"/>
  <c r="D2756" i="16"/>
  <c r="A2758" i="16" l="1"/>
  <c r="S2758" i="16"/>
  <c r="D2757" i="16"/>
  <c r="G2757" i="16"/>
  <c r="F2757" i="16"/>
  <c r="S2759" i="16" l="1"/>
  <c r="A2759" i="16"/>
  <c r="F2758" i="16"/>
  <c r="D2758" i="16"/>
  <c r="G2758" i="16"/>
  <c r="S2760" i="16" l="1"/>
  <c r="A2760" i="16"/>
  <c r="F2759" i="16"/>
  <c r="G2759" i="16"/>
  <c r="D2759" i="16"/>
  <c r="D2760" i="16" l="1"/>
  <c r="G2760" i="16"/>
  <c r="F2760" i="16"/>
  <c r="S2761" i="16"/>
  <c r="A2761" i="16"/>
  <c r="S2762" i="16" l="1"/>
  <c r="A2762" i="16"/>
  <c r="G2761" i="16"/>
  <c r="F2761" i="16"/>
  <c r="D2761" i="16"/>
  <c r="G2762" i="16" l="1"/>
  <c r="F2762" i="16"/>
  <c r="D2762" i="16"/>
  <c r="S2763" i="16"/>
  <c r="A2763" i="16"/>
  <c r="S2764" i="16" l="1"/>
  <c r="A2764" i="16"/>
  <c r="F2763" i="16"/>
  <c r="G2763" i="16"/>
  <c r="D2763" i="16"/>
  <c r="D2764" i="16" l="1"/>
  <c r="G2764" i="16"/>
  <c r="F2764" i="16"/>
  <c r="S2765" i="16"/>
  <c r="A2765" i="16"/>
  <c r="S2766" i="16" l="1"/>
  <c r="A2766" i="16"/>
  <c r="D2765" i="16"/>
  <c r="G2765" i="16"/>
  <c r="F2765" i="16"/>
  <c r="F2766" i="16" l="1"/>
  <c r="D2766" i="16"/>
  <c r="G2766" i="16"/>
  <c r="S2767" i="16"/>
  <c r="A2767" i="16"/>
  <c r="F2767" i="16" l="1"/>
  <c r="D2767" i="16"/>
  <c r="G2767" i="16"/>
  <c r="A2768" i="16"/>
  <c r="S2768" i="16"/>
  <c r="D2768" i="16" l="1"/>
  <c r="G2768" i="16"/>
  <c r="F2768" i="16"/>
  <c r="S2769" i="16"/>
  <c r="A2769" i="16"/>
  <c r="F2769" i="16" l="1"/>
  <c r="D2769" i="16"/>
  <c r="G2769" i="16"/>
  <c r="A2770" i="16"/>
  <c r="S2770" i="16"/>
  <c r="S2771" i="16" l="1"/>
  <c r="A2771" i="16"/>
  <c r="F2770" i="16"/>
  <c r="D2770" i="16"/>
  <c r="G2770" i="16"/>
  <c r="F2771" i="16" l="1"/>
  <c r="D2771" i="16"/>
  <c r="G2771" i="16"/>
  <c r="S2772" i="16"/>
  <c r="A2772" i="16"/>
  <c r="D2772" i="16" l="1"/>
  <c r="F2772" i="16"/>
  <c r="G2772" i="16"/>
  <c r="S2773" i="16"/>
  <c r="A2773" i="16"/>
  <c r="S2774" i="16" l="1"/>
  <c r="A2774" i="16"/>
  <c r="F2773" i="16"/>
  <c r="G2773" i="16"/>
  <c r="D2773" i="16"/>
  <c r="A2775" i="16" l="1"/>
  <c r="S2775" i="16"/>
  <c r="F2774" i="16"/>
  <c r="D2774" i="16"/>
  <c r="G2774" i="16"/>
  <c r="S2776" i="16" l="1"/>
  <c r="A2776" i="16"/>
  <c r="G2775" i="16"/>
  <c r="D2775" i="16"/>
  <c r="F2775" i="16"/>
  <c r="D2776" i="16" l="1"/>
  <c r="G2776" i="16"/>
  <c r="F2776" i="16"/>
  <c r="S2777" i="16"/>
  <c r="A2777" i="16"/>
  <c r="G2777" i="16" l="1"/>
  <c r="D2777" i="16"/>
  <c r="F2777" i="16"/>
  <c r="S2778" i="16"/>
  <c r="A2778" i="16"/>
  <c r="S2779" i="16" l="1"/>
  <c r="A2779" i="16"/>
  <c r="D2778" i="16"/>
  <c r="G2778" i="16"/>
  <c r="F2778" i="16"/>
  <c r="D2779" i="16" l="1"/>
  <c r="G2779" i="16"/>
  <c r="F2779" i="16"/>
  <c r="S2780" i="16"/>
  <c r="A2780" i="16"/>
  <c r="S2781" i="16" l="1"/>
  <c r="A2781" i="16"/>
  <c r="D2780" i="16"/>
  <c r="G2780" i="16"/>
  <c r="F2780" i="16"/>
  <c r="G2781" i="16" l="1"/>
  <c r="D2781" i="16"/>
  <c r="F2781" i="16"/>
  <c r="S2782" i="16"/>
  <c r="A2782" i="16"/>
  <c r="F2782" i="16" l="1"/>
  <c r="G2782" i="16"/>
  <c r="D2782" i="16"/>
  <c r="S2783" i="16"/>
  <c r="A2783" i="16"/>
  <c r="S2784" i="16" l="1"/>
  <c r="A2784" i="16"/>
  <c r="D2783" i="16"/>
  <c r="G2783" i="16"/>
  <c r="F2783" i="16"/>
  <c r="F2784" i="16" l="1"/>
  <c r="G2784" i="16"/>
  <c r="D2784" i="16"/>
  <c r="S2785" i="16"/>
  <c r="A2785" i="16"/>
  <c r="D2785" i="16" l="1"/>
  <c r="F2785" i="16"/>
  <c r="G2785" i="16"/>
  <c r="S2786" i="16"/>
  <c r="A2786" i="16"/>
  <c r="D2786" i="16" l="1"/>
  <c r="G2786" i="16"/>
  <c r="F2786" i="16"/>
  <c r="S2787" i="16"/>
  <c r="A2787" i="16"/>
  <c r="D2787" i="16" l="1"/>
  <c r="F2787" i="16"/>
  <c r="G2787" i="16"/>
  <c r="A2788" i="16"/>
  <c r="S2788" i="16"/>
  <c r="D2788" i="16" l="1"/>
  <c r="G2788" i="16"/>
  <c r="F2788" i="16"/>
  <c r="S2789" i="16"/>
  <c r="A2789" i="16"/>
  <c r="A2790" i="16" l="1"/>
  <c r="S2790" i="16"/>
  <c r="D2789" i="16"/>
  <c r="F2789" i="16"/>
  <c r="G2789" i="16"/>
  <c r="F2790" i="16" l="1"/>
  <c r="D2790" i="16"/>
  <c r="G2790" i="16"/>
  <c r="A2791" i="16"/>
  <c r="S2791" i="16"/>
  <c r="S2792" i="16" l="1"/>
  <c r="A2792" i="16"/>
  <c r="G2791" i="16"/>
  <c r="F2791" i="16"/>
  <c r="D2791" i="16"/>
  <c r="S2793" i="16" l="1"/>
  <c r="A2793" i="16"/>
  <c r="G2792" i="16"/>
  <c r="D2792" i="16"/>
  <c r="F2792" i="16"/>
  <c r="S2794" i="16" l="1"/>
  <c r="A2794" i="16"/>
  <c r="D2793" i="16"/>
  <c r="G2793" i="16"/>
  <c r="F2793" i="16"/>
  <c r="G2794" i="16" l="1"/>
  <c r="D2794" i="16"/>
  <c r="F2794" i="16"/>
  <c r="S2795" i="16"/>
  <c r="A2795" i="16"/>
  <c r="D2795" i="16" l="1"/>
  <c r="G2795" i="16"/>
  <c r="F2795" i="16"/>
  <c r="S2796" i="16"/>
  <c r="A2796" i="16"/>
  <c r="D2796" i="16" l="1"/>
  <c r="G2796" i="16"/>
  <c r="F2796" i="16"/>
  <c r="S2797" i="16"/>
  <c r="A2797" i="16"/>
  <c r="D2797" i="16" l="1"/>
  <c r="G2797" i="16"/>
  <c r="F2797" i="16"/>
  <c r="S2798" i="16"/>
  <c r="A2798" i="16"/>
  <c r="F2798" i="16" l="1"/>
  <c r="G2798" i="16"/>
  <c r="D2798" i="16"/>
  <c r="S2799" i="16"/>
  <c r="A2799" i="16"/>
  <c r="F2799" i="16" l="1"/>
  <c r="D2799" i="16"/>
  <c r="G2799" i="16"/>
  <c r="S2800" i="16"/>
  <c r="A2800" i="16"/>
  <c r="S2801" i="16" l="1"/>
  <c r="A2801" i="16"/>
  <c r="D2800" i="16"/>
  <c r="G2800" i="16"/>
  <c r="F2800" i="16"/>
  <c r="G2801" i="16" l="1"/>
  <c r="D2801" i="16"/>
  <c r="F2801" i="16"/>
  <c r="S2802" i="16"/>
  <c r="A2802" i="16"/>
  <c r="S2803" i="16" l="1"/>
  <c r="A2803" i="16"/>
  <c r="D2802" i="16"/>
  <c r="F2802" i="16"/>
  <c r="G2802" i="16"/>
  <c r="F2803" i="16" l="1"/>
  <c r="G2803" i="16"/>
  <c r="D2803" i="16"/>
  <c r="S2804" i="16"/>
  <c r="A2804" i="16"/>
  <c r="A2805" i="16" l="1"/>
  <c r="S2805" i="16"/>
  <c r="G2804" i="16"/>
  <c r="D2804" i="16"/>
  <c r="F2804" i="16"/>
  <c r="D2805" i="16" l="1"/>
  <c r="G2805" i="16"/>
  <c r="F2805" i="16"/>
  <c r="S2806" i="16"/>
  <c r="A2806" i="16"/>
  <c r="F2806" i="16" l="1"/>
  <c r="G2806" i="16"/>
  <c r="D2806" i="16"/>
  <c r="S2807" i="16"/>
  <c r="A2807" i="16"/>
  <c r="D2807" i="16" l="1"/>
  <c r="G2807" i="16"/>
  <c r="F2807" i="16"/>
  <c r="S2808" i="16"/>
  <c r="A2808" i="16"/>
  <c r="D2808" i="16" l="1"/>
  <c r="G2808" i="16"/>
  <c r="F2808" i="16"/>
  <c r="A2809" i="16"/>
  <c r="S2809" i="16"/>
  <c r="S2810" i="16" l="1"/>
  <c r="A2810" i="16"/>
  <c r="F2809" i="16"/>
  <c r="D2809" i="16"/>
  <c r="G2809" i="16"/>
  <c r="D2810" i="16" l="1"/>
  <c r="G2810" i="16"/>
  <c r="F2810" i="16"/>
  <c r="S2811" i="16"/>
  <c r="A2811" i="16"/>
  <c r="F2811" i="16" l="1"/>
  <c r="D2811" i="16"/>
  <c r="G2811" i="16"/>
  <c r="S2812" i="16"/>
  <c r="A2812" i="16"/>
  <c r="S2813" i="16" l="1"/>
  <c r="A2813" i="16"/>
  <c r="F2812" i="16"/>
  <c r="D2812" i="16"/>
  <c r="G2812" i="16"/>
  <c r="F2813" i="16" l="1"/>
  <c r="D2813" i="16"/>
  <c r="G2813" i="16"/>
  <c r="A2814" i="16"/>
  <c r="S2814" i="16"/>
  <c r="S2815" i="16" l="1"/>
  <c r="A2815" i="16"/>
  <c r="G2814" i="16"/>
  <c r="D2814" i="16"/>
  <c r="F2814" i="16"/>
  <c r="G2815" i="16" l="1"/>
  <c r="F2815" i="16"/>
  <c r="D2815" i="16"/>
  <c r="S2816" i="16"/>
  <c r="A2816" i="16"/>
  <c r="G2816" i="16" l="1"/>
  <c r="F2816" i="16"/>
  <c r="D2816" i="16"/>
  <c r="A2817" i="16"/>
  <c r="S2817" i="16"/>
  <c r="G2817" i="16" l="1"/>
  <c r="F2817" i="16"/>
  <c r="D2817" i="16"/>
  <c r="S2818" i="16"/>
  <c r="A2818" i="16"/>
  <c r="A2819" i="16" l="1"/>
  <c r="S2819" i="16"/>
  <c r="D2818" i="16"/>
  <c r="F2818" i="16"/>
  <c r="G2818" i="16"/>
  <c r="S2820" i="16" l="1"/>
  <c r="A2820" i="16"/>
  <c r="G2819" i="16"/>
  <c r="F2819" i="16"/>
  <c r="D2819" i="16"/>
  <c r="S2821" i="16" l="1"/>
  <c r="A2821" i="16"/>
  <c r="G2820" i="16"/>
  <c r="D2820" i="16"/>
  <c r="F2820" i="16"/>
  <c r="D2821" i="16" l="1"/>
  <c r="G2821" i="16"/>
  <c r="F2821" i="16"/>
  <c r="A2822" i="16"/>
  <c r="S2822" i="16"/>
  <c r="S2823" i="16" l="1"/>
  <c r="A2823" i="16"/>
  <c r="D2822" i="16"/>
  <c r="G2822" i="16"/>
  <c r="F2822" i="16"/>
  <c r="S2824" i="16" l="1"/>
  <c r="A2824" i="16"/>
  <c r="G2823" i="16"/>
  <c r="D2823" i="16"/>
  <c r="F2823" i="16"/>
  <c r="D2824" i="16" l="1"/>
  <c r="G2824" i="16"/>
  <c r="F2824" i="16"/>
  <c r="S2825" i="16"/>
  <c r="A2825" i="16"/>
  <c r="D2825" i="16" l="1"/>
  <c r="G2825" i="16"/>
  <c r="F2825" i="16"/>
  <c r="S2826" i="16"/>
  <c r="A2826" i="16"/>
  <c r="F2826" i="16" l="1"/>
  <c r="D2826" i="16"/>
  <c r="G2826" i="16"/>
  <c r="S2827" i="16"/>
  <c r="A2827" i="16"/>
  <c r="S2828" i="16" l="1"/>
  <c r="A2828" i="16"/>
  <c r="F2827" i="16"/>
  <c r="D2827" i="16"/>
  <c r="G2827" i="16"/>
  <c r="D2828" i="16" l="1"/>
  <c r="F2828" i="16"/>
  <c r="G2828" i="16"/>
  <c r="S2829" i="16"/>
  <c r="A2829" i="16"/>
  <c r="G2829" i="16" l="1"/>
  <c r="F2829" i="16"/>
  <c r="D2829" i="16"/>
  <c r="A2830" i="16"/>
  <c r="S2830" i="16"/>
  <c r="G2830" i="16" l="1"/>
  <c r="F2830" i="16"/>
  <c r="D2830" i="16"/>
  <c r="S2831" i="16"/>
  <c r="A2831" i="16"/>
  <c r="A2832" i="16" l="1"/>
  <c r="S2832" i="16"/>
  <c r="D2831" i="16"/>
  <c r="F2831" i="16"/>
  <c r="G2831" i="16"/>
  <c r="D2832" i="16" l="1"/>
  <c r="G2832" i="16"/>
  <c r="F2832" i="16"/>
  <c r="S2833" i="16"/>
  <c r="A2833" i="16"/>
  <c r="A2834" i="16" l="1"/>
  <c r="S2834" i="16"/>
  <c r="G2833" i="16"/>
  <c r="F2833" i="16"/>
  <c r="D2833" i="16"/>
  <c r="S2835" i="16" l="1"/>
  <c r="A2835" i="16"/>
  <c r="F2834" i="16"/>
  <c r="D2834" i="16"/>
  <c r="G2834" i="16"/>
  <c r="S2836" i="16" l="1"/>
  <c r="A2836" i="16"/>
  <c r="G2835" i="16"/>
  <c r="F2835" i="16"/>
  <c r="D2835" i="16"/>
  <c r="F2836" i="16" l="1"/>
  <c r="G2836" i="16"/>
  <c r="D2836" i="16"/>
  <c r="S2837" i="16"/>
  <c r="A2837" i="16"/>
  <c r="S2838" i="16" l="1"/>
  <c r="A2838" i="16"/>
  <c r="D2837" i="16"/>
  <c r="F2837" i="16"/>
  <c r="G2837" i="16"/>
  <c r="F2838" i="16" l="1"/>
  <c r="G2838" i="16"/>
  <c r="D2838" i="16"/>
  <c r="A2839" i="16"/>
  <c r="S2839" i="16"/>
  <c r="D2839" i="16" l="1"/>
  <c r="F2839" i="16"/>
  <c r="G2839" i="16"/>
  <c r="A2840" i="16"/>
  <c r="S2840" i="16"/>
  <c r="S2841" i="16" l="1"/>
  <c r="A2841" i="16"/>
  <c r="G2840" i="16"/>
  <c r="F2840" i="16"/>
  <c r="D2840" i="16"/>
  <c r="F2841" i="16" l="1"/>
  <c r="G2841" i="16"/>
  <c r="D2841" i="16"/>
  <c r="A2842" i="16"/>
  <c r="S2842" i="16"/>
  <c r="G2842" i="16" l="1"/>
  <c r="F2842" i="16"/>
  <c r="D2842" i="16"/>
  <c r="A2843" i="16"/>
  <c r="S2843" i="16"/>
  <c r="S2844" i="16" l="1"/>
  <c r="A2844" i="16"/>
  <c r="D2843" i="16"/>
  <c r="G2843" i="16"/>
  <c r="F2843" i="16"/>
  <c r="D2844" i="16" l="1"/>
  <c r="G2844" i="16"/>
  <c r="F2844" i="16"/>
  <c r="A2845" i="16"/>
  <c r="S2845" i="16"/>
  <c r="G2845" i="16" l="1"/>
  <c r="F2845" i="16"/>
  <c r="D2845" i="16"/>
  <c r="S2846" i="16"/>
  <c r="A2846" i="16"/>
  <c r="S2847" i="16" l="1"/>
  <c r="A2847" i="16"/>
  <c r="G2846" i="16"/>
  <c r="F2846" i="16"/>
  <c r="D2846" i="16"/>
  <c r="S2848" i="16" l="1"/>
  <c r="A2848" i="16"/>
  <c r="D2847" i="16"/>
  <c r="G2847" i="16"/>
  <c r="F2847" i="16"/>
  <c r="G2848" i="16" l="1"/>
  <c r="F2848" i="16"/>
  <c r="D2848" i="16"/>
  <c r="S2849" i="16"/>
  <c r="A2849" i="16"/>
  <c r="G2849" i="16" l="1"/>
  <c r="F2849" i="16"/>
  <c r="D2849" i="16"/>
  <c r="S2850" i="16"/>
  <c r="A2850" i="16"/>
  <c r="F2850" i="16" l="1"/>
  <c r="D2850" i="16"/>
  <c r="G2850" i="16"/>
  <c r="S2851" i="16"/>
  <c r="A2851" i="16"/>
  <c r="F2851" i="16" l="1"/>
  <c r="D2851" i="16"/>
  <c r="G2851" i="16"/>
  <c r="S2852" i="16"/>
  <c r="A2852" i="16"/>
  <c r="G2852" i="16" l="1"/>
  <c r="F2852" i="16"/>
  <c r="D2852" i="16"/>
  <c r="A2853" i="16"/>
  <c r="S2853" i="16"/>
  <c r="A2854" i="16" l="1"/>
  <c r="S2854" i="16"/>
  <c r="D2853" i="16"/>
  <c r="F2853" i="16"/>
  <c r="G2853" i="16"/>
  <c r="G2854" i="16" l="1"/>
  <c r="D2854" i="16"/>
  <c r="F2854" i="16"/>
  <c r="S2855" i="16"/>
  <c r="A2855" i="16"/>
  <c r="S2856" i="16" l="1"/>
  <c r="A2856" i="16"/>
  <c r="G2855" i="16"/>
  <c r="F2855" i="16"/>
  <c r="D2855" i="16"/>
  <c r="F2856" i="16" l="1"/>
  <c r="D2856" i="16"/>
  <c r="G2856" i="16"/>
  <c r="A2857" i="16"/>
  <c r="S2857" i="16"/>
  <c r="A2858" i="16" l="1"/>
  <c r="S2858" i="16"/>
  <c r="D2857" i="16"/>
  <c r="G2857" i="16"/>
  <c r="F2857" i="16"/>
  <c r="S2859" i="16" l="1"/>
  <c r="A2859" i="16"/>
  <c r="F2858" i="16"/>
  <c r="D2858" i="16"/>
  <c r="G2858" i="16"/>
  <c r="F2859" i="16" l="1"/>
  <c r="D2859" i="16"/>
  <c r="G2859" i="16"/>
  <c r="A2860" i="16"/>
  <c r="S2860" i="16"/>
  <c r="S2861" i="16" l="1"/>
  <c r="A2861" i="16"/>
  <c r="D2860" i="16"/>
  <c r="F2860" i="16"/>
  <c r="G2860" i="16"/>
  <c r="F2861" i="16" l="1"/>
  <c r="D2861" i="16"/>
  <c r="G2861" i="16"/>
  <c r="S2862" i="16"/>
  <c r="A2862" i="16"/>
  <c r="S2863" i="16" l="1"/>
  <c r="A2863" i="16"/>
  <c r="G2862" i="16"/>
  <c r="F2862" i="16"/>
  <c r="D2862" i="16"/>
  <c r="F2863" i="16" l="1"/>
  <c r="D2863" i="16"/>
  <c r="G2863" i="16"/>
  <c r="S2864" i="16"/>
  <c r="A2864" i="16"/>
  <c r="F2864" i="16" l="1"/>
  <c r="G2864" i="16"/>
  <c r="D2864" i="16"/>
  <c r="S2865" i="16"/>
  <c r="A2865" i="16"/>
  <c r="D2865" i="16" l="1"/>
  <c r="G2865" i="16"/>
  <c r="F2865" i="16"/>
  <c r="S2866" i="16"/>
  <c r="A2866" i="16"/>
  <c r="F2866" i="16" l="1"/>
  <c r="D2866" i="16"/>
  <c r="G2866" i="16"/>
  <c r="S2867" i="16"/>
  <c r="A2867" i="16"/>
  <c r="S2868" i="16" l="1"/>
  <c r="A2868" i="16"/>
  <c r="G2867" i="16"/>
  <c r="F2867" i="16"/>
  <c r="D2867" i="16"/>
  <c r="F2868" i="16" l="1"/>
  <c r="D2868" i="16"/>
  <c r="G2868" i="16"/>
  <c r="S2869" i="16"/>
  <c r="A2869" i="16"/>
  <c r="G2869" i="16" l="1"/>
  <c r="D2869" i="16"/>
  <c r="F2869" i="16"/>
  <c r="S2870" i="16"/>
  <c r="A2870" i="16"/>
  <c r="A2871" i="16" l="1"/>
  <c r="S2871" i="16"/>
  <c r="G2870" i="16"/>
  <c r="F2870" i="16"/>
  <c r="D2870" i="16"/>
  <c r="S2872" i="16" l="1"/>
  <c r="A2872" i="16"/>
  <c r="D2871" i="16"/>
  <c r="G2871" i="16"/>
  <c r="F2871" i="16"/>
  <c r="D2872" i="16" l="1"/>
  <c r="G2872" i="16"/>
  <c r="F2872" i="16"/>
  <c r="S2873" i="16"/>
  <c r="A2873" i="16"/>
  <c r="D2873" i="16" l="1"/>
  <c r="G2873" i="16"/>
  <c r="F2873" i="16"/>
  <c r="S2874" i="16"/>
  <c r="A2874" i="16"/>
  <c r="G2874" i="16" l="1"/>
  <c r="F2874" i="16"/>
  <c r="D2874" i="16"/>
  <c r="S2875" i="16"/>
  <c r="A2875" i="16"/>
  <c r="A2876" i="16" l="1"/>
  <c r="S2876" i="16"/>
  <c r="D2875" i="16"/>
  <c r="G2875" i="16"/>
  <c r="F2875" i="16"/>
  <c r="S2877" i="16" l="1"/>
  <c r="A2877" i="16"/>
  <c r="F2876" i="16"/>
  <c r="G2876" i="16"/>
  <c r="D2876" i="16"/>
  <c r="D2877" i="16" l="1"/>
  <c r="F2877" i="16"/>
  <c r="G2877" i="16"/>
  <c r="A2878" i="16"/>
  <c r="S2878" i="16"/>
  <c r="S2879" i="16" l="1"/>
  <c r="A2879" i="16"/>
  <c r="D2878" i="16"/>
  <c r="F2878" i="16"/>
  <c r="G2878" i="16"/>
  <c r="F2879" i="16" l="1"/>
  <c r="G2879" i="16"/>
  <c r="D2879" i="16"/>
  <c r="A2880" i="16"/>
  <c r="S2880" i="16"/>
  <c r="D2880" i="16" l="1"/>
  <c r="F2880" i="16"/>
  <c r="G2880" i="16"/>
  <c r="S2881" i="16"/>
  <c r="A2881" i="16"/>
  <c r="S2882" i="16" l="1"/>
  <c r="A2882" i="16"/>
  <c r="D2881" i="16"/>
  <c r="G2881" i="16"/>
  <c r="F2881" i="16"/>
  <c r="D2882" i="16" l="1"/>
  <c r="F2882" i="16"/>
  <c r="G2882" i="16"/>
  <c r="A2883" i="16"/>
  <c r="S2883" i="16"/>
  <c r="D2883" i="16" l="1"/>
  <c r="G2883" i="16"/>
  <c r="F2883" i="16"/>
  <c r="A2884" i="16"/>
  <c r="S2884" i="16"/>
  <c r="F2884" i="16" l="1"/>
  <c r="D2884" i="16"/>
  <c r="G2884" i="16"/>
  <c r="S2885" i="16"/>
  <c r="A2885" i="16"/>
  <c r="F2885" i="16" l="1"/>
  <c r="G2885" i="16"/>
  <c r="D2885" i="16"/>
  <c r="A2886" i="16"/>
  <c r="S2886" i="16"/>
  <c r="F2886" i="16" l="1"/>
  <c r="G2886" i="16"/>
  <c r="D2886" i="16"/>
  <c r="S2887" i="16"/>
  <c r="A2887" i="16"/>
  <c r="G2887" i="16" l="1"/>
  <c r="D2887" i="16"/>
  <c r="F2887" i="16"/>
  <c r="S2888" i="16"/>
  <c r="A2888" i="16"/>
  <c r="G2888" i="16" l="1"/>
  <c r="D2888" i="16"/>
  <c r="F2888" i="16"/>
  <c r="S2889" i="16"/>
  <c r="A2889" i="16"/>
  <c r="F2889" i="16" l="1"/>
  <c r="D2889" i="16"/>
  <c r="G2889" i="16"/>
  <c r="A2890" i="16"/>
  <c r="S2890" i="16"/>
  <c r="A2891" i="16" l="1"/>
  <c r="S2891" i="16"/>
  <c r="D2890" i="16"/>
  <c r="G2890" i="16"/>
  <c r="F2890" i="16"/>
  <c r="A2892" i="16" l="1"/>
  <c r="S2892" i="16"/>
  <c r="D2891" i="16"/>
  <c r="G2891" i="16"/>
  <c r="F2891" i="16"/>
  <c r="G2892" i="16" l="1"/>
  <c r="D2892" i="16"/>
  <c r="F2892" i="16"/>
  <c r="S2893" i="16"/>
  <c r="A2893" i="16"/>
  <c r="D2893" i="16" l="1"/>
  <c r="G2893" i="16"/>
  <c r="F2893" i="16"/>
  <c r="S2894" i="16"/>
  <c r="A2894" i="16"/>
  <c r="A2895" i="16" l="1"/>
  <c r="S2895" i="16"/>
  <c r="F2894" i="16"/>
  <c r="D2894" i="16"/>
  <c r="G2894" i="16"/>
  <c r="G2895" i="16" l="1"/>
  <c r="F2895" i="16"/>
  <c r="D2895" i="16"/>
  <c r="S2896" i="16"/>
  <c r="A2896" i="16"/>
  <c r="S2897" i="16" l="1"/>
  <c r="A2897" i="16"/>
  <c r="D2896" i="16"/>
  <c r="G2896" i="16"/>
  <c r="F2896" i="16"/>
  <c r="D2897" i="16" l="1"/>
  <c r="G2897" i="16"/>
  <c r="F2897" i="16"/>
  <c r="S2898" i="16"/>
  <c r="A2898" i="16"/>
  <c r="S2899" i="16" l="1"/>
  <c r="A2899" i="16"/>
  <c r="F2898" i="16"/>
  <c r="D2898" i="16"/>
  <c r="G2898" i="16"/>
  <c r="D2899" i="16" l="1"/>
  <c r="G2899" i="16"/>
  <c r="F2899" i="16"/>
  <c r="A2900" i="16"/>
  <c r="S2900" i="16"/>
  <c r="S2901" i="16" l="1"/>
  <c r="A2901" i="16"/>
  <c r="D2900" i="16"/>
  <c r="F2900" i="16"/>
  <c r="G2900" i="16"/>
  <c r="F2901" i="16" l="1"/>
  <c r="D2901" i="16"/>
  <c r="G2901" i="16"/>
  <c r="S2902" i="16"/>
  <c r="A2902" i="16"/>
  <c r="A2903" i="16" l="1"/>
  <c r="S2903" i="16"/>
  <c r="G2902" i="16"/>
  <c r="F2902" i="16"/>
  <c r="D2902" i="16"/>
  <c r="S2904" i="16" l="1"/>
  <c r="A2904" i="16"/>
  <c r="D2903" i="16"/>
  <c r="G2903" i="16"/>
  <c r="F2903" i="16"/>
  <c r="A2905" i="16" l="1"/>
  <c r="S2905" i="16"/>
  <c r="D2904" i="16"/>
  <c r="G2904" i="16"/>
  <c r="F2904" i="16"/>
  <c r="S2906" i="16" l="1"/>
  <c r="A2906" i="16"/>
  <c r="G2905" i="16"/>
  <c r="D2905" i="16"/>
  <c r="F2905" i="16"/>
  <c r="G2906" i="16" l="1"/>
  <c r="D2906" i="16"/>
  <c r="F2906" i="16"/>
  <c r="A2907" i="16"/>
  <c r="S2907" i="16"/>
  <c r="D2907" i="16" l="1"/>
  <c r="G2907" i="16"/>
  <c r="F2907" i="16"/>
  <c r="S2908" i="16"/>
  <c r="A2908" i="16"/>
  <c r="F2908" i="16" l="1"/>
  <c r="G2908" i="16"/>
  <c r="D2908" i="16"/>
  <c r="A2909" i="16"/>
  <c r="S2909" i="16"/>
  <c r="G2909" i="16" l="1"/>
  <c r="D2909" i="16"/>
  <c r="F2909" i="16"/>
  <c r="S2910" i="16"/>
  <c r="A2910" i="16"/>
  <c r="F2910" i="16" l="1"/>
  <c r="G2910" i="16"/>
  <c r="D2910" i="16"/>
  <c r="S2911" i="16"/>
  <c r="A2911" i="16"/>
  <c r="S2912" i="16" l="1"/>
  <c r="A2912" i="16"/>
  <c r="G2911" i="16"/>
  <c r="F2911" i="16"/>
  <c r="D2911" i="16"/>
  <c r="F2912" i="16" l="1"/>
  <c r="D2912" i="16"/>
  <c r="G2912" i="16"/>
  <c r="S2913" i="16"/>
  <c r="A2913" i="16"/>
  <c r="A2914" i="16" l="1"/>
  <c r="S2914" i="16"/>
  <c r="D2913" i="16"/>
  <c r="G2913" i="16"/>
  <c r="F2913" i="16"/>
  <c r="D2914" i="16" l="1"/>
  <c r="F2914" i="16"/>
  <c r="G2914" i="16"/>
  <c r="S2915" i="16"/>
  <c r="A2915" i="16"/>
  <c r="S2916" i="16" l="1"/>
  <c r="A2916" i="16"/>
  <c r="G2915" i="16"/>
  <c r="F2915" i="16"/>
  <c r="D2915" i="16"/>
  <c r="F2916" i="16" l="1"/>
  <c r="D2916" i="16"/>
  <c r="G2916" i="16"/>
  <c r="S2917" i="16"/>
  <c r="A2917" i="16"/>
  <c r="S2918" i="16" l="1"/>
  <c r="A2918" i="16"/>
  <c r="F2917" i="16"/>
  <c r="D2917" i="16"/>
  <c r="G2917" i="16"/>
  <c r="D2918" i="16" l="1"/>
  <c r="G2918" i="16"/>
  <c r="F2918" i="16"/>
  <c r="S2919" i="16"/>
  <c r="A2919" i="16"/>
  <c r="G2919" i="16" l="1"/>
  <c r="D2919" i="16"/>
  <c r="F2919" i="16"/>
  <c r="A2920" i="16"/>
  <c r="S2920" i="16"/>
  <c r="G2920" i="16" l="1"/>
  <c r="F2920" i="16"/>
  <c r="D2920" i="16"/>
  <c r="S2921" i="16"/>
  <c r="A2921" i="16"/>
  <c r="A2922" i="16" l="1"/>
  <c r="S2922" i="16"/>
  <c r="F2921" i="16"/>
  <c r="D2921" i="16"/>
  <c r="G2921" i="16"/>
  <c r="G2922" i="16" l="1"/>
  <c r="F2922" i="16"/>
  <c r="D2922" i="16"/>
  <c r="S2923" i="16"/>
  <c r="A2923" i="16"/>
  <c r="S2924" i="16" l="1"/>
  <c r="A2924" i="16"/>
  <c r="G2923" i="16"/>
  <c r="F2923" i="16"/>
  <c r="D2923" i="16"/>
  <c r="F2924" i="16" l="1"/>
  <c r="G2924" i="16"/>
  <c r="D2924" i="16"/>
  <c r="S2925" i="16"/>
  <c r="A2925" i="16"/>
  <c r="G2925" i="16" l="1"/>
  <c r="F2925" i="16"/>
  <c r="D2925" i="16"/>
  <c r="A2926" i="16"/>
  <c r="S2926" i="16"/>
  <c r="D2926" i="16" l="1"/>
  <c r="F2926" i="16"/>
  <c r="G2926" i="16"/>
  <c r="S2927" i="16"/>
  <c r="A2927" i="16"/>
  <c r="S2928" i="16" l="1"/>
  <c r="A2928" i="16"/>
  <c r="D2927" i="16"/>
  <c r="G2927" i="16"/>
  <c r="F2927" i="16"/>
  <c r="G2928" i="16" l="1"/>
  <c r="D2928" i="16"/>
  <c r="F2928" i="16"/>
  <c r="A2929" i="16"/>
  <c r="S2929" i="16"/>
  <c r="S2930" i="16" l="1"/>
  <c r="A2930" i="16"/>
  <c r="F2929" i="16"/>
  <c r="D2929" i="16"/>
  <c r="G2929" i="16"/>
  <c r="G2930" i="16" l="1"/>
  <c r="F2930" i="16"/>
  <c r="D2930" i="16"/>
  <c r="S2931" i="16"/>
  <c r="A2931" i="16"/>
  <c r="A2932" i="16" l="1"/>
  <c r="S2932" i="16"/>
  <c r="D2931" i="16"/>
  <c r="F2931" i="16"/>
  <c r="G2931" i="16"/>
  <c r="D2932" i="16" l="1"/>
  <c r="G2932" i="16"/>
  <c r="F2932" i="16"/>
  <c r="S2933" i="16"/>
  <c r="A2933" i="16"/>
  <c r="F2933" i="16" l="1"/>
  <c r="D2933" i="16"/>
  <c r="G2933" i="16"/>
  <c r="S2934" i="16"/>
  <c r="A2934" i="16"/>
  <c r="D2934" i="16" l="1"/>
  <c r="G2934" i="16"/>
  <c r="F2934" i="16"/>
  <c r="A2935" i="16"/>
  <c r="S2935" i="16"/>
  <c r="G2935" i="16" l="1"/>
  <c r="F2935" i="16"/>
  <c r="D2935" i="16"/>
  <c r="S2936" i="16"/>
  <c r="A2936" i="16"/>
  <c r="S2937" i="16" l="1"/>
  <c r="A2937" i="16"/>
  <c r="G2936" i="16"/>
  <c r="F2936" i="16"/>
  <c r="D2936" i="16"/>
  <c r="F2937" i="16" l="1"/>
  <c r="D2937" i="16"/>
  <c r="G2937" i="16"/>
  <c r="S2938" i="16"/>
  <c r="A2938" i="16"/>
  <c r="D2938" i="16" l="1"/>
  <c r="G2938" i="16"/>
  <c r="F2938" i="16"/>
  <c r="S2939" i="16"/>
  <c r="A2939" i="16"/>
  <c r="D2939" i="16" l="1"/>
  <c r="G2939" i="16"/>
  <c r="F2939" i="16"/>
  <c r="A2940" i="16"/>
  <c r="S2940" i="16"/>
  <c r="D2940" i="16" l="1"/>
  <c r="G2940" i="16"/>
  <c r="F2940" i="16"/>
  <c r="S2941" i="16"/>
  <c r="A2941" i="16"/>
  <c r="D2941" i="16" l="1"/>
  <c r="G2941" i="16"/>
  <c r="F2941" i="16"/>
  <c r="A2942" i="16"/>
  <c r="S2942" i="16"/>
  <c r="G2942" i="16" l="1"/>
  <c r="D2942" i="16"/>
  <c r="F2942" i="16"/>
  <c r="S2943" i="16"/>
  <c r="A2943" i="16"/>
  <c r="G2943" i="16" l="1"/>
  <c r="F2943" i="16"/>
  <c r="D2943" i="16"/>
  <c r="A2944" i="16"/>
  <c r="S2944" i="16"/>
  <c r="D2944" i="16" l="1"/>
  <c r="F2944" i="16"/>
  <c r="G2944" i="16"/>
  <c r="S2945" i="16"/>
  <c r="A2945" i="16"/>
  <c r="F2945" i="16" l="1"/>
  <c r="D2945" i="16"/>
  <c r="G2945" i="16"/>
  <c r="S2946" i="16"/>
  <c r="A2946" i="16"/>
  <c r="S2947" i="16" l="1"/>
  <c r="A2947" i="16"/>
  <c r="F2946" i="16"/>
  <c r="G2946" i="16"/>
  <c r="D2946" i="16"/>
  <c r="D2947" i="16" l="1"/>
  <c r="G2947" i="16"/>
  <c r="F2947" i="16"/>
  <c r="S2948" i="16"/>
  <c r="A2948" i="16"/>
  <c r="S2949" i="16" l="1"/>
  <c r="A2949" i="16"/>
  <c r="D2948" i="16"/>
  <c r="F2948" i="16"/>
  <c r="G2948" i="16"/>
  <c r="D2949" i="16" l="1"/>
  <c r="G2949" i="16"/>
  <c r="F2949" i="16"/>
  <c r="S2950" i="16"/>
  <c r="A2950" i="16"/>
  <c r="G2950" i="16" l="1"/>
  <c r="F2950" i="16"/>
  <c r="D2950" i="16"/>
  <c r="S2951" i="16"/>
  <c r="A2951" i="16"/>
  <c r="S2952" i="16" l="1"/>
  <c r="A2952" i="16"/>
  <c r="G2951" i="16"/>
  <c r="F2951" i="16"/>
  <c r="D2951" i="16"/>
  <c r="D2952" i="16" l="1"/>
  <c r="G2952" i="16"/>
  <c r="F2952" i="16"/>
  <c r="A2953" i="16"/>
  <c r="S2953" i="16"/>
  <c r="F2953" i="16" l="1"/>
  <c r="G2953" i="16"/>
  <c r="D2953" i="16"/>
  <c r="S2954" i="16"/>
  <c r="A2954" i="16"/>
  <c r="G2954" i="16" l="1"/>
  <c r="F2954" i="16"/>
  <c r="D2954" i="16"/>
  <c r="S2955" i="16"/>
  <c r="A2955" i="16"/>
  <c r="G2955" i="16" l="1"/>
  <c r="F2955" i="16"/>
  <c r="D2955" i="16"/>
  <c r="A2956" i="16"/>
  <c r="S2956" i="16"/>
  <c r="S2957" i="16" l="1"/>
  <c r="A2957" i="16"/>
  <c r="F2956" i="16"/>
  <c r="G2956" i="16"/>
  <c r="D2956" i="16"/>
  <c r="F2957" i="16" l="1"/>
  <c r="G2957" i="16"/>
  <c r="D2957" i="16"/>
  <c r="S2958" i="16"/>
  <c r="A2958" i="16"/>
  <c r="F2958" i="16" l="1"/>
  <c r="D2958" i="16"/>
  <c r="G2958" i="16"/>
  <c r="A2959" i="16"/>
  <c r="S2959" i="16"/>
  <c r="A2960" i="16" l="1"/>
  <c r="S2960" i="16"/>
  <c r="D2959" i="16"/>
  <c r="G2959" i="16"/>
  <c r="F2959" i="16"/>
  <c r="S2961" i="16" l="1"/>
  <c r="A2961" i="16"/>
  <c r="F2960" i="16"/>
  <c r="D2960" i="16"/>
  <c r="G2960" i="16"/>
  <c r="S2962" i="16" l="1"/>
  <c r="A2962" i="16"/>
  <c r="D2961" i="16"/>
  <c r="G2961" i="16"/>
  <c r="F2961" i="16"/>
  <c r="G2962" i="16" l="1"/>
  <c r="D2962" i="16"/>
  <c r="F2962" i="16"/>
  <c r="S2963" i="16"/>
  <c r="A2963" i="16"/>
  <c r="G2963" i="16" l="1"/>
  <c r="F2963" i="16"/>
  <c r="D2963" i="16"/>
  <c r="S2964" i="16"/>
  <c r="A2964" i="16"/>
  <c r="S2965" i="16" l="1"/>
  <c r="A2965" i="16"/>
  <c r="D2964" i="16"/>
  <c r="F2964" i="16"/>
  <c r="G2964" i="16"/>
  <c r="G2965" i="16" l="1"/>
  <c r="F2965" i="16"/>
  <c r="D2965" i="16"/>
  <c r="A2966" i="16"/>
  <c r="S2966" i="16"/>
  <c r="D2966" i="16" l="1"/>
  <c r="G2966" i="16"/>
  <c r="F2966" i="16"/>
  <c r="S2967" i="16"/>
  <c r="A2967" i="16"/>
  <c r="F2967" i="16" l="1"/>
  <c r="G2967" i="16"/>
  <c r="D2967" i="16"/>
  <c r="S2968" i="16"/>
  <c r="A2968" i="16"/>
  <c r="D2968" i="16" l="1"/>
  <c r="F2968" i="16"/>
  <c r="G2968" i="16"/>
  <c r="S2969" i="16"/>
  <c r="A2969" i="16"/>
  <c r="S2970" i="16" l="1"/>
  <c r="A2970" i="16"/>
  <c r="D2969" i="16"/>
  <c r="G2969" i="16"/>
  <c r="F2969" i="16"/>
  <c r="D2970" i="16" l="1"/>
  <c r="G2970" i="16"/>
  <c r="F2970" i="16"/>
  <c r="S2971" i="16"/>
  <c r="A2971" i="16"/>
  <c r="D2971" i="16" l="1"/>
  <c r="G2971" i="16"/>
  <c r="F2971" i="16"/>
  <c r="S2972" i="16"/>
  <c r="A2972" i="16"/>
  <c r="G2972" i="16" l="1"/>
  <c r="F2972" i="16"/>
  <c r="D2972" i="16"/>
  <c r="S2973" i="16"/>
  <c r="A2973" i="16"/>
  <c r="S2974" i="16" l="1"/>
  <c r="A2974" i="16"/>
  <c r="D2973" i="16"/>
  <c r="G2973" i="16"/>
  <c r="F2973" i="16"/>
  <c r="G2974" i="16" l="1"/>
  <c r="F2974" i="16"/>
  <c r="D2974" i="16"/>
  <c r="S2975" i="16"/>
  <c r="A2975" i="16"/>
  <c r="G2975" i="16" l="1"/>
  <c r="D2975" i="16"/>
  <c r="F2975" i="16"/>
  <c r="A2976" i="16"/>
  <c r="S2976" i="16"/>
  <c r="S2977" i="16" l="1"/>
  <c r="A2977" i="16"/>
  <c r="D2976" i="16"/>
  <c r="F2976" i="16"/>
  <c r="G2976" i="16"/>
  <c r="F2977" i="16" l="1"/>
  <c r="G2977" i="16"/>
  <c r="D2977" i="16"/>
  <c r="S2978" i="16"/>
  <c r="A2978" i="16"/>
  <c r="D2978" i="16" l="1"/>
  <c r="G2978" i="16"/>
  <c r="F2978" i="16"/>
  <c r="S2979" i="16"/>
  <c r="A2979" i="16"/>
  <c r="F2979" i="16" l="1"/>
  <c r="D2979" i="16"/>
  <c r="G2979" i="16"/>
  <c r="S2980" i="16"/>
  <c r="A2980" i="16"/>
  <c r="S2981" i="16" l="1"/>
  <c r="A2981" i="16"/>
  <c r="F2980" i="16"/>
  <c r="D2980" i="16"/>
  <c r="G2980" i="16"/>
  <c r="D2981" i="16" l="1"/>
  <c r="F2981" i="16"/>
  <c r="G2981" i="16"/>
  <c r="S2982" i="16"/>
  <c r="A2982" i="16"/>
  <c r="S2983" i="16" l="1"/>
  <c r="A2983" i="16"/>
  <c r="G2982" i="16"/>
  <c r="F2982" i="16"/>
  <c r="D2982" i="16"/>
  <c r="F2983" i="16" l="1"/>
  <c r="D2983" i="16"/>
  <c r="G2983" i="16"/>
  <c r="S2984" i="16"/>
  <c r="A2984" i="16"/>
  <c r="D2984" i="16" l="1"/>
  <c r="G2984" i="16"/>
  <c r="F2984" i="16"/>
  <c r="S2985" i="16"/>
  <c r="A2985" i="16"/>
  <c r="F2985" i="16" l="1"/>
  <c r="D2985" i="16"/>
  <c r="G2985" i="16"/>
  <c r="S2986" i="16"/>
  <c r="A2986" i="16"/>
  <c r="F2986" i="16" l="1"/>
  <c r="D2986" i="16"/>
  <c r="G2986" i="16"/>
  <c r="A2987" i="16"/>
  <c r="S2987" i="16"/>
  <c r="D2987" i="16" l="1"/>
  <c r="G2987" i="16"/>
  <c r="F2987" i="16"/>
  <c r="S2988" i="16"/>
  <c r="A2988" i="16"/>
  <c r="D2988" i="16" l="1"/>
  <c r="F2988" i="16"/>
  <c r="G2988" i="16"/>
  <c r="A2989" i="16"/>
  <c r="S2989" i="16"/>
  <c r="F2989" i="16" l="1"/>
  <c r="D2989" i="16"/>
  <c r="G2989" i="16"/>
  <c r="S2990" i="16"/>
  <c r="A2990" i="16"/>
  <c r="S2991" i="16" l="1"/>
  <c r="A2991" i="16"/>
  <c r="G2990" i="16"/>
  <c r="F2990" i="16"/>
  <c r="D2990" i="16"/>
  <c r="D2991" i="16" l="1"/>
  <c r="G2991" i="16"/>
  <c r="F2991" i="16"/>
  <c r="S2992" i="16"/>
  <c r="A2992" i="16"/>
  <c r="G2992" i="16" l="1"/>
  <c r="F2992" i="16"/>
  <c r="D2992" i="16"/>
  <c r="S2993" i="16"/>
  <c r="A2993" i="16"/>
  <c r="F2993" i="16" l="1"/>
  <c r="D2993" i="16"/>
  <c r="G2993" i="16"/>
  <c r="S2994" i="16"/>
  <c r="A2994" i="16"/>
  <c r="D2994" i="16" l="1"/>
  <c r="G2994" i="16"/>
  <c r="F2994" i="16"/>
  <c r="S2995" i="16"/>
  <c r="A2995" i="16"/>
  <c r="D2995" i="16" l="1"/>
  <c r="F2995" i="16"/>
  <c r="G2995" i="16"/>
  <c r="S2996" i="16"/>
  <c r="A2996" i="16"/>
  <c r="F2996" i="16" l="1"/>
  <c r="G2996" i="16"/>
  <c r="D2996" i="16"/>
  <c r="S2997" i="16"/>
  <c r="A2997" i="16"/>
  <c r="F2997" i="16" l="1"/>
  <c r="D2997" i="16"/>
  <c r="G2997" i="16"/>
  <c r="S2998" i="16"/>
  <c r="A2998" i="16"/>
  <c r="G2998" i="16" l="1"/>
  <c r="F2998" i="16"/>
  <c r="D2998" i="16"/>
  <c r="A2999" i="16"/>
  <c r="S2999" i="16"/>
  <c r="S3000" i="16" l="1"/>
  <c r="A3000" i="16"/>
  <c r="D2999" i="16"/>
  <c r="F2999" i="16"/>
  <c r="G2999" i="16"/>
  <c r="F3000" i="16" l="1"/>
  <c r="D3000" i="16"/>
  <c r="G3000" i="16"/>
  <c r="S3001" i="16"/>
  <c r="A3001" i="16"/>
  <c r="F3001" i="16" l="1"/>
  <c r="D3001" i="16"/>
  <c r="G3001" i="16"/>
  <c r="S3002" i="16"/>
  <c r="A3002" i="16"/>
  <c r="S3003" i="16" l="1"/>
  <c r="A3003" i="16"/>
  <c r="D3002" i="16"/>
  <c r="F3002" i="16"/>
  <c r="G3002" i="16"/>
  <c r="G3003" i="16" l="1"/>
  <c r="D3003" i="16"/>
  <c r="F3003" i="16"/>
  <c r="S3004" i="16"/>
  <c r="A3004" i="16"/>
  <c r="D3004" i="16" l="1"/>
  <c r="G3004" i="16"/>
  <c r="F3004" i="16"/>
  <c r="S3005" i="16"/>
  <c r="A3005" i="16"/>
  <c r="F3005" i="16" l="1"/>
  <c r="G3005" i="16"/>
  <c r="D3005" i="16"/>
  <c r="S3006" i="16"/>
  <c r="A3006" i="16"/>
  <c r="A3007" i="16" l="1"/>
  <c r="S3007" i="16"/>
  <c r="G3006" i="16"/>
  <c r="D3006" i="16"/>
  <c r="F3006" i="16"/>
  <c r="F3007" i="16" l="1"/>
  <c r="D3007" i="16"/>
  <c r="G3007" i="16"/>
  <c r="S3008" i="16"/>
  <c r="A3008" i="16"/>
  <c r="D3008" i="16" l="1"/>
  <c r="F3008" i="16"/>
  <c r="G3008" i="16"/>
  <c r="S3009" i="16"/>
  <c r="A3009" i="16"/>
  <c r="D3009" i="16" l="1"/>
  <c r="F3009" i="16"/>
  <c r="G3009" i="16"/>
  <c r="S3010" i="16"/>
  <c r="A3010" i="16"/>
  <c r="F3010" i="16" l="1"/>
  <c r="G3010" i="16"/>
  <c r="D3010" i="16"/>
  <c r="A3011" i="16"/>
  <c r="S3011" i="16"/>
  <c r="D3011" i="16" l="1"/>
  <c r="F3011" i="16"/>
  <c r="G3011" i="16"/>
  <c r="S3012" i="16"/>
  <c r="A3012" i="16"/>
  <c r="A3013" i="16" l="1"/>
  <c r="S3013" i="16"/>
  <c r="D3012" i="16"/>
  <c r="G3012" i="16"/>
  <c r="F3012" i="16"/>
  <c r="S3014" i="16" l="1"/>
  <c r="A3014" i="16"/>
  <c r="G3013" i="16"/>
  <c r="D3013" i="16"/>
  <c r="F3013" i="16"/>
  <c r="G3014" i="16" l="1"/>
  <c r="F3014" i="16"/>
  <c r="D3014" i="16"/>
  <c r="S3015" i="16"/>
  <c r="A3015" i="16"/>
  <c r="D3015" i="16" l="1"/>
  <c r="G3015" i="16"/>
  <c r="F3015" i="16"/>
  <c r="S3016" i="16"/>
  <c r="A3016" i="16"/>
  <c r="D3016" i="16" l="1"/>
  <c r="G3016" i="16"/>
  <c r="F3016" i="16"/>
  <c r="S3017" i="16"/>
  <c r="A3017" i="16"/>
  <c r="D3017" i="16" l="1"/>
  <c r="G3017" i="16"/>
  <c r="F3017" i="16"/>
  <c r="S3018" i="16"/>
  <c r="A3018" i="16"/>
  <c r="F3018" i="16" l="1"/>
  <c r="D3018" i="16"/>
  <c r="G3018" i="16"/>
  <c r="A3019" i="16"/>
  <c r="S3019" i="16"/>
  <c r="S3020" i="16" l="1"/>
  <c r="A3020" i="16"/>
  <c r="F3019" i="16"/>
  <c r="D3019" i="16"/>
  <c r="G3019" i="16"/>
  <c r="F3020" i="16" l="1"/>
  <c r="D3020" i="16"/>
  <c r="G3020" i="16"/>
  <c r="S3021" i="16"/>
  <c r="A3021" i="16"/>
  <c r="S3022" i="16" l="1"/>
  <c r="A3022" i="16"/>
  <c r="D3021" i="16"/>
  <c r="F3021" i="16"/>
  <c r="G3021" i="16"/>
  <c r="G3022" i="16" l="1"/>
  <c r="F3022" i="16"/>
  <c r="D3022" i="16"/>
  <c r="S3023" i="16"/>
  <c r="A3023" i="16"/>
  <c r="S3024" i="16" l="1"/>
  <c r="A3024" i="16"/>
  <c r="F3023" i="16"/>
  <c r="D3023" i="16"/>
  <c r="G3023" i="16"/>
  <c r="G3024" i="16" l="1"/>
  <c r="F3024" i="16"/>
  <c r="D3024" i="16"/>
  <c r="S3025" i="16"/>
  <c r="A3025" i="16"/>
  <c r="S3026" i="16" l="1"/>
  <c r="A3026" i="16"/>
  <c r="D3025" i="16"/>
  <c r="G3025" i="16"/>
  <c r="F3025" i="16"/>
  <c r="G3026" i="16" l="1"/>
  <c r="D3026" i="16"/>
  <c r="F3026" i="16"/>
  <c r="S3027" i="16"/>
  <c r="A3027" i="16"/>
  <c r="F3027" i="16" l="1"/>
  <c r="D3027" i="16"/>
  <c r="G3027" i="16"/>
  <c r="S3028" i="16"/>
  <c r="A3028" i="16"/>
  <c r="G3028" i="16" l="1"/>
  <c r="D3028" i="16"/>
  <c r="F3028" i="16"/>
  <c r="S3029" i="16"/>
  <c r="A3029" i="16"/>
  <c r="A3030" i="16" l="1"/>
  <c r="S3030" i="16"/>
  <c r="G3029" i="16"/>
  <c r="F3029" i="16"/>
  <c r="D3029" i="16"/>
  <c r="F3030" i="16" l="1"/>
  <c r="G3030" i="16"/>
  <c r="D3030" i="16"/>
  <c r="S3031" i="16"/>
  <c r="A3031" i="16"/>
  <c r="S3032" i="16" l="1"/>
  <c r="A3032" i="16"/>
  <c r="G3031" i="16"/>
  <c r="F3031" i="16"/>
  <c r="D3031" i="16"/>
  <c r="G3032" i="16" l="1"/>
  <c r="F3032" i="16"/>
  <c r="D3032" i="16"/>
  <c r="S3033" i="16"/>
  <c r="A3033" i="16"/>
  <c r="G3033" i="16" l="1"/>
  <c r="F3033" i="16"/>
  <c r="D3033" i="16"/>
  <c r="A3034" i="16"/>
  <c r="S3034" i="16"/>
  <c r="G3034" i="16" l="1"/>
  <c r="F3034" i="16"/>
  <c r="D3034" i="16"/>
  <c r="A3035" i="16"/>
  <c r="S3035" i="16"/>
  <c r="S3036" i="16" l="1"/>
  <c r="A3036" i="16"/>
  <c r="F3035" i="16"/>
  <c r="G3035" i="16"/>
  <c r="D3035" i="16"/>
  <c r="G3036" i="16" l="1"/>
  <c r="D3036" i="16"/>
  <c r="F3036" i="16"/>
  <c r="S3037" i="16"/>
  <c r="A3037" i="16"/>
  <c r="D3037" i="16" l="1"/>
  <c r="G3037" i="16"/>
  <c r="F3037" i="16"/>
  <c r="S3038" i="16"/>
  <c r="A3038" i="16"/>
  <c r="A3039" i="16" l="1"/>
  <c r="S3039" i="16"/>
  <c r="F3038" i="16"/>
  <c r="D3038" i="16"/>
  <c r="G3038" i="16"/>
  <c r="A3040" i="16" l="1"/>
  <c r="S3040" i="16"/>
  <c r="D3039" i="16"/>
  <c r="F3039" i="16"/>
  <c r="G3039" i="16"/>
  <c r="S3041" i="16" l="1"/>
  <c r="A3041" i="16"/>
  <c r="F3040" i="16"/>
  <c r="D3040" i="16"/>
  <c r="G3040" i="16"/>
  <c r="D3041" i="16" l="1"/>
  <c r="F3041" i="16"/>
  <c r="G3041" i="16"/>
  <c r="S3042" i="16"/>
  <c r="A3042" i="16"/>
  <c r="F3042" i="16" l="1"/>
  <c r="G3042" i="16"/>
  <c r="D3042" i="16"/>
  <c r="A3043" i="16"/>
  <c r="S3043" i="16"/>
  <c r="F3043" i="16" l="1"/>
  <c r="D3043" i="16"/>
  <c r="G3043" i="16"/>
  <c r="S3044" i="16"/>
  <c r="A3044" i="16"/>
  <c r="S3045" i="16" l="1"/>
  <c r="A3045" i="16"/>
  <c r="D3044" i="16"/>
  <c r="F3044" i="16"/>
  <c r="G3044" i="16"/>
  <c r="D3045" i="16" l="1"/>
  <c r="G3045" i="16"/>
  <c r="F3045" i="16"/>
  <c r="S3046" i="16"/>
  <c r="A3046" i="16"/>
  <c r="G3046" i="16" l="1"/>
  <c r="D3046" i="16"/>
  <c r="F3046" i="16"/>
  <c r="S3047" i="16"/>
  <c r="A3047" i="16"/>
  <c r="D3047" i="16" l="1"/>
  <c r="G3047" i="16"/>
  <c r="F3047" i="16"/>
  <c r="A3048" i="16"/>
  <c r="S3048" i="16"/>
  <c r="D3048" i="16" l="1"/>
  <c r="G3048" i="16"/>
  <c r="F3048" i="16"/>
  <c r="S3049" i="16"/>
  <c r="A3049" i="16"/>
  <c r="S3050" i="16" l="1"/>
  <c r="A3050" i="16"/>
  <c r="G3049" i="16"/>
  <c r="F3049" i="16"/>
  <c r="D3049" i="16"/>
  <c r="G3050" i="16" l="1"/>
  <c r="F3050" i="16"/>
  <c r="D3050" i="16"/>
  <c r="S3051" i="16"/>
  <c r="A3051" i="16"/>
  <c r="S3052" i="16" l="1"/>
  <c r="A3052" i="16"/>
  <c r="F3051" i="16"/>
  <c r="G3051" i="16"/>
  <c r="D3051" i="16"/>
  <c r="G3052" i="16" l="1"/>
  <c r="F3052" i="16"/>
  <c r="D3052" i="16"/>
  <c r="S3053" i="16"/>
  <c r="A3053" i="16"/>
  <c r="S3054" i="16" l="1"/>
  <c r="A3054" i="16"/>
  <c r="F3053" i="16"/>
  <c r="G3053" i="16"/>
  <c r="D3053" i="16"/>
  <c r="G3054" i="16" l="1"/>
  <c r="F3054" i="16"/>
  <c r="D3054" i="16"/>
  <c r="S3055" i="16"/>
  <c r="A3055" i="16"/>
  <c r="S3056" i="16" l="1"/>
  <c r="A3056" i="16"/>
  <c r="F3055" i="16"/>
  <c r="D3055" i="16"/>
  <c r="G3055" i="16"/>
  <c r="F3056" i="16" l="1"/>
  <c r="D3056" i="16"/>
  <c r="G3056" i="16"/>
  <c r="S3057" i="16"/>
  <c r="A3057" i="16"/>
  <c r="F3057" i="16" l="1"/>
  <c r="G3057" i="16"/>
  <c r="D3057" i="16"/>
  <c r="S3058" i="16"/>
  <c r="A3058" i="16"/>
  <c r="S3059" i="16" l="1"/>
  <c r="A3059" i="16"/>
  <c r="G3058" i="16"/>
  <c r="D3058" i="16"/>
  <c r="F3058" i="16"/>
  <c r="G3059" i="16" l="1"/>
  <c r="D3059" i="16"/>
  <c r="F3059" i="16"/>
  <c r="A3060" i="16"/>
  <c r="S3060" i="16"/>
  <c r="D3060" i="16" l="1"/>
  <c r="F3060" i="16"/>
  <c r="G3060" i="16"/>
  <c r="S3061" i="16"/>
  <c r="A3061" i="16"/>
  <c r="S3062" i="16" l="1"/>
  <c r="A3062" i="16"/>
  <c r="D3061" i="16"/>
  <c r="F3061" i="16"/>
  <c r="G3061" i="16"/>
  <c r="G3062" i="16" l="1"/>
  <c r="F3062" i="16"/>
  <c r="D3062" i="16"/>
  <c r="S3063" i="16"/>
  <c r="A3063" i="16"/>
  <c r="S3064" i="16" l="1"/>
  <c r="A3064" i="16"/>
  <c r="G3063" i="16"/>
  <c r="F3063" i="16"/>
  <c r="D3063" i="16"/>
  <c r="D3064" i="16" l="1"/>
  <c r="G3064" i="16"/>
  <c r="F3064" i="16"/>
  <c r="S3065" i="16"/>
  <c r="A3065" i="16"/>
  <c r="F3065" i="16" l="1"/>
  <c r="G3065" i="16"/>
  <c r="D3065" i="16"/>
  <c r="S3066" i="16"/>
  <c r="A3066" i="16"/>
  <c r="G3066" i="16" l="1"/>
  <c r="D3066" i="16"/>
  <c r="F3066" i="16"/>
  <c r="S3067" i="16"/>
  <c r="A3067" i="16"/>
  <c r="F3067" i="16" l="1"/>
  <c r="G3067" i="16"/>
  <c r="D3067" i="16"/>
  <c r="A3068" i="16"/>
  <c r="S3068" i="16"/>
  <c r="D3068" i="16" l="1"/>
  <c r="G3068" i="16"/>
  <c r="F3068" i="16"/>
  <c r="S3069" i="16"/>
  <c r="A3069" i="16"/>
  <c r="A3070" i="16" l="1"/>
  <c r="S3070" i="16"/>
  <c r="F3069" i="16"/>
  <c r="G3069" i="16"/>
  <c r="D3069" i="16"/>
  <c r="S3071" i="16" l="1"/>
  <c r="A3071" i="16"/>
  <c r="F3070" i="16"/>
  <c r="D3070" i="16"/>
  <c r="G3070" i="16"/>
  <c r="S3072" i="16" l="1"/>
  <c r="A3072" i="16"/>
  <c r="G3071" i="16"/>
  <c r="D3071" i="16"/>
  <c r="F3071" i="16"/>
  <c r="D3072" i="16" l="1"/>
  <c r="F3072" i="16"/>
  <c r="G3072" i="16"/>
  <c r="S3073" i="16"/>
  <c r="A3073" i="16"/>
  <c r="S3074" i="16" l="1"/>
  <c r="A3074" i="16"/>
  <c r="F3073" i="16"/>
  <c r="G3073" i="16"/>
  <c r="D3073" i="16"/>
  <c r="G3074" i="16" l="1"/>
  <c r="D3074" i="16"/>
  <c r="F3074" i="16"/>
  <c r="S3075" i="16"/>
  <c r="A3075" i="16"/>
  <c r="G3075" i="16" l="1"/>
  <c r="F3075" i="16"/>
  <c r="D3075" i="16"/>
  <c r="S3076" i="16"/>
  <c r="A3076" i="16"/>
  <c r="S3077" i="16" l="1"/>
  <c r="A3077" i="16"/>
  <c r="D3076" i="16"/>
  <c r="G3076" i="16"/>
  <c r="F3076" i="16"/>
  <c r="F3077" i="16" l="1"/>
  <c r="D3077" i="16"/>
  <c r="G3077" i="16"/>
  <c r="S3078" i="16"/>
  <c r="A3078" i="16"/>
  <c r="S3079" i="16" l="1"/>
  <c r="A3079" i="16"/>
  <c r="G3078" i="16"/>
  <c r="D3078" i="16"/>
  <c r="F3078" i="16"/>
  <c r="G3079" i="16" l="1"/>
  <c r="D3079" i="16"/>
  <c r="F3079" i="16"/>
  <c r="S3080" i="16"/>
  <c r="A3080" i="16"/>
  <c r="D3080" i="16" l="1"/>
  <c r="G3080" i="16"/>
  <c r="F3080" i="16"/>
  <c r="A3081" i="16"/>
  <c r="S3081" i="16"/>
  <c r="S3082" i="16" l="1"/>
  <c r="A3082" i="16"/>
  <c r="D3081" i="16"/>
  <c r="F3081" i="16"/>
  <c r="G3081" i="16"/>
  <c r="G3082" i="16" l="1"/>
  <c r="F3082" i="16"/>
  <c r="D3082" i="16"/>
  <c r="S3083" i="16"/>
  <c r="A3083" i="16"/>
  <c r="D3083" i="16" l="1"/>
  <c r="F3083" i="16"/>
  <c r="G3083" i="16"/>
  <c r="S3084" i="16"/>
  <c r="A3084" i="16"/>
  <c r="F3084" i="16" l="1"/>
  <c r="D3084" i="16"/>
  <c r="G3084" i="16"/>
  <c r="S3085" i="16"/>
  <c r="A3085" i="16"/>
  <c r="D3085" i="16" l="1"/>
  <c r="F3085" i="16"/>
  <c r="G3085" i="16"/>
  <c r="A3086" i="16"/>
  <c r="S3086" i="16"/>
  <c r="S3087" i="16" l="1"/>
  <c r="A3087" i="16"/>
  <c r="D3086" i="16"/>
  <c r="F3086" i="16"/>
  <c r="G3086" i="16"/>
  <c r="D3087" i="16" l="1"/>
  <c r="G3087" i="16"/>
  <c r="F3087" i="16"/>
  <c r="S3088" i="16"/>
  <c r="A3088" i="16"/>
  <c r="F3088" i="16" l="1"/>
  <c r="D3088" i="16"/>
  <c r="G3088" i="16"/>
  <c r="A3089" i="16"/>
  <c r="S3089" i="16"/>
  <c r="S3090" i="16" l="1"/>
  <c r="A3090" i="16"/>
  <c r="D3089" i="16"/>
  <c r="G3089" i="16"/>
  <c r="F3089" i="16"/>
  <c r="G3090" i="16" l="1"/>
  <c r="F3090" i="16"/>
  <c r="D3090" i="16"/>
  <c r="S3091" i="16"/>
  <c r="A3091" i="16"/>
  <c r="S3092" i="16" l="1"/>
  <c r="A3092" i="16"/>
  <c r="G3091" i="16"/>
  <c r="F3091" i="16"/>
  <c r="D3091" i="16"/>
  <c r="D3092" i="16" l="1"/>
  <c r="G3092" i="16"/>
  <c r="F3092" i="16"/>
  <c r="S3093" i="16"/>
  <c r="A3093" i="16"/>
  <c r="G3093" i="16" l="1"/>
  <c r="F3093" i="16"/>
  <c r="D3093" i="16"/>
  <c r="S3094" i="16"/>
  <c r="A3094" i="16"/>
  <c r="S3095" i="16" l="1"/>
  <c r="A3095" i="16"/>
  <c r="G3094" i="16"/>
  <c r="F3094" i="16"/>
  <c r="D3094" i="16"/>
  <c r="G3095" i="16" l="1"/>
  <c r="F3095" i="16"/>
  <c r="D3095" i="16"/>
  <c r="S3096" i="16"/>
  <c r="A3096" i="16"/>
  <c r="D3096" i="16" l="1"/>
  <c r="G3096" i="16"/>
  <c r="F3096" i="16"/>
  <c r="S3097" i="16"/>
  <c r="A3097" i="16"/>
  <c r="F3097" i="16" l="1"/>
  <c r="G3097" i="16"/>
  <c r="D3097" i="16"/>
  <c r="A3098" i="16"/>
  <c r="S3098" i="16"/>
  <c r="S3099" i="16" l="1"/>
  <c r="A3099" i="16"/>
  <c r="D3098" i="16"/>
  <c r="F3098" i="16"/>
  <c r="G3098" i="16"/>
  <c r="F3099" i="16" l="1"/>
  <c r="G3099" i="16"/>
  <c r="D3099" i="16"/>
  <c r="S3100" i="16"/>
  <c r="A3100" i="16"/>
  <c r="S3101" i="16" l="1"/>
  <c r="A3101" i="16"/>
  <c r="F3100" i="16"/>
  <c r="G3100" i="16"/>
  <c r="D3100" i="16"/>
  <c r="F3101" i="16" l="1"/>
  <c r="D3101" i="16"/>
  <c r="G3101" i="16"/>
  <c r="S3102" i="16"/>
  <c r="A3102" i="16"/>
  <c r="S3103" i="16" l="1"/>
  <c r="A3103" i="16"/>
  <c r="G3102" i="16"/>
  <c r="F3102" i="16"/>
  <c r="D3102" i="16"/>
  <c r="G3103" i="16" l="1"/>
  <c r="F3103" i="16"/>
  <c r="D3103" i="16"/>
  <c r="S3104" i="16"/>
  <c r="A3104" i="16"/>
  <c r="G3104" i="16" l="1"/>
  <c r="D3104" i="16"/>
  <c r="F3104" i="16"/>
  <c r="S3105" i="16"/>
  <c r="A3105" i="16"/>
  <c r="F3105" i="16" l="1"/>
  <c r="D3105" i="16"/>
  <c r="G3105" i="16"/>
  <c r="A3106" i="16"/>
  <c r="S3106" i="16"/>
  <c r="F3106" i="16" l="1"/>
  <c r="G3106" i="16"/>
  <c r="D3106" i="16"/>
  <c r="A3107" i="16"/>
  <c r="S3107" i="16"/>
  <c r="S3108" i="16" l="1"/>
  <c r="A3108" i="16"/>
  <c r="G3107" i="16"/>
  <c r="F3107" i="16"/>
  <c r="D3107" i="16"/>
  <c r="G3108" i="16" l="1"/>
  <c r="D3108" i="16"/>
  <c r="F3108" i="16"/>
  <c r="S3109" i="16"/>
  <c r="A3109" i="16"/>
  <c r="F3109" i="16" l="1"/>
  <c r="D3109" i="16"/>
  <c r="G3109" i="16"/>
  <c r="A3110" i="16"/>
  <c r="S3110" i="16"/>
  <c r="G3110" i="16" l="1"/>
  <c r="F3110" i="16"/>
  <c r="D3110" i="16"/>
  <c r="S3111" i="16"/>
  <c r="A3111" i="16"/>
  <c r="S3112" i="16" l="1"/>
  <c r="A3112" i="16"/>
  <c r="D3111" i="16"/>
  <c r="G3111" i="16"/>
  <c r="F3111" i="16"/>
  <c r="D3112" i="16" l="1"/>
  <c r="G3112" i="16"/>
  <c r="F3112" i="16"/>
  <c r="S3113" i="16"/>
  <c r="A3113" i="16"/>
  <c r="D3113" i="16" l="1"/>
  <c r="G3113" i="16"/>
  <c r="F3113" i="16"/>
  <c r="S3114" i="16"/>
  <c r="A3114" i="16"/>
  <c r="D3114" i="16" l="1"/>
  <c r="F3114" i="16"/>
  <c r="G3114" i="16"/>
  <c r="S3115" i="16"/>
  <c r="A3115" i="16"/>
  <c r="A3116" i="16" l="1"/>
  <c r="S3116" i="16"/>
  <c r="F3115" i="16"/>
  <c r="G3115" i="16"/>
  <c r="D3115" i="16"/>
  <c r="S3117" i="16" l="1"/>
  <c r="A3117" i="16"/>
  <c r="D3116" i="16"/>
  <c r="G3116" i="16"/>
  <c r="F3116" i="16"/>
  <c r="F3117" i="16" l="1"/>
  <c r="D3117" i="16"/>
  <c r="G3117" i="16"/>
  <c r="S3118" i="16"/>
  <c r="A3118" i="16"/>
  <c r="D3118" i="16" l="1"/>
  <c r="G3118" i="16"/>
  <c r="F3118" i="16"/>
  <c r="A3119" i="16"/>
  <c r="S3119" i="16"/>
  <c r="D3119" i="16" l="1"/>
  <c r="F3119" i="16"/>
  <c r="G3119" i="16"/>
  <c r="S3120" i="16"/>
  <c r="A3120" i="16"/>
  <c r="S3121" i="16" l="1"/>
  <c r="A3121" i="16"/>
  <c r="G3120" i="16"/>
  <c r="F3120" i="16"/>
  <c r="D3120" i="16"/>
  <c r="F3121" i="16" l="1"/>
  <c r="D3121" i="16"/>
  <c r="G3121" i="16"/>
  <c r="S3122" i="16"/>
  <c r="A3122" i="16"/>
  <c r="F3122" i="16" l="1"/>
  <c r="D3122" i="16"/>
  <c r="G3122" i="16"/>
  <c r="S3123" i="16"/>
  <c r="A3123" i="16"/>
  <c r="F3123" i="16" l="1"/>
  <c r="G3123" i="16"/>
  <c r="D3123" i="16"/>
  <c r="S3124" i="16"/>
  <c r="A3124" i="16"/>
  <c r="G3124" i="16" l="1"/>
  <c r="F3124" i="16"/>
  <c r="D3124" i="16"/>
  <c r="S3125" i="16"/>
  <c r="A3125" i="16"/>
  <c r="S3126" i="16" l="1"/>
  <c r="A3126" i="16"/>
  <c r="F3125" i="16"/>
  <c r="D3125" i="16"/>
  <c r="G3125" i="16"/>
  <c r="S3127" i="16" l="1"/>
  <c r="A3127" i="16"/>
  <c r="F3126" i="16"/>
  <c r="D3126" i="16"/>
  <c r="G3126" i="16"/>
  <c r="F3127" i="16" l="1"/>
  <c r="G3127" i="16"/>
  <c r="D3127" i="16"/>
  <c r="S3128" i="16"/>
  <c r="A3128" i="16"/>
  <c r="S3129" i="16" l="1"/>
  <c r="A3129" i="16"/>
  <c r="G3128" i="16"/>
  <c r="F3128" i="16"/>
  <c r="D3128" i="16"/>
  <c r="F3129" i="16" l="1"/>
  <c r="D3129" i="16"/>
  <c r="G3129" i="16"/>
  <c r="S3130" i="16"/>
  <c r="A3130" i="16"/>
  <c r="F3130" i="16" l="1"/>
  <c r="G3130" i="16"/>
  <c r="D3130" i="16"/>
  <c r="S3131" i="16"/>
  <c r="A3131" i="16"/>
  <c r="D3131" i="16" l="1"/>
  <c r="G3131" i="16"/>
  <c r="F3131" i="16"/>
  <c r="S3132" i="16"/>
  <c r="A3132" i="16"/>
  <c r="S3133" i="16" l="1"/>
  <c r="A3133" i="16"/>
  <c r="F3132" i="16"/>
  <c r="G3132" i="16"/>
  <c r="D3132" i="16"/>
  <c r="F3133" i="16" l="1"/>
  <c r="D3133" i="16"/>
  <c r="G3133" i="16"/>
  <c r="S3134" i="16"/>
  <c r="A3134" i="16"/>
  <c r="G3134" i="16" l="1"/>
  <c r="D3134" i="16"/>
  <c r="F3134" i="16"/>
  <c r="S3135" i="16"/>
  <c r="A3135" i="16"/>
  <c r="F3135" i="16" l="1"/>
  <c r="G3135" i="16"/>
  <c r="D3135" i="16"/>
  <c r="S3136" i="16"/>
  <c r="A3136" i="16"/>
  <c r="A3137" i="16" l="1"/>
  <c r="S3137" i="16"/>
  <c r="G3136" i="16"/>
  <c r="D3136" i="16"/>
  <c r="F3136" i="16"/>
  <c r="S3138" i="16" l="1"/>
  <c r="A3138" i="16"/>
  <c r="D3137" i="16"/>
  <c r="F3137" i="16"/>
  <c r="G3137" i="16"/>
  <c r="S3139" i="16" l="1"/>
  <c r="A3139" i="16"/>
  <c r="G3138" i="16"/>
  <c r="D3138" i="16"/>
  <c r="F3138" i="16"/>
  <c r="D3139" i="16" l="1"/>
  <c r="F3139" i="16"/>
  <c r="G3139" i="16"/>
  <c r="S3140" i="16"/>
  <c r="A3140" i="16"/>
  <c r="G3140" i="16" l="1"/>
  <c r="F3140" i="16"/>
  <c r="D3140" i="16"/>
  <c r="S3141" i="16"/>
  <c r="A3141" i="16"/>
  <c r="F3141" i="16" l="1"/>
  <c r="D3141" i="16"/>
  <c r="G3141" i="16"/>
  <c r="S3142" i="16"/>
  <c r="A3142" i="16"/>
  <c r="G3142" i="16" l="1"/>
  <c r="D3142" i="16"/>
  <c r="F3142" i="16"/>
  <c r="S3143" i="16"/>
  <c r="A3143" i="16"/>
  <c r="G3143" i="16" l="1"/>
  <c r="F3143" i="16"/>
  <c r="D3143" i="16"/>
  <c r="S3144" i="16"/>
  <c r="A3144" i="16"/>
  <c r="D3144" i="16" l="1"/>
  <c r="F3144" i="16"/>
  <c r="G3144" i="16"/>
  <c r="S3145" i="16"/>
  <c r="A3145" i="16"/>
  <c r="G3145" i="16" l="1"/>
  <c r="F3145" i="16"/>
  <c r="D3145" i="16"/>
  <c r="A3146" i="16"/>
  <c r="S3146" i="16"/>
  <c r="D3146" i="16" l="1"/>
  <c r="F3146" i="16"/>
  <c r="G3146" i="16"/>
  <c r="A3147" i="16"/>
  <c r="S3147" i="16"/>
  <c r="D3147" i="16" l="1"/>
  <c r="F3147" i="16"/>
  <c r="G3147" i="16"/>
  <c r="S3148" i="16"/>
  <c r="A3148" i="16"/>
  <c r="G3148" i="16" l="1"/>
  <c r="F3148" i="16"/>
  <c r="D3148" i="16"/>
  <c r="S3149" i="16"/>
  <c r="A3149" i="16"/>
  <c r="S3150" i="16" l="1"/>
  <c r="A3150" i="16"/>
  <c r="G3149" i="16"/>
  <c r="F3149" i="16"/>
  <c r="D3149" i="16"/>
  <c r="G3150" i="16" l="1"/>
  <c r="F3150" i="16"/>
  <c r="D3150" i="16"/>
  <c r="S3151" i="16"/>
  <c r="A3151" i="16"/>
  <c r="S3152" i="16" l="1"/>
  <c r="A3152" i="16"/>
  <c r="F3151" i="16"/>
  <c r="G3151" i="16"/>
  <c r="D3151" i="16"/>
  <c r="D3152" i="16" l="1"/>
  <c r="G3152" i="16"/>
  <c r="F3152" i="16"/>
  <c r="A3153" i="16"/>
  <c r="S3153" i="16"/>
  <c r="S3154" i="16" l="1"/>
  <c r="A3154" i="16"/>
  <c r="D3153" i="16"/>
  <c r="F3153" i="16"/>
  <c r="G3153" i="16"/>
  <c r="G3154" i="16" l="1"/>
  <c r="F3154" i="16"/>
  <c r="D3154" i="16"/>
  <c r="S3155" i="16"/>
  <c r="A3155" i="16"/>
  <c r="D3155" i="16" l="1"/>
  <c r="G3155" i="16"/>
  <c r="F3155" i="16"/>
  <c r="A3156" i="16"/>
  <c r="S3156" i="16"/>
  <c r="S3157" i="16" l="1"/>
  <c r="A3157" i="16"/>
  <c r="D3156" i="16"/>
  <c r="G3156" i="16"/>
  <c r="F3156" i="16"/>
  <c r="F3157" i="16" l="1"/>
  <c r="G3157" i="16"/>
  <c r="D3157" i="16"/>
  <c r="A3158" i="16"/>
  <c r="S3158" i="16"/>
  <c r="D3158" i="16" l="1"/>
  <c r="G3158" i="16"/>
  <c r="F3158" i="16"/>
  <c r="S3159" i="16"/>
  <c r="A3159" i="16"/>
  <c r="S3160" i="16" l="1"/>
  <c r="A3160" i="16"/>
  <c r="D3159" i="16"/>
  <c r="G3159" i="16"/>
  <c r="F3159" i="16"/>
  <c r="D3160" i="16" l="1"/>
  <c r="F3160" i="16"/>
  <c r="G3160" i="16"/>
  <c r="S3161" i="16"/>
  <c r="A3161" i="16"/>
  <c r="G3161" i="16" l="1"/>
  <c r="F3161" i="16"/>
  <c r="D3161" i="16"/>
  <c r="S3162" i="16"/>
  <c r="A3162" i="16"/>
  <c r="G3162" i="16" l="1"/>
  <c r="F3162" i="16"/>
  <c r="D3162" i="16"/>
  <c r="S3163" i="16"/>
  <c r="A3163" i="16"/>
  <c r="S3164" i="16" l="1"/>
  <c r="A3164" i="16"/>
  <c r="D3163" i="16"/>
  <c r="G3163" i="16"/>
  <c r="F3163" i="16"/>
  <c r="D3164" i="16" l="1"/>
  <c r="F3164" i="16"/>
  <c r="G3164" i="16"/>
  <c r="S3165" i="16"/>
  <c r="A3165" i="16"/>
  <c r="S3166" i="16" l="1"/>
  <c r="A3166" i="16"/>
  <c r="G3165" i="16"/>
  <c r="F3165" i="16"/>
  <c r="D3165" i="16"/>
  <c r="G3166" i="16" l="1"/>
  <c r="F3166" i="16"/>
  <c r="D3166" i="16"/>
  <c r="A3167" i="16"/>
  <c r="S3167" i="16"/>
  <c r="S3168" i="16" l="1"/>
  <c r="A3168" i="16"/>
  <c r="D3167" i="16"/>
  <c r="G3167" i="16"/>
  <c r="F3167" i="16"/>
  <c r="G3168" i="16" l="1"/>
  <c r="D3168" i="16"/>
  <c r="F3168" i="16"/>
  <c r="A3169" i="16"/>
  <c r="S3169" i="16"/>
  <c r="S3170" i="16" l="1"/>
  <c r="A3170" i="16"/>
  <c r="F3169" i="16"/>
  <c r="G3169" i="16"/>
  <c r="D3169" i="16"/>
  <c r="G3170" i="16" l="1"/>
  <c r="F3170" i="16"/>
  <c r="D3170" i="16"/>
  <c r="S3171" i="16"/>
  <c r="A3171" i="16"/>
  <c r="A3172" i="16" l="1"/>
  <c r="S3172" i="16"/>
  <c r="G3171" i="16"/>
  <c r="D3171" i="16"/>
  <c r="F3171" i="16"/>
  <c r="D3172" i="16" l="1"/>
  <c r="G3172" i="16"/>
  <c r="F3172" i="16"/>
  <c r="S3173" i="16"/>
  <c r="A3173" i="16"/>
  <c r="F3173" i="16" l="1"/>
  <c r="D3173" i="16"/>
  <c r="G3173" i="16"/>
  <c r="S3174" i="16"/>
  <c r="A3174" i="16"/>
  <c r="D3174" i="16" l="1"/>
  <c r="G3174" i="16"/>
  <c r="F3174" i="16"/>
  <c r="S3175" i="16"/>
  <c r="A3175" i="16"/>
  <c r="D3175" i="16" l="1"/>
  <c r="G3175" i="16"/>
  <c r="F3175" i="16"/>
  <c r="S3176" i="16"/>
  <c r="A3176" i="16"/>
  <c r="S3177" i="16" l="1"/>
  <c r="A3177" i="16"/>
  <c r="D3176" i="16"/>
  <c r="F3176" i="16"/>
  <c r="G3176" i="16"/>
  <c r="A3178" i="16" l="1"/>
  <c r="S3178" i="16"/>
  <c r="F3177" i="16"/>
  <c r="G3177" i="16"/>
  <c r="D3177" i="16"/>
  <c r="S3179" i="16" l="1"/>
  <c r="A3179" i="16"/>
  <c r="G3178" i="16"/>
  <c r="F3178" i="16"/>
  <c r="D3178" i="16"/>
  <c r="D3179" i="16" l="1"/>
  <c r="F3179" i="16"/>
  <c r="G3179" i="16"/>
  <c r="A3180" i="16"/>
  <c r="S3180" i="16"/>
  <c r="F3180" i="16" l="1"/>
  <c r="D3180" i="16"/>
  <c r="G3180" i="16"/>
  <c r="S3181" i="16"/>
  <c r="A3181" i="16"/>
  <c r="D3181" i="16" l="1"/>
  <c r="G3181" i="16"/>
  <c r="F3181" i="16"/>
  <c r="S3182" i="16"/>
  <c r="A3182" i="16"/>
  <c r="A3183" i="16" l="1"/>
  <c r="S3183" i="16"/>
  <c r="F3182" i="16"/>
  <c r="G3182" i="16"/>
  <c r="D3182" i="16"/>
  <c r="D3183" i="16" l="1"/>
  <c r="G3183" i="16"/>
  <c r="F3183" i="16"/>
  <c r="S3184" i="16"/>
  <c r="A3184" i="16"/>
  <c r="S3185" i="16" l="1"/>
  <c r="A3185" i="16"/>
  <c r="G3184" i="16"/>
  <c r="F3184" i="16"/>
  <c r="D3184" i="16"/>
  <c r="F3185" i="16" l="1"/>
  <c r="D3185" i="16"/>
  <c r="G3185" i="16"/>
  <c r="A3186" i="16"/>
  <c r="S3186" i="16"/>
  <c r="S3187" i="16" l="1"/>
  <c r="A3187" i="16"/>
  <c r="G3186" i="16"/>
  <c r="D3186" i="16"/>
  <c r="F3186" i="16"/>
  <c r="G3187" i="16" l="1"/>
  <c r="F3187" i="16"/>
  <c r="D3187" i="16"/>
  <c r="A3188" i="16"/>
  <c r="S3188" i="16"/>
  <c r="D3188" i="16" l="1"/>
  <c r="G3188" i="16"/>
  <c r="F3188" i="16"/>
  <c r="S3189" i="16"/>
  <c r="A3189" i="16"/>
  <c r="G3189" i="16" l="1"/>
  <c r="F3189" i="16"/>
  <c r="D3189" i="16"/>
  <c r="A3190" i="16"/>
  <c r="S3190" i="16"/>
  <c r="D3190" i="16" l="1"/>
  <c r="G3190" i="16"/>
  <c r="F3190" i="16"/>
  <c r="S3191" i="16"/>
  <c r="A3191" i="16"/>
  <c r="A3192" i="16" l="1"/>
  <c r="S3192" i="16"/>
  <c r="D3191" i="16"/>
  <c r="G3191" i="16"/>
  <c r="F3191" i="16"/>
  <c r="S3193" i="16" l="1"/>
  <c r="A3193" i="16"/>
  <c r="D3192" i="16"/>
  <c r="G3192" i="16"/>
  <c r="F3192" i="16"/>
  <c r="S3194" i="16" l="1"/>
  <c r="A3194" i="16"/>
  <c r="G3193" i="16"/>
  <c r="D3193" i="16"/>
  <c r="F3193" i="16"/>
  <c r="S3195" i="16" l="1"/>
  <c r="A3195" i="16"/>
  <c r="F3194" i="16"/>
  <c r="D3194" i="16"/>
  <c r="G3194" i="16"/>
  <c r="D3195" i="16" l="1"/>
  <c r="F3195" i="16"/>
  <c r="G3195" i="16"/>
  <c r="S3196" i="16"/>
  <c r="A3196" i="16"/>
  <c r="S3197" i="16" l="1"/>
  <c r="A3197" i="16"/>
  <c r="F3196" i="16"/>
  <c r="D3196" i="16"/>
  <c r="G3196" i="16"/>
  <c r="D3197" i="16" l="1"/>
  <c r="G3197" i="16"/>
  <c r="F3197" i="16"/>
  <c r="A3198" i="16"/>
  <c r="S3198" i="16"/>
  <c r="S3199" i="16" l="1"/>
  <c r="A3199" i="16"/>
  <c r="G3198" i="16"/>
  <c r="F3198" i="16"/>
  <c r="D3198" i="16"/>
  <c r="F3199" i="16" l="1"/>
  <c r="G3199" i="16"/>
  <c r="D3199" i="16"/>
  <c r="S3200" i="16"/>
  <c r="A3200" i="16"/>
  <c r="A3201" i="16" l="1"/>
  <c r="S3201" i="16"/>
  <c r="F3200" i="16"/>
  <c r="G3200" i="16"/>
  <c r="D3200" i="16"/>
  <c r="D3201" i="16" l="1"/>
  <c r="G3201" i="16"/>
  <c r="F3201" i="16"/>
  <c r="S3202" i="16"/>
  <c r="A3202" i="16"/>
  <c r="D3202" i="16" l="1"/>
  <c r="G3202" i="16"/>
  <c r="F3202" i="16"/>
  <c r="S3203" i="16"/>
  <c r="A3203" i="16"/>
  <c r="D3203" i="16" l="1"/>
  <c r="F3203" i="16"/>
  <c r="G3203" i="16"/>
  <c r="S3204" i="16"/>
  <c r="A3204" i="16"/>
  <c r="D3204" i="16" l="1"/>
  <c r="F3204" i="16"/>
  <c r="G3204" i="16"/>
  <c r="S3205" i="16"/>
  <c r="A3205" i="16"/>
  <c r="S3206" i="16" l="1"/>
  <c r="A3206" i="16"/>
  <c r="D3205" i="16"/>
  <c r="G3205" i="16"/>
  <c r="F3205" i="16"/>
  <c r="F3206" i="16" l="1"/>
  <c r="D3206" i="16"/>
  <c r="G3206" i="16"/>
  <c r="A3207" i="16"/>
  <c r="S3207" i="16"/>
  <c r="F3207" i="16" l="1"/>
  <c r="D3207" i="16"/>
  <c r="G3207" i="16"/>
  <c r="S3208" i="16"/>
  <c r="A3208" i="16"/>
  <c r="S3209" i="16" l="1"/>
  <c r="A3209" i="16"/>
  <c r="F3208" i="16"/>
  <c r="G3208" i="16"/>
  <c r="D3208" i="16"/>
  <c r="F3209" i="16" l="1"/>
  <c r="G3209" i="16"/>
  <c r="D3209" i="16"/>
  <c r="S3210" i="16"/>
  <c r="A3210" i="16"/>
  <c r="S3211" i="16" l="1"/>
  <c r="A3211" i="16"/>
  <c r="F3210" i="16"/>
  <c r="D3210" i="16"/>
  <c r="G3210" i="16"/>
  <c r="F3211" i="16" l="1"/>
  <c r="G3211" i="16"/>
  <c r="D3211" i="16"/>
  <c r="S3212" i="16"/>
  <c r="A3212" i="16"/>
  <c r="S3213" i="16" l="1"/>
  <c r="A3213" i="16"/>
  <c r="D3212" i="16"/>
  <c r="F3212" i="16"/>
  <c r="G3212" i="16"/>
  <c r="D3213" i="16" l="1"/>
  <c r="F3213" i="16"/>
  <c r="G3213" i="16"/>
  <c r="A3214" i="16"/>
  <c r="S3214" i="16"/>
  <c r="A3215" i="16" l="1"/>
  <c r="S3215" i="16"/>
  <c r="D3214" i="16"/>
  <c r="G3214" i="16"/>
  <c r="F3214" i="16"/>
  <c r="A3216" i="16" l="1"/>
  <c r="S3216" i="16"/>
  <c r="F3215" i="16"/>
  <c r="D3215" i="16"/>
  <c r="G3215" i="16"/>
  <c r="F3216" i="16" l="1"/>
  <c r="D3216" i="16"/>
  <c r="G3216" i="16"/>
  <c r="S3217" i="16"/>
  <c r="A3217" i="16"/>
  <c r="A3218" i="16" l="1"/>
  <c r="S3218" i="16"/>
  <c r="G3217" i="16"/>
  <c r="F3217" i="16"/>
  <c r="D3217" i="16"/>
  <c r="S3219" i="16" l="1"/>
  <c r="A3219" i="16"/>
  <c r="D3218" i="16"/>
  <c r="G3218" i="16"/>
  <c r="F3218" i="16"/>
  <c r="F3219" i="16" l="1"/>
  <c r="G3219" i="16"/>
  <c r="D3219" i="16"/>
  <c r="S3220" i="16"/>
  <c r="A3220" i="16"/>
  <c r="D3220" i="16" l="1"/>
  <c r="G3220" i="16"/>
  <c r="F3220" i="16"/>
  <c r="S3221" i="16"/>
  <c r="A3221" i="16"/>
  <c r="S3222" i="16" l="1"/>
  <c r="A3222" i="16"/>
  <c r="F3221" i="16"/>
  <c r="G3221" i="16"/>
  <c r="D3221" i="16"/>
  <c r="F3222" i="16" l="1"/>
  <c r="D3222" i="16"/>
  <c r="G3222" i="16"/>
  <c r="S3223" i="16"/>
  <c r="A3223" i="16"/>
  <c r="S3224" i="16" l="1"/>
  <c r="A3224" i="16"/>
  <c r="G3223" i="16"/>
  <c r="F3223" i="16"/>
  <c r="D3223" i="16"/>
  <c r="G3224" i="16" l="1"/>
  <c r="D3224" i="16"/>
  <c r="F3224" i="16"/>
  <c r="S3225" i="16"/>
  <c r="A3225" i="16"/>
  <c r="S3226" i="16" l="1"/>
  <c r="A3226" i="16"/>
  <c r="D3225" i="16"/>
  <c r="F3225" i="16"/>
  <c r="G3225" i="16"/>
  <c r="G3226" i="16" l="1"/>
  <c r="F3226" i="16"/>
  <c r="D3226" i="16"/>
  <c r="S3227" i="16"/>
  <c r="A3227" i="16"/>
  <c r="S3228" i="16" l="1"/>
  <c r="A3228" i="16"/>
  <c r="F3227" i="16"/>
  <c r="G3227" i="16"/>
  <c r="D3227" i="16"/>
  <c r="S3229" i="16" l="1"/>
  <c r="A3229" i="16"/>
  <c r="G3228" i="16"/>
  <c r="D3228" i="16"/>
  <c r="F3228" i="16"/>
  <c r="S3230" i="16" l="1"/>
  <c r="A3230" i="16"/>
  <c r="D3229" i="16"/>
  <c r="G3229" i="16"/>
  <c r="F3229" i="16"/>
  <c r="F3230" i="16" l="1"/>
  <c r="D3230" i="16"/>
  <c r="G3230" i="16"/>
  <c r="S3231" i="16"/>
  <c r="A3231" i="16"/>
  <c r="G3231" i="16" l="1"/>
  <c r="F3231" i="16"/>
  <c r="D3231" i="16"/>
  <c r="A3232" i="16"/>
  <c r="S3232" i="16"/>
  <c r="F3232" i="16" l="1"/>
  <c r="G3232" i="16"/>
  <c r="D3232" i="16"/>
  <c r="S3233" i="16"/>
  <c r="A3233" i="16"/>
  <c r="G3233" i="16" l="1"/>
  <c r="D3233" i="16"/>
  <c r="F3233" i="16"/>
  <c r="S3234" i="16"/>
  <c r="A3234" i="16"/>
  <c r="S3235" i="16" l="1"/>
  <c r="A3235" i="16"/>
  <c r="F3234" i="16"/>
  <c r="D3234" i="16"/>
  <c r="G3234" i="16"/>
  <c r="F3235" i="16" l="1"/>
  <c r="D3235" i="16"/>
  <c r="G3235" i="16"/>
  <c r="A3236" i="16"/>
  <c r="S3236" i="16"/>
  <c r="A3237" i="16" l="1"/>
  <c r="S3237" i="16"/>
  <c r="G3236" i="16"/>
  <c r="F3236" i="16"/>
  <c r="D3236" i="16"/>
  <c r="S3238" i="16" l="1"/>
  <c r="A3238" i="16"/>
  <c r="G3237" i="16"/>
  <c r="F3237" i="16"/>
  <c r="D3237" i="16"/>
  <c r="S3239" i="16" l="1"/>
  <c r="A3239" i="16"/>
  <c r="D3238" i="16"/>
  <c r="G3238" i="16"/>
  <c r="F3238" i="16"/>
  <c r="F3239" i="16" l="1"/>
  <c r="G3239" i="16"/>
  <c r="D3239" i="16"/>
  <c r="S3240" i="16"/>
  <c r="A3240" i="16"/>
  <c r="G3240" i="16" l="1"/>
  <c r="F3240" i="16"/>
  <c r="D3240" i="16"/>
  <c r="A3241" i="16"/>
  <c r="S3241" i="16"/>
  <c r="G3241" i="16" l="1"/>
  <c r="D3241" i="16"/>
  <c r="F3241" i="16"/>
  <c r="S3242" i="16"/>
  <c r="A3242" i="16"/>
  <c r="G3242" i="16" l="1"/>
  <c r="F3242" i="16"/>
  <c r="D3242" i="16"/>
  <c r="S3243" i="16"/>
  <c r="A3243" i="16"/>
  <c r="S3244" i="16" l="1"/>
  <c r="A3244" i="16"/>
  <c r="D3243" i="16"/>
  <c r="G3243" i="16"/>
  <c r="F3243" i="16"/>
  <c r="D3244" i="16" l="1"/>
  <c r="F3244" i="16"/>
  <c r="G3244" i="16"/>
  <c r="A3245" i="16"/>
  <c r="S3245" i="16"/>
  <c r="D3245" i="16" l="1"/>
  <c r="G3245" i="16"/>
  <c r="F3245" i="16"/>
  <c r="S3246" i="16"/>
  <c r="A3246" i="16"/>
  <c r="D3246" i="16" l="1"/>
  <c r="G3246" i="16"/>
  <c r="F3246" i="16"/>
  <c r="S3247" i="16"/>
  <c r="A3247" i="16"/>
  <c r="S3248" i="16" l="1"/>
  <c r="A3248" i="16"/>
  <c r="D3247" i="16"/>
  <c r="F3247" i="16"/>
  <c r="G3247" i="16"/>
  <c r="F3248" i="16" l="1"/>
  <c r="D3248" i="16"/>
  <c r="G3248" i="16"/>
  <c r="S3249" i="16"/>
  <c r="A3249" i="16"/>
  <c r="S3250" i="16" l="1"/>
  <c r="A3250" i="16"/>
  <c r="D3249" i="16"/>
  <c r="F3249" i="16"/>
  <c r="G3249" i="16"/>
  <c r="D3250" i="16" l="1"/>
  <c r="G3250" i="16"/>
  <c r="F3250" i="16"/>
  <c r="S3251" i="16"/>
  <c r="A3251" i="16"/>
  <c r="A3252" i="16" l="1"/>
  <c r="S3252" i="16"/>
  <c r="D3251" i="16"/>
  <c r="G3251" i="16"/>
  <c r="F3251" i="16"/>
  <c r="S3253" i="16" l="1"/>
  <c r="A3253" i="16"/>
  <c r="F3252" i="16"/>
  <c r="G3252" i="16"/>
  <c r="D3252" i="16"/>
  <c r="D3253" i="16" l="1"/>
  <c r="F3253" i="16"/>
  <c r="G3253" i="16"/>
  <c r="S3254" i="16"/>
  <c r="A3254" i="16"/>
  <c r="F3254" i="16" l="1"/>
  <c r="G3254" i="16"/>
  <c r="D3254" i="16"/>
  <c r="S3255" i="16"/>
  <c r="A3255" i="16"/>
  <c r="A3256" i="16" l="1"/>
  <c r="S3256" i="16"/>
  <c r="D3255" i="16"/>
  <c r="G3255" i="16"/>
  <c r="F3255" i="16"/>
  <c r="S3257" i="16" l="1"/>
  <c r="A3257" i="16"/>
  <c r="G3256" i="16"/>
  <c r="F3256" i="16"/>
  <c r="D3256" i="16"/>
  <c r="D3257" i="16" l="1"/>
  <c r="G3257" i="16"/>
  <c r="F3257" i="16"/>
  <c r="S3258" i="16"/>
  <c r="A3258" i="16"/>
  <c r="D3258" i="16" l="1"/>
  <c r="G3258" i="16"/>
  <c r="F3258" i="16"/>
  <c r="S3259" i="16"/>
  <c r="A3259" i="16"/>
  <c r="D3259" i="16" l="1"/>
  <c r="F3259" i="16"/>
  <c r="G3259" i="16"/>
  <c r="A3260" i="16"/>
  <c r="S3260" i="16"/>
  <c r="S3261" i="16" l="1"/>
  <c r="A3261" i="16"/>
  <c r="F3260" i="16"/>
  <c r="D3260" i="16"/>
  <c r="G3260" i="16"/>
  <c r="D3261" i="16" l="1"/>
  <c r="G3261" i="16"/>
  <c r="F3261" i="16"/>
  <c r="S3262" i="16"/>
  <c r="A3262" i="16"/>
  <c r="G3262" i="16" l="1"/>
  <c r="D3262" i="16"/>
  <c r="F3262" i="16"/>
  <c r="S3263" i="16"/>
  <c r="A3263" i="16"/>
  <c r="F3263" i="16" l="1"/>
  <c r="D3263" i="16"/>
  <c r="G3263" i="16"/>
  <c r="S3264" i="16"/>
  <c r="A3264" i="16"/>
  <c r="D3264" i="16" l="1"/>
  <c r="F3264" i="16"/>
  <c r="G3264" i="16"/>
  <c r="S3265" i="16"/>
  <c r="A3265" i="16"/>
  <c r="G3265" i="16" l="1"/>
  <c r="D3265" i="16"/>
  <c r="F3265" i="16"/>
  <c r="S3266" i="16"/>
  <c r="A3266" i="16"/>
  <c r="S3267" i="16" l="1"/>
  <c r="A3267" i="16"/>
  <c r="D3266" i="16"/>
  <c r="G3266" i="16"/>
  <c r="F3266" i="16"/>
  <c r="F3267" i="16" l="1"/>
  <c r="G3267" i="16"/>
  <c r="D3267" i="16"/>
  <c r="S3268" i="16"/>
  <c r="A3268" i="16"/>
  <c r="S3269" i="16" l="1"/>
  <c r="A3269" i="16"/>
  <c r="D3268" i="16"/>
  <c r="F3268" i="16"/>
  <c r="G3268" i="16"/>
  <c r="G3269" i="16" l="1"/>
  <c r="F3269" i="16"/>
  <c r="D3269" i="16"/>
  <c r="S3270" i="16"/>
  <c r="A3270" i="16"/>
  <c r="F3270" i="16" l="1"/>
  <c r="D3270" i="16"/>
  <c r="G3270" i="16"/>
  <c r="A3271" i="16"/>
  <c r="S3271" i="16"/>
  <c r="S3272" i="16" l="1"/>
  <c r="A3272" i="16"/>
  <c r="D3271" i="16"/>
  <c r="G3271" i="16"/>
  <c r="F3271" i="16"/>
  <c r="F3272" i="16" l="1"/>
  <c r="D3272" i="16"/>
  <c r="G3272" i="16"/>
  <c r="S3273" i="16"/>
  <c r="A3273" i="16"/>
  <c r="S3274" i="16" l="1"/>
  <c r="A3274" i="16"/>
  <c r="G3273" i="16"/>
  <c r="D3273" i="16"/>
  <c r="F3273" i="16"/>
  <c r="F3274" i="16" l="1"/>
  <c r="D3274" i="16"/>
  <c r="G3274" i="16"/>
  <c r="A3275" i="16"/>
  <c r="S3275" i="16"/>
  <c r="D3275" i="16" l="1"/>
  <c r="G3275" i="16"/>
  <c r="F3275" i="16"/>
  <c r="S3276" i="16"/>
  <c r="A3276" i="16"/>
  <c r="F3276" i="16" l="1"/>
  <c r="G3276" i="16"/>
  <c r="D3276" i="16"/>
  <c r="S3277" i="16"/>
  <c r="A3277" i="16"/>
  <c r="D3277" i="16" l="1"/>
  <c r="G3277" i="16"/>
  <c r="F3277" i="16"/>
  <c r="S3278" i="16"/>
  <c r="A3278" i="16"/>
  <c r="D3278" i="16" l="1"/>
  <c r="F3278" i="16"/>
  <c r="G3278" i="16"/>
  <c r="A3279" i="16"/>
  <c r="S3279" i="16"/>
  <c r="S3280" i="16" l="1"/>
  <c r="A3280" i="16"/>
  <c r="D3279" i="16"/>
  <c r="G3279" i="16"/>
  <c r="F3279" i="16"/>
  <c r="S3281" i="16" l="1"/>
  <c r="A3281" i="16"/>
  <c r="G3280" i="16"/>
  <c r="F3280" i="16"/>
  <c r="D3280" i="16"/>
  <c r="S3282" i="16" l="1"/>
  <c r="A3282" i="16"/>
  <c r="D3281" i="16"/>
  <c r="G3281" i="16"/>
  <c r="F3281" i="16"/>
  <c r="G3282" i="16" l="1"/>
  <c r="D3282" i="16"/>
  <c r="F3282" i="16"/>
  <c r="S3283" i="16"/>
  <c r="A3283" i="16"/>
  <c r="F3283" i="16" l="1"/>
  <c r="D3283" i="16"/>
  <c r="G3283" i="16"/>
  <c r="A3284" i="16"/>
  <c r="S3284" i="16"/>
  <c r="G3284" i="16" l="1"/>
  <c r="F3284" i="16"/>
  <c r="D3284" i="16"/>
  <c r="S3285" i="16"/>
  <c r="A3285" i="16"/>
  <c r="F3285" i="16" l="1"/>
  <c r="D3285" i="16"/>
  <c r="G3285" i="16"/>
  <c r="A3286" i="16"/>
  <c r="S3286" i="16"/>
  <c r="S3287" i="16" l="1"/>
  <c r="A3287" i="16"/>
  <c r="G3286" i="16"/>
  <c r="F3286" i="16"/>
  <c r="D3286" i="16"/>
  <c r="F3287" i="16" l="1"/>
  <c r="G3287" i="16"/>
  <c r="D3287" i="16"/>
  <c r="A3288" i="16"/>
  <c r="S3288" i="16"/>
  <c r="G3288" i="16" l="1"/>
  <c r="F3288" i="16"/>
  <c r="D3288" i="16"/>
  <c r="S3289" i="16"/>
  <c r="A3289" i="16"/>
  <c r="S3290" i="16" l="1"/>
  <c r="A3290" i="16"/>
  <c r="D3289" i="16"/>
  <c r="G3289" i="16"/>
  <c r="F3289" i="16"/>
  <c r="D3290" i="16" l="1"/>
  <c r="G3290" i="16"/>
  <c r="F3290" i="16"/>
  <c r="S3291" i="16"/>
  <c r="A3291" i="16"/>
  <c r="D3291" i="16" l="1"/>
  <c r="G3291" i="16"/>
  <c r="F3291" i="16"/>
  <c r="S3292" i="16"/>
  <c r="A3292" i="16"/>
  <c r="S3293" i="16" l="1"/>
  <c r="A3293" i="16"/>
  <c r="F3292" i="16"/>
  <c r="D3292" i="16"/>
  <c r="G3292" i="16"/>
  <c r="D3293" i="16" l="1"/>
  <c r="F3293" i="16"/>
  <c r="G3293" i="16"/>
  <c r="S3294" i="16"/>
  <c r="A3294" i="16"/>
  <c r="F3294" i="16" l="1"/>
  <c r="G3294" i="16"/>
  <c r="D3294" i="16"/>
  <c r="S3295" i="16"/>
  <c r="A3295" i="16"/>
  <c r="S3296" i="16" l="1"/>
  <c r="A3296" i="16"/>
  <c r="D3295" i="16"/>
  <c r="F3295" i="16"/>
  <c r="G3295" i="16"/>
  <c r="F3296" i="16" l="1"/>
  <c r="G3296" i="16"/>
  <c r="D3296" i="16"/>
  <c r="S3297" i="16"/>
  <c r="A3297" i="16"/>
  <c r="S3298" i="16" l="1"/>
  <c r="A3298" i="16"/>
  <c r="F3297" i="16"/>
  <c r="D3297" i="16"/>
  <c r="G3297" i="16"/>
  <c r="D3298" i="16" l="1"/>
  <c r="G3298" i="16"/>
  <c r="F3298" i="16"/>
  <c r="S3299" i="16"/>
  <c r="A3299" i="16"/>
  <c r="S3300" i="16" l="1"/>
  <c r="A3300" i="16"/>
  <c r="G3299" i="16"/>
  <c r="F3299" i="16"/>
  <c r="D3299" i="16"/>
  <c r="G3300" i="16" l="1"/>
  <c r="F3300" i="16"/>
  <c r="D3300" i="16"/>
  <c r="S3301" i="16"/>
  <c r="A3301" i="16"/>
  <c r="F3301" i="16" l="1"/>
  <c r="D3301" i="16"/>
  <c r="G3301" i="16"/>
  <c r="S3302" i="16"/>
  <c r="A3302" i="16"/>
  <c r="D3302" i="16" l="1"/>
  <c r="F3302" i="16"/>
  <c r="G3302" i="16"/>
  <c r="S3303" i="16"/>
  <c r="A3303" i="16"/>
  <c r="D3303" i="16" l="1"/>
  <c r="G3303" i="16"/>
  <c r="F3303" i="16"/>
  <c r="S3304" i="16"/>
  <c r="A3304" i="16"/>
  <c r="S3305" i="16" l="1"/>
  <c r="A3305" i="16"/>
  <c r="D3304" i="16"/>
  <c r="G3304" i="16"/>
  <c r="F3304" i="16"/>
  <c r="G3305" i="16" l="1"/>
  <c r="F3305" i="16"/>
  <c r="D3305" i="16"/>
  <c r="S3306" i="16"/>
  <c r="A3306" i="16"/>
  <c r="F3306" i="16" l="1"/>
  <c r="G3306" i="16"/>
  <c r="D3306" i="16"/>
  <c r="S3307" i="16"/>
  <c r="A3307" i="16"/>
  <c r="S3308" i="16" l="1"/>
  <c r="A3308" i="16"/>
  <c r="F3307" i="16"/>
  <c r="D3307" i="16"/>
  <c r="G3307" i="16"/>
  <c r="F3308" i="16" l="1"/>
  <c r="G3308" i="16"/>
  <c r="D3308" i="16"/>
  <c r="S3309" i="16"/>
  <c r="A3309" i="16"/>
  <c r="A3310" i="16" l="1"/>
  <c r="S3310" i="16"/>
  <c r="D3309" i="16"/>
  <c r="G3309" i="16"/>
  <c r="F3309" i="16"/>
  <c r="S3311" i="16" l="1"/>
  <c r="A3311" i="16"/>
  <c r="G3310" i="16"/>
  <c r="F3310" i="16"/>
  <c r="D3310" i="16"/>
  <c r="F3311" i="16" l="1"/>
  <c r="D3311" i="16"/>
  <c r="G3311" i="16"/>
  <c r="S3312" i="16"/>
  <c r="A3312" i="16"/>
  <c r="G3312" i="16" l="1"/>
  <c r="F3312" i="16"/>
  <c r="D3312" i="16"/>
  <c r="S3313" i="16"/>
  <c r="A3313" i="16"/>
  <c r="S3314" i="16" l="1"/>
  <c r="A3314" i="16"/>
  <c r="G3313" i="16"/>
  <c r="D3313" i="16"/>
  <c r="F3313" i="16"/>
  <c r="F3314" i="16" l="1"/>
  <c r="D3314" i="16"/>
  <c r="G3314" i="16"/>
  <c r="S3315" i="16"/>
  <c r="A3315" i="16"/>
  <c r="D3315" i="16" l="1"/>
  <c r="F3315" i="16"/>
  <c r="G3315" i="16"/>
  <c r="S3316" i="16"/>
  <c r="A3316" i="16"/>
  <c r="G3316" i="16" l="1"/>
  <c r="F3316" i="16"/>
  <c r="D3316" i="16"/>
  <c r="S3317" i="16"/>
  <c r="A3317" i="16"/>
  <c r="D3317" i="16" l="1"/>
  <c r="F3317" i="16"/>
  <c r="G3317" i="16"/>
  <c r="S3318" i="16"/>
  <c r="A3318" i="16"/>
  <c r="S3319" i="16" l="1"/>
  <c r="A3319" i="16"/>
  <c r="D3318" i="16"/>
  <c r="G3318" i="16"/>
  <c r="F3318" i="16"/>
  <c r="D3319" i="16" l="1"/>
  <c r="G3319" i="16"/>
  <c r="F3319" i="16"/>
  <c r="S3320" i="16"/>
  <c r="A3320" i="16"/>
  <c r="G3320" i="16" l="1"/>
  <c r="D3320" i="16"/>
  <c r="F3320" i="16"/>
  <c r="S3321" i="16"/>
  <c r="A3321" i="16"/>
  <c r="A3322" i="16" l="1"/>
  <c r="S3322" i="16"/>
  <c r="D3321" i="16"/>
  <c r="G3321" i="16"/>
  <c r="F3321" i="16"/>
  <c r="S3323" i="16" l="1"/>
  <c r="A3323" i="16"/>
  <c r="D3322" i="16"/>
  <c r="G3322" i="16"/>
  <c r="F3322" i="16"/>
  <c r="D3323" i="16" l="1"/>
  <c r="G3323" i="16"/>
  <c r="F3323" i="16"/>
  <c r="S3324" i="16"/>
  <c r="A3324" i="16"/>
  <c r="F3324" i="16" l="1"/>
  <c r="D3324" i="16"/>
  <c r="G3324" i="16"/>
  <c r="S3325" i="16"/>
  <c r="A3325" i="16"/>
  <c r="G3325" i="16" l="1"/>
  <c r="F3325" i="16"/>
  <c r="D3325" i="16"/>
  <c r="A3326" i="16"/>
  <c r="S3326" i="16"/>
  <c r="G3326" i="16" l="1"/>
  <c r="D3326" i="16"/>
  <c r="F3326" i="16"/>
  <c r="S3327" i="16"/>
  <c r="A3327" i="16"/>
  <c r="D3327" i="16" l="1"/>
  <c r="F3327" i="16"/>
  <c r="G3327" i="16"/>
  <c r="S3328" i="16"/>
  <c r="A3328" i="16"/>
  <c r="G3328" i="16" l="1"/>
  <c r="F3328" i="16"/>
  <c r="D3328" i="16"/>
  <c r="S3329" i="16"/>
  <c r="A3329" i="16"/>
  <c r="D3329" i="16" l="1"/>
  <c r="G3329" i="16"/>
  <c r="F3329" i="16"/>
  <c r="S3330" i="16"/>
  <c r="A3330" i="16"/>
  <c r="G3330" i="16" l="1"/>
  <c r="D3330" i="16"/>
  <c r="F3330" i="16"/>
  <c r="A3331" i="16"/>
  <c r="S3331" i="16"/>
  <c r="S3332" i="16" l="1"/>
  <c r="A3332" i="16"/>
  <c r="F3331" i="16"/>
  <c r="D3331" i="16"/>
  <c r="G3331" i="16"/>
  <c r="S3333" i="16" l="1"/>
  <c r="A3333" i="16"/>
  <c r="D3332" i="16"/>
  <c r="F3332" i="16"/>
  <c r="G3332" i="16"/>
  <c r="F3333" i="16" l="1"/>
  <c r="G3333" i="16"/>
  <c r="D3333" i="16"/>
  <c r="A3334" i="16"/>
  <c r="S3334" i="16"/>
  <c r="D3334" i="16" l="1"/>
  <c r="G3334" i="16"/>
  <c r="F3334" i="16"/>
  <c r="A3335" i="16"/>
  <c r="S3335" i="16"/>
  <c r="S3336" i="16" l="1"/>
  <c r="A3336" i="16"/>
  <c r="D3335" i="16"/>
  <c r="G3335" i="16"/>
  <c r="F3335" i="16"/>
  <c r="G3336" i="16" l="1"/>
  <c r="F3336" i="16"/>
  <c r="D3336" i="16"/>
  <c r="S3337" i="16"/>
  <c r="A3337" i="16"/>
  <c r="D3337" i="16" l="1"/>
  <c r="G3337" i="16"/>
  <c r="F3337" i="16"/>
  <c r="S3338" i="16"/>
  <c r="A3338" i="16"/>
  <c r="S3339" i="16" l="1"/>
  <c r="A3339" i="16"/>
  <c r="G3338" i="16"/>
  <c r="D3338" i="16"/>
  <c r="F3338" i="16"/>
  <c r="G3339" i="16" l="1"/>
  <c r="F3339" i="16"/>
  <c r="D3339" i="16"/>
  <c r="A3340" i="16"/>
  <c r="S3340" i="16"/>
  <c r="D3340" i="16" l="1"/>
  <c r="G3340" i="16"/>
  <c r="F3340" i="16"/>
  <c r="S3341" i="16"/>
  <c r="A3341" i="16"/>
  <c r="F3341" i="16" l="1"/>
  <c r="D3341" i="16"/>
  <c r="G3341" i="16"/>
  <c r="A3342" i="16"/>
  <c r="S3342" i="16"/>
  <c r="A3343" i="16" l="1"/>
  <c r="S3343" i="16"/>
  <c r="F3342" i="16"/>
  <c r="G3342" i="16"/>
  <c r="D3342" i="16"/>
  <c r="S3344" i="16" l="1"/>
  <c r="A3344" i="16"/>
  <c r="D3343" i="16"/>
  <c r="G3343" i="16"/>
  <c r="F3343" i="16"/>
  <c r="G3344" i="16" l="1"/>
  <c r="F3344" i="16"/>
  <c r="D3344" i="16"/>
  <c r="A3345" i="16"/>
  <c r="S3345" i="16"/>
  <c r="S3346" i="16" l="1"/>
  <c r="A3346" i="16"/>
  <c r="D3345" i="16"/>
  <c r="G3345" i="16"/>
  <c r="F3345" i="16"/>
  <c r="S3347" i="16" l="1"/>
  <c r="A3347" i="16"/>
  <c r="F3346" i="16"/>
  <c r="G3346" i="16"/>
  <c r="D3346" i="16"/>
  <c r="S3348" i="16" l="1"/>
  <c r="A3348" i="16"/>
  <c r="F3347" i="16"/>
  <c r="G3347" i="16"/>
  <c r="D3347" i="16"/>
  <c r="D3348" i="16" l="1"/>
  <c r="F3348" i="16"/>
  <c r="G3348" i="16"/>
  <c r="S3349" i="16"/>
  <c r="A3349" i="16"/>
  <c r="S3350" i="16" l="1"/>
  <c r="A3350" i="16"/>
  <c r="G3349" i="16"/>
  <c r="F3349" i="16"/>
  <c r="D3349" i="16"/>
  <c r="F3350" i="16" l="1"/>
  <c r="D3350" i="16"/>
  <c r="G3350" i="16"/>
  <c r="S3351" i="16"/>
  <c r="A3351" i="16"/>
  <c r="D3351" i="16" l="1"/>
  <c r="G3351" i="16"/>
  <c r="F3351" i="16"/>
  <c r="A3352" i="16"/>
  <c r="S3352" i="16"/>
  <c r="F3352" i="16" l="1"/>
  <c r="D3352" i="16"/>
  <c r="G3352" i="16"/>
  <c r="S3353" i="16"/>
  <c r="A3353" i="16"/>
  <c r="A3354" i="16" l="1"/>
  <c r="S3354" i="16"/>
  <c r="F3353" i="16"/>
  <c r="G3353" i="16"/>
  <c r="D3353" i="16"/>
  <c r="D3354" i="16" l="1"/>
  <c r="F3354" i="16"/>
  <c r="G3354" i="16"/>
  <c r="S3355" i="16"/>
  <c r="A3355" i="16"/>
  <c r="S3356" i="16" l="1"/>
  <c r="A3356" i="16"/>
  <c r="G3355" i="16"/>
  <c r="F3355" i="16"/>
  <c r="D3355" i="16"/>
  <c r="G3356" i="16" l="1"/>
  <c r="F3356" i="16"/>
  <c r="D3356" i="16"/>
  <c r="S3357" i="16"/>
  <c r="A3357" i="16"/>
  <c r="F3357" i="16" l="1"/>
  <c r="D3357" i="16"/>
  <c r="G3357" i="16"/>
  <c r="A3358" i="16"/>
  <c r="S3358" i="16"/>
  <c r="F3358" i="16" l="1"/>
  <c r="D3358" i="16"/>
  <c r="G3358" i="16"/>
  <c r="S3359" i="16"/>
  <c r="A3359" i="16"/>
  <c r="G3359" i="16" l="1"/>
  <c r="F3359" i="16"/>
  <c r="D3359" i="16"/>
  <c r="S3360" i="16"/>
  <c r="A3360" i="16"/>
  <c r="A3361" i="16" l="1"/>
  <c r="S3361" i="16"/>
  <c r="G3360" i="16"/>
  <c r="F3360" i="16"/>
  <c r="D3360" i="16"/>
  <c r="G3361" i="16" l="1"/>
  <c r="F3361" i="16"/>
  <c r="D3361" i="16"/>
  <c r="S3362" i="16"/>
  <c r="A3362" i="16"/>
  <c r="S3363" i="16" l="1"/>
  <c r="A3363" i="16"/>
  <c r="G3362" i="16"/>
  <c r="D3362" i="16"/>
  <c r="F3362" i="16"/>
  <c r="F3363" i="16" l="1"/>
  <c r="D3363" i="16"/>
  <c r="G3363" i="16"/>
  <c r="S3364" i="16"/>
  <c r="A3364" i="16"/>
  <c r="G3364" i="16" l="1"/>
  <c r="F3364" i="16"/>
  <c r="D3364" i="16"/>
  <c r="S3365" i="16"/>
  <c r="A3365" i="16"/>
  <c r="S3366" i="16" l="1"/>
  <c r="A3366" i="16"/>
  <c r="D3365" i="16"/>
  <c r="G3365" i="16"/>
  <c r="F3365" i="16"/>
  <c r="F3366" i="16" l="1"/>
  <c r="D3366" i="16"/>
  <c r="G3366" i="16"/>
  <c r="S3367" i="16"/>
  <c r="A3367" i="16"/>
  <c r="D3367" i="16" l="1"/>
  <c r="F3367" i="16"/>
  <c r="G3367" i="16"/>
  <c r="S3368" i="16"/>
  <c r="A3368" i="16"/>
  <c r="A3369" i="16" l="1"/>
  <c r="S3369" i="16"/>
  <c r="G3368" i="16"/>
  <c r="D3368" i="16"/>
  <c r="F3368" i="16"/>
  <c r="S3370" i="16" l="1"/>
  <c r="A3370" i="16"/>
  <c r="G3369" i="16"/>
  <c r="F3369" i="16"/>
  <c r="D3369" i="16"/>
  <c r="G3370" i="16" l="1"/>
  <c r="D3370" i="16"/>
  <c r="F3370" i="16"/>
  <c r="S3371" i="16"/>
  <c r="A3371" i="16"/>
  <c r="S3372" i="16" l="1"/>
  <c r="A3372" i="16"/>
  <c r="G3371" i="16"/>
  <c r="F3371" i="16"/>
  <c r="D3371" i="16"/>
  <c r="D3372" i="16" l="1"/>
  <c r="F3372" i="16"/>
  <c r="G3372" i="16"/>
  <c r="S3373" i="16"/>
  <c r="A3373" i="16"/>
  <c r="F3373" i="16" l="1"/>
  <c r="G3373" i="16"/>
  <c r="D3373" i="16"/>
  <c r="S3374" i="16"/>
  <c r="A3374" i="16"/>
  <c r="S3375" i="16" l="1"/>
  <c r="A3375" i="16"/>
  <c r="F3374" i="16"/>
  <c r="G3374" i="16"/>
  <c r="D3374" i="16"/>
  <c r="F3375" i="16" l="1"/>
  <c r="G3375" i="16"/>
  <c r="D3375" i="16"/>
  <c r="S3376" i="16"/>
  <c r="A3376" i="16"/>
  <c r="G3376" i="16" l="1"/>
  <c r="D3376" i="16"/>
  <c r="F3376" i="16"/>
  <c r="S3377" i="16"/>
  <c r="A3377" i="16"/>
  <c r="S3378" i="16" l="1"/>
  <c r="A3378" i="16"/>
  <c r="F3377" i="16"/>
  <c r="D3377" i="16"/>
  <c r="G3377" i="16"/>
  <c r="G3378" i="16" l="1"/>
  <c r="F3378" i="16"/>
  <c r="D3378" i="16"/>
  <c r="A3379" i="16"/>
  <c r="S3379" i="16"/>
  <c r="D3379" i="16" l="1"/>
  <c r="G3379" i="16"/>
  <c r="F3379" i="16"/>
  <c r="S3380" i="16"/>
  <c r="A3380" i="16"/>
  <c r="A3381" i="16" l="1"/>
  <c r="S3381" i="16"/>
  <c r="D3380" i="16"/>
  <c r="G3380" i="16"/>
  <c r="F3380" i="16"/>
  <c r="A3382" i="16" l="1"/>
  <c r="S3382" i="16"/>
  <c r="D3381" i="16"/>
  <c r="G3381" i="16"/>
  <c r="F3381" i="16"/>
  <c r="S3383" i="16" l="1"/>
  <c r="A3383" i="16"/>
  <c r="D3382" i="16"/>
  <c r="G3382" i="16"/>
  <c r="F3382" i="16"/>
  <c r="G3383" i="16" l="1"/>
  <c r="D3383" i="16"/>
  <c r="F3383" i="16"/>
  <c r="S3384" i="16"/>
  <c r="A3384" i="16"/>
  <c r="S3385" i="16" l="1"/>
  <c r="A3385" i="16"/>
  <c r="G3384" i="16"/>
  <c r="F3384" i="16"/>
  <c r="D3384" i="16"/>
  <c r="D3385" i="16" l="1"/>
  <c r="F3385" i="16"/>
  <c r="G3385" i="16"/>
  <c r="S3386" i="16"/>
  <c r="A3386" i="16"/>
  <c r="A3387" i="16" l="1"/>
  <c r="S3387" i="16"/>
  <c r="D3386" i="16"/>
  <c r="F3386" i="16"/>
  <c r="G3386" i="16"/>
  <c r="S3388" i="16" l="1"/>
  <c r="A3388" i="16"/>
  <c r="G3387" i="16"/>
  <c r="D3387" i="16"/>
  <c r="F3387" i="16"/>
  <c r="F3388" i="16" l="1"/>
  <c r="G3388" i="16"/>
  <c r="D3388" i="16"/>
  <c r="S3389" i="16"/>
  <c r="A3389" i="16"/>
  <c r="F3389" i="16" l="1"/>
  <c r="D3389" i="16"/>
  <c r="G3389" i="16"/>
  <c r="S3390" i="16"/>
  <c r="A3390" i="16"/>
  <c r="G3390" i="16" l="1"/>
  <c r="D3390" i="16"/>
  <c r="F3390" i="16"/>
  <c r="A3391" i="16"/>
  <c r="S3391" i="16"/>
  <c r="D3391" i="16" l="1"/>
  <c r="G3391" i="16"/>
  <c r="F3391" i="16"/>
  <c r="S3392" i="16"/>
  <c r="A3392" i="16"/>
  <c r="S3393" i="16" l="1"/>
  <c r="A3393" i="16"/>
  <c r="D3392" i="16"/>
  <c r="F3392" i="16"/>
  <c r="G3392" i="16"/>
  <c r="F3393" i="16" l="1"/>
  <c r="D3393" i="16"/>
  <c r="G3393" i="16"/>
  <c r="S3394" i="16"/>
  <c r="A3394" i="16"/>
  <c r="S3395" i="16" l="1"/>
  <c r="A3395" i="16"/>
  <c r="G3394" i="16"/>
  <c r="D3394" i="16"/>
  <c r="F3394" i="16"/>
  <c r="G3395" i="16" l="1"/>
  <c r="F3395" i="16"/>
  <c r="D3395" i="16"/>
  <c r="S3396" i="16"/>
  <c r="A3396" i="16"/>
  <c r="F3396" i="16" l="1"/>
  <c r="G3396" i="16"/>
  <c r="D3396" i="16"/>
  <c r="S3397" i="16"/>
  <c r="A3397" i="16"/>
  <c r="S3398" i="16" l="1"/>
  <c r="A3398" i="16"/>
  <c r="F3397" i="16"/>
  <c r="G3397" i="16"/>
  <c r="D3397" i="16"/>
  <c r="F3398" i="16" l="1"/>
  <c r="D3398" i="16"/>
  <c r="G3398" i="16"/>
  <c r="S3399" i="16"/>
  <c r="A3399" i="16"/>
  <c r="F3399" i="16" l="1"/>
  <c r="D3399" i="16"/>
  <c r="G3399" i="16"/>
  <c r="S3400" i="16"/>
  <c r="A3400" i="16"/>
  <c r="S3401" i="16" l="1"/>
  <c r="A3401" i="16"/>
  <c r="F3400" i="16"/>
  <c r="G3400" i="16"/>
  <c r="D3400" i="16"/>
  <c r="G3401" i="16" l="1"/>
  <c r="F3401" i="16"/>
  <c r="D3401" i="16"/>
  <c r="A3402" i="16"/>
  <c r="S3402" i="16"/>
  <c r="D3402" i="16" l="1"/>
  <c r="G3402" i="16"/>
  <c r="F3402" i="16"/>
  <c r="S3403" i="16"/>
  <c r="A3403" i="16"/>
  <c r="G3403" i="16" l="1"/>
  <c r="D3403" i="16"/>
  <c r="F3403" i="16"/>
  <c r="A3404" i="16"/>
  <c r="S3404" i="16"/>
  <c r="S3405" i="16" l="1"/>
  <c r="A3405" i="16"/>
  <c r="G3404" i="16"/>
  <c r="F3404" i="16"/>
  <c r="D3404" i="16"/>
  <c r="S3406" i="16" l="1"/>
  <c r="A3406" i="16"/>
  <c r="F3405" i="16"/>
  <c r="D3405" i="16"/>
  <c r="G3405" i="16"/>
  <c r="G3406" i="16" l="1"/>
  <c r="F3406" i="16"/>
  <c r="D3406" i="16"/>
  <c r="S3407" i="16"/>
  <c r="A3407" i="16"/>
  <c r="D3407" i="16" l="1"/>
  <c r="G3407" i="16"/>
  <c r="F3407" i="16"/>
  <c r="S3408" i="16"/>
  <c r="A3408" i="16"/>
  <c r="F3408" i="16" l="1"/>
  <c r="D3408" i="16"/>
  <c r="G3408" i="16"/>
  <c r="S3409" i="16"/>
  <c r="A3409" i="16"/>
  <c r="S3410" i="16" l="1"/>
  <c r="A3410" i="16"/>
  <c r="G3409" i="16"/>
  <c r="F3409" i="16"/>
  <c r="D3409" i="16"/>
  <c r="F3410" i="16" l="1"/>
  <c r="D3410" i="16"/>
  <c r="G3410" i="16"/>
  <c r="S3411" i="16"/>
  <c r="A3411" i="16"/>
  <c r="D3411" i="16" l="1"/>
  <c r="F3411" i="16"/>
  <c r="G3411" i="16"/>
  <c r="A3412" i="16"/>
  <c r="S3412" i="16"/>
  <c r="S3413" i="16" l="1"/>
  <c r="A3413" i="16"/>
  <c r="F3412" i="16"/>
  <c r="D3412" i="16"/>
  <c r="G3412" i="16"/>
  <c r="F3413" i="16" l="1"/>
  <c r="G3413" i="16"/>
  <c r="D3413" i="16"/>
  <c r="A3414" i="16"/>
  <c r="S3414" i="16"/>
  <c r="S3415" i="16" l="1"/>
  <c r="A3415" i="16"/>
  <c r="G3414" i="16"/>
  <c r="F3414" i="16"/>
  <c r="D3414" i="16"/>
  <c r="G3415" i="16" l="1"/>
  <c r="F3415" i="16"/>
  <c r="D3415" i="16"/>
  <c r="S3416" i="16"/>
  <c r="A3416" i="16"/>
  <c r="S3417" i="16" l="1"/>
  <c r="A3417" i="16"/>
  <c r="D3416" i="16"/>
  <c r="G3416" i="16"/>
  <c r="F3416" i="16"/>
  <c r="G3417" i="16" l="1"/>
  <c r="F3417" i="16"/>
  <c r="D3417" i="16"/>
  <c r="S3418" i="16"/>
  <c r="A3418" i="16"/>
  <c r="S3419" i="16" l="1"/>
  <c r="A3419" i="16"/>
  <c r="G3418" i="16"/>
  <c r="D3418" i="16"/>
  <c r="F3418" i="16"/>
  <c r="D3419" i="16" l="1"/>
  <c r="G3419" i="16"/>
  <c r="F3419" i="16"/>
  <c r="S3420" i="16"/>
  <c r="A3420" i="16"/>
  <c r="S3421" i="16" l="1"/>
  <c r="A3421" i="16"/>
  <c r="F3420" i="16"/>
  <c r="G3420" i="16"/>
  <c r="D3420" i="16"/>
  <c r="G3421" i="16" l="1"/>
  <c r="F3421" i="16"/>
  <c r="D3421" i="16"/>
  <c r="S3422" i="16"/>
  <c r="A3422" i="16"/>
  <c r="D3422" i="16" l="1"/>
  <c r="F3422" i="16"/>
  <c r="G3422" i="16"/>
  <c r="S3423" i="16"/>
  <c r="A3423" i="16"/>
  <c r="D3423" i="16" l="1"/>
  <c r="G3423" i="16"/>
  <c r="F3423" i="16"/>
  <c r="S3424" i="16"/>
  <c r="A3424" i="16"/>
  <c r="D3424" i="16" l="1"/>
  <c r="F3424" i="16"/>
  <c r="G3424" i="16"/>
  <c r="A3425" i="16"/>
  <c r="S3425" i="16"/>
  <c r="S3426" i="16" l="1"/>
  <c r="A3426" i="16"/>
  <c r="D3425" i="16"/>
  <c r="F3425" i="16"/>
  <c r="G3425" i="16"/>
  <c r="F3426" i="16" l="1"/>
  <c r="G3426" i="16"/>
  <c r="D3426" i="16"/>
  <c r="S3427" i="16"/>
  <c r="A3427" i="16"/>
  <c r="D3427" i="16" l="1"/>
  <c r="F3427" i="16"/>
  <c r="G3427" i="16"/>
  <c r="S3428" i="16"/>
  <c r="A3428" i="16"/>
  <c r="G3428" i="16" l="1"/>
  <c r="F3428" i="16"/>
  <c r="D3428" i="16"/>
  <c r="S3429" i="16"/>
  <c r="A3429" i="16"/>
  <c r="S3430" i="16" l="1"/>
  <c r="A3430" i="16"/>
  <c r="F3429" i="16"/>
  <c r="G3429" i="16"/>
  <c r="D3429" i="16"/>
  <c r="D3430" i="16" l="1"/>
  <c r="F3430" i="16"/>
  <c r="G3430" i="16"/>
  <c r="A3431" i="16"/>
  <c r="S3431" i="16"/>
  <c r="D3431" i="16" l="1"/>
  <c r="G3431" i="16"/>
  <c r="F3431" i="16"/>
  <c r="S3432" i="16"/>
  <c r="A3432" i="16"/>
  <c r="G3432" i="16" l="1"/>
  <c r="F3432" i="16"/>
  <c r="D3432" i="16"/>
  <c r="S3433" i="16"/>
  <c r="A3433" i="16"/>
  <c r="G3433" i="16" l="1"/>
  <c r="D3433" i="16"/>
  <c r="F3433" i="16"/>
  <c r="S3434" i="16"/>
  <c r="A3434" i="16"/>
  <c r="G3434" i="16" l="1"/>
  <c r="D3434" i="16"/>
  <c r="F3434" i="16"/>
  <c r="S3435" i="16"/>
  <c r="A3435" i="16"/>
  <c r="S3436" i="16" l="1"/>
  <c r="A3436" i="16"/>
  <c r="G3435" i="16"/>
  <c r="F3435" i="16"/>
  <c r="D3435" i="16"/>
  <c r="F3436" i="16" l="1"/>
  <c r="D3436" i="16"/>
  <c r="G3436" i="16"/>
  <c r="A3437" i="16"/>
  <c r="S3437" i="16"/>
  <c r="S3438" i="16" l="1"/>
  <c r="A3438" i="16"/>
  <c r="D3437" i="16"/>
  <c r="G3437" i="16"/>
  <c r="F3437" i="16"/>
  <c r="S3439" i="16" l="1"/>
  <c r="A3439" i="16"/>
  <c r="G3438" i="16"/>
  <c r="F3438" i="16"/>
  <c r="D3438" i="16"/>
  <c r="A3440" i="16" l="1"/>
  <c r="S3440" i="16"/>
  <c r="G3439" i="16"/>
  <c r="F3439" i="16"/>
  <c r="D3439" i="16"/>
  <c r="G3440" i="16" l="1"/>
  <c r="F3440" i="16"/>
  <c r="D3440" i="16"/>
  <c r="S3441" i="16"/>
  <c r="A3441" i="16"/>
  <c r="G3441" i="16" l="1"/>
  <c r="F3441" i="16"/>
  <c r="D3441" i="16"/>
  <c r="A3442" i="16"/>
  <c r="S3442" i="16"/>
  <c r="F3442" i="16" l="1"/>
  <c r="D3442" i="16"/>
  <c r="G3442" i="16"/>
  <c r="S3443" i="16"/>
  <c r="A3443" i="16"/>
  <c r="G3443" i="16" l="1"/>
  <c r="F3443" i="16"/>
  <c r="D3443" i="16"/>
  <c r="S3444" i="16"/>
  <c r="A3444" i="16"/>
  <c r="F3444" i="16" l="1"/>
  <c r="D3444" i="16"/>
  <c r="G3444" i="16"/>
  <c r="S3445" i="16"/>
  <c r="A3445" i="16"/>
  <c r="F3445" i="16" l="1"/>
  <c r="D3445" i="16"/>
  <c r="G3445" i="16"/>
  <c r="A3446" i="16"/>
  <c r="S3446" i="16"/>
  <c r="F3446" i="16" l="1"/>
  <c r="D3446" i="16"/>
  <c r="G3446" i="16"/>
  <c r="S3447" i="16"/>
  <c r="A3447" i="16"/>
  <c r="S3448" i="16" l="1"/>
  <c r="A3448" i="16"/>
  <c r="G3447" i="16"/>
  <c r="F3447" i="16"/>
  <c r="D3447" i="16"/>
  <c r="D3448" i="16" l="1"/>
  <c r="G3448" i="16"/>
  <c r="F3448" i="16"/>
  <c r="A3449" i="16"/>
  <c r="S3449" i="16"/>
  <c r="D3449" i="16" l="1"/>
  <c r="G3449" i="16"/>
  <c r="F3449" i="16"/>
  <c r="S3450" i="16"/>
  <c r="A3450" i="16"/>
  <c r="F3450" i="16" l="1"/>
  <c r="G3450" i="16"/>
  <c r="D3450" i="16"/>
  <c r="S3451" i="16"/>
  <c r="A3451" i="16"/>
  <c r="A3452" i="16" l="1"/>
  <c r="S3452" i="16"/>
  <c r="D3451" i="16"/>
  <c r="F3451" i="16"/>
  <c r="G3451" i="16"/>
  <c r="G3452" i="16" l="1"/>
  <c r="F3452" i="16"/>
  <c r="D3452" i="16"/>
  <c r="S3453" i="16"/>
  <c r="A3453" i="16"/>
  <c r="S3454" i="16" l="1"/>
  <c r="A3454" i="16"/>
  <c r="G3453" i="16"/>
  <c r="D3453" i="16"/>
  <c r="F3453" i="16"/>
  <c r="G3454" i="16" l="1"/>
  <c r="D3454" i="16"/>
  <c r="F3454" i="16"/>
  <c r="S3455" i="16"/>
  <c r="A3455" i="16"/>
  <c r="G3455" i="16" l="1"/>
  <c r="D3455" i="16"/>
  <c r="F3455" i="16"/>
  <c r="A3456" i="16"/>
  <c r="S3456" i="16"/>
  <c r="G3456" i="16" l="1"/>
  <c r="F3456" i="16"/>
  <c r="D3456" i="16"/>
  <c r="S3457" i="16"/>
  <c r="A3457" i="16"/>
  <c r="S3458" i="16" l="1"/>
  <c r="A3458" i="16"/>
  <c r="F3457" i="16"/>
  <c r="G3457" i="16"/>
  <c r="D3457" i="16"/>
  <c r="F3458" i="16" l="1"/>
  <c r="D3458" i="16"/>
  <c r="G3458" i="16"/>
  <c r="S3459" i="16"/>
  <c r="A3459" i="16"/>
  <c r="G3459" i="16" l="1"/>
  <c r="F3459" i="16"/>
  <c r="D3459" i="16"/>
  <c r="S3460" i="16"/>
  <c r="A3460" i="16"/>
  <c r="A3461" i="16" l="1"/>
  <c r="S3461" i="16"/>
  <c r="D3460" i="16"/>
  <c r="G3460" i="16"/>
  <c r="F3460" i="16"/>
  <c r="D3461" i="16" l="1"/>
  <c r="G3461" i="16"/>
  <c r="F3461" i="16"/>
  <c r="A3462" i="16"/>
  <c r="S3462" i="16"/>
  <c r="S3463" i="16" l="1"/>
  <c r="A3463" i="16"/>
  <c r="G3462" i="16"/>
  <c r="F3462" i="16"/>
  <c r="D3462" i="16"/>
  <c r="G3463" i="16" l="1"/>
  <c r="F3463" i="16"/>
  <c r="D3463" i="16"/>
  <c r="S3464" i="16"/>
  <c r="A3464" i="16"/>
  <c r="G3464" i="16" l="1"/>
  <c r="D3464" i="16"/>
  <c r="F3464" i="16"/>
  <c r="S3465" i="16"/>
  <c r="A3465" i="16"/>
  <c r="S3466" i="16" l="1"/>
  <c r="A3466" i="16"/>
  <c r="G3465" i="16"/>
  <c r="F3465" i="16"/>
  <c r="D3465" i="16"/>
  <c r="G3466" i="16" l="1"/>
  <c r="F3466" i="16"/>
  <c r="D3466" i="16"/>
  <c r="S3467" i="16"/>
  <c r="A3467" i="16"/>
  <c r="G3467" i="16" l="1"/>
  <c r="D3467" i="16"/>
  <c r="F3467" i="16"/>
  <c r="S3468" i="16"/>
  <c r="A3468" i="16"/>
  <c r="S3469" i="16" l="1"/>
  <c r="A3469" i="16"/>
  <c r="D3468" i="16"/>
  <c r="G3468" i="16"/>
  <c r="F3468" i="16"/>
  <c r="F3469" i="16" l="1"/>
  <c r="D3469" i="16"/>
  <c r="G3469" i="16"/>
  <c r="S3470" i="16"/>
  <c r="A3470" i="16"/>
  <c r="D3470" i="16" l="1"/>
  <c r="G3470" i="16"/>
  <c r="F3470" i="16"/>
  <c r="S3471" i="16"/>
  <c r="A3471" i="16"/>
  <c r="S3472" i="16" l="1"/>
  <c r="A3472" i="16"/>
  <c r="G3471" i="16"/>
  <c r="F3471" i="16"/>
  <c r="D3471" i="16"/>
  <c r="G3472" i="16" l="1"/>
  <c r="D3472" i="16"/>
  <c r="F3472" i="16"/>
  <c r="A3473" i="16"/>
  <c r="S3473" i="16"/>
  <c r="S3474" i="16" l="1"/>
  <c r="A3474" i="16"/>
  <c r="D3473" i="16"/>
  <c r="G3473" i="16"/>
  <c r="F3473" i="16"/>
  <c r="S3475" i="16" l="1"/>
  <c r="A3475" i="16"/>
  <c r="F3474" i="16"/>
  <c r="D3474" i="16"/>
  <c r="G3474" i="16"/>
  <c r="G3475" i="16" l="1"/>
  <c r="F3475" i="16"/>
  <c r="D3475" i="16"/>
  <c r="A3476" i="16"/>
  <c r="S3476" i="16"/>
  <c r="D3476" i="16" l="1"/>
  <c r="G3476" i="16"/>
  <c r="F3476" i="16"/>
  <c r="S3477" i="16"/>
  <c r="A3477" i="16"/>
  <c r="G3477" i="16" l="1"/>
  <c r="F3477" i="16"/>
  <c r="D3477" i="16"/>
  <c r="A3478" i="16"/>
  <c r="S3478" i="16"/>
  <c r="S3479" i="16" l="1"/>
  <c r="A3479" i="16"/>
  <c r="F3478" i="16"/>
  <c r="D3478" i="16"/>
  <c r="G3478" i="16"/>
  <c r="D3479" i="16" l="1"/>
  <c r="F3479" i="16"/>
  <c r="G3479" i="16"/>
  <c r="S3480" i="16"/>
  <c r="A3480" i="16"/>
  <c r="A3481" i="16" l="1"/>
  <c r="S3481" i="16"/>
  <c r="G3480" i="16"/>
  <c r="D3480" i="16"/>
  <c r="F3480" i="16"/>
  <c r="S3482" i="16" l="1"/>
  <c r="A3482" i="16"/>
  <c r="D3481" i="16"/>
  <c r="G3481" i="16"/>
  <c r="F3481" i="16"/>
  <c r="D3482" i="16" l="1"/>
  <c r="F3482" i="16"/>
  <c r="G3482" i="16"/>
  <c r="A3483" i="16"/>
  <c r="S3483" i="16"/>
  <c r="D3483" i="16" l="1"/>
  <c r="F3483" i="16"/>
  <c r="G3483" i="16"/>
  <c r="S3484" i="16"/>
  <c r="A3484" i="16"/>
  <c r="S3485" i="16" l="1"/>
  <c r="A3485" i="16"/>
  <c r="D3484" i="16"/>
  <c r="F3484" i="16"/>
  <c r="G3484" i="16"/>
  <c r="S3486" i="16" l="1"/>
  <c r="A3486" i="16"/>
  <c r="F3485" i="16"/>
  <c r="D3485" i="16"/>
  <c r="G3485" i="16"/>
  <c r="G3486" i="16" l="1"/>
  <c r="D3486" i="16"/>
  <c r="F3486" i="16"/>
  <c r="S3487" i="16"/>
  <c r="A3487" i="16"/>
  <c r="F3487" i="16" l="1"/>
  <c r="D3487" i="16"/>
  <c r="G3487" i="16"/>
  <c r="S3488" i="16"/>
  <c r="A3488" i="16"/>
  <c r="G3488" i="16" l="1"/>
  <c r="F3488" i="16"/>
  <c r="D3488" i="16"/>
  <c r="S3489" i="16"/>
  <c r="A3489" i="16"/>
  <c r="A3490" i="16" l="1"/>
  <c r="S3490" i="16"/>
  <c r="D3489" i="16"/>
  <c r="F3489" i="16"/>
  <c r="G3489" i="16"/>
  <c r="G3490" i="16" l="1"/>
  <c r="D3490" i="16"/>
  <c r="F3490" i="16"/>
  <c r="S3491" i="16"/>
  <c r="A3491" i="16"/>
  <c r="D3491" i="16" l="1"/>
  <c r="G3491" i="16"/>
  <c r="F3491" i="16"/>
  <c r="S3492" i="16"/>
  <c r="A3492" i="16"/>
  <c r="S3493" i="16" l="1"/>
  <c r="A3493" i="16"/>
  <c r="F3492" i="16"/>
  <c r="G3492" i="16"/>
  <c r="D3492" i="16"/>
  <c r="G3493" i="16" l="1"/>
  <c r="F3493" i="16"/>
  <c r="D3493" i="16"/>
  <c r="S3494" i="16"/>
  <c r="A3494" i="16"/>
  <c r="D3494" i="16" l="1"/>
  <c r="G3494" i="16"/>
  <c r="F3494" i="16"/>
  <c r="S3495" i="16"/>
  <c r="A3495" i="16"/>
  <c r="F3495" i="16" l="1"/>
  <c r="D3495" i="16"/>
  <c r="G3495" i="16"/>
  <c r="S3496" i="16"/>
  <c r="A3496" i="16"/>
  <c r="F3496" i="16" l="1"/>
  <c r="G3496" i="16"/>
  <c r="D3496" i="16"/>
  <c r="S3497" i="16"/>
  <c r="A3497" i="16"/>
  <c r="G3497" i="16" l="1"/>
  <c r="F3497" i="16"/>
  <c r="D3497" i="16"/>
  <c r="S3498" i="16"/>
  <c r="A3498" i="16"/>
  <c r="G3498" i="16" l="1"/>
  <c r="D3498" i="16"/>
  <c r="F3498" i="16"/>
  <c r="A3499" i="16"/>
  <c r="S3499" i="16"/>
  <c r="S3500" i="16" l="1"/>
  <c r="A3500" i="16"/>
  <c r="F3499" i="16"/>
  <c r="D3499" i="16"/>
  <c r="G3499" i="16"/>
  <c r="G3500" i="16" l="1"/>
  <c r="F3500" i="16"/>
  <c r="D3500" i="16"/>
  <c r="S3501" i="16"/>
  <c r="A3501" i="16"/>
  <c r="G3501" i="16" l="1"/>
  <c r="D3501" i="16"/>
  <c r="F3501" i="16"/>
  <c r="S3502" i="16"/>
  <c r="A3502" i="16"/>
  <c r="S3503" i="16" l="1"/>
  <c r="A3503" i="16"/>
  <c r="G3502" i="16"/>
  <c r="F3502" i="16"/>
  <c r="D3502" i="16"/>
  <c r="D3503" i="16" l="1"/>
  <c r="G3503" i="16"/>
  <c r="F3503" i="16"/>
  <c r="S3504" i="16"/>
  <c r="A3504" i="16"/>
  <c r="S3505" i="16" l="1"/>
  <c r="A3505" i="16"/>
  <c r="F3504" i="16"/>
  <c r="D3504" i="16"/>
  <c r="G3504" i="16"/>
  <c r="F3505" i="16" l="1"/>
  <c r="D3505" i="16"/>
  <c r="G3505" i="16"/>
  <c r="S3506" i="16"/>
  <c r="A3506" i="16"/>
  <c r="F3506" i="16" l="1"/>
  <c r="G3506" i="16"/>
  <c r="D3506" i="16"/>
  <c r="A3507" i="16"/>
  <c r="S3507" i="16"/>
  <c r="S3508" i="16" l="1"/>
  <c r="A3508" i="16"/>
  <c r="D3507" i="16"/>
  <c r="G3507" i="16"/>
  <c r="F3507" i="16"/>
  <c r="D3508" i="16" l="1"/>
  <c r="F3508" i="16"/>
  <c r="G3508" i="16"/>
  <c r="S3509" i="16"/>
  <c r="A3509" i="16"/>
  <c r="S3510" i="16" l="1"/>
  <c r="A3510" i="16"/>
  <c r="G3509" i="16"/>
  <c r="F3509" i="16"/>
  <c r="D3509" i="16"/>
  <c r="D3510" i="16" l="1"/>
  <c r="G3510" i="16"/>
  <c r="F3510" i="16"/>
  <c r="S3511" i="16"/>
  <c r="A3511" i="16"/>
  <c r="S3512" i="16" l="1"/>
  <c r="A3512" i="16"/>
  <c r="D3511" i="16"/>
  <c r="G3511" i="16"/>
  <c r="F3511" i="16"/>
  <c r="F3512" i="16" l="1"/>
  <c r="G3512" i="16"/>
  <c r="D3512" i="16"/>
  <c r="S3513" i="16"/>
  <c r="A3513" i="16"/>
  <c r="G3513" i="16" l="1"/>
  <c r="D3513" i="16"/>
  <c r="F3513" i="16"/>
  <c r="S3514" i="16"/>
  <c r="A3514" i="16"/>
  <c r="S3515" i="16" l="1"/>
  <c r="A3515" i="16"/>
  <c r="F3514" i="16"/>
  <c r="G3514" i="16"/>
  <c r="D3514" i="16"/>
  <c r="G3515" i="16" l="1"/>
  <c r="D3515" i="16"/>
  <c r="F3515" i="16"/>
  <c r="S3516" i="16"/>
  <c r="A3516" i="16"/>
  <c r="S3517" i="16" l="1"/>
  <c r="A3517" i="16"/>
  <c r="D3516" i="16"/>
  <c r="G3516" i="16"/>
  <c r="F3516" i="16"/>
  <c r="F3517" i="16" l="1"/>
  <c r="D3517" i="16"/>
  <c r="G3517" i="16"/>
  <c r="S3518" i="16"/>
  <c r="A3518" i="16"/>
  <c r="S3519" i="16" l="1"/>
  <c r="A3519" i="16"/>
  <c r="D3518" i="16"/>
  <c r="G3518" i="16"/>
  <c r="F3518" i="16"/>
  <c r="F3519" i="16" l="1"/>
  <c r="D3519" i="16"/>
  <c r="G3519" i="16"/>
  <c r="S3520" i="16"/>
  <c r="A3520" i="16"/>
  <c r="G3520" i="16" l="1"/>
  <c r="F3520" i="16"/>
  <c r="D3520" i="16"/>
  <c r="S3521" i="16"/>
  <c r="A3521" i="16"/>
  <c r="A3522" i="16" l="1"/>
  <c r="S3522" i="16"/>
  <c r="D3521" i="16"/>
  <c r="F3521" i="16"/>
  <c r="G3521" i="16"/>
  <c r="G3522" i="16" l="1"/>
  <c r="F3522" i="16"/>
  <c r="D3522" i="16"/>
  <c r="S3523" i="16"/>
  <c r="A3523" i="16"/>
  <c r="S3524" i="16" l="1"/>
  <c r="A3524" i="16"/>
  <c r="D3523" i="16"/>
  <c r="F3523" i="16"/>
  <c r="G3523" i="16"/>
  <c r="S3525" i="16" l="1"/>
  <c r="A3525" i="16"/>
  <c r="G3524" i="16"/>
  <c r="D3524" i="16"/>
  <c r="F3524" i="16"/>
  <c r="S3526" i="16" l="1"/>
  <c r="A3526" i="16"/>
  <c r="G3525" i="16"/>
  <c r="F3525" i="16"/>
  <c r="D3525" i="16"/>
  <c r="G3526" i="16" l="1"/>
  <c r="F3526" i="16"/>
  <c r="D3526" i="16"/>
  <c r="S3527" i="16"/>
  <c r="A3527" i="16"/>
  <c r="A3528" i="16" l="1"/>
  <c r="S3528" i="16"/>
  <c r="F3527" i="16"/>
  <c r="G3527" i="16"/>
  <c r="D3527" i="16"/>
  <c r="D3528" i="16" l="1"/>
  <c r="G3528" i="16"/>
  <c r="F3528" i="16"/>
  <c r="A3529" i="16"/>
  <c r="S3529" i="16"/>
  <c r="A3530" i="16" l="1"/>
  <c r="S3530" i="16"/>
  <c r="F3529" i="16"/>
  <c r="G3529" i="16"/>
  <c r="D3529" i="16"/>
  <c r="G3530" i="16" l="1"/>
  <c r="F3530" i="16"/>
  <c r="D3530" i="16"/>
  <c r="S3531" i="16"/>
  <c r="A3531" i="16"/>
  <c r="S3532" i="16" l="1"/>
  <c r="A3532" i="16"/>
  <c r="G3531" i="16"/>
  <c r="F3531" i="16"/>
  <c r="D3531" i="16"/>
  <c r="D3532" i="16" l="1"/>
  <c r="G3532" i="16"/>
  <c r="F3532" i="16"/>
  <c r="S3533" i="16"/>
  <c r="A3533" i="16"/>
  <c r="G3533" i="16" l="1"/>
  <c r="D3533" i="16"/>
  <c r="F3533" i="16"/>
  <c r="S3534" i="16"/>
  <c r="A3534" i="16"/>
  <c r="S3535" i="16" l="1"/>
  <c r="A3535" i="16"/>
  <c r="G3534" i="16"/>
  <c r="F3534" i="16"/>
  <c r="D3534" i="16"/>
  <c r="D3535" i="16" l="1"/>
  <c r="G3535" i="16"/>
  <c r="F3535" i="16"/>
  <c r="S3536" i="16"/>
  <c r="A3536" i="16"/>
  <c r="F3536" i="16" l="1"/>
  <c r="G3536" i="16"/>
  <c r="D3536" i="16"/>
  <c r="S3537" i="16"/>
  <c r="A3537" i="16"/>
  <c r="S3538" i="16" l="1"/>
  <c r="A3538" i="16"/>
  <c r="G3537" i="16"/>
  <c r="F3537" i="16"/>
  <c r="D3537" i="16"/>
  <c r="F3538" i="16" l="1"/>
  <c r="G3538" i="16"/>
  <c r="D3538" i="16"/>
  <c r="S3539" i="16"/>
  <c r="A3539" i="16"/>
  <c r="A3540" i="16" l="1"/>
  <c r="S3540" i="16"/>
  <c r="G3539" i="16"/>
  <c r="D3539" i="16"/>
  <c r="F3539" i="16"/>
  <c r="F3540" i="16" l="1"/>
  <c r="G3540" i="16"/>
  <c r="D3540" i="16"/>
  <c r="S3541" i="16"/>
  <c r="A3541" i="16"/>
  <c r="D3541" i="16" l="1"/>
  <c r="F3541" i="16"/>
  <c r="G3541" i="16"/>
  <c r="S3542" i="16"/>
  <c r="A3542" i="16"/>
  <c r="F3542" i="16" l="1"/>
  <c r="D3542" i="16"/>
  <c r="G3542" i="16"/>
  <c r="A3543" i="16"/>
  <c r="S3543" i="16"/>
  <c r="A3544" i="16" l="1"/>
  <c r="S3544" i="16"/>
  <c r="G3543" i="16"/>
  <c r="D3543" i="16"/>
  <c r="F3543" i="16"/>
  <c r="D3544" i="16" l="1"/>
  <c r="G3544" i="16"/>
  <c r="F3544" i="16"/>
  <c r="S3545" i="16"/>
  <c r="A3545" i="16"/>
  <c r="G3545" i="16" l="1"/>
  <c r="D3545" i="16"/>
  <c r="F3545" i="16"/>
  <c r="A3546" i="16"/>
  <c r="S3546" i="16"/>
  <c r="F3546" i="16" l="1"/>
  <c r="D3546" i="16"/>
  <c r="G3546" i="16"/>
  <c r="S3547" i="16"/>
  <c r="A3547" i="16"/>
  <c r="S3548" i="16" l="1"/>
  <c r="A3548" i="16"/>
  <c r="D3547" i="16"/>
  <c r="G3547" i="16"/>
  <c r="F3547" i="16"/>
  <c r="F3548" i="16" l="1"/>
  <c r="D3548" i="16"/>
  <c r="G3548" i="16"/>
  <c r="S3549" i="16"/>
  <c r="A3549" i="16"/>
  <c r="G3549" i="16" l="1"/>
  <c r="F3549" i="16"/>
  <c r="D3549" i="16"/>
  <c r="S3550" i="16"/>
  <c r="A3550" i="16"/>
  <c r="S3551" i="16" l="1"/>
  <c r="A3551" i="16"/>
  <c r="G3550" i="16"/>
  <c r="D3550" i="16"/>
  <c r="F3550" i="16"/>
  <c r="F3551" i="16" l="1"/>
  <c r="D3551" i="16"/>
  <c r="G3551" i="16"/>
  <c r="S3552" i="16"/>
  <c r="A3552" i="16"/>
  <c r="S3553" i="16" l="1"/>
  <c r="A3553" i="16"/>
  <c r="F3552" i="16"/>
  <c r="D3552" i="16"/>
  <c r="G3552" i="16"/>
  <c r="F3553" i="16" l="1"/>
  <c r="D3553" i="16"/>
  <c r="G3553" i="16"/>
  <c r="S3554" i="16"/>
  <c r="A3554" i="16"/>
  <c r="S3555" i="16" l="1"/>
  <c r="A3555" i="16"/>
  <c r="G3554" i="16"/>
  <c r="F3554" i="16"/>
  <c r="D3554" i="16"/>
  <c r="G3555" i="16" l="1"/>
  <c r="F3555" i="16"/>
  <c r="D3555" i="16"/>
  <c r="S3556" i="16"/>
  <c r="A3556" i="16"/>
  <c r="S3557" i="16" l="1"/>
  <c r="A3557" i="16"/>
  <c r="D3556" i="16"/>
  <c r="G3556" i="16"/>
  <c r="F3556" i="16"/>
  <c r="D3557" i="16" l="1"/>
  <c r="G3557" i="16"/>
  <c r="F3557" i="16"/>
  <c r="S3558" i="16"/>
  <c r="A3558" i="16"/>
  <c r="D3558" i="16" l="1"/>
  <c r="F3558" i="16"/>
  <c r="G3558" i="16"/>
  <c r="A3559" i="16"/>
  <c r="S3559" i="16"/>
  <c r="S3560" i="16" l="1"/>
  <c r="A3560" i="16"/>
  <c r="F3559" i="16"/>
  <c r="D3559" i="16"/>
  <c r="G3559" i="16"/>
  <c r="F3560" i="16" l="1"/>
  <c r="D3560" i="16"/>
  <c r="G3560" i="16"/>
  <c r="S3561" i="16"/>
  <c r="A3561" i="16"/>
  <c r="G3561" i="16" l="1"/>
  <c r="F3561" i="16"/>
  <c r="D3561" i="16"/>
  <c r="S3562" i="16"/>
  <c r="A3562" i="16"/>
  <c r="G3562" i="16" l="1"/>
  <c r="D3562" i="16"/>
  <c r="F3562" i="16"/>
  <c r="S3563" i="16"/>
  <c r="A3563" i="16"/>
  <c r="D3563" i="16" l="1"/>
  <c r="G3563" i="16"/>
  <c r="F3563" i="16"/>
  <c r="A3564" i="16"/>
  <c r="S3564" i="16"/>
  <c r="A3565" i="16" l="1"/>
  <c r="S3565" i="16"/>
  <c r="F3564" i="16"/>
  <c r="D3564" i="16"/>
  <c r="G3564" i="16"/>
  <c r="S3566" i="16" l="1"/>
  <c r="A3566" i="16"/>
  <c r="G3565" i="16"/>
  <c r="F3565" i="16"/>
  <c r="D3565" i="16"/>
  <c r="F3566" i="16" l="1"/>
  <c r="D3566" i="16"/>
  <c r="G3566" i="16"/>
  <c r="A3567" i="16"/>
  <c r="S3567" i="16"/>
  <c r="G3567" i="16" l="1"/>
  <c r="D3567" i="16"/>
  <c r="F3567" i="16"/>
  <c r="S3568" i="16"/>
  <c r="A3568" i="16"/>
  <c r="D3568" i="16" l="1"/>
  <c r="G3568" i="16"/>
  <c r="F3568" i="16"/>
  <c r="A3569" i="16"/>
  <c r="S3569" i="16"/>
  <c r="G3569" i="16" l="1"/>
  <c r="D3569" i="16"/>
  <c r="F3569" i="16"/>
  <c r="S3570" i="16"/>
  <c r="A3570" i="16"/>
  <c r="G3570" i="16" l="1"/>
  <c r="F3570" i="16"/>
  <c r="D3570" i="16"/>
  <c r="S3571" i="16"/>
  <c r="A3571" i="16"/>
  <c r="S3572" i="16" l="1"/>
  <c r="A3572" i="16"/>
  <c r="G3571" i="16"/>
  <c r="F3571" i="16"/>
  <c r="D3571" i="16"/>
  <c r="F3572" i="16" l="1"/>
  <c r="D3572" i="16"/>
  <c r="G3572" i="16"/>
  <c r="S3573" i="16"/>
  <c r="A3573" i="16"/>
  <c r="A3574" i="16" l="1"/>
  <c r="S3574" i="16"/>
  <c r="G3573" i="16"/>
  <c r="F3573" i="16"/>
  <c r="D3573" i="16"/>
  <c r="S3575" i="16" l="1"/>
  <c r="A3575" i="16"/>
  <c r="D3574" i="16"/>
  <c r="F3574" i="16"/>
  <c r="G3574" i="16"/>
  <c r="F3575" i="16" l="1"/>
  <c r="G3575" i="16"/>
  <c r="D3575" i="16"/>
  <c r="S3576" i="16"/>
  <c r="A3576" i="16"/>
  <c r="D3576" i="16" l="1"/>
  <c r="F3576" i="16"/>
  <c r="G3576" i="16"/>
  <c r="S3577" i="16"/>
  <c r="A3577" i="16"/>
  <c r="A3578" i="16" l="1"/>
  <c r="S3578" i="16"/>
  <c r="G3577" i="16"/>
  <c r="F3577" i="16"/>
  <c r="D3577" i="16"/>
  <c r="D3578" i="16" l="1"/>
  <c r="F3578" i="16"/>
  <c r="G3578" i="16"/>
  <c r="S3579" i="16"/>
  <c r="A3579" i="16"/>
  <c r="F3579" i="16" l="1"/>
  <c r="D3579" i="16"/>
  <c r="G3579" i="16"/>
  <c r="S3580" i="16"/>
  <c r="A3580" i="16"/>
  <c r="F3580" i="16" l="1"/>
  <c r="D3580" i="16"/>
  <c r="G3580" i="16"/>
  <c r="S3581" i="16"/>
  <c r="A3581" i="16"/>
  <c r="F3581" i="16" l="1"/>
  <c r="D3581" i="16"/>
  <c r="G3581" i="16"/>
  <c r="S3582" i="16"/>
  <c r="A3582" i="16"/>
  <c r="S3583" i="16" l="1"/>
  <c r="A3583" i="16"/>
  <c r="G3582" i="16"/>
  <c r="D3582" i="16"/>
  <c r="F3582" i="16"/>
  <c r="G3583" i="16" l="1"/>
  <c r="F3583" i="16"/>
  <c r="D3583" i="16"/>
  <c r="A3584" i="16"/>
  <c r="S3584" i="16"/>
  <c r="F3584" i="16" l="1"/>
  <c r="D3584" i="16"/>
  <c r="G3584" i="16"/>
  <c r="S3585" i="16"/>
  <c r="A3585" i="16"/>
  <c r="S3586" i="16" l="1"/>
  <c r="A3586" i="16"/>
  <c r="G3585" i="16"/>
  <c r="F3585" i="16"/>
  <c r="D3585" i="16"/>
  <c r="D3586" i="16" l="1"/>
  <c r="G3586" i="16"/>
  <c r="F3586" i="16"/>
  <c r="S3587" i="16"/>
  <c r="A3587" i="16"/>
  <c r="S3588" i="16" l="1"/>
  <c r="A3588" i="16"/>
  <c r="D3587" i="16"/>
  <c r="F3587" i="16"/>
  <c r="G3587" i="16"/>
  <c r="D3588" i="16" l="1"/>
  <c r="G3588" i="16"/>
  <c r="F3588" i="16"/>
  <c r="A3589" i="16"/>
  <c r="S3589" i="16"/>
  <c r="G3589" i="16" l="1"/>
  <c r="F3589" i="16"/>
  <c r="D3589" i="16"/>
  <c r="S3590" i="16"/>
  <c r="A3590" i="16"/>
  <c r="S3591" i="16" l="1"/>
  <c r="A3591" i="16"/>
  <c r="D3590" i="16"/>
  <c r="G3590" i="16"/>
  <c r="F3590" i="16"/>
  <c r="F3591" i="16" l="1"/>
  <c r="G3591" i="16"/>
  <c r="D3591" i="16"/>
  <c r="S3592" i="16"/>
  <c r="A3592" i="16"/>
  <c r="S3593" i="16" l="1"/>
  <c r="A3593" i="16"/>
  <c r="D3592" i="16"/>
  <c r="G3592" i="16"/>
  <c r="F3592" i="16"/>
  <c r="F3593" i="16" l="1"/>
  <c r="D3593" i="16"/>
  <c r="G3593" i="16"/>
  <c r="S3594" i="16"/>
  <c r="A3594" i="16"/>
  <c r="F3594" i="16" l="1"/>
  <c r="G3594" i="16"/>
  <c r="D3594" i="16"/>
  <c r="A3595" i="16"/>
  <c r="S3595" i="16"/>
  <c r="S3596" i="16" l="1"/>
  <c r="A3596" i="16"/>
  <c r="F3595" i="16"/>
  <c r="D3595" i="16"/>
  <c r="G3595" i="16"/>
  <c r="D3596" i="16" l="1"/>
  <c r="F3596" i="16"/>
  <c r="G3596" i="16"/>
  <c r="A3597" i="16"/>
  <c r="S3597" i="16"/>
  <c r="G3597" i="16" l="1"/>
  <c r="F3597" i="16"/>
  <c r="D3597" i="16"/>
  <c r="S3598" i="16"/>
  <c r="A3598" i="16"/>
  <c r="S3599" i="16" l="1"/>
  <c r="A3599" i="16"/>
  <c r="F3598" i="16"/>
  <c r="D3598" i="16"/>
  <c r="G3598" i="16"/>
  <c r="F3599" i="16" l="1"/>
  <c r="D3599" i="16"/>
  <c r="G3599" i="16"/>
  <c r="S3600" i="16"/>
  <c r="A3600" i="16"/>
  <c r="G3600" i="16" l="1"/>
  <c r="F3600" i="16"/>
  <c r="D3600" i="16"/>
  <c r="S3601" i="16"/>
  <c r="A3601" i="16"/>
  <c r="G3601" i="16" l="1"/>
  <c r="F3601" i="16"/>
  <c r="D3601" i="16"/>
  <c r="S3602" i="16"/>
  <c r="A3602" i="16"/>
  <c r="G3602" i="16" l="1"/>
  <c r="F3602" i="16"/>
  <c r="D3602" i="16"/>
  <c r="A3603" i="16"/>
  <c r="S3603" i="16"/>
  <c r="G3603" i="16" l="1"/>
  <c r="F3603" i="16"/>
  <c r="D3603" i="16"/>
  <c r="S3604" i="16"/>
  <c r="A3604" i="16"/>
  <c r="A3605" i="16" l="1"/>
  <c r="S3605" i="16"/>
  <c r="F3604" i="16"/>
  <c r="D3604" i="16"/>
  <c r="G3604" i="16"/>
  <c r="S3606" i="16" l="1"/>
  <c r="A3606" i="16"/>
  <c r="G3605" i="16"/>
  <c r="F3605" i="16"/>
  <c r="D3605" i="16"/>
  <c r="F3606" i="16" l="1"/>
  <c r="D3606" i="16"/>
  <c r="G3606" i="16"/>
  <c r="A3607" i="16"/>
  <c r="S3607" i="16"/>
  <c r="S3608" i="16" l="1"/>
  <c r="A3608" i="16"/>
  <c r="D3607" i="16"/>
  <c r="G3607" i="16"/>
  <c r="F3607" i="16"/>
  <c r="D3608" i="16" l="1"/>
  <c r="F3608" i="16"/>
  <c r="G3608" i="16"/>
  <c r="A3609" i="16"/>
  <c r="S3609" i="16"/>
  <c r="D3609" i="16" l="1"/>
  <c r="G3609" i="16"/>
  <c r="F3609" i="16"/>
  <c r="S3610" i="16"/>
  <c r="A3610" i="16"/>
  <c r="G3610" i="16" l="1"/>
  <c r="F3610" i="16"/>
  <c r="D3610" i="16"/>
  <c r="S3611" i="16"/>
  <c r="A3611" i="16"/>
  <c r="S3612" i="16" l="1"/>
  <c r="A3612" i="16"/>
  <c r="F3611" i="16"/>
  <c r="G3611" i="16"/>
  <c r="D3611" i="16"/>
  <c r="F3612" i="16" l="1"/>
  <c r="D3612" i="16"/>
  <c r="G3612" i="16"/>
  <c r="S3613" i="16"/>
  <c r="A3613" i="16"/>
  <c r="S3614" i="16" l="1"/>
  <c r="A3614" i="16"/>
  <c r="D3613" i="16"/>
  <c r="G3613" i="16"/>
  <c r="F3613" i="16"/>
  <c r="S3615" i="16" l="1"/>
  <c r="A3615" i="16"/>
  <c r="G3614" i="16"/>
  <c r="D3614" i="16"/>
  <c r="F3614" i="16"/>
  <c r="S3616" i="16" l="1"/>
  <c r="A3616" i="16"/>
  <c r="G3615" i="16"/>
  <c r="F3615" i="16"/>
  <c r="D3615" i="16"/>
  <c r="F3616" i="16" l="1"/>
  <c r="D3616" i="16"/>
  <c r="G3616" i="16"/>
  <c r="S3617" i="16"/>
  <c r="A3617" i="16"/>
  <c r="D3617" i="16" l="1"/>
  <c r="F3617" i="16"/>
  <c r="G3617" i="16"/>
  <c r="S3618" i="16"/>
  <c r="A3618" i="16"/>
  <c r="D3618" i="16" l="1"/>
  <c r="F3618" i="16"/>
  <c r="G3618" i="16"/>
  <c r="S3619" i="16"/>
  <c r="A3619" i="16"/>
  <c r="S3620" i="16" l="1"/>
  <c r="A3620" i="16"/>
  <c r="D3619" i="16"/>
  <c r="G3619" i="16"/>
  <c r="F3619" i="16"/>
  <c r="F3620" i="16" l="1"/>
  <c r="D3620" i="16"/>
  <c r="G3620" i="16"/>
  <c r="A3621" i="16"/>
  <c r="S3621" i="16"/>
  <c r="G3621" i="16" l="1"/>
  <c r="D3621" i="16"/>
  <c r="F3621" i="16"/>
  <c r="S3622" i="16"/>
  <c r="A3622" i="16"/>
  <c r="S3623" i="16" l="1"/>
  <c r="A3623" i="16"/>
  <c r="D3622" i="16"/>
  <c r="F3622" i="16"/>
  <c r="G3622" i="16"/>
  <c r="D3623" i="16" l="1"/>
  <c r="G3623" i="16"/>
  <c r="F3623" i="16"/>
  <c r="S3624" i="16"/>
  <c r="A3624" i="16"/>
  <c r="D3624" i="16" l="1"/>
  <c r="F3624" i="16"/>
  <c r="G3624" i="16"/>
  <c r="S3625" i="16"/>
  <c r="A3625" i="16"/>
  <c r="F3625" i="16" l="1"/>
  <c r="G3625" i="16"/>
  <c r="D3625" i="16"/>
  <c r="S3626" i="16"/>
  <c r="A3626" i="16"/>
  <c r="A3627" i="16" l="1"/>
  <c r="S3627" i="16"/>
  <c r="G3626" i="16"/>
  <c r="D3626" i="16"/>
  <c r="F3626" i="16"/>
  <c r="S3628" i="16" l="1"/>
  <c r="A3628" i="16"/>
  <c r="D3627" i="16"/>
  <c r="G3627" i="16"/>
  <c r="F3627" i="16"/>
  <c r="F3628" i="16" l="1"/>
  <c r="D3628" i="16"/>
  <c r="G3628" i="16"/>
  <c r="S3629" i="16"/>
  <c r="A3629" i="16"/>
  <c r="S3630" i="16" l="1"/>
  <c r="A3630" i="16"/>
  <c r="F3629" i="16"/>
  <c r="D3629" i="16"/>
  <c r="G3629" i="16"/>
  <c r="G3630" i="16" l="1"/>
  <c r="F3630" i="16"/>
  <c r="D3630" i="16"/>
  <c r="A3631" i="16"/>
  <c r="S3631" i="16"/>
  <c r="S3632" i="16" l="1"/>
  <c r="A3632" i="16"/>
  <c r="D3631" i="16"/>
  <c r="G3631" i="16"/>
  <c r="F3631" i="16"/>
  <c r="D3632" i="16" l="1"/>
  <c r="G3632" i="16"/>
  <c r="F3632" i="16"/>
  <c r="S3633" i="16"/>
  <c r="A3633" i="16"/>
  <c r="D3633" i="16" l="1"/>
  <c r="G3633" i="16"/>
  <c r="F3633" i="16"/>
  <c r="S3634" i="16"/>
  <c r="A3634" i="16"/>
  <c r="S3635" i="16" l="1"/>
  <c r="A3635" i="16"/>
  <c r="F3634" i="16"/>
  <c r="G3634" i="16"/>
  <c r="D3634" i="16"/>
  <c r="D3635" i="16" l="1"/>
  <c r="G3635" i="16"/>
  <c r="F3635" i="16"/>
  <c r="S3636" i="16"/>
  <c r="A3636" i="16"/>
  <c r="D3636" i="16" l="1"/>
  <c r="G3636" i="16"/>
  <c r="F3636" i="16"/>
  <c r="S3637" i="16"/>
  <c r="A3637" i="16"/>
  <c r="F3637" i="16" l="1"/>
  <c r="D3637" i="16"/>
  <c r="G3637" i="16"/>
  <c r="S3638" i="16"/>
  <c r="A3638" i="16"/>
  <c r="S3639" i="16" l="1"/>
  <c r="A3639" i="16"/>
  <c r="F3638" i="16"/>
  <c r="D3638" i="16"/>
  <c r="G3638" i="16"/>
  <c r="A3640" i="16" l="1"/>
  <c r="S3640" i="16"/>
  <c r="D3639" i="16"/>
  <c r="F3639" i="16"/>
  <c r="G3639" i="16"/>
  <c r="S3641" i="16" l="1"/>
  <c r="A3641" i="16"/>
  <c r="D3640" i="16"/>
  <c r="G3640" i="16"/>
  <c r="F3640" i="16"/>
  <c r="D3641" i="16" l="1"/>
  <c r="F3641" i="16"/>
  <c r="G3641" i="16"/>
  <c r="S3642" i="16"/>
  <c r="A3642" i="16"/>
  <c r="A3643" i="16" l="1"/>
  <c r="S3643" i="16"/>
  <c r="D3642" i="16"/>
  <c r="F3642" i="16"/>
  <c r="G3642" i="16"/>
  <c r="G3643" i="16" l="1"/>
  <c r="D3643" i="16"/>
  <c r="F3643" i="16"/>
  <c r="S3644" i="16"/>
  <c r="A3644" i="16"/>
  <c r="G3644" i="16" l="1"/>
  <c r="F3644" i="16"/>
  <c r="D3644" i="16"/>
  <c r="A3645" i="16"/>
  <c r="S3645" i="16"/>
  <c r="S3646" i="16" l="1"/>
  <c r="A3646" i="16"/>
  <c r="D3645" i="16"/>
  <c r="G3645" i="16"/>
  <c r="F3645" i="16"/>
  <c r="D3646" i="16" l="1"/>
  <c r="G3646" i="16"/>
  <c r="F3646" i="16"/>
  <c r="S3647" i="16"/>
  <c r="A3647" i="16"/>
  <c r="G3647" i="16" l="1"/>
  <c r="F3647" i="16"/>
  <c r="D3647" i="16"/>
  <c r="S3648" i="16"/>
  <c r="A3648" i="16"/>
  <c r="S3649" i="16" l="1"/>
  <c r="A3649" i="16"/>
  <c r="G3648" i="16"/>
  <c r="D3648" i="16"/>
  <c r="F3648" i="16"/>
  <c r="D3649" i="16" l="1"/>
  <c r="G3649" i="16"/>
  <c r="F3649" i="16"/>
  <c r="S3650" i="16"/>
  <c r="A3650" i="16"/>
  <c r="A3651" i="16" l="1"/>
  <c r="S3651" i="16"/>
  <c r="F3650" i="16"/>
  <c r="D3650" i="16"/>
  <c r="G3650" i="16"/>
  <c r="G3651" i="16" l="1"/>
  <c r="F3651" i="16"/>
  <c r="D3651" i="16"/>
  <c r="S3652" i="16"/>
  <c r="A3652" i="16"/>
  <c r="G3652" i="16" l="1"/>
  <c r="D3652" i="16"/>
  <c r="F3652" i="16"/>
  <c r="A3653" i="16"/>
  <c r="S3653" i="16"/>
  <c r="S3654" i="16" l="1"/>
  <c r="A3654" i="16"/>
  <c r="D3653" i="16"/>
  <c r="G3653" i="16"/>
  <c r="F3653" i="16"/>
  <c r="D3654" i="16" l="1"/>
  <c r="G3654" i="16"/>
  <c r="F3654" i="16"/>
  <c r="S3655" i="16"/>
  <c r="A3655" i="16"/>
  <c r="F3655" i="16" l="1"/>
  <c r="D3655" i="16"/>
  <c r="G3655" i="16"/>
  <c r="S3656" i="16"/>
  <c r="A3656" i="16"/>
  <c r="G3656" i="16" l="1"/>
  <c r="D3656" i="16"/>
  <c r="F3656" i="16"/>
  <c r="S3657" i="16"/>
  <c r="A3657" i="16"/>
  <c r="F3657" i="16" l="1"/>
  <c r="G3657" i="16"/>
  <c r="D3657" i="16"/>
  <c r="S3658" i="16"/>
  <c r="A3658" i="16"/>
  <c r="S3659" i="16" l="1"/>
  <c r="A3659" i="16"/>
  <c r="G3658" i="16"/>
  <c r="D3658" i="16"/>
  <c r="F3658" i="16"/>
  <c r="F3659" i="16" l="1"/>
  <c r="G3659" i="16"/>
  <c r="D3659" i="16"/>
  <c r="S3660" i="16"/>
  <c r="A3660" i="16"/>
  <c r="S3661" i="16" l="1"/>
  <c r="A3661" i="16"/>
  <c r="F3660" i="16"/>
  <c r="D3660" i="16"/>
  <c r="G3660" i="16"/>
  <c r="S3662" i="16" l="1"/>
  <c r="A3662" i="16"/>
  <c r="F3661" i="16"/>
  <c r="D3661" i="16"/>
  <c r="G3661" i="16"/>
  <c r="S3663" i="16" l="1"/>
  <c r="A3663" i="16"/>
  <c r="D3662" i="16"/>
  <c r="G3662" i="16"/>
  <c r="F3662" i="16"/>
  <c r="D3663" i="16" l="1"/>
  <c r="F3663" i="16"/>
  <c r="G3663" i="16"/>
  <c r="S3664" i="16"/>
  <c r="A3664" i="16"/>
  <c r="F3664" i="16" l="1"/>
  <c r="G3664" i="16"/>
  <c r="D3664" i="16"/>
  <c r="A3665" i="16"/>
  <c r="S3665" i="16"/>
  <c r="S3666" i="16" l="1"/>
  <c r="A3666" i="16"/>
  <c r="G3665" i="16"/>
  <c r="F3665" i="16"/>
  <c r="D3665" i="16"/>
  <c r="D3666" i="16" l="1"/>
  <c r="G3666" i="16"/>
  <c r="F3666" i="16"/>
  <c r="S3667" i="16"/>
  <c r="A3667" i="16"/>
  <c r="S3668" i="16" l="1"/>
  <c r="A3668" i="16"/>
  <c r="F3667" i="16"/>
  <c r="D3667" i="16"/>
  <c r="G3667" i="16"/>
  <c r="G3668" i="16" l="1"/>
  <c r="D3668" i="16"/>
  <c r="F3668" i="16"/>
  <c r="S3669" i="16"/>
  <c r="A3669" i="16"/>
  <c r="D3669" i="16" l="1"/>
  <c r="G3669" i="16"/>
  <c r="F3669" i="16"/>
  <c r="S3670" i="16"/>
  <c r="A3670" i="16"/>
  <c r="F3670" i="16" l="1"/>
  <c r="G3670" i="16"/>
  <c r="D3670" i="16"/>
  <c r="S3671" i="16"/>
  <c r="A3671" i="16"/>
  <c r="F3671" i="16" l="1"/>
  <c r="D3671" i="16"/>
  <c r="G3671" i="16"/>
  <c r="S3672" i="16"/>
  <c r="A3672" i="16"/>
  <c r="G3672" i="16" l="1"/>
  <c r="D3672" i="16"/>
  <c r="F3672" i="16"/>
  <c r="S3673" i="16"/>
  <c r="A3673" i="16"/>
  <c r="G3673" i="16" l="1"/>
  <c r="F3673" i="16"/>
  <c r="D3673" i="16"/>
  <c r="S3674" i="16"/>
  <c r="A3674" i="16"/>
  <c r="G3674" i="16" l="1"/>
  <c r="D3674" i="16"/>
  <c r="F3674" i="16"/>
  <c r="S3675" i="16"/>
  <c r="A3675" i="16"/>
  <c r="S3676" i="16" l="1"/>
  <c r="A3676" i="16"/>
  <c r="D3675" i="16"/>
  <c r="G3675" i="16"/>
  <c r="F3675" i="16"/>
  <c r="G3676" i="16" l="1"/>
  <c r="F3676" i="16"/>
  <c r="D3676" i="16"/>
  <c r="S3677" i="16"/>
  <c r="A3677" i="16"/>
  <c r="S3678" i="16" l="1"/>
  <c r="A3678" i="16"/>
  <c r="F3677" i="16"/>
  <c r="D3677" i="16"/>
  <c r="G3677" i="16"/>
  <c r="F3678" i="16" l="1"/>
  <c r="D3678" i="16"/>
  <c r="G3678" i="16"/>
  <c r="S3679" i="16"/>
  <c r="A3679" i="16"/>
  <c r="S3680" i="16" l="1"/>
  <c r="A3680" i="16"/>
  <c r="G3679" i="16"/>
  <c r="D3679" i="16"/>
  <c r="F3679" i="16"/>
  <c r="F3680" i="16" l="1"/>
  <c r="D3680" i="16"/>
  <c r="G3680" i="16"/>
  <c r="S3681" i="16"/>
  <c r="A3681" i="16"/>
  <c r="D3681" i="16" l="1"/>
  <c r="G3681" i="16"/>
  <c r="F3681" i="16"/>
  <c r="S3682" i="16"/>
  <c r="A3682" i="16"/>
  <c r="S3683" i="16" l="1"/>
  <c r="A3683" i="16"/>
  <c r="G3682" i="16"/>
  <c r="F3682" i="16"/>
  <c r="D3682" i="16"/>
  <c r="D3683" i="16" l="1"/>
  <c r="F3683" i="16"/>
  <c r="G3683" i="16"/>
  <c r="S3684" i="16"/>
  <c r="A3684" i="16"/>
  <c r="F3684" i="16" l="1"/>
  <c r="G3684" i="16"/>
  <c r="D3684" i="16"/>
  <c r="S3685" i="16"/>
  <c r="A3685" i="16"/>
  <c r="S3686" i="16" l="1"/>
  <c r="A3686" i="16"/>
  <c r="G3685" i="16"/>
  <c r="D3685" i="16"/>
  <c r="F3685" i="16"/>
  <c r="G3686" i="16" l="1"/>
  <c r="D3686" i="16"/>
  <c r="F3686" i="16"/>
  <c r="S3687" i="16"/>
  <c r="A3687" i="16"/>
  <c r="G3687" i="16" l="1"/>
  <c r="F3687" i="16"/>
  <c r="D3687" i="16"/>
  <c r="A3688" i="16"/>
  <c r="S3688" i="16"/>
  <c r="D3688" i="16" l="1"/>
  <c r="G3688" i="16"/>
  <c r="F3688" i="16"/>
  <c r="S3689" i="16"/>
  <c r="A3689" i="16"/>
  <c r="S3690" i="16" l="1"/>
  <c r="A3690" i="16"/>
  <c r="D3689" i="16"/>
  <c r="G3689" i="16"/>
  <c r="F3689" i="16"/>
  <c r="F3690" i="16" l="1"/>
  <c r="D3690" i="16"/>
  <c r="G3690" i="16"/>
  <c r="S3691" i="16"/>
  <c r="A3691" i="16"/>
  <c r="S3692" i="16" l="1"/>
  <c r="A3692" i="16"/>
  <c r="D3691" i="16"/>
  <c r="G3691" i="16"/>
  <c r="F3691" i="16"/>
  <c r="F3692" i="16" l="1"/>
  <c r="G3692" i="16"/>
  <c r="D3692" i="16"/>
  <c r="S3693" i="16"/>
  <c r="A3693" i="16"/>
  <c r="A3694" i="16" l="1"/>
  <c r="S3694" i="16"/>
  <c r="D3693" i="16"/>
  <c r="F3693" i="16"/>
  <c r="G3693" i="16"/>
  <c r="S3695" i="16" l="1"/>
  <c r="A3695" i="16"/>
  <c r="D3694" i="16"/>
  <c r="G3694" i="16"/>
  <c r="F3694" i="16"/>
  <c r="D3695" i="16" l="1"/>
  <c r="G3695" i="16"/>
  <c r="F3695" i="16"/>
  <c r="S3696" i="16"/>
  <c r="A3696" i="16"/>
  <c r="S3697" i="16" l="1"/>
  <c r="A3697" i="16"/>
  <c r="D3696" i="16"/>
  <c r="G3696" i="16"/>
  <c r="F3696" i="16"/>
  <c r="G3697" i="16" l="1"/>
  <c r="D3697" i="16"/>
  <c r="F3697" i="16"/>
  <c r="S3698" i="16"/>
  <c r="A3698" i="16"/>
  <c r="G3698" i="16" l="1"/>
  <c r="D3698" i="16"/>
  <c r="F3698" i="16"/>
  <c r="S3699" i="16"/>
  <c r="A3699" i="16"/>
  <c r="F3699" i="16" l="1"/>
  <c r="D3699" i="16"/>
  <c r="G3699" i="16"/>
  <c r="S3700" i="16"/>
  <c r="A3700" i="16"/>
  <c r="S3701" i="16" l="1"/>
  <c r="A3701" i="16"/>
  <c r="F3700" i="16"/>
  <c r="G3700" i="16"/>
  <c r="D3700" i="16"/>
  <c r="G3701" i="16" l="1"/>
  <c r="F3701" i="16"/>
  <c r="D3701" i="16"/>
  <c r="S3702" i="16"/>
  <c r="A3702" i="16"/>
  <c r="G3702" i="16" l="1"/>
  <c r="D3702" i="16"/>
  <c r="F3702" i="16"/>
  <c r="S3703" i="16"/>
  <c r="A3703" i="16"/>
  <c r="S3704" i="16" l="1"/>
  <c r="A3704" i="16"/>
  <c r="G3703" i="16"/>
  <c r="F3703" i="16"/>
  <c r="D3703" i="16"/>
  <c r="F3704" i="16" l="1"/>
  <c r="G3704" i="16"/>
  <c r="D3704" i="16"/>
  <c r="S3705" i="16"/>
  <c r="A3705" i="16"/>
  <c r="D3705" i="16" l="1"/>
  <c r="G3705" i="16"/>
  <c r="F3705" i="16"/>
  <c r="S3706" i="16"/>
  <c r="A3706" i="16"/>
  <c r="D3706" i="16" l="1"/>
  <c r="G3706" i="16"/>
  <c r="F3706" i="16"/>
  <c r="A3707" i="16"/>
  <c r="S3707" i="16"/>
  <c r="D3707" i="16" l="1"/>
  <c r="G3707" i="16"/>
  <c r="F3707" i="16"/>
  <c r="A3708" i="16"/>
  <c r="S3708" i="16"/>
  <c r="S3709" i="16" l="1"/>
  <c r="A3709" i="16"/>
  <c r="G3708" i="16"/>
  <c r="F3708" i="16"/>
  <c r="D3708" i="16"/>
  <c r="F3709" i="16" l="1"/>
  <c r="D3709" i="16"/>
  <c r="G3709" i="16"/>
  <c r="A3710" i="16"/>
  <c r="S3710" i="16"/>
  <c r="D3710" i="16" l="1"/>
  <c r="G3710" i="16"/>
  <c r="F3710" i="16"/>
  <c r="S3711" i="16"/>
  <c r="A3711" i="16"/>
  <c r="G3711" i="16" l="1"/>
  <c r="F3711" i="16"/>
  <c r="D3711" i="16"/>
  <c r="S3712" i="16"/>
  <c r="A3712" i="16"/>
  <c r="A3713" i="16" l="1"/>
  <c r="S3713" i="16"/>
  <c r="F3712" i="16"/>
  <c r="G3712" i="16"/>
  <c r="D3712" i="16"/>
  <c r="G3713" i="16" l="1"/>
  <c r="D3713" i="16"/>
  <c r="F3713" i="16"/>
  <c r="S3714" i="16"/>
  <c r="A3714" i="16"/>
  <c r="F3714" i="16" l="1"/>
  <c r="D3714" i="16"/>
  <c r="G3714" i="16"/>
  <c r="S3715" i="16"/>
  <c r="A3715" i="16"/>
  <c r="F3715" i="16" l="1"/>
  <c r="D3715" i="16"/>
  <c r="G3715" i="16"/>
  <c r="S3716" i="16"/>
  <c r="A3716" i="16"/>
  <c r="A3717" i="16" l="1"/>
  <c r="S3717" i="16"/>
  <c r="F3716" i="16"/>
  <c r="G3716" i="16"/>
  <c r="D3716" i="16"/>
  <c r="F3717" i="16" l="1"/>
  <c r="D3717" i="16"/>
  <c r="G3717" i="16"/>
  <c r="S3718" i="16"/>
  <c r="A3718" i="16"/>
  <c r="D3718" i="16" l="1"/>
  <c r="F3718" i="16"/>
  <c r="G3718" i="16"/>
  <c r="S3719" i="16"/>
  <c r="A3719" i="16"/>
  <c r="S3720" i="16" l="1"/>
  <c r="A3720" i="16"/>
  <c r="G3719" i="16"/>
  <c r="F3719" i="16"/>
  <c r="D3719" i="16"/>
  <c r="G3720" i="16" l="1"/>
  <c r="F3720" i="16"/>
  <c r="D3720" i="16"/>
  <c r="S3721" i="16"/>
  <c r="A3721" i="16"/>
  <c r="G3721" i="16" l="1"/>
  <c r="F3721" i="16"/>
  <c r="D3721" i="16"/>
  <c r="S3722" i="16"/>
  <c r="A3722" i="16"/>
  <c r="S3723" i="16" l="1"/>
  <c r="A3723" i="16"/>
  <c r="F3722" i="16"/>
  <c r="D3722" i="16"/>
  <c r="G3722" i="16"/>
  <c r="D3723" i="16" l="1"/>
  <c r="G3723" i="16"/>
  <c r="F3723" i="16"/>
  <c r="A3724" i="16"/>
  <c r="S3724" i="16"/>
  <c r="S3725" i="16" l="1"/>
  <c r="A3725" i="16"/>
  <c r="D3724" i="16"/>
  <c r="F3724" i="16"/>
  <c r="G3724" i="16"/>
  <c r="D3725" i="16" l="1"/>
  <c r="G3725" i="16"/>
  <c r="F3725" i="16"/>
  <c r="S3726" i="16"/>
  <c r="A3726" i="16"/>
  <c r="D3726" i="16" l="1"/>
  <c r="G3726" i="16"/>
  <c r="F3726" i="16"/>
  <c r="S3727" i="16"/>
  <c r="A3727" i="16"/>
  <c r="S3728" i="16" l="1"/>
  <c r="A3728" i="16"/>
  <c r="F3727" i="16"/>
  <c r="D3727" i="16"/>
  <c r="G3727" i="16"/>
  <c r="F3728" i="16" l="1"/>
  <c r="D3728" i="16"/>
  <c r="G3728" i="16"/>
  <c r="S3729" i="16"/>
  <c r="A3729" i="16"/>
  <c r="G3729" i="16" l="1"/>
  <c r="F3729" i="16"/>
  <c r="D3729" i="16"/>
  <c r="S3730" i="16"/>
  <c r="A3730" i="16"/>
  <c r="A3731" i="16" l="1"/>
  <c r="S3731" i="16"/>
  <c r="G3730" i="16"/>
  <c r="F3730" i="16"/>
  <c r="D3730" i="16"/>
  <c r="D3731" i="16" l="1"/>
  <c r="F3731" i="16"/>
  <c r="G3731" i="16"/>
  <c r="S3732" i="16"/>
  <c r="A3732" i="16"/>
  <c r="D3732" i="16" l="1"/>
  <c r="F3732" i="16"/>
  <c r="G3732" i="16"/>
  <c r="S3733" i="16"/>
  <c r="A3733" i="16"/>
  <c r="G3733" i="16" l="1"/>
  <c r="F3733" i="16"/>
  <c r="D3733" i="16"/>
  <c r="A3734" i="16"/>
  <c r="S3734" i="16"/>
  <c r="G3734" i="16" l="1"/>
  <c r="F3734" i="16"/>
  <c r="D3734" i="16"/>
  <c r="S3735" i="16"/>
  <c r="A3735" i="16"/>
  <c r="D3735" i="16" l="1"/>
  <c r="F3735" i="16"/>
  <c r="G3735" i="16"/>
  <c r="S3736" i="16"/>
  <c r="A3736" i="16"/>
  <c r="D3736" i="16" l="1"/>
  <c r="G3736" i="16"/>
  <c r="F3736" i="16"/>
  <c r="S3737" i="16"/>
  <c r="A3737" i="16"/>
  <c r="F3737" i="16" l="1"/>
  <c r="G3737" i="16"/>
  <c r="D3737" i="16"/>
  <c r="S3738" i="16"/>
  <c r="A3738" i="16"/>
  <c r="F3738" i="16" l="1"/>
  <c r="D3738" i="16"/>
  <c r="G3738" i="16"/>
  <c r="A3739" i="16"/>
  <c r="S3739" i="16"/>
  <c r="D3739" i="16" l="1"/>
  <c r="F3739" i="16"/>
  <c r="G3739" i="16"/>
  <c r="A3740" i="16"/>
  <c r="S3740" i="16"/>
  <c r="A3741" i="16" l="1"/>
  <c r="S3741" i="16"/>
  <c r="F3740" i="16"/>
  <c r="D3740" i="16"/>
  <c r="G3740" i="16"/>
  <c r="G3741" i="16" l="1"/>
  <c r="F3741" i="16"/>
  <c r="D3741" i="16"/>
  <c r="A3742" i="16"/>
  <c r="S3742" i="16"/>
  <c r="A3743" i="16" l="1"/>
  <c r="S3743" i="16"/>
  <c r="G3742" i="16"/>
  <c r="F3742" i="16"/>
  <c r="D3742" i="16"/>
  <c r="G3743" i="16" l="1"/>
  <c r="F3743" i="16"/>
  <c r="D3743" i="16"/>
  <c r="S3744" i="16"/>
  <c r="A3744" i="16"/>
  <c r="D3744" i="16" l="1"/>
  <c r="F3744" i="16"/>
  <c r="G3744" i="16"/>
  <c r="S3745" i="16"/>
  <c r="A3745" i="16"/>
  <c r="G3745" i="16" l="1"/>
  <c r="F3745" i="16"/>
  <c r="D3745" i="16"/>
  <c r="S3746" i="16"/>
  <c r="A3746" i="16"/>
  <c r="F3746" i="16" l="1"/>
  <c r="G3746" i="16"/>
  <c r="D3746" i="16"/>
  <c r="S3747" i="16"/>
  <c r="A3747" i="16"/>
  <c r="F3747" i="16" l="1"/>
  <c r="D3747" i="16"/>
  <c r="G3747" i="16"/>
  <c r="S3748" i="16"/>
  <c r="A3748" i="16"/>
  <c r="S3749" i="16" l="1"/>
  <c r="A3749" i="16"/>
  <c r="D3748" i="16"/>
  <c r="G3748" i="16"/>
  <c r="F3748" i="16"/>
  <c r="F3749" i="16" l="1"/>
  <c r="D3749" i="16"/>
  <c r="G3749" i="16"/>
  <c r="A3750" i="16"/>
  <c r="S3750" i="16"/>
  <c r="S3751" i="16" l="1"/>
  <c r="A3751" i="16"/>
  <c r="G3750" i="16"/>
  <c r="D3750" i="16"/>
  <c r="F3750" i="16"/>
  <c r="F3751" i="16" l="1"/>
  <c r="D3751" i="16"/>
  <c r="G3751" i="16"/>
  <c r="S3752" i="16"/>
  <c r="A3752" i="16"/>
  <c r="D3752" i="16" l="1"/>
  <c r="F3752" i="16"/>
  <c r="G3752" i="16"/>
  <c r="S3753" i="16"/>
  <c r="A3753" i="16"/>
  <c r="F3753" i="16" l="1"/>
  <c r="G3753" i="16"/>
  <c r="D3753" i="16"/>
  <c r="S3754" i="16"/>
  <c r="A3754" i="16"/>
  <c r="D3754" i="16" l="1"/>
  <c r="F3754" i="16"/>
  <c r="G3754" i="16"/>
  <c r="S3755" i="16"/>
  <c r="A3755" i="16"/>
  <c r="S3756" i="16" l="1"/>
  <c r="A3756" i="16"/>
  <c r="D3755" i="16"/>
  <c r="F3755" i="16"/>
  <c r="G3755" i="16"/>
  <c r="D3756" i="16" l="1"/>
  <c r="G3756" i="16"/>
  <c r="F3756" i="16"/>
  <c r="A3757" i="16"/>
  <c r="S3757" i="16"/>
  <c r="S3758" i="16" l="1"/>
  <c r="A3758" i="16"/>
  <c r="F3757" i="16"/>
  <c r="G3757" i="16"/>
  <c r="D3757" i="16"/>
  <c r="D3758" i="16" l="1"/>
  <c r="F3758" i="16"/>
  <c r="G3758" i="16"/>
  <c r="S3759" i="16"/>
  <c r="A3759" i="16"/>
  <c r="S3760" i="16" l="1"/>
  <c r="A3760" i="16"/>
  <c r="D3759" i="16"/>
  <c r="F3759" i="16"/>
  <c r="G3759" i="16"/>
  <c r="D3760" i="16" l="1"/>
  <c r="G3760" i="16"/>
  <c r="F3760" i="16"/>
  <c r="S3761" i="16"/>
  <c r="A3761" i="16"/>
  <c r="S3762" i="16" l="1"/>
  <c r="A3762" i="16"/>
  <c r="F3761" i="16"/>
  <c r="D3761" i="16"/>
  <c r="G3761" i="16"/>
  <c r="F3762" i="16" l="1"/>
  <c r="G3762" i="16"/>
  <c r="D3762" i="16"/>
  <c r="S3763" i="16"/>
  <c r="A3763" i="16"/>
  <c r="S3764" i="16" l="1"/>
  <c r="A3764" i="16"/>
  <c r="G3763" i="16"/>
  <c r="F3763" i="16"/>
  <c r="D3763" i="16"/>
  <c r="F3764" i="16" l="1"/>
  <c r="D3764" i="16"/>
  <c r="G3764" i="16"/>
  <c r="S3765" i="16"/>
  <c r="A3765" i="16"/>
  <c r="D3765" i="16" l="1"/>
  <c r="G3765" i="16"/>
  <c r="F3765" i="16"/>
  <c r="S3766" i="16"/>
  <c r="A3766" i="16"/>
  <c r="A3767" i="16" l="1"/>
  <c r="S3767" i="16"/>
  <c r="G3766" i="16"/>
  <c r="F3766" i="16"/>
  <c r="D3766" i="16"/>
  <c r="S3768" i="16" l="1"/>
  <c r="A3768" i="16"/>
  <c r="G3767" i="16"/>
  <c r="F3767" i="16"/>
  <c r="D3767" i="16"/>
  <c r="G3768" i="16" l="1"/>
  <c r="F3768" i="16"/>
  <c r="D3768" i="16"/>
  <c r="S3769" i="16"/>
  <c r="A3769" i="16"/>
  <c r="S3770" i="16" l="1"/>
  <c r="A3770" i="16"/>
  <c r="F3769" i="16"/>
  <c r="D3769" i="16"/>
  <c r="G3769" i="16"/>
  <c r="D3770" i="16" l="1"/>
  <c r="G3770" i="16"/>
  <c r="F3770" i="16"/>
  <c r="S3771" i="16"/>
  <c r="A3771" i="16"/>
  <c r="G3771" i="16" l="1"/>
  <c r="D3771" i="16"/>
  <c r="F3771" i="16"/>
  <c r="A3772" i="16"/>
  <c r="S3772" i="16"/>
  <c r="A3773" i="16" l="1"/>
  <c r="S3773" i="16"/>
  <c r="G3772" i="16"/>
  <c r="F3772" i="16"/>
  <c r="D3772" i="16"/>
  <c r="G3773" i="16" l="1"/>
  <c r="F3773" i="16"/>
  <c r="D3773" i="16"/>
  <c r="S3774" i="16"/>
  <c r="A3774" i="16"/>
  <c r="F3774" i="16" l="1"/>
  <c r="D3774" i="16"/>
  <c r="G3774" i="16"/>
  <c r="S3775" i="16"/>
  <c r="A3775" i="16"/>
  <c r="G3775" i="16" l="1"/>
  <c r="D3775" i="16"/>
  <c r="F3775" i="16"/>
  <c r="A3776" i="16"/>
  <c r="S3776" i="16"/>
  <c r="S3777" i="16" l="1"/>
  <c r="A3777" i="16"/>
  <c r="G3776" i="16"/>
  <c r="D3776" i="16"/>
  <c r="F3776" i="16"/>
  <c r="F3777" i="16" l="1"/>
  <c r="D3777" i="16"/>
  <c r="G3777" i="16"/>
  <c r="S3778" i="16"/>
  <c r="A3778" i="16"/>
  <c r="F3778" i="16" l="1"/>
  <c r="D3778" i="16"/>
  <c r="G3778" i="16"/>
  <c r="S3779" i="16"/>
  <c r="A3779" i="16"/>
  <c r="G3779" i="16" l="1"/>
  <c r="D3779" i="16"/>
  <c r="F3779" i="16"/>
  <c r="S3780" i="16"/>
  <c r="A3780" i="16"/>
  <c r="A3781" i="16" l="1"/>
  <c r="S3781" i="16"/>
  <c r="F3780" i="16"/>
  <c r="G3780" i="16"/>
  <c r="D3780" i="16"/>
  <c r="D3781" i="16" l="1"/>
  <c r="G3781" i="16"/>
  <c r="F3781" i="16"/>
  <c r="S3782" i="16"/>
  <c r="A3782" i="16"/>
  <c r="S3783" i="16" l="1"/>
  <c r="A3783" i="16"/>
  <c r="D3782" i="16"/>
  <c r="G3782" i="16"/>
  <c r="F3782" i="16"/>
  <c r="F3783" i="16" l="1"/>
  <c r="D3783" i="16"/>
  <c r="G3783" i="16"/>
  <c r="S3784" i="16"/>
  <c r="A3784" i="16"/>
  <c r="S3785" i="16" l="1"/>
  <c r="A3785" i="16"/>
  <c r="F3784" i="16"/>
  <c r="G3784" i="16"/>
  <c r="D3784" i="16"/>
  <c r="F3785" i="16" l="1"/>
  <c r="D3785" i="16"/>
  <c r="G3785" i="16"/>
  <c r="S3786" i="16"/>
  <c r="A3786" i="16"/>
  <c r="A3787" i="16" l="1"/>
  <c r="S3787" i="16"/>
  <c r="D3786" i="16"/>
  <c r="G3786" i="16"/>
  <c r="F3786" i="16"/>
  <c r="D3787" i="16" l="1"/>
  <c r="G3787" i="16"/>
  <c r="F3787" i="16"/>
  <c r="A3788" i="16"/>
  <c r="S3788" i="16"/>
  <c r="G3788" i="16" l="1"/>
  <c r="F3788" i="16"/>
  <c r="D3788" i="16"/>
  <c r="A3789" i="16"/>
  <c r="S3789" i="16"/>
  <c r="D3789" i="16" l="1"/>
  <c r="G3789" i="16"/>
  <c r="F3789" i="16"/>
  <c r="S3790" i="16"/>
  <c r="A3790" i="16"/>
  <c r="G3790" i="16" l="1"/>
  <c r="F3790" i="16"/>
  <c r="D3790" i="16"/>
  <c r="S3791" i="16"/>
  <c r="A3791" i="16"/>
  <c r="G3791" i="16" l="1"/>
  <c r="D3791" i="16"/>
  <c r="F3791" i="16"/>
  <c r="S3792" i="16"/>
  <c r="A3792" i="16"/>
  <c r="S3793" i="16" l="1"/>
  <c r="A3793" i="16"/>
  <c r="F3792" i="16"/>
  <c r="D3792" i="16"/>
  <c r="G3792" i="16"/>
  <c r="F3793" i="16" l="1"/>
  <c r="D3793" i="16"/>
  <c r="G3793" i="16"/>
  <c r="A3794" i="16"/>
  <c r="S3794" i="16"/>
  <c r="A3795" i="16" l="1"/>
  <c r="S3795" i="16"/>
  <c r="F3794" i="16"/>
  <c r="D3794" i="16"/>
  <c r="G3794" i="16"/>
  <c r="S3796" i="16" l="1"/>
  <c r="A3796" i="16"/>
  <c r="F3795" i="16"/>
  <c r="D3795" i="16"/>
  <c r="G3795" i="16"/>
  <c r="S3797" i="16" l="1"/>
  <c r="A3797" i="16"/>
  <c r="D3796" i="16"/>
  <c r="F3796" i="16"/>
  <c r="G3796" i="16"/>
  <c r="D3797" i="16" l="1"/>
  <c r="G3797" i="16"/>
  <c r="F3797" i="16"/>
  <c r="A3798" i="16"/>
  <c r="S3798" i="16"/>
  <c r="S3799" i="16" l="1"/>
  <c r="A3799" i="16"/>
  <c r="D3798" i="16"/>
  <c r="G3798" i="16"/>
  <c r="F3798" i="16"/>
  <c r="D3799" i="16" l="1"/>
  <c r="F3799" i="16"/>
  <c r="G3799" i="16"/>
  <c r="S3800" i="16"/>
  <c r="A3800" i="16"/>
  <c r="F3800" i="16" l="1"/>
  <c r="D3800" i="16"/>
  <c r="G3800" i="16"/>
  <c r="S3801" i="16"/>
  <c r="A3801" i="16"/>
  <c r="F3801" i="16" l="1"/>
  <c r="G3801" i="16"/>
  <c r="D3801" i="16"/>
  <c r="S3802" i="16"/>
  <c r="A3802" i="16"/>
  <c r="S3803" i="16" l="1"/>
  <c r="A3803" i="16"/>
  <c r="F3802" i="16"/>
  <c r="D3802" i="16"/>
  <c r="G3802" i="16"/>
  <c r="F3803" i="16" l="1"/>
  <c r="G3803" i="16"/>
  <c r="D3803" i="16"/>
  <c r="S3804" i="16"/>
  <c r="A3804" i="16"/>
  <c r="S3805" i="16" l="1"/>
  <c r="A3805" i="16"/>
  <c r="F3804" i="16"/>
  <c r="D3804" i="16"/>
  <c r="G3804" i="16"/>
  <c r="D3805" i="16" l="1"/>
  <c r="F3805" i="16"/>
  <c r="G3805" i="16"/>
  <c r="A3806" i="16"/>
  <c r="S3806" i="16"/>
  <c r="G3806" i="16" l="1"/>
  <c r="F3806" i="16"/>
  <c r="D3806" i="16"/>
  <c r="S3807" i="16"/>
  <c r="A3807" i="16"/>
  <c r="D3807" i="16" l="1"/>
  <c r="G3807" i="16"/>
  <c r="F3807" i="16"/>
  <c r="S3808" i="16"/>
  <c r="A3808" i="16"/>
  <c r="G3808" i="16" l="1"/>
  <c r="F3808" i="16"/>
  <c r="D3808" i="16"/>
  <c r="S3809" i="16"/>
  <c r="A3809" i="16"/>
  <c r="D3809" i="16" l="1"/>
  <c r="F3809" i="16"/>
  <c r="G3809" i="16"/>
  <c r="S3810" i="16"/>
  <c r="A3810" i="16"/>
  <c r="A3811" i="16" l="1"/>
  <c r="S3811" i="16"/>
  <c r="F3810" i="16"/>
  <c r="G3810" i="16"/>
  <c r="D3810" i="16"/>
  <c r="D3811" i="16" l="1"/>
  <c r="F3811" i="16"/>
  <c r="G3811" i="16"/>
  <c r="S3812" i="16"/>
  <c r="A3812" i="16"/>
  <c r="G3812" i="16" l="1"/>
  <c r="F3812" i="16"/>
  <c r="D3812" i="16"/>
  <c r="S3813" i="16"/>
  <c r="A3813" i="16"/>
  <c r="F3813" i="16" l="1"/>
  <c r="G3813" i="16"/>
  <c r="D3813" i="16"/>
  <c r="S3814" i="16"/>
  <c r="A3814" i="16"/>
  <c r="F3814" i="16" l="1"/>
  <c r="G3814" i="16"/>
  <c r="D3814" i="16"/>
  <c r="S3815" i="16"/>
  <c r="A3815" i="16"/>
  <c r="F3815" i="16" l="1"/>
  <c r="D3815" i="16"/>
  <c r="G3815" i="16"/>
  <c r="S3816" i="16"/>
  <c r="A3816" i="16"/>
  <c r="S3817" i="16" l="1"/>
  <c r="A3817" i="16"/>
  <c r="D3816" i="16"/>
  <c r="F3816" i="16"/>
  <c r="G3816" i="16"/>
  <c r="D3817" i="16" l="1"/>
  <c r="F3817" i="16"/>
  <c r="G3817" i="16"/>
  <c r="A3818" i="16"/>
  <c r="S3818" i="16"/>
  <c r="G3818" i="16" l="1"/>
  <c r="F3818" i="16"/>
  <c r="D3818" i="16"/>
  <c r="S3819" i="16"/>
  <c r="A3819" i="16"/>
  <c r="A3820" i="16" l="1"/>
  <c r="S3820" i="16"/>
  <c r="G3819" i="16"/>
  <c r="D3819" i="16"/>
  <c r="F3819" i="16"/>
  <c r="S3821" i="16" l="1"/>
  <c r="A3821" i="16"/>
  <c r="F3820" i="16"/>
  <c r="D3820" i="16"/>
  <c r="G3820" i="16"/>
  <c r="D3821" i="16" l="1"/>
  <c r="G3821" i="16"/>
  <c r="F3821" i="16"/>
  <c r="A3822" i="16"/>
  <c r="S3822" i="16"/>
  <c r="S3823" i="16" l="1"/>
  <c r="A3823" i="16"/>
  <c r="F3822" i="16"/>
  <c r="D3822" i="16"/>
  <c r="G3822" i="16"/>
  <c r="F3823" i="16" l="1"/>
  <c r="D3823" i="16"/>
  <c r="G3823" i="16"/>
  <c r="A3824" i="16"/>
  <c r="S3824" i="16"/>
  <c r="S3825" i="16" l="1"/>
  <c r="A3825" i="16"/>
  <c r="D3824" i="16"/>
  <c r="F3824" i="16"/>
  <c r="G3824" i="16"/>
  <c r="D3825" i="16" l="1"/>
  <c r="G3825" i="16"/>
  <c r="F3825" i="16"/>
  <c r="S3826" i="16"/>
  <c r="A3826" i="16"/>
  <c r="S3827" i="16" l="1"/>
  <c r="A3827" i="16"/>
  <c r="G3826" i="16"/>
  <c r="D3826" i="16"/>
  <c r="F3826" i="16"/>
  <c r="G3827" i="16" l="1"/>
  <c r="F3827" i="16"/>
  <c r="D3827" i="16"/>
  <c r="S3828" i="16"/>
  <c r="A3828" i="16"/>
  <c r="D3828" i="16" l="1"/>
  <c r="G3828" i="16"/>
  <c r="F3828" i="16"/>
  <c r="A3829" i="16"/>
  <c r="S3829" i="16"/>
  <c r="G3829" i="16" l="1"/>
  <c r="D3829" i="16"/>
  <c r="F3829" i="16"/>
  <c r="S3830" i="16"/>
  <c r="A3830" i="16"/>
  <c r="F3830" i="16" l="1"/>
  <c r="D3830" i="16"/>
  <c r="G3830" i="16"/>
  <c r="A3831" i="16"/>
  <c r="S3831" i="16"/>
  <c r="S3832" i="16" l="1"/>
  <c r="A3832" i="16"/>
  <c r="G3831" i="16"/>
  <c r="D3831" i="16"/>
  <c r="F3831" i="16"/>
  <c r="D3832" i="16" l="1"/>
  <c r="G3832" i="16"/>
  <c r="F3832" i="16"/>
  <c r="S3833" i="16"/>
  <c r="A3833" i="16"/>
  <c r="A3834" i="16" l="1"/>
  <c r="S3834" i="16"/>
  <c r="D3833" i="16"/>
  <c r="F3833" i="16"/>
  <c r="G3833" i="16"/>
  <c r="F3834" i="16" l="1"/>
  <c r="G3834" i="16"/>
  <c r="D3834" i="16"/>
  <c r="A3835" i="16"/>
  <c r="S3835" i="16"/>
  <c r="D3835" i="16" l="1"/>
  <c r="G3835" i="16"/>
  <c r="F3835" i="16"/>
  <c r="S3836" i="16"/>
  <c r="A3836" i="16"/>
  <c r="S3837" i="16" l="1"/>
  <c r="A3837" i="16"/>
  <c r="G3836" i="16"/>
  <c r="F3836" i="16"/>
  <c r="D3836" i="16"/>
  <c r="F3837" i="16" l="1"/>
  <c r="G3837" i="16"/>
  <c r="D3837" i="16"/>
  <c r="S3838" i="16"/>
  <c r="A3838" i="16"/>
  <c r="E61" i="3"/>
  <c r="D3838" i="16" l="1"/>
  <c r="F3838" i="16"/>
  <c r="G3838" i="16"/>
  <c r="S3839" i="16"/>
  <c r="A3839" i="16"/>
  <c r="C296" i="14"/>
  <c r="C297" i="14"/>
  <c r="C298" i="14"/>
  <c r="C299" i="14"/>
  <c r="C300" i="14"/>
  <c r="C301" i="14"/>
  <c r="C302" i="14"/>
  <c r="C303" i="14"/>
  <c r="C304" i="14"/>
  <c r="C305" i="14"/>
  <c r="C306" i="14"/>
  <c r="C275" i="14"/>
  <c r="C276" i="14"/>
  <c r="C277" i="14"/>
  <c r="C278" i="14"/>
  <c r="C279" i="14"/>
  <c r="C280" i="14"/>
  <c r="C281" i="14"/>
  <c r="C282" i="14"/>
  <c r="C283" i="14"/>
  <c r="C284" i="14"/>
  <c r="C285" i="14"/>
  <c r="C286" i="14"/>
  <c r="C287" i="14"/>
  <c r="C288" i="14"/>
  <c r="C289" i="14"/>
  <c r="C290" i="14"/>
  <c r="C291" i="14"/>
  <c r="C292" i="14"/>
  <c r="C293" i="14"/>
  <c r="C294" i="14"/>
  <c r="C295" i="14"/>
  <c r="C274" i="14"/>
  <c r="C267" i="14"/>
  <c r="C268" i="14"/>
  <c r="C269" i="14"/>
  <c r="C270" i="14"/>
  <c r="C271" i="14"/>
  <c r="C272" i="14"/>
  <c r="C273" i="14"/>
  <c r="C255" i="14"/>
  <c r="C256" i="14"/>
  <c r="C257" i="14"/>
  <c r="C258" i="14"/>
  <c r="C259" i="14"/>
  <c r="C260" i="14"/>
  <c r="C261" i="14"/>
  <c r="C262" i="14"/>
  <c r="C263" i="14"/>
  <c r="C264" i="14"/>
  <c r="C265" i="14"/>
  <c r="C266" i="14"/>
  <c r="C242" i="14"/>
  <c r="C243" i="14"/>
  <c r="C244" i="14"/>
  <c r="C245" i="14"/>
  <c r="C246" i="14"/>
  <c r="C247" i="14"/>
  <c r="C248" i="14"/>
  <c r="C249" i="14"/>
  <c r="C250" i="14"/>
  <c r="C251" i="14"/>
  <c r="C252" i="14"/>
  <c r="C253" i="14"/>
  <c r="C254" i="14"/>
  <c r="C241" i="14"/>
  <c r="C239" i="14"/>
  <c r="C240" i="14"/>
  <c r="C234" i="14"/>
  <c r="C235" i="14"/>
  <c r="C236" i="14"/>
  <c r="C237" i="14"/>
  <c r="C23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08" i="14"/>
  <c r="C207"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175" i="14"/>
  <c r="C172" i="14"/>
  <c r="C173" i="14"/>
  <c r="C174"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42" i="14"/>
  <c r="C130" i="14"/>
  <c r="C131" i="14"/>
  <c r="C132" i="14"/>
  <c r="C133" i="14"/>
  <c r="C134" i="14"/>
  <c r="C135" i="14"/>
  <c r="C136" i="14"/>
  <c r="C137" i="14"/>
  <c r="C138" i="14"/>
  <c r="C139" i="14"/>
  <c r="C140" i="14"/>
  <c r="C141" i="14"/>
  <c r="C110" i="14"/>
  <c r="C111" i="14"/>
  <c r="C112" i="14"/>
  <c r="C113" i="14"/>
  <c r="C114" i="14"/>
  <c r="C115" i="14"/>
  <c r="C116" i="14"/>
  <c r="C117" i="14"/>
  <c r="C118" i="14"/>
  <c r="C119" i="14"/>
  <c r="C120" i="14"/>
  <c r="C121" i="14"/>
  <c r="C122" i="14"/>
  <c r="C123" i="14"/>
  <c r="C124" i="14"/>
  <c r="C125" i="14"/>
  <c r="C126" i="14"/>
  <c r="C127" i="14"/>
  <c r="C128" i="14"/>
  <c r="C129" i="14"/>
  <c r="C109" i="14"/>
  <c r="C108" i="14"/>
  <c r="C105" i="14"/>
  <c r="C106" i="14"/>
  <c r="C107" i="14"/>
  <c r="C101" i="14"/>
  <c r="C102" i="14"/>
  <c r="C103" i="14"/>
  <c r="C104" i="14"/>
  <c r="C77" i="14"/>
  <c r="C78" i="14"/>
  <c r="C79" i="14"/>
  <c r="C80" i="14"/>
  <c r="C81" i="14"/>
  <c r="C82" i="14"/>
  <c r="C83" i="14"/>
  <c r="C84" i="14"/>
  <c r="C85" i="14"/>
  <c r="C86" i="14"/>
  <c r="C87" i="14"/>
  <c r="C88" i="14"/>
  <c r="C89" i="14"/>
  <c r="C90" i="14"/>
  <c r="C91" i="14"/>
  <c r="C92" i="14"/>
  <c r="C93" i="14"/>
  <c r="C94" i="14"/>
  <c r="C95" i="14"/>
  <c r="C96" i="14"/>
  <c r="C97" i="14"/>
  <c r="C98" i="14"/>
  <c r="C99" i="14"/>
  <c r="C100" i="14"/>
  <c r="C76"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43" i="14"/>
  <c r="A3840" i="16" l="1"/>
  <c r="S3840" i="16"/>
  <c r="F3839" i="16"/>
  <c r="G3839" i="16"/>
  <c r="D3839" i="16"/>
  <c r="B54" i="13"/>
  <c r="B53" i="13"/>
  <c r="B52" i="13"/>
  <c r="B51" i="13"/>
  <c r="D48" i="13"/>
  <c r="J47" i="13" s="1"/>
  <c r="B47" i="13"/>
  <c r="B43" i="13"/>
  <c r="B42" i="13"/>
  <c r="B41" i="13"/>
  <c r="B40" i="13"/>
  <c r="D37" i="13"/>
  <c r="J36" i="13" s="1"/>
  <c r="B36" i="13"/>
  <c r="B32" i="13"/>
  <c r="B31" i="13"/>
  <c r="B30" i="13"/>
  <c r="B29" i="13"/>
  <c r="D26" i="13"/>
  <c r="H25" i="13"/>
  <c r="G25" i="13"/>
  <c r="B25" i="13"/>
  <c r="B21" i="13"/>
  <c r="B20" i="13"/>
  <c r="B19" i="13"/>
  <c r="B18" i="13"/>
  <c r="E21" i="13"/>
  <c r="M13" i="13"/>
  <c r="M12" i="13"/>
  <c r="D20" i="13"/>
  <c r="G20" i="13" s="1"/>
  <c r="E20" i="13"/>
  <c r="M10" i="13"/>
  <c r="M9" i="13"/>
  <c r="M8" i="13"/>
  <c r="M4" i="13"/>
  <c r="D3" i="13"/>
  <c r="S3841" i="16" l="1"/>
  <c r="A3841" i="16"/>
  <c r="G3840" i="16"/>
  <c r="D3840" i="16"/>
  <c r="F3840" i="16"/>
  <c r="F36" i="13"/>
  <c r="H20" i="13"/>
  <c r="D18" i="13"/>
  <c r="G18" i="13" s="1"/>
  <c r="C15" i="13"/>
  <c r="F47" i="13"/>
  <c r="D50" i="6"/>
  <c r="D38" i="6"/>
  <c r="D26" i="6"/>
  <c r="S3842" i="16" l="1"/>
  <c r="A3842" i="16"/>
  <c r="F3841" i="16"/>
  <c r="G3841" i="16"/>
  <c r="D3841" i="16"/>
  <c r="D19" i="13"/>
  <c r="G19" i="13" s="1"/>
  <c r="E19" i="13"/>
  <c r="H19" i="13" s="1"/>
  <c r="B142" i="3"/>
  <c r="B141" i="3"/>
  <c r="B140" i="3"/>
  <c r="B139" i="3"/>
  <c r="B138" i="3"/>
  <c r="B137" i="3"/>
  <c r="B136" i="3"/>
  <c r="B135" i="3"/>
  <c r="B134" i="3"/>
  <c r="F80" i="3"/>
  <c r="F79" i="3"/>
  <c r="M9" i="6"/>
  <c r="M7" i="6"/>
  <c r="D3842" i="16" l="1"/>
  <c r="G3842" i="16"/>
  <c r="F3842" i="16"/>
  <c r="S3843" i="16"/>
  <c r="A3843" i="16"/>
  <c r="AE7" i="8"/>
  <c r="AE2" i="8"/>
  <c r="AE6" i="8"/>
  <c r="AE4" i="8"/>
  <c r="AE3" i="8"/>
  <c r="AE5" i="8"/>
  <c r="D113" i="3"/>
  <c r="F3843" i="16" l="1"/>
  <c r="D3843" i="16"/>
  <c r="G3843" i="16"/>
  <c r="S3844" i="16"/>
  <c r="A3844" i="16"/>
  <c r="E37" i="3"/>
  <c r="A42" i="16" l="1"/>
  <c r="S3845" i="16"/>
  <c r="A3845" i="16"/>
  <c r="G3844" i="16"/>
  <c r="D3844" i="16"/>
  <c r="F3844" i="16"/>
  <c r="C13" i="3"/>
  <c r="F25" i="3"/>
  <c r="C28" i="16" s="1"/>
  <c r="F47" i="3"/>
  <c r="C20" i="16" s="1"/>
  <c r="L3844" i="16" s="1"/>
  <c r="F38" i="3"/>
  <c r="C24" i="16" s="1"/>
  <c r="M3844" i="16" s="1"/>
  <c r="C2" i="6"/>
  <c r="M47" i="16" l="1"/>
  <c r="M44" i="16"/>
  <c r="M46" i="16"/>
  <c r="M45"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M502" i="16"/>
  <c r="M503" i="16"/>
  <c r="M504" i="16"/>
  <c r="M505" i="16"/>
  <c r="M506" i="16"/>
  <c r="M507" i="16"/>
  <c r="M508" i="16"/>
  <c r="M509" i="16"/>
  <c r="M510" i="16"/>
  <c r="M511" i="16"/>
  <c r="M512" i="16"/>
  <c r="M513" i="16"/>
  <c r="M514" i="16"/>
  <c r="M515" i="16"/>
  <c r="M516" i="16"/>
  <c r="M517" i="16"/>
  <c r="M518" i="16"/>
  <c r="M519" i="16"/>
  <c r="M520" i="16"/>
  <c r="M521" i="16"/>
  <c r="M522" i="16"/>
  <c r="M523" i="16"/>
  <c r="M524" i="16"/>
  <c r="M525" i="16"/>
  <c r="M526" i="16"/>
  <c r="M527" i="16"/>
  <c r="M528" i="16"/>
  <c r="M529" i="16"/>
  <c r="M530" i="16"/>
  <c r="M531" i="16"/>
  <c r="M532" i="16"/>
  <c r="M533" i="16"/>
  <c r="M534" i="16"/>
  <c r="M535" i="16"/>
  <c r="M536" i="16"/>
  <c r="M537" i="16"/>
  <c r="M538" i="16"/>
  <c r="M539" i="16"/>
  <c r="M540" i="16"/>
  <c r="M541" i="16"/>
  <c r="M542" i="16"/>
  <c r="M543" i="16"/>
  <c r="M544" i="16"/>
  <c r="M545" i="16"/>
  <c r="M546" i="16"/>
  <c r="M547" i="16"/>
  <c r="M548" i="16"/>
  <c r="M549" i="16"/>
  <c r="M550" i="16"/>
  <c r="M551" i="16"/>
  <c r="M552" i="16"/>
  <c r="M553" i="16"/>
  <c r="M554" i="16"/>
  <c r="M555" i="16"/>
  <c r="M556" i="16"/>
  <c r="M557" i="16"/>
  <c r="M558" i="16"/>
  <c r="M559" i="16"/>
  <c r="M560" i="16"/>
  <c r="M561" i="16"/>
  <c r="M562" i="16"/>
  <c r="M563" i="16"/>
  <c r="M564" i="16"/>
  <c r="M565" i="16"/>
  <c r="M566" i="16"/>
  <c r="M567" i="16"/>
  <c r="M568" i="16"/>
  <c r="M569" i="16"/>
  <c r="M570" i="16"/>
  <c r="M571" i="16"/>
  <c r="M572" i="16"/>
  <c r="M573" i="16"/>
  <c r="M574" i="16"/>
  <c r="M575" i="16"/>
  <c r="M576" i="16"/>
  <c r="M577" i="16"/>
  <c r="M578" i="16"/>
  <c r="M579" i="16"/>
  <c r="M580" i="16"/>
  <c r="M581" i="16"/>
  <c r="M582" i="16"/>
  <c r="M583" i="16"/>
  <c r="M584" i="16"/>
  <c r="M585" i="16"/>
  <c r="M586" i="16"/>
  <c r="M587" i="16"/>
  <c r="M588" i="16"/>
  <c r="M589" i="16"/>
  <c r="M590" i="16"/>
  <c r="M591" i="16"/>
  <c r="M592" i="16"/>
  <c r="M593" i="16"/>
  <c r="M594" i="16"/>
  <c r="M595" i="16"/>
  <c r="M596" i="16"/>
  <c r="M597" i="16"/>
  <c r="M598" i="16"/>
  <c r="M599" i="16"/>
  <c r="M600" i="16"/>
  <c r="M601" i="16"/>
  <c r="M602" i="16"/>
  <c r="M603" i="16"/>
  <c r="M604" i="16"/>
  <c r="M605" i="16"/>
  <c r="M606" i="16"/>
  <c r="M607" i="16"/>
  <c r="M608" i="16"/>
  <c r="M609" i="16"/>
  <c r="M610" i="16"/>
  <c r="M611" i="16"/>
  <c r="M612" i="16"/>
  <c r="M613" i="16"/>
  <c r="M614" i="16"/>
  <c r="M615" i="16"/>
  <c r="M616" i="16"/>
  <c r="M617" i="16"/>
  <c r="M618" i="16"/>
  <c r="M619" i="16"/>
  <c r="M620" i="16"/>
  <c r="M621" i="16"/>
  <c r="M622" i="16"/>
  <c r="M623" i="16"/>
  <c r="M624" i="16"/>
  <c r="M625" i="16"/>
  <c r="M626" i="16"/>
  <c r="M627" i="16"/>
  <c r="M628" i="16"/>
  <c r="M629" i="16"/>
  <c r="M630" i="16"/>
  <c r="M631" i="16"/>
  <c r="M632" i="16"/>
  <c r="M633" i="16"/>
  <c r="M634" i="16"/>
  <c r="M635" i="16"/>
  <c r="M636" i="16"/>
  <c r="M637" i="16"/>
  <c r="M638" i="16"/>
  <c r="M639" i="16"/>
  <c r="M640" i="16"/>
  <c r="M641" i="16"/>
  <c r="M642" i="16"/>
  <c r="M643" i="16"/>
  <c r="M644" i="16"/>
  <c r="M645" i="16"/>
  <c r="M646" i="16"/>
  <c r="M647" i="16"/>
  <c r="M648" i="16"/>
  <c r="M649" i="16"/>
  <c r="M650" i="16"/>
  <c r="M651" i="16"/>
  <c r="M652" i="16"/>
  <c r="M653" i="16"/>
  <c r="M654" i="16"/>
  <c r="M655" i="16"/>
  <c r="M656" i="16"/>
  <c r="M657" i="16"/>
  <c r="M658" i="16"/>
  <c r="M659" i="16"/>
  <c r="M660" i="16"/>
  <c r="M661" i="16"/>
  <c r="M662" i="16"/>
  <c r="M663" i="16"/>
  <c r="M664" i="16"/>
  <c r="M665" i="16"/>
  <c r="M666" i="16"/>
  <c r="M667" i="16"/>
  <c r="M668" i="16"/>
  <c r="M669" i="16"/>
  <c r="M670" i="16"/>
  <c r="M671" i="16"/>
  <c r="M672" i="16"/>
  <c r="M673" i="16"/>
  <c r="M674" i="16"/>
  <c r="M675" i="16"/>
  <c r="M676" i="16"/>
  <c r="M677" i="16"/>
  <c r="M678" i="16"/>
  <c r="M679" i="16"/>
  <c r="M680" i="16"/>
  <c r="M681" i="16"/>
  <c r="M682" i="16"/>
  <c r="M683" i="16"/>
  <c r="M684" i="16"/>
  <c r="M685" i="16"/>
  <c r="M686" i="16"/>
  <c r="M687" i="16"/>
  <c r="M688" i="16"/>
  <c r="M689" i="16"/>
  <c r="M690" i="16"/>
  <c r="M691" i="16"/>
  <c r="M692" i="16"/>
  <c r="M693" i="16"/>
  <c r="M694" i="16"/>
  <c r="M695" i="16"/>
  <c r="M696" i="16"/>
  <c r="M697" i="16"/>
  <c r="M698" i="16"/>
  <c r="M699" i="16"/>
  <c r="M700" i="16"/>
  <c r="M701" i="16"/>
  <c r="M702" i="16"/>
  <c r="M703" i="16"/>
  <c r="M704" i="16"/>
  <c r="M705" i="16"/>
  <c r="M706" i="16"/>
  <c r="M707" i="16"/>
  <c r="M708" i="16"/>
  <c r="M709" i="16"/>
  <c r="M710" i="16"/>
  <c r="M711" i="16"/>
  <c r="M712" i="16"/>
  <c r="M713" i="16"/>
  <c r="M714" i="16"/>
  <c r="M715" i="16"/>
  <c r="M716" i="16"/>
  <c r="M717" i="16"/>
  <c r="M718" i="16"/>
  <c r="M719" i="16"/>
  <c r="M720" i="16"/>
  <c r="M721" i="16"/>
  <c r="M722" i="16"/>
  <c r="M723" i="16"/>
  <c r="M724" i="16"/>
  <c r="M725" i="16"/>
  <c r="M726" i="16"/>
  <c r="M727" i="16"/>
  <c r="M728" i="16"/>
  <c r="M729" i="16"/>
  <c r="M730" i="16"/>
  <c r="M731" i="16"/>
  <c r="M732" i="16"/>
  <c r="M733" i="16"/>
  <c r="M734" i="16"/>
  <c r="M735" i="16"/>
  <c r="M736" i="16"/>
  <c r="M737" i="16"/>
  <c r="M738" i="16"/>
  <c r="M739" i="16"/>
  <c r="M740" i="16"/>
  <c r="M741" i="16"/>
  <c r="M742" i="16"/>
  <c r="M743" i="16"/>
  <c r="M744" i="16"/>
  <c r="M745" i="16"/>
  <c r="M746" i="16"/>
  <c r="M747" i="16"/>
  <c r="M748" i="16"/>
  <c r="M749" i="16"/>
  <c r="M750" i="16"/>
  <c r="M751" i="16"/>
  <c r="M752" i="16"/>
  <c r="M753" i="16"/>
  <c r="M754" i="16"/>
  <c r="M755" i="16"/>
  <c r="M756" i="16"/>
  <c r="M757" i="16"/>
  <c r="M758" i="16"/>
  <c r="M759" i="16"/>
  <c r="M760" i="16"/>
  <c r="M761" i="16"/>
  <c r="M762" i="16"/>
  <c r="M763" i="16"/>
  <c r="M764" i="16"/>
  <c r="M765" i="16"/>
  <c r="M766" i="16"/>
  <c r="M767" i="16"/>
  <c r="M768" i="16"/>
  <c r="M769" i="16"/>
  <c r="M770" i="16"/>
  <c r="M771" i="16"/>
  <c r="M772" i="16"/>
  <c r="M773" i="16"/>
  <c r="M774" i="16"/>
  <c r="M775" i="16"/>
  <c r="M776" i="16"/>
  <c r="M777" i="16"/>
  <c r="M778" i="16"/>
  <c r="M779" i="16"/>
  <c r="M780" i="16"/>
  <c r="M781" i="16"/>
  <c r="M782" i="16"/>
  <c r="M783" i="16"/>
  <c r="M784" i="16"/>
  <c r="M785" i="16"/>
  <c r="M786" i="16"/>
  <c r="M787" i="16"/>
  <c r="M788" i="16"/>
  <c r="M789" i="16"/>
  <c r="M790" i="16"/>
  <c r="M791" i="16"/>
  <c r="M792" i="16"/>
  <c r="M793" i="16"/>
  <c r="M794" i="16"/>
  <c r="M795" i="16"/>
  <c r="M796" i="16"/>
  <c r="M797" i="16"/>
  <c r="M798" i="16"/>
  <c r="M799" i="16"/>
  <c r="M800" i="16"/>
  <c r="M801" i="16"/>
  <c r="M802" i="16"/>
  <c r="M803" i="16"/>
  <c r="M804" i="16"/>
  <c r="M805" i="16"/>
  <c r="M806" i="16"/>
  <c r="M807" i="16"/>
  <c r="M808" i="16"/>
  <c r="M809" i="16"/>
  <c r="M810" i="16"/>
  <c r="M811" i="16"/>
  <c r="M812" i="16"/>
  <c r="M813" i="16"/>
  <c r="M814" i="16"/>
  <c r="M815" i="16"/>
  <c r="M816" i="16"/>
  <c r="M817" i="16"/>
  <c r="M818" i="16"/>
  <c r="M819" i="16"/>
  <c r="M820" i="16"/>
  <c r="M821" i="16"/>
  <c r="M822" i="16"/>
  <c r="M823" i="16"/>
  <c r="M824" i="16"/>
  <c r="M825" i="16"/>
  <c r="M826" i="16"/>
  <c r="M827" i="16"/>
  <c r="M828" i="16"/>
  <c r="M829" i="16"/>
  <c r="M830" i="16"/>
  <c r="M831" i="16"/>
  <c r="M832" i="16"/>
  <c r="M833" i="16"/>
  <c r="M834" i="16"/>
  <c r="M835" i="16"/>
  <c r="M836" i="16"/>
  <c r="M837" i="16"/>
  <c r="M838" i="16"/>
  <c r="M839" i="16"/>
  <c r="M840" i="16"/>
  <c r="M841" i="16"/>
  <c r="M842" i="16"/>
  <c r="M843" i="16"/>
  <c r="M844" i="16"/>
  <c r="M845" i="16"/>
  <c r="M846" i="16"/>
  <c r="M847" i="16"/>
  <c r="M848" i="16"/>
  <c r="M849" i="16"/>
  <c r="M850" i="16"/>
  <c r="M851" i="16"/>
  <c r="M852" i="16"/>
  <c r="M853" i="16"/>
  <c r="M854" i="16"/>
  <c r="M855" i="16"/>
  <c r="M856" i="16"/>
  <c r="M857" i="16"/>
  <c r="M858" i="16"/>
  <c r="M859" i="16"/>
  <c r="M860" i="16"/>
  <c r="M861" i="16"/>
  <c r="M862" i="16"/>
  <c r="M863" i="16"/>
  <c r="M864" i="16"/>
  <c r="M865" i="16"/>
  <c r="M866" i="16"/>
  <c r="M867" i="16"/>
  <c r="M868" i="16"/>
  <c r="M869" i="16"/>
  <c r="M870" i="16"/>
  <c r="M871" i="16"/>
  <c r="M872" i="16"/>
  <c r="M873" i="16"/>
  <c r="M874" i="16"/>
  <c r="M875" i="16"/>
  <c r="M876" i="16"/>
  <c r="M877" i="16"/>
  <c r="M878" i="16"/>
  <c r="M879" i="16"/>
  <c r="M880" i="16"/>
  <c r="M881" i="16"/>
  <c r="M882" i="16"/>
  <c r="M883" i="16"/>
  <c r="M884" i="16"/>
  <c r="M885" i="16"/>
  <c r="M886" i="16"/>
  <c r="M887" i="16"/>
  <c r="M888" i="16"/>
  <c r="M889" i="16"/>
  <c r="M890" i="16"/>
  <c r="M891" i="16"/>
  <c r="M892" i="16"/>
  <c r="M893" i="16"/>
  <c r="M894" i="16"/>
  <c r="M895" i="16"/>
  <c r="M896" i="16"/>
  <c r="M897" i="16"/>
  <c r="M898" i="16"/>
  <c r="M899" i="16"/>
  <c r="M900" i="16"/>
  <c r="M901" i="16"/>
  <c r="M902" i="16"/>
  <c r="M903" i="16"/>
  <c r="M904" i="16"/>
  <c r="M905" i="16"/>
  <c r="M906" i="16"/>
  <c r="M907" i="16"/>
  <c r="M908" i="16"/>
  <c r="M909" i="16"/>
  <c r="M910" i="16"/>
  <c r="M911" i="16"/>
  <c r="M912" i="16"/>
  <c r="M913" i="16"/>
  <c r="M914" i="16"/>
  <c r="M915" i="16"/>
  <c r="M916" i="16"/>
  <c r="M917" i="16"/>
  <c r="M918" i="16"/>
  <c r="M919" i="16"/>
  <c r="M920" i="16"/>
  <c r="M921" i="16"/>
  <c r="M922" i="16"/>
  <c r="M923" i="16"/>
  <c r="M924" i="16"/>
  <c r="M925" i="16"/>
  <c r="M926" i="16"/>
  <c r="M927" i="16"/>
  <c r="M928" i="16"/>
  <c r="M929" i="16"/>
  <c r="M930" i="16"/>
  <c r="M931" i="16"/>
  <c r="M932" i="16"/>
  <c r="M933" i="16"/>
  <c r="M934" i="16"/>
  <c r="M935" i="16"/>
  <c r="M936" i="16"/>
  <c r="M937" i="16"/>
  <c r="M938" i="16"/>
  <c r="M939" i="16"/>
  <c r="M940" i="16"/>
  <c r="M941" i="16"/>
  <c r="M942" i="16"/>
  <c r="M943" i="16"/>
  <c r="M944" i="16"/>
  <c r="M945" i="16"/>
  <c r="M946" i="16"/>
  <c r="M947" i="16"/>
  <c r="M948" i="16"/>
  <c r="M949" i="16"/>
  <c r="M950" i="16"/>
  <c r="M951" i="16"/>
  <c r="M952" i="16"/>
  <c r="M953" i="16"/>
  <c r="M954" i="16"/>
  <c r="M955" i="16"/>
  <c r="M956" i="16"/>
  <c r="M957" i="16"/>
  <c r="M958" i="16"/>
  <c r="M959" i="16"/>
  <c r="M960" i="16"/>
  <c r="M961" i="16"/>
  <c r="M962" i="16"/>
  <c r="M963" i="16"/>
  <c r="M964" i="16"/>
  <c r="M965" i="16"/>
  <c r="M966" i="16"/>
  <c r="M967" i="16"/>
  <c r="M968" i="16"/>
  <c r="M969" i="16"/>
  <c r="M970" i="16"/>
  <c r="M971" i="16"/>
  <c r="M972" i="16"/>
  <c r="M973" i="16"/>
  <c r="M974" i="16"/>
  <c r="M975" i="16"/>
  <c r="M976" i="16"/>
  <c r="M977" i="16"/>
  <c r="M978" i="16"/>
  <c r="M979" i="16"/>
  <c r="M980" i="16"/>
  <c r="M981" i="16"/>
  <c r="M982" i="16"/>
  <c r="M983" i="16"/>
  <c r="M984" i="16"/>
  <c r="M985" i="16"/>
  <c r="M986" i="16"/>
  <c r="M987" i="16"/>
  <c r="M988" i="16"/>
  <c r="M989" i="16"/>
  <c r="M990" i="16"/>
  <c r="M991" i="16"/>
  <c r="M992" i="16"/>
  <c r="M993" i="16"/>
  <c r="M994" i="16"/>
  <c r="M995" i="16"/>
  <c r="M996" i="16"/>
  <c r="M997" i="16"/>
  <c r="M998" i="16"/>
  <c r="M999" i="16"/>
  <c r="M1000" i="16"/>
  <c r="M1001" i="16"/>
  <c r="M1002" i="16"/>
  <c r="M1003" i="16"/>
  <c r="M1004" i="16"/>
  <c r="M1005" i="16"/>
  <c r="M1006" i="16"/>
  <c r="M1007" i="16"/>
  <c r="M1008" i="16"/>
  <c r="M1009" i="16"/>
  <c r="M1010" i="16"/>
  <c r="M1011" i="16"/>
  <c r="M1012" i="16"/>
  <c r="M1013" i="16"/>
  <c r="M1014" i="16"/>
  <c r="M1015" i="16"/>
  <c r="M1016" i="16"/>
  <c r="M1017" i="16"/>
  <c r="M1018" i="16"/>
  <c r="M1019" i="16"/>
  <c r="M1020" i="16"/>
  <c r="M1021" i="16"/>
  <c r="M1022" i="16"/>
  <c r="M1023" i="16"/>
  <c r="M1024" i="16"/>
  <c r="M1025" i="16"/>
  <c r="M1026" i="16"/>
  <c r="M1027" i="16"/>
  <c r="M1028" i="16"/>
  <c r="M1029" i="16"/>
  <c r="M1030" i="16"/>
  <c r="M1031" i="16"/>
  <c r="M1032" i="16"/>
  <c r="M1033" i="16"/>
  <c r="M1034" i="16"/>
  <c r="M1035" i="16"/>
  <c r="M1036" i="16"/>
  <c r="M1037" i="16"/>
  <c r="M1038" i="16"/>
  <c r="M1039" i="16"/>
  <c r="M1040" i="16"/>
  <c r="M1041" i="16"/>
  <c r="M1042" i="16"/>
  <c r="M1043" i="16"/>
  <c r="M1044" i="16"/>
  <c r="M1045" i="16"/>
  <c r="M1046" i="16"/>
  <c r="M1047" i="16"/>
  <c r="M1048" i="16"/>
  <c r="M1049" i="16"/>
  <c r="M1050" i="16"/>
  <c r="M1051" i="16"/>
  <c r="M1052" i="16"/>
  <c r="M1053" i="16"/>
  <c r="M1054" i="16"/>
  <c r="M1055" i="16"/>
  <c r="M1056" i="16"/>
  <c r="M1057" i="16"/>
  <c r="M1058" i="16"/>
  <c r="M1059" i="16"/>
  <c r="M1060" i="16"/>
  <c r="M1061" i="16"/>
  <c r="M1062" i="16"/>
  <c r="M1063" i="16"/>
  <c r="M1064" i="16"/>
  <c r="M1065" i="16"/>
  <c r="M1066" i="16"/>
  <c r="M1067" i="16"/>
  <c r="M1068" i="16"/>
  <c r="M1069" i="16"/>
  <c r="M1070" i="16"/>
  <c r="M1071" i="16"/>
  <c r="M1072" i="16"/>
  <c r="M1073" i="16"/>
  <c r="M1074" i="16"/>
  <c r="M1075" i="16"/>
  <c r="M1076" i="16"/>
  <c r="M1077" i="16"/>
  <c r="M1078" i="16"/>
  <c r="M1079" i="16"/>
  <c r="M1080" i="16"/>
  <c r="M1081" i="16"/>
  <c r="M1082" i="16"/>
  <c r="M1083" i="16"/>
  <c r="M1084" i="16"/>
  <c r="M1085" i="16"/>
  <c r="M1086" i="16"/>
  <c r="M1087" i="16"/>
  <c r="M1088" i="16"/>
  <c r="M1089" i="16"/>
  <c r="M1090" i="16"/>
  <c r="M1091" i="16"/>
  <c r="M1092" i="16"/>
  <c r="M1093" i="16"/>
  <c r="M1094" i="16"/>
  <c r="M1095" i="16"/>
  <c r="M1096" i="16"/>
  <c r="M1097" i="16"/>
  <c r="M1098" i="16"/>
  <c r="M1099" i="16"/>
  <c r="M1100" i="16"/>
  <c r="M1101" i="16"/>
  <c r="M1102" i="16"/>
  <c r="M1103" i="16"/>
  <c r="M1104" i="16"/>
  <c r="M1105" i="16"/>
  <c r="M1106" i="16"/>
  <c r="M1107" i="16"/>
  <c r="M1108" i="16"/>
  <c r="M1109" i="16"/>
  <c r="M1110" i="16"/>
  <c r="M1111" i="16"/>
  <c r="M1112" i="16"/>
  <c r="M1113" i="16"/>
  <c r="M1114" i="16"/>
  <c r="M1115" i="16"/>
  <c r="M1116" i="16"/>
  <c r="M1117" i="16"/>
  <c r="M1118" i="16"/>
  <c r="M1119" i="16"/>
  <c r="M1120" i="16"/>
  <c r="M1121" i="16"/>
  <c r="M1122" i="16"/>
  <c r="M1123" i="16"/>
  <c r="M1124" i="16"/>
  <c r="M1125" i="16"/>
  <c r="M1126" i="16"/>
  <c r="M1127" i="16"/>
  <c r="M1128" i="16"/>
  <c r="M1129" i="16"/>
  <c r="M1130" i="16"/>
  <c r="M1131" i="16"/>
  <c r="M1132" i="16"/>
  <c r="M1133" i="16"/>
  <c r="M1134" i="16"/>
  <c r="M1135" i="16"/>
  <c r="M1136" i="16"/>
  <c r="M1137" i="16"/>
  <c r="M1138" i="16"/>
  <c r="M1139" i="16"/>
  <c r="M1140" i="16"/>
  <c r="M1141" i="16"/>
  <c r="M1142" i="16"/>
  <c r="M1143" i="16"/>
  <c r="M1144" i="16"/>
  <c r="M1145" i="16"/>
  <c r="M1146" i="16"/>
  <c r="M1147" i="16"/>
  <c r="M1148" i="16"/>
  <c r="M1149" i="16"/>
  <c r="M1150" i="16"/>
  <c r="M1151" i="16"/>
  <c r="M1152" i="16"/>
  <c r="M1153" i="16"/>
  <c r="M1154" i="16"/>
  <c r="M1155" i="16"/>
  <c r="M1156" i="16"/>
  <c r="M1157" i="16"/>
  <c r="M1158" i="16"/>
  <c r="M1159" i="16"/>
  <c r="M1160" i="16"/>
  <c r="M1161" i="16"/>
  <c r="M1162" i="16"/>
  <c r="M1163" i="16"/>
  <c r="M1164" i="16"/>
  <c r="M1165" i="16"/>
  <c r="M1166" i="16"/>
  <c r="M1167" i="16"/>
  <c r="M1168" i="16"/>
  <c r="M1169" i="16"/>
  <c r="M1170" i="16"/>
  <c r="M1171" i="16"/>
  <c r="M1172" i="16"/>
  <c r="M1173" i="16"/>
  <c r="M1174" i="16"/>
  <c r="M1175" i="16"/>
  <c r="M1176" i="16"/>
  <c r="M1177" i="16"/>
  <c r="M1178" i="16"/>
  <c r="M1179" i="16"/>
  <c r="M1180" i="16"/>
  <c r="M1181" i="16"/>
  <c r="M1182" i="16"/>
  <c r="M1183" i="16"/>
  <c r="M1184" i="16"/>
  <c r="M1185" i="16"/>
  <c r="M1186" i="16"/>
  <c r="M1187" i="16"/>
  <c r="M1188" i="16"/>
  <c r="M1189" i="16"/>
  <c r="M1190" i="16"/>
  <c r="M1191" i="16"/>
  <c r="M1192" i="16"/>
  <c r="M1193" i="16"/>
  <c r="M1194" i="16"/>
  <c r="M1195" i="16"/>
  <c r="M1196" i="16"/>
  <c r="M1197" i="16"/>
  <c r="M1198" i="16"/>
  <c r="M1199" i="16"/>
  <c r="M1200" i="16"/>
  <c r="M1201" i="16"/>
  <c r="M1202" i="16"/>
  <c r="M1203" i="16"/>
  <c r="M1204" i="16"/>
  <c r="M1205" i="16"/>
  <c r="M1206" i="16"/>
  <c r="M1207" i="16"/>
  <c r="M1208" i="16"/>
  <c r="M1209" i="16"/>
  <c r="M1210" i="16"/>
  <c r="M1211" i="16"/>
  <c r="M1212" i="16"/>
  <c r="M1213" i="16"/>
  <c r="M1214" i="16"/>
  <c r="M1215" i="16"/>
  <c r="M1216" i="16"/>
  <c r="M1217" i="16"/>
  <c r="M1218" i="16"/>
  <c r="M1219" i="16"/>
  <c r="M1220" i="16"/>
  <c r="M1221" i="16"/>
  <c r="M1222" i="16"/>
  <c r="M1223" i="16"/>
  <c r="M1224" i="16"/>
  <c r="M1225" i="16"/>
  <c r="M1226" i="16"/>
  <c r="M1227" i="16"/>
  <c r="M1228" i="16"/>
  <c r="M1229" i="16"/>
  <c r="M1230" i="16"/>
  <c r="M1231" i="16"/>
  <c r="M1232" i="16"/>
  <c r="M1233" i="16"/>
  <c r="M1234" i="16"/>
  <c r="M1235" i="16"/>
  <c r="M1236" i="16"/>
  <c r="M1237" i="16"/>
  <c r="M1238" i="16"/>
  <c r="M1239" i="16"/>
  <c r="M1240" i="16"/>
  <c r="M1241" i="16"/>
  <c r="M1242" i="16"/>
  <c r="M1243" i="16"/>
  <c r="M1244" i="16"/>
  <c r="M1245" i="16"/>
  <c r="M1246" i="16"/>
  <c r="M1247" i="16"/>
  <c r="M1248" i="16"/>
  <c r="M1249" i="16"/>
  <c r="M1250" i="16"/>
  <c r="M1251" i="16"/>
  <c r="M1252" i="16"/>
  <c r="M1253" i="16"/>
  <c r="M1254" i="16"/>
  <c r="M1255" i="16"/>
  <c r="M1256" i="16"/>
  <c r="M1257" i="16"/>
  <c r="M1258" i="16"/>
  <c r="M1259" i="16"/>
  <c r="M1260" i="16"/>
  <c r="M1261" i="16"/>
  <c r="M1262" i="16"/>
  <c r="M1263" i="16"/>
  <c r="M1264" i="16"/>
  <c r="M1265" i="16"/>
  <c r="M1266" i="16"/>
  <c r="M1267" i="16"/>
  <c r="M1268" i="16"/>
  <c r="M1269" i="16"/>
  <c r="M1270" i="16"/>
  <c r="M1271" i="16"/>
  <c r="M1272" i="16"/>
  <c r="M1273" i="16"/>
  <c r="M1274" i="16"/>
  <c r="M1275" i="16"/>
  <c r="M1276" i="16"/>
  <c r="M1277" i="16"/>
  <c r="M1278" i="16"/>
  <c r="M1279" i="16"/>
  <c r="M1280" i="16"/>
  <c r="M1281" i="16"/>
  <c r="M1282" i="16"/>
  <c r="M1283" i="16"/>
  <c r="M1284" i="16"/>
  <c r="M1285" i="16"/>
  <c r="M1286" i="16"/>
  <c r="M1287" i="16"/>
  <c r="M1288" i="16"/>
  <c r="M1289" i="16"/>
  <c r="M1290" i="16"/>
  <c r="M1291" i="16"/>
  <c r="M1292" i="16"/>
  <c r="M1293" i="16"/>
  <c r="M1294" i="16"/>
  <c r="M1295" i="16"/>
  <c r="M1296" i="16"/>
  <c r="M1297" i="16"/>
  <c r="M1298" i="16"/>
  <c r="M1299" i="16"/>
  <c r="M1300" i="16"/>
  <c r="M1301" i="16"/>
  <c r="M1302" i="16"/>
  <c r="M1303" i="16"/>
  <c r="M1304" i="16"/>
  <c r="M1305" i="16"/>
  <c r="M1306" i="16"/>
  <c r="M1307" i="16"/>
  <c r="M1308" i="16"/>
  <c r="M1309" i="16"/>
  <c r="M1310" i="16"/>
  <c r="M1311" i="16"/>
  <c r="M1312" i="16"/>
  <c r="M1313" i="16"/>
  <c r="M1314" i="16"/>
  <c r="M1315" i="16"/>
  <c r="M1316" i="16"/>
  <c r="M1317" i="16"/>
  <c r="M1318" i="16"/>
  <c r="M1319" i="16"/>
  <c r="M1320" i="16"/>
  <c r="M1321" i="16"/>
  <c r="M1322" i="16"/>
  <c r="M1323" i="16"/>
  <c r="M1324" i="16"/>
  <c r="M1325" i="16"/>
  <c r="M1326" i="16"/>
  <c r="M1327" i="16"/>
  <c r="M1328" i="16"/>
  <c r="M1329" i="16"/>
  <c r="M1330" i="16"/>
  <c r="M1331" i="16"/>
  <c r="M1332" i="16"/>
  <c r="M1333" i="16"/>
  <c r="M1334" i="16"/>
  <c r="M1335" i="16"/>
  <c r="M1336" i="16"/>
  <c r="M1337" i="16"/>
  <c r="M1338" i="16"/>
  <c r="M1339" i="16"/>
  <c r="M1340" i="16"/>
  <c r="M1341" i="16"/>
  <c r="M1342" i="16"/>
  <c r="M1343" i="16"/>
  <c r="M1344" i="16"/>
  <c r="M1345" i="16"/>
  <c r="M1346" i="16"/>
  <c r="M1347" i="16"/>
  <c r="M1348" i="16"/>
  <c r="M1349" i="16"/>
  <c r="M1350" i="16"/>
  <c r="M1351" i="16"/>
  <c r="M1352" i="16"/>
  <c r="M1353" i="16"/>
  <c r="M1354" i="16"/>
  <c r="M1355" i="16"/>
  <c r="M1356" i="16"/>
  <c r="M1357" i="16"/>
  <c r="M1358" i="16"/>
  <c r="M1359" i="16"/>
  <c r="M1360" i="16"/>
  <c r="M1361" i="16"/>
  <c r="M1362" i="16"/>
  <c r="M1363" i="16"/>
  <c r="M1364" i="16"/>
  <c r="M1365" i="16"/>
  <c r="M1366" i="16"/>
  <c r="M1367" i="16"/>
  <c r="M1368" i="16"/>
  <c r="M1369" i="16"/>
  <c r="M1370" i="16"/>
  <c r="M1371" i="16"/>
  <c r="M1372" i="16"/>
  <c r="M1373" i="16"/>
  <c r="M1374" i="16"/>
  <c r="M1375" i="16"/>
  <c r="M1376" i="16"/>
  <c r="M1377" i="16"/>
  <c r="M1378" i="16"/>
  <c r="M1379" i="16"/>
  <c r="M1380" i="16"/>
  <c r="M1381" i="16"/>
  <c r="M1382" i="16"/>
  <c r="M1383" i="16"/>
  <c r="M1384" i="16"/>
  <c r="M1385" i="16"/>
  <c r="M1386" i="16"/>
  <c r="M1387" i="16"/>
  <c r="M1388" i="16"/>
  <c r="M1389" i="16"/>
  <c r="M1390" i="16"/>
  <c r="M1391" i="16"/>
  <c r="M1392" i="16"/>
  <c r="M1393" i="16"/>
  <c r="M1394" i="16"/>
  <c r="M1395" i="16"/>
  <c r="M1396" i="16"/>
  <c r="M1397" i="16"/>
  <c r="M1398" i="16"/>
  <c r="M1399" i="16"/>
  <c r="M1400" i="16"/>
  <c r="M1401" i="16"/>
  <c r="M1402" i="16"/>
  <c r="M1403" i="16"/>
  <c r="M1404" i="16"/>
  <c r="M1405" i="16"/>
  <c r="M1406" i="16"/>
  <c r="M1407" i="16"/>
  <c r="M1408" i="16"/>
  <c r="M1409" i="16"/>
  <c r="M1410" i="16"/>
  <c r="M1411" i="16"/>
  <c r="M1412" i="16"/>
  <c r="M1413" i="16"/>
  <c r="M1414" i="16"/>
  <c r="M1415" i="16"/>
  <c r="M1416" i="16"/>
  <c r="M1417" i="16"/>
  <c r="M1418" i="16"/>
  <c r="M1419" i="16"/>
  <c r="M1420" i="16"/>
  <c r="M1421" i="16"/>
  <c r="M1422" i="16"/>
  <c r="M1423" i="16"/>
  <c r="M1424" i="16"/>
  <c r="M1425" i="16"/>
  <c r="M1426" i="16"/>
  <c r="M1427" i="16"/>
  <c r="M1428" i="16"/>
  <c r="M1429" i="16"/>
  <c r="M1430" i="16"/>
  <c r="M1431" i="16"/>
  <c r="M1432" i="16"/>
  <c r="M1433" i="16"/>
  <c r="M1434" i="16"/>
  <c r="M1435" i="16"/>
  <c r="M1436" i="16"/>
  <c r="M1437" i="16"/>
  <c r="M1438" i="16"/>
  <c r="M1439" i="16"/>
  <c r="M1440" i="16"/>
  <c r="M1441" i="16"/>
  <c r="M1442" i="16"/>
  <c r="M1443" i="16"/>
  <c r="M1444" i="16"/>
  <c r="M1445" i="16"/>
  <c r="M1446" i="16"/>
  <c r="M1447" i="16"/>
  <c r="M1448" i="16"/>
  <c r="M1449" i="16"/>
  <c r="M1450" i="16"/>
  <c r="M1451" i="16"/>
  <c r="M1452" i="16"/>
  <c r="M1453" i="16"/>
  <c r="M1454" i="16"/>
  <c r="M1455" i="16"/>
  <c r="M1456" i="16"/>
  <c r="M1457" i="16"/>
  <c r="M1458" i="16"/>
  <c r="M1459" i="16"/>
  <c r="M1460" i="16"/>
  <c r="M1461" i="16"/>
  <c r="M1462" i="16"/>
  <c r="M1463" i="16"/>
  <c r="M1464" i="16"/>
  <c r="M1465" i="16"/>
  <c r="M1466" i="16"/>
  <c r="M1467" i="16"/>
  <c r="M1468" i="16"/>
  <c r="M1469" i="16"/>
  <c r="M1470" i="16"/>
  <c r="M1471" i="16"/>
  <c r="M1472" i="16"/>
  <c r="M1473" i="16"/>
  <c r="M1474" i="16"/>
  <c r="M1475" i="16"/>
  <c r="M1476" i="16"/>
  <c r="M1477" i="16"/>
  <c r="M1478" i="16"/>
  <c r="M1479" i="16"/>
  <c r="M1480" i="16"/>
  <c r="M1481" i="16"/>
  <c r="M1482" i="16"/>
  <c r="M1483" i="16"/>
  <c r="M1484" i="16"/>
  <c r="M1485" i="16"/>
  <c r="M1486" i="16"/>
  <c r="M1487" i="16"/>
  <c r="M1488" i="16"/>
  <c r="M1489" i="16"/>
  <c r="M1490" i="16"/>
  <c r="M1491" i="16"/>
  <c r="M1492" i="16"/>
  <c r="M1493" i="16"/>
  <c r="M1494" i="16"/>
  <c r="M1495" i="16"/>
  <c r="M1496" i="16"/>
  <c r="M1497" i="16"/>
  <c r="M1498" i="16"/>
  <c r="M1499" i="16"/>
  <c r="M1500" i="16"/>
  <c r="M1501" i="16"/>
  <c r="M1502" i="16"/>
  <c r="M1503" i="16"/>
  <c r="M1504" i="16"/>
  <c r="M1505" i="16"/>
  <c r="M1506" i="16"/>
  <c r="M1507" i="16"/>
  <c r="M1508" i="16"/>
  <c r="M1509" i="16"/>
  <c r="M1510" i="16"/>
  <c r="M1511" i="16"/>
  <c r="M1512" i="16"/>
  <c r="M1513" i="16"/>
  <c r="M1514" i="16"/>
  <c r="M1515" i="16"/>
  <c r="M1516" i="16"/>
  <c r="M1517" i="16"/>
  <c r="M1518" i="16"/>
  <c r="M1519" i="16"/>
  <c r="M1520" i="16"/>
  <c r="M1521" i="16"/>
  <c r="M1522" i="16"/>
  <c r="M1523" i="16"/>
  <c r="M1524" i="16"/>
  <c r="M1525" i="16"/>
  <c r="M1526" i="16"/>
  <c r="M1527" i="16"/>
  <c r="M1528" i="16"/>
  <c r="M1529" i="16"/>
  <c r="M1530" i="16"/>
  <c r="M1531" i="16"/>
  <c r="M1532" i="16"/>
  <c r="M1533" i="16"/>
  <c r="M1534" i="16"/>
  <c r="M1535" i="16"/>
  <c r="M1536" i="16"/>
  <c r="M1537" i="16"/>
  <c r="M1538" i="16"/>
  <c r="M1539" i="16"/>
  <c r="M1540" i="16"/>
  <c r="M1541" i="16"/>
  <c r="M1542" i="16"/>
  <c r="M1543" i="16"/>
  <c r="M1544" i="16"/>
  <c r="M1545" i="16"/>
  <c r="M1546" i="16"/>
  <c r="M1547" i="16"/>
  <c r="M1548" i="16"/>
  <c r="M1549" i="16"/>
  <c r="M1550" i="16"/>
  <c r="M1551" i="16"/>
  <c r="M1552" i="16"/>
  <c r="M1553" i="16"/>
  <c r="M1554" i="16"/>
  <c r="M1555" i="16"/>
  <c r="M1556" i="16"/>
  <c r="M1557" i="16"/>
  <c r="M1558" i="16"/>
  <c r="M1559" i="16"/>
  <c r="M1560" i="16"/>
  <c r="M1561" i="16"/>
  <c r="M1562" i="16"/>
  <c r="M1563" i="16"/>
  <c r="M1564" i="16"/>
  <c r="M1565" i="16"/>
  <c r="M1566" i="16"/>
  <c r="M1567" i="16"/>
  <c r="M1568" i="16"/>
  <c r="M1569" i="16"/>
  <c r="M1570" i="16"/>
  <c r="M1571" i="16"/>
  <c r="M1572" i="16"/>
  <c r="M1573" i="16"/>
  <c r="M1574" i="16"/>
  <c r="M1575" i="16"/>
  <c r="M1576" i="16"/>
  <c r="M1577" i="16"/>
  <c r="M1578" i="16"/>
  <c r="M1579" i="16"/>
  <c r="M1580" i="16"/>
  <c r="M1581" i="16"/>
  <c r="M1582" i="16"/>
  <c r="M1583" i="16"/>
  <c r="M1584" i="16"/>
  <c r="M1585" i="16"/>
  <c r="M1586" i="16"/>
  <c r="M1587" i="16"/>
  <c r="M1588" i="16"/>
  <c r="M1589" i="16"/>
  <c r="M1590" i="16"/>
  <c r="M1591" i="16"/>
  <c r="M1592" i="16"/>
  <c r="M1593" i="16"/>
  <c r="M1594" i="16"/>
  <c r="M1595" i="16"/>
  <c r="M1596" i="16"/>
  <c r="M1597" i="16"/>
  <c r="M1598" i="16"/>
  <c r="M1599" i="16"/>
  <c r="M1600" i="16"/>
  <c r="M1601" i="16"/>
  <c r="M1602" i="16"/>
  <c r="M1603" i="16"/>
  <c r="M1604" i="16"/>
  <c r="M1605" i="16"/>
  <c r="M1606" i="16"/>
  <c r="M1607" i="16"/>
  <c r="M1608" i="16"/>
  <c r="M1609" i="16"/>
  <c r="M1610" i="16"/>
  <c r="M1611" i="16"/>
  <c r="M1612" i="16"/>
  <c r="M1613" i="16"/>
  <c r="M1614" i="16"/>
  <c r="M1615" i="16"/>
  <c r="M1616" i="16"/>
  <c r="M1617" i="16"/>
  <c r="M1618" i="16"/>
  <c r="M1619" i="16"/>
  <c r="M1620" i="16"/>
  <c r="M1621" i="16"/>
  <c r="M1622" i="16"/>
  <c r="M1623" i="16"/>
  <c r="M1624" i="16"/>
  <c r="M1625" i="16"/>
  <c r="M1626" i="16"/>
  <c r="M1627" i="16"/>
  <c r="M1628" i="16"/>
  <c r="M1629" i="16"/>
  <c r="M1630" i="16"/>
  <c r="M1631" i="16"/>
  <c r="M1632" i="16"/>
  <c r="M1633" i="16"/>
  <c r="M1634" i="16"/>
  <c r="M1635" i="16"/>
  <c r="M1636" i="16"/>
  <c r="M1637" i="16"/>
  <c r="M1638" i="16"/>
  <c r="M1639" i="16"/>
  <c r="M1640" i="16"/>
  <c r="M1641" i="16"/>
  <c r="M1642" i="16"/>
  <c r="M1643" i="16"/>
  <c r="M1644" i="16"/>
  <c r="M1645" i="16"/>
  <c r="M1646" i="16"/>
  <c r="M1647" i="16"/>
  <c r="M1648" i="16"/>
  <c r="M1649" i="16"/>
  <c r="M1650" i="16"/>
  <c r="M1651" i="16"/>
  <c r="M1652" i="16"/>
  <c r="M1653" i="16"/>
  <c r="M1654" i="16"/>
  <c r="M1655" i="16"/>
  <c r="M1656" i="16"/>
  <c r="M1657" i="16"/>
  <c r="M1658" i="16"/>
  <c r="M1659" i="16"/>
  <c r="M1660" i="16"/>
  <c r="M1661" i="16"/>
  <c r="M1662" i="16"/>
  <c r="M1663" i="16"/>
  <c r="M1664" i="16"/>
  <c r="M1665" i="16"/>
  <c r="M1666" i="16"/>
  <c r="M1667" i="16"/>
  <c r="M1668" i="16"/>
  <c r="M1669" i="16"/>
  <c r="M1670" i="16"/>
  <c r="M1671" i="16"/>
  <c r="M1672" i="16"/>
  <c r="M1673" i="16"/>
  <c r="M1674" i="16"/>
  <c r="M1675" i="16"/>
  <c r="M1676" i="16"/>
  <c r="M1677" i="16"/>
  <c r="M1678" i="16"/>
  <c r="M1679" i="16"/>
  <c r="M1680" i="16"/>
  <c r="M1681" i="16"/>
  <c r="M1682" i="16"/>
  <c r="M1683" i="16"/>
  <c r="M1684" i="16"/>
  <c r="M1685" i="16"/>
  <c r="M1686" i="16"/>
  <c r="M1687" i="16"/>
  <c r="M1688" i="16"/>
  <c r="M1689" i="16"/>
  <c r="M1690" i="16"/>
  <c r="M1691" i="16"/>
  <c r="M1692" i="16"/>
  <c r="M1693" i="16"/>
  <c r="M1694" i="16"/>
  <c r="M1695" i="16"/>
  <c r="M1696" i="16"/>
  <c r="M1697" i="16"/>
  <c r="M1698" i="16"/>
  <c r="M1699" i="16"/>
  <c r="M1700" i="16"/>
  <c r="M1701" i="16"/>
  <c r="M1702" i="16"/>
  <c r="M1703" i="16"/>
  <c r="M1704" i="16"/>
  <c r="M1705" i="16"/>
  <c r="M1706" i="16"/>
  <c r="M1707" i="16"/>
  <c r="M1708" i="16"/>
  <c r="M1709" i="16"/>
  <c r="M1710" i="16"/>
  <c r="M1711" i="16"/>
  <c r="M1712" i="16"/>
  <c r="M1713" i="16"/>
  <c r="M1714" i="16"/>
  <c r="M1715" i="16"/>
  <c r="M1716" i="16"/>
  <c r="M1717" i="16"/>
  <c r="M1718" i="16"/>
  <c r="M1719" i="16"/>
  <c r="M1720" i="16"/>
  <c r="M1721" i="16"/>
  <c r="M1722" i="16"/>
  <c r="M1723" i="16"/>
  <c r="M1724" i="16"/>
  <c r="M1725" i="16"/>
  <c r="M1726" i="16"/>
  <c r="M1727" i="16"/>
  <c r="M1728" i="16"/>
  <c r="M1729" i="16"/>
  <c r="M1730" i="16"/>
  <c r="M1731" i="16"/>
  <c r="M1732" i="16"/>
  <c r="M1733" i="16"/>
  <c r="M1734" i="16"/>
  <c r="M1735" i="16"/>
  <c r="M1736" i="16"/>
  <c r="M1737" i="16"/>
  <c r="M1738" i="16"/>
  <c r="M1739" i="16"/>
  <c r="M1740" i="16"/>
  <c r="M1741" i="16"/>
  <c r="M1742" i="16"/>
  <c r="M1743" i="16"/>
  <c r="M1744" i="16"/>
  <c r="M1745" i="16"/>
  <c r="M1746" i="16"/>
  <c r="M1747" i="16"/>
  <c r="M1748" i="16"/>
  <c r="M1749" i="16"/>
  <c r="M1750" i="16"/>
  <c r="M1751" i="16"/>
  <c r="M1752" i="16"/>
  <c r="M1753" i="16"/>
  <c r="M1754" i="16"/>
  <c r="M1755" i="16"/>
  <c r="M1756" i="16"/>
  <c r="M1757" i="16"/>
  <c r="M1758" i="16"/>
  <c r="M1759" i="16"/>
  <c r="M1760" i="16"/>
  <c r="M1761" i="16"/>
  <c r="M1762" i="16"/>
  <c r="M1763" i="16"/>
  <c r="M1764" i="16"/>
  <c r="M1765" i="16"/>
  <c r="M1766" i="16"/>
  <c r="M1767" i="16"/>
  <c r="M1768" i="16"/>
  <c r="M1769" i="16"/>
  <c r="M1770" i="16"/>
  <c r="M1771" i="16"/>
  <c r="M1772" i="16"/>
  <c r="M1773" i="16"/>
  <c r="M1774" i="16"/>
  <c r="M1775" i="16"/>
  <c r="M1776" i="16"/>
  <c r="M1777" i="16"/>
  <c r="M1778" i="16"/>
  <c r="M1779" i="16"/>
  <c r="M1780" i="16"/>
  <c r="M1781" i="16"/>
  <c r="M1782" i="16"/>
  <c r="M1783" i="16"/>
  <c r="M1784" i="16"/>
  <c r="M1785" i="16"/>
  <c r="M1786" i="16"/>
  <c r="M1787" i="16"/>
  <c r="M1788" i="16"/>
  <c r="M1789" i="16"/>
  <c r="M1790" i="16"/>
  <c r="M1791" i="16"/>
  <c r="M1792" i="16"/>
  <c r="M1793" i="16"/>
  <c r="M1794" i="16"/>
  <c r="M1795" i="16"/>
  <c r="M1796" i="16"/>
  <c r="M1797" i="16"/>
  <c r="M1798" i="16"/>
  <c r="M1799" i="16"/>
  <c r="M1800" i="16"/>
  <c r="M1801" i="16"/>
  <c r="M1802" i="16"/>
  <c r="M1803" i="16"/>
  <c r="M1804" i="16"/>
  <c r="M1805" i="16"/>
  <c r="M1806" i="16"/>
  <c r="M1807" i="16"/>
  <c r="M1808" i="16"/>
  <c r="M1809" i="16"/>
  <c r="M1810" i="16"/>
  <c r="M1811" i="16"/>
  <c r="M1812" i="16"/>
  <c r="M1813" i="16"/>
  <c r="M1814" i="16"/>
  <c r="M1815" i="16"/>
  <c r="M1816" i="16"/>
  <c r="M1817" i="16"/>
  <c r="M1818" i="16"/>
  <c r="M1819" i="16"/>
  <c r="M1820" i="16"/>
  <c r="M1821" i="16"/>
  <c r="M1822" i="16"/>
  <c r="M1823" i="16"/>
  <c r="M1824" i="16"/>
  <c r="M1825" i="16"/>
  <c r="M1826" i="16"/>
  <c r="M1827" i="16"/>
  <c r="M1828" i="16"/>
  <c r="M1829" i="16"/>
  <c r="M1830" i="16"/>
  <c r="M1831" i="16"/>
  <c r="M1832" i="16"/>
  <c r="M1833" i="16"/>
  <c r="M1834" i="16"/>
  <c r="M1835" i="16"/>
  <c r="M1836" i="16"/>
  <c r="M1837" i="16"/>
  <c r="M1838" i="16"/>
  <c r="M1839" i="16"/>
  <c r="M1840" i="16"/>
  <c r="M1841" i="16"/>
  <c r="M1842" i="16"/>
  <c r="M1843" i="16"/>
  <c r="M1844" i="16"/>
  <c r="M1845" i="16"/>
  <c r="M1846" i="16"/>
  <c r="M1847" i="16"/>
  <c r="M1848" i="16"/>
  <c r="M1849" i="16"/>
  <c r="M1850" i="16"/>
  <c r="M1851" i="16"/>
  <c r="M1852" i="16"/>
  <c r="M1853" i="16"/>
  <c r="M1854" i="16"/>
  <c r="M1855" i="16"/>
  <c r="M1856" i="16"/>
  <c r="M1857" i="16"/>
  <c r="M1858" i="16"/>
  <c r="M1859" i="16"/>
  <c r="M1860" i="16"/>
  <c r="M1861" i="16"/>
  <c r="M1862" i="16"/>
  <c r="M1863" i="16"/>
  <c r="M1864" i="16"/>
  <c r="M1865" i="16"/>
  <c r="M1866" i="16"/>
  <c r="M1867" i="16"/>
  <c r="M1868" i="16"/>
  <c r="M1869" i="16"/>
  <c r="M1870" i="16"/>
  <c r="M1871" i="16"/>
  <c r="M1872" i="16"/>
  <c r="M1873" i="16"/>
  <c r="M1874" i="16"/>
  <c r="M1875" i="16"/>
  <c r="M1876" i="16"/>
  <c r="M1877" i="16"/>
  <c r="M1878" i="16"/>
  <c r="M1879" i="16"/>
  <c r="M1880" i="16"/>
  <c r="M1881" i="16"/>
  <c r="M1882" i="16"/>
  <c r="M1883" i="16"/>
  <c r="M1884" i="16"/>
  <c r="M1885" i="16"/>
  <c r="M1886" i="16"/>
  <c r="M1887" i="16"/>
  <c r="M1888" i="16"/>
  <c r="M1889" i="16"/>
  <c r="M1890" i="16"/>
  <c r="M1891" i="16"/>
  <c r="M1892" i="16"/>
  <c r="M1893" i="16"/>
  <c r="M1894" i="16"/>
  <c r="M1895" i="16"/>
  <c r="M1896" i="16"/>
  <c r="M1897" i="16"/>
  <c r="M1898" i="16"/>
  <c r="M1899" i="16"/>
  <c r="M1900" i="16"/>
  <c r="M1901" i="16"/>
  <c r="M1902" i="16"/>
  <c r="M1903" i="16"/>
  <c r="M1904" i="16"/>
  <c r="M1905" i="16"/>
  <c r="M1906" i="16"/>
  <c r="M1907" i="16"/>
  <c r="M1908" i="16"/>
  <c r="M1909" i="16"/>
  <c r="M1910" i="16"/>
  <c r="M1911" i="16"/>
  <c r="M1912" i="16"/>
  <c r="M1913" i="16"/>
  <c r="M1914" i="16"/>
  <c r="M1915" i="16"/>
  <c r="M1916" i="16"/>
  <c r="M1917" i="16"/>
  <c r="M1918" i="16"/>
  <c r="M1919" i="16"/>
  <c r="M1920" i="16"/>
  <c r="M1921" i="16"/>
  <c r="M1922" i="16"/>
  <c r="M1923" i="16"/>
  <c r="M1924" i="16"/>
  <c r="M1925" i="16"/>
  <c r="M1926" i="16"/>
  <c r="M1927" i="16"/>
  <c r="M1928" i="16"/>
  <c r="M1929" i="16"/>
  <c r="M1930" i="16"/>
  <c r="M1931" i="16"/>
  <c r="M1932" i="16"/>
  <c r="M1933" i="16"/>
  <c r="M1934" i="16"/>
  <c r="M1935" i="16"/>
  <c r="M1936" i="16"/>
  <c r="M1937" i="16"/>
  <c r="M1938" i="16"/>
  <c r="M1939" i="16"/>
  <c r="M1940" i="16"/>
  <c r="M1941" i="16"/>
  <c r="M1942" i="16"/>
  <c r="M1943" i="16"/>
  <c r="M1944" i="16"/>
  <c r="M1945" i="16"/>
  <c r="M1946" i="16"/>
  <c r="M1947" i="16"/>
  <c r="M1948" i="16"/>
  <c r="M1949" i="16"/>
  <c r="M1950" i="16"/>
  <c r="M1951" i="16"/>
  <c r="M1952" i="16"/>
  <c r="M1953" i="16"/>
  <c r="M1954" i="16"/>
  <c r="M1955" i="16"/>
  <c r="M1956" i="16"/>
  <c r="M1957" i="16"/>
  <c r="M1958" i="16"/>
  <c r="M1959" i="16"/>
  <c r="M1960" i="16"/>
  <c r="M1961" i="16"/>
  <c r="M1962" i="16"/>
  <c r="M1963" i="16"/>
  <c r="M1964" i="16"/>
  <c r="M1965" i="16"/>
  <c r="M1966" i="16"/>
  <c r="M1967" i="16"/>
  <c r="M1968" i="16"/>
  <c r="M1969" i="16"/>
  <c r="M1970" i="16"/>
  <c r="M1971" i="16"/>
  <c r="M1972" i="16"/>
  <c r="M1973" i="16"/>
  <c r="M1974" i="16"/>
  <c r="M1975" i="16"/>
  <c r="M1976" i="16"/>
  <c r="M1977" i="16"/>
  <c r="M1978" i="16"/>
  <c r="M1979" i="16"/>
  <c r="M1980" i="16"/>
  <c r="M1981" i="16"/>
  <c r="M1982" i="16"/>
  <c r="M1983" i="16"/>
  <c r="M1984" i="16"/>
  <c r="M1985" i="16"/>
  <c r="M1986" i="16"/>
  <c r="M1987" i="16"/>
  <c r="M1988" i="16"/>
  <c r="M1989" i="16"/>
  <c r="M1990" i="16"/>
  <c r="M1991" i="16"/>
  <c r="M1992" i="16"/>
  <c r="M1993" i="16"/>
  <c r="M1994" i="16"/>
  <c r="M1995" i="16"/>
  <c r="M1996" i="16"/>
  <c r="M1997" i="16"/>
  <c r="M1998" i="16"/>
  <c r="M1999" i="16"/>
  <c r="M2000" i="16"/>
  <c r="M2001" i="16"/>
  <c r="M2002" i="16"/>
  <c r="M2003" i="16"/>
  <c r="M2004" i="16"/>
  <c r="M2005" i="16"/>
  <c r="M2006" i="16"/>
  <c r="M2007" i="16"/>
  <c r="M2008" i="16"/>
  <c r="M2009" i="16"/>
  <c r="M2010" i="16"/>
  <c r="M2011" i="16"/>
  <c r="M2012" i="16"/>
  <c r="M2013" i="16"/>
  <c r="M2014" i="16"/>
  <c r="M2015" i="16"/>
  <c r="M2016" i="16"/>
  <c r="M2017" i="16"/>
  <c r="M2018" i="16"/>
  <c r="M2019" i="16"/>
  <c r="M2020" i="16"/>
  <c r="M2021" i="16"/>
  <c r="M2022" i="16"/>
  <c r="M2023" i="16"/>
  <c r="M2024" i="16"/>
  <c r="M2025" i="16"/>
  <c r="M2026" i="16"/>
  <c r="M2027" i="16"/>
  <c r="M2028" i="16"/>
  <c r="M2029" i="16"/>
  <c r="M2030" i="16"/>
  <c r="M2031" i="16"/>
  <c r="M2032" i="16"/>
  <c r="M2033" i="16"/>
  <c r="M2034" i="16"/>
  <c r="M2035" i="16"/>
  <c r="M2036" i="16"/>
  <c r="M2037" i="16"/>
  <c r="M2038" i="16"/>
  <c r="M2039" i="16"/>
  <c r="M2040" i="16"/>
  <c r="M2041" i="16"/>
  <c r="M2042" i="16"/>
  <c r="M2043" i="16"/>
  <c r="M2044" i="16"/>
  <c r="M2045" i="16"/>
  <c r="M2046" i="16"/>
  <c r="M2047" i="16"/>
  <c r="M2048" i="16"/>
  <c r="M2049" i="16"/>
  <c r="M2050" i="16"/>
  <c r="M2051" i="16"/>
  <c r="M2052" i="16"/>
  <c r="M2053" i="16"/>
  <c r="M2054" i="16"/>
  <c r="M2055" i="16"/>
  <c r="M2056" i="16"/>
  <c r="M2057" i="16"/>
  <c r="M2058" i="16"/>
  <c r="M2059" i="16"/>
  <c r="M2060" i="16"/>
  <c r="M2061" i="16"/>
  <c r="M2062" i="16"/>
  <c r="M2063" i="16"/>
  <c r="M2064" i="16"/>
  <c r="M2065" i="16"/>
  <c r="M2066" i="16"/>
  <c r="M2067" i="16"/>
  <c r="M2068" i="16"/>
  <c r="M2069" i="16"/>
  <c r="M2070" i="16"/>
  <c r="M2071" i="16"/>
  <c r="M2072" i="16"/>
  <c r="M2073" i="16"/>
  <c r="M2074" i="16"/>
  <c r="M2075" i="16"/>
  <c r="M2076" i="16"/>
  <c r="M2077" i="16"/>
  <c r="M2078" i="16"/>
  <c r="M2079" i="16"/>
  <c r="M2080" i="16"/>
  <c r="M2081" i="16"/>
  <c r="M2082" i="16"/>
  <c r="M2083" i="16"/>
  <c r="M2084" i="16"/>
  <c r="M2085" i="16"/>
  <c r="M2086" i="16"/>
  <c r="M2087" i="16"/>
  <c r="M2088" i="16"/>
  <c r="M2089" i="16"/>
  <c r="M2090" i="16"/>
  <c r="M2091" i="16"/>
  <c r="M2092" i="16"/>
  <c r="M2093" i="16"/>
  <c r="M2094" i="16"/>
  <c r="M2095" i="16"/>
  <c r="M2096" i="16"/>
  <c r="M2097" i="16"/>
  <c r="M2098" i="16"/>
  <c r="M2099" i="16"/>
  <c r="M2100" i="16"/>
  <c r="M2101" i="16"/>
  <c r="M2102" i="16"/>
  <c r="M2103" i="16"/>
  <c r="M2104" i="16"/>
  <c r="M2105" i="16"/>
  <c r="M2106" i="16"/>
  <c r="M2107" i="16"/>
  <c r="M2108" i="16"/>
  <c r="M2109" i="16"/>
  <c r="M2110" i="16"/>
  <c r="M2111" i="16"/>
  <c r="M2112" i="16"/>
  <c r="M2113" i="16"/>
  <c r="M2114" i="16"/>
  <c r="M2115" i="16"/>
  <c r="M2116" i="16"/>
  <c r="M2117" i="16"/>
  <c r="M2118" i="16"/>
  <c r="M2119" i="16"/>
  <c r="M2120" i="16"/>
  <c r="M2121" i="16"/>
  <c r="M2122" i="16"/>
  <c r="M2123" i="16"/>
  <c r="M2124" i="16"/>
  <c r="M2125" i="16"/>
  <c r="M2126" i="16"/>
  <c r="M2127" i="16"/>
  <c r="M2128" i="16"/>
  <c r="M2129" i="16"/>
  <c r="M2130" i="16"/>
  <c r="M2131" i="16"/>
  <c r="M2132" i="16"/>
  <c r="M2133" i="16"/>
  <c r="M2134" i="16"/>
  <c r="M2135" i="16"/>
  <c r="M2136" i="16"/>
  <c r="M2137" i="16"/>
  <c r="M2138" i="16"/>
  <c r="M2139" i="16"/>
  <c r="M2140" i="16"/>
  <c r="M2141" i="16"/>
  <c r="M2142" i="16"/>
  <c r="M2143" i="16"/>
  <c r="M2144" i="16"/>
  <c r="M2145" i="16"/>
  <c r="M2146" i="16"/>
  <c r="M2147" i="16"/>
  <c r="M2148" i="16"/>
  <c r="M2149" i="16"/>
  <c r="M2150" i="16"/>
  <c r="M2151" i="16"/>
  <c r="M2152" i="16"/>
  <c r="M2153" i="16"/>
  <c r="M2154" i="16"/>
  <c r="M2155" i="16"/>
  <c r="M2156" i="16"/>
  <c r="M2157" i="16"/>
  <c r="M2158" i="16"/>
  <c r="M2159" i="16"/>
  <c r="M2160" i="16"/>
  <c r="M2161" i="16"/>
  <c r="M2162" i="16"/>
  <c r="M2163" i="16"/>
  <c r="M2164" i="16"/>
  <c r="M2165" i="16"/>
  <c r="M2166" i="16"/>
  <c r="M2167" i="16"/>
  <c r="M2168" i="16"/>
  <c r="M2169" i="16"/>
  <c r="M2170" i="16"/>
  <c r="M2171" i="16"/>
  <c r="M2172" i="16"/>
  <c r="M2173" i="16"/>
  <c r="M2174" i="16"/>
  <c r="M2175" i="16"/>
  <c r="M2176" i="16"/>
  <c r="M2177" i="16"/>
  <c r="M2178" i="16"/>
  <c r="M2179" i="16"/>
  <c r="M2180" i="16"/>
  <c r="M2181" i="16"/>
  <c r="M2182" i="16"/>
  <c r="M2183" i="16"/>
  <c r="M2184" i="16"/>
  <c r="M2185" i="16"/>
  <c r="M2186" i="16"/>
  <c r="M2187" i="16"/>
  <c r="M2188" i="16"/>
  <c r="M2189" i="16"/>
  <c r="M2190" i="16"/>
  <c r="M2191" i="16"/>
  <c r="M2192" i="16"/>
  <c r="M2193" i="16"/>
  <c r="M2194" i="16"/>
  <c r="M2195" i="16"/>
  <c r="M2196" i="16"/>
  <c r="M2197" i="16"/>
  <c r="M2198" i="16"/>
  <c r="M2199" i="16"/>
  <c r="M2200" i="16"/>
  <c r="M2201" i="16"/>
  <c r="M2202" i="16"/>
  <c r="M2203" i="16"/>
  <c r="M2204" i="16"/>
  <c r="M2205" i="16"/>
  <c r="M2206" i="16"/>
  <c r="M2207" i="16"/>
  <c r="M2208" i="16"/>
  <c r="M2209" i="16"/>
  <c r="M2210" i="16"/>
  <c r="M2211" i="16"/>
  <c r="M2212" i="16"/>
  <c r="M2213" i="16"/>
  <c r="M2214" i="16"/>
  <c r="M2215" i="16"/>
  <c r="M2216" i="16"/>
  <c r="M2217" i="16"/>
  <c r="M2218" i="16"/>
  <c r="M2219" i="16"/>
  <c r="M2220" i="16"/>
  <c r="M2221" i="16"/>
  <c r="M2222" i="16"/>
  <c r="M2223" i="16"/>
  <c r="M2224" i="16"/>
  <c r="M2225" i="16"/>
  <c r="M2226" i="16"/>
  <c r="M2227" i="16"/>
  <c r="M2228" i="16"/>
  <c r="M2229" i="16"/>
  <c r="M2230" i="16"/>
  <c r="M2231" i="16"/>
  <c r="M2232" i="16"/>
  <c r="M2233" i="16"/>
  <c r="M2234" i="16"/>
  <c r="M2235" i="16"/>
  <c r="M2236" i="16"/>
  <c r="M2237" i="16"/>
  <c r="M2238" i="16"/>
  <c r="M2239" i="16"/>
  <c r="M2240" i="16"/>
  <c r="M2241" i="16"/>
  <c r="M2242" i="16"/>
  <c r="M2243" i="16"/>
  <c r="M2244" i="16"/>
  <c r="M2245" i="16"/>
  <c r="M2246" i="16"/>
  <c r="M2247" i="16"/>
  <c r="M2248" i="16"/>
  <c r="M2249" i="16"/>
  <c r="M2250" i="16"/>
  <c r="M2251" i="16"/>
  <c r="M2252" i="16"/>
  <c r="M2253" i="16"/>
  <c r="M2254" i="16"/>
  <c r="M2255" i="16"/>
  <c r="M2256" i="16"/>
  <c r="M2257" i="16"/>
  <c r="M2258" i="16"/>
  <c r="M2259" i="16"/>
  <c r="M2260" i="16"/>
  <c r="M2261" i="16"/>
  <c r="M2262" i="16"/>
  <c r="M2263" i="16"/>
  <c r="M2264" i="16"/>
  <c r="M2265" i="16"/>
  <c r="M2266" i="16"/>
  <c r="M2267" i="16"/>
  <c r="M2268" i="16"/>
  <c r="M2269" i="16"/>
  <c r="M2270" i="16"/>
  <c r="M2271" i="16"/>
  <c r="M2272" i="16"/>
  <c r="M2273" i="16"/>
  <c r="M2274" i="16"/>
  <c r="M2275" i="16"/>
  <c r="M2276" i="16"/>
  <c r="M2277" i="16"/>
  <c r="M2278" i="16"/>
  <c r="M2279" i="16"/>
  <c r="M2280" i="16"/>
  <c r="M2281" i="16"/>
  <c r="M2282" i="16"/>
  <c r="M2283" i="16"/>
  <c r="M2284" i="16"/>
  <c r="M2285" i="16"/>
  <c r="M2286" i="16"/>
  <c r="M2287" i="16"/>
  <c r="M2288" i="16"/>
  <c r="M2289" i="16"/>
  <c r="M2290" i="16"/>
  <c r="M2291" i="16"/>
  <c r="M2292" i="16"/>
  <c r="M2293" i="16"/>
  <c r="M2294" i="16"/>
  <c r="M2295" i="16"/>
  <c r="M2296" i="16"/>
  <c r="M2297" i="16"/>
  <c r="M2298" i="16"/>
  <c r="M2299" i="16"/>
  <c r="M2300" i="16"/>
  <c r="M2301" i="16"/>
  <c r="M2302" i="16"/>
  <c r="M2303" i="16"/>
  <c r="M2304" i="16"/>
  <c r="M2305" i="16"/>
  <c r="M2306" i="16"/>
  <c r="M2307" i="16"/>
  <c r="M2308" i="16"/>
  <c r="M2309" i="16"/>
  <c r="M2310" i="16"/>
  <c r="M2311" i="16"/>
  <c r="M2312" i="16"/>
  <c r="M2313" i="16"/>
  <c r="M2314" i="16"/>
  <c r="M2315" i="16"/>
  <c r="M2316" i="16"/>
  <c r="M2317" i="16"/>
  <c r="M2318" i="16"/>
  <c r="M2319" i="16"/>
  <c r="M2320" i="16"/>
  <c r="M2321" i="16"/>
  <c r="M2322" i="16"/>
  <c r="M2323" i="16"/>
  <c r="M2324" i="16"/>
  <c r="M2325" i="16"/>
  <c r="M2326" i="16"/>
  <c r="M2327" i="16"/>
  <c r="M2328" i="16"/>
  <c r="M2329" i="16"/>
  <c r="M2330" i="16"/>
  <c r="M2331" i="16"/>
  <c r="M2332" i="16"/>
  <c r="M2333" i="16"/>
  <c r="M2334" i="16"/>
  <c r="M2335" i="16"/>
  <c r="M2336" i="16"/>
  <c r="M2337" i="16"/>
  <c r="M2338" i="16"/>
  <c r="M2339" i="16"/>
  <c r="M2340" i="16"/>
  <c r="M2341" i="16"/>
  <c r="M2342" i="16"/>
  <c r="M2343" i="16"/>
  <c r="M2344" i="16"/>
  <c r="M2345" i="16"/>
  <c r="M2346" i="16"/>
  <c r="M2347" i="16"/>
  <c r="M2348" i="16"/>
  <c r="M2349" i="16"/>
  <c r="M2350" i="16"/>
  <c r="M2351" i="16"/>
  <c r="M2352" i="16"/>
  <c r="M2353" i="16"/>
  <c r="M2354" i="16"/>
  <c r="M2355" i="16"/>
  <c r="M2356" i="16"/>
  <c r="M2357" i="16"/>
  <c r="M2358" i="16"/>
  <c r="M2359" i="16"/>
  <c r="M2360" i="16"/>
  <c r="M2361" i="16"/>
  <c r="M2362" i="16"/>
  <c r="M2363" i="16"/>
  <c r="M2364" i="16"/>
  <c r="M2365" i="16"/>
  <c r="M2366" i="16"/>
  <c r="M2367" i="16"/>
  <c r="M2368" i="16"/>
  <c r="M2369" i="16"/>
  <c r="M2370" i="16"/>
  <c r="M2371" i="16"/>
  <c r="M2372" i="16"/>
  <c r="M2373" i="16"/>
  <c r="M2374" i="16"/>
  <c r="M2375" i="16"/>
  <c r="M2376" i="16"/>
  <c r="M2377" i="16"/>
  <c r="M2378" i="16"/>
  <c r="M2379" i="16"/>
  <c r="M2380" i="16"/>
  <c r="M2381" i="16"/>
  <c r="M2382" i="16"/>
  <c r="M2383" i="16"/>
  <c r="M2384" i="16"/>
  <c r="M2385" i="16"/>
  <c r="M2386" i="16"/>
  <c r="M2387" i="16"/>
  <c r="M2388" i="16"/>
  <c r="M2389" i="16"/>
  <c r="M2390" i="16"/>
  <c r="M2391" i="16"/>
  <c r="M2392" i="16"/>
  <c r="M2393" i="16"/>
  <c r="M2394" i="16"/>
  <c r="M2395" i="16"/>
  <c r="M2396" i="16"/>
  <c r="M2397" i="16"/>
  <c r="M2398" i="16"/>
  <c r="M2399" i="16"/>
  <c r="M2400" i="16"/>
  <c r="M2401" i="16"/>
  <c r="M2402" i="16"/>
  <c r="M2403" i="16"/>
  <c r="M2404" i="16"/>
  <c r="M2405" i="16"/>
  <c r="M2406" i="16"/>
  <c r="M2407" i="16"/>
  <c r="M2408" i="16"/>
  <c r="M2409" i="16"/>
  <c r="M2410" i="16"/>
  <c r="M2411" i="16"/>
  <c r="M2412" i="16"/>
  <c r="M2413" i="16"/>
  <c r="M2414" i="16"/>
  <c r="M2415" i="16"/>
  <c r="M2416" i="16"/>
  <c r="M2417" i="16"/>
  <c r="M2418" i="16"/>
  <c r="M2419" i="16"/>
  <c r="M2420" i="16"/>
  <c r="M2421" i="16"/>
  <c r="M2422" i="16"/>
  <c r="M2423" i="16"/>
  <c r="M2424" i="16"/>
  <c r="M2425" i="16"/>
  <c r="M2426" i="16"/>
  <c r="M2427" i="16"/>
  <c r="M2428" i="16"/>
  <c r="M2429" i="16"/>
  <c r="M2430" i="16"/>
  <c r="M2431" i="16"/>
  <c r="M2432" i="16"/>
  <c r="M2433" i="16"/>
  <c r="M2434" i="16"/>
  <c r="M2435" i="16"/>
  <c r="M2436" i="16"/>
  <c r="M2437" i="16"/>
  <c r="M2438" i="16"/>
  <c r="M2439" i="16"/>
  <c r="M2440" i="16"/>
  <c r="M2441" i="16"/>
  <c r="M2442" i="16"/>
  <c r="M2443" i="16"/>
  <c r="M2444" i="16"/>
  <c r="M2445" i="16"/>
  <c r="M2446" i="16"/>
  <c r="M2447" i="16"/>
  <c r="M2448" i="16"/>
  <c r="M2449" i="16"/>
  <c r="M2450" i="16"/>
  <c r="M2451" i="16"/>
  <c r="M2452" i="16"/>
  <c r="M2453" i="16"/>
  <c r="M2454" i="16"/>
  <c r="M2455" i="16"/>
  <c r="M2456" i="16"/>
  <c r="M2457" i="16"/>
  <c r="M2458" i="16"/>
  <c r="M2459" i="16"/>
  <c r="M2460" i="16"/>
  <c r="M2461" i="16"/>
  <c r="M2462" i="16"/>
  <c r="M2463" i="16"/>
  <c r="M2464" i="16"/>
  <c r="M2465" i="16"/>
  <c r="M2466" i="16"/>
  <c r="M2467" i="16"/>
  <c r="M2468" i="16"/>
  <c r="M2469" i="16"/>
  <c r="M2470" i="16"/>
  <c r="M2471" i="16"/>
  <c r="M2472" i="16"/>
  <c r="M2473" i="16"/>
  <c r="M2474" i="16"/>
  <c r="M2475" i="16"/>
  <c r="M2476" i="16"/>
  <c r="M2477" i="16"/>
  <c r="M2478" i="16"/>
  <c r="M2479" i="16"/>
  <c r="M2480" i="16"/>
  <c r="M2481" i="16"/>
  <c r="M2482" i="16"/>
  <c r="M2483" i="16"/>
  <c r="M2484" i="16"/>
  <c r="M2485" i="16"/>
  <c r="M2486" i="16"/>
  <c r="M2487" i="16"/>
  <c r="M2488" i="16"/>
  <c r="M2489" i="16"/>
  <c r="M2490" i="16"/>
  <c r="M2491" i="16"/>
  <c r="M2492" i="16"/>
  <c r="M2493" i="16"/>
  <c r="M2494" i="16"/>
  <c r="M2495" i="16"/>
  <c r="M2496" i="16"/>
  <c r="M2497" i="16"/>
  <c r="M2498" i="16"/>
  <c r="M2499" i="16"/>
  <c r="M2500" i="16"/>
  <c r="M2501" i="16"/>
  <c r="M2502" i="16"/>
  <c r="M2503" i="16"/>
  <c r="M2504" i="16"/>
  <c r="M2505" i="16"/>
  <c r="M2506" i="16"/>
  <c r="M2507" i="16"/>
  <c r="M2508" i="16"/>
  <c r="M2509" i="16"/>
  <c r="M2510" i="16"/>
  <c r="M2511" i="16"/>
  <c r="M2512" i="16"/>
  <c r="M2513" i="16"/>
  <c r="M2514" i="16"/>
  <c r="M2515" i="16"/>
  <c r="M2516" i="16"/>
  <c r="M2517" i="16"/>
  <c r="M2518" i="16"/>
  <c r="M2519" i="16"/>
  <c r="M2520" i="16"/>
  <c r="M2521" i="16"/>
  <c r="M2522" i="16"/>
  <c r="M2523" i="16"/>
  <c r="M2524" i="16"/>
  <c r="M2525" i="16"/>
  <c r="M2526" i="16"/>
  <c r="M2527" i="16"/>
  <c r="M2528" i="16"/>
  <c r="M2529" i="16"/>
  <c r="M2530" i="16"/>
  <c r="M2531" i="16"/>
  <c r="M2532" i="16"/>
  <c r="M2533" i="16"/>
  <c r="M2534" i="16"/>
  <c r="M2535" i="16"/>
  <c r="M2536" i="16"/>
  <c r="M2537" i="16"/>
  <c r="M2538" i="16"/>
  <c r="M2539" i="16"/>
  <c r="M2540" i="16"/>
  <c r="M2541" i="16"/>
  <c r="M2542" i="16"/>
  <c r="M2543" i="16"/>
  <c r="M2544" i="16"/>
  <c r="M2545" i="16"/>
  <c r="M2546" i="16"/>
  <c r="M2547" i="16"/>
  <c r="M2548" i="16"/>
  <c r="M2549" i="16"/>
  <c r="M2550" i="16"/>
  <c r="M2551" i="16"/>
  <c r="M2552" i="16"/>
  <c r="M2553" i="16"/>
  <c r="M2554" i="16"/>
  <c r="M2555" i="16"/>
  <c r="M2556" i="16"/>
  <c r="M2557" i="16"/>
  <c r="M2558" i="16"/>
  <c r="M2559" i="16"/>
  <c r="M2560" i="16"/>
  <c r="M2561" i="16"/>
  <c r="M2562" i="16"/>
  <c r="M2563" i="16"/>
  <c r="M2564" i="16"/>
  <c r="M2565" i="16"/>
  <c r="M2566" i="16"/>
  <c r="M2567" i="16"/>
  <c r="M2568" i="16"/>
  <c r="M2569" i="16"/>
  <c r="M2570" i="16"/>
  <c r="M2571" i="16"/>
  <c r="M2572" i="16"/>
  <c r="M2573" i="16"/>
  <c r="M2574" i="16"/>
  <c r="M2575" i="16"/>
  <c r="M2576" i="16"/>
  <c r="M2577" i="16"/>
  <c r="M2578" i="16"/>
  <c r="M2579" i="16"/>
  <c r="M2580" i="16"/>
  <c r="M2581" i="16"/>
  <c r="M2582" i="16"/>
  <c r="M2583" i="16"/>
  <c r="M2584" i="16"/>
  <c r="M2585" i="16"/>
  <c r="M2586" i="16"/>
  <c r="M2587" i="16"/>
  <c r="M2588" i="16"/>
  <c r="M2589" i="16"/>
  <c r="M2590" i="16"/>
  <c r="M2591" i="16"/>
  <c r="M2592" i="16"/>
  <c r="M2593" i="16"/>
  <c r="M2594" i="16"/>
  <c r="M2595" i="16"/>
  <c r="M2596" i="16"/>
  <c r="M2597" i="16"/>
  <c r="M2598" i="16"/>
  <c r="M2599" i="16"/>
  <c r="M2600" i="16"/>
  <c r="M2601" i="16"/>
  <c r="M2602" i="16"/>
  <c r="M2603" i="16"/>
  <c r="M2604" i="16"/>
  <c r="M2605" i="16"/>
  <c r="M2606" i="16"/>
  <c r="M2607" i="16"/>
  <c r="M2608" i="16"/>
  <c r="M2609" i="16"/>
  <c r="M2610" i="16"/>
  <c r="M2611" i="16"/>
  <c r="M2612" i="16"/>
  <c r="M2613" i="16"/>
  <c r="M2614" i="16"/>
  <c r="M2615" i="16"/>
  <c r="M2616" i="16"/>
  <c r="M2617" i="16"/>
  <c r="M2618" i="16"/>
  <c r="M2619" i="16"/>
  <c r="M2620" i="16"/>
  <c r="M2621" i="16"/>
  <c r="M2622" i="16"/>
  <c r="M2623" i="16"/>
  <c r="M2624" i="16"/>
  <c r="M2625" i="16"/>
  <c r="M2626" i="16"/>
  <c r="M2627" i="16"/>
  <c r="M2628" i="16"/>
  <c r="M2629" i="16"/>
  <c r="M2630" i="16"/>
  <c r="M2631" i="16"/>
  <c r="M2632" i="16"/>
  <c r="M2633" i="16"/>
  <c r="M2634" i="16"/>
  <c r="M2635" i="16"/>
  <c r="M2636" i="16"/>
  <c r="M2637" i="16"/>
  <c r="M2638" i="16"/>
  <c r="M2639" i="16"/>
  <c r="M2640" i="16"/>
  <c r="M2641" i="16"/>
  <c r="M2642" i="16"/>
  <c r="M2643" i="16"/>
  <c r="M2644" i="16"/>
  <c r="M2645" i="16"/>
  <c r="M2646" i="16"/>
  <c r="M2647" i="16"/>
  <c r="M2648" i="16"/>
  <c r="M2649" i="16"/>
  <c r="M2650" i="16"/>
  <c r="M2651" i="16"/>
  <c r="M2652" i="16"/>
  <c r="M2653" i="16"/>
  <c r="M2654" i="16"/>
  <c r="M2655" i="16"/>
  <c r="M2656" i="16"/>
  <c r="M2657" i="16"/>
  <c r="M2658" i="16"/>
  <c r="M2659" i="16"/>
  <c r="M2660" i="16"/>
  <c r="M2661" i="16"/>
  <c r="M2662" i="16"/>
  <c r="M2663" i="16"/>
  <c r="M2664" i="16"/>
  <c r="M2665" i="16"/>
  <c r="M2666" i="16"/>
  <c r="M2667" i="16"/>
  <c r="M2668" i="16"/>
  <c r="M2669" i="16"/>
  <c r="M2670" i="16"/>
  <c r="M2671" i="16"/>
  <c r="M2672" i="16"/>
  <c r="M2673" i="16"/>
  <c r="M2674" i="16"/>
  <c r="M2675" i="16"/>
  <c r="M2676" i="16"/>
  <c r="M2677" i="16"/>
  <c r="M2678" i="16"/>
  <c r="M2679" i="16"/>
  <c r="M2680" i="16"/>
  <c r="M2681" i="16"/>
  <c r="M2682" i="16"/>
  <c r="M2683" i="16"/>
  <c r="M2684" i="16"/>
  <c r="M2685" i="16"/>
  <c r="M2686" i="16"/>
  <c r="M2687" i="16"/>
  <c r="M2688" i="16"/>
  <c r="M2689" i="16"/>
  <c r="M2690" i="16"/>
  <c r="M2691" i="16"/>
  <c r="M2692" i="16"/>
  <c r="M2693" i="16"/>
  <c r="M2694" i="16"/>
  <c r="M2695" i="16"/>
  <c r="M2696" i="16"/>
  <c r="M2697" i="16"/>
  <c r="M2698" i="16"/>
  <c r="M2699" i="16"/>
  <c r="M2700" i="16"/>
  <c r="M2701" i="16"/>
  <c r="M2702" i="16"/>
  <c r="M2703" i="16"/>
  <c r="M2704" i="16"/>
  <c r="M2705" i="16"/>
  <c r="M2706" i="16"/>
  <c r="M2707" i="16"/>
  <c r="M2708" i="16"/>
  <c r="M2709" i="16"/>
  <c r="M2710" i="16"/>
  <c r="M2711" i="16"/>
  <c r="M2712" i="16"/>
  <c r="M2713" i="16"/>
  <c r="M2714" i="16"/>
  <c r="M2715" i="16"/>
  <c r="M2716" i="16"/>
  <c r="M2717" i="16"/>
  <c r="M2718" i="16"/>
  <c r="M2719" i="16"/>
  <c r="M2720" i="16"/>
  <c r="M2721" i="16"/>
  <c r="M2722" i="16"/>
  <c r="M2723" i="16"/>
  <c r="M2724" i="16"/>
  <c r="M2725" i="16"/>
  <c r="M2726" i="16"/>
  <c r="M2727" i="16"/>
  <c r="M2728" i="16"/>
  <c r="M2729" i="16"/>
  <c r="M2730" i="16"/>
  <c r="M2731" i="16"/>
  <c r="M2732" i="16"/>
  <c r="M2733" i="16"/>
  <c r="M2734" i="16"/>
  <c r="M2735" i="16"/>
  <c r="M2736" i="16"/>
  <c r="M2737" i="16"/>
  <c r="M2738" i="16"/>
  <c r="M2739" i="16"/>
  <c r="M2740" i="16"/>
  <c r="M2741" i="16"/>
  <c r="M2742" i="16"/>
  <c r="M2743" i="16"/>
  <c r="M2744" i="16"/>
  <c r="M2745" i="16"/>
  <c r="M2746" i="16"/>
  <c r="M2747" i="16"/>
  <c r="M2748" i="16"/>
  <c r="M2749" i="16"/>
  <c r="M2750" i="16"/>
  <c r="M2751" i="16"/>
  <c r="M2752" i="16"/>
  <c r="M2753" i="16"/>
  <c r="M2754" i="16"/>
  <c r="M2755" i="16"/>
  <c r="M2756" i="16"/>
  <c r="M2757" i="16"/>
  <c r="M2758" i="16"/>
  <c r="M2759" i="16"/>
  <c r="M2760" i="16"/>
  <c r="M2761" i="16"/>
  <c r="M2762" i="16"/>
  <c r="M2763" i="16"/>
  <c r="M2764" i="16"/>
  <c r="M2765" i="16"/>
  <c r="M2766" i="16"/>
  <c r="M2767" i="16"/>
  <c r="M2768" i="16"/>
  <c r="M2769" i="16"/>
  <c r="M2770" i="16"/>
  <c r="M2771" i="16"/>
  <c r="M2772" i="16"/>
  <c r="M2773" i="16"/>
  <c r="M2774" i="16"/>
  <c r="M2775" i="16"/>
  <c r="M2776" i="16"/>
  <c r="M2777" i="16"/>
  <c r="M2778" i="16"/>
  <c r="M2779" i="16"/>
  <c r="M2780" i="16"/>
  <c r="M2781" i="16"/>
  <c r="M2782" i="16"/>
  <c r="M2783" i="16"/>
  <c r="M2784" i="16"/>
  <c r="M2785" i="16"/>
  <c r="M2786" i="16"/>
  <c r="M2787" i="16"/>
  <c r="M2788" i="16"/>
  <c r="M2789" i="16"/>
  <c r="M2790" i="16"/>
  <c r="M2791" i="16"/>
  <c r="M2792" i="16"/>
  <c r="M2793" i="16"/>
  <c r="M2794" i="16"/>
  <c r="M2795" i="16"/>
  <c r="M2796" i="16"/>
  <c r="M2797" i="16"/>
  <c r="M2798" i="16"/>
  <c r="M2799" i="16"/>
  <c r="M2800" i="16"/>
  <c r="M2801" i="16"/>
  <c r="M2802" i="16"/>
  <c r="M2803" i="16"/>
  <c r="M2804" i="16"/>
  <c r="M2805" i="16"/>
  <c r="M2806" i="16"/>
  <c r="M2807" i="16"/>
  <c r="M2808" i="16"/>
  <c r="M2809" i="16"/>
  <c r="M2810" i="16"/>
  <c r="M2811" i="16"/>
  <c r="M2812" i="16"/>
  <c r="M2813" i="16"/>
  <c r="M2814" i="16"/>
  <c r="M2815" i="16"/>
  <c r="M2816" i="16"/>
  <c r="M2817" i="16"/>
  <c r="M2818" i="16"/>
  <c r="M2819" i="16"/>
  <c r="M2820" i="16"/>
  <c r="M2821" i="16"/>
  <c r="M2822" i="16"/>
  <c r="M2823" i="16"/>
  <c r="M2824" i="16"/>
  <c r="M2825" i="16"/>
  <c r="M2826" i="16"/>
  <c r="M2827" i="16"/>
  <c r="M2828" i="16"/>
  <c r="M2829" i="16"/>
  <c r="M2830" i="16"/>
  <c r="M2831" i="16"/>
  <c r="M2832" i="16"/>
  <c r="M2833" i="16"/>
  <c r="M2834" i="16"/>
  <c r="M2835" i="16"/>
  <c r="M2836" i="16"/>
  <c r="M2837" i="16"/>
  <c r="M2838" i="16"/>
  <c r="M2839" i="16"/>
  <c r="M2840" i="16"/>
  <c r="M2841" i="16"/>
  <c r="M2842" i="16"/>
  <c r="M2843" i="16"/>
  <c r="M2844" i="16"/>
  <c r="M2845" i="16"/>
  <c r="M2846" i="16"/>
  <c r="M2847" i="16"/>
  <c r="M2848" i="16"/>
  <c r="M2849" i="16"/>
  <c r="M2850" i="16"/>
  <c r="M2851" i="16"/>
  <c r="M2852" i="16"/>
  <c r="M2853" i="16"/>
  <c r="M2854" i="16"/>
  <c r="M2855" i="16"/>
  <c r="M2856" i="16"/>
  <c r="M2857" i="16"/>
  <c r="M2858" i="16"/>
  <c r="M2859" i="16"/>
  <c r="M2860" i="16"/>
  <c r="M2861" i="16"/>
  <c r="M2862" i="16"/>
  <c r="M2863" i="16"/>
  <c r="M2864" i="16"/>
  <c r="M2865" i="16"/>
  <c r="M2866" i="16"/>
  <c r="M2867" i="16"/>
  <c r="M2868" i="16"/>
  <c r="M2869" i="16"/>
  <c r="M2870" i="16"/>
  <c r="M2871" i="16"/>
  <c r="M2872" i="16"/>
  <c r="M2873" i="16"/>
  <c r="M2874" i="16"/>
  <c r="M2875" i="16"/>
  <c r="M2876" i="16"/>
  <c r="M2877" i="16"/>
  <c r="M2878" i="16"/>
  <c r="M2879" i="16"/>
  <c r="M2880" i="16"/>
  <c r="M2881" i="16"/>
  <c r="M2882" i="16"/>
  <c r="M2883" i="16"/>
  <c r="M2884" i="16"/>
  <c r="M2885" i="16"/>
  <c r="M2886" i="16"/>
  <c r="M2887" i="16"/>
  <c r="M2888" i="16"/>
  <c r="M2889" i="16"/>
  <c r="M2890" i="16"/>
  <c r="M2891" i="16"/>
  <c r="M2892" i="16"/>
  <c r="M2893" i="16"/>
  <c r="M2894" i="16"/>
  <c r="M2895" i="16"/>
  <c r="M2896" i="16"/>
  <c r="M2897" i="16"/>
  <c r="M2898" i="16"/>
  <c r="M2899" i="16"/>
  <c r="M2900" i="16"/>
  <c r="M2901" i="16"/>
  <c r="M2902" i="16"/>
  <c r="M2903" i="16"/>
  <c r="M2904" i="16"/>
  <c r="M2905" i="16"/>
  <c r="M2906" i="16"/>
  <c r="M2907" i="16"/>
  <c r="M2908" i="16"/>
  <c r="M2909" i="16"/>
  <c r="M2910" i="16"/>
  <c r="M2911" i="16"/>
  <c r="M2912" i="16"/>
  <c r="M2913" i="16"/>
  <c r="M2914" i="16"/>
  <c r="M2915" i="16"/>
  <c r="M2916" i="16"/>
  <c r="M2917" i="16"/>
  <c r="M2918" i="16"/>
  <c r="M2919" i="16"/>
  <c r="M2920" i="16"/>
  <c r="M2921" i="16"/>
  <c r="M2922" i="16"/>
  <c r="M2923" i="16"/>
  <c r="M2924" i="16"/>
  <c r="M2925" i="16"/>
  <c r="M2926" i="16"/>
  <c r="M2927" i="16"/>
  <c r="M2928" i="16"/>
  <c r="M2929" i="16"/>
  <c r="M2930" i="16"/>
  <c r="M2931" i="16"/>
  <c r="M2932" i="16"/>
  <c r="M2933" i="16"/>
  <c r="M2934" i="16"/>
  <c r="M2935" i="16"/>
  <c r="M2936" i="16"/>
  <c r="M2937" i="16"/>
  <c r="M2938" i="16"/>
  <c r="M2939" i="16"/>
  <c r="M2940" i="16"/>
  <c r="M2941" i="16"/>
  <c r="M2942" i="16"/>
  <c r="M2943" i="16"/>
  <c r="M2944" i="16"/>
  <c r="M2945" i="16"/>
  <c r="M2946" i="16"/>
  <c r="M2947" i="16"/>
  <c r="M2948" i="16"/>
  <c r="M2949" i="16"/>
  <c r="M2950" i="16"/>
  <c r="M2951" i="16"/>
  <c r="M2952" i="16"/>
  <c r="M2953" i="16"/>
  <c r="M2954" i="16"/>
  <c r="M2955" i="16"/>
  <c r="M2956" i="16"/>
  <c r="M2957" i="16"/>
  <c r="M2958" i="16"/>
  <c r="M2959" i="16"/>
  <c r="M2960" i="16"/>
  <c r="M2961" i="16"/>
  <c r="M2962" i="16"/>
  <c r="M2963" i="16"/>
  <c r="M2964" i="16"/>
  <c r="M2965" i="16"/>
  <c r="M2966" i="16"/>
  <c r="M2967" i="16"/>
  <c r="M2968" i="16"/>
  <c r="M2969" i="16"/>
  <c r="M2970" i="16"/>
  <c r="M2971" i="16"/>
  <c r="M2972" i="16"/>
  <c r="M2973" i="16"/>
  <c r="M2974" i="16"/>
  <c r="M2975" i="16"/>
  <c r="M2976" i="16"/>
  <c r="M2977" i="16"/>
  <c r="M2978" i="16"/>
  <c r="M2979" i="16"/>
  <c r="M2980" i="16"/>
  <c r="M2981" i="16"/>
  <c r="M2982" i="16"/>
  <c r="M2983" i="16"/>
  <c r="M2984" i="16"/>
  <c r="M2985" i="16"/>
  <c r="M2986" i="16"/>
  <c r="M2987" i="16"/>
  <c r="M2988" i="16"/>
  <c r="M2989" i="16"/>
  <c r="M2990" i="16"/>
  <c r="M2991" i="16"/>
  <c r="M2992" i="16"/>
  <c r="M2993" i="16"/>
  <c r="M2994" i="16"/>
  <c r="M2995" i="16"/>
  <c r="M2996" i="16"/>
  <c r="M2997" i="16"/>
  <c r="M2998" i="16"/>
  <c r="M2999" i="16"/>
  <c r="M3000" i="16"/>
  <c r="M3001" i="16"/>
  <c r="M3002" i="16"/>
  <c r="M3003" i="16"/>
  <c r="M3004" i="16"/>
  <c r="M3005" i="16"/>
  <c r="M3006" i="16"/>
  <c r="M3007" i="16"/>
  <c r="M3008" i="16"/>
  <c r="M3009" i="16"/>
  <c r="M3010" i="16"/>
  <c r="M3011" i="16"/>
  <c r="M3012" i="16"/>
  <c r="M3013" i="16"/>
  <c r="M3014" i="16"/>
  <c r="M3015" i="16"/>
  <c r="M3016" i="16"/>
  <c r="M3017" i="16"/>
  <c r="M3018" i="16"/>
  <c r="M3019" i="16"/>
  <c r="M3020" i="16"/>
  <c r="M3021" i="16"/>
  <c r="M3022" i="16"/>
  <c r="M3023" i="16"/>
  <c r="M3024" i="16"/>
  <c r="M3025" i="16"/>
  <c r="M3026" i="16"/>
  <c r="M3027" i="16"/>
  <c r="M3028" i="16"/>
  <c r="M3029" i="16"/>
  <c r="M3030" i="16"/>
  <c r="M3031" i="16"/>
  <c r="M3032" i="16"/>
  <c r="M3033" i="16"/>
  <c r="M3034" i="16"/>
  <c r="M3035" i="16"/>
  <c r="M3036" i="16"/>
  <c r="M3037" i="16"/>
  <c r="M3038" i="16"/>
  <c r="M3039" i="16"/>
  <c r="M3040" i="16"/>
  <c r="M3041" i="16"/>
  <c r="M3042" i="16"/>
  <c r="M3043" i="16"/>
  <c r="M3044" i="16"/>
  <c r="M3045" i="16"/>
  <c r="M3046" i="16"/>
  <c r="M3047" i="16"/>
  <c r="M3048" i="16"/>
  <c r="M3049" i="16"/>
  <c r="M3050" i="16"/>
  <c r="M3051" i="16"/>
  <c r="M3052" i="16"/>
  <c r="M3053" i="16"/>
  <c r="M3054" i="16"/>
  <c r="M3055" i="16"/>
  <c r="M3056" i="16"/>
  <c r="M3057" i="16"/>
  <c r="M3058" i="16"/>
  <c r="M3059" i="16"/>
  <c r="M3060" i="16"/>
  <c r="M3061" i="16"/>
  <c r="M3062" i="16"/>
  <c r="M3063" i="16"/>
  <c r="M3064" i="16"/>
  <c r="M3065" i="16"/>
  <c r="M3066" i="16"/>
  <c r="M3067" i="16"/>
  <c r="M3068" i="16"/>
  <c r="M3069" i="16"/>
  <c r="M3070" i="16"/>
  <c r="M3071" i="16"/>
  <c r="M3072" i="16"/>
  <c r="M3073" i="16"/>
  <c r="M3074" i="16"/>
  <c r="M3075" i="16"/>
  <c r="M3076" i="16"/>
  <c r="M3077" i="16"/>
  <c r="M3078" i="16"/>
  <c r="M3079" i="16"/>
  <c r="M3080" i="16"/>
  <c r="M3081" i="16"/>
  <c r="M3082" i="16"/>
  <c r="M3083" i="16"/>
  <c r="M3084" i="16"/>
  <c r="M3085" i="16"/>
  <c r="M3086" i="16"/>
  <c r="M3087" i="16"/>
  <c r="M3088" i="16"/>
  <c r="M3089" i="16"/>
  <c r="M3090" i="16"/>
  <c r="M3091" i="16"/>
  <c r="M3092" i="16"/>
  <c r="M3093" i="16"/>
  <c r="M3094" i="16"/>
  <c r="M3095" i="16"/>
  <c r="M3096" i="16"/>
  <c r="M3097" i="16"/>
  <c r="M3098" i="16"/>
  <c r="M3099" i="16"/>
  <c r="M3100" i="16"/>
  <c r="M3101" i="16"/>
  <c r="M3102" i="16"/>
  <c r="M3103" i="16"/>
  <c r="M3104" i="16"/>
  <c r="M3105" i="16"/>
  <c r="M3106" i="16"/>
  <c r="M3107" i="16"/>
  <c r="M3108" i="16"/>
  <c r="M3109" i="16"/>
  <c r="M3110" i="16"/>
  <c r="M3111" i="16"/>
  <c r="M3112" i="16"/>
  <c r="M3113" i="16"/>
  <c r="M3114" i="16"/>
  <c r="M3115" i="16"/>
  <c r="M3116" i="16"/>
  <c r="M3117" i="16"/>
  <c r="M3118" i="16"/>
  <c r="M3119" i="16"/>
  <c r="M3120" i="16"/>
  <c r="M3121" i="16"/>
  <c r="M3122" i="16"/>
  <c r="M3123" i="16"/>
  <c r="M3124" i="16"/>
  <c r="M3125" i="16"/>
  <c r="M3126" i="16"/>
  <c r="M3127" i="16"/>
  <c r="M3128" i="16"/>
  <c r="M3129" i="16"/>
  <c r="M3130" i="16"/>
  <c r="M3131" i="16"/>
  <c r="M3132" i="16"/>
  <c r="M3133" i="16"/>
  <c r="M3134" i="16"/>
  <c r="M3135" i="16"/>
  <c r="M3136" i="16"/>
  <c r="M3137" i="16"/>
  <c r="M3138" i="16"/>
  <c r="M3139" i="16"/>
  <c r="M3140" i="16"/>
  <c r="M3141" i="16"/>
  <c r="M3142" i="16"/>
  <c r="M3143" i="16"/>
  <c r="M3144" i="16"/>
  <c r="M3145" i="16"/>
  <c r="M3146" i="16"/>
  <c r="M3147" i="16"/>
  <c r="M3148" i="16"/>
  <c r="M3149" i="16"/>
  <c r="M3150" i="16"/>
  <c r="M3151" i="16"/>
  <c r="M3152" i="16"/>
  <c r="M3153" i="16"/>
  <c r="M3154" i="16"/>
  <c r="M3155" i="16"/>
  <c r="M3156" i="16"/>
  <c r="M3157" i="16"/>
  <c r="M3158" i="16"/>
  <c r="M3159" i="16"/>
  <c r="M3160" i="16"/>
  <c r="M3161" i="16"/>
  <c r="M3162" i="16"/>
  <c r="M3163" i="16"/>
  <c r="M3164" i="16"/>
  <c r="M3165" i="16"/>
  <c r="M3166" i="16"/>
  <c r="M3167" i="16"/>
  <c r="M3168" i="16"/>
  <c r="M3169" i="16"/>
  <c r="M3170" i="16"/>
  <c r="M3171" i="16"/>
  <c r="M3172" i="16"/>
  <c r="M3173" i="16"/>
  <c r="M3174" i="16"/>
  <c r="M3175" i="16"/>
  <c r="M3176" i="16"/>
  <c r="M3177" i="16"/>
  <c r="M3178" i="16"/>
  <c r="M3179" i="16"/>
  <c r="M3180" i="16"/>
  <c r="M3181" i="16"/>
  <c r="M3182" i="16"/>
  <c r="M3183" i="16"/>
  <c r="M3184" i="16"/>
  <c r="M3185" i="16"/>
  <c r="M3186" i="16"/>
  <c r="M3187" i="16"/>
  <c r="M3188" i="16"/>
  <c r="M3189" i="16"/>
  <c r="M3190" i="16"/>
  <c r="M3191" i="16"/>
  <c r="M3192" i="16"/>
  <c r="M3193" i="16"/>
  <c r="M3194" i="16"/>
  <c r="M3195" i="16"/>
  <c r="M3196" i="16"/>
  <c r="M3197" i="16"/>
  <c r="M3198" i="16"/>
  <c r="M3199" i="16"/>
  <c r="M3200" i="16"/>
  <c r="M3201" i="16"/>
  <c r="M3202" i="16"/>
  <c r="M3203" i="16"/>
  <c r="M3204" i="16"/>
  <c r="M3205" i="16"/>
  <c r="M3206" i="16"/>
  <c r="M3207" i="16"/>
  <c r="M3208" i="16"/>
  <c r="M3209" i="16"/>
  <c r="M3210" i="16"/>
  <c r="M3211" i="16"/>
  <c r="M3212" i="16"/>
  <c r="M3213" i="16"/>
  <c r="M3214" i="16"/>
  <c r="M3215" i="16"/>
  <c r="M3216" i="16"/>
  <c r="M3217" i="16"/>
  <c r="M3218" i="16"/>
  <c r="M3219" i="16"/>
  <c r="M3220" i="16"/>
  <c r="M3221" i="16"/>
  <c r="M3222" i="16"/>
  <c r="M3223" i="16"/>
  <c r="M3224" i="16"/>
  <c r="M3225" i="16"/>
  <c r="M3226" i="16"/>
  <c r="M3227" i="16"/>
  <c r="M3228" i="16"/>
  <c r="M3229" i="16"/>
  <c r="M3230" i="16"/>
  <c r="M3231" i="16"/>
  <c r="M3232" i="16"/>
  <c r="M3233" i="16"/>
  <c r="M3234" i="16"/>
  <c r="M3235" i="16"/>
  <c r="M3236" i="16"/>
  <c r="M3237" i="16"/>
  <c r="M3238" i="16"/>
  <c r="M3239" i="16"/>
  <c r="M3240" i="16"/>
  <c r="M3241" i="16"/>
  <c r="M3242" i="16"/>
  <c r="M3243" i="16"/>
  <c r="M3244" i="16"/>
  <c r="M3245" i="16"/>
  <c r="M3246" i="16"/>
  <c r="M3247" i="16"/>
  <c r="M3248" i="16"/>
  <c r="M3249" i="16"/>
  <c r="M3250" i="16"/>
  <c r="M3251" i="16"/>
  <c r="M3252" i="16"/>
  <c r="M3253" i="16"/>
  <c r="M3254" i="16"/>
  <c r="M3255" i="16"/>
  <c r="M3256" i="16"/>
  <c r="M3257" i="16"/>
  <c r="M3258" i="16"/>
  <c r="M3259" i="16"/>
  <c r="M3260" i="16"/>
  <c r="M3261" i="16"/>
  <c r="M3262" i="16"/>
  <c r="M3263" i="16"/>
  <c r="M3264" i="16"/>
  <c r="M3265" i="16"/>
  <c r="M3266" i="16"/>
  <c r="M3267" i="16"/>
  <c r="M3268" i="16"/>
  <c r="M3269" i="16"/>
  <c r="M3270" i="16"/>
  <c r="M3271" i="16"/>
  <c r="M3272" i="16"/>
  <c r="M3273" i="16"/>
  <c r="M3274" i="16"/>
  <c r="M3275" i="16"/>
  <c r="M3276" i="16"/>
  <c r="M3277" i="16"/>
  <c r="M3278" i="16"/>
  <c r="M3279" i="16"/>
  <c r="M3280" i="16"/>
  <c r="M3281" i="16"/>
  <c r="M3282" i="16"/>
  <c r="M3283" i="16"/>
  <c r="M3284" i="16"/>
  <c r="M3285" i="16"/>
  <c r="M3286" i="16"/>
  <c r="M3287" i="16"/>
  <c r="M3288" i="16"/>
  <c r="M3289" i="16"/>
  <c r="M3290" i="16"/>
  <c r="M3291" i="16"/>
  <c r="M3292" i="16"/>
  <c r="M3293" i="16"/>
  <c r="M3294" i="16"/>
  <c r="M3295" i="16"/>
  <c r="M3296" i="16"/>
  <c r="M3297" i="16"/>
  <c r="M3298" i="16"/>
  <c r="M3299" i="16"/>
  <c r="M3300" i="16"/>
  <c r="M3301" i="16"/>
  <c r="M3302" i="16"/>
  <c r="M3303" i="16"/>
  <c r="M3304" i="16"/>
  <c r="M3305" i="16"/>
  <c r="M3306" i="16"/>
  <c r="M3307" i="16"/>
  <c r="M3308" i="16"/>
  <c r="M3309" i="16"/>
  <c r="M3310" i="16"/>
  <c r="M3311" i="16"/>
  <c r="M3312" i="16"/>
  <c r="M3313" i="16"/>
  <c r="M3314" i="16"/>
  <c r="M3315" i="16"/>
  <c r="M3316" i="16"/>
  <c r="M3317" i="16"/>
  <c r="M3318" i="16"/>
  <c r="M3319" i="16"/>
  <c r="M3320" i="16"/>
  <c r="M3321" i="16"/>
  <c r="M3322" i="16"/>
  <c r="M3323" i="16"/>
  <c r="M3324" i="16"/>
  <c r="M3325" i="16"/>
  <c r="M3326" i="16"/>
  <c r="M3327" i="16"/>
  <c r="M3328" i="16"/>
  <c r="M3329" i="16"/>
  <c r="M3330" i="16"/>
  <c r="M3331" i="16"/>
  <c r="M3332" i="16"/>
  <c r="M3333" i="16"/>
  <c r="M3334" i="16"/>
  <c r="M3335" i="16"/>
  <c r="M3336" i="16"/>
  <c r="M3337" i="16"/>
  <c r="M3338" i="16"/>
  <c r="M3339" i="16"/>
  <c r="M3340" i="16"/>
  <c r="M3341" i="16"/>
  <c r="M3342" i="16"/>
  <c r="M3343" i="16"/>
  <c r="M3344" i="16"/>
  <c r="M3345" i="16"/>
  <c r="M3346" i="16"/>
  <c r="M3347" i="16"/>
  <c r="M3348" i="16"/>
  <c r="M3349" i="16"/>
  <c r="M3350" i="16"/>
  <c r="M3351" i="16"/>
  <c r="M3352" i="16"/>
  <c r="M3353" i="16"/>
  <c r="M3354" i="16"/>
  <c r="M3355" i="16"/>
  <c r="M3356" i="16"/>
  <c r="M3357" i="16"/>
  <c r="M3358" i="16"/>
  <c r="M3359" i="16"/>
  <c r="M3360" i="16"/>
  <c r="M3361" i="16"/>
  <c r="M3362" i="16"/>
  <c r="M3363" i="16"/>
  <c r="M3364" i="16"/>
  <c r="M3365" i="16"/>
  <c r="M3366" i="16"/>
  <c r="M3367" i="16"/>
  <c r="M3368" i="16"/>
  <c r="M3369" i="16"/>
  <c r="M3370" i="16"/>
  <c r="M3371" i="16"/>
  <c r="M3372" i="16"/>
  <c r="M3373" i="16"/>
  <c r="M3374" i="16"/>
  <c r="M3375" i="16"/>
  <c r="M3376" i="16"/>
  <c r="M3377" i="16"/>
  <c r="M3378" i="16"/>
  <c r="M3379" i="16"/>
  <c r="M3380" i="16"/>
  <c r="M3381" i="16"/>
  <c r="M3382" i="16"/>
  <c r="M3383" i="16"/>
  <c r="M3384" i="16"/>
  <c r="M3385" i="16"/>
  <c r="M3386" i="16"/>
  <c r="M3387" i="16"/>
  <c r="M3388" i="16"/>
  <c r="M3389" i="16"/>
  <c r="M3390" i="16"/>
  <c r="M3391" i="16"/>
  <c r="M3392" i="16"/>
  <c r="M3393" i="16"/>
  <c r="M3394" i="16"/>
  <c r="M3395" i="16"/>
  <c r="M3396" i="16"/>
  <c r="M3397" i="16"/>
  <c r="M3398" i="16"/>
  <c r="M3399" i="16"/>
  <c r="M3400" i="16"/>
  <c r="M3401" i="16"/>
  <c r="M3402" i="16"/>
  <c r="M3403" i="16"/>
  <c r="M3404" i="16"/>
  <c r="M3405" i="16"/>
  <c r="M3406" i="16"/>
  <c r="M3407" i="16"/>
  <c r="M3408" i="16"/>
  <c r="M3409" i="16"/>
  <c r="M3410" i="16"/>
  <c r="M3411" i="16"/>
  <c r="M3412" i="16"/>
  <c r="M3413" i="16"/>
  <c r="M3414" i="16"/>
  <c r="M3415" i="16"/>
  <c r="M3416" i="16"/>
  <c r="M3417" i="16"/>
  <c r="M3418" i="16"/>
  <c r="M3419" i="16"/>
  <c r="M3420" i="16"/>
  <c r="M3421" i="16"/>
  <c r="M3422" i="16"/>
  <c r="M3423" i="16"/>
  <c r="M3424" i="16"/>
  <c r="M3425" i="16"/>
  <c r="M3426" i="16"/>
  <c r="M3427" i="16"/>
  <c r="M3428" i="16"/>
  <c r="M3429" i="16"/>
  <c r="M3430" i="16"/>
  <c r="M3431" i="16"/>
  <c r="M3432" i="16"/>
  <c r="M3433" i="16"/>
  <c r="M3434" i="16"/>
  <c r="M3435" i="16"/>
  <c r="M3436" i="16"/>
  <c r="M3437" i="16"/>
  <c r="M3438" i="16"/>
  <c r="M3439" i="16"/>
  <c r="M3440" i="16"/>
  <c r="M3441" i="16"/>
  <c r="M3442" i="16"/>
  <c r="M3443" i="16"/>
  <c r="M3444" i="16"/>
  <c r="M3445" i="16"/>
  <c r="M3446" i="16"/>
  <c r="M3447" i="16"/>
  <c r="M3448" i="16"/>
  <c r="M3449" i="16"/>
  <c r="M3450" i="16"/>
  <c r="M3451" i="16"/>
  <c r="M3452" i="16"/>
  <c r="M3453" i="16"/>
  <c r="M3454" i="16"/>
  <c r="M3455" i="16"/>
  <c r="M3456" i="16"/>
  <c r="M3457" i="16"/>
  <c r="M3458" i="16"/>
  <c r="M3459" i="16"/>
  <c r="M3460" i="16"/>
  <c r="M3461" i="16"/>
  <c r="M3462" i="16"/>
  <c r="M3463" i="16"/>
  <c r="M3464" i="16"/>
  <c r="M3465" i="16"/>
  <c r="M3466" i="16"/>
  <c r="M3467" i="16"/>
  <c r="M3468" i="16"/>
  <c r="M3469" i="16"/>
  <c r="M3470" i="16"/>
  <c r="M3471" i="16"/>
  <c r="M3472" i="16"/>
  <c r="M3473" i="16"/>
  <c r="M3474" i="16"/>
  <c r="M3475" i="16"/>
  <c r="M3476" i="16"/>
  <c r="M3477" i="16"/>
  <c r="M3478" i="16"/>
  <c r="M3479" i="16"/>
  <c r="M3480" i="16"/>
  <c r="M3481" i="16"/>
  <c r="M3482" i="16"/>
  <c r="M3483" i="16"/>
  <c r="M3484" i="16"/>
  <c r="M3485" i="16"/>
  <c r="M3486" i="16"/>
  <c r="M3487" i="16"/>
  <c r="M3488" i="16"/>
  <c r="M3489" i="16"/>
  <c r="M3490" i="16"/>
  <c r="M3491" i="16"/>
  <c r="M3492" i="16"/>
  <c r="M3493" i="16"/>
  <c r="M3494" i="16"/>
  <c r="M3495" i="16"/>
  <c r="M3496" i="16"/>
  <c r="M3497" i="16"/>
  <c r="M3498" i="16"/>
  <c r="M3499" i="16"/>
  <c r="M3500" i="16"/>
  <c r="M3501" i="16"/>
  <c r="M3502" i="16"/>
  <c r="M3503" i="16"/>
  <c r="M3504" i="16"/>
  <c r="M3505" i="16"/>
  <c r="M3506" i="16"/>
  <c r="M3507" i="16"/>
  <c r="M3508" i="16"/>
  <c r="M3509" i="16"/>
  <c r="M3510" i="16"/>
  <c r="M3511" i="16"/>
  <c r="M3512" i="16"/>
  <c r="M3513" i="16"/>
  <c r="M3514" i="16"/>
  <c r="M3515" i="16"/>
  <c r="M3516" i="16"/>
  <c r="M3517" i="16"/>
  <c r="M3518" i="16"/>
  <c r="M3519" i="16"/>
  <c r="M3520" i="16"/>
  <c r="M3521" i="16"/>
  <c r="M3522" i="16"/>
  <c r="M3523" i="16"/>
  <c r="M3524" i="16"/>
  <c r="M3525" i="16"/>
  <c r="M3526" i="16"/>
  <c r="M3527" i="16"/>
  <c r="M3528" i="16"/>
  <c r="M3529" i="16"/>
  <c r="M3530" i="16"/>
  <c r="M3531" i="16"/>
  <c r="M3532" i="16"/>
  <c r="M3533" i="16"/>
  <c r="M3534" i="16"/>
  <c r="M3535" i="16"/>
  <c r="M3536" i="16"/>
  <c r="M3537" i="16"/>
  <c r="M3538" i="16"/>
  <c r="M3539" i="16"/>
  <c r="M3540" i="16"/>
  <c r="M3541" i="16"/>
  <c r="M3542" i="16"/>
  <c r="M3543" i="16"/>
  <c r="M3544" i="16"/>
  <c r="M3545" i="16"/>
  <c r="M3546" i="16"/>
  <c r="M3547" i="16"/>
  <c r="M3548" i="16"/>
  <c r="M3549" i="16"/>
  <c r="M3550" i="16"/>
  <c r="M3551" i="16"/>
  <c r="M3552" i="16"/>
  <c r="M3553" i="16"/>
  <c r="M3554" i="16"/>
  <c r="M3555" i="16"/>
  <c r="M3556" i="16"/>
  <c r="M3557" i="16"/>
  <c r="M3558" i="16"/>
  <c r="M3559" i="16"/>
  <c r="M3560" i="16"/>
  <c r="M3561" i="16"/>
  <c r="M3562" i="16"/>
  <c r="M3563" i="16"/>
  <c r="M3564" i="16"/>
  <c r="M3565" i="16"/>
  <c r="M3566" i="16"/>
  <c r="M3567" i="16"/>
  <c r="M3568" i="16"/>
  <c r="M3569" i="16"/>
  <c r="M3570" i="16"/>
  <c r="M3571" i="16"/>
  <c r="M3572" i="16"/>
  <c r="M3573" i="16"/>
  <c r="M3574" i="16"/>
  <c r="M3575" i="16"/>
  <c r="M3576" i="16"/>
  <c r="M3577" i="16"/>
  <c r="M3578" i="16"/>
  <c r="M3579" i="16"/>
  <c r="M3580" i="16"/>
  <c r="M3581" i="16"/>
  <c r="M3582" i="16"/>
  <c r="M3583" i="16"/>
  <c r="M3584" i="16"/>
  <c r="M3585" i="16"/>
  <c r="M3586" i="16"/>
  <c r="M3587" i="16"/>
  <c r="M3588" i="16"/>
  <c r="M3589" i="16"/>
  <c r="M3590" i="16"/>
  <c r="M3591" i="16"/>
  <c r="M3592" i="16"/>
  <c r="M3593" i="16"/>
  <c r="M3594" i="16"/>
  <c r="M3595" i="16"/>
  <c r="M3596" i="16"/>
  <c r="M3597" i="16"/>
  <c r="M3598" i="16"/>
  <c r="M3599" i="16"/>
  <c r="M3600" i="16"/>
  <c r="M3601" i="16"/>
  <c r="M3602" i="16"/>
  <c r="M3603" i="16"/>
  <c r="M3604" i="16"/>
  <c r="M3605" i="16"/>
  <c r="M3606" i="16"/>
  <c r="M3607" i="16"/>
  <c r="M3608" i="16"/>
  <c r="M3609" i="16"/>
  <c r="M3610" i="16"/>
  <c r="M3611" i="16"/>
  <c r="M3612" i="16"/>
  <c r="M3613" i="16"/>
  <c r="M3614" i="16"/>
  <c r="M3615" i="16"/>
  <c r="M3616" i="16"/>
  <c r="M3617" i="16"/>
  <c r="M3618" i="16"/>
  <c r="M3619" i="16"/>
  <c r="M3620" i="16"/>
  <c r="M3621" i="16"/>
  <c r="M3622" i="16"/>
  <c r="M3623" i="16"/>
  <c r="M3624" i="16"/>
  <c r="M3625" i="16"/>
  <c r="M3626" i="16"/>
  <c r="M3627" i="16"/>
  <c r="M3628" i="16"/>
  <c r="M3629" i="16"/>
  <c r="M3630" i="16"/>
  <c r="M3631" i="16"/>
  <c r="M3632" i="16"/>
  <c r="M3633" i="16"/>
  <c r="M3634" i="16"/>
  <c r="M3635" i="16"/>
  <c r="M3636" i="16"/>
  <c r="M3637" i="16"/>
  <c r="M3638" i="16"/>
  <c r="M3639" i="16"/>
  <c r="M3640" i="16"/>
  <c r="M3641" i="16"/>
  <c r="M3642" i="16"/>
  <c r="M3643" i="16"/>
  <c r="M3644" i="16"/>
  <c r="M3645" i="16"/>
  <c r="M3646" i="16"/>
  <c r="M3647" i="16"/>
  <c r="M3648" i="16"/>
  <c r="M3649" i="16"/>
  <c r="M3650" i="16"/>
  <c r="M3651" i="16"/>
  <c r="M3652" i="16"/>
  <c r="M3653" i="16"/>
  <c r="M3654" i="16"/>
  <c r="M3655" i="16"/>
  <c r="M3656" i="16"/>
  <c r="M3657" i="16"/>
  <c r="M3658" i="16"/>
  <c r="M3659" i="16"/>
  <c r="M3660" i="16"/>
  <c r="M3661" i="16"/>
  <c r="M3662" i="16"/>
  <c r="M3663" i="16"/>
  <c r="M3664" i="16"/>
  <c r="M3665" i="16"/>
  <c r="M3666" i="16"/>
  <c r="M3667" i="16"/>
  <c r="M3668" i="16"/>
  <c r="M3669" i="16"/>
  <c r="M3670" i="16"/>
  <c r="M3671" i="16"/>
  <c r="M3672" i="16"/>
  <c r="M3673" i="16"/>
  <c r="M3674" i="16"/>
  <c r="M3675" i="16"/>
  <c r="M3676" i="16"/>
  <c r="M3677" i="16"/>
  <c r="M3678" i="16"/>
  <c r="M3679" i="16"/>
  <c r="M3680" i="16"/>
  <c r="M3681" i="16"/>
  <c r="M3682" i="16"/>
  <c r="M3683" i="16"/>
  <c r="M3684" i="16"/>
  <c r="M3685" i="16"/>
  <c r="M3686" i="16"/>
  <c r="M3687" i="16"/>
  <c r="M3688" i="16"/>
  <c r="M3689" i="16"/>
  <c r="M3690" i="16"/>
  <c r="M3691" i="16"/>
  <c r="M3692" i="16"/>
  <c r="M3693" i="16"/>
  <c r="M3694" i="16"/>
  <c r="M3695" i="16"/>
  <c r="M3696" i="16"/>
  <c r="M3697" i="16"/>
  <c r="M3698" i="16"/>
  <c r="M3699" i="16"/>
  <c r="M3700" i="16"/>
  <c r="M3701" i="16"/>
  <c r="M3702" i="16"/>
  <c r="M3703" i="16"/>
  <c r="M3704" i="16"/>
  <c r="M3705" i="16"/>
  <c r="M3706" i="16"/>
  <c r="M3707" i="16"/>
  <c r="M3708" i="16"/>
  <c r="M3709" i="16"/>
  <c r="M3710" i="16"/>
  <c r="M3711" i="16"/>
  <c r="M3712" i="16"/>
  <c r="M3713" i="16"/>
  <c r="M3714" i="16"/>
  <c r="M3715" i="16"/>
  <c r="M3716" i="16"/>
  <c r="M3717" i="16"/>
  <c r="M3718" i="16"/>
  <c r="M3719" i="16"/>
  <c r="M3720" i="16"/>
  <c r="M3721" i="16"/>
  <c r="M3722" i="16"/>
  <c r="M3723" i="16"/>
  <c r="M3724" i="16"/>
  <c r="M3725" i="16"/>
  <c r="M3726" i="16"/>
  <c r="M3727" i="16"/>
  <c r="M3728" i="16"/>
  <c r="M3729" i="16"/>
  <c r="M3730" i="16"/>
  <c r="M3731" i="16"/>
  <c r="M3732" i="16"/>
  <c r="M3733" i="16"/>
  <c r="M3734" i="16"/>
  <c r="M3735" i="16"/>
  <c r="M3736" i="16"/>
  <c r="M3737" i="16"/>
  <c r="M3738" i="16"/>
  <c r="M3739" i="16"/>
  <c r="M3740" i="16"/>
  <c r="M3741" i="16"/>
  <c r="M3742" i="16"/>
  <c r="M3743" i="16"/>
  <c r="M3744" i="16"/>
  <c r="M3745" i="16"/>
  <c r="M3746" i="16"/>
  <c r="M3747" i="16"/>
  <c r="M3748" i="16"/>
  <c r="M3749" i="16"/>
  <c r="M3750" i="16"/>
  <c r="M3751" i="16"/>
  <c r="M3752" i="16"/>
  <c r="M3753" i="16"/>
  <c r="M3754" i="16"/>
  <c r="M3755" i="16"/>
  <c r="M3756" i="16"/>
  <c r="M3757" i="16"/>
  <c r="M3758" i="16"/>
  <c r="M3759" i="16"/>
  <c r="M3760" i="16"/>
  <c r="M3761" i="16"/>
  <c r="M3762" i="16"/>
  <c r="M3763" i="16"/>
  <c r="M3764" i="16"/>
  <c r="M3765" i="16"/>
  <c r="M3766" i="16"/>
  <c r="M3767" i="16"/>
  <c r="M3768" i="16"/>
  <c r="M3769" i="16"/>
  <c r="M3770" i="16"/>
  <c r="M3771" i="16"/>
  <c r="M3772" i="16"/>
  <c r="M3773" i="16"/>
  <c r="M3774" i="16"/>
  <c r="M3775" i="16"/>
  <c r="M3776" i="16"/>
  <c r="M3777" i="16"/>
  <c r="M3778" i="16"/>
  <c r="M3779" i="16"/>
  <c r="M3780" i="16"/>
  <c r="M3781" i="16"/>
  <c r="M3782" i="16"/>
  <c r="M3783" i="16"/>
  <c r="M3784" i="16"/>
  <c r="M3785" i="16"/>
  <c r="M3786" i="16"/>
  <c r="M3787" i="16"/>
  <c r="M3788" i="16"/>
  <c r="M3789" i="16"/>
  <c r="M3790" i="16"/>
  <c r="M3791" i="16"/>
  <c r="M3792" i="16"/>
  <c r="M3793" i="16"/>
  <c r="M3794" i="16"/>
  <c r="M3795" i="16"/>
  <c r="M3796" i="16"/>
  <c r="M3797" i="16"/>
  <c r="M3798" i="16"/>
  <c r="M3799" i="16"/>
  <c r="M3800" i="16"/>
  <c r="M3801" i="16"/>
  <c r="M3802" i="16"/>
  <c r="M3803" i="16"/>
  <c r="M3804" i="16"/>
  <c r="M3805" i="16"/>
  <c r="M3806" i="16"/>
  <c r="M3807" i="16"/>
  <c r="M3808" i="16"/>
  <c r="M3809" i="16"/>
  <c r="M3810" i="16"/>
  <c r="M3811" i="16"/>
  <c r="M3812" i="16"/>
  <c r="M3813" i="16"/>
  <c r="M3814" i="16"/>
  <c r="M3815" i="16"/>
  <c r="M3816" i="16"/>
  <c r="M3817" i="16"/>
  <c r="M3818" i="16"/>
  <c r="M3819" i="16"/>
  <c r="M3820" i="16"/>
  <c r="M3821" i="16"/>
  <c r="M3822" i="16"/>
  <c r="M3823" i="16"/>
  <c r="M3824" i="16"/>
  <c r="M3825" i="16"/>
  <c r="M3826" i="16"/>
  <c r="M3827" i="16"/>
  <c r="M3828" i="16"/>
  <c r="M3829" i="16"/>
  <c r="M3830" i="16"/>
  <c r="M3831" i="16"/>
  <c r="M3832" i="16"/>
  <c r="M3833" i="16"/>
  <c r="M3834" i="16"/>
  <c r="M3835" i="16"/>
  <c r="M3836" i="16"/>
  <c r="M3837" i="16"/>
  <c r="M3838" i="16"/>
  <c r="M3839" i="16"/>
  <c r="M3840" i="16"/>
  <c r="M3841" i="16"/>
  <c r="M3842" i="16"/>
  <c r="M3843" i="16"/>
  <c r="L46" i="16"/>
  <c r="K46" i="16" s="1"/>
  <c r="L44" i="16"/>
  <c r="K44" i="16" s="1"/>
  <c r="H44" i="16" s="1"/>
  <c r="L45" i="16"/>
  <c r="K45" i="16" s="1"/>
  <c r="H45" i="16" s="1"/>
  <c r="L47" i="16"/>
  <c r="K47" i="16" s="1"/>
  <c r="H47" i="16" s="1"/>
  <c r="L48" i="16"/>
  <c r="L49" i="16"/>
  <c r="K49" i="16" s="1"/>
  <c r="L50" i="16"/>
  <c r="L51" i="16"/>
  <c r="L52" i="16"/>
  <c r="K52" i="16" s="1"/>
  <c r="L53" i="16"/>
  <c r="L54" i="16"/>
  <c r="K54" i="16" s="1"/>
  <c r="H54" i="16" s="1"/>
  <c r="L55" i="16"/>
  <c r="K55" i="16" s="1"/>
  <c r="H55" i="16" s="1"/>
  <c r="L56" i="16"/>
  <c r="K56" i="16" s="1"/>
  <c r="L57" i="16"/>
  <c r="K57" i="16" s="1"/>
  <c r="H57" i="16" s="1"/>
  <c r="L58" i="16"/>
  <c r="K58" i="16" s="1"/>
  <c r="H58" i="16" s="1"/>
  <c r="L59" i="16"/>
  <c r="K59" i="16" s="1"/>
  <c r="H59" i="16" s="1"/>
  <c r="L60" i="16"/>
  <c r="K60" i="16" s="1"/>
  <c r="L61" i="16"/>
  <c r="K61" i="16" s="1"/>
  <c r="L62" i="16"/>
  <c r="L63" i="16"/>
  <c r="L64" i="16"/>
  <c r="K64" i="16" s="1"/>
  <c r="L65" i="16"/>
  <c r="L66" i="16"/>
  <c r="K66" i="16" s="1"/>
  <c r="L67" i="16"/>
  <c r="K67" i="16" s="1"/>
  <c r="H67" i="16" s="1"/>
  <c r="L68" i="16"/>
  <c r="K68" i="16" s="1"/>
  <c r="L69" i="16"/>
  <c r="K69" i="16" s="1"/>
  <c r="H69" i="16" s="1"/>
  <c r="L70" i="16"/>
  <c r="K70" i="16" s="1"/>
  <c r="H70" i="16" s="1"/>
  <c r="L71" i="16"/>
  <c r="K71" i="16" s="1"/>
  <c r="H71" i="16" s="1"/>
  <c r="L72" i="16"/>
  <c r="K72" i="16" s="1"/>
  <c r="L73" i="16"/>
  <c r="K73" i="16" s="1"/>
  <c r="L74" i="16"/>
  <c r="L75" i="16"/>
  <c r="L76" i="16"/>
  <c r="K76" i="16" s="1"/>
  <c r="L77" i="16"/>
  <c r="L78" i="16"/>
  <c r="K78" i="16" s="1"/>
  <c r="H78" i="16" s="1"/>
  <c r="L79" i="16"/>
  <c r="K79" i="16" s="1"/>
  <c r="H79" i="16" s="1"/>
  <c r="L80" i="16"/>
  <c r="K80" i="16" s="1"/>
  <c r="L81" i="16"/>
  <c r="K81" i="16" s="1"/>
  <c r="H81" i="16" s="1"/>
  <c r="L82" i="16"/>
  <c r="K82" i="16" s="1"/>
  <c r="H82" i="16" s="1"/>
  <c r="L83" i="16"/>
  <c r="K83" i="16" s="1"/>
  <c r="H83" i="16" s="1"/>
  <c r="L84" i="16"/>
  <c r="K84" i="16" s="1"/>
  <c r="L85" i="16"/>
  <c r="K85" i="16" s="1"/>
  <c r="L86" i="16"/>
  <c r="L87" i="16"/>
  <c r="L88" i="16"/>
  <c r="K88" i="16" s="1"/>
  <c r="L89" i="16"/>
  <c r="L90" i="16"/>
  <c r="K90" i="16" s="1"/>
  <c r="L91" i="16"/>
  <c r="K91" i="16" s="1"/>
  <c r="H91" i="16" s="1"/>
  <c r="L92" i="16"/>
  <c r="K92" i="16" s="1"/>
  <c r="L93" i="16"/>
  <c r="K93" i="16" s="1"/>
  <c r="H93" i="16" s="1"/>
  <c r="L94" i="16"/>
  <c r="K94" i="16" s="1"/>
  <c r="H94" i="16" s="1"/>
  <c r="L95" i="16"/>
  <c r="K95" i="16" s="1"/>
  <c r="H95" i="16" s="1"/>
  <c r="L96" i="16"/>
  <c r="K96" i="16" s="1"/>
  <c r="L97" i="16"/>
  <c r="K97" i="16" s="1"/>
  <c r="L98" i="16"/>
  <c r="L99" i="16"/>
  <c r="L100" i="16"/>
  <c r="K100" i="16" s="1"/>
  <c r="L101" i="16"/>
  <c r="L102" i="16"/>
  <c r="K102" i="16" s="1"/>
  <c r="H102" i="16" s="1"/>
  <c r="L103" i="16"/>
  <c r="K103" i="16" s="1"/>
  <c r="L104" i="16"/>
  <c r="K104" i="16" s="1"/>
  <c r="L105" i="16"/>
  <c r="K105" i="16" s="1"/>
  <c r="H105" i="16" s="1"/>
  <c r="L106" i="16"/>
  <c r="K106" i="16" s="1"/>
  <c r="L107" i="16"/>
  <c r="K107" i="16" s="1"/>
  <c r="H107" i="16" s="1"/>
  <c r="L108" i="16"/>
  <c r="K108" i="16" s="1"/>
  <c r="L109" i="16"/>
  <c r="K109" i="16" s="1"/>
  <c r="L110" i="16"/>
  <c r="L111" i="16"/>
  <c r="L112" i="16"/>
  <c r="K112" i="16" s="1"/>
  <c r="L113" i="16"/>
  <c r="L114" i="16"/>
  <c r="K114" i="16" s="1"/>
  <c r="H114" i="16" s="1"/>
  <c r="L115" i="16"/>
  <c r="K115" i="16" s="1"/>
  <c r="H115" i="16" s="1"/>
  <c r="L116" i="16"/>
  <c r="K116" i="16" s="1"/>
  <c r="L117" i="16"/>
  <c r="K117" i="16" s="1"/>
  <c r="H117" i="16" s="1"/>
  <c r="L118" i="16"/>
  <c r="K118" i="16" s="1"/>
  <c r="H118" i="16" s="1"/>
  <c r="L119" i="16"/>
  <c r="K119" i="16" s="1"/>
  <c r="H119" i="16" s="1"/>
  <c r="L120" i="16"/>
  <c r="K120" i="16" s="1"/>
  <c r="L121" i="16"/>
  <c r="K121" i="16" s="1"/>
  <c r="L122" i="16"/>
  <c r="L123" i="16"/>
  <c r="L124" i="16"/>
  <c r="K124" i="16" s="1"/>
  <c r="L125" i="16"/>
  <c r="L126" i="16"/>
  <c r="K126" i="16" s="1"/>
  <c r="L127" i="16"/>
  <c r="K127" i="16" s="1"/>
  <c r="L128" i="16"/>
  <c r="K128" i="16" s="1"/>
  <c r="L129" i="16"/>
  <c r="K129" i="16" s="1"/>
  <c r="H129" i="16" s="1"/>
  <c r="L130" i="16"/>
  <c r="K130" i="16" s="1"/>
  <c r="L131" i="16"/>
  <c r="K131" i="16" s="1"/>
  <c r="H131" i="16" s="1"/>
  <c r="L132" i="16"/>
  <c r="K132" i="16" s="1"/>
  <c r="L133" i="16"/>
  <c r="K133" i="16" s="1"/>
  <c r="L134" i="16"/>
  <c r="L135" i="16"/>
  <c r="L136" i="16"/>
  <c r="K136" i="16" s="1"/>
  <c r="L137" i="16"/>
  <c r="L138" i="16"/>
  <c r="K138" i="16" s="1"/>
  <c r="H138" i="16" s="1"/>
  <c r="L139" i="16"/>
  <c r="K139" i="16" s="1"/>
  <c r="H139" i="16" s="1"/>
  <c r="L140" i="16"/>
  <c r="K140" i="16" s="1"/>
  <c r="L141" i="16"/>
  <c r="K141" i="16" s="1"/>
  <c r="H141" i="16" s="1"/>
  <c r="L142" i="16"/>
  <c r="K142" i="16" s="1"/>
  <c r="H142" i="16" s="1"/>
  <c r="L143" i="16"/>
  <c r="K143" i="16" s="1"/>
  <c r="H143" i="16" s="1"/>
  <c r="L144" i="16"/>
  <c r="K144" i="16" s="1"/>
  <c r="L145" i="16"/>
  <c r="K145" i="16" s="1"/>
  <c r="L146" i="16"/>
  <c r="L147" i="16"/>
  <c r="L148" i="16"/>
  <c r="K148" i="16" s="1"/>
  <c r="L149" i="16"/>
  <c r="L150" i="16"/>
  <c r="K150" i="16" s="1"/>
  <c r="H150" i="16" s="1"/>
  <c r="L151" i="16"/>
  <c r="K151" i="16" s="1"/>
  <c r="H151" i="16" s="1"/>
  <c r="L152" i="16"/>
  <c r="K152" i="16" s="1"/>
  <c r="L153" i="16"/>
  <c r="K153" i="16" s="1"/>
  <c r="H153" i="16" s="1"/>
  <c r="L154" i="16"/>
  <c r="K154" i="16" s="1"/>
  <c r="H154" i="16" s="1"/>
  <c r="L155" i="16"/>
  <c r="K155" i="16" s="1"/>
  <c r="H155" i="16" s="1"/>
  <c r="L156" i="16"/>
  <c r="K156" i="16" s="1"/>
  <c r="L157" i="16"/>
  <c r="K157" i="16" s="1"/>
  <c r="L158" i="16"/>
  <c r="L159" i="16"/>
  <c r="L160" i="16"/>
  <c r="K160" i="16" s="1"/>
  <c r="L161" i="16"/>
  <c r="L162" i="16"/>
  <c r="K162" i="16" s="1"/>
  <c r="L163" i="16"/>
  <c r="K163" i="16" s="1"/>
  <c r="H163" i="16" s="1"/>
  <c r="L164" i="16"/>
  <c r="K164" i="16" s="1"/>
  <c r="L165" i="16"/>
  <c r="K165" i="16" s="1"/>
  <c r="H165" i="16" s="1"/>
  <c r="L166" i="16"/>
  <c r="K166" i="16" s="1"/>
  <c r="H166" i="16" s="1"/>
  <c r="L167" i="16"/>
  <c r="K167" i="16" s="1"/>
  <c r="H167" i="16" s="1"/>
  <c r="L168" i="16"/>
  <c r="K168" i="16" s="1"/>
  <c r="L169" i="16"/>
  <c r="K169" i="16" s="1"/>
  <c r="L170" i="16"/>
  <c r="L171" i="16"/>
  <c r="L172" i="16"/>
  <c r="K172" i="16" s="1"/>
  <c r="L173" i="16"/>
  <c r="L174" i="16"/>
  <c r="K174" i="16" s="1"/>
  <c r="L175" i="16"/>
  <c r="K175" i="16" s="1"/>
  <c r="H175" i="16" s="1"/>
  <c r="L176" i="16"/>
  <c r="K176" i="16" s="1"/>
  <c r="L177" i="16"/>
  <c r="K177" i="16" s="1"/>
  <c r="H177" i="16" s="1"/>
  <c r="L178" i="16"/>
  <c r="K178" i="16" s="1"/>
  <c r="H178" i="16" s="1"/>
  <c r="L179" i="16"/>
  <c r="K179" i="16" s="1"/>
  <c r="H179" i="16" s="1"/>
  <c r="L180" i="16"/>
  <c r="K180" i="16" s="1"/>
  <c r="L181" i="16"/>
  <c r="K181" i="16" s="1"/>
  <c r="L182" i="16"/>
  <c r="L183" i="16"/>
  <c r="L184" i="16"/>
  <c r="K184" i="16" s="1"/>
  <c r="L185" i="16"/>
  <c r="L186" i="16"/>
  <c r="K186" i="16" s="1"/>
  <c r="L187" i="16"/>
  <c r="K187" i="16" s="1"/>
  <c r="H187" i="16" s="1"/>
  <c r="L188" i="16"/>
  <c r="K188" i="16" s="1"/>
  <c r="L189" i="16"/>
  <c r="K189" i="16" s="1"/>
  <c r="H189" i="16" s="1"/>
  <c r="L190" i="16"/>
  <c r="K190" i="16" s="1"/>
  <c r="H190" i="16" s="1"/>
  <c r="L191" i="16"/>
  <c r="K191" i="16" s="1"/>
  <c r="H191" i="16" s="1"/>
  <c r="L192" i="16"/>
  <c r="K192" i="16" s="1"/>
  <c r="L193" i="16"/>
  <c r="K193" i="16" s="1"/>
  <c r="L194" i="16"/>
  <c r="L195" i="16"/>
  <c r="L196" i="16"/>
  <c r="K196" i="16" s="1"/>
  <c r="L197" i="16"/>
  <c r="L198" i="16"/>
  <c r="K198" i="16" s="1"/>
  <c r="L199" i="16"/>
  <c r="K199" i="16" s="1"/>
  <c r="H199" i="16" s="1"/>
  <c r="L200" i="16"/>
  <c r="K200" i="16" s="1"/>
  <c r="L201" i="16"/>
  <c r="K201" i="16" s="1"/>
  <c r="H201" i="16" s="1"/>
  <c r="L202" i="16"/>
  <c r="K202" i="16" s="1"/>
  <c r="H202" i="16" s="1"/>
  <c r="L203" i="16"/>
  <c r="K203" i="16" s="1"/>
  <c r="H203" i="16" s="1"/>
  <c r="L204" i="16"/>
  <c r="K204" i="16" s="1"/>
  <c r="L205" i="16"/>
  <c r="K205" i="16" s="1"/>
  <c r="H205" i="16" s="1"/>
  <c r="L206" i="16"/>
  <c r="L207" i="16"/>
  <c r="L208" i="16"/>
  <c r="K208" i="16" s="1"/>
  <c r="L209" i="16"/>
  <c r="L210" i="16"/>
  <c r="K210" i="16" s="1"/>
  <c r="L211" i="16"/>
  <c r="K211" i="16" s="1"/>
  <c r="H211" i="16" s="1"/>
  <c r="L212" i="16"/>
  <c r="K212" i="16" s="1"/>
  <c r="L213" i="16"/>
  <c r="K213" i="16" s="1"/>
  <c r="H213" i="16" s="1"/>
  <c r="L214" i="16"/>
  <c r="K214" i="16" s="1"/>
  <c r="H214" i="16" s="1"/>
  <c r="L215" i="16"/>
  <c r="K215" i="16" s="1"/>
  <c r="H215" i="16" s="1"/>
  <c r="L216" i="16"/>
  <c r="K216" i="16" s="1"/>
  <c r="L217" i="16"/>
  <c r="K217" i="16" s="1"/>
  <c r="L218" i="16"/>
  <c r="L219" i="16"/>
  <c r="L220" i="16"/>
  <c r="K220" i="16" s="1"/>
  <c r="L221" i="16"/>
  <c r="L222" i="16"/>
  <c r="K222" i="16" s="1"/>
  <c r="H222" i="16" s="1"/>
  <c r="L223" i="16"/>
  <c r="K223" i="16" s="1"/>
  <c r="L224" i="16"/>
  <c r="K224" i="16" s="1"/>
  <c r="L225" i="16"/>
  <c r="K225" i="16" s="1"/>
  <c r="H225" i="16" s="1"/>
  <c r="L226" i="16"/>
  <c r="K226" i="16" s="1"/>
  <c r="H226" i="16" s="1"/>
  <c r="L227" i="16"/>
  <c r="K227" i="16" s="1"/>
  <c r="H227" i="16" s="1"/>
  <c r="L228" i="16"/>
  <c r="K228" i="16" s="1"/>
  <c r="L229" i="16"/>
  <c r="K229" i="16" s="1"/>
  <c r="L230" i="16"/>
  <c r="L231" i="16"/>
  <c r="L232" i="16"/>
  <c r="K232" i="16" s="1"/>
  <c r="L233" i="16"/>
  <c r="L234" i="16"/>
  <c r="K234" i="16" s="1"/>
  <c r="H234" i="16" s="1"/>
  <c r="L235" i="16"/>
  <c r="K235" i="16" s="1"/>
  <c r="H235" i="16" s="1"/>
  <c r="L236" i="16"/>
  <c r="K236" i="16" s="1"/>
  <c r="L237" i="16"/>
  <c r="K237" i="16" s="1"/>
  <c r="H237" i="16" s="1"/>
  <c r="L238" i="16"/>
  <c r="K238" i="16" s="1"/>
  <c r="H238" i="16" s="1"/>
  <c r="L239" i="16"/>
  <c r="K239" i="16" s="1"/>
  <c r="H239" i="16" s="1"/>
  <c r="L240" i="16"/>
  <c r="K240" i="16" s="1"/>
  <c r="H240" i="16" s="1"/>
  <c r="L241" i="16"/>
  <c r="K241" i="16" s="1"/>
  <c r="H241" i="16" s="1"/>
  <c r="L242" i="16"/>
  <c r="L243" i="16"/>
  <c r="L244" i="16"/>
  <c r="K244" i="16" s="1"/>
  <c r="L245" i="16"/>
  <c r="L246" i="16"/>
  <c r="K246" i="16" s="1"/>
  <c r="H246" i="16" s="1"/>
  <c r="L247" i="16"/>
  <c r="K247" i="16" s="1"/>
  <c r="H247" i="16" s="1"/>
  <c r="L248" i="16"/>
  <c r="K248" i="16" s="1"/>
  <c r="L249" i="16"/>
  <c r="K249" i="16" s="1"/>
  <c r="H249" i="16" s="1"/>
  <c r="L250" i="16"/>
  <c r="K250" i="16" s="1"/>
  <c r="L251" i="16"/>
  <c r="K251" i="16" s="1"/>
  <c r="H251" i="16" s="1"/>
  <c r="L252" i="16"/>
  <c r="K252" i="16" s="1"/>
  <c r="L253" i="16"/>
  <c r="K253" i="16" s="1"/>
  <c r="L254" i="16"/>
  <c r="L255" i="16"/>
  <c r="L256" i="16"/>
  <c r="K256" i="16" s="1"/>
  <c r="L257" i="16"/>
  <c r="L258" i="16"/>
  <c r="K258" i="16" s="1"/>
  <c r="L259" i="16"/>
  <c r="K259" i="16" s="1"/>
  <c r="H259" i="16" s="1"/>
  <c r="L260" i="16"/>
  <c r="K260" i="16" s="1"/>
  <c r="L261" i="16"/>
  <c r="K261" i="16" s="1"/>
  <c r="H261" i="16" s="1"/>
  <c r="L262" i="16"/>
  <c r="K262" i="16" s="1"/>
  <c r="H262" i="16" s="1"/>
  <c r="L263" i="16"/>
  <c r="K263" i="16" s="1"/>
  <c r="H263" i="16" s="1"/>
  <c r="L264" i="16"/>
  <c r="K264" i="16" s="1"/>
  <c r="H264" i="16" s="1"/>
  <c r="L265" i="16"/>
  <c r="K265" i="16" s="1"/>
  <c r="H265" i="16" s="1"/>
  <c r="L266" i="16"/>
  <c r="L267" i="16"/>
  <c r="L268" i="16"/>
  <c r="K268" i="16" s="1"/>
  <c r="L269" i="16"/>
  <c r="L270" i="16"/>
  <c r="K270" i="16" s="1"/>
  <c r="H270" i="16" s="1"/>
  <c r="L271" i="16"/>
  <c r="K271" i="16" s="1"/>
  <c r="H271" i="16" s="1"/>
  <c r="L272" i="16"/>
  <c r="K272" i="16" s="1"/>
  <c r="L273" i="16"/>
  <c r="K273" i="16" s="1"/>
  <c r="H273" i="16" s="1"/>
  <c r="L274" i="16"/>
  <c r="K274" i="16" s="1"/>
  <c r="H274" i="16" s="1"/>
  <c r="L275" i="16"/>
  <c r="K275" i="16" s="1"/>
  <c r="H275" i="16" s="1"/>
  <c r="L276" i="16"/>
  <c r="K276" i="16" s="1"/>
  <c r="L277" i="16"/>
  <c r="K277" i="16" s="1"/>
  <c r="L278" i="16"/>
  <c r="L279" i="16"/>
  <c r="L280" i="16"/>
  <c r="K280" i="16" s="1"/>
  <c r="L281" i="16"/>
  <c r="L282" i="16"/>
  <c r="K282" i="16" s="1"/>
  <c r="H282" i="16" s="1"/>
  <c r="L283" i="16"/>
  <c r="K283" i="16" s="1"/>
  <c r="H283" i="16" s="1"/>
  <c r="L284" i="16"/>
  <c r="K284" i="16" s="1"/>
  <c r="L285" i="16"/>
  <c r="K285" i="16" s="1"/>
  <c r="H285" i="16" s="1"/>
  <c r="L286" i="16"/>
  <c r="K286" i="16" s="1"/>
  <c r="H286" i="16" s="1"/>
  <c r="L287" i="16"/>
  <c r="K287" i="16" s="1"/>
  <c r="H287" i="16" s="1"/>
  <c r="L288" i="16"/>
  <c r="K288" i="16" s="1"/>
  <c r="L289" i="16"/>
  <c r="K289" i="16" s="1"/>
  <c r="L290" i="16"/>
  <c r="L291" i="16"/>
  <c r="L292" i="16"/>
  <c r="K292" i="16" s="1"/>
  <c r="H292" i="16" s="1"/>
  <c r="L293" i="16"/>
  <c r="L294" i="16"/>
  <c r="K294" i="16" s="1"/>
  <c r="H294" i="16" s="1"/>
  <c r="L295" i="16"/>
  <c r="K295" i="16" s="1"/>
  <c r="H295" i="16" s="1"/>
  <c r="L296" i="16"/>
  <c r="K296" i="16" s="1"/>
  <c r="L297" i="16"/>
  <c r="K297" i="16" s="1"/>
  <c r="H297" i="16" s="1"/>
  <c r="L298" i="16"/>
  <c r="K298" i="16" s="1"/>
  <c r="H298" i="16" s="1"/>
  <c r="L299" i="16"/>
  <c r="K299" i="16" s="1"/>
  <c r="H299" i="16" s="1"/>
  <c r="L300" i="16"/>
  <c r="K300" i="16" s="1"/>
  <c r="L301" i="16"/>
  <c r="K301" i="16" s="1"/>
  <c r="H301" i="16" s="1"/>
  <c r="L302" i="16"/>
  <c r="L303" i="16"/>
  <c r="L304" i="16"/>
  <c r="K304" i="16" s="1"/>
  <c r="H304" i="16" s="1"/>
  <c r="L305" i="16"/>
  <c r="L306" i="16"/>
  <c r="K306" i="16" s="1"/>
  <c r="H306" i="16" s="1"/>
  <c r="L307" i="16"/>
  <c r="K307" i="16" s="1"/>
  <c r="H307" i="16" s="1"/>
  <c r="L308" i="16"/>
  <c r="K308" i="16" s="1"/>
  <c r="L309" i="16"/>
  <c r="K309" i="16" s="1"/>
  <c r="H309" i="16" s="1"/>
  <c r="L310" i="16"/>
  <c r="K310" i="16" s="1"/>
  <c r="H310" i="16" s="1"/>
  <c r="L311" i="16"/>
  <c r="K311" i="16" s="1"/>
  <c r="H311" i="16" s="1"/>
  <c r="L312" i="16"/>
  <c r="K312" i="16" s="1"/>
  <c r="H312" i="16" s="1"/>
  <c r="L313" i="16"/>
  <c r="K313" i="16" s="1"/>
  <c r="L314" i="16"/>
  <c r="L315" i="16"/>
  <c r="L316" i="16"/>
  <c r="K316" i="16" s="1"/>
  <c r="H316" i="16" s="1"/>
  <c r="L317" i="16"/>
  <c r="L318" i="16"/>
  <c r="K318" i="16" s="1"/>
  <c r="H318" i="16" s="1"/>
  <c r="L319" i="16"/>
  <c r="K319" i="16" s="1"/>
  <c r="H319" i="16" s="1"/>
  <c r="L320" i="16"/>
  <c r="K320" i="16" s="1"/>
  <c r="L321" i="16"/>
  <c r="K321" i="16" s="1"/>
  <c r="H321" i="16" s="1"/>
  <c r="L322" i="16"/>
  <c r="K322" i="16" s="1"/>
  <c r="H322" i="16" s="1"/>
  <c r="L323" i="16"/>
  <c r="K323" i="16" s="1"/>
  <c r="H323" i="16" s="1"/>
  <c r="L324" i="16"/>
  <c r="K324" i="16" s="1"/>
  <c r="L325" i="16"/>
  <c r="K325" i="16" s="1"/>
  <c r="H325" i="16" s="1"/>
  <c r="L326" i="16"/>
  <c r="L327" i="16"/>
  <c r="L328" i="16"/>
  <c r="K328" i="16" s="1"/>
  <c r="L329" i="16"/>
  <c r="L330" i="16"/>
  <c r="K330" i="16" s="1"/>
  <c r="H330" i="16" s="1"/>
  <c r="L331" i="16"/>
  <c r="K331" i="16" s="1"/>
  <c r="H331" i="16" s="1"/>
  <c r="L332" i="16"/>
  <c r="K332" i="16" s="1"/>
  <c r="L333" i="16"/>
  <c r="K333" i="16" s="1"/>
  <c r="H333" i="16" s="1"/>
  <c r="L334" i="16"/>
  <c r="K334" i="16" s="1"/>
  <c r="H334" i="16" s="1"/>
  <c r="L335" i="16"/>
  <c r="K335" i="16" s="1"/>
  <c r="H335" i="16" s="1"/>
  <c r="L336" i="16"/>
  <c r="K336" i="16" s="1"/>
  <c r="H336" i="16" s="1"/>
  <c r="L337" i="16"/>
  <c r="K337" i="16" s="1"/>
  <c r="L338" i="16"/>
  <c r="L339" i="16"/>
  <c r="L340" i="16"/>
  <c r="K340" i="16" s="1"/>
  <c r="H340" i="16" s="1"/>
  <c r="L341" i="16"/>
  <c r="L342" i="16"/>
  <c r="K342" i="16" s="1"/>
  <c r="L343" i="16"/>
  <c r="K343" i="16" s="1"/>
  <c r="H343" i="16" s="1"/>
  <c r="L344" i="16"/>
  <c r="K344" i="16" s="1"/>
  <c r="L345" i="16"/>
  <c r="K345" i="16" s="1"/>
  <c r="H345" i="16" s="1"/>
  <c r="L346" i="16"/>
  <c r="K346" i="16" s="1"/>
  <c r="H346" i="16" s="1"/>
  <c r="L347" i="16"/>
  <c r="K347" i="16" s="1"/>
  <c r="H347" i="16" s="1"/>
  <c r="L348" i="16"/>
  <c r="K348" i="16" s="1"/>
  <c r="H348" i="16" s="1"/>
  <c r="L349" i="16"/>
  <c r="K349" i="16" s="1"/>
  <c r="L350" i="16"/>
  <c r="L351" i="16"/>
  <c r="L352" i="16"/>
  <c r="K352" i="16" s="1"/>
  <c r="H352" i="16" s="1"/>
  <c r="L353" i="16"/>
  <c r="L354" i="16"/>
  <c r="K354" i="16" s="1"/>
  <c r="H354" i="16" s="1"/>
  <c r="L355" i="16"/>
  <c r="K355" i="16" s="1"/>
  <c r="H355" i="16" s="1"/>
  <c r="L356" i="16"/>
  <c r="K356" i="16" s="1"/>
  <c r="H356" i="16" s="1"/>
  <c r="L357" i="16"/>
  <c r="K357" i="16" s="1"/>
  <c r="H357" i="16" s="1"/>
  <c r="L358" i="16"/>
  <c r="K358" i="16" s="1"/>
  <c r="H358" i="16" s="1"/>
  <c r="L359" i="16"/>
  <c r="K359" i="16" s="1"/>
  <c r="H359" i="16" s="1"/>
  <c r="L360" i="16"/>
  <c r="K360" i="16" s="1"/>
  <c r="L361" i="16"/>
  <c r="K361" i="16" s="1"/>
  <c r="L362" i="16"/>
  <c r="L363" i="16"/>
  <c r="L364" i="16"/>
  <c r="K364" i="16" s="1"/>
  <c r="L365" i="16"/>
  <c r="L366" i="16"/>
  <c r="K366" i="16" s="1"/>
  <c r="H366" i="16" s="1"/>
  <c r="L367" i="16"/>
  <c r="K367" i="16" s="1"/>
  <c r="H367" i="16" s="1"/>
  <c r="L368" i="16"/>
  <c r="K368" i="16" s="1"/>
  <c r="L369" i="16"/>
  <c r="K369" i="16" s="1"/>
  <c r="H369" i="16" s="1"/>
  <c r="L370" i="16"/>
  <c r="K370" i="16" s="1"/>
  <c r="H370" i="16" s="1"/>
  <c r="L371" i="16"/>
  <c r="K371" i="16" s="1"/>
  <c r="H371" i="16" s="1"/>
  <c r="L372" i="16"/>
  <c r="K372" i="16" s="1"/>
  <c r="H372" i="16" s="1"/>
  <c r="L373" i="16"/>
  <c r="K373" i="16" s="1"/>
  <c r="H373" i="16" s="1"/>
  <c r="L374" i="16"/>
  <c r="L375" i="16"/>
  <c r="L376" i="16"/>
  <c r="K376" i="16" s="1"/>
  <c r="L377" i="16"/>
  <c r="L378" i="16"/>
  <c r="K378" i="16" s="1"/>
  <c r="L379" i="16"/>
  <c r="K379" i="16" s="1"/>
  <c r="H379" i="16" s="1"/>
  <c r="L380" i="16"/>
  <c r="K380" i="16" s="1"/>
  <c r="L381" i="16"/>
  <c r="K381" i="16" s="1"/>
  <c r="H381" i="16" s="1"/>
  <c r="L382" i="16"/>
  <c r="K382" i="16" s="1"/>
  <c r="H382" i="16" s="1"/>
  <c r="L383" i="16"/>
  <c r="K383" i="16" s="1"/>
  <c r="H383" i="16" s="1"/>
  <c r="L384" i="16"/>
  <c r="K384" i="16" s="1"/>
  <c r="L385" i="16"/>
  <c r="K385" i="16" s="1"/>
  <c r="H385" i="16" s="1"/>
  <c r="L386" i="16"/>
  <c r="L387" i="16"/>
  <c r="L388" i="16"/>
  <c r="K388" i="16" s="1"/>
  <c r="L389" i="16"/>
  <c r="L390" i="16"/>
  <c r="K390" i="16" s="1"/>
  <c r="H390" i="16" s="1"/>
  <c r="L391" i="16"/>
  <c r="K391" i="16" s="1"/>
  <c r="H391" i="16" s="1"/>
  <c r="L392" i="16"/>
  <c r="K392" i="16" s="1"/>
  <c r="H392" i="16" s="1"/>
  <c r="L393" i="16"/>
  <c r="K393" i="16" s="1"/>
  <c r="H393" i="16" s="1"/>
  <c r="L394" i="16"/>
  <c r="K394" i="16" s="1"/>
  <c r="H394" i="16" s="1"/>
  <c r="L395" i="16"/>
  <c r="K395" i="16" s="1"/>
  <c r="H395" i="16" s="1"/>
  <c r="L396" i="16"/>
  <c r="K396" i="16" s="1"/>
  <c r="H396" i="16" s="1"/>
  <c r="L397" i="16"/>
  <c r="K397" i="16" s="1"/>
  <c r="L398" i="16"/>
  <c r="L399" i="16"/>
  <c r="L400" i="16"/>
  <c r="K400" i="16" s="1"/>
  <c r="L401" i="16"/>
  <c r="L402" i="16"/>
  <c r="K402" i="16" s="1"/>
  <c r="H402" i="16" s="1"/>
  <c r="L403" i="16"/>
  <c r="K403" i="16" s="1"/>
  <c r="H403" i="16" s="1"/>
  <c r="L404" i="16"/>
  <c r="K404" i="16" s="1"/>
  <c r="L405" i="16"/>
  <c r="K405" i="16" s="1"/>
  <c r="H405" i="16" s="1"/>
  <c r="L406" i="16"/>
  <c r="K406" i="16" s="1"/>
  <c r="H406" i="16" s="1"/>
  <c r="L407" i="16"/>
  <c r="K407" i="16" s="1"/>
  <c r="H407" i="16" s="1"/>
  <c r="L408" i="16"/>
  <c r="K408" i="16" s="1"/>
  <c r="L409" i="16"/>
  <c r="K409" i="16" s="1"/>
  <c r="L410" i="16"/>
  <c r="L411" i="16"/>
  <c r="L412" i="16"/>
  <c r="K412" i="16" s="1"/>
  <c r="H412" i="16" s="1"/>
  <c r="L413" i="16"/>
  <c r="L414" i="16"/>
  <c r="K414" i="16" s="1"/>
  <c r="L415" i="16"/>
  <c r="K415" i="16" s="1"/>
  <c r="H415" i="16" s="1"/>
  <c r="L416" i="16"/>
  <c r="K416" i="16" s="1"/>
  <c r="L417" i="16"/>
  <c r="K417" i="16" s="1"/>
  <c r="H417" i="16" s="1"/>
  <c r="L418" i="16"/>
  <c r="K418" i="16" s="1"/>
  <c r="H418" i="16" s="1"/>
  <c r="L419" i="16"/>
  <c r="K419" i="16" s="1"/>
  <c r="H419" i="16" s="1"/>
  <c r="L420" i="16"/>
  <c r="K420" i="16" s="1"/>
  <c r="L421" i="16"/>
  <c r="K421" i="16" s="1"/>
  <c r="L422" i="16"/>
  <c r="L423" i="16"/>
  <c r="L424" i="16"/>
  <c r="K424" i="16" s="1"/>
  <c r="H424" i="16" s="1"/>
  <c r="L425" i="16"/>
  <c r="L426" i="16"/>
  <c r="K426" i="16" s="1"/>
  <c r="L427" i="16"/>
  <c r="K427" i="16" s="1"/>
  <c r="H427" i="16" s="1"/>
  <c r="L428" i="16"/>
  <c r="K428" i="16" s="1"/>
  <c r="H428" i="16" s="1"/>
  <c r="L429" i="16"/>
  <c r="K429" i="16" s="1"/>
  <c r="H429" i="16" s="1"/>
  <c r="L430" i="16"/>
  <c r="K430" i="16" s="1"/>
  <c r="H430" i="16" s="1"/>
  <c r="L431" i="16"/>
  <c r="K431" i="16" s="1"/>
  <c r="H431" i="16" s="1"/>
  <c r="L432" i="16"/>
  <c r="K432" i="16" s="1"/>
  <c r="L433" i="16"/>
  <c r="K433" i="16" s="1"/>
  <c r="H433" i="16" s="1"/>
  <c r="L434" i="16"/>
  <c r="L435" i="16"/>
  <c r="L436" i="16"/>
  <c r="K436" i="16" s="1"/>
  <c r="L437" i="16"/>
  <c r="L438" i="16"/>
  <c r="K438" i="16" s="1"/>
  <c r="H438" i="16" s="1"/>
  <c r="L439" i="16"/>
  <c r="K439" i="16" s="1"/>
  <c r="H439" i="16" s="1"/>
  <c r="L440" i="16"/>
  <c r="K440" i="16" s="1"/>
  <c r="H440" i="16" s="1"/>
  <c r="L441" i="16"/>
  <c r="K441" i="16" s="1"/>
  <c r="H441" i="16" s="1"/>
  <c r="L442" i="16"/>
  <c r="K442" i="16" s="1"/>
  <c r="H442" i="16" s="1"/>
  <c r="L443" i="16"/>
  <c r="K443" i="16" s="1"/>
  <c r="H443" i="16" s="1"/>
  <c r="L444" i="16"/>
  <c r="K444" i="16" s="1"/>
  <c r="L445" i="16"/>
  <c r="K445" i="16" s="1"/>
  <c r="L446" i="16"/>
  <c r="L447" i="16"/>
  <c r="L448" i="16"/>
  <c r="K448" i="16" s="1"/>
  <c r="L449" i="16"/>
  <c r="L450" i="16"/>
  <c r="K450" i="16" s="1"/>
  <c r="L451" i="16"/>
  <c r="K451" i="16" s="1"/>
  <c r="H451" i="16" s="1"/>
  <c r="L452" i="16"/>
  <c r="K452" i="16" s="1"/>
  <c r="L453" i="16"/>
  <c r="K453" i="16" s="1"/>
  <c r="H453" i="16" s="1"/>
  <c r="L454" i="16"/>
  <c r="K454" i="16" s="1"/>
  <c r="H454" i="16" s="1"/>
  <c r="L455" i="16"/>
  <c r="K455" i="16" s="1"/>
  <c r="H455" i="16" s="1"/>
  <c r="L456" i="16"/>
  <c r="K456" i="16" s="1"/>
  <c r="L457" i="16"/>
  <c r="K457" i="16" s="1"/>
  <c r="L458" i="16"/>
  <c r="L459" i="16"/>
  <c r="L460" i="16"/>
  <c r="K460" i="16" s="1"/>
  <c r="H460" i="16" s="1"/>
  <c r="L461" i="16"/>
  <c r="L462" i="16"/>
  <c r="K462" i="16" s="1"/>
  <c r="H462" i="16" s="1"/>
  <c r="L463" i="16"/>
  <c r="K463" i="16" s="1"/>
  <c r="H463" i="16" s="1"/>
  <c r="L464" i="16"/>
  <c r="K464" i="16" s="1"/>
  <c r="H464" i="16" s="1"/>
  <c r="L465" i="16"/>
  <c r="K465" i="16" s="1"/>
  <c r="H465" i="16" s="1"/>
  <c r="L466" i="16"/>
  <c r="K466" i="16" s="1"/>
  <c r="H466" i="16" s="1"/>
  <c r="L467" i="16"/>
  <c r="K467" i="16" s="1"/>
  <c r="H467" i="16" s="1"/>
  <c r="L468" i="16"/>
  <c r="K468" i="16" s="1"/>
  <c r="H468" i="16" s="1"/>
  <c r="L469" i="16"/>
  <c r="K469" i="16" s="1"/>
  <c r="H469" i="16" s="1"/>
  <c r="L470" i="16"/>
  <c r="L471" i="16"/>
  <c r="L472" i="16"/>
  <c r="K472" i="16" s="1"/>
  <c r="L473" i="16"/>
  <c r="L474" i="16"/>
  <c r="K474" i="16" s="1"/>
  <c r="H474" i="16" s="1"/>
  <c r="L475" i="16"/>
  <c r="K475" i="16" s="1"/>
  <c r="H475" i="16" s="1"/>
  <c r="L476" i="16"/>
  <c r="K476" i="16" s="1"/>
  <c r="H476" i="16" s="1"/>
  <c r="L477" i="16"/>
  <c r="K477" i="16" s="1"/>
  <c r="H477" i="16" s="1"/>
  <c r="L478" i="16"/>
  <c r="K478" i="16" s="1"/>
  <c r="H478" i="16" s="1"/>
  <c r="L479" i="16"/>
  <c r="K479" i="16" s="1"/>
  <c r="H479" i="16" s="1"/>
  <c r="L480" i="16"/>
  <c r="K480" i="16" s="1"/>
  <c r="L481" i="16"/>
  <c r="K481" i="16" s="1"/>
  <c r="L482" i="16"/>
  <c r="L483" i="16"/>
  <c r="L484" i="16"/>
  <c r="K484" i="16" s="1"/>
  <c r="H484" i="16" s="1"/>
  <c r="L485" i="16"/>
  <c r="L486" i="16"/>
  <c r="K486" i="16" s="1"/>
  <c r="L487" i="16"/>
  <c r="K487" i="16" s="1"/>
  <c r="H487" i="16" s="1"/>
  <c r="L488" i="16"/>
  <c r="K488" i="16" s="1"/>
  <c r="L489" i="16"/>
  <c r="K489" i="16" s="1"/>
  <c r="H489" i="16" s="1"/>
  <c r="L490" i="16"/>
  <c r="K490" i="16" s="1"/>
  <c r="H490" i="16" s="1"/>
  <c r="L491" i="16"/>
  <c r="K491" i="16" s="1"/>
  <c r="H491" i="16" s="1"/>
  <c r="L492" i="16"/>
  <c r="K492" i="16" s="1"/>
  <c r="L493" i="16"/>
  <c r="K493" i="16" s="1"/>
  <c r="H493" i="16" s="1"/>
  <c r="L494" i="16"/>
  <c r="L495" i="16"/>
  <c r="L496" i="16"/>
  <c r="K496" i="16" s="1"/>
  <c r="L497" i="16"/>
  <c r="L498" i="16"/>
  <c r="K498" i="16" s="1"/>
  <c r="H498" i="16" s="1"/>
  <c r="L499" i="16"/>
  <c r="K499" i="16" s="1"/>
  <c r="H499" i="16" s="1"/>
  <c r="L500" i="16"/>
  <c r="K500" i="16" s="1"/>
  <c r="H500" i="16" s="1"/>
  <c r="L501" i="16"/>
  <c r="K501" i="16" s="1"/>
  <c r="H501" i="16" s="1"/>
  <c r="L502" i="16"/>
  <c r="K502" i="16" s="1"/>
  <c r="H502" i="16" s="1"/>
  <c r="L503" i="16"/>
  <c r="K503" i="16" s="1"/>
  <c r="H503" i="16" s="1"/>
  <c r="L504" i="16"/>
  <c r="K504" i="16" s="1"/>
  <c r="L505" i="16"/>
  <c r="K505" i="16" s="1"/>
  <c r="H505" i="16" s="1"/>
  <c r="L506" i="16"/>
  <c r="L507" i="16"/>
  <c r="L508" i="16"/>
  <c r="K508" i="16" s="1"/>
  <c r="L509" i="16"/>
  <c r="L510" i="16"/>
  <c r="K510" i="16" s="1"/>
  <c r="H510" i="16" s="1"/>
  <c r="L511" i="16"/>
  <c r="K511" i="16" s="1"/>
  <c r="H511" i="16" s="1"/>
  <c r="L512" i="16"/>
  <c r="K512" i="16" s="1"/>
  <c r="L513" i="16"/>
  <c r="K513" i="16" s="1"/>
  <c r="H513" i="16" s="1"/>
  <c r="L514" i="16"/>
  <c r="K514" i="16" s="1"/>
  <c r="H514" i="16" s="1"/>
  <c r="L515" i="16"/>
  <c r="K515" i="16" s="1"/>
  <c r="H515" i="16" s="1"/>
  <c r="L516" i="16"/>
  <c r="K516" i="16" s="1"/>
  <c r="H516" i="16" s="1"/>
  <c r="L517" i="16"/>
  <c r="K517" i="16" s="1"/>
  <c r="L518" i="16"/>
  <c r="L519" i="16"/>
  <c r="L520" i="16"/>
  <c r="K520" i="16" s="1"/>
  <c r="L521" i="16"/>
  <c r="L522" i="16"/>
  <c r="K522" i="16" s="1"/>
  <c r="L523" i="16"/>
  <c r="K523" i="16" s="1"/>
  <c r="H523" i="16" s="1"/>
  <c r="L524" i="16"/>
  <c r="K524" i="16" s="1"/>
  <c r="H524" i="16" s="1"/>
  <c r="L525" i="16"/>
  <c r="K525" i="16" s="1"/>
  <c r="H525" i="16" s="1"/>
  <c r="L526" i="16"/>
  <c r="K526" i="16" s="1"/>
  <c r="H526" i="16" s="1"/>
  <c r="L527" i="16"/>
  <c r="K527" i="16" s="1"/>
  <c r="H527" i="16" s="1"/>
  <c r="L528" i="16"/>
  <c r="K528" i="16" s="1"/>
  <c r="H528" i="16" s="1"/>
  <c r="L529" i="16"/>
  <c r="K529" i="16" s="1"/>
  <c r="H529" i="16" s="1"/>
  <c r="L530" i="16"/>
  <c r="L531" i="16"/>
  <c r="L532" i="16"/>
  <c r="K532" i="16" s="1"/>
  <c r="H532" i="16" s="1"/>
  <c r="L533" i="16"/>
  <c r="L534" i="16"/>
  <c r="K534" i="16" s="1"/>
  <c r="H534" i="16" s="1"/>
  <c r="L535" i="16"/>
  <c r="K535" i="16" s="1"/>
  <c r="H535" i="16" s="1"/>
  <c r="L536" i="16"/>
  <c r="K536" i="16" s="1"/>
  <c r="L537" i="16"/>
  <c r="K537" i="16" s="1"/>
  <c r="H537" i="16" s="1"/>
  <c r="L538" i="16"/>
  <c r="K538" i="16" s="1"/>
  <c r="H538" i="16" s="1"/>
  <c r="L539" i="16"/>
  <c r="K539" i="16" s="1"/>
  <c r="H539" i="16" s="1"/>
  <c r="L540" i="16"/>
  <c r="K540" i="16" s="1"/>
  <c r="L541" i="16"/>
  <c r="K541" i="16" s="1"/>
  <c r="L542" i="16"/>
  <c r="L543" i="16"/>
  <c r="L544" i="16"/>
  <c r="K544" i="16" s="1"/>
  <c r="L545" i="16"/>
  <c r="L546" i="16"/>
  <c r="K546" i="16" s="1"/>
  <c r="L547" i="16"/>
  <c r="K547" i="16" s="1"/>
  <c r="H547" i="16" s="1"/>
  <c r="L548" i="16"/>
  <c r="K548" i="16" s="1"/>
  <c r="L549" i="16"/>
  <c r="K549" i="16" s="1"/>
  <c r="H549" i="16" s="1"/>
  <c r="L550" i="16"/>
  <c r="K550" i="16" s="1"/>
  <c r="H550" i="16" s="1"/>
  <c r="L551" i="16"/>
  <c r="K551" i="16" s="1"/>
  <c r="H551" i="16" s="1"/>
  <c r="L552" i="16"/>
  <c r="K552" i="16" s="1"/>
  <c r="H552" i="16" s="1"/>
  <c r="L553" i="16"/>
  <c r="K553" i="16" s="1"/>
  <c r="L554" i="16"/>
  <c r="L555" i="16"/>
  <c r="L556" i="16"/>
  <c r="K556" i="16" s="1"/>
  <c r="H556" i="16" s="1"/>
  <c r="L557" i="16"/>
  <c r="L558" i="16"/>
  <c r="K558" i="16" s="1"/>
  <c r="L559" i="16"/>
  <c r="K559" i="16" s="1"/>
  <c r="H559" i="16" s="1"/>
  <c r="L560" i="16"/>
  <c r="K560" i="16" s="1"/>
  <c r="H560" i="16" s="1"/>
  <c r="L561" i="16"/>
  <c r="K561" i="16" s="1"/>
  <c r="H561" i="16" s="1"/>
  <c r="L562" i="16"/>
  <c r="K562" i="16" s="1"/>
  <c r="H562" i="16" s="1"/>
  <c r="L563" i="16"/>
  <c r="K563" i="16" s="1"/>
  <c r="H563" i="16" s="1"/>
  <c r="L564" i="16"/>
  <c r="K564" i="16" s="1"/>
  <c r="H564" i="16" s="1"/>
  <c r="L565" i="16"/>
  <c r="K565" i="16" s="1"/>
  <c r="H565" i="16" s="1"/>
  <c r="L566" i="16"/>
  <c r="L567" i="16"/>
  <c r="L568" i="16"/>
  <c r="K568" i="16" s="1"/>
  <c r="H568" i="16" s="1"/>
  <c r="L569" i="16"/>
  <c r="L570" i="16"/>
  <c r="K570" i="16" s="1"/>
  <c r="L571" i="16"/>
  <c r="K571" i="16" s="1"/>
  <c r="H571" i="16" s="1"/>
  <c r="L572" i="16"/>
  <c r="K572" i="16" s="1"/>
  <c r="H572" i="16" s="1"/>
  <c r="L573" i="16"/>
  <c r="K573" i="16" s="1"/>
  <c r="H573" i="16" s="1"/>
  <c r="L574" i="16"/>
  <c r="K574" i="16" s="1"/>
  <c r="H574" i="16" s="1"/>
  <c r="L575" i="16"/>
  <c r="K575" i="16" s="1"/>
  <c r="H575" i="16" s="1"/>
  <c r="L576" i="16"/>
  <c r="K576" i="16" s="1"/>
  <c r="H576" i="16" s="1"/>
  <c r="L577" i="16"/>
  <c r="K577" i="16" s="1"/>
  <c r="L578" i="16"/>
  <c r="L579" i="16"/>
  <c r="L580" i="16"/>
  <c r="K580" i="16" s="1"/>
  <c r="L581" i="16"/>
  <c r="L582" i="16"/>
  <c r="K582" i="16" s="1"/>
  <c r="H582" i="16" s="1"/>
  <c r="L583" i="16"/>
  <c r="K583" i="16" s="1"/>
  <c r="H583" i="16" s="1"/>
  <c r="L584" i="16"/>
  <c r="K584" i="16" s="1"/>
  <c r="L585" i="16"/>
  <c r="K585" i="16" s="1"/>
  <c r="H585" i="16" s="1"/>
  <c r="L586" i="16"/>
  <c r="K586" i="16" s="1"/>
  <c r="H586" i="16" s="1"/>
  <c r="L587" i="16"/>
  <c r="K587" i="16" s="1"/>
  <c r="H587" i="16" s="1"/>
  <c r="L588" i="16"/>
  <c r="K588" i="16" s="1"/>
  <c r="H588" i="16" s="1"/>
  <c r="L589" i="16"/>
  <c r="K589" i="16" s="1"/>
  <c r="L590" i="16"/>
  <c r="L591" i="16"/>
  <c r="L592" i="16"/>
  <c r="K592" i="16" s="1"/>
  <c r="L593" i="16"/>
  <c r="L594" i="16"/>
  <c r="K594" i="16" s="1"/>
  <c r="H594" i="16" s="1"/>
  <c r="L595" i="16"/>
  <c r="K595" i="16" s="1"/>
  <c r="H595" i="16" s="1"/>
  <c r="L596" i="16"/>
  <c r="K596" i="16" s="1"/>
  <c r="L597" i="16"/>
  <c r="K597" i="16" s="1"/>
  <c r="H597" i="16" s="1"/>
  <c r="L598" i="16"/>
  <c r="K598" i="16" s="1"/>
  <c r="H598" i="16" s="1"/>
  <c r="L599" i="16"/>
  <c r="K599" i="16" s="1"/>
  <c r="H599" i="16" s="1"/>
  <c r="L600" i="16"/>
  <c r="K600" i="16" s="1"/>
  <c r="H600" i="16" s="1"/>
  <c r="L601" i="16"/>
  <c r="K601" i="16" s="1"/>
  <c r="L602" i="16"/>
  <c r="L603" i="16"/>
  <c r="L604" i="16"/>
  <c r="K604" i="16" s="1"/>
  <c r="H604" i="16" s="1"/>
  <c r="L605" i="16"/>
  <c r="L606" i="16"/>
  <c r="K606" i="16" s="1"/>
  <c r="H606" i="16" s="1"/>
  <c r="L607" i="16"/>
  <c r="K607" i="16" s="1"/>
  <c r="H607" i="16" s="1"/>
  <c r="L608" i="16"/>
  <c r="K608" i="16" s="1"/>
  <c r="L609" i="16"/>
  <c r="K609" i="16" s="1"/>
  <c r="H609" i="16" s="1"/>
  <c r="L610" i="16"/>
  <c r="K610" i="16" s="1"/>
  <c r="H610" i="16" s="1"/>
  <c r="L611" i="16"/>
  <c r="K611" i="16" s="1"/>
  <c r="H611" i="16" s="1"/>
  <c r="L612" i="16"/>
  <c r="K612" i="16" s="1"/>
  <c r="H612" i="16" s="1"/>
  <c r="L613" i="16"/>
  <c r="K613" i="16" s="1"/>
  <c r="L614" i="16"/>
  <c r="L615" i="16"/>
  <c r="L616" i="16"/>
  <c r="K616" i="16" s="1"/>
  <c r="H616" i="16" s="1"/>
  <c r="L617" i="16"/>
  <c r="L618" i="16"/>
  <c r="K618" i="16" s="1"/>
  <c r="L619" i="16"/>
  <c r="K619" i="16" s="1"/>
  <c r="H619" i="16" s="1"/>
  <c r="L620" i="16"/>
  <c r="K620" i="16" s="1"/>
  <c r="H620" i="16" s="1"/>
  <c r="L621" i="16"/>
  <c r="K621" i="16" s="1"/>
  <c r="H621" i="16" s="1"/>
  <c r="L622" i="16"/>
  <c r="K622" i="16" s="1"/>
  <c r="H622" i="16" s="1"/>
  <c r="L623" i="16"/>
  <c r="K623" i="16" s="1"/>
  <c r="H623" i="16" s="1"/>
  <c r="L624" i="16"/>
  <c r="K624" i="16" s="1"/>
  <c r="L625" i="16"/>
  <c r="K625" i="16" s="1"/>
  <c r="L626" i="16"/>
  <c r="L627" i="16"/>
  <c r="L628" i="16"/>
  <c r="K628" i="16" s="1"/>
  <c r="L629" i="16"/>
  <c r="L630" i="16"/>
  <c r="K630" i="16" s="1"/>
  <c r="L631" i="16"/>
  <c r="K631" i="16" s="1"/>
  <c r="H631" i="16" s="1"/>
  <c r="L632" i="16"/>
  <c r="K632" i="16" s="1"/>
  <c r="H632" i="16" s="1"/>
  <c r="L633" i="16"/>
  <c r="K633" i="16" s="1"/>
  <c r="H633" i="16" s="1"/>
  <c r="L634" i="16"/>
  <c r="K634" i="16" s="1"/>
  <c r="H634" i="16" s="1"/>
  <c r="L635" i="16"/>
  <c r="K635" i="16" s="1"/>
  <c r="H635" i="16" s="1"/>
  <c r="L636" i="16"/>
  <c r="K636" i="16" s="1"/>
  <c r="H636" i="16" s="1"/>
  <c r="L637" i="16"/>
  <c r="K637" i="16" s="1"/>
  <c r="H637" i="16" s="1"/>
  <c r="L638" i="16"/>
  <c r="L639" i="16"/>
  <c r="L640" i="16"/>
  <c r="K640" i="16" s="1"/>
  <c r="L641" i="16"/>
  <c r="L642" i="16"/>
  <c r="K642" i="16" s="1"/>
  <c r="H642" i="16" s="1"/>
  <c r="L643" i="16"/>
  <c r="K643" i="16" s="1"/>
  <c r="H643" i="16" s="1"/>
  <c r="L644" i="16"/>
  <c r="K644" i="16" s="1"/>
  <c r="L645" i="16"/>
  <c r="K645" i="16" s="1"/>
  <c r="H645" i="16" s="1"/>
  <c r="L646" i="16"/>
  <c r="K646" i="16" s="1"/>
  <c r="H646" i="16" s="1"/>
  <c r="L647" i="16"/>
  <c r="K647" i="16" s="1"/>
  <c r="H647" i="16" s="1"/>
  <c r="L648" i="16"/>
  <c r="K648" i="16" s="1"/>
  <c r="H648" i="16" s="1"/>
  <c r="L649" i="16"/>
  <c r="K649" i="16" s="1"/>
  <c r="H649" i="16" s="1"/>
  <c r="L650" i="16"/>
  <c r="L651" i="16"/>
  <c r="L652" i="16"/>
  <c r="K652" i="16" s="1"/>
  <c r="L653" i="16"/>
  <c r="L654" i="16"/>
  <c r="K654" i="16" s="1"/>
  <c r="H654" i="16" s="1"/>
  <c r="L655" i="16"/>
  <c r="K655" i="16" s="1"/>
  <c r="H655" i="16" s="1"/>
  <c r="L656" i="16"/>
  <c r="K656" i="16" s="1"/>
  <c r="L657" i="16"/>
  <c r="K657" i="16" s="1"/>
  <c r="H657" i="16" s="1"/>
  <c r="L658" i="16"/>
  <c r="K658" i="16" s="1"/>
  <c r="H658" i="16" s="1"/>
  <c r="L659" i="16"/>
  <c r="K659" i="16" s="1"/>
  <c r="H659" i="16" s="1"/>
  <c r="L660" i="16"/>
  <c r="K660" i="16" s="1"/>
  <c r="H660" i="16" s="1"/>
  <c r="L661" i="16"/>
  <c r="K661" i="16" s="1"/>
  <c r="L662" i="16"/>
  <c r="L663" i="16"/>
  <c r="L664" i="16"/>
  <c r="K664" i="16" s="1"/>
  <c r="H664" i="16" s="1"/>
  <c r="L665" i="16"/>
  <c r="L666" i="16"/>
  <c r="K666" i="16" s="1"/>
  <c r="H666" i="16" s="1"/>
  <c r="L667" i="16"/>
  <c r="K667" i="16" s="1"/>
  <c r="H667" i="16" s="1"/>
  <c r="L668" i="16"/>
  <c r="K668" i="16" s="1"/>
  <c r="L669" i="16"/>
  <c r="K669" i="16" s="1"/>
  <c r="H669" i="16" s="1"/>
  <c r="L670" i="16"/>
  <c r="K670" i="16" s="1"/>
  <c r="H670" i="16" s="1"/>
  <c r="L671" i="16"/>
  <c r="K671" i="16" s="1"/>
  <c r="H671" i="16" s="1"/>
  <c r="L672" i="16"/>
  <c r="K672" i="16" s="1"/>
  <c r="L673" i="16"/>
  <c r="K673" i="16" s="1"/>
  <c r="H673" i="16" s="1"/>
  <c r="L674" i="16"/>
  <c r="L675" i="16"/>
  <c r="L676" i="16"/>
  <c r="K676" i="16" s="1"/>
  <c r="L677" i="16"/>
  <c r="L678" i="16"/>
  <c r="K678" i="16" s="1"/>
  <c r="L679" i="16"/>
  <c r="K679" i="16" s="1"/>
  <c r="H679" i="16" s="1"/>
  <c r="L680" i="16"/>
  <c r="K680" i="16" s="1"/>
  <c r="H680" i="16" s="1"/>
  <c r="L681" i="16"/>
  <c r="K681" i="16" s="1"/>
  <c r="H681" i="16" s="1"/>
  <c r="L682" i="16"/>
  <c r="K682" i="16" s="1"/>
  <c r="H682" i="16" s="1"/>
  <c r="L683" i="16"/>
  <c r="K683" i="16" s="1"/>
  <c r="H683" i="16" s="1"/>
  <c r="L684" i="16"/>
  <c r="K684" i="16" s="1"/>
  <c r="L685" i="16"/>
  <c r="K685" i="16" s="1"/>
  <c r="H685" i="16" s="1"/>
  <c r="L686" i="16"/>
  <c r="L687" i="16"/>
  <c r="L688" i="16"/>
  <c r="K688" i="16" s="1"/>
  <c r="H688" i="16" s="1"/>
  <c r="L689" i="16"/>
  <c r="L690" i="16"/>
  <c r="K690" i="16" s="1"/>
  <c r="H690" i="16" s="1"/>
  <c r="L691" i="16"/>
  <c r="K691" i="16" s="1"/>
  <c r="H691" i="16" s="1"/>
  <c r="L692" i="16"/>
  <c r="K692" i="16" s="1"/>
  <c r="L693" i="16"/>
  <c r="K693" i="16" s="1"/>
  <c r="H693" i="16" s="1"/>
  <c r="L694" i="16"/>
  <c r="K694" i="16" s="1"/>
  <c r="H694" i="16" s="1"/>
  <c r="L695" i="16"/>
  <c r="K695" i="16" s="1"/>
  <c r="H695" i="16" s="1"/>
  <c r="L696" i="16"/>
  <c r="K696" i="16" s="1"/>
  <c r="H696" i="16" s="1"/>
  <c r="L697" i="16"/>
  <c r="K697" i="16" s="1"/>
  <c r="L698" i="16"/>
  <c r="L699" i="16"/>
  <c r="L700" i="16"/>
  <c r="K700" i="16" s="1"/>
  <c r="H700" i="16" s="1"/>
  <c r="L701" i="16"/>
  <c r="L702" i="16"/>
  <c r="K702" i="16" s="1"/>
  <c r="L703" i="16"/>
  <c r="K703" i="16" s="1"/>
  <c r="H703" i="16" s="1"/>
  <c r="L704" i="16"/>
  <c r="K704" i="16" s="1"/>
  <c r="H704" i="16" s="1"/>
  <c r="L705" i="16"/>
  <c r="K705" i="16" s="1"/>
  <c r="H705" i="16" s="1"/>
  <c r="L706" i="16"/>
  <c r="K706" i="16" s="1"/>
  <c r="H706" i="16" s="1"/>
  <c r="L707" i="16"/>
  <c r="K707" i="16" s="1"/>
  <c r="H707" i="16" s="1"/>
  <c r="L708" i="16"/>
  <c r="K708" i="16" s="1"/>
  <c r="H708" i="16" s="1"/>
  <c r="L709" i="16"/>
  <c r="K709" i="16" s="1"/>
  <c r="H709" i="16" s="1"/>
  <c r="L710" i="16"/>
  <c r="L711" i="16"/>
  <c r="L712" i="16"/>
  <c r="K712" i="16" s="1"/>
  <c r="L713" i="16"/>
  <c r="L714" i="16"/>
  <c r="K714" i="16" s="1"/>
  <c r="H714" i="16" s="1"/>
  <c r="L715" i="16"/>
  <c r="K715" i="16" s="1"/>
  <c r="H715" i="16" s="1"/>
  <c r="L716" i="16"/>
  <c r="K716" i="16" s="1"/>
  <c r="H716" i="16" s="1"/>
  <c r="L717" i="16"/>
  <c r="K717" i="16" s="1"/>
  <c r="H717" i="16" s="1"/>
  <c r="L718" i="16"/>
  <c r="K718" i="16" s="1"/>
  <c r="H718" i="16" s="1"/>
  <c r="L719" i="16"/>
  <c r="K719" i="16" s="1"/>
  <c r="H719" i="16" s="1"/>
  <c r="L720" i="16"/>
  <c r="K720" i="16" s="1"/>
  <c r="L721" i="16"/>
  <c r="K721" i="16" s="1"/>
  <c r="L722" i="16"/>
  <c r="L723" i="16"/>
  <c r="L724" i="16"/>
  <c r="K724" i="16" s="1"/>
  <c r="L725" i="16"/>
  <c r="L726" i="16"/>
  <c r="K726" i="16" s="1"/>
  <c r="L727" i="16"/>
  <c r="K727" i="16" s="1"/>
  <c r="H727" i="16" s="1"/>
  <c r="L728" i="16"/>
  <c r="K728" i="16" s="1"/>
  <c r="L729" i="16"/>
  <c r="K729" i="16" s="1"/>
  <c r="H729" i="16" s="1"/>
  <c r="L730" i="16"/>
  <c r="K730" i="16" s="1"/>
  <c r="H730" i="16" s="1"/>
  <c r="L731" i="16"/>
  <c r="K731" i="16" s="1"/>
  <c r="H731" i="16" s="1"/>
  <c r="L732" i="16"/>
  <c r="K732" i="16" s="1"/>
  <c r="L733" i="16"/>
  <c r="K733" i="16" s="1"/>
  <c r="L734" i="16"/>
  <c r="L735" i="16"/>
  <c r="L736" i="16"/>
  <c r="K736" i="16" s="1"/>
  <c r="H736" i="16" s="1"/>
  <c r="L737" i="16"/>
  <c r="L738" i="16"/>
  <c r="K738" i="16" s="1"/>
  <c r="H738" i="16" s="1"/>
  <c r="L739" i="16"/>
  <c r="K739" i="16" s="1"/>
  <c r="H739" i="16" s="1"/>
  <c r="L740" i="16"/>
  <c r="K740" i="16" s="1"/>
  <c r="L741" i="16"/>
  <c r="K741" i="16" s="1"/>
  <c r="H741" i="16" s="1"/>
  <c r="L742" i="16"/>
  <c r="K742" i="16" s="1"/>
  <c r="H742" i="16" s="1"/>
  <c r="L743" i="16"/>
  <c r="K743" i="16" s="1"/>
  <c r="H743" i="16" s="1"/>
  <c r="L744" i="16"/>
  <c r="K744" i="16" s="1"/>
  <c r="H744" i="16" s="1"/>
  <c r="L745" i="16"/>
  <c r="K745" i="16" s="1"/>
  <c r="H745" i="16" s="1"/>
  <c r="L746" i="16"/>
  <c r="L747" i="16"/>
  <c r="L748" i="16"/>
  <c r="K748" i="16" s="1"/>
  <c r="H748" i="16" s="1"/>
  <c r="L749" i="16"/>
  <c r="L750" i="16"/>
  <c r="K750" i="16" s="1"/>
  <c r="H750" i="16" s="1"/>
  <c r="L751" i="16"/>
  <c r="K751" i="16" s="1"/>
  <c r="H751" i="16" s="1"/>
  <c r="L752" i="16"/>
  <c r="K752" i="16" s="1"/>
  <c r="H752" i="16" s="1"/>
  <c r="L753" i="16"/>
  <c r="K753" i="16" s="1"/>
  <c r="H753" i="16" s="1"/>
  <c r="L754" i="16"/>
  <c r="K754" i="16" s="1"/>
  <c r="H754" i="16" s="1"/>
  <c r="L755" i="16"/>
  <c r="K755" i="16" s="1"/>
  <c r="H755" i="16" s="1"/>
  <c r="L756" i="16"/>
  <c r="K756" i="16" s="1"/>
  <c r="L757" i="16"/>
  <c r="K757" i="16" s="1"/>
  <c r="L758" i="16"/>
  <c r="L759" i="16"/>
  <c r="L760" i="16"/>
  <c r="K760" i="16" s="1"/>
  <c r="H760" i="16" s="1"/>
  <c r="L761" i="16"/>
  <c r="L762" i="16"/>
  <c r="K762" i="16" s="1"/>
  <c r="L763" i="16"/>
  <c r="K763" i="16" s="1"/>
  <c r="H763" i="16" s="1"/>
  <c r="L764" i="16"/>
  <c r="K764" i="16" s="1"/>
  <c r="L765" i="16"/>
  <c r="K765" i="16" s="1"/>
  <c r="H765" i="16" s="1"/>
  <c r="L766" i="16"/>
  <c r="K766" i="16" s="1"/>
  <c r="H766" i="16" s="1"/>
  <c r="L767" i="16"/>
  <c r="K767" i="16" s="1"/>
  <c r="H767" i="16" s="1"/>
  <c r="L768" i="16"/>
  <c r="K768" i="16" s="1"/>
  <c r="L769" i="16"/>
  <c r="K769" i="16" s="1"/>
  <c r="H769" i="16" s="1"/>
  <c r="L770" i="16"/>
  <c r="L771" i="16"/>
  <c r="L772" i="16"/>
  <c r="K772" i="16" s="1"/>
  <c r="H772" i="16" s="1"/>
  <c r="L773" i="16"/>
  <c r="L774" i="16"/>
  <c r="K774" i="16" s="1"/>
  <c r="H774" i="16" s="1"/>
  <c r="L775" i="16"/>
  <c r="K775" i="16" s="1"/>
  <c r="H775" i="16" s="1"/>
  <c r="L776" i="16"/>
  <c r="K776" i="16" s="1"/>
  <c r="H776" i="16" s="1"/>
  <c r="L777" i="16"/>
  <c r="K777" i="16" s="1"/>
  <c r="H777" i="16" s="1"/>
  <c r="L778" i="16"/>
  <c r="K778" i="16" s="1"/>
  <c r="H778" i="16" s="1"/>
  <c r="L779" i="16"/>
  <c r="K779" i="16" s="1"/>
  <c r="H779" i="16" s="1"/>
  <c r="L780" i="16"/>
  <c r="K780" i="16" s="1"/>
  <c r="H780" i="16" s="1"/>
  <c r="L781" i="16"/>
  <c r="K781" i="16" s="1"/>
  <c r="L782" i="16"/>
  <c r="L783" i="16"/>
  <c r="L784" i="16"/>
  <c r="K784" i="16" s="1"/>
  <c r="H784" i="16" s="1"/>
  <c r="L785" i="16"/>
  <c r="L786" i="16"/>
  <c r="K786" i="16" s="1"/>
  <c r="L787" i="16"/>
  <c r="K787" i="16" s="1"/>
  <c r="H787" i="16" s="1"/>
  <c r="L788" i="16"/>
  <c r="K788" i="16" s="1"/>
  <c r="H788" i="16" s="1"/>
  <c r="L789" i="16"/>
  <c r="K789" i="16" s="1"/>
  <c r="H789" i="16" s="1"/>
  <c r="L790" i="16"/>
  <c r="K790" i="16" s="1"/>
  <c r="H790" i="16" s="1"/>
  <c r="L791" i="16"/>
  <c r="K791" i="16" s="1"/>
  <c r="H791" i="16" s="1"/>
  <c r="L792" i="16"/>
  <c r="K792" i="16" s="1"/>
  <c r="H792" i="16" s="1"/>
  <c r="L793" i="16"/>
  <c r="K793" i="16" s="1"/>
  <c r="H793" i="16" s="1"/>
  <c r="L794" i="16"/>
  <c r="L795" i="16"/>
  <c r="L796" i="16"/>
  <c r="K796" i="16" s="1"/>
  <c r="H796" i="16" s="1"/>
  <c r="L797" i="16"/>
  <c r="L798" i="16"/>
  <c r="K798" i="16" s="1"/>
  <c r="H798" i="16" s="1"/>
  <c r="L799" i="16"/>
  <c r="K799" i="16" s="1"/>
  <c r="H799" i="16" s="1"/>
  <c r="L800" i="16"/>
  <c r="K800" i="16" s="1"/>
  <c r="L801" i="16"/>
  <c r="K801" i="16" s="1"/>
  <c r="H801" i="16" s="1"/>
  <c r="L802" i="16"/>
  <c r="K802" i="16" s="1"/>
  <c r="H802" i="16" s="1"/>
  <c r="L803" i="16"/>
  <c r="K803" i="16" s="1"/>
  <c r="H803" i="16" s="1"/>
  <c r="L804" i="16"/>
  <c r="K804" i="16" s="1"/>
  <c r="L805" i="16"/>
  <c r="K805" i="16" s="1"/>
  <c r="L806" i="16"/>
  <c r="L807" i="16"/>
  <c r="L808" i="16"/>
  <c r="K808" i="16" s="1"/>
  <c r="L809" i="16"/>
  <c r="L810" i="16"/>
  <c r="K810" i="16" s="1"/>
  <c r="H810" i="16" s="1"/>
  <c r="L811" i="16"/>
  <c r="K811" i="16" s="1"/>
  <c r="H811" i="16" s="1"/>
  <c r="L812" i="16"/>
  <c r="K812" i="16" s="1"/>
  <c r="L813" i="16"/>
  <c r="K813" i="16" s="1"/>
  <c r="H813" i="16" s="1"/>
  <c r="L814" i="16"/>
  <c r="K814" i="16" s="1"/>
  <c r="H814" i="16" s="1"/>
  <c r="L815" i="16"/>
  <c r="K815" i="16" s="1"/>
  <c r="H815" i="16" s="1"/>
  <c r="L816" i="16"/>
  <c r="K816" i="16" s="1"/>
  <c r="H816" i="16" s="1"/>
  <c r="L817" i="16"/>
  <c r="K817" i="16" s="1"/>
  <c r="H817" i="16" s="1"/>
  <c r="L818" i="16"/>
  <c r="L819" i="16"/>
  <c r="L820" i="16"/>
  <c r="K820" i="16" s="1"/>
  <c r="H820" i="16" s="1"/>
  <c r="L821" i="16"/>
  <c r="L822" i="16"/>
  <c r="K822" i="16" s="1"/>
  <c r="H822" i="16" s="1"/>
  <c r="L823" i="16"/>
  <c r="K823" i="16" s="1"/>
  <c r="H823" i="16" s="1"/>
  <c r="L824" i="16"/>
  <c r="K824" i="16" s="1"/>
  <c r="H824" i="16" s="1"/>
  <c r="L825" i="16"/>
  <c r="K825" i="16" s="1"/>
  <c r="H825" i="16" s="1"/>
  <c r="L826" i="16"/>
  <c r="K826" i="16" s="1"/>
  <c r="H826" i="16" s="1"/>
  <c r="L827" i="16"/>
  <c r="K827" i="16" s="1"/>
  <c r="H827" i="16" s="1"/>
  <c r="L828" i="16"/>
  <c r="K828" i="16" s="1"/>
  <c r="H828" i="16" s="1"/>
  <c r="L829" i="16"/>
  <c r="K829" i="16" s="1"/>
  <c r="L830" i="16"/>
  <c r="L831" i="16"/>
  <c r="L832" i="16"/>
  <c r="K832" i="16" s="1"/>
  <c r="H832" i="16" s="1"/>
  <c r="L833" i="16"/>
  <c r="L834" i="16"/>
  <c r="K834" i="16" s="1"/>
  <c r="H834" i="16" s="1"/>
  <c r="L835" i="16"/>
  <c r="K835" i="16" s="1"/>
  <c r="H835" i="16" s="1"/>
  <c r="L836" i="16"/>
  <c r="K836" i="16" s="1"/>
  <c r="L837" i="16"/>
  <c r="K837" i="16" s="1"/>
  <c r="H837" i="16" s="1"/>
  <c r="L838" i="16"/>
  <c r="K838" i="16" s="1"/>
  <c r="H838" i="16" s="1"/>
  <c r="L839" i="16"/>
  <c r="K839" i="16" s="1"/>
  <c r="H839" i="16" s="1"/>
  <c r="L840" i="16"/>
  <c r="K840" i="16" s="1"/>
  <c r="L841" i="16"/>
  <c r="K841" i="16" s="1"/>
  <c r="H841" i="16" s="1"/>
  <c r="L842" i="16"/>
  <c r="L843" i="16"/>
  <c r="L844" i="16"/>
  <c r="K844" i="16" s="1"/>
  <c r="L845" i="16"/>
  <c r="L846" i="16"/>
  <c r="K846" i="16" s="1"/>
  <c r="L847" i="16"/>
  <c r="K847" i="16" s="1"/>
  <c r="H847" i="16" s="1"/>
  <c r="L848" i="16"/>
  <c r="K848" i="16" s="1"/>
  <c r="H848" i="16" s="1"/>
  <c r="L849" i="16"/>
  <c r="K849" i="16" s="1"/>
  <c r="H849" i="16" s="1"/>
  <c r="L850" i="16"/>
  <c r="K850" i="16" s="1"/>
  <c r="H850" i="16" s="1"/>
  <c r="L851" i="16"/>
  <c r="K851" i="16" s="1"/>
  <c r="H851" i="16" s="1"/>
  <c r="L852" i="16"/>
  <c r="K852" i="16" s="1"/>
  <c r="L853" i="16"/>
  <c r="K853" i="16" s="1"/>
  <c r="H853" i="16" s="1"/>
  <c r="L854" i="16"/>
  <c r="L855" i="16"/>
  <c r="L856" i="16"/>
  <c r="K856" i="16" s="1"/>
  <c r="H856" i="16" s="1"/>
  <c r="L857" i="16"/>
  <c r="L858" i="16"/>
  <c r="K858" i="16" s="1"/>
  <c r="L859" i="16"/>
  <c r="K859" i="16" s="1"/>
  <c r="H859" i="16" s="1"/>
  <c r="L860" i="16"/>
  <c r="K860" i="16" s="1"/>
  <c r="H860" i="16" s="1"/>
  <c r="L861" i="16"/>
  <c r="K861" i="16" s="1"/>
  <c r="H861" i="16" s="1"/>
  <c r="L862" i="16"/>
  <c r="K862" i="16" s="1"/>
  <c r="H862" i="16" s="1"/>
  <c r="L863" i="16"/>
  <c r="K863" i="16" s="1"/>
  <c r="H863" i="16" s="1"/>
  <c r="L864" i="16"/>
  <c r="K864" i="16" s="1"/>
  <c r="H864" i="16" s="1"/>
  <c r="L865" i="16"/>
  <c r="K865" i="16" s="1"/>
  <c r="H865" i="16" s="1"/>
  <c r="L866" i="16"/>
  <c r="L867" i="16"/>
  <c r="L868" i="16"/>
  <c r="K868" i="16" s="1"/>
  <c r="L869" i="16"/>
  <c r="L870" i="16"/>
  <c r="K870" i="16" s="1"/>
  <c r="H870" i="16" s="1"/>
  <c r="L871" i="16"/>
  <c r="K871" i="16" s="1"/>
  <c r="H871" i="16" s="1"/>
  <c r="L872" i="16"/>
  <c r="K872" i="16" s="1"/>
  <c r="H872" i="16" s="1"/>
  <c r="L873" i="16"/>
  <c r="K873" i="16" s="1"/>
  <c r="H873" i="16" s="1"/>
  <c r="L874" i="16"/>
  <c r="K874" i="16" s="1"/>
  <c r="H874" i="16" s="1"/>
  <c r="L875" i="16"/>
  <c r="K875" i="16" s="1"/>
  <c r="H875" i="16" s="1"/>
  <c r="L876" i="16"/>
  <c r="K876" i="16" s="1"/>
  <c r="H876" i="16" s="1"/>
  <c r="L877" i="16"/>
  <c r="K877" i="16" s="1"/>
  <c r="L878" i="16"/>
  <c r="L879" i="16"/>
  <c r="L880" i="16"/>
  <c r="K880" i="16" s="1"/>
  <c r="H880" i="16" s="1"/>
  <c r="L881" i="16"/>
  <c r="L882" i="16"/>
  <c r="K882" i="16" s="1"/>
  <c r="H882" i="16" s="1"/>
  <c r="L883" i="16"/>
  <c r="K883" i="16" s="1"/>
  <c r="H883" i="16" s="1"/>
  <c r="L884" i="16"/>
  <c r="K884" i="16" s="1"/>
  <c r="L885" i="16"/>
  <c r="K885" i="16" s="1"/>
  <c r="H885" i="16" s="1"/>
  <c r="L886" i="16"/>
  <c r="K886" i="16" s="1"/>
  <c r="H886" i="16" s="1"/>
  <c r="L887" i="16"/>
  <c r="K887" i="16" s="1"/>
  <c r="H887" i="16" s="1"/>
  <c r="L888" i="16"/>
  <c r="K888" i="16" s="1"/>
  <c r="L889" i="16"/>
  <c r="K889" i="16" s="1"/>
  <c r="L890" i="16"/>
  <c r="L891" i="16"/>
  <c r="L892" i="16"/>
  <c r="K892" i="16" s="1"/>
  <c r="H892" i="16" s="1"/>
  <c r="L893" i="16"/>
  <c r="L894" i="16"/>
  <c r="K894" i="16" s="1"/>
  <c r="L895" i="16"/>
  <c r="K895" i="16" s="1"/>
  <c r="L896" i="16"/>
  <c r="K896" i="16" s="1"/>
  <c r="L897" i="16"/>
  <c r="K897" i="16" s="1"/>
  <c r="H897" i="16" s="1"/>
  <c r="L898" i="16"/>
  <c r="K898" i="16" s="1"/>
  <c r="H898" i="16" s="1"/>
  <c r="L899" i="16"/>
  <c r="K899" i="16" s="1"/>
  <c r="H899" i="16" s="1"/>
  <c r="L900" i="16"/>
  <c r="K900" i="16" s="1"/>
  <c r="H900" i="16" s="1"/>
  <c r="L901" i="16"/>
  <c r="K901" i="16" s="1"/>
  <c r="H901" i="16" s="1"/>
  <c r="L902" i="16"/>
  <c r="L903" i="16"/>
  <c r="L904" i="16"/>
  <c r="K904" i="16" s="1"/>
  <c r="H904" i="16" s="1"/>
  <c r="L905" i="16"/>
  <c r="L906" i="16"/>
  <c r="K906" i="16" s="1"/>
  <c r="L907" i="16"/>
  <c r="K907" i="16" s="1"/>
  <c r="H907" i="16" s="1"/>
  <c r="L908" i="16"/>
  <c r="K908" i="16" s="1"/>
  <c r="H908" i="16" s="1"/>
  <c r="L909" i="16"/>
  <c r="K909" i="16" s="1"/>
  <c r="H909" i="16" s="1"/>
  <c r="L910" i="16"/>
  <c r="K910" i="16" s="1"/>
  <c r="H910" i="16" s="1"/>
  <c r="L911" i="16"/>
  <c r="K911" i="16" s="1"/>
  <c r="H911" i="16" s="1"/>
  <c r="L912" i="16"/>
  <c r="K912" i="16" s="1"/>
  <c r="H912" i="16" s="1"/>
  <c r="L913" i="16"/>
  <c r="K913" i="16" s="1"/>
  <c r="H913" i="16" s="1"/>
  <c r="L914" i="16"/>
  <c r="L915" i="16"/>
  <c r="L916" i="16"/>
  <c r="K916" i="16" s="1"/>
  <c r="H916" i="16" s="1"/>
  <c r="L917" i="16"/>
  <c r="L918" i="16"/>
  <c r="K918" i="16" s="1"/>
  <c r="L919" i="16"/>
  <c r="K919" i="16" s="1"/>
  <c r="H919" i="16" s="1"/>
  <c r="L920" i="16"/>
  <c r="K920" i="16" s="1"/>
  <c r="L921" i="16"/>
  <c r="K921" i="16" s="1"/>
  <c r="H921" i="16" s="1"/>
  <c r="L922" i="16"/>
  <c r="K922" i="16" s="1"/>
  <c r="H922" i="16" s="1"/>
  <c r="L923" i="16"/>
  <c r="K923" i="16" s="1"/>
  <c r="H923" i="16" s="1"/>
  <c r="L924" i="16"/>
  <c r="K924" i="16" s="1"/>
  <c r="H924" i="16" s="1"/>
  <c r="L925" i="16"/>
  <c r="K925" i="16" s="1"/>
  <c r="H925" i="16" s="1"/>
  <c r="L926" i="16"/>
  <c r="L927" i="16"/>
  <c r="L928" i="16"/>
  <c r="K928" i="16" s="1"/>
  <c r="H928" i="16" s="1"/>
  <c r="L929" i="16"/>
  <c r="L930" i="16"/>
  <c r="K930" i="16" s="1"/>
  <c r="H930" i="16" s="1"/>
  <c r="L931" i="16"/>
  <c r="K931" i="16" s="1"/>
  <c r="H931" i="16" s="1"/>
  <c r="L932" i="16"/>
  <c r="K932" i="16" s="1"/>
  <c r="L933" i="16"/>
  <c r="K933" i="16" s="1"/>
  <c r="H933" i="16" s="1"/>
  <c r="L934" i="16"/>
  <c r="K934" i="16" s="1"/>
  <c r="H934" i="16" s="1"/>
  <c r="L935" i="16"/>
  <c r="K935" i="16" s="1"/>
  <c r="H935" i="16" s="1"/>
  <c r="L936" i="16"/>
  <c r="K936" i="16" s="1"/>
  <c r="L937" i="16"/>
  <c r="K937" i="16" s="1"/>
  <c r="L938" i="16"/>
  <c r="L939" i="16"/>
  <c r="L940" i="16"/>
  <c r="K940" i="16" s="1"/>
  <c r="L941" i="16"/>
  <c r="L942" i="16"/>
  <c r="K942" i="16" s="1"/>
  <c r="L943" i="16"/>
  <c r="K943" i="16" s="1"/>
  <c r="H943" i="16" s="1"/>
  <c r="L944" i="16"/>
  <c r="K944" i="16" s="1"/>
  <c r="L945" i="16"/>
  <c r="K945" i="16" s="1"/>
  <c r="H945" i="16" s="1"/>
  <c r="L946" i="16"/>
  <c r="K946" i="16" s="1"/>
  <c r="H946" i="16" s="1"/>
  <c r="L947" i="16"/>
  <c r="K947" i="16" s="1"/>
  <c r="H947" i="16" s="1"/>
  <c r="L948" i="16"/>
  <c r="K948" i="16" s="1"/>
  <c r="H948" i="16" s="1"/>
  <c r="L949" i="16"/>
  <c r="K949" i="16" s="1"/>
  <c r="L950" i="16"/>
  <c r="L951" i="16"/>
  <c r="L952" i="16"/>
  <c r="K952" i="16" s="1"/>
  <c r="H952" i="16" s="1"/>
  <c r="L953" i="16"/>
  <c r="L954" i="16"/>
  <c r="K954" i="16" s="1"/>
  <c r="H954" i="16" s="1"/>
  <c r="L955" i="16"/>
  <c r="K955" i="16" s="1"/>
  <c r="H955" i="16" s="1"/>
  <c r="L956" i="16"/>
  <c r="K956" i="16" s="1"/>
  <c r="H956" i="16" s="1"/>
  <c r="L957" i="16"/>
  <c r="K957" i="16" s="1"/>
  <c r="H957" i="16" s="1"/>
  <c r="L958" i="16"/>
  <c r="K958" i="16" s="1"/>
  <c r="H958" i="16" s="1"/>
  <c r="L959" i="16"/>
  <c r="K959" i="16" s="1"/>
  <c r="H959" i="16" s="1"/>
  <c r="L960" i="16"/>
  <c r="K960" i="16" s="1"/>
  <c r="H960" i="16" s="1"/>
  <c r="L961" i="16"/>
  <c r="K961" i="16" s="1"/>
  <c r="H961" i="16" s="1"/>
  <c r="L962" i="16"/>
  <c r="L963" i="16"/>
  <c r="L964" i="16"/>
  <c r="K964" i="16" s="1"/>
  <c r="H964" i="16" s="1"/>
  <c r="L965" i="16"/>
  <c r="L966" i="16"/>
  <c r="K966" i="16" s="1"/>
  <c r="H966" i="16" s="1"/>
  <c r="L967" i="16"/>
  <c r="K967" i="16" s="1"/>
  <c r="H967" i="16" s="1"/>
  <c r="L968" i="16"/>
  <c r="K968" i="16" s="1"/>
  <c r="L969" i="16"/>
  <c r="K969" i="16" s="1"/>
  <c r="H969" i="16" s="1"/>
  <c r="L970" i="16"/>
  <c r="K970" i="16" s="1"/>
  <c r="H970" i="16" s="1"/>
  <c r="L971" i="16"/>
  <c r="K971" i="16" s="1"/>
  <c r="H971" i="16" s="1"/>
  <c r="L972" i="16"/>
  <c r="K972" i="16" s="1"/>
  <c r="H972" i="16" s="1"/>
  <c r="L973" i="16"/>
  <c r="K973" i="16" s="1"/>
  <c r="H973" i="16" s="1"/>
  <c r="L974" i="16"/>
  <c r="L975" i="16"/>
  <c r="L976" i="16"/>
  <c r="K976" i="16" s="1"/>
  <c r="H976" i="16" s="1"/>
  <c r="L977" i="16"/>
  <c r="L978" i="16"/>
  <c r="K978" i="16" s="1"/>
  <c r="L979" i="16"/>
  <c r="K979" i="16" s="1"/>
  <c r="H979" i="16" s="1"/>
  <c r="L980" i="16"/>
  <c r="K980" i="16" s="1"/>
  <c r="L981" i="16"/>
  <c r="K981" i="16" s="1"/>
  <c r="H981" i="16" s="1"/>
  <c r="L982" i="16"/>
  <c r="K982" i="16" s="1"/>
  <c r="H982" i="16" s="1"/>
  <c r="L983" i="16"/>
  <c r="K983" i="16" s="1"/>
  <c r="H983" i="16" s="1"/>
  <c r="L984" i="16"/>
  <c r="K984" i="16" s="1"/>
  <c r="L985" i="16"/>
  <c r="K985" i="16" s="1"/>
  <c r="H985" i="16" s="1"/>
  <c r="L986" i="16"/>
  <c r="L987" i="16"/>
  <c r="L988" i="16"/>
  <c r="K988" i="16" s="1"/>
  <c r="L989" i="16"/>
  <c r="L990" i="16"/>
  <c r="K990" i="16" s="1"/>
  <c r="L991" i="16"/>
  <c r="K991" i="16" s="1"/>
  <c r="H991" i="16" s="1"/>
  <c r="L992" i="16"/>
  <c r="K992" i="16" s="1"/>
  <c r="L993" i="16"/>
  <c r="K993" i="16" s="1"/>
  <c r="H993" i="16" s="1"/>
  <c r="L994" i="16"/>
  <c r="K994" i="16" s="1"/>
  <c r="H994" i="16" s="1"/>
  <c r="L995" i="16"/>
  <c r="K995" i="16" s="1"/>
  <c r="H995" i="16" s="1"/>
  <c r="L996" i="16"/>
  <c r="K996" i="16" s="1"/>
  <c r="L997" i="16"/>
  <c r="K997" i="16" s="1"/>
  <c r="H997" i="16" s="1"/>
  <c r="L998" i="16"/>
  <c r="L999" i="16"/>
  <c r="L1000" i="16"/>
  <c r="K1000" i="16" s="1"/>
  <c r="H1000" i="16" s="1"/>
  <c r="L1001" i="16"/>
  <c r="L1002" i="16"/>
  <c r="K1002" i="16" s="1"/>
  <c r="H1002" i="16" s="1"/>
  <c r="L1003" i="16"/>
  <c r="K1003" i="16" s="1"/>
  <c r="H1003" i="16" s="1"/>
  <c r="L1004" i="16"/>
  <c r="K1004" i="16" s="1"/>
  <c r="H1004" i="16" s="1"/>
  <c r="L1005" i="16"/>
  <c r="K1005" i="16" s="1"/>
  <c r="H1005" i="16" s="1"/>
  <c r="L1006" i="16"/>
  <c r="K1006" i="16" s="1"/>
  <c r="H1006" i="16" s="1"/>
  <c r="L1007" i="16"/>
  <c r="K1007" i="16" s="1"/>
  <c r="H1007" i="16" s="1"/>
  <c r="L1008" i="16"/>
  <c r="K1008" i="16" s="1"/>
  <c r="L1009" i="16"/>
  <c r="K1009" i="16" s="1"/>
  <c r="H1009" i="16" s="1"/>
  <c r="L1010" i="16"/>
  <c r="L1011" i="16"/>
  <c r="L1012" i="16"/>
  <c r="K1012" i="16" s="1"/>
  <c r="H1012" i="16" s="1"/>
  <c r="L1013" i="16"/>
  <c r="L1014" i="16"/>
  <c r="K1014" i="16" s="1"/>
  <c r="L1015" i="16"/>
  <c r="K1015" i="16" s="1"/>
  <c r="H1015" i="16" s="1"/>
  <c r="L1016" i="16"/>
  <c r="K1016" i="16" s="1"/>
  <c r="H1016" i="16" s="1"/>
  <c r="L1017" i="16"/>
  <c r="K1017" i="16" s="1"/>
  <c r="H1017" i="16" s="1"/>
  <c r="L1018" i="16"/>
  <c r="K1018" i="16" s="1"/>
  <c r="H1018" i="16" s="1"/>
  <c r="L1019" i="16"/>
  <c r="K1019" i="16" s="1"/>
  <c r="H1019" i="16" s="1"/>
  <c r="L1020" i="16"/>
  <c r="K1020" i="16" s="1"/>
  <c r="L1021" i="16"/>
  <c r="K1021" i="16" s="1"/>
  <c r="H1021" i="16" s="1"/>
  <c r="L1022" i="16"/>
  <c r="L1023" i="16"/>
  <c r="L1024" i="16"/>
  <c r="K1024" i="16" s="1"/>
  <c r="L1025" i="16"/>
  <c r="L1026" i="16"/>
  <c r="K1026" i="16" s="1"/>
  <c r="H1026" i="16" s="1"/>
  <c r="L1027" i="16"/>
  <c r="K1027" i="16" s="1"/>
  <c r="H1027" i="16" s="1"/>
  <c r="L1028" i="16"/>
  <c r="K1028" i="16" s="1"/>
  <c r="H1028" i="16" s="1"/>
  <c r="L1029" i="16"/>
  <c r="K1029" i="16" s="1"/>
  <c r="H1029" i="16" s="1"/>
  <c r="L1030" i="16"/>
  <c r="K1030" i="16" s="1"/>
  <c r="H1030" i="16" s="1"/>
  <c r="L1031" i="16"/>
  <c r="K1031" i="16" s="1"/>
  <c r="H1031" i="16" s="1"/>
  <c r="L1032" i="16"/>
  <c r="K1032" i="16" s="1"/>
  <c r="H1032" i="16" s="1"/>
  <c r="L1033" i="16"/>
  <c r="K1033" i="16" s="1"/>
  <c r="L1034" i="16"/>
  <c r="L1035" i="16"/>
  <c r="L1036" i="16"/>
  <c r="K1036" i="16" s="1"/>
  <c r="H1036" i="16" s="1"/>
  <c r="L1037" i="16"/>
  <c r="L1038" i="16"/>
  <c r="K1038" i="16" s="1"/>
  <c r="H1038" i="16" s="1"/>
  <c r="L1039" i="16"/>
  <c r="K1039" i="16" s="1"/>
  <c r="H1039" i="16" s="1"/>
  <c r="L1040" i="16"/>
  <c r="K1040" i="16" s="1"/>
  <c r="H1040" i="16" s="1"/>
  <c r="L1041" i="16"/>
  <c r="K1041" i="16" s="1"/>
  <c r="H1041" i="16" s="1"/>
  <c r="L1042" i="16"/>
  <c r="K1042" i="16" s="1"/>
  <c r="H1042" i="16" s="1"/>
  <c r="L1043" i="16"/>
  <c r="K1043" i="16" s="1"/>
  <c r="H1043" i="16" s="1"/>
  <c r="L1044" i="16"/>
  <c r="K1044" i="16" s="1"/>
  <c r="H1044" i="16" s="1"/>
  <c r="L1045" i="16"/>
  <c r="K1045" i="16" s="1"/>
  <c r="H1045" i="16" s="1"/>
  <c r="L1046" i="16"/>
  <c r="L1047" i="16"/>
  <c r="L1048" i="16"/>
  <c r="K1048" i="16" s="1"/>
  <c r="H1048" i="16" s="1"/>
  <c r="L1049" i="16"/>
  <c r="L1050" i="16"/>
  <c r="K1050" i="16" s="1"/>
  <c r="L1051" i="16"/>
  <c r="K1051" i="16" s="1"/>
  <c r="H1051" i="16" s="1"/>
  <c r="L1052" i="16"/>
  <c r="K1052" i="16" s="1"/>
  <c r="L1053" i="16"/>
  <c r="K1053" i="16" s="1"/>
  <c r="H1053" i="16" s="1"/>
  <c r="L1054" i="16"/>
  <c r="K1054" i="16" s="1"/>
  <c r="H1054" i="16" s="1"/>
  <c r="L1055" i="16"/>
  <c r="K1055" i="16" s="1"/>
  <c r="H1055" i="16" s="1"/>
  <c r="L1056" i="16"/>
  <c r="K1056" i="16" s="1"/>
  <c r="L1057" i="16"/>
  <c r="K1057" i="16" s="1"/>
  <c r="H1057" i="16" s="1"/>
  <c r="L1058" i="16"/>
  <c r="L1059" i="16"/>
  <c r="L1060" i="16"/>
  <c r="K1060" i="16" s="1"/>
  <c r="L1061" i="16"/>
  <c r="L1062" i="16"/>
  <c r="K1062" i="16" s="1"/>
  <c r="H1062" i="16" s="1"/>
  <c r="L1063" i="16"/>
  <c r="K1063" i="16" s="1"/>
  <c r="H1063" i="16" s="1"/>
  <c r="L1064" i="16"/>
  <c r="K1064" i="16" s="1"/>
  <c r="H1064" i="16" s="1"/>
  <c r="L1065" i="16"/>
  <c r="K1065" i="16" s="1"/>
  <c r="H1065" i="16" s="1"/>
  <c r="L1066" i="16"/>
  <c r="K1066" i="16" s="1"/>
  <c r="H1066" i="16" s="1"/>
  <c r="L1067" i="16"/>
  <c r="K1067" i="16" s="1"/>
  <c r="H1067" i="16" s="1"/>
  <c r="L1068" i="16"/>
  <c r="K1068" i="16" s="1"/>
  <c r="H1068" i="16" s="1"/>
  <c r="L1069" i="16"/>
  <c r="K1069" i="16" s="1"/>
  <c r="H1069" i="16" s="1"/>
  <c r="L1070" i="16"/>
  <c r="L1071" i="16"/>
  <c r="L1072" i="16"/>
  <c r="K1072" i="16" s="1"/>
  <c r="H1072" i="16" s="1"/>
  <c r="L1073" i="16"/>
  <c r="L1074" i="16"/>
  <c r="K1074" i="16" s="1"/>
  <c r="H1074" i="16" s="1"/>
  <c r="L1075" i="16"/>
  <c r="K1075" i="16" s="1"/>
  <c r="H1075" i="16" s="1"/>
  <c r="L1076" i="16"/>
  <c r="K1076" i="16" s="1"/>
  <c r="L1077" i="16"/>
  <c r="K1077" i="16" s="1"/>
  <c r="H1077" i="16" s="1"/>
  <c r="L1078" i="16"/>
  <c r="K1078" i="16" s="1"/>
  <c r="H1078" i="16" s="1"/>
  <c r="L1079" i="16"/>
  <c r="K1079" i="16" s="1"/>
  <c r="H1079" i="16" s="1"/>
  <c r="L1080" i="16"/>
  <c r="K1080" i="16" s="1"/>
  <c r="L1081" i="16"/>
  <c r="K1081" i="16" s="1"/>
  <c r="H1081" i="16" s="1"/>
  <c r="L1082" i="16"/>
  <c r="L1083" i="16"/>
  <c r="L1084" i="16"/>
  <c r="K1084" i="16" s="1"/>
  <c r="H1084" i="16" s="1"/>
  <c r="L1085" i="16"/>
  <c r="L1086" i="16"/>
  <c r="K1086" i="16" s="1"/>
  <c r="L1087" i="16"/>
  <c r="K1087" i="16" s="1"/>
  <c r="H1087" i="16" s="1"/>
  <c r="L1088" i="16"/>
  <c r="K1088" i="16" s="1"/>
  <c r="H1088" i="16" s="1"/>
  <c r="L1089" i="16"/>
  <c r="K1089" i="16" s="1"/>
  <c r="H1089" i="16" s="1"/>
  <c r="L1090" i="16"/>
  <c r="K1090" i="16" s="1"/>
  <c r="H1090" i="16" s="1"/>
  <c r="L1091" i="16"/>
  <c r="K1091" i="16" s="1"/>
  <c r="H1091" i="16" s="1"/>
  <c r="L1092" i="16"/>
  <c r="K1092" i="16" s="1"/>
  <c r="H1092" i="16" s="1"/>
  <c r="L1093" i="16"/>
  <c r="K1093" i="16" s="1"/>
  <c r="L1094" i="16"/>
  <c r="L1095" i="16"/>
  <c r="L1096" i="16"/>
  <c r="K1096" i="16" s="1"/>
  <c r="H1096" i="16" s="1"/>
  <c r="L1097" i="16"/>
  <c r="L1098" i="16"/>
  <c r="K1098" i="16" s="1"/>
  <c r="H1098" i="16" s="1"/>
  <c r="L1099" i="16"/>
  <c r="K1099" i="16" s="1"/>
  <c r="H1099" i="16" s="1"/>
  <c r="L1100" i="16"/>
  <c r="K1100" i="16" s="1"/>
  <c r="H1100" i="16" s="1"/>
  <c r="L1101" i="16"/>
  <c r="K1101" i="16" s="1"/>
  <c r="H1101" i="16" s="1"/>
  <c r="L1102" i="16"/>
  <c r="K1102" i="16" s="1"/>
  <c r="H1102" i="16" s="1"/>
  <c r="L1103" i="16"/>
  <c r="K1103" i="16" s="1"/>
  <c r="H1103" i="16" s="1"/>
  <c r="L1104" i="16"/>
  <c r="K1104" i="16" s="1"/>
  <c r="L1105" i="16"/>
  <c r="K1105" i="16" s="1"/>
  <c r="H1105" i="16" s="1"/>
  <c r="L1106" i="16"/>
  <c r="L1107" i="16"/>
  <c r="L1108" i="16"/>
  <c r="K1108" i="16" s="1"/>
  <c r="L1109" i="16"/>
  <c r="L1110" i="16"/>
  <c r="K1110" i="16" s="1"/>
  <c r="H1110" i="16" s="1"/>
  <c r="L1111" i="16"/>
  <c r="K1111" i="16" s="1"/>
  <c r="H1111" i="16" s="1"/>
  <c r="L1112" i="16"/>
  <c r="K1112" i="16" s="1"/>
  <c r="H1112" i="16" s="1"/>
  <c r="L1113" i="16"/>
  <c r="K1113" i="16" s="1"/>
  <c r="H1113" i="16" s="1"/>
  <c r="L1114" i="16"/>
  <c r="K1114" i="16" s="1"/>
  <c r="H1114" i="16" s="1"/>
  <c r="L1115" i="16"/>
  <c r="K1115" i="16" s="1"/>
  <c r="H1115" i="16" s="1"/>
  <c r="L1116" i="16"/>
  <c r="K1116" i="16" s="1"/>
  <c r="H1116" i="16" s="1"/>
  <c r="L1117" i="16"/>
  <c r="K1117" i="16" s="1"/>
  <c r="L1118" i="16"/>
  <c r="L1119" i="16"/>
  <c r="L1120" i="16"/>
  <c r="K1120" i="16" s="1"/>
  <c r="L1121" i="16"/>
  <c r="L1122" i="16"/>
  <c r="K1122" i="16" s="1"/>
  <c r="H1122" i="16" s="1"/>
  <c r="L1123" i="16"/>
  <c r="K1123" i="16" s="1"/>
  <c r="H1123" i="16" s="1"/>
  <c r="L1124" i="16"/>
  <c r="K1124" i="16" s="1"/>
  <c r="L1125" i="16"/>
  <c r="K1125" i="16" s="1"/>
  <c r="H1125" i="16" s="1"/>
  <c r="L1126" i="16"/>
  <c r="K1126" i="16" s="1"/>
  <c r="H1126" i="16" s="1"/>
  <c r="L1127" i="16"/>
  <c r="K1127" i="16" s="1"/>
  <c r="H1127" i="16" s="1"/>
  <c r="L1128" i="16"/>
  <c r="K1128" i="16" s="1"/>
  <c r="H1128" i="16" s="1"/>
  <c r="L1129" i="16"/>
  <c r="K1129" i="16" s="1"/>
  <c r="H1129" i="16" s="1"/>
  <c r="L1130" i="16"/>
  <c r="L1131" i="16"/>
  <c r="L1132" i="16"/>
  <c r="K1132" i="16" s="1"/>
  <c r="H1132" i="16" s="1"/>
  <c r="L1133" i="16"/>
  <c r="L1134" i="16"/>
  <c r="K1134" i="16" s="1"/>
  <c r="H1134" i="16" s="1"/>
  <c r="L1135" i="16"/>
  <c r="K1135" i="16" s="1"/>
  <c r="H1135" i="16" s="1"/>
  <c r="L1136" i="16"/>
  <c r="K1136" i="16" s="1"/>
  <c r="H1136" i="16" s="1"/>
  <c r="L1137" i="16"/>
  <c r="K1137" i="16" s="1"/>
  <c r="H1137" i="16" s="1"/>
  <c r="L1138" i="16"/>
  <c r="K1138" i="16" s="1"/>
  <c r="H1138" i="16" s="1"/>
  <c r="L1139" i="16"/>
  <c r="K1139" i="16" s="1"/>
  <c r="H1139" i="16" s="1"/>
  <c r="L1140" i="16"/>
  <c r="K1140" i="16" s="1"/>
  <c r="L1141" i="16"/>
  <c r="K1141" i="16" s="1"/>
  <c r="H1141" i="16" s="1"/>
  <c r="L1142" i="16"/>
  <c r="L1143" i="16"/>
  <c r="L1144" i="16"/>
  <c r="K1144" i="16" s="1"/>
  <c r="H1144" i="16" s="1"/>
  <c r="L1145" i="16"/>
  <c r="L1146" i="16"/>
  <c r="K1146" i="16" s="1"/>
  <c r="L1147" i="16"/>
  <c r="K1147" i="16" s="1"/>
  <c r="H1147" i="16" s="1"/>
  <c r="L1148" i="16"/>
  <c r="K1148" i="16" s="1"/>
  <c r="L1149" i="16"/>
  <c r="K1149" i="16" s="1"/>
  <c r="H1149" i="16" s="1"/>
  <c r="L1150" i="16"/>
  <c r="K1150" i="16" s="1"/>
  <c r="H1150" i="16" s="1"/>
  <c r="L1151" i="16"/>
  <c r="K1151" i="16" s="1"/>
  <c r="H1151" i="16" s="1"/>
  <c r="L1152" i="16"/>
  <c r="K1152" i="16" s="1"/>
  <c r="H1152" i="16" s="1"/>
  <c r="L1153" i="16"/>
  <c r="K1153" i="16" s="1"/>
  <c r="H1153" i="16" s="1"/>
  <c r="L1154" i="16"/>
  <c r="L1155" i="16"/>
  <c r="L1156" i="16"/>
  <c r="K1156" i="16" s="1"/>
  <c r="L1157" i="16"/>
  <c r="L1158" i="16"/>
  <c r="K1158" i="16" s="1"/>
  <c r="H1158" i="16" s="1"/>
  <c r="L1159" i="16"/>
  <c r="K1159" i="16" s="1"/>
  <c r="H1159" i="16" s="1"/>
  <c r="L1160" i="16"/>
  <c r="K1160" i="16" s="1"/>
  <c r="H1160" i="16" s="1"/>
  <c r="L1161" i="16"/>
  <c r="K1161" i="16" s="1"/>
  <c r="H1161" i="16" s="1"/>
  <c r="L1162" i="16"/>
  <c r="K1162" i="16" s="1"/>
  <c r="H1162" i="16" s="1"/>
  <c r="L1163" i="16"/>
  <c r="K1163" i="16" s="1"/>
  <c r="H1163" i="16" s="1"/>
  <c r="L1164" i="16"/>
  <c r="K1164" i="16" s="1"/>
  <c r="H1164" i="16" s="1"/>
  <c r="L1165" i="16"/>
  <c r="K1165" i="16" s="1"/>
  <c r="H1165" i="16" s="1"/>
  <c r="L1166" i="16"/>
  <c r="L1167" i="16"/>
  <c r="L1168" i="16"/>
  <c r="K1168" i="16" s="1"/>
  <c r="H1168" i="16" s="1"/>
  <c r="L1169" i="16"/>
  <c r="L1170" i="16"/>
  <c r="K1170" i="16" s="1"/>
  <c r="L1171" i="16"/>
  <c r="K1171" i="16" s="1"/>
  <c r="H1171" i="16" s="1"/>
  <c r="L1172" i="16"/>
  <c r="K1172" i="16" s="1"/>
  <c r="H1172" i="16" s="1"/>
  <c r="L1173" i="16"/>
  <c r="K1173" i="16" s="1"/>
  <c r="H1173" i="16" s="1"/>
  <c r="L1174" i="16"/>
  <c r="K1174" i="16" s="1"/>
  <c r="H1174" i="16" s="1"/>
  <c r="L1175" i="16"/>
  <c r="K1175" i="16" s="1"/>
  <c r="H1175" i="16" s="1"/>
  <c r="L1176" i="16"/>
  <c r="K1176" i="16" s="1"/>
  <c r="H1176" i="16" s="1"/>
  <c r="L1177" i="16"/>
  <c r="K1177" i="16" s="1"/>
  <c r="L1178" i="16"/>
  <c r="L1179" i="16"/>
  <c r="L1180" i="16"/>
  <c r="K1180" i="16" s="1"/>
  <c r="L1181" i="16"/>
  <c r="L1182" i="16"/>
  <c r="K1182" i="16" s="1"/>
  <c r="H1182" i="16" s="1"/>
  <c r="L1183" i="16"/>
  <c r="K1183" i="16" s="1"/>
  <c r="H1183" i="16" s="1"/>
  <c r="L1184" i="16"/>
  <c r="K1184" i="16" s="1"/>
  <c r="H1184" i="16" s="1"/>
  <c r="L1185" i="16"/>
  <c r="K1185" i="16" s="1"/>
  <c r="H1185" i="16" s="1"/>
  <c r="L1186" i="16"/>
  <c r="K1186" i="16" s="1"/>
  <c r="H1186" i="16" s="1"/>
  <c r="L1187" i="16"/>
  <c r="K1187" i="16" s="1"/>
  <c r="H1187" i="16" s="1"/>
  <c r="L1188" i="16"/>
  <c r="K1188" i="16" s="1"/>
  <c r="H1188" i="16" s="1"/>
  <c r="L1189" i="16"/>
  <c r="K1189" i="16" s="1"/>
  <c r="L1190" i="16"/>
  <c r="L1191" i="16"/>
  <c r="L1192" i="16"/>
  <c r="K1192" i="16" s="1"/>
  <c r="L1193" i="16"/>
  <c r="L1194" i="16"/>
  <c r="K1194" i="16" s="1"/>
  <c r="L1195" i="16"/>
  <c r="K1195" i="16" s="1"/>
  <c r="H1195" i="16" s="1"/>
  <c r="L1196" i="16"/>
  <c r="K1196" i="16" s="1"/>
  <c r="L1197" i="16"/>
  <c r="K1197" i="16" s="1"/>
  <c r="H1197" i="16" s="1"/>
  <c r="L1198" i="16"/>
  <c r="K1198" i="16" s="1"/>
  <c r="H1198" i="16" s="1"/>
  <c r="L1199" i="16"/>
  <c r="K1199" i="16" s="1"/>
  <c r="H1199" i="16" s="1"/>
  <c r="L1200" i="16"/>
  <c r="K1200" i="16" s="1"/>
  <c r="L1201" i="16"/>
  <c r="K1201" i="16" s="1"/>
  <c r="H1201" i="16" s="1"/>
  <c r="L1202" i="16"/>
  <c r="L1203" i="16"/>
  <c r="L1204" i="16"/>
  <c r="K1204" i="16" s="1"/>
  <c r="H1204" i="16" s="1"/>
  <c r="L1205" i="16"/>
  <c r="L1206" i="16"/>
  <c r="K1206" i="16" s="1"/>
  <c r="H1206" i="16" s="1"/>
  <c r="L1207" i="16"/>
  <c r="K1207" i="16" s="1"/>
  <c r="H1207" i="16" s="1"/>
  <c r="L1208" i="16"/>
  <c r="K1208" i="16" s="1"/>
  <c r="H1208" i="16" s="1"/>
  <c r="L1209" i="16"/>
  <c r="K1209" i="16" s="1"/>
  <c r="H1209" i="16" s="1"/>
  <c r="L1210" i="16"/>
  <c r="K1210" i="16" s="1"/>
  <c r="H1210" i="16" s="1"/>
  <c r="L1211" i="16"/>
  <c r="K1211" i="16" s="1"/>
  <c r="H1211" i="16" s="1"/>
  <c r="L1212" i="16"/>
  <c r="K1212" i="16" s="1"/>
  <c r="H1212" i="16" s="1"/>
  <c r="L1213" i="16"/>
  <c r="K1213" i="16" s="1"/>
  <c r="H1213" i="16" s="1"/>
  <c r="L1214" i="16"/>
  <c r="L1215" i="16"/>
  <c r="L1216" i="16"/>
  <c r="K1216" i="16" s="1"/>
  <c r="H1216" i="16" s="1"/>
  <c r="L1217" i="16"/>
  <c r="L1218" i="16"/>
  <c r="K1218" i="16" s="1"/>
  <c r="H1218" i="16" s="1"/>
  <c r="L1219" i="16"/>
  <c r="K1219" i="16" s="1"/>
  <c r="H1219" i="16" s="1"/>
  <c r="L1220" i="16"/>
  <c r="K1220" i="16" s="1"/>
  <c r="H1220" i="16" s="1"/>
  <c r="L1221" i="16"/>
  <c r="K1221" i="16" s="1"/>
  <c r="H1221" i="16" s="1"/>
  <c r="L1222" i="16"/>
  <c r="K1222" i="16" s="1"/>
  <c r="H1222" i="16" s="1"/>
  <c r="L1223" i="16"/>
  <c r="K1223" i="16" s="1"/>
  <c r="H1223" i="16" s="1"/>
  <c r="L1224" i="16"/>
  <c r="K1224" i="16" s="1"/>
  <c r="L1225" i="16"/>
  <c r="K1225" i="16" s="1"/>
  <c r="H1225" i="16" s="1"/>
  <c r="L1226" i="16"/>
  <c r="L1227" i="16"/>
  <c r="L1228" i="16"/>
  <c r="K1228" i="16" s="1"/>
  <c r="L1229" i="16"/>
  <c r="L1230" i="16"/>
  <c r="K1230" i="16" s="1"/>
  <c r="L1231" i="16"/>
  <c r="K1231" i="16" s="1"/>
  <c r="H1231" i="16" s="1"/>
  <c r="L1232" i="16"/>
  <c r="K1232" i="16" s="1"/>
  <c r="L1233" i="16"/>
  <c r="K1233" i="16" s="1"/>
  <c r="H1233" i="16" s="1"/>
  <c r="L1234" i="16"/>
  <c r="K1234" i="16" s="1"/>
  <c r="H1234" i="16" s="1"/>
  <c r="L1235" i="16"/>
  <c r="K1235" i="16" s="1"/>
  <c r="H1235" i="16" s="1"/>
  <c r="L1236" i="16"/>
  <c r="K1236" i="16" s="1"/>
  <c r="L1237" i="16"/>
  <c r="K1237" i="16" s="1"/>
  <c r="H1237" i="16" s="1"/>
  <c r="L1238" i="16"/>
  <c r="L1239" i="16"/>
  <c r="L1240" i="16"/>
  <c r="K1240" i="16" s="1"/>
  <c r="H1240" i="16" s="1"/>
  <c r="L1241" i="16"/>
  <c r="L1242" i="16"/>
  <c r="K1242" i="16" s="1"/>
  <c r="H1242" i="16" s="1"/>
  <c r="L1243" i="16"/>
  <c r="K1243" i="16" s="1"/>
  <c r="H1243" i="16" s="1"/>
  <c r="L1244" i="16"/>
  <c r="K1244" i="16" s="1"/>
  <c r="H1244" i="16" s="1"/>
  <c r="L1245" i="16"/>
  <c r="K1245" i="16" s="1"/>
  <c r="H1245" i="16" s="1"/>
  <c r="L1246" i="16"/>
  <c r="K1246" i="16" s="1"/>
  <c r="L1247" i="16"/>
  <c r="K1247" i="16" s="1"/>
  <c r="H1247" i="16" s="1"/>
  <c r="L1248" i="16"/>
  <c r="K1248" i="16" s="1"/>
  <c r="H1248" i="16" s="1"/>
  <c r="L1249" i="16"/>
  <c r="K1249" i="16" s="1"/>
  <c r="L1250" i="16"/>
  <c r="L1251" i="16"/>
  <c r="L1252" i="16"/>
  <c r="K1252" i="16" s="1"/>
  <c r="H1252" i="16" s="1"/>
  <c r="L1253" i="16"/>
  <c r="L1254" i="16"/>
  <c r="K1254" i="16" s="1"/>
  <c r="H1254" i="16" s="1"/>
  <c r="L1255" i="16"/>
  <c r="K1255" i="16" s="1"/>
  <c r="H1255" i="16" s="1"/>
  <c r="L1256" i="16"/>
  <c r="K1256" i="16" s="1"/>
  <c r="H1256" i="16" s="1"/>
  <c r="L1257" i="16"/>
  <c r="K1257" i="16" s="1"/>
  <c r="H1257" i="16" s="1"/>
  <c r="L1258" i="16"/>
  <c r="K1258" i="16" s="1"/>
  <c r="H1258" i="16" s="1"/>
  <c r="L1259" i="16"/>
  <c r="K1259" i="16" s="1"/>
  <c r="H1259" i="16" s="1"/>
  <c r="L1260" i="16"/>
  <c r="K1260" i="16" s="1"/>
  <c r="H1260" i="16" s="1"/>
  <c r="L1261" i="16"/>
  <c r="K1261" i="16" s="1"/>
  <c r="H1261" i="16" s="1"/>
  <c r="L1262" i="16"/>
  <c r="L1263" i="16"/>
  <c r="L1264" i="16"/>
  <c r="K1264" i="16" s="1"/>
  <c r="L1265" i="16"/>
  <c r="L1266" i="16"/>
  <c r="K1266" i="16" s="1"/>
  <c r="H1266" i="16" s="1"/>
  <c r="L1267" i="16"/>
  <c r="K1267" i="16" s="1"/>
  <c r="H1267" i="16" s="1"/>
  <c r="L1268" i="16"/>
  <c r="K1268" i="16" s="1"/>
  <c r="L1269" i="16"/>
  <c r="K1269" i="16" s="1"/>
  <c r="H1269" i="16" s="1"/>
  <c r="L1270" i="16"/>
  <c r="K1270" i="16" s="1"/>
  <c r="H1270" i="16" s="1"/>
  <c r="L1271" i="16"/>
  <c r="K1271" i="16" s="1"/>
  <c r="H1271" i="16" s="1"/>
  <c r="L1272" i="16"/>
  <c r="K1272" i="16" s="1"/>
  <c r="L1273" i="16"/>
  <c r="K1273" i="16" s="1"/>
  <c r="H1273" i="16" s="1"/>
  <c r="L1274" i="16"/>
  <c r="L1275" i="16"/>
  <c r="L1276" i="16"/>
  <c r="K1276" i="16" s="1"/>
  <c r="H1276" i="16" s="1"/>
  <c r="L1277" i="16"/>
  <c r="L1278" i="16"/>
  <c r="K1278" i="16" s="1"/>
  <c r="H1278" i="16" s="1"/>
  <c r="L1279" i="16"/>
  <c r="K1279" i="16" s="1"/>
  <c r="H1279" i="16" s="1"/>
  <c r="L1280" i="16"/>
  <c r="K1280" i="16" s="1"/>
  <c r="H1280" i="16" s="1"/>
  <c r="L1281" i="16"/>
  <c r="K1281" i="16" s="1"/>
  <c r="H1281" i="16" s="1"/>
  <c r="L1282" i="16"/>
  <c r="K1282" i="16" s="1"/>
  <c r="H1282" i="16" s="1"/>
  <c r="L1283" i="16"/>
  <c r="K1283" i="16" s="1"/>
  <c r="H1283" i="16" s="1"/>
  <c r="L1284" i="16"/>
  <c r="K1284" i="16" s="1"/>
  <c r="H1284" i="16" s="1"/>
  <c r="L1285" i="16"/>
  <c r="K1285" i="16" s="1"/>
  <c r="H1285" i="16" s="1"/>
  <c r="L1286" i="16"/>
  <c r="L1287" i="16"/>
  <c r="L1288" i="16"/>
  <c r="K1288" i="16" s="1"/>
  <c r="L1289" i="16"/>
  <c r="L1290" i="16"/>
  <c r="K1290" i="16" s="1"/>
  <c r="H1290" i="16" s="1"/>
  <c r="L1291" i="16"/>
  <c r="K1291" i="16" s="1"/>
  <c r="H1291" i="16" s="1"/>
  <c r="L1292" i="16"/>
  <c r="K1292" i="16" s="1"/>
  <c r="L1293" i="16"/>
  <c r="K1293" i="16" s="1"/>
  <c r="H1293" i="16" s="1"/>
  <c r="L1294" i="16"/>
  <c r="K1294" i="16" s="1"/>
  <c r="H1294" i="16" s="1"/>
  <c r="L1295" i="16"/>
  <c r="K1295" i="16" s="1"/>
  <c r="H1295" i="16" s="1"/>
  <c r="L1296" i="16"/>
  <c r="K1296" i="16" s="1"/>
  <c r="L1297" i="16"/>
  <c r="K1297" i="16" s="1"/>
  <c r="H1297" i="16" s="1"/>
  <c r="L1298" i="16"/>
  <c r="L1299" i="16"/>
  <c r="L1300" i="16"/>
  <c r="K1300" i="16" s="1"/>
  <c r="H1300" i="16" s="1"/>
  <c r="L1301" i="16"/>
  <c r="L1302" i="16"/>
  <c r="K1302" i="16" s="1"/>
  <c r="H1302" i="16" s="1"/>
  <c r="L1303" i="16"/>
  <c r="K1303" i="16" s="1"/>
  <c r="H1303" i="16" s="1"/>
  <c r="L1304" i="16"/>
  <c r="K1304" i="16" s="1"/>
  <c r="H1304" i="16" s="1"/>
  <c r="L1305" i="16"/>
  <c r="K1305" i="16" s="1"/>
  <c r="H1305" i="16" s="1"/>
  <c r="L1306" i="16"/>
  <c r="K1306" i="16" s="1"/>
  <c r="H1306" i="16" s="1"/>
  <c r="L1307" i="16"/>
  <c r="K1307" i="16" s="1"/>
  <c r="H1307" i="16" s="1"/>
  <c r="L1308" i="16"/>
  <c r="K1308" i="16" s="1"/>
  <c r="L1309" i="16"/>
  <c r="K1309" i="16" s="1"/>
  <c r="H1309" i="16" s="1"/>
  <c r="L1310" i="16"/>
  <c r="L1311" i="16"/>
  <c r="L1312" i="16"/>
  <c r="K1312" i="16" s="1"/>
  <c r="H1312" i="16" s="1"/>
  <c r="L1313" i="16"/>
  <c r="L1314" i="16"/>
  <c r="K1314" i="16" s="1"/>
  <c r="H1314" i="16" s="1"/>
  <c r="L1315" i="16"/>
  <c r="K1315" i="16" s="1"/>
  <c r="H1315" i="16" s="1"/>
  <c r="L1316" i="16"/>
  <c r="K1316" i="16" s="1"/>
  <c r="H1316" i="16" s="1"/>
  <c r="L1317" i="16"/>
  <c r="K1317" i="16" s="1"/>
  <c r="H1317" i="16" s="1"/>
  <c r="L1318" i="16"/>
  <c r="K1318" i="16" s="1"/>
  <c r="H1318" i="16" s="1"/>
  <c r="L1319" i="16"/>
  <c r="K1319" i="16" s="1"/>
  <c r="H1319" i="16" s="1"/>
  <c r="L1320" i="16"/>
  <c r="K1320" i="16" s="1"/>
  <c r="L1321" i="16"/>
  <c r="K1321" i="16" s="1"/>
  <c r="L1322" i="16"/>
  <c r="L1323" i="16"/>
  <c r="L1324" i="16"/>
  <c r="K1324" i="16" s="1"/>
  <c r="L1325" i="16"/>
  <c r="L1326" i="16"/>
  <c r="K1326" i="16" s="1"/>
  <c r="H1326" i="16" s="1"/>
  <c r="L1327" i="16"/>
  <c r="K1327" i="16" s="1"/>
  <c r="H1327" i="16" s="1"/>
  <c r="L1328" i="16"/>
  <c r="K1328" i="16" s="1"/>
  <c r="H1328" i="16" s="1"/>
  <c r="L1329" i="16"/>
  <c r="K1329" i="16" s="1"/>
  <c r="H1329" i="16" s="1"/>
  <c r="L1330" i="16"/>
  <c r="K1330" i="16" s="1"/>
  <c r="H1330" i="16" s="1"/>
  <c r="L1331" i="16"/>
  <c r="K1331" i="16" s="1"/>
  <c r="H1331" i="16" s="1"/>
  <c r="L1332" i="16"/>
  <c r="K1332" i="16" s="1"/>
  <c r="L1333" i="16"/>
  <c r="K1333" i="16" s="1"/>
  <c r="H1333" i="16" s="1"/>
  <c r="L1334" i="16"/>
  <c r="L1335" i="16"/>
  <c r="L1336" i="16"/>
  <c r="K1336" i="16" s="1"/>
  <c r="L1337" i="16"/>
  <c r="L1338" i="16"/>
  <c r="K1338" i="16" s="1"/>
  <c r="L1339" i="16"/>
  <c r="K1339" i="16" s="1"/>
  <c r="H1339" i="16" s="1"/>
  <c r="L1340" i="16"/>
  <c r="K1340" i="16" s="1"/>
  <c r="H1340" i="16" s="1"/>
  <c r="L1341" i="16"/>
  <c r="K1341" i="16" s="1"/>
  <c r="H1341" i="16" s="1"/>
  <c r="L1342" i="16"/>
  <c r="K1342" i="16" s="1"/>
  <c r="H1342" i="16" s="1"/>
  <c r="L1343" i="16"/>
  <c r="K1343" i="16" s="1"/>
  <c r="H1343" i="16" s="1"/>
  <c r="L1344" i="16"/>
  <c r="K1344" i="16" s="1"/>
  <c r="H1344" i="16" s="1"/>
  <c r="L1345" i="16"/>
  <c r="K1345" i="16" s="1"/>
  <c r="H1345" i="16" s="1"/>
  <c r="L1346" i="16"/>
  <c r="L1347" i="16"/>
  <c r="L1348" i="16"/>
  <c r="K1348" i="16" s="1"/>
  <c r="L1349" i="16"/>
  <c r="L1350" i="16"/>
  <c r="K1350" i="16" s="1"/>
  <c r="H1350" i="16" s="1"/>
  <c r="L1351" i="16"/>
  <c r="K1351" i="16" s="1"/>
  <c r="H1351" i="16" s="1"/>
  <c r="L1352" i="16"/>
  <c r="K1352" i="16" s="1"/>
  <c r="H1352" i="16" s="1"/>
  <c r="L1353" i="16"/>
  <c r="K1353" i="16" s="1"/>
  <c r="H1353" i="16" s="1"/>
  <c r="L1354" i="16"/>
  <c r="K1354" i="16" s="1"/>
  <c r="H1354" i="16" s="1"/>
  <c r="L1355" i="16"/>
  <c r="K1355" i="16" s="1"/>
  <c r="H1355" i="16" s="1"/>
  <c r="L1356" i="16"/>
  <c r="K1356" i="16" s="1"/>
  <c r="H1356" i="16" s="1"/>
  <c r="L1357" i="16"/>
  <c r="K1357" i="16" s="1"/>
  <c r="H1357" i="16" s="1"/>
  <c r="L1358" i="16"/>
  <c r="L1359" i="16"/>
  <c r="L1360" i="16"/>
  <c r="K1360" i="16" s="1"/>
  <c r="H1360" i="16" s="1"/>
  <c r="L1361" i="16"/>
  <c r="L1362" i="16"/>
  <c r="K1362" i="16" s="1"/>
  <c r="H1362" i="16" s="1"/>
  <c r="L1363" i="16"/>
  <c r="K1363" i="16" s="1"/>
  <c r="H1363" i="16" s="1"/>
  <c r="L1364" i="16"/>
  <c r="K1364" i="16" s="1"/>
  <c r="H1364" i="16" s="1"/>
  <c r="L1365" i="16"/>
  <c r="K1365" i="16" s="1"/>
  <c r="H1365" i="16" s="1"/>
  <c r="L1366" i="16"/>
  <c r="K1366" i="16" s="1"/>
  <c r="H1366" i="16" s="1"/>
  <c r="L1367" i="16"/>
  <c r="K1367" i="16" s="1"/>
  <c r="H1367" i="16" s="1"/>
  <c r="L1368" i="16"/>
  <c r="K1368" i="16" s="1"/>
  <c r="L1369" i="16"/>
  <c r="K1369" i="16" s="1"/>
  <c r="L1370" i="16"/>
  <c r="L1371" i="16"/>
  <c r="L1372" i="16"/>
  <c r="K1372" i="16" s="1"/>
  <c r="L1373" i="16"/>
  <c r="L1374" i="16"/>
  <c r="K1374" i="16" s="1"/>
  <c r="H1374" i="16" s="1"/>
  <c r="L1375" i="16"/>
  <c r="K1375" i="16" s="1"/>
  <c r="H1375" i="16" s="1"/>
  <c r="L1376" i="16"/>
  <c r="K1376" i="16" s="1"/>
  <c r="L1377" i="16"/>
  <c r="K1377" i="16" s="1"/>
  <c r="H1377" i="16" s="1"/>
  <c r="L1378" i="16"/>
  <c r="K1378" i="16" s="1"/>
  <c r="H1378" i="16" s="1"/>
  <c r="L1379" i="16"/>
  <c r="K1379" i="16" s="1"/>
  <c r="H1379" i="16" s="1"/>
  <c r="L1380" i="16"/>
  <c r="K1380" i="16" s="1"/>
  <c r="L1381" i="16"/>
  <c r="K1381" i="16" s="1"/>
  <c r="H1381" i="16" s="1"/>
  <c r="L1382" i="16"/>
  <c r="L1383" i="16"/>
  <c r="L1384" i="16"/>
  <c r="K1384" i="16" s="1"/>
  <c r="H1384" i="16" s="1"/>
  <c r="L1385" i="16"/>
  <c r="L1386" i="16"/>
  <c r="K1386" i="16" s="1"/>
  <c r="H1386" i="16" s="1"/>
  <c r="L1387" i="16"/>
  <c r="K1387" i="16" s="1"/>
  <c r="H1387" i="16" s="1"/>
  <c r="L1388" i="16"/>
  <c r="K1388" i="16" s="1"/>
  <c r="L1389" i="16"/>
  <c r="K1389" i="16" s="1"/>
  <c r="H1389" i="16" s="1"/>
  <c r="L1390" i="16"/>
  <c r="K1390" i="16" s="1"/>
  <c r="H1390" i="16" s="1"/>
  <c r="L1391" i="16"/>
  <c r="K1391" i="16" s="1"/>
  <c r="H1391" i="16" s="1"/>
  <c r="L1392" i="16"/>
  <c r="K1392" i="16" s="1"/>
  <c r="L1393" i="16"/>
  <c r="K1393" i="16" s="1"/>
  <c r="L1394" i="16"/>
  <c r="L1395" i="16"/>
  <c r="L1396" i="16"/>
  <c r="K1396" i="16" s="1"/>
  <c r="H1396" i="16" s="1"/>
  <c r="L1397" i="16"/>
  <c r="L1398" i="16"/>
  <c r="K1398" i="16" s="1"/>
  <c r="H1398" i="16" s="1"/>
  <c r="L1399" i="16"/>
  <c r="K1399" i="16" s="1"/>
  <c r="H1399" i="16" s="1"/>
  <c r="L1400" i="16"/>
  <c r="K1400" i="16" s="1"/>
  <c r="H1400" i="16" s="1"/>
  <c r="L1401" i="16"/>
  <c r="K1401" i="16" s="1"/>
  <c r="H1401" i="16" s="1"/>
  <c r="L1402" i="16"/>
  <c r="K1402" i="16" s="1"/>
  <c r="H1402" i="16" s="1"/>
  <c r="L1403" i="16"/>
  <c r="K1403" i="16" s="1"/>
  <c r="H1403" i="16" s="1"/>
  <c r="L1404" i="16"/>
  <c r="K1404" i="16" s="1"/>
  <c r="L1405" i="16"/>
  <c r="K1405" i="16" s="1"/>
  <c r="H1405" i="16" s="1"/>
  <c r="L1406" i="16"/>
  <c r="L1407" i="16"/>
  <c r="L1408" i="16"/>
  <c r="K1408" i="16" s="1"/>
  <c r="H1408" i="16" s="1"/>
  <c r="L1409" i="16"/>
  <c r="L1410" i="16"/>
  <c r="K1410" i="16" s="1"/>
  <c r="H1410" i="16" s="1"/>
  <c r="L1411" i="16"/>
  <c r="K1411" i="16" s="1"/>
  <c r="H1411" i="16" s="1"/>
  <c r="L1412" i="16"/>
  <c r="K1412" i="16" s="1"/>
  <c r="H1412" i="16" s="1"/>
  <c r="L1413" i="16"/>
  <c r="K1413" i="16" s="1"/>
  <c r="H1413" i="16" s="1"/>
  <c r="L1414" i="16"/>
  <c r="K1414" i="16" s="1"/>
  <c r="H1414" i="16" s="1"/>
  <c r="L1415" i="16"/>
  <c r="K1415" i="16" s="1"/>
  <c r="H1415" i="16" s="1"/>
  <c r="L1416" i="16"/>
  <c r="K1416" i="16" s="1"/>
  <c r="L1417" i="16"/>
  <c r="K1417" i="16" s="1"/>
  <c r="L1418" i="16"/>
  <c r="L1419" i="16"/>
  <c r="L1420" i="16"/>
  <c r="K1420" i="16" s="1"/>
  <c r="L1421" i="16"/>
  <c r="L1422" i="16"/>
  <c r="K1422" i="16" s="1"/>
  <c r="H1422" i="16" s="1"/>
  <c r="L1423" i="16"/>
  <c r="K1423" i="16" s="1"/>
  <c r="H1423" i="16" s="1"/>
  <c r="L1424" i="16"/>
  <c r="K1424" i="16" s="1"/>
  <c r="H1424" i="16" s="1"/>
  <c r="L1425" i="16"/>
  <c r="K1425" i="16" s="1"/>
  <c r="H1425" i="16" s="1"/>
  <c r="L1426" i="16"/>
  <c r="K1426" i="16" s="1"/>
  <c r="H1426" i="16" s="1"/>
  <c r="L1427" i="16"/>
  <c r="K1427" i="16" s="1"/>
  <c r="H1427" i="16" s="1"/>
  <c r="L1428" i="16"/>
  <c r="K1428" i="16" s="1"/>
  <c r="L1429" i="16"/>
  <c r="K1429" i="16" s="1"/>
  <c r="L1430" i="16"/>
  <c r="L1431" i="16"/>
  <c r="L1432" i="16"/>
  <c r="K1432" i="16" s="1"/>
  <c r="H1432" i="16" s="1"/>
  <c r="L1433" i="16"/>
  <c r="L1434" i="16"/>
  <c r="K1434" i="16" s="1"/>
  <c r="H1434" i="16" s="1"/>
  <c r="L1435" i="16"/>
  <c r="K1435" i="16" s="1"/>
  <c r="H1435" i="16" s="1"/>
  <c r="L1436" i="16"/>
  <c r="K1436" i="16" s="1"/>
  <c r="L1437" i="16"/>
  <c r="K1437" i="16" s="1"/>
  <c r="H1437" i="16" s="1"/>
  <c r="L1438" i="16"/>
  <c r="K1438" i="16" s="1"/>
  <c r="H1438" i="16" s="1"/>
  <c r="L1439" i="16"/>
  <c r="K1439" i="16" s="1"/>
  <c r="H1439" i="16" s="1"/>
  <c r="L1440" i="16"/>
  <c r="K1440" i="16" s="1"/>
  <c r="H1440" i="16" s="1"/>
  <c r="L1441" i="16"/>
  <c r="K1441" i="16" s="1"/>
  <c r="H1441" i="16" s="1"/>
  <c r="L1442" i="16"/>
  <c r="L1443" i="16"/>
  <c r="L1444" i="16"/>
  <c r="K1444" i="16" s="1"/>
  <c r="H1444" i="16" s="1"/>
  <c r="L1445" i="16"/>
  <c r="L1446" i="16"/>
  <c r="K1446" i="16" s="1"/>
  <c r="H1446" i="16" s="1"/>
  <c r="L1447" i="16"/>
  <c r="K1447" i="16" s="1"/>
  <c r="H1447" i="16" s="1"/>
  <c r="L1448" i="16"/>
  <c r="K1448" i="16" s="1"/>
  <c r="H1448" i="16" s="1"/>
  <c r="L1449" i="16"/>
  <c r="K1449" i="16" s="1"/>
  <c r="H1449" i="16" s="1"/>
  <c r="L1450" i="16"/>
  <c r="K1450" i="16" s="1"/>
  <c r="H1450" i="16" s="1"/>
  <c r="L1451" i="16"/>
  <c r="K1451" i="16" s="1"/>
  <c r="H1451" i="16" s="1"/>
  <c r="L1452" i="16"/>
  <c r="K1452" i="16" s="1"/>
  <c r="L1453" i="16"/>
  <c r="K1453" i="16" s="1"/>
  <c r="L1454" i="16"/>
  <c r="L1455" i="16"/>
  <c r="L1456" i="16"/>
  <c r="K1456" i="16" s="1"/>
  <c r="H1456" i="16" s="1"/>
  <c r="L1457" i="16"/>
  <c r="L1458" i="16"/>
  <c r="K1458" i="16" s="1"/>
  <c r="L1459" i="16"/>
  <c r="K1459" i="16" s="1"/>
  <c r="H1459" i="16" s="1"/>
  <c r="L1460" i="16"/>
  <c r="K1460" i="16" s="1"/>
  <c r="H1460" i="16" s="1"/>
  <c r="L1461" i="16"/>
  <c r="K1461" i="16" s="1"/>
  <c r="H1461" i="16" s="1"/>
  <c r="L1462" i="16"/>
  <c r="K1462" i="16" s="1"/>
  <c r="H1462" i="16" s="1"/>
  <c r="L1463" i="16"/>
  <c r="K1463" i="16" s="1"/>
  <c r="H1463" i="16" s="1"/>
  <c r="L1464" i="16"/>
  <c r="K1464" i="16" s="1"/>
  <c r="H1464" i="16" s="1"/>
  <c r="L1465" i="16"/>
  <c r="K1465" i="16" s="1"/>
  <c r="H1465" i="16" s="1"/>
  <c r="L1466" i="16"/>
  <c r="L1467" i="16"/>
  <c r="L1468" i="16"/>
  <c r="K1468" i="16" s="1"/>
  <c r="H1468" i="16" s="1"/>
  <c r="L1469" i="16"/>
  <c r="L1470" i="16"/>
  <c r="K1470" i="16" s="1"/>
  <c r="H1470" i="16" s="1"/>
  <c r="L1471" i="16"/>
  <c r="K1471" i="16" s="1"/>
  <c r="H1471" i="16" s="1"/>
  <c r="L1472" i="16"/>
  <c r="K1472" i="16" s="1"/>
  <c r="L1473" i="16"/>
  <c r="K1473" i="16" s="1"/>
  <c r="H1473" i="16" s="1"/>
  <c r="L1474" i="16"/>
  <c r="K1474" i="16" s="1"/>
  <c r="H1474" i="16" s="1"/>
  <c r="L1475" i="16"/>
  <c r="K1475" i="16" s="1"/>
  <c r="H1475" i="16" s="1"/>
  <c r="L1476" i="16"/>
  <c r="K1476" i="16" s="1"/>
  <c r="L1477" i="16"/>
  <c r="K1477" i="16" s="1"/>
  <c r="H1477" i="16" s="1"/>
  <c r="L1478" i="16"/>
  <c r="L1479" i="16"/>
  <c r="L1480" i="16"/>
  <c r="K1480" i="16" s="1"/>
  <c r="L1481" i="16"/>
  <c r="L1482" i="16"/>
  <c r="K1482" i="16" s="1"/>
  <c r="L1483" i="16"/>
  <c r="K1483" i="16" s="1"/>
  <c r="H1483" i="16" s="1"/>
  <c r="L1484" i="16"/>
  <c r="K1484" i="16" s="1"/>
  <c r="H1484" i="16" s="1"/>
  <c r="L1485" i="16"/>
  <c r="K1485" i="16" s="1"/>
  <c r="H1485" i="16" s="1"/>
  <c r="L1486" i="16"/>
  <c r="K1486" i="16" s="1"/>
  <c r="H1486" i="16" s="1"/>
  <c r="L1487" i="16"/>
  <c r="K1487" i="16" s="1"/>
  <c r="H1487" i="16" s="1"/>
  <c r="L1488" i="16"/>
  <c r="K1488" i="16" s="1"/>
  <c r="H1488" i="16" s="1"/>
  <c r="L1489" i="16"/>
  <c r="K1489" i="16" s="1"/>
  <c r="H1489" i="16" s="1"/>
  <c r="L1490" i="16"/>
  <c r="L1491" i="16"/>
  <c r="L1492" i="16"/>
  <c r="K1492" i="16" s="1"/>
  <c r="H1492" i="16" s="1"/>
  <c r="L1493" i="16"/>
  <c r="L1494" i="16"/>
  <c r="K1494" i="16" s="1"/>
  <c r="H1494" i="16" s="1"/>
  <c r="L1495" i="16"/>
  <c r="K1495" i="16" s="1"/>
  <c r="H1495" i="16" s="1"/>
  <c r="L1496" i="16"/>
  <c r="K1496" i="16" s="1"/>
  <c r="H1496" i="16" s="1"/>
  <c r="L1497" i="16"/>
  <c r="K1497" i="16" s="1"/>
  <c r="H1497" i="16" s="1"/>
  <c r="L1498" i="16"/>
  <c r="K1498" i="16" s="1"/>
  <c r="H1498" i="16" s="1"/>
  <c r="L1499" i="16"/>
  <c r="K1499" i="16" s="1"/>
  <c r="H1499" i="16" s="1"/>
  <c r="L1500" i="16"/>
  <c r="K1500" i="16" s="1"/>
  <c r="L1501" i="16"/>
  <c r="K1501" i="16" s="1"/>
  <c r="L1502" i="16"/>
  <c r="L1503" i="16"/>
  <c r="L1504" i="16"/>
  <c r="K1504" i="16" s="1"/>
  <c r="L1505" i="16"/>
  <c r="L1506" i="16"/>
  <c r="K1506" i="16" s="1"/>
  <c r="H1506" i="16" s="1"/>
  <c r="L1507" i="16"/>
  <c r="K1507" i="16" s="1"/>
  <c r="H1507" i="16" s="1"/>
  <c r="L1508" i="16"/>
  <c r="K1508" i="16" s="1"/>
  <c r="L1509" i="16"/>
  <c r="K1509" i="16" s="1"/>
  <c r="H1509" i="16" s="1"/>
  <c r="L1510" i="16"/>
  <c r="K1510" i="16" s="1"/>
  <c r="H1510" i="16" s="1"/>
  <c r="L1511" i="16"/>
  <c r="K1511" i="16" s="1"/>
  <c r="H1511" i="16" s="1"/>
  <c r="L1512" i="16"/>
  <c r="K1512" i="16" s="1"/>
  <c r="H1512" i="16" s="1"/>
  <c r="L1513" i="16"/>
  <c r="K1513" i="16" s="1"/>
  <c r="H1513" i="16" s="1"/>
  <c r="L1514" i="16"/>
  <c r="L1515" i="16"/>
  <c r="L1516" i="16"/>
  <c r="K1516" i="16" s="1"/>
  <c r="H1516" i="16" s="1"/>
  <c r="L1517" i="16"/>
  <c r="L1518" i="16"/>
  <c r="K1518" i="16" s="1"/>
  <c r="H1518" i="16" s="1"/>
  <c r="L1519" i="16"/>
  <c r="K1519" i="16" s="1"/>
  <c r="H1519" i="16" s="1"/>
  <c r="L1520" i="16"/>
  <c r="K1520" i="16" s="1"/>
  <c r="H1520" i="16" s="1"/>
  <c r="L1521" i="16"/>
  <c r="K1521" i="16" s="1"/>
  <c r="H1521" i="16" s="1"/>
  <c r="L1522" i="16"/>
  <c r="K1522" i="16" s="1"/>
  <c r="H1522" i="16" s="1"/>
  <c r="L1523" i="16"/>
  <c r="K1523" i="16" s="1"/>
  <c r="H1523" i="16" s="1"/>
  <c r="L1524" i="16"/>
  <c r="K1524" i="16" s="1"/>
  <c r="H1524" i="16" s="1"/>
  <c r="L1525" i="16"/>
  <c r="K1525" i="16" s="1"/>
  <c r="L1526" i="16"/>
  <c r="L1527" i="16"/>
  <c r="L1528" i="16"/>
  <c r="K1528" i="16" s="1"/>
  <c r="H1528" i="16" s="1"/>
  <c r="L1529" i="16"/>
  <c r="L1530" i="16"/>
  <c r="K1530" i="16" s="1"/>
  <c r="H1530" i="16" s="1"/>
  <c r="L1531" i="16"/>
  <c r="K1531" i="16" s="1"/>
  <c r="H1531" i="16" s="1"/>
  <c r="L1532" i="16"/>
  <c r="K1532" i="16" s="1"/>
  <c r="L1533" i="16"/>
  <c r="K1533" i="16" s="1"/>
  <c r="H1533" i="16" s="1"/>
  <c r="L1534" i="16"/>
  <c r="K1534" i="16" s="1"/>
  <c r="H1534" i="16" s="1"/>
  <c r="L1535" i="16"/>
  <c r="K1535" i="16" s="1"/>
  <c r="H1535" i="16" s="1"/>
  <c r="L1536" i="16"/>
  <c r="K1536" i="16" s="1"/>
  <c r="H1536" i="16" s="1"/>
  <c r="L1537" i="16"/>
  <c r="K1537" i="16" s="1"/>
  <c r="L1538" i="16"/>
  <c r="L1539" i="16"/>
  <c r="L1540" i="16"/>
  <c r="K1540" i="16" s="1"/>
  <c r="H1540" i="16" s="1"/>
  <c r="L1541" i="16"/>
  <c r="L1542" i="16"/>
  <c r="K1542" i="16" s="1"/>
  <c r="L1543" i="16"/>
  <c r="K1543" i="16" s="1"/>
  <c r="H1543" i="16" s="1"/>
  <c r="L1544" i="16"/>
  <c r="K1544" i="16" s="1"/>
  <c r="H1544" i="16" s="1"/>
  <c r="L1545" i="16"/>
  <c r="K1545" i="16" s="1"/>
  <c r="H1545" i="16" s="1"/>
  <c r="L1546" i="16"/>
  <c r="K1546" i="16" s="1"/>
  <c r="H1546" i="16" s="1"/>
  <c r="L1547" i="16"/>
  <c r="K1547" i="16" s="1"/>
  <c r="H1547" i="16" s="1"/>
  <c r="L1548" i="16"/>
  <c r="K1548" i="16" s="1"/>
  <c r="H1548" i="16" s="1"/>
  <c r="L1549" i="16"/>
  <c r="K1549" i="16" s="1"/>
  <c r="L1550" i="16"/>
  <c r="L1551" i="16"/>
  <c r="L1552" i="16"/>
  <c r="K1552" i="16" s="1"/>
  <c r="H1552" i="16" s="1"/>
  <c r="L1553" i="16"/>
  <c r="L1554" i="16"/>
  <c r="K1554" i="16" s="1"/>
  <c r="H1554" i="16" s="1"/>
  <c r="L1555" i="16"/>
  <c r="K1555" i="16" s="1"/>
  <c r="H1555" i="16" s="1"/>
  <c r="L1556" i="16"/>
  <c r="K1556" i="16" s="1"/>
  <c r="H1556" i="16" s="1"/>
  <c r="L1557" i="16"/>
  <c r="K1557" i="16" s="1"/>
  <c r="H1557" i="16" s="1"/>
  <c r="L1558" i="16"/>
  <c r="K1558" i="16" s="1"/>
  <c r="H1558" i="16" s="1"/>
  <c r="L1559" i="16"/>
  <c r="K1559" i="16" s="1"/>
  <c r="H1559" i="16" s="1"/>
  <c r="L1560" i="16"/>
  <c r="K1560" i="16" s="1"/>
  <c r="L1561" i="16"/>
  <c r="K1561" i="16" s="1"/>
  <c r="H1561" i="16" s="1"/>
  <c r="L1562" i="16"/>
  <c r="L1563" i="16"/>
  <c r="L1564" i="16"/>
  <c r="K1564" i="16" s="1"/>
  <c r="H1564" i="16" s="1"/>
  <c r="L1565" i="16"/>
  <c r="L1566" i="16"/>
  <c r="K1566" i="16" s="1"/>
  <c r="H1566" i="16" s="1"/>
  <c r="L1567" i="16"/>
  <c r="K1567" i="16" s="1"/>
  <c r="H1567" i="16" s="1"/>
  <c r="L1568" i="16"/>
  <c r="K1568" i="16" s="1"/>
  <c r="H1568" i="16" s="1"/>
  <c r="L1569" i="16"/>
  <c r="K1569" i="16" s="1"/>
  <c r="H1569" i="16" s="1"/>
  <c r="L1570" i="16"/>
  <c r="K1570" i="16" s="1"/>
  <c r="L1571" i="16"/>
  <c r="K1571" i="16" s="1"/>
  <c r="H1571" i="16" s="1"/>
  <c r="L1572" i="16"/>
  <c r="K1572" i="16" s="1"/>
  <c r="L1573" i="16"/>
  <c r="K1573" i="16" s="1"/>
  <c r="L1574" i="16"/>
  <c r="L1575" i="16"/>
  <c r="L1576" i="16"/>
  <c r="K1576" i="16" s="1"/>
  <c r="L1577" i="16"/>
  <c r="L1578" i="16"/>
  <c r="K1578" i="16" s="1"/>
  <c r="H1578" i="16" s="1"/>
  <c r="L1579" i="16"/>
  <c r="K1579" i="16" s="1"/>
  <c r="H1579" i="16" s="1"/>
  <c r="L1580" i="16"/>
  <c r="K1580" i="16" s="1"/>
  <c r="H1580" i="16" s="1"/>
  <c r="L1581" i="16"/>
  <c r="K1581" i="16" s="1"/>
  <c r="H1581" i="16" s="1"/>
  <c r="L1582" i="16"/>
  <c r="K1582" i="16" s="1"/>
  <c r="H1582" i="16" s="1"/>
  <c r="L1583" i="16"/>
  <c r="K1583" i="16" s="1"/>
  <c r="H1583" i="16" s="1"/>
  <c r="L1584" i="16"/>
  <c r="K1584" i="16" s="1"/>
  <c r="H1584" i="16" s="1"/>
  <c r="L1585" i="16"/>
  <c r="K1585" i="16" s="1"/>
  <c r="L1586" i="16"/>
  <c r="L1587" i="16"/>
  <c r="L1588" i="16"/>
  <c r="K1588" i="16" s="1"/>
  <c r="H1588" i="16" s="1"/>
  <c r="L1589" i="16"/>
  <c r="L1590" i="16"/>
  <c r="K1590" i="16" s="1"/>
  <c r="H1590" i="16" s="1"/>
  <c r="L1591" i="16"/>
  <c r="K1591" i="16" s="1"/>
  <c r="H1591" i="16" s="1"/>
  <c r="L1592" i="16"/>
  <c r="K1592" i="16" s="1"/>
  <c r="H1592" i="16" s="1"/>
  <c r="L1593" i="16"/>
  <c r="K1593" i="16" s="1"/>
  <c r="H1593" i="16" s="1"/>
  <c r="L1594" i="16"/>
  <c r="K1594" i="16" s="1"/>
  <c r="H1594" i="16" s="1"/>
  <c r="L1595" i="16"/>
  <c r="K1595" i="16" s="1"/>
  <c r="H1595" i="16" s="1"/>
  <c r="L1596" i="16"/>
  <c r="K1596" i="16" s="1"/>
  <c r="H1596" i="16" s="1"/>
  <c r="L1597" i="16"/>
  <c r="K1597" i="16" s="1"/>
  <c r="H1597" i="16" s="1"/>
  <c r="L1598" i="16"/>
  <c r="L1599" i="16"/>
  <c r="L1600" i="16"/>
  <c r="K1600" i="16" s="1"/>
  <c r="H1600" i="16" s="1"/>
  <c r="L1601" i="16"/>
  <c r="L1602" i="16"/>
  <c r="K1602" i="16" s="1"/>
  <c r="H1602" i="16" s="1"/>
  <c r="L1603" i="16"/>
  <c r="K1603" i="16" s="1"/>
  <c r="H1603" i="16" s="1"/>
  <c r="L1604" i="16"/>
  <c r="K1604" i="16" s="1"/>
  <c r="H1604" i="16" s="1"/>
  <c r="L1605" i="16"/>
  <c r="K1605" i="16" s="1"/>
  <c r="H1605" i="16" s="1"/>
  <c r="L1606" i="16"/>
  <c r="K1606" i="16" s="1"/>
  <c r="H1606" i="16" s="1"/>
  <c r="L1607" i="16"/>
  <c r="K1607" i="16" s="1"/>
  <c r="H1607" i="16" s="1"/>
  <c r="L1608" i="16"/>
  <c r="K1608" i="16" s="1"/>
  <c r="H1608" i="16" s="1"/>
  <c r="L1609" i="16"/>
  <c r="K1609" i="16" s="1"/>
  <c r="L1610" i="16"/>
  <c r="L1611" i="16"/>
  <c r="L1612" i="16"/>
  <c r="K1612" i="16" s="1"/>
  <c r="H1612" i="16" s="1"/>
  <c r="L1613" i="16"/>
  <c r="L1614" i="16"/>
  <c r="K1614" i="16" s="1"/>
  <c r="H1614" i="16" s="1"/>
  <c r="L1615" i="16"/>
  <c r="K1615" i="16" s="1"/>
  <c r="H1615" i="16" s="1"/>
  <c r="L1616" i="16"/>
  <c r="K1616" i="16" s="1"/>
  <c r="H1616" i="16" s="1"/>
  <c r="L1617" i="16"/>
  <c r="K1617" i="16" s="1"/>
  <c r="H1617" i="16" s="1"/>
  <c r="L1618" i="16"/>
  <c r="K1618" i="16" s="1"/>
  <c r="H1618" i="16" s="1"/>
  <c r="L1619" i="16"/>
  <c r="K1619" i="16" s="1"/>
  <c r="H1619" i="16" s="1"/>
  <c r="L1620" i="16"/>
  <c r="K1620" i="16" s="1"/>
  <c r="L1621" i="16"/>
  <c r="K1621" i="16" s="1"/>
  <c r="H1621" i="16" s="1"/>
  <c r="L1622" i="16"/>
  <c r="L1623" i="16"/>
  <c r="L1624" i="16"/>
  <c r="K1624" i="16" s="1"/>
  <c r="L1625" i="16"/>
  <c r="L1626" i="16"/>
  <c r="K1626" i="16" s="1"/>
  <c r="L1627" i="16"/>
  <c r="K1627" i="16" s="1"/>
  <c r="H1627" i="16" s="1"/>
  <c r="L1628" i="16"/>
  <c r="K1628" i="16" s="1"/>
  <c r="L1629" i="16"/>
  <c r="K1629" i="16" s="1"/>
  <c r="H1629" i="16" s="1"/>
  <c r="L1630" i="16"/>
  <c r="K1630" i="16" s="1"/>
  <c r="L1631" i="16"/>
  <c r="K1631" i="16" s="1"/>
  <c r="H1631" i="16" s="1"/>
  <c r="L1632" i="16"/>
  <c r="K1632" i="16" s="1"/>
  <c r="L1633" i="16"/>
  <c r="K1633" i="16" s="1"/>
  <c r="H1633" i="16" s="1"/>
  <c r="L1634" i="16"/>
  <c r="L1635" i="16"/>
  <c r="L1636" i="16"/>
  <c r="K1636" i="16" s="1"/>
  <c r="H1636" i="16" s="1"/>
  <c r="L1637" i="16"/>
  <c r="L1638" i="16"/>
  <c r="K1638" i="16" s="1"/>
  <c r="H1638" i="16" s="1"/>
  <c r="L1639" i="16"/>
  <c r="K1639" i="16" s="1"/>
  <c r="H1639" i="16" s="1"/>
  <c r="L1640" i="16"/>
  <c r="K1640" i="16" s="1"/>
  <c r="H1640" i="16" s="1"/>
  <c r="L1641" i="16"/>
  <c r="K1641" i="16" s="1"/>
  <c r="H1641" i="16" s="1"/>
  <c r="L1642" i="16"/>
  <c r="K1642" i="16" s="1"/>
  <c r="H1642" i="16" s="1"/>
  <c r="L1643" i="16"/>
  <c r="K1643" i="16" s="1"/>
  <c r="H1643" i="16" s="1"/>
  <c r="L1644" i="16"/>
  <c r="K1644" i="16" s="1"/>
  <c r="H1644" i="16" s="1"/>
  <c r="L1645" i="16"/>
  <c r="K1645" i="16" s="1"/>
  <c r="H1645" i="16" s="1"/>
  <c r="L1646" i="16"/>
  <c r="L1647" i="16"/>
  <c r="L1648" i="16"/>
  <c r="K1648" i="16" s="1"/>
  <c r="H1648" i="16" s="1"/>
  <c r="L1649" i="16"/>
  <c r="L1650" i="16"/>
  <c r="K1650" i="16" s="1"/>
  <c r="H1650" i="16" s="1"/>
  <c r="L1651" i="16"/>
  <c r="K1651" i="16" s="1"/>
  <c r="H1651" i="16" s="1"/>
  <c r="L1652" i="16"/>
  <c r="K1652" i="16" s="1"/>
  <c r="H1652" i="16" s="1"/>
  <c r="L1653" i="16"/>
  <c r="K1653" i="16" s="1"/>
  <c r="H1653" i="16" s="1"/>
  <c r="L1654" i="16"/>
  <c r="K1654" i="16" s="1"/>
  <c r="H1654" i="16" s="1"/>
  <c r="L1655" i="16"/>
  <c r="K1655" i="16" s="1"/>
  <c r="H1655" i="16" s="1"/>
  <c r="L1656" i="16"/>
  <c r="K1656" i="16" s="1"/>
  <c r="L1657" i="16"/>
  <c r="K1657" i="16" s="1"/>
  <c r="H1657" i="16" s="1"/>
  <c r="L1658" i="16"/>
  <c r="L1659" i="16"/>
  <c r="L1660" i="16"/>
  <c r="K1660" i="16" s="1"/>
  <c r="H1660" i="16" s="1"/>
  <c r="L1661" i="16"/>
  <c r="L1662" i="16"/>
  <c r="K1662" i="16" s="1"/>
  <c r="L1663" i="16"/>
  <c r="K1663" i="16" s="1"/>
  <c r="H1663" i="16" s="1"/>
  <c r="L1664" i="16"/>
  <c r="K1664" i="16" s="1"/>
  <c r="H1664" i="16" s="1"/>
  <c r="L1665" i="16"/>
  <c r="K1665" i="16" s="1"/>
  <c r="H1665" i="16" s="1"/>
  <c r="L1666" i="16"/>
  <c r="K1666" i="16" s="1"/>
  <c r="H1666" i="16" s="1"/>
  <c r="L1667" i="16"/>
  <c r="K1667" i="16" s="1"/>
  <c r="H1667" i="16" s="1"/>
  <c r="L1668" i="16"/>
  <c r="K1668" i="16" s="1"/>
  <c r="H1668" i="16" s="1"/>
  <c r="L1669" i="16"/>
  <c r="K1669" i="16" s="1"/>
  <c r="L1670" i="16"/>
  <c r="L1671" i="16"/>
  <c r="L1672" i="16"/>
  <c r="K1672" i="16" s="1"/>
  <c r="H1672" i="16" s="1"/>
  <c r="L1673" i="16"/>
  <c r="L1674" i="16"/>
  <c r="K1674" i="16" s="1"/>
  <c r="L1675" i="16"/>
  <c r="K1675" i="16" s="1"/>
  <c r="H1675" i="16" s="1"/>
  <c r="L1676" i="16"/>
  <c r="K1676" i="16" s="1"/>
  <c r="H1676" i="16" s="1"/>
  <c r="L1677" i="16"/>
  <c r="K1677" i="16" s="1"/>
  <c r="H1677" i="16" s="1"/>
  <c r="L1678" i="16"/>
  <c r="K1678" i="16" s="1"/>
  <c r="H1678" i="16" s="1"/>
  <c r="L1679" i="16"/>
  <c r="K1679" i="16" s="1"/>
  <c r="H1679" i="16" s="1"/>
  <c r="L1680" i="16"/>
  <c r="K1680" i="16" s="1"/>
  <c r="H1680" i="16" s="1"/>
  <c r="L1681" i="16"/>
  <c r="K1681" i="16" s="1"/>
  <c r="H1681" i="16" s="1"/>
  <c r="L1682" i="16"/>
  <c r="L1683" i="16"/>
  <c r="L1684" i="16"/>
  <c r="K1684" i="16" s="1"/>
  <c r="L1685" i="16"/>
  <c r="L1686" i="16"/>
  <c r="K1686" i="16" s="1"/>
  <c r="H1686" i="16" s="1"/>
  <c r="L1687" i="16"/>
  <c r="K1687" i="16" s="1"/>
  <c r="H1687" i="16" s="1"/>
  <c r="L1688" i="16"/>
  <c r="K1688" i="16" s="1"/>
  <c r="L1689" i="16"/>
  <c r="K1689" i="16" s="1"/>
  <c r="H1689" i="16" s="1"/>
  <c r="L1690" i="16"/>
  <c r="K1690" i="16" s="1"/>
  <c r="H1690" i="16" s="1"/>
  <c r="L1691" i="16"/>
  <c r="K1691" i="16" s="1"/>
  <c r="H1691" i="16" s="1"/>
  <c r="L1692" i="16"/>
  <c r="K1692" i="16" s="1"/>
  <c r="H1692" i="16" s="1"/>
  <c r="L1693" i="16"/>
  <c r="K1693" i="16" s="1"/>
  <c r="H1693" i="16" s="1"/>
  <c r="L1694" i="16"/>
  <c r="L1695" i="16"/>
  <c r="L1696" i="16"/>
  <c r="K1696" i="16" s="1"/>
  <c r="L1697" i="16"/>
  <c r="L1698" i="16"/>
  <c r="K1698" i="16" s="1"/>
  <c r="H1698" i="16" s="1"/>
  <c r="L1699" i="16"/>
  <c r="K1699" i="16" s="1"/>
  <c r="H1699" i="16" s="1"/>
  <c r="L1700" i="16"/>
  <c r="K1700" i="16" s="1"/>
  <c r="H1700" i="16" s="1"/>
  <c r="L1701" i="16"/>
  <c r="K1701" i="16" s="1"/>
  <c r="H1701" i="16" s="1"/>
  <c r="L1702" i="16"/>
  <c r="K1702" i="16" s="1"/>
  <c r="H1702" i="16" s="1"/>
  <c r="L1703" i="16"/>
  <c r="K1703" i="16" s="1"/>
  <c r="H1703" i="16" s="1"/>
  <c r="L1704" i="16"/>
  <c r="K1704" i="16" s="1"/>
  <c r="H1704" i="16" s="1"/>
  <c r="L1705" i="16"/>
  <c r="K1705" i="16" s="1"/>
  <c r="H1705" i="16" s="1"/>
  <c r="L1706" i="16"/>
  <c r="L1707" i="16"/>
  <c r="L1708" i="16"/>
  <c r="K1708" i="16" s="1"/>
  <c r="H1708" i="16" s="1"/>
  <c r="L1709" i="16"/>
  <c r="L1710" i="16"/>
  <c r="K1710" i="16" s="1"/>
  <c r="L1711" i="16"/>
  <c r="K1711" i="16" s="1"/>
  <c r="H1711" i="16" s="1"/>
  <c r="L1712" i="16"/>
  <c r="K1712" i="16" s="1"/>
  <c r="H1712" i="16" s="1"/>
  <c r="L1713" i="16"/>
  <c r="K1713" i="16" s="1"/>
  <c r="H1713" i="16" s="1"/>
  <c r="L1714" i="16"/>
  <c r="K1714" i="16" s="1"/>
  <c r="H1714" i="16" s="1"/>
  <c r="L1715" i="16"/>
  <c r="K1715" i="16" s="1"/>
  <c r="H1715" i="16" s="1"/>
  <c r="L1716" i="16"/>
  <c r="K1716" i="16" s="1"/>
  <c r="L1717" i="16"/>
  <c r="K1717" i="16" s="1"/>
  <c r="H1717" i="16" s="1"/>
  <c r="L1718" i="16"/>
  <c r="L1719" i="16"/>
  <c r="L1720" i="16"/>
  <c r="K1720" i="16" s="1"/>
  <c r="H1720" i="16" s="1"/>
  <c r="L1721" i="16"/>
  <c r="L1722" i="16"/>
  <c r="K1722" i="16" s="1"/>
  <c r="H1722" i="16" s="1"/>
  <c r="L1723" i="16"/>
  <c r="K1723" i="16" s="1"/>
  <c r="H1723" i="16" s="1"/>
  <c r="L1724" i="16"/>
  <c r="K1724" i="16" s="1"/>
  <c r="H1724" i="16" s="1"/>
  <c r="L1725" i="16"/>
  <c r="K1725" i="16" s="1"/>
  <c r="H1725" i="16" s="1"/>
  <c r="L1726" i="16"/>
  <c r="K1726" i="16" s="1"/>
  <c r="H1726" i="16" s="1"/>
  <c r="L1727" i="16"/>
  <c r="K1727" i="16" s="1"/>
  <c r="H1727" i="16" s="1"/>
  <c r="L1728" i="16"/>
  <c r="K1728" i="16" s="1"/>
  <c r="H1728" i="16" s="1"/>
  <c r="L1729" i="16"/>
  <c r="K1729" i="16" s="1"/>
  <c r="L1730" i="16"/>
  <c r="L1731" i="16"/>
  <c r="L1732" i="16"/>
  <c r="K1732" i="16" s="1"/>
  <c r="H1732" i="16" s="1"/>
  <c r="L1733" i="16"/>
  <c r="L1734" i="16"/>
  <c r="K1734" i="16" s="1"/>
  <c r="L1735" i="16"/>
  <c r="K1735" i="16" s="1"/>
  <c r="H1735" i="16" s="1"/>
  <c r="L1736" i="16"/>
  <c r="K1736" i="16" s="1"/>
  <c r="L1737" i="16"/>
  <c r="K1737" i="16" s="1"/>
  <c r="H1737" i="16" s="1"/>
  <c r="L1738" i="16"/>
  <c r="K1738" i="16" s="1"/>
  <c r="H1738" i="16" s="1"/>
  <c r="L1739" i="16"/>
  <c r="K1739" i="16" s="1"/>
  <c r="H1739" i="16" s="1"/>
  <c r="L1740" i="16"/>
  <c r="K1740" i="16" s="1"/>
  <c r="H1740" i="16" s="1"/>
  <c r="L1741" i="16"/>
  <c r="K1741" i="16" s="1"/>
  <c r="L1742" i="16"/>
  <c r="L1743" i="16"/>
  <c r="L1744" i="16"/>
  <c r="K1744" i="16" s="1"/>
  <c r="H1744" i="16" s="1"/>
  <c r="L1745" i="16"/>
  <c r="L1746" i="16"/>
  <c r="K1746" i="16" s="1"/>
  <c r="H1746" i="16" s="1"/>
  <c r="L1747" i="16"/>
  <c r="K1747" i="16" s="1"/>
  <c r="H1747" i="16" s="1"/>
  <c r="L1748" i="16"/>
  <c r="K1748" i="16" s="1"/>
  <c r="H1748" i="16" s="1"/>
  <c r="L1749" i="16"/>
  <c r="K1749" i="16" s="1"/>
  <c r="H1749" i="16" s="1"/>
  <c r="L1750" i="16"/>
  <c r="K1750" i="16" s="1"/>
  <c r="H1750" i="16" s="1"/>
  <c r="L1751" i="16"/>
  <c r="K1751" i="16" s="1"/>
  <c r="H1751" i="16" s="1"/>
  <c r="L1752" i="16"/>
  <c r="K1752" i="16" s="1"/>
  <c r="H1752" i="16" s="1"/>
  <c r="L1753" i="16"/>
  <c r="K1753" i="16" s="1"/>
  <c r="L1754" i="16"/>
  <c r="L1755" i="16"/>
  <c r="L1756" i="16"/>
  <c r="K1756" i="16" s="1"/>
  <c r="H1756" i="16" s="1"/>
  <c r="L1757" i="16"/>
  <c r="L1758" i="16"/>
  <c r="K1758" i="16" s="1"/>
  <c r="H1758" i="16" s="1"/>
  <c r="L1759" i="16"/>
  <c r="K1759" i="16" s="1"/>
  <c r="H1759" i="16" s="1"/>
  <c r="L1760" i="16"/>
  <c r="K1760" i="16" s="1"/>
  <c r="H1760" i="16" s="1"/>
  <c r="L1761" i="16"/>
  <c r="K1761" i="16" s="1"/>
  <c r="H1761" i="16" s="1"/>
  <c r="L1762" i="16"/>
  <c r="K1762" i="16" s="1"/>
  <c r="H1762" i="16" s="1"/>
  <c r="L1763" i="16"/>
  <c r="K1763" i="16" s="1"/>
  <c r="H1763" i="16" s="1"/>
  <c r="L1764" i="16"/>
  <c r="K1764" i="16" s="1"/>
  <c r="H1764" i="16" s="1"/>
  <c r="L1765" i="16"/>
  <c r="K1765" i="16" s="1"/>
  <c r="L1766" i="16"/>
  <c r="L1767" i="16"/>
  <c r="L1768" i="16"/>
  <c r="K1768" i="16" s="1"/>
  <c r="L1769" i="16"/>
  <c r="L1770" i="16"/>
  <c r="K1770" i="16" s="1"/>
  <c r="L1771" i="16"/>
  <c r="K1771" i="16" s="1"/>
  <c r="H1771" i="16" s="1"/>
  <c r="L1772" i="16"/>
  <c r="K1772" i="16" s="1"/>
  <c r="H1772" i="16" s="1"/>
  <c r="L1773" i="16"/>
  <c r="K1773" i="16" s="1"/>
  <c r="H1773" i="16" s="1"/>
  <c r="L1774" i="16"/>
  <c r="K1774" i="16" s="1"/>
  <c r="H1774" i="16" s="1"/>
  <c r="L1775" i="16"/>
  <c r="K1775" i="16" s="1"/>
  <c r="H1775" i="16" s="1"/>
  <c r="L1776" i="16"/>
  <c r="K1776" i="16" s="1"/>
  <c r="H1776" i="16" s="1"/>
  <c r="L1777" i="16"/>
  <c r="K1777" i="16" s="1"/>
  <c r="H1777" i="16" s="1"/>
  <c r="L1778" i="16"/>
  <c r="L1779" i="16"/>
  <c r="L1780" i="16"/>
  <c r="K1780" i="16" s="1"/>
  <c r="H1780" i="16" s="1"/>
  <c r="L1781" i="16"/>
  <c r="L1782" i="16"/>
  <c r="K1782" i="16" s="1"/>
  <c r="H1782" i="16" s="1"/>
  <c r="L1783" i="16"/>
  <c r="K1783" i="16" s="1"/>
  <c r="H1783" i="16" s="1"/>
  <c r="L1784" i="16"/>
  <c r="K1784" i="16" s="1"/>
  <c r="L1785" i="16"/>
  <c r="K1785" i="16" s="1"/>
  <c r="H1785" i="16" s="1"/>
  <c r="L1786" i="16"/>
  <c r="K1786" i="16" s="1"/>
  <c r="H1786" i="16" s="1"/>
  <c r="L1787" i="16"/>
  <c r="K1787" i="16" s="1"/>
  <c r="H1787" i="16" s="1"/>
  <c r="L1788" i="16"/>
  <c r="K1788" i="16" s="1"/>
  <c r="H1788" i="16" s="1"/>
  <c r="L1789" i="16"/>
  <c r="K1789" i="16" s="1"/>
  <c r="H1789" i="16" s="1"/>
  <c r="L1790" i="16"/>
  <c r="L1791" i="16"/>
  <c r="L1792" i="16"/>
  <c r="K1792" i="16" s="1"/>
  <c r="H1792" i="16" s="1"/>
  <c r="L1793" i="16"/>
  <c r="L1794" i="16"/>
  <c r="K1794" i="16" s="1"/>
  <c r="L1795" i="16"/>
  <c r="K1795" i="16" s="1"/>
  <c r="H1795" i="16" s="1"/>
  <c r="L1796" i="16"/>
  <c r="K1796" i="16" s="1"/>
  <c r="L1797" i="16"/>
  <c r="K1797" i="16" s="1"/>
  <c r="H1797" i="16" s="1"/>
  <c r="L1798" i="16"/>
  <c r="K1798" i="16" s="1"/>
  <c r="H1798" i="16" s="1"/>
  <c r="L1799" i="16"/>
  <c r="K1799" i="16" s="1"/>
  <c r="H1799" i="16" s="1"/>
  <c r="L1800" i="16"/>
  <c r="K1800" i="16" s="1"/>
  <c r="L1801" i="16"/>
  <c r="K1801" i="16" s="1"/>
  <c r="H1801" i="16" s="1"/>
  <c r="L1802" i="16"/>
  <c r="L1803" i="16"/>
  <c r="L1804" i="16"/>
  <c r="K1804" i="16" s="1"/>
  <c r="H1804" i="16" s="1"/>
  <c r="L1805" i="16"/>
  <c r="L1806" i="16"/>
  <c r="K1806" i="16" s="1"/>
  <c r="H1806" i="16" s="1"/>
  <c r="L1807" i="16"/>
  <c r="K1807" i="16" s="1"/>
  <c r="H1807" i="16" s="1"/>
  <c r="L1808" i="16"/>
  <c r="K1808" i="16" s="1"/>
  <c r="H1808" i="16" s="1"/>
  <c r="L1809" i="16"/>
  <c r="K1809" i="16" s="1"/>
  <c r="H1809" i="16" s="1"/>
  <c r="L1810" i="16"/>
  <c r="K1810" i="16" s="1"/>
  <c r="H1810" i="16" s="1"/>
  <c r="L1811" i="16"/>
  <c r="K1811" i="16" s="1"/>
  <c r="H1811" i="16" s="1"/>
  <c r="L1812" i="16"/>
  <c r="K1812" i="16" s="1"/>
  <c r="L1813" i="16"/>
  <c r="K1813" i="16" s="1"/>
  <c r="H1813" i="16" s="1"/>
  <c r="L1814" i="16"/>
  <c r="L1815" i="16"/>
  <c r="L1816" i="16"/>
  <c r="K1816" i="16" s="1"/>
  <c r="L1817" i="16"/>
  <c r="L1818" i="16"/>
  <c r="K1818" i="16" s="1"/>
  <c r="H1818" i="16" s="1"/>
  <c r="L1819" i="16"/>
  <c r="K1819" i="16" s="1"/>
  <c r="H1819" i="16" s="1"/>
  <c r="L1820" i="16"/>
  <c r="K1820" i="16" s="1"/>
  <c r="H1820" i="16" s="1"/>
  <c r="L1821" i="16"/>
  <c r="K1821" i="16" s="1"/>
  <c r="H1821" i="16" s="1"/>
  <c r="L1822" i="16"/>
  <c r="K1822" i="16" s="1"/>
  <c r="H1822" i="16" s="1"/>
  <c r="L1823" i="16"/>
  <c r="K1823" i="16" s="1"/>
  <c r="H1823" i="16" s="1"/>
  <c r="L1824" i="16"/>
  <c r="K1824" i="16" s="1"/>
  <c r="H1824" i="16" s="1"/>
  <c r="L1825" i="16"/>
  <c r="K1825" i="16" s="1"/>
  <c r="H1825" i="16" s="1"/>
  <c r="L1826" i="16"/>
  <c r="K1826" i="16" s="1"/>
  <c r="L1827" i="16"/>
  <c r="L1828" i="16"/>
  <c r="K1828" i="16" s="1"/>
  <c r="H1828" i="16" s="1"/>
  <c r="L1829" i="16"/>
  <c r="L1830" i="16"/>
  <c r="K1830" i="16" s="1"/>
  <c r="L1831" i="16"/>
  <c r="K1831" i="16" s="1"/>
  <c r="H1831" i="16" s="1"/>
  <c r="L1832" i="16"/>
  <c r="K1832" i="16" s="1"/>
  <c r="H1832" i="16" s="1"/>
  <c r="L1833" i="16"/>
  <c r="K1833" i="16" s="1"/>
  <c r="H1833" i="16" s="1"/>
  <c r="L1834" i="16"/>
  <c r="K1834" i="16" s="1"/>
  <c r="H1834" i="16" s="1"/>
  <c r="L1835" i="16"/>
  <c r="K1835" i="16" s="1"/>
  <c r="H1835" i="16" s="1"/>
  <c r="L1836" i="16"/>
  <c r="K1836" i="16" s="1"/>
  <c r="H1836" i="16" s="1"/>
  <c r="L1837" i="16"/>
  <c r="K1837" i="16" s="1"/>
  <c r="L1838" i="16"/>
  <c r="K1838" i="16" s="1"/>
  <c r="L1839" i="16"/>
  <c r="L1840" i="16"/>
  <c r="K1840" i="16" s="1"/>
  <c r="H1840" i="16" s="1"/>
  <c r="L1841" i="16"/>
  <c r="L1842" i="16"/>
  <c r="K1842" i="16" s="1"/>
  <c r="L1843" i="16"/>
  <c r="K1843" i="16" s="1"/>
  <c r="H1843" i="16" s="1"/>
  <c r="L1844" i="16"/>
  <c r="K1844" i="16" s="1"/>
  <c r="H1844" i="16" s="1"/>
  <c r="L1845" i="16"/>
  <c r="K1845" i="16" s="1"/>
  <c r="H1845" i="16" s="1"/>
  <c r="L1846" i="16"/>
  <c r="K1846" i="16" s="1"/>
  <c r="H1846" i="16" s="1"/>
  <c r="L1847" i="16"/>
  <c r="K1847" i="16" s="1"/>
  <c r="H1847" i="16" s="1"/>
  <c r="L1848" i="16"/>
  <c r="K1848" i="16" s="1"/>
  <c r="L1849" i="16"/>
  <c r="K1849" i="16" s="1"/>
  <c r="H1849" i="16" s="1"/>
  <c r="L1850" i="16"/>
  <c r="K1850" i="16" s="1"/>
  <c r="L1851" i="16"/>
  <c r="L1852" i="16"/>
  <c r="K1852" i="16" s="1"/>
  <c r="L1853" i="16"/>
  <c r="L1854" i="16"/>
  <c r="K1854" i="16" s="1"/>
  <c r="H1854" i="16" s="1"/>
  <c r="L1855" i="16"/>
  <c r="K1855" i="16" s="1"/>
  <c r="H1855" i="16" s="1"/>
  <c r="L1856" i="16"/>
  <c r="K1856" i="16" s="1"/>
  <c r="H1856" i="16" s="1"/>
  <c r="L1857" i="16"/>
  <c r="K1857" i="16" s="1"/>
  <c r="H1857" i="16" s="1"/>
  <c r="L1858" i="16"/>
  <c r="K1858" i="16" s="1"/>
  <c r="H1858" i="16" s="1"/>
  <c r="L1859" i="16"/>
  <c r="K1859" i="16" s="1"/>
  <c r="H1859" i="16" s="1"/>
  <c r="L1860" i="16"/>
  <c r="K1860" i="16" s="1"/>
  <c r="L1861" i="16"/>
  <c r="K1861" i="16" s="1"/>
  <c r="H1861" i="16" s="1"/>
  <c r="L1862" i="16"/>
  <c r="K1862" i="16" s="1"/>
  <c r="L1863" i="16"/>
  <c r="L1864" i="16"/>
  <c r="K1864" i="16" s="1"/>
  <c r="L1865" i="16"/>
  <c r="L1866" i="16"/>
  <c r="K1866" i="16" s="1"/>
  <c r="H1866" i="16" s="1"/>
  <c r="L1867" i="16"/>
  <c r="K1867" i="16" s="1"/>
  <c r="H1867" i="16" s="1"/>
  <c r="L1868" i="16"/>
  <c r="K1868" i="16" s="1"/>
  <c r="H1868" i="16" s="1"/>
  <c r="L1869" i="16"/>
  <c r="K1869" i="16" s="1"/>
  <c r="H1869" i="16" s="1"/>
  <c r="L1870" i="16"/>
  <c r="K1870" i="16" s="1"/>
  <c r="H1870" i="16" s="1"/>
  <c r="L1871" i="16"/>
  <c r="K1871" i="16" s="1"/>
  <c r="H1871" i="16" s="1"/>
  <c r="L1872" i="16"/>
  <c r="K1872" i="16" s="1"/>
  <c r="H1872" i="16" s="1"/>
  <c r="L1873" i="16"/>
  <c r="K1873" i="16" s="1"/>
  <c r="L1874" i="16"/>
  <c r="K1874" i="16" s="1"/>
  <c r="L1875" i="16"/>
  <c r="L1876" i="16"/>
  <c r="K1876" i="16" s="1"/>
  <c r="L1877" i="16"/>
  <c r="L1878" i="16"/>
  <c r="K1878" i="16" s="1"/>
  <c r="H1878" i="16" s="1"/>
  <c r="L1879" i="16"/>
  <c r="K1879" i="16" s="1"/>
  <c r="H1879" i="16" s="1"/>
  <c r="L1880" i="16"/>
  <c r="K1880" i="16" s="1"/>
  <c r="H1880" i="16" s="1"/>
  <c r="L1881" i="16"/>
  <c r="K1881" i="16" s="1"/>
  <c r="H1881" i="16" s="1"/>
  <c r="L1882" i="16"/>
  <c r="K1882" i="16" s="1"/>
  <c r="H1882" i="16" s="1"/>
  <c r="L1883" i="16"/>
  <c r="K1883" i="16" s="1"/>
  <c r="H1883" i="16" s="1"/>
  <c r="L1884" i="16"/>
  <c r="K1884" i="16" s="1"/>
  <c r="H1884" i="16" s="1"/>
  <c r="L1885" i="16"/>
  <c r="K1885" i="16" s="1"/>
  <c r="H1885" i="16" s="1"/>
  <c r="L1886" i="16"/>
  <c r="K1886" i="16" s="1"/>
  <c r="L1887" i="16"/>
  <c r="L1888" i="16"/>
  <c r="K1888" i="16" s="1"/>
  <c r="L1889" i="16"/>
  <c r="L1890" i="16"/>
  <c r="K1890" i="16" s="1"/>
  <c r="H1890" i="16" s="1"/>
  <c r="L1891" i="16"/>
  <c r="K1891" i="16" s="1"/>
  <c r="H1891" i="16" s="1"/>
  <c r="L1892" i="16"/>
  <c r="K1892" i="16" s="1"/>
  <c r="L1893" i="16"/>
  <c r="K1893" i="16" s="1"/>
  <c r="H1893" i="16" s="1"/>
  <c r="L1894" i="16"/>
  <c r="K1894" i="16" s="1"/>
  <c r="H1894" i="16" s="1"/>
  <c r="L1895" i="16"/>
  <c r="K1895" i="16" s="1"/>
  <c r="H1895" i="16" s="1"/>
  <c r="L1896" i="16"/>
  <c r="K1896" i="16" s="1"/>
  <c r="L1897" i="16"/>
  <c r="K1897" i="16" s="1"/>
  <c r="H1897" i="16" s="1"/>
  <c r="L1898" i="16"/>
  <c r="K1898" i="16" s="1"/>
  <c r="L1899" i="16"/>
  <c r="L1900" i="16"/>
  <c r="K1900" i="16" s="1"/>
  <c r="L1901" i="16"/>
  <c r="L1902" i="16"/>
  <c r="K1902" i="16" s="1"/>
  <c r="H1902" i="16" s="1"/>
  <c r="L1903" i="16"/>
  <c r="K1903" i="16" s="1"/>
  <c r="H1903" i="16" s="1"/>
  <c r="L1904" i="16"/>
  <c r="K1904" i="16" s="1"/>
  <c r="H1904" i="16" s="1"/>
  <c r="L1905" i="16"/>
  <c r="K1905" i="16" s="1"/>
  <c r="H1905" i="16" s="1"/>
  <c r="L1906" i="16"/>
  <c r="K1906" i="16" s="1"/>
  <c r="H1906" i="16" s="1"/>
  <c r="L1907" i="16"/>
  <c r="K1907" i="16" s="1"/>
  <c r="H1907" i="16" s="1"/>
  <c r="L1908" i="16"/>
  <c r="K1908" i="16" s="1"/>
  <c r="L1909" i="16"/>
  <c r="K1909" i="16" s="1"/>
  <c r="H1909" i="16" s="1"/>
  <c r="L1910" i="16"/>
  <c r="K1910" i="16" s="1"/>
  <c r="L1911" i="16"/>
  <c r="L1912" i="16"/>
  <c r="K1912" i="16" s="1"/>
  <c r="L1913" i="16"/>
  <c r="L1914" i="16"/>
  <c r="K1914" i="16" s="1"/>
  <c r="H1914" i="16" s="1"/>
  <c r="L1915" i="16"/>
  <c r="K1915" i="16" s="1"/>
  <c r="H1915" i="16" s="1"/>
  <c r="L1916" i="16"/>
  <c r="K1916" i="16" s="1"/>
  <c r="L1917" i="16"/>
  <c r="K1917" i="16" s="1"/>
  <c r="H1917" i="16" s="1"/>
  <c r="L1918" i="16"/>
  <c r="K1918" i="16" s="1"/>
  <c r="H1918" i="16" s="1"/>
  <c r="L1919" i="16"/>
  <c r="K1919" i="16" s="1"/>
  <c r="H1919" i="16" s="1"/>
  <c r="L1920" i="16"/>
  <c r="K1920" i="16" s="1"/>
  <c r="L1921" i="16"/>
  <c r="K1921" i="16" s="1"/>
  <c r="L1922" i="16"/>
  <c r="K1922" i="16" s="1"/>
  <c r="L1923" i="16"/>
  <c r="L1924" i="16"/>
  <c r="K1924" i="16" s="1"/>
  <c r="H1924" i="16" s="1"/>
  <c r="L1925" i="16"/>
  <c r="L1926" i="16"/>
  <c r="K1926" i="16" s="1"/>
  <c r="H1926" i="16" s="1"/>
  <c r="L1927" i="16"/>
  <c r="K1927" i="16" s="1"/>
  <c r="H1927" i="16" s="1"/>
  <c r="L1928" i="16"/>
  <c r="K1928" i="16" s="1"/>
  <c r="L1929" i="16"/>
  <c r="K1929" i="16" s="1"/>
  <c r="H1929" i="16" s="1"/>
  <c r="L1930" i="16"/>
  <c r="K1930" i="16" s="1"/>
  <c r="H1930" i="16" s="1"/>
  <c r="L1931" i="16"/>
  <c r="K1931" i="16" s="1"/>
  <c r="H1931" i="16" s="1"/>
  <c r="L1932" i="16"/>
  <c r="K1932" i="16" s="1"/>
  <c r="H1932" i="16" s="1"/>
  <c r="L1933" i="16"/>
  <c r="K1933" i="16" s="1"/>
  <c r="H1933" i="16" s="1"/>
  <c r="L1934" i="16"/>
  <c r="K1934" i="16" s="1"/>
  <c r="L1935" i="16"/>
  <c r="L1936" i="16"/>
  <c r="K1936" i="16" s="1"/>
  <c r="H1936" i="16" s="1"/>
  <c r="L1937" i="16"/>
  <c r="L1938" i="16"/>
  <c r="K1938" i="16" s="1"/>
  <c r="L1939" i="16"/>
  <c r="K1939" i="16" s="1"/>
  <c r="H1939" i="16" s="1"/>
  <c r="L1940" i="16"/>
  <c r="K1940" i="16" s="1"/>
  <c r="H1940" i="16" s="1"/>
  <c r="L1941" i="16"/>
  <c r="K1941" i="16" s="1"/>
  <c r="H1941" i="16" s="1"/>
  <c r="L1942" i="16"/>
  <c r="K1942" i="16" s="1"/>
  <c r="H1942" i="16" s="1"/>
  <c r="L1943" i="16"/>
  <c r="K1943" i="16" s="1"/>
  <c r="H1943" i="16" s="1"/>
  <c r="L1944" i="16"/>
  <c r="K1944" i="16" s="1"/>
  <c r="L1945" i="16"/>
  <c r="K1945" i="16" s="1"/>
  <c r="L1946" i="16"/>
  <c r="K1946" i="16" s="1"/>
  <c r="L1947" i="16"/>
  <c r="L1948" i="16"/>
  <c r="K1948" i="16" s="1"/>
  <c r="L1949" i="16"/>
  <c r="L1950" i="16"/>
  <c r="K1950" i="16" s="1"/>
  <c r="H1950" i="16" s="1"/>
  <c r="L1951" i="16"/>
  <c r="K1951" i="16" s="1"/>
  <c r="H1951" i="16" s="1"/>
  <c r="L1952" i="16"/>
  <c r="K1952" i="16" s="1"/>
  <c r="H1952" i="16" s="1"/>
  <c r="L1953" i="16"/>
  <c r="K1953" i="16" s="1"/>
  <c r="H1953" i="16" s="1"/>
  <c r="L1954" i="16"/>
  <c r="K1954" i="16" s="1"/>
  <c r="H1954" i="16" s="1"/>
  <c r="L1955" i="16"/>
  <c r="K1955" i="16" s="1"/>
  <c r="H1955" i="16" s="1"/>
  <c r="L1956" i="16"/>
  <c r="K1956" i="16" s="1"/>
  <c r="H1956" i="16" s="1"/>
  <c r="L1957" i="16"/>
  <c r="K1957" i="16" s="1"/>
  <c r="H1957" i="16" s="1"/>
  <c r="L1958" i="16"/>
  <c r="K1958" i="16" s="1"/>
  <c r="L1959" i="16"/>
  <c r="L1960" i="16"/>
  <c r="K1960" i="16" s="1"/>
  <c r="H1960" i="16" s="1"/>
  <c r="L1961" i="16"/>
  <c r="L1962" i="16"/>
  <c r="K1962" i="16" s="1"/>
  <c r="H1962" i="16" s="1"/>
  <c r="L1963" i="16"/>
  <c r="K1963" i="16" s="1"/>
  <c r="H1963" i="16" s="1"/>
  <c r="L1964" i="16"/>
  <c r="K1964" i="16" s="1"/>
  <c r="L1965" i="16"/>
  <c r="K1965" i="16" s="1"/>
  <c r="H1965" i="16" s="1"/>
  <c r="L1966" i="16"/>
  <c r="K1966" i="16" s="1"/>
  <c r="H1966" i="16" s="1"/>
  <c r="L1967" i="16"/>
  <c r="K1967" i="16" s="1"/>
  <c r="H1967" i="16" s="1"/>
  <c r="L1968" i="16"/>
  <c r="K1968" i="16" s="1"/>
  <c r="H1968" i="16" s="1"/>
  <c r="L1969" i="16"/>
  <c r="K1969" i="16" s="1"/>
  <c r="L1970" i="16"/>
  <c r="K1970" i="16" s="1"/>
  <c r="L1971" i="16"/>
  <c r="L1972" i="16"/>
  <c r="K1972" i="16" s="1"/>
  <c r="L1973" i="16"/>
  <c r="L1974" i="16"/>
  <c r="K1974" i="16" s="1"/>
  <c r="H1974" i="16" s="1"/>
  <c r="L1975" i="16"/>
  <c r="K1975" i="16" s="1"/>
  <c r="H1975" i="16" s="1"/>
  <c r="L1976" i="16"/>
  <c r="K1976" i="16" s="1"/>
  <c r="H1976" i="16" s="1"/>
  <c r="L1977" i="16"/>
  <c r="K1977" i="16" s="1"/>
  <c r="H1977" i="16" s="1"/>
  <c r="L1978" i="16"/>
  <c r="K1978" i="16" s="1"/>
  <c r="H1978" i="16" s="1"/>
  <c r="L1979" i="16"/>
  <c r="K1979" i="16" s="1"/>
  <c r="H1979" i="16" s="1"/>
  <c r="L1980" i="16"/>
  <c r="K1980" i="16" s="1"/>
  <c r="L1981" i="16"/>
  <c r="K1981" i="16" s="1"/>
  <c r="L1982" i="16"/>
  <c r="K1982" i="16" s="1"/>
  <c r="L1983" i="16"/>
  <c r="L1984" i="16"/>
  <c r="K1984" i="16" s="1"/>
  <c r="H1984" i="16" s="1"/>
  <c r="L1985" i="16"/>
  <c r="L1986" i="16"/>
  <c r="K1986" i="16" s="1"/>
  <c r="H1986" i="16" s="1"/>
  <c r="L1987" i="16"/>
  <c r="K1987" i="16" s="1"/>
  <c r="H1987" i="16" s="1"/>
  <c r="L1988" i="16"/>
  <c r="K1988" i="16" s="1"/>
  <c r="H1988" i="16" s="1"/>
  <c r="L1989" i="16"/>
  <c r="K1989" i="16" s="1"/>
  <c r="H1989" i="16" s="1"/>
  <c r="L1990" i="16"/>
  <c r="K1990" i="16" s="1"/>
  <c r="H1990" i="16" s="1"/>
  <c r="L1991" i="16"/>
  <c r="K1991" i="16" s="1"/>
  <c r="H1991" i="16" s="1"/>
  <c r="L1992" i="16"/>
  <c r="K1992" i="16" s="1"/>
  <c r="H1992" i="16" s="1"/>
  <c r="L1993" i="16"/>
  <c r="K1993" i="16" s="1"/>
  <c r="H1993" i="16" s="1"/>
  <c r="L1994" i="16"/>
  <c r="K1994" i="16" s="1"/>
  <c r="L1995" i="16"/>
  <c r="L1996" i="16"/>
  <c r="K1996" i="16" s="1"/>
  <c r="H1996" i="16" s="1"/>
  <c r="L1997" i="16"/>
  <c r="L1998" i="16"/>
  <c r="K1998" i="16" s="1"/>
  <c r="H1998" i="16" s="1"/>
  <c r="L1999" i="16"/>
  <c r="K1999" i="16" s="1"/>
  <c r="H1999" i="16" s="1"/>
  <c r="L2000" i="16"/>
  <c r="K2000" i="16" s="1"/>
  <c r="H2000" i="16" s="1"/>
  <c r="L2001" i="16"/>
  <c r="K2001" i="16" s="1"/>
  <c r="H2001" i="16" s="1"/>
  <c r="L2002" i="16"/>
  <c r="K2002" i="16" s="1"/>
  <c r="H2002" i="16" s="1"/>
  <c r="L2003" i="16"/>
  <c r="K2003" i="16" s="1"/>
  <c r="H2003" i="16" s="1"/>
  <c r="L2004" i="16"/>
  <c r="K2004" i="16" s="1"/>
  <c r="H2004" i="16" s="1"/>
  <c r="L2005" i="16"/>
  <c r="K2005" i="16" s="1"/>
  <c r="L2006" i="16"/>
  <c r="K2006" i="16" s="1"/>
  <c r="L2007" i="16"/>
  <c r="L2008" i="16"/>
  <c r="K2008" i="16" s="1"/>
  <c r="H2008" i="16" s="1"/>
  <c r="L2009" i="16"/>
  <c r="L2010" i="16"/>
  <c r="K2010" i="16" s="1"/>
  <c r="L2011" i="16"/>
  <c r="K2011" i="16" s="1"/>
  <c r="H2011" i="16" s="1"/>
  <c r="L2012" i="16"/>
  <c r="K2012" i="16" s="1"/>
  <c r="L2013" i="16"/>
  <c r="K2013" i="16" s="1"/>
  <c r="H2013" i="16" s="1"/>
  <c r="L2014" i="16"/>
  <c r="K2014" i="16" s="1"/>
  <c r="H2014" i="16" s="1"/>
  <c r="L2015" i="16"/>
  <c r="K2015" i="16" s="1"/>
  <c r="H2015" i="16" s="1"/>
  <c r="L2016" i="16"/>
  <c r="K2016" i="16" s="1"/>
  <c r="H2016" i="16" s="1"/>
  <c r="L2017" i="16"/>
  <c r="K2017" i="16" s="1"/>
  <c r="H2017" i="16" s="1"/>
  <c r="L2018" i="16"/>
  <c r="K2018" i="16" s="1"/>
  <c r="L2019" i="16"/>
  <c r="L2020" i="16"/>
  <c r="K2020" i="16" s="1"/>
  <c r="H2020" i="16" s="1"/>
  <c r="L2021" i="16"/>
  <c r="L2022" i="16"/>
  <c r="K2022" i="16" s="1"/>
  <c r="L2023" i="16"/>
  <c r="K2023" i="16" s="1"/>
  <c r="H2023" i="16" s="1"/>
  <c r="L2024" i="16"/>
  <c r="K2024" i="16" s="1"/>
  <c r="L2025" i="16"/>
  <c r="K2025" i="16" s="1"/>
  <c r="H2025" i="16" s="1"/>
  <c r="L2026" i="16"/>
  <c r="K2026" i="16" s="1"/>
  <c r="H2026" i="16" s="1"/>
  <c r="L2027" i="16"/>
  <c r="K2027" i="16" s="1"/>
  <c r="H2027" i="16" s="1"/>
  <c r="L2028" i="16"/>
  <c r="K2028" i="16" s="1"/>
  <c r="H2028" i="16" s="1"/>
  <c r="L2029" i="16"/>
  <c r="K2029" i="16" s="1"/>
  <c r="L2030" i="16"/>
  <c r="K2030" i="16" s="1"/>
  <c r="L2031" i="16"/>
  <c r="L2032" i="16"/>
  <c r="K2032" i="16" s="1"/>
  <c r="H2032" i="16" s="1"/>
  <c r="L2033" i="16"/>
  <c r="L2034" i="16"/>
  <c r="K2034" i="16" s="1"/>
  <c r="H2034" i="16" s="1"/>
  <c r="L2035" i="16"/>
  <c r="K2035" i="16" s="1"/>
  <c r="H2035" i="16" s="1"/>
  <c r="L2036" i="16"/>
  <c r="K2036" i="16" s="1"/>
  <c r="H2036" i="16" s="1"/>
  <c r="L2037" i="16"/>
  <c r="K2037" i="16" s="1"/>
  <c r="H2037" i="16" s="1"/>
  <c r="L2038" i="16"/>
  <c r="K2038" i="16" s="1"/>
  <c r="H2038" i="16" s="1"/>
  <c r="L2039" i="16"/>
  <c r="K2039" i="16" s="1"/>
  <c r="H2039" i="16" s="1"/>
  <c r="L2040" i="16"/>
  <c r="K2040" i="16" s="1"/>
  <c r="H2040" i="16" s="1"/>
  <c r="L2041" i="16"/>
  <c r="K2041" i="16" s="1"/>
  <c r="H2041" i="16" s="1"/>
  <c r="L2042" i="16"/>
  <c r="K2042" i="16" s="1"/>
  <c r="L2043" i="16"/>
  <c r="L2044" i="16"/>
  <c r="K2044" i="16" s="1"/>
  <c r="H2044" i="16" s="1"/>
  <c r="L2045" i="16"/>
  <c r="L2046" i="16"/>
  <c r="K2046" i="16" s="1"/>
  <c r="H2046" i="16" s="1"/>
  <c r="L2047" i="16"/>
  <c r="K2047" i="16" s="1"/>
  <c r="H2047" i="16" s="1"/>
  <c r="L2048" i="16"/>
  <c r="K2048" i="16" s="1"/>
  <c r="H2048" i="16" s="1"/>
  <c r="L2049" i="16"/>
  <c r="K2049" i="16" s="1"/>
  <c r="H2049" i="16" s="1"/>
  <c r="L2050" i="16"/>
  <c r="K2050" i="16" s="1"/>
  <c r="H2050" i="16" s="1"/>
  <c r="L2051" i="16"/>
  <c r="K2051" i="16" s="1"/>
  <c r="H2051" i="16" s="1"/>
  <c r="L2052" i="16"/>
  <c r="K2052" i="16" s="1"/>
  <c r="H2052" i="16" s="1"/>
  <c r="L2053" i="16"/>
  <c r="K2053" i="16" s="1"/>
  <c r="H2053" i="16" s="1"/>
  <c r="L2054" i="16"/>
  <c r="K2054" i="16" s="1"/>
  <c r="L2055" i="16"/>
  <c r="L2056" i="16"/>
  <c r="K2056" i="16" s="1"/>
  <c r="H2056" i="16" s="1"/>
  <c r="L2057" i="16"/>
  <c r="L2058" i="16"/>
  <c r="K2058" i="16" s="1"/>
  <c r="L2059" i="16"/>
  <c r="K2059" i="16" s="1"/>
  <c r="H2059" i="16" s="1"/>
  <c r="L2060" i="16"/>
  <c r="K2060" i="16" s="1"/>
  <c r="L2061" i="16"/>
  <c r="K2061" i="16" s="1"/>
  <c r="H2061" i="16" s="1"/>
  <c r="L2062" i="16"/>
  <c r="K2062" i="16" s="1"/>
  <c r="H2062" i="16" s="1"/>
  <c r="L2063" i="16"/>
  <c r="K2063" i="16" s="1"/>
  <c r="H2063" i="16" s="1"/>
  <c r="L2064" i="16"/>
  <c r="K2064" i="16" s="1"/>
  <c r="L2065" i="16"/>
  <c r="K2065" i="16" s="1"/>
  <c r="H2065" i="16" s="1"/>
  <c r="L2066" i="16"/>
  <c r="K2066" i="16" s="1"/>
  <c r="L2067" i="16"/>
  <c r="L2068" i="16"/>
  <c r="K2068" i="16" s="1"/>
  <c r="L2069" i="16"/>
  <c r="L2070" i="16"/>
  <c r="K2070" i="16" s="1"/>
  <c r="H2070" i="16" s="1"/>
  <c r="L2071" i="16"/>
  <c r="K2071" i="16" s="1"/>
  <c r="H2071" i="16" s="1"/>
  <c r="L2072" i="16"/>
  <c r="K2072" i="16" s="1"/>
  <c r="L2073" i="16"/>
  <c r="K2073" i="16" s="1"/>
  <c r="H2073" i="16" s="1"/>
  <c r="L2074" i="16"/>
  <c r="K2074" i="16" s="1"/>
  <c r="H2074" i="16" s="1"/>
  <c r="L2075" i="16"/>
  <c r="K2075" i="16" s="1"/>
  <c r="H2075" i="16" s="1"/>
  <c r="L2076" i="16"/>
  <c r="K2076" i="16" s="1"/>
  <c r="H2076" i="16" s="1"/>
  <c r="L2077" i="16"/>
  <c r="K2077" i="16" s="1"/>
  <c r="H2077" i="16" s="1"/>
  <c r="L2078" i="16"/>
  <c r="K2078" i="16" s="1"/>
  <c r="L2079" i="16"/>
  <c r="L2080" i="16"/>
  <c r="K2080" i="16" s="1"/>
  <c r="H2080" i="16" s="1"/>
  <c r="L2081" i="16"/>
  <c r="L2082" i="16"/>
  <c r="K2082" i="16" s="1"/>
  <c r="H2082" i="16" s="1"/>
  <c r="L2083" i="16"/>
  <c r="K2083" i="16" s="1"/>
  <c r="H2083" i="16" s="1"/>
  <c r="L2084" i="16"/>
  <c r="K2084" i="16" s="1"/>
  <c r="L2085" i="16"/>
  <c r="K2085" i="16" s="1"/>
  <c r="H2085" i="16" s="1"/>
  <c r="L2086" i="16"/>
  <c r="K2086" i="16" s="1"/>
  <c r="H2086" i="16" s="1"/>
  <c r="L2087" i="16"/>
  <c r="K2087" i="16" s="1"/>
  <c r="H2087" i="16" s="1"/>
  <c r="L2088" i="16"/>
  <c r="K2088" i="16" s="1"/>
  <c r="H2088" i="16" s="1"/>
  <c r="L2089" i="16"/>
  <c r="K2089" i="16" s="1"/>
  <c r="H2089" i="16" s="1"/>
  <c r="L2090" i="16"/>
  <c r="K2090" i="16" s="1"/>
  <c r="L2091" i="16"/>
  <c r="L2092" i="16"/>
  <c r="K2092" i="16" s="1"/>
  <c r="H2092" i="16" s="1"/>
  <c r="L2093" i="16"/>
  <c r="L2094" i="16"/>
  <c r="K2094" i="16" s="1"/>
  <c r="H2094" i="16" s="1"/>
  <c r="L2095" i="16"/>
  <c r="K2095" i="16" s="1"/>
  <c r="H2095" i="16" s="1"/>
  <c r="L2096" i="16"/>
  <c r="K2096" i="16" s="1"/>
  <c r="H2096" i="16" s="1"/>
  <c r="L2097" i="16"/>
  <c r="K2097" i="16" s="1"/>
  <c r="H2097" i="16" s="1"/>
  <c r="L2098" i="16"/>
  <c r="K2098" i="16" s="1"/>
  <c r="H2098" i="16" s="1"/>
  <c r="L2099" i="16"/>
  <c r="K2099" i="16" s="1"/>
  <c r="H2099" i="16" s="1"/>
  <c r="L2100" i="16"/>
  <c r="K2100" i="16" s="1"/>
  <c r="H2100" i="16" s="1"/>
  <c r="L2101" i="16"/>
  <c r="K2101" i="16" s="1"/>
  <c r="H2101" i="16" s="1"/>
  <c r="L2102" i="16"/>
  <c r="K2102" i="16" s="1"/>
  <c r="L2103" i="16"/>
  <c r="L2104" i="16"/>
  <c r="K2104" i="16" s="1"/>
  <c r="H2104" i="16" s="1"/>
  <c r="L2105" i="16"/>
  <c r="L2106" i="16"/>
  <c r="K2106" i="16" s="1"/>
  <c r="L2107" i="16"/>
  <c r="K2107" i="16" s="1"/>
  <c r="H2107" i="16" s="1"/>
  <c r="L2108" i="16"/>
  <c r="K2108" i="16" s="1"/>
  <c r="L2109" i="16"/>
  <c r="K2109" i="16" s="1"/>
  <c r="H2109" i="16" s="1"/>
  <c r="L2110" i="16"/>
  <c r="K2110" i="16" s="1"/>
  <c r="H2110" i="16" s="1"/>
  <c r="L2111" i="16"/>
  <c r="K2111" i="16" s="1"/>
  <c r="H2111" i="16" s="1"/>
  <c r="L2112" i="16"/>
  <c r="K2112" i="16" s="1"/>
  <c r="L2113" i="16"/>
  <c r="K2113" i="16" s="1"/>
  <c r="L2114" i="16"/>
  <c r="K2114" i="16" s="1"/>
  <c r="H2114" i="16" s="1"/>
  <c r="L2115" i="16"/>
  <c r="L2116" i="16"/>
  <c r="K2116" i="16" s="1"/>
  <c r="L2117" i="16"/>
  <c r="L2118" i="16"/>
  <c r="K2118" i="16" s="1"/>
  <c r="H2118" i="16" s="1"/>
  <c r="L2119" i="16"/>
  <c r="K2119" i="16" s="1"/>
  <c r="H2119" i="16" s="1"/>
  <c r="L2120" i="16"/>
  <c r="K2120" i="16" s="1"/>
  <c r="H2120" i="16" s="1"/>
  <c r="L2121" i="16"/>
  <c r="K2121" i="16" s="1"/>
  <c r="H2121" i="16" s="1"/>
  <c r="L2122" i="16"/>
  <c r="K2122" i="16" s="1"/>
  <c r="H2122" i="16" s="1"/>
  <c r="L2123" i="16"/>
  <c r="K2123" i="16" s="1"/>
  <c r="H2123" i="16" s="1"/>
  <c r="L2124" i="16"/>
  <c r="K2124" i="16" s="1"/>
  <c r="H2124" i="16" s="1"/>
  <c r="L2125" i="16"/>
  <c r="K2125" i="16" s="1"/>
  <c r="H2125" i="16" s="1"/>
  <c r="L2126" i="16"/>
  <c r="K2126" i="16" s="1"/>
  <c r="H2126" i="16" s="1"/>
  <c r="L2127" i="16"/>
  <c r="L2128" i="16"/>
  <c r="K2128" i="16" s="1"/>
  <c r="L2129" i="16"/>
  <c r="L2130" i="16"/>
  <c r="K2130" i="16" s="1"/>
  <c r="H2130" i="16" s="1"/>
  <c r="L2131" i="16"/>
  <c r="K2131" i="16" s="1"/>
  <c r="H2131" i="16" s="1"/>
  <c r="L2132" i="16"/>
  <c r="K2132" i="16" s="1"/>
  <c r="H2132" i="16" s="1"/>
  <c r="L2133" i="16"/>
  <c r="K2133" i="16" s="1"/>
  <c r="H2133" i="16" s="1"/>
  <c r="L2134" i="16"/>
  <c r="K2134" i="16" s="1"/>
  <c r="H2134" i="16" s="1"/>
  <c r="L2135" i="16"/>
  <c r="K2135" i="16" s="1"/>
  <c r="H2135" i="16" s="1"/>
  <c r="L2136" i="16"/>
  <c r="K2136" i="16" s="1"/>
  <c r="H2136" i="16" s="1"/>
  <c r="L2137" i="16"/>
  <c r="K2137" i="16" s="1"/>
  <c r="H2137" i="16" s="1"/>
  <c r="L2138" i="16"/>
  <c r="K2138" i="16" s="1"/>
  <c r="L2139" i="16"/>
  <c r="L2140" i="16"/>
  <c r="K2140" i="16" s="1"/>
  <c r="H2140" i="16" s="1"/>
  <c r="L2141" i="16"/>
  <c r="L2142" i="16"/>
  <c r="K2142" i="16" s="1"/>
  <c r="H2142" i="16" s="1"/>
  <c r="L2143" i="16"/>
  <c r="K2143" i="16" s="1"/>
  <c r="H2143" i="16" s="1"/>
  <c r="L2144" i="16"/>
  <c r="K2144" i="16" s="1"/>
  <c r="L2145" i="16"/>
  <c r="K2145" i="16" s="1"/>
  <c r="H2145" i="16" s="1"/>
  <c r="L2146" i="16"/>
  <c r="K2146" i="16" s="1"/>
  <c r="H2146" i="16" s="1"/>
  <c r="L2147" i="16"/>
  <c r="K2147" i="16" s="1"/>
  <c r="H2147" i="16" s="1"/>
  <c r="L2148" i="16"/>
  <c r="K2148" i="16" s="1"/>
  <c r="H2148" i="16" s="1"/>
  <c r="L2149" i="16"/>
  <c r="K2149" i="16" s="1"/>
  <c r="L2150" i="16"/>
  <c r="K2150" i="16" s="1"/>
  <c r="L2151" i="16"/>
  <c r="L2152" i="16"/>
  <c r="K2152" i="16" s="1"/>
  <c r="L2153" i="16"/>
  <c r="L2154" i="16"/>
  <c r="K2154" i="16" s="1"/>
  <c r="H2154" i="16" s="1"/>
  <c r="L2155" i="16"/>
  <c r="K2155" i="16" s="1"/>
  <c r="H2155" i="16" s="1"/>
  <c r="L2156" i="16"/>
  <c r="K2156" i="16" s="1"/>
  <c r="L2157" i="16"/>
  <c r="K2157" i="16" s="1"/>
  <c r="H2157" i="16" s="1"/>
  <c r="L2158" i="16"/>
  <c r="K2158" i="16" s="1"/>
  <c r="H2158" i="16" s="1"/>
  <c r="L2159" i="16"/>
  <c r="K2159" i="16" s="1"/>
  <c r="H2159" i="16" s="1"/>
  <c r="L2160" i="16"/>
  <c r="K2160" i="16" s="1"/>
  <c r="H2160" i="16" s="1"/>
  <c r="L2161" i="16"/>
  <c r="K2161" i="16" s="1"/>
  <c r="H2161" i="16" s="1"/>
  <c r="L2162" i="16"/>
  <c r="K2162" i="16" s="1"/>
  <c r="L2163" i="16"/>
  <c r="L2164" i="16"/>
  <c r="K2164" i="16" s="1"/>
  <c r="H2164" i="16" s="1"/>
  <c r="L2165" i="16"/>
  <c r="L2166" i="16"/>
  <c r="K2166" i="16" s="1"/>
  <c r="H2166" i="16" s="1"/>
  <c r="L2167" i="16"/>
  <c r="K2167" i="16" s="1"/>
  <c r="H2167" i="16" s="1"/>
  <c r="L2168" i="16"/>
  <c r="K2168" i="16" s="1"/>
  <c r="L2169" i="16"/>
  <c r="K2169" i="16" s="1"/>
  <c r="H2169" i="16" s="1"/>
  <c r="L2170" i="16"/>
  <c r="K2170" i="16" s="1"/>
  <c r="H2170" i="16" s="1"/>
  <c r="L2171" i="16"/>
  <c r="K2171" i="16" s="1"/>
  <c r="H2171" i="16" s="1"/>
  <c r="L2172" i="16"/>
  <c r="K2172" i="16" s="1"/>
  <c r="H2172" i="16" s="1"/>
  <c r="L2173" i="16"/>
  <c r="K2173" i="16" s="1"/>
  <c r="L2174" i="16"/>
  <c r="K2174" i="16" s="1"/>
  <c r="L2175" i="16"/>
  <c r="L2176" i="16"/>
  <c r="K2176" i="16" s="1"/>
  <c r="H2176" i="16" s="1"/>
  <c r="L2177" i="16"/>
  <c r="L2178" i="16"/>
  <c r="K2178" i="16" s="1"/>
  <c r="H2178" i="16" s="1"/>
  <c r="L2179" i="16"/>
  <c r="K2179" i="16" s="1"/>
  <c r="H2179" i="16" s="1"/>
  <c r="L2180" i="16"/>
  <c r="K2180" i="16" s="1"/>
  <c r="H2180" i="16" s="1"/>
  <c r="L2181" i="16"/>
  <c r="K2181" i="16" s="1"/>
  <c r="H2181" i="16" s="1"/>
  <c r="L2182" i="16"/>
  <c r="K2182" i="16" s="1"/>
  <c r="H2182" i="16" s="1"/>
  <c r="L2183" i="16"/>
  <c r="K2183" i="16" s="1"/>
  <c r="H2183" i="16" s="1"/>
  <c r="L2184" i="16"/>
  <c r="K2184" i="16" s="1"/>
  <c r="L2185" i="16"/>
  <c r="K2185" i="16" s="1"/>
  <c r="H2185" i="16" s="1"/>
  <c r="L2186" i="16"/>
  <c r="K2186" i="16" s="1"/>
  <c r="L2187" i="16"/>
  <c r="L2188" i="16"/>
  <c r="K2188" i="16" s="1"/>
  <c r="L2189" i="16"/>
  <c r="L2190" i="16"/>
  <c r="K2190" i="16" s="1"/>
  <c r="H2190" i="16" s="1"/>
  <c r="L2191" i="16"/>
  <c r="K2191" i="16" s="1"/>
  <c r="H2191" i="16" s="1"/>
  <c r="L2192" i="16"/>
  <c r="K2192" i="16" s="1"/>
  <c r="H2192" i="16" s="1"/>
  <c r="L2193" i="16"/>
  <c r="K2193" i="16" s="1"/>
  <c r="H2193" i="16" s="1"/>
  <c r="L2194" i="16"/>
  <c r="K2194" i="16" s="1"/>
  <c r="H2194" i="16" s="1"/>
  <c r="L2195" i="16"/>
  <c r="K2195" i="16" s="1"/>
  <c r="H2195" i="16" s="1"/>
  <c r="L2196" i="16"/>
  <c r="K2196" i="16" s="1"/>
  <c r="L2197" i="16"/>
  <c r="K2197" i="16" s="1"/>
  <c r="H2197" i="16" s="1"/>
  <c r="L2198" i="16"/>
  <c r="K2198" i="16" s="1"/>
  <c r="H2198" i="16" s="1"/>
  <c r="L2199" i="16"/>
  <c r="L2200" i="16"/>
  <c r="K2200" i="16" s="1"/>
  <c r="H2200" i="16" s="1"/>
  <c r="L2201" i="16"/>
  <c r="L2202" i="16"/>
  <c r="K2202" i="16" s="1"/>
  <c r="H2202" i="16" s="1"/>
  <c r="L2203" i="16"/>
  <c r="K2203" i="16" s="1"/>
  <c r="H2203" i="16" s="1"/>
  <c r="L2204" i="16"/>
  <c r="K2204" i="16" s="1"/>
  <c r="H2204" i="16" s="1"/>
  <c r="L2205" i="16"/>
  <c r="K2205" i="16" s="1"/>
  <c r="H2205" i="16" s="1"/>
  <c r="L2206" i="16"/>
  <c r="K2206" i="16" s="1"/>
  <c r="H2206" i="16" s="1"/>
  <c r="L2207" i="16"/>
  <c r="K2207" i="16" s="1"/>
  <c r="H2207" i="16" s="1"/>
  <c r="L2208" i="16"/>
  <c r="K2208" i="16" s="1"/>
  <c r="L2209" i="16"/>
  <c r="K2209" i="16" s="1"/>
  <c r="H2209" i="16" s="1"/>
  <c r="L2210" i="16"/>
  <c r="K2210" i="16" s="1"/>
  <c r="L2211" i="16"/>
  <c r="L2212" i="16"/>
  <c r="K2212" i="16" s="1"/>
  <c r="L2213" i="16"/>
  <c r="L2214" i="16"/>
  <c r="K2214" i="16" s="1"/>
  <c r="H2214" i="16" s="1"/>
  <c r="L2215" i="16"/>
  <c r="K2215" i="16" s="1"/>
  <c r="L2216" i="16"/>
  <c r="K2216" i="16" s="1"/>
  <c r="L2217" i="16"/>
  <c r="K2217" i="16" s="1"/>
  <c r="H2217" i="16" s="1"/>
  <c r="L2218" i="16"/>
  <c r="K2218" i="16" s="1"/>
  <c r="H2218" i="16" s="1"/>
  <c r="L2219" i="16"/>
  <c r="K2219" i="16" s="1"/>
  <c r="H2219" i="16" s="1"/>
  <c r="L2220" i="16"/>
  <c r="K2220" i="16" s="1"/>
  <c r="L2221" i="16"/>
  <c r="K2221" i="16" s="1"/>
  <c r="L2222" i="16"/>
  <c r="K2222" i="16" s="1"/>
  <c r="H2222" i="16" s="1"/>
  <c r="L2223" i="16"/>
  <c r="L2224" i="16"/>
  <c r="K2224" i="16" s="1"/>
  <c r="H2224" i="16" s="1"/>
  <c r="L2225" i="16"/>
  <c r="L2226" i="16"/>
  <c r="K2226" i="16" s="1"/>
  <c r="H2226" i="16" s="1"/>
  <c r="L2227" i="16"/>
  <c r="K2227" i="16" s="1"/>
  <c r="H2227" i="16" s="1"/>
  <c r="L2228" i="16"/>
  <c r="K2228" i="16" s="1"/>
  <c r="H2228" i="16" s="1"/>
  <c r="L2229" i="16"/>
  <c r="K2229" i="16" s="1"/>
  <c r="H2229" i="16" s="1"/>
  <c r="L2230" i="16"/>
  <c r="K2230" i="16" s="1"/>
  <c r="H2230" i="16" s="1"/>
  <c r="L2231" i="16"/>
  <c r="K2231" i="16" s="1"/>
  <c r="H2231" i="16" s="1"/>
  <c r="L2232" i="16"/>
  <c r="K2232" i="16" s="1"/>
  <c r="H2232" i="16" s="1"/>
  <c r="L2233" i="16"/>
  <c r="K2233" i="16" s="1"/>
  <c r="H2233" i="16" s="1"/>
  <c r="L2234" i="16"/>
  <c r="K2234" i="16" s="1"/>
  <c r="H2234" i="16" s="1"/>
  <c r="L2235" i="16"/>
  <c r="L2236" i="16"/>
  <c r="K2236" i="16" s="1"/>
  <c r="H2236" i="16" s="1"/>
  <c r="L2237" i="16"/>
  <c r="L2238" i="16"/>
  <c r="K2238" i="16" s="1"/>
  <c r="H2238" i="16" s="1"/>
  <c r="L2239" i="16"/>
  <c r="K2239" i="16" s="1"/>
  <c r="H2239" i="16" s="1"/>
  <c r="L2240" i="16"/>
  <c r="K2240" i="16" s="1"/>
  <c r="H2240" i="16" s="1"/>
  <c r="L2241" i="16"/>
  <c r="K2241" i="16" s="1"/>
  <c r="H2241" i="16" s="1"/>
  <c r="L2242" i="16"/>
  <c r="K2242" i="16" s="1"/>
  <c r="H2242" i="16" s="1"/>
  <c r="L2243" i="16"/>
  <c r="K2243" i="16" s="1"/>
  <c r="H2243" i="16" s="1"/>
  <c r="L2244" i="16"/>
  <c r="K2244" i="16" s="1"/>
  <c r="H2244" i="16" s="1"/>
  <c r="L2245" i="16"/>
  <c r="K2245" i="16" s="1"/>
  <c r="H2245" i="16" s="1"/>
  <c r="L2246" i="16"/>
  <c r="K2246" i="16" s="1"/>
  <c r="L2247" i="16"/>
  <c r="L2248" i="16"/>
  <c r="K2248" i="16" s="1"/>
  <c r="H2248" i="16" s="1"/>
  <c r="L2249" i="16"/>
  <c r="L2250" i="16"/>
  <c r="K2250" i="16" s="1"/>
  <c r="H2250" i="16" s="1"/>
  <c r="L2251" i="16"/>
  <c r="K2251" i="16" s="1"/>
  <c r="H2251" i="16" s="1"/>
  <c r="L2252" i="16"/>
  <c r="K2252" i="16" s="1"/>
  <c r="H2252" i="16" s="1"/>
  <c r="L2253" i="16"/>
  <c r="K2253" i="16" s="1"/>
  <c r="H2253" i="16" s="1"/>
  <c r="L2254" i="16"/>
  <c r="K2254" i="16" s="1"/>
  <c r="H2254" i="16" s="1"/>
  <c r="L2255" i="16"/>
  <c r="K2255" i="16" s="1"/>
  <c r="H2255" i="16" s="1"/>
  <c r="L2256" i="16"/>
  <c r="K2256" i="16" s="1"/>
  <c r="H2256" i="16" s="1"/>
  <c r="L2257" i="16"/>
  <c r="K2257" i="16" s="1"/>
  <c r="L2258" i="16"/>
  <c r="K2258" i="16" s="1"/>
  <c r="L2259" i="16"/>
  <c r="L2260" i="16"/>
  <c r="K2260" i="16" s="1"/>
  <c r="L2261" i="16"/>
  <c r="L2262" i="16"/>
  <c r="K2262" i="16" s="1"/>
  <c r="L2263" i="16"/>
  <c r="K2263" i="16" s="1"/>
  <c r="H2263" i="16" s="1"/>
  <c r="L2264" i="16"/>
  <c r="K2264" i="16" s="1"/>
  <c r="H2264" i="16" s="1"/>
  <c r="L2265" i="16"/>
  <c r="K2265" i="16" s="1"/>
  <c r="H2265" i="16" s="1"/>
  <c r="L2266" i="16"/>
  <c r="K2266" i="16" s="1"/>
  <c r="H2266" i="16" s="1"/>
  <c r="L2267" i="16"/>
  <c r="K2267" i="16" s="1"/>
  <c r="H2267" i="16" s="1"/>
  <c r="L2268" i="16"/>
  <c r="K2268" i="16" s="1"/>
  <c r="H2268" i="16" s="1"/>
  <c r="L2269" i="16"/>
  <c r="K2269" i="16" s="1"/>
  <c r="L2270" i="16"/>
  <c r="K2270" i="16" s="1"/>
  <c r="L2271" i="16"/>
  <c r="L2272" i="16"/>
  <c r="K2272" i="16" s="1"/>
  <c r="L2273" i="16"/>
  <c r="L2274" i="16"/>
  <c r="K2274" i="16" s="1"/>
  <c r="H2274" i="16" s="1"/>
  <c r="L2275" i="16"/>
  <c r="K2275" i="16" s="1"/>
  <c r="H2275" i="16" s="1"/>
  <c r="L2276" i="16"/>
  <c r="K2276" i="16" s="1"/>
  <c r="H2276" i="16" s="1"/>
  <c r="L2277" i="16"/>
  <c r="K2277" i="16" s="1"/>
  <c r="H2277" i="16" s="1"/>
  <c r="L2278" i="16"/>
  <c r="K2278" i="16" s="1"/>
  <c r="H2278" i="16" s="1"/>
  <c r="L2279" i="16"/>
  <c r="K2279" i="16" s="1"/>
  <c r="H2279" i="16" s="1"/>
  <c r="L2280" i="16"/>
  <c r="K2280" i="16" s="1"/>
  <c r="H2280" i="16" s="1"/>
  <c r="L2281" i="16"/>
  <c r="K2281" i="16" s="1"/>
  <c r="H2281" i="16" s="1"/>
  <c r="L2282" i="16"/>
  <c r="K2282" i="16" s="1"/>
  <c r="L2283" i="16"/>
  <c r="L2284" i="16"/>
  <c r="K2284" i="16" s="1"/>
  <c r="H2284" i="16" s="1"/>
  <c r="L2285" i="16"/>
  <c r="L2286" i="16"/>
  <c r="K2286" i="16" s="1"/>
  <c r="H2286" i="16" s="1"/>
  <c r="L2287" i="16"/>
  <c r="K2287" i="16" s="1"/>
  <c r="H2287" i="16" s="1"/>
  <c r="L2288" i="16"/>
  <c r="K2288" i="16" s="1"/>
  <c r="H2288" i="16" s="1"/>
  <c r="L2289" i="16"/>
  <c r="K2289" i="16" s="1"/>
  <c r="H2289" i="16" s="1"/>
  <c r="L2290" i="16"/>
  <c r="K2290" i="16" s="1"/>
  <c r="H2290" i="16" s="1"/>
  <c r="L2291" i="16"/>
  <c r="K2291" i="16" s="1"/>
  <c r="H2291" i="16" s="1"/>
  <c r="L2292" i="16"/>
  <c r="K2292" i="16" s="1"/>
  <c r="H2292" i="16" s="1"/>
  <c r="L2293" i="16"/>
  <c r="K2293" i="16" s="1"/>
  <c r="L2294" i="16"/>
  <c r="K2294" i="16" s="1"/>
  <c r="L2295" i="16"/>
  <c r="L2296" i="16"/>
  <c r="K2296" i="16" s="1"/>
  <c r="H2296" i="16" s="1"/>
  <c r="L2297" i="16"/>
  <c r="L2298" i="16"/>
  <c r="K2298" i="16" s="1"/>
  <c r="H2298" i="16" s="1"/>
  <c r="L2299" i="16"/>
  <c r="K2299" i="16" s="1"/>
  <c r="H2299" i="16" s="1"/>
  <c r="L2300" i="16"/>
  <c r="K2300" i="16" s="1"/>
  <c r="H2300" i="16" s="1"/>
  <c r="L2301" i="16"/>
  <c r="K2301" i="16" s="1"/>
  <c r="H2301" i="16" s="1"/>
  <c r="L2302" i="16"/>
  <c r="K2302" i="16" s="1"/>
  <c r="H2302" i="16" s="1"/>
  <c r="L2303" i="16"/>
  <c r="K2303" i="16" s="1"/>
  <c r="H2303" i="16" s="1"/>
  <c r="L2304" i="16"/>
  <c r="K2304" i="16" s="1"/>
  <c r="H2304" i="16" s="1"/>
  <c r="L2305" i="16"/>
  <c r="K2305" i="16" s="1"/>
  <c r="L2306" i="16"/>
  <c r="K2306" i="16" s="1"/>
  <c r="L2307" i="16"/>
  <c r="L2308" i="16"/>
  <c r="K2308" i="16" s="1"/>
  <c r="L2309" i="16"/>
  <c r="L2310" i="16"/>
  <c r="K2310" i="16" s="1"/>
  <c r="H2310" i="16" s="1"/>
  <c r="L2311" i="16"/>
  <c r="K2311" i="16" s="1"/>
  <c r="H2311" i="16" s="1"/>
  <c r="L2312" i="16"/>
  <c r="K2312" i="16" s="1"/>
  <c r="H2312" i="16" s="1"/>
  <c r="L2313" i="16"/>
  <c r="K2313" i="16" s="1"/>
  <c r="H2313" i="16" s="1"/>
  <c r="L2314" i="16"/>
  <c r="K2314" i="16" s="1"/>
  <c r="H2314" i="16" s="1"/>
  <c r="L2315" i="16"/>
  <c r="K2315" i="16" s="1"/>
  <c r="H2315" i="16" s="1"/>
  <c r="L2316" i="16"/>
  <c r="K2316" i="16" s="1"/>
  <c r="H2316" i="16" s="1"/>
  <c r="L2317" i="16"/>
  <c r="K2317" i="16" s="1"/>
  <c r="H2317" i="16" s="1"/>
  <c r="L2318" i="16"/>
  <c r="K2318" i="16" s="1"/>
  <c r="H2318" i="16" s="1"/>
  <c r="L2319" i="16"/>
  <c r="L2320" i="16"/>
  <c r="K2320" i="16" s="1"/>
  <c r="H2320" i="16" s="1"/>
  <c r="L2321" i="16"/>
  <c r="L2322" i="16"/>
  <c r="K2322" i="16" s="1"/>
  <c r="H2322" i="16" s="1"/>
  <c r="L2323" i="16"/>
  <c r="K2323" i="16" s="1"/>
  <c r="H2323" i="16" s="1"/>
  <c r="L2324" i="16"/>
  <c r="K2324" i="16" s="1"/>
  <c r="H2324" i="16" s="1"/>
  <c r="L2325" i="16"/>
  <c r="K2325" i="16" s="1"/>
  <c r="H2325" i="16" s="1"/>
  <c r="L2326" i="16"/>
  <c r="K2326" i="16" s="1"/>
  <c r="H2326" i="16" s="1"/>
  <c r="L2327" i="16"/>
  <c r="K2327" i="16" s="1"/>
  <c r="H2327" i="16" s="1"/>
  <c r="L2328" i="16"/>
  <c r="K2328" i="16" s="1"/>
  <c r="H2328" i="16" s="1"/>
  <c r="L2329" i="16"/>
  <c r="K2329" i="16" s="1"/>
  <c r="H2329" i="16" s="1"/>
  <c r="L2330" i="16"/>
  <c r="K2330" i="16" s="1"/>
  <c r="L2331" i="16"/>
  <c r="L2332" i="16"/>
  <c r="K2332" i="16" s="1"/>
  <c r="L2333" i="16"/>
  <c r="L2334" i="16"/>
  <c r="K2334" i="16" s="1"/>
  <c r="H2334" i="16" s="1"/>
  <c r="L2335" i="16"/>
  <c r="K2335" i="16" s="1"/>
  <c r="H2335" i="16" s="1"/>
  <c r="L2336" i="16"/>
  <c r="K2336" i="16" s="1"/>
  <c r="L2337" i="16"/>
  <c r="K2337" i="16" s="1"/>
  <c r="H2337" i="16" s="1"/>
  <c r="L2338" i="16"/>
  <c r="K2338" i="16" s="1"/>
  <c r="H2338" i="16" s="1"/>
  <c r="L2339" i="16"/>
  <c r="K2339" i="16" s="1"/>
  <c r="H2339" i="16" s="1"/>
  <c r="L2340" i="16"/>
  <c r="K2340" i="16" s="1"/>
  <c r="H2340" i="16" s="1"/>
  <c r="L2341" i="16"/>
  <c r="K2341" i="16" s="1"/>
  <c r="H2341" i="16" s="1"/>
  <c r="L2342" i="16"/>
  <c r="K2342" i="16" s="1"/>
  <c r="L2343" i="16"/>
  <c r="L2344" i="16"/>
  <c r="K2344" i="16" s="1"/>
  <c r="H2344" i="16" s="1"/>
  <c r="L2345" i="16"/>
  <c r="L2346" i="16"/>
  <c r="K2346" i="16" s="1"/>
  <c r="H2346" i="16" s="1"/>
  <c r="L2347" i="16"/>
  <c r="K2347" i="16" s="1"/>
  <c r="H2347" i="16" s="1"/>
  <c r="L2348" i="16"/>
  <c r="K2348" i="16" s="1"/>
  <c r="L2349" i="16"/>
  <c r="K2349" i="16" s="1"/>
  <c r="H2349" i="16" s="1"/>
  <c r="L2350" i="16"/>
  <c r="K2350" i="16" s="1"/>
  <c r="H2350" i="16" s="1"/>
  <c r="L2351" i="16"/>
  <c r="K2351" i="16" s="1"/>
  <c r="H2351" i="16" s="1"/>
  <c r="L2352" i="16"/>
  <c r="K2352" i="16" s="1"/>
  <c r="H2352" i="16" s="1"/>
  <c r="L2353" i="16"/>
  <c r="K2353" i="16" s="1"/>
  <c r="H2353" i="16" s="1"/>
  <c r="L2354" i="16"/>
  <c r="K2354" i="16" s="1"/>
  <c r="H2354" i="16" s="1"/>
  <c r="L2355" i="16"/>
  <c r="L2356" i="16"/>
  <c r="K2356" i="16" s="1"/>
  <c r="L2357" i="16"/>
  <c r="L2358" i="16"/>
  <c r="K2358" i="16" s="1"/>
  <c r="L2359" i="16"/>
  <c r="K2359" i="16" s="1"/>
  <c r="H2359" i="16" s="1"/>
  <c r="L2360" i="16"/>
  <c r="K2360" i="16" s="1"/>
  <c r="H2360" i="16" s="1"/>
  <c r="L2361" i="16"/>
  <c r="K2361" i="16" s="1"/>
  <c r="H2361" i="16" s="1"/>
  <c r="L2362" i="16"/>
  <c r="K2362" i="16" s="1"/>
  <c r="H2362" i="16" s="1"/>
  <c r="L2363" i="16"/>
  <c r="K2363" i="16" s="1"/>
  <c r="H2363" i="16" s="1"/>
  <c r="L2364" i="16"/>
  <c r="K2364" i="16" s="1"/>
  <c r="H2364" i="16" s="1"/>
  <c r="L2365" i="16"/>
  <c r="K2365" i="16" s="1"/>
  <c r="H2365" i="16" s="1"/>
  <c r="L2366" i="16"/>
  <c r="K2366" i="16" s="1"/>
  <c r="L2367" i="16"/>
  <c r="L2368" i="16"/>
  <c r="K2368" i="16" s="1"/>
  <c r="L2369" i="16"/>
  <c r="L2370" i="16"/>
  <c r="K2370" i="16" s="1"/>
  <c r="H2370" i="16" s="1"/>
  <c r="L2371" i="16"/>
  <c r="K2371" i="16" s="1"/>
  <c r="H2371" i="16" s="1"/>
  <c r="L2372" i="16"/>
  <c r="K2372" i="16" s="1"/>
  <c r="H2372" i="16" s="1"/>
  <c r="L2373" i="16"/>
  <c r="K2373" i="16" s="1"/>
  <c r="H2373" i="16" s="1"/>
  <c r="L2374" i="16"/>
  <c r="K2374" i="16" s="1"/>
  <c r="H2374" i="16" s="1"/>
  <c r="L2375" i="16"/>
  <c r="K2375" i="16" s="1"/>
  <c r="H2375" i="16" s="1"/>
  <c r="L2376" i="16"/>
  <c r="K2376" i="16" s="1"/>
  <c r="L2377" i="16"/>
  <c r="K2377" i="16" s="1"/>
  <c r="L2378" i="16"/>
  <c r="K2378" i="16" s="1"/>
  <c r="L2379" i="16"/>
  <c r="L2380" i="16"/>
  <c r="K2380" i="16" s="1"/>
  <c r="H2380" i="16" s="1"/>
  <c r="L2381" i="16"/>
  <c r="L2382" i="16"/>
  <c r="K2382" i="16" s="1"/>
  <c r="H2382" i="16" s="1"/>
  <c r="L2383" i="16"/>
  <c r="K2383" i="16" s="1"/>
  <c r="L2384" i="16"/>
  <c r="K2384" i="16" s="1"/>
  <c r="H2384" i="16" s="1"/>
  <c r="L2385" i="16"/>
  <c r="K2385" i="16" s="1"/>
  <c r="H2385" i="16" s="1"/>
  <c r="L2386" i="16"/>
  <c r="K2386" i="16" s="1"/>
  <c r="H2386" i="16" s="1"/>
  <c r="L2387" i="16"/>
  <c r="K2387" i="16" s="1"/>
  <c r="H2387" i="16" s="1"/>
  <c r="L2388" i="16"/>
  <c r="K2388" i="16" s="1"/>
  <c r="H2388" i="16" s="1"/>
  <c r="L2389" i="16"/>
  <c r="K2389" i="16" s="1"/>
  <c r="H2389" i="16" s="1"/>
  <c r="L2390" i="16"/>
  <c r="K2390" i="16" s="1"/>
  <c r="H2390" i="16" s="1"/>
  <c r="L2391" i="16"/>
  <c r="L2392" i="16"/>
  <c r="K2392" i="16" s="1"/>
  <c r="L2393" i="16"/>
  <c r="L2394" i="16"/>
  <c r="K2394" i="16" s="1"/>
  <c r="H2394" i="16" s="1"/>
  <c r="L2395" i="16"/>
  <c r="K2395" i="16" s="1"/>
  <c r="H2395" i="16" s="1"/>
  <c r="L2396" i="16"/>
  <c r="K2396" i="16" s="1"/>
  <c r="H2396" i="16" s="1"/>
  <c r="L2397" i="16"/>
  <c r="K2397" i="16" s="1"/>
  <c r="H2397" i="16" s="1"/>
  <c r="L2398" i="16"/>
  <c r="K2398" i="16" s="1"/>
  <c r="H2398" i="16" s="1"/>
  <c r="L2399" i="16"/>
  <c r="K2399" i="16" s="1"/>
  <c r="H2399" i="16" s="1"/>
  <c r="L2400" i="16"/>
  <c r="K2400" i="16" s="1"/>
  <c r="H2400" i="16" s="1"/>
  <c r="L2401" i="16"/>
  <c r="K2401" i="16" s="1"/>
  <c r="H2401" i="16" s="1"/>
  <c r="L2402" i="16"/>
  <c r="K2402" i="16" s="1"/>
  <c r="H2402" i="16" s="1"/>
  <c r="L2403" i="16"/>
  <c r="L2404" i="16"/>
  <c r="K2404" i="16" s="1"/>
  <c r="H2404" i="16" s="1"/>
  <c r="L2405" i="16"/>
  <c r="L2406" i="16"/>
  <c r="K2406" i="16" s="1"/>
  <c r="H2406" i="16" s="1"/>
  <c r="L2407" i="16"/>
  <c r="K2407" i="16" s="1"/>
  <c r="H2407" i="16" s="1"/>
  <c r="L2408" i="16"/>
  <c r="K2408" i="16" s="1"/>
  <c r="H2408" i="16" s="1"/>
  <c r="L2409" i="16"/>
  <c r="K2409" i="16" s="1"/>
  <c r="H2409" i="16" s="1"/>
  <c r="L2410" i="16"/>
  <c r="K2410" i="16" s="1"/>
  <c r="H2410" i="16" s="1"/>
  <c r="L2411" i="16"/>
  <c r="K2411" i="16" s="1"/>
  <c r="H2411" i="16" s="1"/>
  <c r="L2412" i="16"/>
  <c r="K2412" i="16" s="1"/>
  <c r="H2412" i="16" s="1"/>
  <c r="L2413" i="16"/>
  <c r="K2413" i="16" s="1"/>
  <c r="L2414" i="16"/>
  <c r="K2414" i="16" s="1"/>
  <c r="H2414" i="16" s="1"/>
  <c r="L2415" i="16"/>
  <c r="L2416" i="16"/>
  <c r="K2416" i="16" s="1"/>
  <c r="L2417" i="16"/>
  <c r="L2418" i="16"/>
  <c r="K2418" i="16" s="1"/>
  <c r="L2419" i="16"/>
  <c r="K2419" i="16" s="1"/>
  <c r="H2419" i="16" s="1"/>
  <c r="L2420" i="16"/>
  <c r="K2420" i="16" s="1"/>
  <c r="L2421" i="16"/>
  <c r="K2421" i="16" s="1"/>
  <c r="H2421" i="16" s="1"/>
  <c r="L2422" i="16"/>
  <c r="K2422" i="16" s="1"/>
  <c r="H2422" i="16" s="1"/>
  <c r="L2423" i="16"/>
  <c r="K2423" i="16" s="1"/>
  <c r="H2423" i="16" s="1"/>
  <c r="L2424" i="16"/>
  <c r="K2424" i="16" s="1"/>
  <c r="L2425" i="16"/>
  <c r="K2425" i="16" s="1"/>
  <c r="H2425" i="16" s="1"/>
  <c r="L2426" i="16"/>
  <c r="K2426" i="16" s="1"/>
  <c r="L2427" i="16"/>
  <c r="L2428" i="16"/>
  <c r="K2428" i="16" s="1"/>
  <c r="L2429" i="16"/>
  <c r="L2430" i="16"/>
  <c r="K2430" i="16" s="1"/>
  <c r="H2430" i="16" s="1"/>
  <c r="L2431" i="16"/>
  <c r="K2431" i="16" s="1"/>
  <c r="H2431" i="16" s="1"/>
  <c r="L2432" i="16"/>
  <c r="K2432" i="16" s="1"/>
  <c r="H2432" i="16" s="1"/>
  <c r="L2433" i="16"/>
  <c r="K2433" i="16" s="1"/>
  <c r="H2433" i="16" s="1"/>
  <c r="L2434" i="16"/>
  <c r="K2434" i="16" s="1"/>
  <c r="H2434" i="16" s="1"/>
  <c r="L2435" i="16"/>
  <c r="K2435" i="16" s="1"/>
  <c r="H2435" i="16" s="1"/>
  <c r="L2436" i="16"/>
  <c r="K2436" i="16" s="1"/>
  <c r="H2436" i="16" s="1"/>
  <c r="L2437" i="16"/>
  <c r="K2437" i="16" s="1"/>
  <c r="L2438" i="16"/>
  <c r="K2438" i="16" s="1"/>
  <c r="L2439" i="16"/>
  <c r="L2440" i="16"/>
  <c r="K2440" i="16" s="1"/>
  <c r="H2440" i="16" s="1"/>
  <c r="L2441" i="16"/>
  <c r="L2442" i="16"/>
  <c r="K2442" i="16" s="1"/>
  <c r="H2442" i="16" s="1"/>
  <c r="L2443" i="16"/>
  <c r="K2443" i="16" s="1"/>
  <c r="H2443" i="16" s="1"/>
  <c r="L2444" i="16"/>
  <c r="K2444" i="16" s="1"/>
  <c r="H2444" i="16" s="1"/>
  <c r="L2445" i="16"/>
  <c r="K2445" i="16" s="1"/>
  <c r="H2445" i="16" s="1"/>
  <c r="L2446" i="16"/>
  <c r="K2446" i="16" s="1"/>
  <c r="H2446" i="16" s="1"/>
  <c r="L2447" i="16"/>
  <c r="K2447" i="16" s="1"/>
  <c r="H2447" i="16" s="1"/>
  <c r="L2448" i="16"/>
  <c r="K2448" i="16" s="1"/>
  <c r="H2448" i="16" s="1"/>
  <c r="L2449" i="16"/>
  <c r="K2449" i="16" s="1"/>
  <c r="H2449" i="16" s="1"/>
  <c r="L2450" i="16"/>
  <c r="K2450" i="16" s="1"/>
  <c r="L2451" i="16"/>
  <c r="L2452" i="16"/>
  <c r="K2452" i="16" s="1"/>
  <c r="H2452" i="16" s="1"/>
  <c r="L2453" i="16"/>
  <c r="L2454" i="16"/>
  <c r="K2454" i="16" s="1"/>
  <c r="H2454" i="16" s="1"/>
  <c r="L2455" i="16"/>
  <c r="K2455" i="16" s="1"/>
  <c r="H2455" i="16" s="1"/>
  <c r="L2456" i="16"/>
  <c r="K2456" i="16" s="1"/>
  <c r="L2457" i="16"/>
  <c r="K2457" i="16" s="1"/>
  <c r="H2457" i="16" s="1"/>
  <c r="L2458" i="16"/>
  <c r="K2458" i="16" s="1"/>
  <c r="H2458" i="16" s="1"/>
  <c r="L2459" i="16"/>
  <c r="K2459" i="16" s="1"/>
  <c r="H2459" i="16" s="1"/>
  <c r="L2460" i="16"/>
  <c r="K2460" i="16" s="1"/>
  <c r="L2461" i="16"/>
  <c r="K2461" i="16" s="1"/>
  <c r="H2461" i="16" s="1"/>
  <c r="L2462" i="16"/>
  <c r="K2462" i="16" s="1"/>
  <c r="L2463" i="16"/>
  <c r="L2464" i="16"/>
  <c r="K2464" i="16" s="1"/>
  <c r="L2465" i="16"/>
  <c r="L2466" i="16"/>
  <c r="K2466" i="16" s="1"/>
  <c r="H2466" i="16" s="1"/>
  <c r="L2467" i="16"/>
  <c r="K2467" i="16" s="1"/>
  <c r="H2467" i="16" s="1"/>
  <c r="L2468" i="16"/>
  <c r="K2468" i="16" s="1"/>
  <c r="H2468" i="16" s="1"/>
  <c r="L2469" i="16"/>
  <c r="K2469" i="16" s="1"/>
  <c r="H2469" i="16" s="1"/>
  <c r="L2470" i="16"/>
  <c r="K2470" i="16" s="1"/>
  <c r="H2470" i="16" s="1"/>
  <c r="L2471" i="16"/>
  <c r="K2471" i="16" s="1"/>
  <c r="H2471" i="16" s="1"/>
  <c r="L2472" i="16"/>
  <c r="K2472" i="16" s="1"/>
  <c r="H2472" i="16" s="1"/>
  <c r="L2473" i="16"/>
  <c r="K2473" i="16" s="1"/>
  <c r="H2473" i="16" s="1"/>
  <c r="L2474" i="16"/>
  <c r="K2474" i="16" s="1"/>
  <c r="L2475" i="16"/>
  <c r="L2476" i="16"/>
  <c r="K2476" i="16" s="1"/>
  <c r="H2476" i="16" s="1"/>
  <c r="L2477" i="16"/>
  <c r="L2478" i="16"/>
  <c r="K2478" i="16" s="1"/>
  <c r="H2478" i="16" s="1"/>
  <c r="L2479" i="16"/>
  <c r="K2479" i="16" s="1"/>
  <c r="H2479" i="16" s="1"/>
  <c r="L2480" i="16"/>
  <c r="K2480" i="16" s="1"/>
  <c r="H2480" i="16" s="1"/>
  <c r="L2481" i="16"/>
  <c r="K2481" i="16" s="1"/>
  <c r="H2481" i="16" s="1"/>
  <c r="L2482" i="16"/>
  <c r="K2482" i="16" s="1"/>
  <c r="H2482" i="16" s="1"/>
  <c r="L2483" i="16"/>
  <c r="K2483" i="16" s="1"/>
  <c r="H2483" i="16" s="1"/>
  <c r="L2484" i="16"/>
  <c r="K2484" i="16" s="1"/>
  <c r="L2485" i="16"/>
  <c r="K2485" i="16" s="1"/>
  <c r="H2485" i="16" s="1"/>
  <c r="L2486" i="16"/>
  <c r="K2486" i="16" s="1"/>
  <c r="L2487" i="16"/>
  <c r="L2488" i="16"/>
  <c r="K2488" i="16" s="1"/>
  <c r="H2488" i="16" s="1"/>
  <c r="L2489" i="16"/>
  <c r="L2490" i="16"/>
  <c r="K2490" i="16" s="1"/>
  <c r="H2490" i="16" s="1"/>
  <c r="L2491" i="16"/>
  <c r="K2491" i="16" s="1"/>
  <c r="H2491" i="16" s="1"/>
  <c r="L2492" i="16"/>
  <c r="K2492" i="16" s="1"/>
  <c r="H2492" i="16" s="1"/>
  <c r="L2493" i="16"/>
  <c r="K2493" i="16" s="1"/>
  <c r="H2493" i="16" s="1"/>
  <c r="L2494" i="16"/>
  <c r="K2494" i="16" s="1"/>
  <c r="H2494" i="16" s="1"/>
  <c r="L2495" i="16"/>
  <c r="K2495" i="16" s="1"/>
  <c r="H2495" i="16" s="1"/>
  <c r="L2496" i="16"/>
  <c r="K2496" i="16" s="1"/>
  <c r="L2497" i="16"/>
  <c r="K2497" i="16" s="1"/>
  <c r="H2497" i="16" s="1"/>
  <c r="L2498" i="16"/>
  <c r="K2498" i="16" s="1"/>
  <c r="H2498" i="16" s="1"/>
  <c r="L2499" i="16"/>
  <c r="L2500" i="16"/>
  <c r="K2500" i="16" s="1"/>
  <c r="L2501" i="16"/>
  <c r="L2502" i="16"/>
  <c r="K2502" i="16" s="1"/>
  <c r="H2502" i="16" s="1"/>
  <c r="L2503" i="16"/>
  <c r="K2503" i="16" s="1"/>
  <c r="H2503" i="16" s="1"/>
  <c r="L2504" i="16"/>
  <c r="K2504" i="16" s="1"/>
  <c r="H2504" i="16" s="1"/>
  <c r="L2505" i="16"/>
  <c r="K2505" i="16" s="1"/>
  <c r="H2505" i="16" s="1"/>
  <c r="L2506" i="16"/>
  <c r="K2506" i="16" s="1"/>
  <c r="H2506" i="16" s="1"/>
  <c r="L2507" i="16"/>
  <c r="K2507" i="16" s="1"/>
  <c r="H2507" i="16" s="1"/>
  <c r="L2508" i="16"/>
  <c r="K2508" i="16" s="1"/>
  <c r="H2508" i="16" s="1"/>
  <c r="L2509" i="16"/>
  <c r="K2509" i="16" s="1"/>
  <c r="H2509" i="16" s="1"/>
  <c r="L2510" i="16"/>
  <c r="K2510" i="16" s="1"/>
  <c r="L2511" i="16"/>
  <c r="L2512" i="16"/>
  <c r="K2512" i="16" s="1"/>
  <c r="H2512" i="16" s="1"/>
  <c r="L2513" i="16"/>
  <c r="L2514" i="16"/>
  <c r="K2514" i="16" s="1"/>
  <c r="H2514" i="16" s="1"/>
  <c r="L2515" i="16"/>
  <c r="K2515" i="16" s="1"/>
  <c r="H2515" i="16" s="1"/>
  <c r="L2516" i="16"/>
  <c r="K2516" i="16" s="1"/>
  <c r="H2516" i="16" s="1"/>
  <c r="L2517" i="16"/>
  <c r="K2517" i="16" s="1"/>
  <c r="H2517" i="16" s="1"/>
  <c r="L2518" i="16"/>
  <c r="K2518" i="16" s="1"/>
  <c r="H2518" i="16" s="1"/>
  <c r="L2519" i="16"/>
  <c r="K2519" i="16" s="1"/>
  <c r="H2519" i="16" s="1"/>
  <c r="L2520" i="16"/>
  <c r="K2520" i="16" s="1"/>
  <c r="H2520" i="16" s="1"/>
  <c r="L2521" i="16"/>
  <c r="K2521" i="16" s="1"/>
  <c r="H2521" i="16" s="1"/>
  <c r="L2522" i="16"/>
  <c r="K2522" i="16" s="1"/>
  <c r="L2523" i="16"/>
  <c r="L2524" i="16"/>
  <c r="K2524" i="16" s="1"/>
  <c r="L2525" i="16"/>
  <c r="L2526" i="16"/>
  <c r="K2526" i="16" s="1"/>
  <c r="H2526" i="16" s="1"/>
  <c r="L2527" i="16"/>
  <c r="K2527" i="16" s="1"/>
  <c r="H2527" i="16" s="1"/>
  <c r="L2528" i="16"/>
  <c r="K2528" i="16" s="1"/>
  <c r="L2529" i="16"/>
  <c r="K2529" i="16" s="1"/>
  <c r="H2529" i="16" s="1"/>
  <c r="L2530" i="16"/>
  <c r="K2530" i="16" s="1"/>
  <c r="H2530" i="16" s="1"/>
  <c r="L2531" i="16"/>
  <c r="K2531" i="16" s="1"/>
  <c r="H2531" i="16" s="1"/>
  <c r="L2532" i="16"/>
  <c r="K2532" i="16" s="1"/>
  <c r="L2533" i="16"/>
  <c r="K2533" i="16" s="1"/>
  <c r="H2533" i="16" s="1"/>
  <c r="L2534" i="16"/>
  <c r="K2534" i="16" s="1"/>
  <c r="H2534" i="16" s="1"/>
  <c r="L2535" i="16"/>
  <c r="L2536" i="16"/>
  <c r="K2536" i="16" s="1"/>
  <c r="H2536" i="16" s="1"/>
  <c r="L2537" i="16"/>
  <c r="L2538" i="16"/>
  <c r="K2538" i="16" s="1"/>
  <c r="H2538" i="16" s="1"/>
  <c r="L2539" i="16"/>
  <c r="K2539" i="16" s="1"/>
  <c r="H2539" i="16" s="1"/>
  <c r="L2540" i="16"/>
  <c r="K2540" i="16" s="1"/>
  <c r="H2540" i="16" s="1"/>
  <c r="L2541" i="16"/>
  <c r="K2541" i="16" s="1"/>
  <c r="H2541" i="16" s="1"/>
  <c r="L2542" i="16"/>
  <c r="K2542" i="16" s="1"/>
  <c r="H2542" i="16" s="1"/>
  <c r="L2543" i="16"/>
  <c r="K2543" i="16" s="1"/>
  <c r="H2543" i="16" s="1"/>
  <c r="L2544" i="16"/>
  <c r="K2544" i="16" s="1"/>
  <c r="H2544" i="16" s="1"/>
  <c r="L2545" i="16"/>
  <c r="K2545" i="16" s="1"/>
  <c r="H2545" i="16" s="1"/>
  <c r="L2546" i="16"/>
  <c r="K2546" i="16" s="1"/>
  <c r="L2547" i="16"/>
  <c r="L2548" i="16"/>
  <c r="K2548" i="16" s="1"/>
  <c r="H2548" i="16" s="1"/>
  <c r="L2549" i="16"/>
  <c r="L2550" i="16"/>
  <c r="K2550" i="16" s="1"/>
  <c r="H2550" i="16" s="1"/>
  <c r="L2551" i="16"/>
  <c r="K2551" i="16" s="1"/>
  <c r="H2551" i="16" s="1"/>
  <c r="L2552" i="16"/>
  <c r="K2552" i="16" s="1"/>
  <c r="L2553" i="16"/>
  <c r="K2553" i="16" s="1"/>
  <c r="H2553" i="16" s="1"/>
  <c r="L2554" i="16"/>
  <c r="K2554" i="16" s="1"/>
  <c r="H2554" i="16" s="1"/>
  <c r="L2555" i="16"/>
  <c r="K2555" i="16" s="1"/>
  <c r="H2555" i="16" s="1"/>
  <c r="L2556" i="16"/>
  <c r="K2556" i="16" s="1"/>
  <c r="L2557" i="16"/>
  <c r="K2557" i="16" s="1"/>
  <c r="L2558" i="16"/>
  <c r="K2558" i="16" s="1"/>
  <c r="L2559" i="16"/>
  <c r="L2560" i="16"/>
  <c r="K2560" i="16" s="1"/>
  <c r="H2560" i="16" s="1"/>
  <c r="L2561" i="16"/>
  <c r="L2562" i="16"/>
  <c r="K2562" i="16" s="1"/>
  <c r="H2562" i="16" s="1"/>
  <c r="L2563" i="16"/>
  <c r="K2563" i="16" s="1"/>
  <c r="H2563" i="16" s="1"/>
  <c r="L2564" i="16"/>
  <c r="K2564" i="16" s="1"/>
  <c r="H2564" i="16" s="1"/>
  <c r="L2565" i="16"/>
  <c r="K2565" i="16" s="1"/>
  <c r="H2565" i="16" s="1"/>
  <c r="L2566" i="16"/>
  <c r="K2566" i="16" s="1"/>
  <c r="H2566" i="16" s="1"/>
  <c r="L2567" i="16"/>
  <c r="K2567" i="16" s="1"/>
  <c r="H2567" i="16" s="1"/>
  <c r="L2568" i="16"/>
  <c r="K2568" i="16" s="1"/>
  <c r="H2568" i="16" s="1"/>
  <c r="L2569" i="16"/>
  <c r="K2569" i="16" s="1"/>
  <c r="H2569" i="16" s="1"/>
  <c r="L2570" i="16"/>
  <c r="K2570" i="16" s="1"/>
  <c r="L2571" i="16"/>
  <c r="L2572" i="16"/>
  <c r="K2572" i="16" s="1"/>
  <c r="H2572" i="16" s="1"/>
  <c r="L2573" i="16"/>
  <c r="L2574" i="16"/>
  <c r="K2574" i="16" s="1"/>
  <c r="H2574" i="16" s="1"/>
  <c r="L2575" i="16"/>
  <c r="K2575" i="16" s="1"/>
  <c r="H2575" i="16" s="1"/>
  <c r="L2576" i="16"/>
  <c r="K2576" i="16" s="1"/>
  <c r="H2576" i="16" s="1"/>
  <c r="L2577" i="16"/>
  <c r="K2577" i="16" s="1"/>
  <c r="H2577" i="16" s="1"/>
  <c r="L2578" i="16"/>
  <c r="K2578" i="16" s="1"/>
  <c r="H2578" i="16" s="1"/>
  <c r="L2579" i="16"/>
  <c r="K2579" i="16" s="1"/>
  <c r="H2579" i="16" s="1"/>
  <c r="L2580" i="16"/>
  <c r="K2580" i="16" s="1"/>
  <c r="H2580" i="16" s="1"/>
  <c r="L2581" i="16"/>
  <c r="K2581" i="16" s="1"/>
  <c r="H2581" i="16" s="1"/>
  <c r="L2582" i="16"/>
  <c r="K2582" i="16" s="1"/>
  <c r="H2582" i="16" s="1"/>
  <c r="L2583" i="16"/>
  <c r="L2584" i="16"/>
  <c r="K2584" i="16" s="1"/>
  <c r="H2584" i="16" s="1"/>
  <c r="L2585" i="16"/>
  <c r="L2586" i="16"/>
  <c r="K2586" i="16" s="1"/>
  <c r="H2586" i="16" s="1"/>
  <c r="L2587" i="16"/>
  <c r="K2587" i="16" s="1"/>
  <c r="H2587" i="16" s="1"/>
  <c r="L2588" i="16"/>
  <c r="K2588" i="16" s="1"/>
  <c r="L2589" i="16"/>
  <c r="K2589" i="16" s="1"/>
  <c r="H2589" i="16" s="1"/>
  <c r="L2590" i="16"/>
  <c r="K2590" i="16" s="1"/>
  <c r="H2590" i="16" s="1"/>
  <c r="L2591" i="16"/>
  <c r="K2591" i="16" s="1"/>
  <c r="H2591" i="16" s="1"/>
  <c r="L2592" i="16"/>
  <c r="K2592" i="16" s="1"/>
  <c r="H2592" i="16" s="1"/>
  <c r="L2593" i="16"/>
  <c r="K2593" i="16" s="1"/>
  <c r="H2593" i="16" s="1"/>
  <c r="L2594" i="16"/>
  <c r="K2594" i="16" s="1"/>
  <c r="H2594" i="16" s="1"/>
  <c r="L2595" i="16"/>
  <c r="L2596" i="16"/>
  <c r="K2596" i="16" s="1"/>
  <c r="H2596" i="16" s="1"/>
  <c r="L2597" i="16"/>
  <c r="L2598" i="16"/>
  <c r="K2598" i="16" s="1"/>
  <c r="H2598" i="16" s="1"/>
  <c r="L2599" i="16"/>
  <c r="K2599" i="16" s="1"/>
  <c r="H2599" i="16" s="1"/>
  <c r="L2600" i="16"/>
  <c r="K2600" i="16" s="1"/>
  <c r="L2601" i="16"/>
  <c r="K2601" i="16" s="1"/>
  <c r="H2601" i="16" s="1"/>
  <c r="L2602" i="16"/>
  <c r="K2602" i="16" s="1"/>
  <c r="H2602" i="16" s="1"/>
  <c r="L2603" i="16"/>
  <c r="K2603" i="16" s="1"/>
  <c r="H2603" i="16" s="1"/>
  <c r="L2604" i="16"/>
  <c r="K2604" i="16" s="1"/>
  <c r="L2605" i="16"/>
  <c r="K2605" i="16" s="1"/>
  <c r="L2606" i="16"/>
  <c r="K2606" i="16" s="1"/>
  <c r="L2607" i="16"/>
  <c r="L2608" i="16"/>
  <c r="K2608" i="16" s="1"/>
  <c r="L2609" i="16"/>
  <c r="L2610" i="16"/>
  <c r="K2610" i="16" s="1"/>
  <c r="H2610" i="16" s="1"/>
  <c r="L2611" i="16"/>
  <c r="K2611" i="16" s="1"/>
  <c r="H2611" i="16" s="1"/>
  <c r="L2612" i="16"/>
  <c r="K2612" i="16" s="1"/>
  <c r="H2612" i="16" s="1"/>
  <c r="L2613" i="16"/>
  <c r="K2613" i="16" s="1"/>
  <c r="H2613" i="16" s="1"/>
  <c r="L2614" i="16"/>
  <c r="K2614" i="16" s="1"/>
  <c r="H2614" i="16" s="1"/>
  <c r="L2615" i="16"/>
  <c r="K2615" i="16" s="1"/>
  <c r="H2615" i="16" s="1"/>
  <c r="L2616" i="16"/>
  <c r="K2616" i="16" s="1"/>
  <c r="H2616" i="16" s="1"/>
  <c r="L2617" i="16"/>
  <c r="K2617" i="16" s="1"/>
  <c r="H2617" i="16" s="1"/>
  <c r="L2618" i="16"/>
  <c r="K2618" i="16" s="1"/>
  <c r="L2619" i="16"/>
  <c r="L2620" i="16"/>
  <c r="K2620" i="16" s="1"/>
  <c r="H2620" i="16" s="1"/>
  <c r="L2621" i="16"/>
  <c r="L2622" i="16"/>
  <c r="K2622" i="16" s="1"/>
  <c r="H2622" i="16" s="1"/>
  <c r="L2623" i="16"/>
  <c r="K2623" i="16" s="1"/>
  <c r="H2623" i="16" s="1"/>
  <c r="L2624" i="16"/>
  <c r="K2624" i="16" s="1"/>
  <c r="L2625" i="16"/>
  <c r="K2625" i="16" s="1"/>
  <c r="H2625" i="16" s="1"/>
  <c r="L2626" i="16"/>
  <c r="K2626" i="16" s="1"/>
  <c r="H2626" i="16" s="1"/>
  <c r="L2627" i="16"/>
  <c r="K2627" i="16" s="1"/>
  <c r="H2627" i="16" s="1"/>
  <c r="L2628" i="16"/>
  <c r="K2628" i="16" s="1"/>
  <c r="H2628" i="16" s="1"/>
  <c r="L2629" i="16"/>
  <c r="K2629" i="16" s="1"/>
  <c r="H2629" i="16" s="1"/>
  <c r="L2630" i="16"/>
  <c r="K2630" i="16" s="1"/>
  <c r="H2630" i="16" s="1"/>
  <c r="L2631" i="16"/>
  <c r="L2632" i="16"/>
  <c r="K2632" i="16" s="1"/>
  <c r="L2633" i="16"/>
  <c r="L2634" i="16"/>
  <c r="K2634" i="16" s="1"/>
  <c r="H2634" i="16" s="1"/>
  <c r="L2635" i="16"/>
  <c r="K2635" i="16" s="1"/>
  <c r="H2635" i="16" s="1"/>
  <c r="L2636" i="16"/>
  <c r="K2636" i="16" s="1"/>
  <c r="H2636" i="16" s="1"/>
  <c r="L2637" i="16"/>
  <c r="K2637" i="16" s="1"/>
  <c r="H2637" i="16" s="1"/>
  <c r="L2638" i="16"/>
  <c r="K2638" i="16" s="1"/>
  <c r="H2638" i="16" s="1"/>
  <c r="L2639" i="16"/>
  <c r="K2639" i="16" s="1"/>
  <c r="H2639" i="16" s="1"/>
  <c r="L2640" i="16"/>
  <c r="K2640" i="16" s="1"/>
  <c r="H2640" i="16" s="1"/>
  <c r="L2641" i="16"/>
  <c r="K2641" i="16" s="1"/>
  <c r="H2641" i="16" s="1"/>
  <c r="L2642" i="16"/>
  <c r="K2642" i="16" s="1"/>
  <c r="L2643" i="16"/>
  <c r="L2644" i="16"/>
  <c r="K2644" i="16" s="1"/>
  <c r="H2644" i="16" s="1"/>
  <c r="L2645" i="16"/>
  <c r="L2646" i="16"/>
  <c r="K2646" i="16" s="1"/>
  <c r="H2646" i="16" s="1"/>
  <c r="L2647" i="16"/>
  <c r="K2647" i="16" s="1"/>
  <c r="H2647" i="16" s="1"/>
  <c r="L2648" i="16"/>
  <c r="K2648" i="16" s="1"/>
  <c r="H2648" i="16" s="1"/>
  <c r="L2649" i="16"/>
  <c r="K2649" i="16" s="1"/>
  <c r="H2649" i="16" s="1"/>
  <c r="L2650" i="16"/>
  <c r="K2650" i="16" s="1"/>
  <c r="H2650" i="16" s="1"/>
  <c r="L2651" i="16"/>
  <c r="K2651" i="16" s="1"/>
  <c r="H2651" i="16" s="1"/>
  <c r="L2652" i="16"/>
  <c r="K2652" i="16" s="1"/>
  <c r="H2652" i="16" s="1"/>
  <c r="L2653" i="16"/>
  <c r="K2653" i="16" s="1"/>
  <c r="H2653" i="16" s="1"/>
  <c r="L2654" i="16"/>
  <c r="K2654" i="16" s="1"/>
  <c r="L2655" i="16"/>
  <c r="L2656" i="16"/>
  <c r="K2656" i="16" s="1"/>
  <c r="H2656" i="16" s="1"/>
  <c r="L2657" i="16"/>
  <c r="L2658" i="16"/>
  <c r="K2658" i="16" s="1"/>
  <c r="H2658" i="16" s="1"/>
  <c r="L2659" i="16"/>
  <c r="K2659" i="16" s="1"/>
  <c r="H2659" i="16" s="1"/>
  <c r="L2660" i="16"/>
  <c r="K2660" i="16" s="1"/>
  <c r="H2660" i="16" s="1"/>
  <c r="L2661" i="16"/>
  <c r="K2661" i="16" s="1"/>
  <c r="H2661" i="16" s="1"/>
  <c r="L2662" i="16"/>
  <c r="K2662" i="16" s="1"/>
  <c r="H2662" i="16" s="1"/>
  <c r="L2663" i="16"/>
  <c r="K2663" i="16" s="1"/>
  <c r="H2663" i="16" s="1"/>
  <c r="L2664" i="16"/>
  <c r="K2664" i="16" s="1"/>
  <c r="H2664" i="16" s="1"/>
  <c r="L2665" i="16"/>
  <c r="K2665" i="16" s="1"/>
  <c r="H2665" i="16" s="1"/>
  <c r="L2666" i="16"/>
  <c r="K2666" i="16" s="1"/>
  <c r="L2667" i="16"/>
  <c r="L2668" i="16"/>
  <c r="K2668" i="16" s="1"/>
  <c r="L2669" i="16"/>
  <c r="L2670" i="16"/>
  <c r="K2670" i="16" s="1"/>
  <c r="L2671" i="16"/>
  <c r="K2671" i="16" s="1"/>
  <c r="H2671" i="16" s="1"/>
  <c r="L2672" i="16"/>
  <c r="K2672" i="16" s="1"/>
  <c r="H2672" i="16" s="1"/>
  <c r="L2673" i="16"/>
  <c r="K2673" i="16" s="1"/>
  <c r="H2673" i="16" s="1"/>
  <c r="L2674" i="16"/>
  <c r="K2674" i="16" s="1"/>
  <c r="H2674" i="16" s="1"/>
  <c r="L2675" i="16"/>
  <c r="K2675" i="16" s="1"/>
  <c r="H2675" i="16" s="1"/>
  <c r="L2676" i="16"/>
  <c r="K2676" i="16" s="1"/>
  <c r="H2676" i="16" s="1"/>
  <c r="L2677" i="16"/>
  <c r="K2677" i="16" s="1"/>
  <c r="H2677" i="16" s="1"/>
  <c r="L2678" i="16"/>
  <c r="K2678" i="16" s="1"/>
  <c r="H2678" i="16" s="1"/>
  <c r="L2679" i="16"/>
  <c r="L2680" i="16"/>
  <c r="K2680" i="16" s="1"/>
  <c r="L2681" i="16"/>
  <c r="L2682" i="16"/>
  <c r="K2682" i="16" s="1"/>
  <c r="H2682" i="16" s="1"/>
  <c r="L2683" i="16"/>
  <c r="K2683" i="16" s="1"/>
  <c r="H2683" i="16" s="1"/>
  <c r="L2684" i="16"/>
  <c r="K2684" i="16" s="1"/>
  <c r="H2684" i="16" s="1"/>
  <c r="L2685" i="16"/>
  <c r="K2685" i="16" s="1"/>
  <c r="H2685" i="16" s="1"/>
  <c r="L2686" i="16"/>
  <c r="K2686" i="16" s="1"/>
  <c r="H2686" i="16" s="1"/>
  <c r="L2687" i="16"/>
  <c r="K2687" i="16" s="1"/>
  <c r="H2687" i="16" s="1"/>
  <c r="L2688" i="16"/>
  <c r="K2688" i="16" s="1"/>
  <c r="H2688" i="16" s="1"/>
  <c r="L2689" i="16"/>
  <c r="K2689" i="16" s="1"/>
  <c r="L2690" i="16"/>
  <c r="K2690" i="16" s="1"/>
  <c r="L2691" i="16"/>
  <c r="L2692" i="16"/>
  <c r="K2692" i="16" s="1"/>
  <c r="H2692" i="16" s="1"/>
  <c r="L2693" i="16"/>
  <c r="L2694" i="16"/>
  <c r="K2694" i="16" s="1"/>
  <c r="H2694" i="16" s="1"/>
  <c r="L2695" i="16"/>
  <c r="K2695" i="16" s="1"/>
  <c r="H2695" i="16" s="1"/>
  <c r="L2696" i="16"/>
  <c r="K2696" i="16" s="1"/>
  <c r="L2697" i="16"/>
  <c r="K2697" i="16" s="1"/>
  <c r="H2697" i="16" s="1"/>
  <c r="L2698" i="16"/>
  <c r="K2698" i="16" s="1"/>
  <c r="H2698" i="16" s="1"/>
  <c r="L2699" i="16"/>
  <c r="K2699" i="16" s="1"/>
  <c r="H2699" i="16" s="1"/>
  <c r="L2700" i="16"/>
  <c r="K2700" i="16" s="1"/>
  <c r="H2700" i="16" s="1"/>
  <c r="L2701" i="16"/>
  <c r="K2701" i="16" s="1"/>
  <c r="H2701" i="16" s="1"/>
  <c r="L2702" i="16"/>
  <c r="K2702" i="16" s="1"/>
  <c r="H2702" i="16" s="1"/>
  <c r="L2703" i="16"/>
  <c r="L2704" i="16"/>
  <c r="K2704" i="16" s="1"/>
  <c r="L2705" i="16"/>
  <c r="L2706" i="16"/>
  <c r="K2706" i="16" s="1"/>
  <c r="H2706" i="16" s="1"/>
  <c r="L2707" i="16"/>
  <c r="K2707" i="16" s="1"/>
  <c r="H2707" i="16" s="1"/>
  <c r="L2708" i="16"/>
  <c r="K2708" i="16" s="1"/>
  <c r="H2708" i="16" s="1"/>
  <c r="L2709" i="16"/>
  <c r="K2709" i="16" s="1"/>
  <c r="H2709" i="16" s="1"/>
  <c r="L2710" i="16"/>
  <c r="K2710" i="16" s="1"/>
  <c r="H2710" i="16" s="1"/>
  <c r="L2711" i="16"/>
  <c r="K2711" i="16" s="1"/>
  <c r="H2711" i="16" s="1"/>
  <c r="L2712" i="16"/>
  <c r="K2712" i="16" s="1"/>
  <c r="H2712" i="16" s="1"/>
  <c r="L2713" i="16"/>
  <c r="K2713" i="16" s="1"/>
  <c r="H2713" i="16" s="1"/>
  <c r="L2714" i="16"/>
  <c r="K2714" i="16" s="1"/>
  <c r="L2715" i="16"/>
  <c r="L2716" i="16"/>
  <c r="K2716" i="16" s="1"/>
  <c r="L2717" i="16"/>
  <c r="L2718" i="16"/>
  <c r="K2718" i="16" s="1"/>
  <c r="H2718" i="16" s="1"/>
  <c r="L2719" i="16"/>
  <c r="K2719" i="16" s="1"/>
  <c r="H2719" i="16" s="1"/>
  <c r="L2720" i="16"/>
  <c r="K2720" i="16" s="1"/>
  <c r="L2721" i="16"/>
  <c r="K2721" i="16" s="1"/>
  <c r="H2721" i="16" s="1"/>
  <c r="L2722" i="16"/>
  <c r="K2722" i="16" s="1"/>
  <c r="H2722" i="16" s="1"/>
  <c r="L2723" i="16"/>
  <c r="K2723" i="16" s="1"/>
  <c r="H2723" i="16" s="1"/>
  <c r="L2724" i="16"/>
  <c r="K2724" i="16" s="1"/>
  <c r="H2724" i="16" s="1"/>
  <c r="L2725" i="16"/>
  <c r="K2725" i="16" s="1"/>
  <c r="H2725" i="16" s="1"/>
  <c r="L2726" i="16"/>
  <c r="K2726" i="16" s="1"/>
  <c r="H2726" i="16" s="1"/>
  <c r="L2727" i="16"/>
  <c r="L2728" i="16"/>
  <c r="K2728" i="16" s="1"/>
  <c r="H2728" i="16" s="1"/>
  <c r="L2729" i="16"/>
  <c r="L2730" i="16"/>
  <c r="K2730" i="16" s="1"/>
  <c r="H2730" i="16" s="1"/>
  <c r="L2731" i="16"/>
  <c r="K2731" i="16" s="1"/>
  <c r="H2731" i="16" s="1"/>
  <c r="L2732" i="16"/>
  <c r="K2732" i="16" s="1"/>
  <c r="H2732" i="16" s="1"/>
  <c r="L2733" i="16"/>
  <c r="K2733" i="16" s="1"/>
  <c r="H2733" i="16" s="1"/>
  <c r="L2734" i="16"/>
  <c r="K2734" i="16" s="1"/>
  <c r="H2734" i="16" s="1"/>
  <c r="L2735" i="16"/>
  <c r="K2735" i="16" s="1"/>
  <c r="H2735" i="16" s="1"/>
  <c r="L2736" i="16"/>
  <c r="K2736" i="16" s="1"/>
  <c r="H2736" i="16" s="1"/>
  <c r="L2737" i="16"/>
  <c r="K2737" i="16" s="1"/>
  <c r="H2737" i="16" s="1"/>
  <c r="L2738" i="16"/>
  <c r="K2738" i="16" s="1"/>
  <c r="H2738" i="16" s="1"/>
  <c r="L2739" i="16"/>
  <c r="L2740" i="16"/>
  <c r="K2740" i="16" s="1"/>
  <c r="H2740" i="16" s="1"/>
  <c r="L2741" i="16"/>
  <c r="L2742" i="16"/>
  <c r="K2742" i="16" s="1"/>
  <c r="H2742" i="16" s="1"/>
  <c r="L2743" i="16"/>
  <c r="K2743" i="16" s="1"/>
  <c r="L2744" i="16"/>
  <c r="K2744" i="16" s="1"/>
  <c r="L2745" i="16"/>
  <c r="K2745" i="16" s="1"/>
  <c r="H2745" i="16" s="1"/>
  <c r="L2746" i="16"/>
  <c r="K2746" i="16" s="1"/>
  <c r="H2746" i="16" s="1"/>
  <c r="L2747" i="16"/>
  <c r="K2747" i="16" s="1"/>
  <c r="H2747" i="16" s="1"/>
  <c r="L2748" i="16"/>
  <c r="K2748" i="16" s="1"/>
  <c r="H2748" i="16" s="1"/>
  <c r="L2749" i="16"/>
  <c r="K2749" i="16" s="1"/>
  <c r="H2749" i="16" s="1"/>
  <c r="L2750" i="16"/>
  <c r="K2750" i="16" s="1"/>
  <c r="H2750" i="16" s="1"/>
  <c r="L2751" i="16"/>
  <c r="L2752" i="16"/>
  <c r="K2752" i="16" s="1"/>
  <c r="L2753" i="16"/>
  <c r="L2754" i="16"/>
  <c r="K2754" i="16" s="1"/>
  <c r="H2754" i="16" s="1"/>
  <c r="L2755" i="16"/>
  <c r="K2755" i="16" s="1"/>
  <c r="H2755" i="16" s="1"/>
  <c r="L2756" i="16"/>
  <c r="K2756" i="16" s="1"/>
  <c r="H2756" i="16" s="1"/>
  <c r="L2757" i="16"/>
  <c r="K2757" i="16" s="1"/>
  <c r="H2757" i="16" s="1"/>
  <c r="L2758" i="16"/>
  <c r="K2758" i="16" s="1"/>
  <c r="H2758" i="16" s="1"/>
  <c r="L2759" i="16"/>
  <c r="K2759" i="16" s="1"/>
  <c r="H2759" i="16" s="1"/>
  <c r="L2760" i="16"/>
  <c r="K2760" i="16" s="1"/>
  <c r="H2760" i="16" s="1"/>
  <c r="L2761" i="16"/>
  <c r="K2761" i="16" s="1"/>
  <c r="H2761" i="16" s="1"/>
  <c r="L2762" i="16"/>
  <c r="K2762" i="16" s="1"/>
  <c r="L2763" i="16"/>
  <c r="L2764" i="16"/>
  <c r="K2764" i="16" s="1"/>
  <c r="L2765" i="16"/>
  <c r="L2766" i="16"/>
  <c r="K2766" i="16" s="1"/>
  <c r="H2766" i="16" s="1"/>
  <c r="L2767" i="16"/>
  <c r="K2767" i="16" s="1"/>
  <c r="H2767" i="16" s="1"/>
  <c r="L2768" i="16"/>
  <c r="K2768" i="16" s="1"/>
  <c r="H2768" i="16" s="1"/>
  <c r="L2769" i="16"/>
  <c r="K2769" i="16" s="1"/>
  <c r="H2769" i="16" s="1"/>
  <c r="L2770" i="16"/>
  <c r="K2770" i="16" s="1"/>
  <c r="H2770" i="16" s="1"/>
  <c r="L2771" i="16"/>
  <c r="K2771" i="16" s="1"/>
  <c r="H2771" i="16" s="1"/>
  <c r="L2772" i="16"/>
  <c r="K2772" i="16" s="1"/>
  <c r="H2772" i="16" s="1"/>
  <c r="L2773" i="16"/>
  <c r="K2773" i="16" s="1"/>
  <c r="H2773" i="16" s="1"/>
  <c r="L2774" i="16"/>
  <c r="K2774" i="16" s="1"/>
  <c r="H2774" i="16" s="1"/>
  <c r="L2775" i="16"/>
  <c r="L2776" i="16"/>
  <c r="K2776" i="16" s="1"/>
  <c r="L2777" i="16"/>
  <c r="L2778" i="16"/>
  <c r="K2778" i="16" s="1"/>
  <c r="H2778" i="16" s="1"/>
  <c r="L2779" i="16"/>
  <c r="K2779" i="16" s="1"/>
  <c r="H2779" i="16" s="1"/>
  <c r="L2780" i="16"/>
  <c r="K2780" i="16" s="1"/>
  <c r="H2780" i="16" s="1"/>
  <c r="L2781" i="16"/>
  <c r="K2781" i="16" s="1"/>
  <c r="H2781" i="16" s="1"/>
  <c r="L2782" i="16"/>
  <c r="K2782" i="16" s="1"/>
  <c r="H2782" i="16" s="1"/>
  <c r="L2783" i="16"/>
  <c r="K2783" i="16" s="1"/>
  <c r="H2783" i="16" s="1"/>
  <c r="L2784" i="16"/>
  <c r="K2784" i="16" s="1"/>
  <c r="H2784" i="16" s="1"/>
  <c r="L2785" i="16"/>
  <c r="K2785" i="16" s="1"/>
  <c r="H2785" i="16" s="1"/>
  <c r="L2786" i="16"/>
  <c r="K2786" i="16" s="1"/>
  <c r="H2786" i="16" s="1"/>
  <c r="L2787" i="16"/>
  <c r="L2788" i="16"/>
  <c r="K2788" i="16" s="1"/>
  <c r="L2789" i="16"/>
  <c r="L2790" i="16"/>
  <c r="K2790" i="16" s="1"/>
  <c r="H2790" i="16" s="1"/>
  <c r="L2791" i="16"/>
  <c r="K2791" i="16" s="1"/>
  <c r="H2791" i="16" s="1"/>
  <c r="L2792" i="16"/>
  <c r="K2792" i="16" s="1"/>
  <c r="L2793" i="16"/>
  <c r="K2793" i="16" s="1"/>
  <c r="H2793" i="16" s="1"/>
  <c r="L2794" i="16"/>
  <c r="K2794" i="16" s="1"/>
  <c r="H2794" i="16" s="1"/>
  <c r="L2795" i="16"/>
  <c r="K2795" i="16" s="1"/>
  <c r="H2795" i="16" s="1"/>
  <c r="L2796" i="16"/>
  <c r="K2796" i="16" s="1"/>
  <c r="H2796" i="16" s="1"/>
  <c r="L2797" i="16"/>
  <c r="K2797" i="16" s="1"/>
  <c r="H2797" i="16" s="1"/>
  <c r="L2798" i="16"/>
  <c r="K2798" i="16" s="1"/>
  <c r="L2799" i="16"/>
  <c r="L2800" i="16"/>
  <c r="K2800" i="16" s="1"/>
  <c r="L2801" i="16"/>
  <c r="L2802" i="16"/>
  <c r="K2802" i="16" s="1"/>
  <c r="H2802" i="16" s="1"/>
  <c r="L2803" i="16"/>
  <c r="K2803" i="16" s="1"/>
  <c r="H2803" i="16" s="1"/>
  <c r="L2804" i="16"/>
  <c r="K2804" i="16" s="1"/>
  <c r="H2804" i="16" s="1"/>
  <c r="L2805" i="16"/>
  <c r="K2805" i="16" s="1"/>
  <c r="H2805" i="16" s="1"/>
  <c r="L2806" i="16"/>
  <c r="K2806" i="16" s="1"/>
  <c r="H2806" i="16" s="1"/>
  <c r="L2807" i="16"/>
  <c r="K2807" i="16" s="1"/>
  <c r="H2807" i="16" s="1"/>
  <c r="L2808" i="16"/>
  <c r="K2808" i="16" s="1"/>
  <c r="H2808" i="16" s="1"/>
  <c r="L2809" i="16"/>
  <c r="K2809" i="16" s="1"/>
  <c r="H2809" i="16" s="1"/>
  <c r="L2810" i="16"/>
  <c r="K2810" i="16" s="1"/>
  <c r="L2811" i="16"/>
  <c r="L2812" i="16"/>
  <c r="K2812" i="16" s="1"/>
  <c r="H2812" i="16" s="1"/>
  <c r="L2813" i="16"/>
  <c r="L2814" i="16"/>
  <c r="K2814" i="16" s="1"/>
  <c r="H2814" i="16" s="1"/>
  <c r="L2815" i="16"/>
  <c r="K2815" i="16" s="1"/>
  <c r="H2815" i="16" s="1"/>
  <c r="L2816" i="16"/>
  <c r="K2816" i="16" s="1"/>
  <c r="L2817" i="16"/>
  <c r="K2817" i="16" s="1"/>
  <c r="H2817" i="16" s="1"/>
  <c r="L2818" i="16"/>
  <c r="K2818" i="16" s="1"/>
  <c r="H2818" i="16" s="1"/>
  <c r="L2819" i="16"/>
  <c r="K2819" i="16" s="1"/>
  <c r="H2819" i="16" s="1"/>
  <c r="L2820" i="16"/>
  <c r="K2820" i="16" s="1"/>
  <c r="L2821" i="16"/>
  <c r="K2821" i="16" s="1"/>
  <c r="H2821" i="16" s="1"/>
  <c r="L2822" i="16"/>
  <c r="K2822" i="16" s="1"/>
  <c r="H2822" i="16" s="1"/>
  <c r="L2823" i="16"/>
  <c r="L2824" i="16"/>
  <c r="K2824" i="16" s="1"/>
  <c r="H2824" i="16" s="1"/>
  <c r="L2825" i="16"/>
  <c r="L2826" i="16"/>
  <c r="K2826" i="16" s="1"/>
  <c r="H2826" i="16" s="1"/>
  <c r="L2827" i="16"/>
  <c r="K2827" i="16" s="1"/>
  <c r="H2827" i="16" s="1"/>
  <c r="L2828" i="16"/>
  <c r="K2828" i="16" s="1"/>
  <c r="H2828" i="16" s="1"/>
  <c r="L2829" i="16"/>
  <c r="K2829" i="16" s="1"/>
  <c r="H2829" i="16" s="1"/>
  <c r="L2830" i="16"/>
  <c r="K2830" i="16" s="1"/>
  <c r="H2830" i="16" s="1"/>
  <c r="L2831" i="16"/>
  <c r="K2831" i="16" s="1"/>
  <c r="H2831" i="16" s="1"/>
  <c r="L2832" i="16"/>
  <c r="K2832" i="16" s="1"/>
  <c r="H2832" i="16" s="1"/>
  <c r="L2833" i="16"/>
  <c r="K2833" i="16" s="1"/>
  <c r="H2833" i="16" s="1"/>
  <c r="L2834" i="16"/>
  <c r="K2834" i="16" s="1"/>
  <c r="H2834" i="16" s="1"/>
  <c r="L2835" i="16"/>
  <c r="L2836" i="16"/>
  <c r="K2836" i="16" s="1"/>
  <c r="H2836" i="16" s="1"/>
  <c r="L2837" i="16"/>
  <c r="L2838" i="16"/>
  <c r="K2838" i="16" s="1"/>
  <c r="H2838" i="16" s="1"/>
  <c r="L2839" i="16"/>
  <c r="K2839" i="16" s="1"/>
  <c r="H2839" i="16" s="1"/>
  <c r="L2840" i="16"/>
  <c r="K2840" i="16" s="1"/>
  <c r="H2840" i="16" s="1"/>
  <c r="L2841" i="16"/>
  <c r="K2841" i="16" s="1"/>
  <c r="H2841" i="16" s="1"/>
  <c r="L2842" i="16"/>
  <c r="K2842" i="16" s="1"/>
  <c r="H2842" i="16" s="1"/>
  <c r="L2843" i="16"/>
  <c r="K2843" i="16" s="1"/>
  <c r="H2843" i="16" s="1"/>
  <c r="L2844" i="16"/>
  <c r="K2844" i="16" s="1"/>
  <c r="L2845" i="16"/>
  <c r="K2845" i="16" s="1"/>
  <c r="H2845" i="16" s="1"/>
  <c r="L2846" i="16"/>
  <c r="K2846" i="16" s="1"/>
  <c r="H2846" i="16" s="1"/>
  <c r="L2847" i="16"/>
  <c r="L2848" i="16"/>
  <c r="K2848" i="16" s="1"/>
  <c r="L2849" i="16"/>
  <c r="L2850" i="16"/>
  <c r="K2850" i="16" s="1"/>
  <c r="H2850" i="16" s="1"/>
  <c r="L2851" i="16"/>
  <c r="K2851" i="16" s="1"/>
  <c r="H2851" i="16" s="1"/>
  <c r="L2852" i="16"/>
  <c r="K2852" i="16" s="1"/>
  <c r="H2852" i="16" s="1"/>
  <c r="L2853" i="16"/>
  <c r="K2853" i="16" s="1"/>
  <c r="H2853" i="16" s="1"/>
  <c r="L2854" i="16"/>
  <c r="K2854" i="16" s="1"/>
  <c r="H2854" i="16" s="1"/>
  <c r="L2855" i="16"/>
  <c r="K2855" i="16" s="1"/>
  <c r="H2855" i="16" s="1"/>
  <c r="L2856" i="16"/>
  <c r="K2856" i="16" s="1"/>
  <c r="H2856" i="16" s="1"/>
  <c r="L2857" i="16"/>
  <c r="K2857" i="16" s="1"/>
  <c r="H2857" i="16" s="1"/>
  <c r="L2858" i="16"/>
  <c r="K2858" i="16" s="1"/>
  <c r="H2858" i="16" s="1"/>
  <c r="L2859" i="16"/>
  <c r="L2860" i="16"/>
  <c r="K2860" i="16" s="1"/>
  <c r="L2861" i="16"/>
  <c r="L2862" i="16"/>
  <c r="K2862" i="16" s="1"/>
  <c r="H2862" i="16" s="1"/>
  <c r="L2863" i="16"/>
  <c r="K2863" i="16" s="1"/>
  <c r="H2863" i="16" s="1"/>
  <c r="L2864" i="16"/>
  <c r="K2864" i="16" s="1"/>
  <c r="H2864" i="16" s="1"/>
  <c r="L2865" i="16"/>
  <c r="K2865" i="16" s="1"/>
  <c r="H2865" i="16" s="1"/>
  <c r="L2866" i="16"/>
  <c r="K2866" i="16" s="1"/>
  <c r="H2866" i="16" s="1"/>
  <c r="L2867" i="16"/>
  <c r="K2867" i="16" s="1"/>
  <c r="H2867" i="16" s="1"/>
  <c r="L2868" i="16"/>
  <c r="K2868" i="16" s="1"/>
  <c r="H2868" i="16" s="1"/>
  <c r="L2869" i="16"/>
  <c r="K2869" i="16" s="1"/>
  <c r="H2869" i="16" s="1"/>
  <c r="L2870" i="16"/>
  <c r="K2870" i="16" s="1"/>
  <c r="L2871" i="16"/>
  <c r="L2872" i="16"/>
  <c r="K2872" i="16" s="1"/>
  <c r="H2872" i="16" s="1"/>
  <c r="L2873" i="16"/>
  <c r="L2874" i="16"/>
  <c r="K2874" i="16" s="1"/>
  <c r="H2874" i="16" s="1"/>
  <c r="L2875" i="16"/>
  <c r="K2875" i="16" s="1"/>
  <c r="H2875" i="16" s="1"/>
  <c r="L2876" i="16"/>
  <c r="K2876" i="16" s="1"/>
  <c r="H2876" i="16" s="1"/>
  <c r="L2877" i="16"/>
  <c r="K2877" i="16" s="1"/>
  <c r="H2877" i="16" s="1"/>
  <c r="L2878" i="16"/>
  <c r="K2878" i="16" s="1"/>
  <c r="H2878" i="16" s="1"/>
  <c r="L2879" i="16"/>
  <c r="K2879" i="16" s="1"/>
  <c r="H2879" i="16" s="1"/>
  <c r="L2880" i="16"/>
  <c r="K2880" i="16" s="1"/>
  <c r="H2880" i="16" s="1"/>
  <c r="L2881" i="16"/>
  <c r="K2881" i="16" s="1"/>
  <c r="H2881" i="16" s="1"/>
  <c r="L2882" i="16"/>
  <c r="K2882" i="16" s="1"/>
  <c r="H2882" i="16" s="1"/>
  <c r="L2883" i="16"/>
  <c r="L2884" i="16"/>
  <c r="K2884" i="16" s="1"/>
  <c r="H2884" i="16" s="1"/>
  <c r="L2885" i="16"/>
  <c r="L2886" i="16"/>
  <c r="K2886" i="16" s="1"/>
  <c r="H2886" i="16" s="1"/>
  <c r="L2887" i="16"/>
  <c r="K2887" i="16" s="1"/>
  <c r="H2887" i="16" s="1"/>
  <c r="L2888" i="16"/>
  <c r="K2888" i="16" s="1"/>
  <c r="H2888" i="16" s="1"/>
  <c r="L2889" i="16"/>
  <c r="K2889" i="16" s="1"/>
  <c r="H2889" i="16" s="1"/>
  <c r="L2890" i="16"/>
  <c r="K2890" i="16" s="1"/>
  <c r="H2890" i="16" s="1"/>
  <c r="L2891" i="16"/>
  <c r="K2891" i="16" s="1"/>
  <c r="H2891" i="16" s="1"/>
  <c r="L2892" i="16"/>
  <c r="K2892" i="16" s="1"/>
  <c r="L2893" i="16"/>
  <c r="K2893" i="16" s="1"/>
  <c r="L2894" i="16"/>
  <c r="K2894" i="16" s="1"/>
  <c r="L2895" i="16"/>
  <c r="L2896" i="16"/>
  <c r="K2896" i="16" s="1"/>
  <c r="L2897" i="16"/>
  <c r="L2898" i="16"/>
  <c r="K2898" i="16" s="1"/>
  <c r="H2898" i="16" s="1"/>
  <c r="L2899" i="16"/>
  <c r="K2899" i="16" s="1"/>
  <c r="H2899" i="16" s="1"/>
  <c r="L2900" i="16"/>
  <c r="K2900" i="16" s="1"/>
  <c r="H2900" i="16" s="1"/>
  <c r="L2901" i="16"/>
  <c r="K2901" i="16" s="1"/>
  <c r="H2901" i="16" s="1"/>
  <c r="L2902" i="16"/>
  <c r="K2902" i="16" s="1"/>
  <c r="H2902" i="16" s="1"/>
  <c r="L2903" i="16"/>
  <c r="K2903" i="16" s="1"/>
  <c r="H2903" i="16" s="1"/>
  <c r="L2904" i="16"/>
  <c r="K2904" i="16" s="1"/>
  <c r="H2904" i="16" s="1"/>
  <c r="L2905" i="16"/>
  <c r="K2905" i="16" s="1"/>
  <c r="H2905" i="16" s="1"/>
  <c r="L2906" i="16"/>
  <c r="K2906" i="16" s="1"/>
  <c r="H2906" i="16" s="1"/>
  <c r="L2907" i="16"/>
  <c r="L2908" i="16"/>
  <c r="K2908" i="16" s="1"/>
  <c r="H2908" i="16" s="1"/>
  <c r="L2909" i="16"/>
  <c r="L2910" i="16"/>
  <c r="K2910" i="16" s="1"/>
  <c r="H2910" i="16" s="1"/>
  <c r="L2911" i="16"/>
  <c r="K2911" i="16" s="1"/>
  <c r="H2911" i="16" s="1"/>
  <c r="L2912" i="16"/>
  <c r="K2912" i="16" s="1"/>
  <c r="H2912" i="16" s="1"/>
  <c r="L2913" i="16"/>
  <c r="K2913" i="16" s="1"/>
  <c r="H2913" i="16" s="1"/>
  <c r="L2914" i="16"/>
  <c r="K2914" i="16" s="1"/>
  <c r="H2914" i="16" s="1"/>
  <c r="L2915" i="16"/>
  <c r="K2915" i="16" s="1"/>
  <c r="H2915" i="16" s="1"/>
  <c r="L2916" i="16"/>
  <c r="K2916" i="16" s="1"/>
  <c r="H2916" i="16" s="1"/>
  <c r="L2917" i="16"/>
  <c r="K2917" i="16" s="1"/>
  <c r="H2917" i="16" s="1"/>
  <c r="L2918" i="16"/>
  <c r="K2918" i="16" s="1"/>
  <c r="L2919" i="16"/>
  <c r="L2920" i="16"/>
  <c r="K2920" i="16" s="1"/>
  <c r="H2920" i="16" s="1"/>
  <c r="L2921" i="16"/>
  <c r="L2922" i="16"/>
  <c r="K2922" i="16" s="1"/>
  <c r="H2922" i="16" s="1"/>
  <c r="L2923" i="16"/>
  <c r="K2923" i="16" s="1"/>
  <c r="H2923" i="16" s="1"/>
  <c r="L2924" i="16"/>
  <c r="K2924" i="16" s="1"/>
  <c r="H2924" i="16" s="1"/>
  <c r="L2925" i="16"/>
  <c r="K2925" i="16" s="1"/>
  <c r="H2925" i="16" s="1"/>
  <c r="L2926" i="16"/>
  <c r="K2926" i="16" s="1"/>
  <c r="H2926" i="16" s="1"/>
  <c r="L2927" i="16"/>
  <c r="K2927" i="16" s="1"/>
  <c r="H2927" i="16" s="1"/>
  <c r="L2928" i="16"/>
  <c r="K2928" i="16" s="1"/>
  <c r="H2928" i="16" s="1"/>
  <c r="L2929" i="16"/>
  <c r="K2929" i="16" s="1"/>
  <c r="H2929" i="16" s="1"/>
  <c r="L2930" i="16"/>
  <c r="K2930" i="16" s="1"/>
  <c r="H2930" i="16" s="1"/>
  <c r="L2931" i="16"/>
  <c r="L2932" i="16"/>
  <c r="K2932" i="16" s="1"/>
  <c r="L2933" i="16"/>
  <c r="L2934" i="16"/>
  <c r="K2934" i="16" s="1"/>
  <c r="H2934" i="16" s="1"/>
  <c r="L2935" i="16"/>
  <c r="K2935" i="16" s="1"/>
  <c r="H2935" i="16" s="1"/>
  <c r="L2936" i="16"/>
  <c r="K2936" i="16" s="1"/>
  <c r="H2936" i="16" s="1"/>
  <c r="L2937" i="16"/>
  <c r="K2937" i="16" s="1"/>
  <c r="H2937" i="16" s="1"/>
  <c r="L2938" i="16"/>
  <c r="K2938" i="16" s="1"/>
  <c r="H2938" i="16" s="1"/>
  <c r="L2939" i="16"/>
  <c r="K2939" i="16" s="1"/>
  <c r="H2939" i="16" s="1"/>
  <c r="L2940" i="16"/>
  <c r="K2940" i="16" s="1"/>
  <c r="H2940" i="16" s="1"/>
  <c r="L2941" i="16"/>
  <c r="K2941" i="16" s="1"/>
  <c r="H2941" i="16" s="1"/>
  <c r="L2942" i="16"/>
  <c r="K2942" i="16" s="1"/>
  <c r="L2943" i="16"/>
  <c r="L2944" i="16"/>
  <c r="K2944" i="16" s="1"/>
  <c r="H2944" i="16" s="1"/>
  <c r="L2945" i="16"/>
  <c r="L2946" i="16"/>
  <c r="K2946" i="16" s="1"/>
  <c r="H2946" i="16" s="1"/>
  <c r="L2947" i="16"/>
  <c r="K2947" i="16" s="1"/>
  <c r="H2947" i="16" s="1"/>
  <c r="L2948" i="16"/>
  <c r="K2948" i="16" s="1"/>
  <c r="L2949" i="16"/>
  <c r="K2949" i="16" s="1"/>
  <c r="H2949" i="16" s="1"/>
  <c r="L2950" i="16"/>
  <c r="K2950" i="16" s="1"/>
  <c r="H2950" i="16" s="1"/>
  <c r="L2951" i="16"/>
  <c r="K2951" i="16" s="1"/>
  <c r="H2951" i="16" s="1"/>
  <c r="L2952" i="16"/>
  <c r="K2952" i="16" s="1"/>
  <c r="H2952" i="16" s="1"/>
  <c r="L2953" i="16"/>
  <c r="K2953" i="16" s="1"/>
  <c r="L2954" i="16"/>
  <c r="K2954" i="16" s="1"/>
  <c r="L2955" i="16"/>
  <c r="L2956" i="16"/>
  <c r="K2956" i="16" s="1"/>
  <c r="H2956" i="16" s="1"/>
  <c r="L2957" i="16"/>
  <c r="L2958" i="16"/>
  <c r="K2958" i="16" s="1"/>
  <c r="H2958" i="16" s="1"/>
  <c r="L2959" i="16"/>
  <c r="K2959" i="16" s="1"/>
  <c r="H2959" i="16" s="1"/>
  <c r="L2960" i="16"/>
  <c r="K2960" i="16" s="1"/>
  <c r="L2961" i="16"/>
  <c r="K2961" i="16" s="1"/>
  <c r="H2961" i="16" s="1"/>
  <c r="L2962" i="16"/>
  <c r="K2962" i="16" s="1"/>
  <c r="H2962" i="16" s="1"/>
  <c r="L2963" i="16"/>
  <c r="K2963" i="16" s="1"/>
  <c r="H2963" i="16" s="1"/>
  <c r="L2964" i="16"/>
  <c r="K2964" i="16" s="1"/>
  <c r="H2964" i="16" s="1"/>
  <c r="L2965" i="16"/>
  <c r="K2965" i="16" s="1"/>
  <c r="H2965" i="16" s="1"/>
  <c r="L2966" i="16"/>
  <c r="K2966" i="16" s="1"/>
  <c r="H2966" i="16" s="1"/>
  <c r="L2967" i="16"/>
  <c r="L2968" i="16"/>
  <c r="K2968" i="16" s="1"/>
  <c r="H2968" i="16" s="1"/>
  <c r="L2969" i="16"/>
  <c r="L2970" i="16"/>
  <c r="K2970" i="16" s="1"/>
  <c r="H2970" i="16" s="1"/>
  <c r="L2971" i="16"/>
  <c r="K2971" i="16" s="1"/>
  <c r="H2971" i="16" s="1"/>
  <c r="L2972" i="16"/>
  <c r="K2972" i="16" s="1"/>
  <c r="H2972" i="16" s="1"/>
  <c r="L2973" i="16"/>
  <c r="K2973" i="16" s="1"/>
  <c r="H2973" i="16" s="1"/>
  <c r="L2974" i="16"/>
  <c r="K2974" i="16" s="1"/>
  <c r="H2974" i="16" s="1"/>
  <c r="L2975" i="16"/>
  <c r="K2975" i="16" s="1"/>
  <c r="H2975" i="16" s="1"/>
  <c r="L2976" i="16"/>
  <c r="K2976" i="16" s="1"/>
  <c r="L2977" i="16"/>
  <c r="K2977" i="16" s="1"/>
  <c r="H2977" i="16" s="1"/>
  <c r="L2978" i="16"/>
  <c r="K2978" i="16" s="1"/>
  <c r="H2978" i="16" s="1"/>
  <c r="L2979" i="16"/>
  <c r="L2980" i="16"/>
  <c r="K2980" i="16" s="1"/>
  <c r="L2981" i="16"/>
  <c r="L2982" i="16"/>
  <c r="K2982" i="16" s="1"/>
  <c r="H2982" i="16" s="1"/>
  <c r="L2983" i="16"/>
  <c r="K2983" i="16" s="1"/>
  <c r="H2983" i="16" s="1"/>
  <c r="L2984" i="16"/>
  <c r="K2984" i="16" s="1"/>
  <c r="L2985" i="16"/>
  <c r="K2985" i="16" s="1"/>
  <c r="H2985" i="16" s="1"/>
  <c r="L2986" i="16"/>
  <c r="K2986" i="16" s="1"/>
  <c r="H2986" i="16" s="1"/>
  <c r="L2987" i="16"/>
  <c r="K2987" i="16" s="1"/>
  <c r="H2987" i="16" s="1"/>
  <c r="L2988" i="16"/>
  <c r="K2988" i="16" s="1"/>
  <c r="H2988" i="16" s="1"/>
  <c r="L2989" i="16"/>
  <c r="K2989" i="16" s="1"/>
  <c r="H2989" i="16" s="1"/>
  <c r="L2990" i="16"/>
  <c r="K2990" i="16" s="1"/>
  <c r="H2990" i="16" s="1"/>
  <c r="L2991" i="16"/>
  <c r="L2992" i="16"/>
  <c r="K2992" i="16" s="1"/>
  <c r="H2992" i="16" s="1"/>
  <c r="L2993" i="16"/>
  <c r="L2994" i="16"/>
  <c r="K2994" i="16" s="1"/>
  <c r="H2994" i="16" s="1"/>
  <c r="L2995" i="16"/>
  <c r="K2995" i="16" s="1"/>
  <c r="H2995" i="16" s="1"/>
  <c r="L2996" i="16"/>
  <c r="K2996" i="16" s="1"/>
  <c r="H2996" i="16" s="1"/>
  <c r="L2997" i="16"/>
  <c r="K2997" i="16" s="1"/>
  <c r="H2997" i="16" s="1"/>
  <c r="L2998" i="16"/>
  <c r="K2998" i="16" s="1"/>
  <c r="H2998" i="16" s="1"/>
  <c r="L2999" i="16"/>
  <c r="K2999" i="16" s="1"/>
  <c r="H2999" i="16" s="1"/>
  <c r="L3000" i="16"/>
  <c r="K3000" i="16" s="1"/>
  <c r="H3000" i="16" s="1"/>
  <c r="L3001" i="16"/>
  <c r="K3001" i="16" s="1"/>
  <c r="H3001" i="16" s="1"/>
  <c r="L3002" i="16"/>
  <c r="K3002" i="16" s="1"/>
  <c r="L3003" i="16"/>
  <c r="L3004" i="16"/>
  <c r="K3004" i="16" s="1"/>
  <c r="L3005" i="16"/>
  <c r="L3006" i="16"/>
  <c r="K3006" i="16" s="1"/>
  <c r="H3006" i="16" s="1"/>
  <c r="L3007" i="16"/>
  <c r="K3007" i="16" s="1"/>
  <c r="H3007" i="16" s="1"/>
  <c r="L3008" i="16"/>
  <c r="K3008" i="16" s="1"/>
  <c r="L3009" i="16"/>
  <c r="K3009" i="16" s="1"/>
  <c r="H3009" i="16" s="1"/>
  <c r="L3010" i="16"/>
  <c r="K3010" i="16" s="1"/>
  <c r="H3010" i="16" s="1"/>
  <c r="L3011" i="16"/>
  <c r="K3011" i="16" s="1"/>
  <c r="H3011" i="16" s="1"/>
  <c r="L3012" i="16"/>
  <c r="K3012" i="16" s="1"/>
  <c r="L3013" i="16"/>
  <c r="K3013" i="16" s="1"/>
  <c r="H3013" i="16" s="1"/>
  <c r="L3014" i="16"/>
  <c r="K3014" i="16" s="1"/>
  <c r="L3015" i="16"/>
  <c r="L3016" i="16"/>
  <c r="K3016" i="16" s="1"/>
  <c r="L3017" i="16"/>
  <c r="L3018" i="16"/>
  <c r="K3018" i="16" s="1"/>
  <c r="H3018" i="16" s="1"/>
  <c r="L3019" i="16"/>
  <c r="K3019" i="16" s="1"/>
  <c r="H3019" i="16" s="1"/>
  <c r="L3020" i="16"/>
  <c r="K3020" i="16" s="1"/>
  <c r="H3020" i="16" s="1"/>
  <c r="L3021" i="16"/>
  <c r="K3021" i="16" s="1"/>
  <c r="H3021" i="16" s="1"/>
  <c r="L3022" i="16"/>
  <c r="K3022" i="16" s="1"/>
  <c r="H3022" i="16" s="1"/>
  <c r="L3023" i="16"/>
  <c r="K3023" i="16" s="1"/>
  <c r="H3023" i="16" s="1"/>
  <c r="L3024" i="16"/>
  <c r="K3024" i="16" s="1"/>
  <c r="H3024" i="16" s="1"/>
  <c r="L3025" i="16"/>
  <c r="K3025" i="16" s="1"/>
  <c r="L3026" i="16"/>
  <c r="K3026" i="16" s="1"/>
  <c r="L3027" i="16"/>
  <c r="L3028" i="16"/>
  <c r="K3028" i="16" s="1"/>
  <c r="H3028" i="16" s="1"/>
  <c r="L3029" i="16"/>
  <c r="L3030" i="16"/>
  <c r="K3030" i="16" s="1"/>
  <c r="H3030" i="16" s="1"/>
  <c r="L3031" i="16"/>
  <c r="K3031" i="16" s="1"/>
  <c r="H3031" i="16" s="1"/>
  <c r="L3032" i="16"/>
  <c r="K3032" i="16" s="1"/>
  <c r="H3032" i="16" s="1"/>
  <c r="L3033" i="16"/>
  <c r="K3033" i="16" s="1"/>
  <c r="H3033" i="16" s="1"/>
  <c r="L3034" i="16"/>
  <c r="K3034" i="16" s="1"/>
  <c r="H3034" i="16" s="1"/>
  <c r="L3035" i="16"/>
  <c r="K3035" i="16" s="1"/>
  <c r="H3035" i="16" s="1"/>
  <c r="L3036" i="16"/>
  <c r="K3036" i="16" s="1"/>
  <c r="H3036" i="16" s="1"/>
  <c r="L3037" i="16"/>
  <c r="K3037" i="16" s="1"/>
  <c r="H3037" i="16" s="1"/>
  <c r="L3038" i="16"/>
  <c r="K3038" i="16" s="1"/>
  <c r="H3038" i="16" s="1"/>
  <c r="L3039" i="16"/>
  <c r="L3040" i="16"/>
  <c r="K3040" i="16" s="1"/>
  <c r="L3041" i="16"/>
  <c r="L3042" i="16"/>
  <c r="K3042" i="16" s="1"/>
  <c r="H3042" i="16" s="1"/>
  <c r="L3043" i="16"/>
  <c r="K3043" i="16" s="1"/>
  <c r="H3043" i="16" s="1"/>
  <c r="L3044" i="16"/>
  <c r="K3044" i="16" s="1"/>
  <c r="H3044" i="16" s="1"/>
  <c r="L3045" i="16"/>
  <c r="K3045" i="16" s="1"/>
  <c r="H3045" i="16" s="1"/>
  <c r="L3046" i="16"/>
  <c r="K3046" i="16" s="1"/>
  <c r="H3046" i="16" s="1"/>
  <c r="L3047" i="16"/>
  <c r="K3047" i="16" s="1"/>
  <c r="H3047" i="16" s="1"/>
  <c r="L3048" i="16"/>
  <c r="K3048" i="16" s="1"/>
  <c r="H3048" i="16" s="1"/>
  <c r="L3049" i="16"/>
  <c r="K3049" i="16" s="1"/>
  <c r="H3049" i="16" s="1"/>
  <c r="L3050" i="16"/>
  <c r="K3050" i="16" s="1"/>
  <c r="H3050" i="16" s="1"/>
  <c r="L3051" i="16"/>
  <c r="L3052" i="16"/>
  <c r="K3052" i="16" s="1"/>
  <c r="H3052" i="16" s="1"/>
  <c r="L3053" i="16"/>
  <c r="L3054" i="16"/>
  <c r="K3054" i="16" s="1"/>
  <c r="H3054" i="16" s="1"/>
  <c r="L3055" i="16"/>
  <c r="K3055" i="16" s="1"/>
  <c r="H3055" i="16" s="1"/>
  <c r="L3056" i="16"/>
  <c r="K3056" i="16" s="1"/>
  <c r="H3056" i="16" s="1"/>
  <c r="L3057" i="16"/>
  <c r="K3057" i="16" s="1"/>
  <c r="H3057" i="16" s="1"/>
  <c r="L3058" i="16"/>
  <c r="K3058" i="16" s="1"/>
  <c r="H3058" i="16" s="1"/>
  <c r="L3059" i="16"/>
  <c r="K3059" i="16" s="1"/>
  <c r="H3059" i="16" s="1"/>
  <c r="L3060" i="16"/>
  <c r="K3060" i="16" s="1"/>
  <c r="H3060" i="16" s="1"/>
  <c r="L3061" i="16"/>
  <c r="K3061" i="16" s="1"/>
  <c r="H3061" i="16" s="1"/>
  <c r="L3062" i="16"/>
  <c r="K3062" i="16" s="1"/>
  <c r="H3062" i="16" s="1"/>
  <c r="L3063" i="16"/>
  <c r="L3064" i="16"/>
  <c r="K3064" i="16" s="1"/>
  <c r="L3065" i="16"/>
  <c r="L3066" i="16"/>
  <c r="K3066" i="16" s="1"/>
  <c r="H3066" i="16" s="1"/>
  <c r="L3067" i="16"/>
  <c r="K3067" i="16" s="1"/>
  <c r="H3067" i="16" s="1"/>
  <c r="L3068" i="16"/>
  <c r="K3068" i="16" s="1"/>
  <c r="H3068" i="16" s="1"/>
  <c r="L3069" i="16"/>
  <c r="K3069" i="16" s="1"/>
  <c r="H3069" i="16" s="1"/>
  <c r="L3070" i="16"/>
  <c r="K3070" i="16" s="1"/>
  <c r="H3070" i="16" s="1"/>
  <c r="L3071" i="16"/>
  <c r="K3071" i="16" s="1"/>
  <c r="H3071" i="16" s="1"/>
  <c r="L3072" i="16"/>
  <c r="K3072" i="16" s="1"/>
  <c r="L3073" i="16"/>
  <c r="K3073" i="16" s="1"/>
  <c r="H3073" i="16" s="1"/>
  <c r="L3074" i="16"/>
  <c r="K3074" i="16" s="1"/>
  <c r="L3075" i="16"/>
  <c r="L3076" i="16"/>
  <c r="K3076" i="16" s="1"/>
  <c r="H3076" i="16" s="1"/>
  <c r="L3077" i="16"/>
  <c r="L3078" i="16"/>
  <c r="K3078" i="16" s="1"/>
  <c r="H3078" i="16" s="1"/>
  <c r="L3079" i="16"/>
  <c r="K3079" i="16" s="1"/>
  <c r="H3079" i="16" s="1"/>
  <c r="L3080" i="16"/>
  <c r="K3080" i="16" s="1"/>
  <c r="H3080" i="16" s="1"/>
  <c r="L3081" i="16"/>
  <c r="K3081" i="16" s="1"/>
  <c r="H3081" i="16" s="1"/>
  <c r="L3082" i="16"/>
  <c r="K3082" i="16" s="1"/>
  <c r="H3082" i="16" s="1"/>
  <c r="L3083" i="16"/>
  <c r="K3083" i="16" s="1"/>
  <c r="H3083" i="16" s="1"/>
  <c r="L3084" i="16"/>
  <c r="K3084" i="16" s="1"/>
  <c r="H3084" i="16" s="1"/>
  <c r="L3085" i="16"/>
  <c r="K3085" i="16" s="1"/>
  <c r="H3085" i="16" s="1"/>
  <c r="L3086" i="16"/>
  <c r="K3086" i="16" s="1"/>
  <c r="L3087" i="16"/>
  <c r="L3088" i="16"/>
  <c r="K3088" i="16" s="1"/>
  <c r="H3088" i="16" s="1"/>
  <c r="L3089" i="16"/>
  <c r="L3090" i="16"/>
  <c r="K3090" i="16" s="1"/>
  <c r="H3090" i="16" s="1"/>
  <c r="L3091" i="16"/>
  <c r="K3091" i="16" s="1"/>
  <c r="H3091" i="16" s="1"/>
  <c r="L3092" i="16"/>
  <c r="K3092" i="16" s="1"/>
  <c r="L3093" i="16"/>
  <c r="K3093" i="16" s="1"/>
  <c r="H3093" i="16" s="1"/>
  <c r="L3094" i="16"/>
  <c r="K3094" i="16" s="1"/>
  <c r="H3094" i="16" s="1"/>
  <c r="L3095" i="16"/>
  <c r="K3095" i="16" s="1"/>
  <c r="H3095" i="16" s="1"/>
  <c r="L3096" i="16"/>
  <c r="K3096" i="16" s="1"/>
  <c r="H3096" i="16" s="1"/>
  <c r="L3097" i="16"/>
  <c r="K3097" i="16" s="1"/>
  <c r="L3098" i="16"/>
  <c r="K3098" i="16" s="1"/>
  <c r="L3099" i="16"/>
  <c r="L3100" i="16"/>
  <c r="K3100" i="16" s="1"/>
  <c r="L3101" i="16"/>
  <c r="L3102" i="16"/>
  <c r="K3102" i="16" s="1"/>
  <c r="H3102" i="16" s="1"/>
  <c r="L3103" i="16"/>
  <c r="K3103" i="16" s="1"/>
  <c r="H3103" i="16" s="1"/>
  <c r="L3104" i="16"/>
  <c r="K3104" i="16" s="1"/>
  <c r="L3105" i="16"/>
  <c r="K3105" i="16" s="1"/>
  <c r="H3105" i="16" s="1"/>
  <c r="L3106" i="16"/>
  <c r="K3106" i="16" s="1"/>
  <c r="H3106" i="16" s="1"/>
  <c r="L3107" i="16"/>
  <c r="K3107" i="16" s="1"/>
  <c r="H3107" i="16" s="1"/>
  <c r="L3108" i="16"/>
  <c r="K3108" i="16" s="1"/>
  <c r="H3108" i="16" s="1"/>
  <c r="L3109" i="16"/>
  <c r="K3109" i="16" s="1"/>
  <c r="H3109" i="16" s="1"/>
  <c r="L3110" i="16"/>
  <c r="K3110" i="16" s="1"/>
  <c r="H3110" i="16" s="1"/>
  <c r="L3111" i="16"/>
  <c r="L3112" i="16"/>
  <c r="K3112" i="16" s="1"/>
  <c r="H3112" i="16" s="1"/>
  <c r="L3113" i="16"/>
  <c r="L3114" i="16"/>
  <c r="K3114" i="16" s="1"/>
  <c r="H3114" i="16" s="1"/>
  <c r="L3115" i="16"/>
  <c r="K3115" i="16" s="1"/>
  <c r="H3115" i="16" s="1"/>
  <c r="L3116" i="16"/>
  <c r="K3116" i="16" s="1"/>
  <c r="H3116" i="16" s="1"/>
  <c r="L3117" i="16"/>
  <c r="K3117" i="16" s="1"/>
  <c r="H3117" i="16" s="1"/>
  <c r="L3118" i="16"/>
  <c r="K3118" i="16" s="1"/>
  <c r="H3118" i="16" s="1"/>
  <c r="L3119" i="16"/>
  <c r="K3119" i="16" s="1"/>
  <c r="H3119" i="16" s="1"/>
  <c r="L3120" i="16"/>
  <c r="K3120" i="16" s="1"/>
  <c r="H3120" i="16" s="1"/>
  <c r="L3121" i="16"/>
  <c r="K3121" i="16" s="1"/>
  <c r="H3121" i="16" s="1"/>
  <c r="L3122" i="16"/>
  <c r="K3122" i="16" s="1"/>
  <c r="H3122" i="16" s="1"/>
  <c r="L3123" i="16"/>
  <c r="L3124" i="16"/>
  <c r="K3124" i="16" s="1"/>
  <c r="H3124" i="16" s="1"/>
  <c r="L3125" i="16"/>
  <c r="L3126" i="16"/>
  <c r="K3126" i="16" s="1"/>
  <c r="H3126" i="16" s="1"/>
  <c r="L3127" i="16"/>
  <c r="K3127" i="16" s="1"/>
  <c r="H3127" i="16" s="1"/>
  <c r="L3128" i="16"/>
  <c r="K3128" i="16" s="1"/>
  <c r="L3129" i="16"/>
  <c r="K3129" i="16" s="1"/>
  <c r="H3129" i="16" s="1"/>
  <c r="L3130" i="16"/>
  <c r="K3130" i="16" s="1"/>
  <c r="H3130" i="16" s="1"/>
  <c r="L3131" i="16"/>
  <c r="K3131" i="16" s="1"/>
  <c r="H3131" i="16" s="1"/>
  <c r="L3132" i="16"/>
  <c r="K3132" i="16" s="1"/>
  <c r="H3132" i="16" s="1"/>
  <c r="L3133" i="16"/>
  <c r="K3133" i="16" s="1"/>
  <c r="H3133" i="16" s="1"/>
  <c r="L3134" i="16"/>
  <c r="K3134" i="16" s="1"/>
  <c r="H3134" i="16" s="1"/>
  <c r="L3135" i="16"/>
  <c r="L3136" i="16"/>
  <c r="K3136" i="16" s="1"/>
  <c r="H3136" i="16" s="1"/>
  <c r="L3137" i="16"/>
  <c r="L3138" i="16"/>
  <c r="K3138" i="16" s="1"/>
  <c r="H3138" i="16" s="1"/>
  <c r="L3139" i="16"/>
  <c r="K3139" i="16" s="1"/>
  <c r="H3139" i="16" s="1"/>
  <c r="L3140" i="16"/>
  <c r="K3140" i="16" s="1"/>
  <c r="H3140" i="16" s="1"/>
  <c r="L3141" i="16"/>
  <c r="K3141" i="16" s="1"/>
  <c r="H3141" i="16" s="1"/>
  <c r="L3142" i="16"/>
  <c r="K3142" i="16" s="1"/>
  <c r="H3142" i="16" s="1"/>
  <c r="L3143" i="16"/>
  <c r="K3143" i="16" s="1"/>
  <c r="H3143" i="16" s="1"/>
  <c r="L3144" i="16"/>
  <c r="K3144" i="16" s="1"/>
  <c r="H3144" i="16" s="1"/>
  <c r="L3145" i="16"/>
  <c r="K3145" i="16" s="1"/>
  <c r="L3146" i="16"/>
  <c r="K3146" i="16" s="1"/>
  <c r="H3146" i="16" s="1"/>
  <c r="L3147" i="16"/>
  <c r="L3148" i="16"/>
  <c r="K3148" i="16" s="1"/>
  <c r="L3149" i="16"/>
  <c r="L3150" i="16"/>
  <c r="K3150" i="16" s="1"/>
  <c r="L3151" i="16"/>
  <c r="K3151" i="16" s="1"/>
  <c r="H3151" i="16" s="1"/>
  <c r="L3152" i="16"/>
  <c r="K3152" i="16" s="1"/>
  <c r="L3153" i="16"/>
  <c r="K3153" i="16" s="1"/>
  <c r="H3153" i="16" s="1"/>
  <c r="L3154" i="16"/>
  <c r="K3154" i="16" s="1"/>
  <c r="H3154" i="16" s="1"/>
  <c r="L3155" i="16"/>
  <c r="K3155" i="16" s="1"/>
  <c r="H3155" i="16" s="1"/>
  <c r="L3156" i="16"/>
  <c r="K3156" i="16" s="1"/>
  <c r="H3156" i="16" s="1"/>
  <c r="L3157" i="16"/>
  <c r="K3157" i="16" s="1"/>
  <c r="H3157" i="16" s="1"/>
  <c r="L3158" i="16"/>
  <c r="K3158" i="16" s="1"/>
  <c r="L3159" i="16"/>
  <c r="L3160" i="16"/>
  <c r="K3160" i="16" s="1"/>
  <c r="H3160" i="16" s="1"/>
  <c r="L3161" i="16"/>
  <c r="L3162" i="16"/>
  <c r="K3162" i="16" s="1"/>
  <c r="H3162" i="16" s="1"/>
  <c r="L3163" i="16"/>
  <c r="K3163" i="16" s="1"/>
  <c r="H3163" i="16" s="1"/>
  <c r="L3164" i="16"/>
  <c r="K3164" i="16" s="1"/>
  <c r="H3164" i="16" s="1"/>
  <c r="L3165" i="16"/>
  <c r="K3165" i="16" s="1"/>
  <c r="H3165" i="16" s="1"/>
  <c r="L3166" i="16"/>
  <c r="K3166" i="16" s="1"/>
  <c r="H3166" i="16" s="1"/>
  <c r="L3167" i="16"/>
  <c r="K3167" i="16" s="1"/>
  <c r="H3167" i="16" s="1"/>
  <c r="L3168" i="16"/>
  <c r="K3168" i="16" s="1"/>
  <c r="H3168" i="16" s="1"/>
  <c r="L3169" i="16"/>
  <c r="K3169" i="16" s="1"/>
  <c r="L3170" i="16"/>
  <c r="K3170" i="16" s="1"/>
  <c r="H3170" i="16" s="1"/>
  <c r="L3171" i="16"/>
  <c r="L3172" i="16"/>
  <c r="K3172" i="16" s="1"/>
  <c r="L3173" i="16"/>
  <c r="L3174" i="16"/>
  <c r="K3174" i="16" s="1"/>
  <c r="H3174" i="16" s="1"/>
  <c r="L3175" i="16"/>
  <c r="K3175" i="16" s="1"/>
  <c r="H3175" i="16" s="1"/>
  <c r="L3176" i="16"/>
  <c r="K3176" i="16" s="1"/>
  <c r="L3177" i="16"/>
  <c r="K3177" i="16" s="1"/>
  <c r="H3177" i="16" s="1"/>
  <c r="L3178" i="16"/>
  <c r="K3178" i="16" s="1"/>
  <c r="H3178" i="16" s="1"/>
  <c r="L3179" i="16"/>
  <c r="K3179" i="16" s="1"/>
  <c r="H3179" i="16" s="1"/>
  <c r="L3180" i="16"/>
  <c r="K3180" i="16" s="1"/>
  <c r="H3180" i="16" s="1"/>
  <c r="L3181" i="16"/>
  <c r="K3181" i="16" s="1"/>
  <c r="H3181" i="16" s="1"/>
  <c r="L3182" i="16"/>
  <c r="K3182" i="16" s="1"/>
  <c r="H3182" i="16" s="1"/>
  <c r="L3183" i="16"/>
  <c r="L3184" i="16"/>
  <c r="K3184" i="16" s="1"/>
  <c r="L3185" i="16"/>
  <c r="L3186" i="16"/>
  <c r="K3186" i="16" s="1"/>
  <c r="H3186" i="16" s="1"/>
  <c r="L3187" i="16"/>
  <c r="K3187" i="16" s="1"/>
  <c r="H3187" i="16" s="1"/>
  <c r="L3188" i="16"/>
  <c r="K3188" i="16" s="1"/>
  <c r="H3188" i="16" s="1"/>
  <c r="L3189" i="16"/>
  <c r="K3189" i="16" s="1"/>
  <c r="H3189" i="16" s="1"/>
  <c r="L3190" i="16"/>
  <c r="K3190" i="16" s="1"/>
  <c r="H3190" i="16" s="1"/>
  <c r="L3191" i="16"/>
  <c r="K3191" i="16" s="1"/>
  <c r="H3191" i="16" s="1"/>
  <c r="L3192" i="16"/>
  <c r="K3192" i="16" s="1"/>
  <c r="H3192" i="16" s="1"/>
  <c r="L3193" i="16"/>
  <c r="K3193" i="16" s="1"/>
  <c r="H3193" i="16" s="1"/>
  <c r="L3194" i="16"/>
  <c r="K3194" i="16" s="1"/>
  <c r="H3194" i="16" s="1"/>
  <c r="L3195" i="16"/>
  <c r="L3196" i="16"/>
  <c r="K3196" i="16" s="1"/>
  <c r="L3197" i="16"/>
  <c r="L3198" i="16"/>
  <c r="K3198" i="16" s="1"/>
  <c r="H3198" i="16" s="1"/>
  <c r="L3199" i="16"/>
  <c r="K3199" i="16" s="1"/>
  <c r="H3199" i="16" s="1"/>
  <c r="L3200" i="16"/>
  <c r="K3200" i="16" s="1"/>
  <c r="H3200" i="16" s="1"/>
  <c r="L3201" i="16"/>
  <c r="K3201" i="16" s="1"/>
  <c r="H3201" i="16" s="1"/>
  <c r="L3202" i="16"/>
  <c r="K3202" i="16" s="1"/>
  <c r="H3202" i="16" s="1"/>
  <c r="L3203" i="16"/>
  <c r="K3203" i="16" s="1"/>
  <c r="H3203" i="16" s="1"/>
  <c r="L3204" i="16"/>
  <c r="K3204" i="16" s="1"/>
  <c r="H3204" i="16" s="1"/>
  <c r="L3205" i="16"/>
  <c r="K3205" i="16" s="1"/>
  <c r="H3205" i="16" s="1"/>
  <c r="L3206" i="16"/>
  <c r="K3206" i="16" s="1"/>
  <c r="L3207" i="16"/>
  <c r="L3208" i="16"/>
  <c r="K3208" i="16" s="1"/>
  <c r="L3209" i="16"/>
  <c r="L3210" i="16"/>
  <c r="K3210" i="16" s="1"/>
  <c r="H3210" i="16" s="1"/>
  <c r="L3211" i="16"/>
  <c r="K3211" i="16" s="1"/>
  <c r="H3211" i="16" s="1"/>
  <c r="L3212" i="16"/>
  <c r="K3212" i="16" s="1"/>
  <c r="H3212" i="16" s="1"/>
  <c r="L3213" i="16"/>
  <c r="K3213" i="16" s="1"/>
  <c r="H3213" i="16" s="1"/>
  <c r="L3214" i="16"/>
  <c r="K3214" i="16" s="1"/>
  <c r="H3214" i="16" s="1"/>
  <c r="L3215" i="16"/>
  <c r="K3215" i="16" s="1"/>
  <c r="H3215" i="16" s="1"/>
  <c r="L3216" i="16"/>
  <c r="K3216" i="16" s="1"/>
  <c r="H3216" i="16" s="1"/>
  <c r="L3217" i="16"/>
  <c r="K3217" i="16" s="1"/>
  <c r="H3217" i="16" s="1"/>
  <c r="L3218" i="16"/>
  <c r="K3218" i="16" s="1"/>
  <c r="L3219" i="16"/>
  <c r="L3220" i="16"/>
  <c r="K3220" i="16" s="1"/>
  <c r="H3220" i="16" s="1"/>
  <c r="L3221" i="16"/>
  <c r="L3222" i="16"/>
  <c r="K3222" i="16" s="1"/>
  <c r="H3222" i="16" s="1"/>
  <c r="L3223" i="16"/>
  <c r="K3223" i="16" s="1"/>
  <c r="H3223" i="16" s="1"/>
  <c r="L3224" i="16"/>
  <c r="K3224" i="16" s="1"/>
  <c r="H3224" i="16" s="1"/>
  <c r="L3225" i="16"/>
  <c r="K3225" i="16" s="1"/>
  <c r="H3225" i="16" s="1"/>
  <c r="L3226" i="16"/>
  <c r="K3226" i="16" s="1"/>
  <c r="H3226" i="16" s="1"/>
  <c r="L3227" i="16"/>
  <c r="K3227" i="16" s="1"/>
  <c r="H3227" i="16" s="1"/>
  <c r="L3228" i="16"/>
  <c r="K3228" i="16" s="1"/>
  <c r="L3229" i="16"/>
  <c r="K3229" i="16" s="1"/>
  <c r="H3229" i="16" s="1"/>
  <c r="L3230" i="16"/>
  <c r="K3230" i="16" s="1"/>
  <c r="L3231" i="16"/>
  <c r="L3232" i="16"/>
  <c r="K3232" i="16" s="1"/>
  <c r="L3233" i="16"/>
  <c r="L3234" i="16"/>
  <c r="K3234" i="16" s="1"/>
  <c r="H3234" i="16" s="1"/>
  <c r="L3235" i="16"/>
  <c r="K3235" i="16" s="1"/>
  <c r="H3235" i="16" s="1"/>
  <c r="L3236" i="16"/>
  <c r="K3236" i="16" s="1"/>
  <c r="H3236" i="16" s="1"/>
  <c r="L3237" i="16"/>
  <c r="K3237" i="16" s="1"/>
  <c r="H3237" i="16" s="1"/>
  <c r="L3238" i="16"/>
  <c r="K3238" i="16" s="1"/>
  <c r="H3238" i="16" s="1"/>
  <c r="L3239" i="16"/>
  <c r="K3239" i="16" s="1"/>
  <c r="H3239" i="16" s="1"/>
  <c r="L3240" i="16"/>
  <c r="K3240" i="16" s="1"/>
  <c r="H3240" i="16" s="1"/>
  <c r="L3241" i="16"/>
  <c r="K3241" i="16" s="1"/>
  <c r="H3241" i="16" s="1"/>
  <c r="L3242" i="16"/>
  <c r="K3242" i="16" s="1"/>
  <c r="L3243" i="16"/>
  <c r="L3244" i="16"/>
  <c r="K3244" i="16" s="1"/>
  <c r="H3244" i="16" s="1"/>
  <c r="L3245" i="16"/>
  <c r="L3246" i="16"/>
  <c r="K3246" i="16" s="1"/>
  <c r="H3246" i="16" s="1"/>
  <c r="L3247" i="16"/>
  <c r="K3247" i="16" s="1"/>
  <c r="H3247" i="16" s="1"/>
  <c r="L3248" i="16"/>
  <c r="K3248" i="16" s="1"/>
  <c r="H3248" i="16" s="1"/>
  <c r="L3249" i="16"/>
  <c r="K3249" i="16" s="1"/>
  <c r="H3249" i="16" s="1"/>
  <c r="L3250" i="16"/>
  <c r="K3250" i="16" s="1"/>
  <c r="H3250" i="16" s="1"/>
  <c r="L3251" i="16"/>
  <c r="K3251" i="16" s="1"/>
  <c r="H3251" i="16" s="1"/>
  <c r="L3252" i="16"/>
  <c r="K3252" i="16" s="1"/>
  <c r="H3252" i="16" s="1"/>
  <c r="L3253" i="16"/>
  <c r="K3253" i="16" s="1"/>
  <c r="H3253" i="16" s="1"/>
  <c r="L3254" i="16"/>
  <c r="K3254" i="16" s="1"/>
  <c r="L3255" i="16"/>
  <c r="L3256" i="16"/>
  <c r="K3256" i="16" s="1"/>
  <c r="H3256" i="16" s="1"/>
  <c r="L3257" i="16"/>
  <c r="L3258" i="16"/>
  <c r="K3258" i="16" s="1"/>
  <c r="H3258" i="16" s="1"/>
  <c r="L3259" i="16"/>
  <c r="K3259" i="16" s="1"/>
  <c r="H3259" i="16" s="1"/>
  <c r="L3260" i="16"/>
  <c r="K3260" i="16" s="1"/>
  <c r="L3261" i="16"/>
  <c r="K3261" i="16" s="1"/>
  <c r="H3261" i="16" s="1"/>
  <c r="L3262" i="16"/>
  <c r="K3262" i="16" s="1"/>
  <c r="H3262" i="16" s="1"/>
  <c r="L3263" i="16"/>
  <c r="K3263" i="16" s="1"/>
  <c r="H3263" i="16" s="1"/>
  <c r="L3264" i="16"/>
  <c r="K3264" i="16" s="1"/>
  <c r="H3264" i="16" s="1"/>
  <c r="L3265" i="16"/>
  <c r="K3265" i="16" s="1"/>
  <c r="H3265" i="16" s="1"/>
  <c r="L3266" i="16"/>
  <c r="K3266" i="16" s="1"/>
  <c r="H3266" i="16" s="1"/>
  <c r="L3267" i="16"/>
  <c r="L3268" i="16"/>
  <c r="K3268" i="16" s="1"/>
  <c r="H3268" i="16" s="1"/>
  <c r="L3269" i="16"/>
  <c r="L3270" i="16"/>
  <c r="K3270" i="16" s="1"/>
  <c r="H3270" i="16" s="1"/>
  <c r="L3271" i="16"/>
  <c r="K3271" i="16" s="1"/>
  <c r="H3271" i="16" s="1"/>
  <c r="L3272" i="16"/>
  <c r="K3272" i="16" s="1"/>
  <c r="H3272" i="16" s="1"/>
  <c r="L3273" i="16"/>
  <c r="K3273" i="16" s="1"/>
  <c r="H3273" i="16" s="1"/>
  <c r="L3274" i="16"/>
  <c r="K3274" i="16" s="1"/>
  <c r="H3274" i="16" s="1"/>
  <c r="L3275" i="16"/>
  <c r="K3275" i="16" s="1"/>
  <c r="H3275" i="16" s="1"/>
  <c r="L3276" i="16"/>
  <c r="K3276" i="16" s="1"/>
  <c r="H3276" i="16" s="1"/>
  <c r="L3277" i="16"/>
  <c r="K3277" i="16" s="1"/>
  <c r="H3277" i="16" s="1"/>
  <c r="L3278" i="16"/>
  <c r="K3278" i="16" s="1"/>
  <c r="H3278" i="16" s="1"/>
  <c r="L3279" i="16"/>
  <c r="L3280" i="16"/>
  <c r="K3280" i="16" s="1"/>
  <c r="H3280" i="16" s="1"/>
  <c r="L3281" i="16"/>
  <c r="L3282" i="16"/>
  <c r="K3282" i="16" s="1"/>
  <c r="H3282" i="16" s="1"/>
  <c r="L3283" i="16"/>
  <c r="K3283" i="16" s="1"/>
  <c r="H3283" i="16" s="1"/>
  <c r="L3284" i="16"/>
  <c r="K3284" i="16" s="1"/>
  <c r="H3284" i="16" s="1"/>
  <c r="L3285" i="16"/>
  <c r="K3285" i="16" s="1"/>
  <c r="H3285" i="16" s="1"/>
  <c r="L3286" i="16"/>
  <c r="K3286" i="16" s="1"/>
  <c r="H3286" i="16" s="1"/>
  <c r="L3287" i="16"/>
  <c r="K3287" i="16" s="1"/>
  <c r="H3287" i="16" s="1"/>
  <c r="L3288" i="16"/>
  <c r="K3288" i="16" s="1"/>
  <c r="H3288" i="16" s="1"/>
  <c r="L3289" i="16"/>
  <c r="K3289" i="16" s="1"/>
  <c r="H3289" i="16" s="1"/>
  <c r="L3290" i="16"/>
  <c r="K3290" i="16" s="1"/>
  <c r="H3290" i="16" s="1"/>
  <c r="L3291" i="16"/>
  <c r="L3292" i="16"/>
  <c r="K3292" i="16" s="1"/>
  <c r="L3293" i="16"/>
  <c r="L3294" i="16"/>
  <c r="K3294" i="16" s="1"/>
  <c r="H3294" i="16" s="1"/>
  <c r="L3295" i="16"/>
  <c r="K3295" i="16" s="1"/>
  <c r="H3295" i="16" s="1"/>
  <c r="L3296" i="16"/>
  <c r="K3296" i="16" s="1"/>
  <c r="H3296" i="16" s="1"/>
  <c r="L3297" i="16"/>
  <c r="K3297" i="16" s="1"/>
  <c r="H3297" i="16" s="1"/>
  <c r="L3298" i="16"/>
  <c r="K3298" i="16" s="1"/>
  <c r="H3298" i="16" s="1"/>
  <c r="L3299" i="16"/>
  <c r="K3299" i="16" s="1"/>
  <c r="H3299" i="16" s="1"/>
  <c r="L3300" i="16"/>
  <c r="K3300" i="16" s="1"/>
  <c r="H3300" i="16" s="1"/>
  <c r="L3301" i="16"/>
  <c r="K3301" i="16" s="1"/>
  <c r="H3301" i="16" s="1"/>
  <c r="L3302" i="16"/>
  <c r="K3302" i="16" s="1"/>
  <c r="H3302" i="16" s="1"/>
  <c r="L3303" i="16"/>
  <c r="L3304" i="16"/>
  <c r="K3304" i="16" s="1"/>
  <c r="H3304" i="16" s="1"/>
  <c r="L3305" i="16"/>
  <c r="L3306" i="16"/>
  <c r="K3306" i="16" s="1"/>
  <c r="H3306" i="16" s="1"/>
  <c r="L3307" i="16"/>
  <c r="K3307" i="16" s="1"/>
  <c r="H3307" i="16" s="1"/>
  <c r="L3308" i="16"/>
  <c r="K3308" i="16" s="1"/>
  <c r="L3309" i="16"/>
  <c r="K3309" i="16" s="1"/>
  <c r="H3309" i="16" s="1"/>
  <c r="L3310" i="16"/>
  <c r="K3310" i="16" s="1"/>
  <c r="H3310" i="16" s="1"/>
  <c r="L3311" i="16"/>
  <c r="K3311" i="16" s="1"/>
  <c r="H3311" i="16" s="1"/>
  <c r="L3312" i="16"/>
  <c r="K3312" i="16" s="1"/>
  <c r="L3313" i="16"/>
  <c r="K3313" i="16" s="1"/>
  <c r="H3313" i="16" s="1"/>
  <c r="L3314" i="16"/>
  <c r="K3314" i="16" s="1"/>
  <c r="L3315" i="16"/>
  <c r="L3316" i="16"/>
  <c r="K3316" i="16" s="1"/>
  <c r="L3317" i="16"/>
  <c r="L3318" i="16"/>
  <c r="K3318" i="16" s="1"/>
  <c r="H3318" i="16" s="1"/>
  <c r="L3319" i="16"/>
  <c r="K3319" i="16" s="1"/>
  <c r="H3319" i="16" s="1"/>
  <c r="L3320" i="16"/>
  <c r="K3320" i="16" s="1"/>
  <c r="H3320" i="16" s="1"/>
  <c r="L3321" i="16"/>
  <c r="K3321" i="16" s="1"/>
  <c r="H3321" i="16" s="1"/>
  <c r="L3322" i="16"/>
  <c r="K3322" i="16" s="1"/>
  <c r="H3322" i="16" s="1"/>
  <c r="L3323" i="16"/>
  <c r="K3323" i="16" s="1"/>
  <c r="H3323" i="16" s="1"/>
  <c r="L3324" i="16"/>
  <c r="K3324" i="16" s="1"/>
  <c r="H3324" i="16" s="1"/>
  <c r="L3325" i="16"/>
  <c r="K3325" i="16" s="1"/>
  <c r="H3325" i="16" s="1"/>
  <c r="L3326" i="16"/>
  <c r="K3326" i="16" s="1"/>
  <c r="H3326" i="16" s="1"/>
  <c r="L3327" i="16"/>
  <c r="L3328" i="16"/>
  <c r="K3328" i="16" s="1"/>
  <c r="H3328" i="16" s="1"/>
  <c r="L3329" i="16"/>
  <c r="L3330" i="16"/>
  <c r="K3330" i="16" s="1"/>
  <c r="H3330" i="16" s="1"/>
  <c r="L3331" i="16"/>
  <c r="K3331" i="16" s="1"/>
  <c r="H3331" i="16" s="1"/>
  <c r="L3332" i="16"/>
  <c r="K3332" i="16" s="1"/>
  <c r="L3333" i="16"/>
  <c r="K3333" i="16" s="1"/>
  <c r="H3333" i="16" s="1"/>
  <c r="L3334" i="16"/>
  <c r="K3334" i="16" s="1"/>
  <c r="H3334" i="16" s="1"/>
  <c r="L3335" i="16"/>
  <c r="K3335" i="16" s="1"/>
  <c r="H3335" i="16" s="1"/>
  <c r="L3336" i="16"/>
  <c r="K3336" i="16" s="1"/>
  <c r="H3336" i="16" s="1"/>
  <c r="L3337" i="16"/>
  <c r="K3337" i="16" s="1"/>
  <c r="H3337" i="16" s="1"/>
  <c r="L3338" i="16"/>
  <c r="K3338" i="16" s="1"/>
  <c r="H3338" i="16" s="1"/>
  <c r="L3339" i="16"/>
  <c r="L3340" i="16"/>
  <c r="K3340" i="16" s="1"/>
  <c r="L3341" i="16"/>
  <c r="L3342" i="16"/>
  <c r="K3342" i="16" s="1"/>
  <c r="H3342" i="16" s="1"/>
  <c r="L3343" i="16"/>
  <c r="K3343" i="16" s="1"/>
  <c r="H3343" i="16" s="1"/>
  <c r="L3344" i="16"/>
  <c r="K3344" i="16" s="1"/>
  <c r="H3344" i="16" s="1"/>
  <c r="L3345" i="16"/>
  <c r="K3345" i="16" s="1"/>
  <c r="H3345" i="16" s="1"/>
  <c r="L3346" i="16"/>
  <c r="K3346" i="16" s="1"/>
  <c r="H3346" i="16" s="1"/>
  <c r="L3347" i="16"/>
  <c r="K3347" i="16" s="1"/>
  <c r="H3347" i="16" s="1"/>
  <c r="L3348" i="16"/>
  <c r="K3348" i="16" s="1"/>
  <c r="H3348" i="16" s="1"/>
  <c r="L3349" i="16"/>
  <c r="K3349" i="16" s="1"/>
  <c r="H3349" i="16" s="1"/>
  <c r="L3350" i="16"/>
  <c r="K3350" i="16" s="1"/>
  <c r="H3350" i="16" s="1"/>
  <c r="L3351" i="16"/>
  <c r="L3352" i="16"/>
  <c r="K3352" i="16" s="1"/>
  <c r="L3353" i="16"/>
  <c r="L3354" i="16"/>
  <c r="K3354" i="16" s="1"/>
  <c r="H3354" i="16" s="1"/>
  <c r="L3355" i="16"/>
  <c r="K3355" i="16" s="1"/>
  <c r="H3355" i="16" s="1"/>
  <c r="L3356" i="16"/>
  <c r="K3356" i="16" s="1"/>
  <c r="H3356" i="16" s="1"/>
  <c r="L3357" i="16"/>
  <c r="K3357" i="16" s="1"/>
  <c r="H3357" i="16" s="1"/>
  <c r="L3358" i="16"/>
  <c r="K3358" i="16" s="1"/>
  <c r="H3358" i="16" s="1"/>
  <c r="L3359" i="16"/>
  <c r="K3359" i="16" s="1"/>
  <c r="H3359" i="16" s="1"/>
  <c r="L3360" i="16"/>
  <c r="K3360" i="16" s="1"/>
  <c r="H3360" i="16" s="1"/>
  <c r="L3361" i="16"/>
  <c r="K3361" i="16" s="1"/>
  <c r="H3361" i="16" s="1"/>
  <c r="L3362" i="16"/>
  <c r="K3362" i="16" s="1"/>
  <c r="H3362" i="16" s="1"/>
  <c r="L3363" i="16"/>
  <c r="L3364" i="16"/>
  <c r="K3364" i="16" s="1"/>
  <c r="L3365" i="16"/>
  <c r="L3366" i="16"/>
  <c r="K3366" i="16" s="1"/>
  <c r="H3366" i="16" s="1"/>
  <c r="L3367" i="16"/>
  <c r="K3367" i="16" s="1"/>
  <c r="L3368" i="16"/>
  <c r="K3368" i="16" s="1"/>
  <c r="H3368" i="16" s="1"/>
  <c r="L3369" i="16"/>
  <c r="K3369" i="16" s="1"/>
  <c r="H3369" i="16" s="1"/>
  <c r="L3370" i="16"/>
  <c r="K3370" i="16" s="1"/>
  <c r="H3370" i="16" s="1"/>
  <c r="L3371" i="16"/>
  <c r="K3371" i="16" s="1"/>
  <c r="H3371" i="16" s="1"/>
  <c r="L3372" i="16"/>
  <c r="K3372" i="16" s="1"/>
  <c r="H3372" i="16" s="1"/>
  <c r="L3373" i="16"/>
  <c r="K3373" i="16" s="1"/>
  <c r="H3373" i="16" s="1"/>
  <c r="L3374" i="16"/>
  <c r="K3374" i="16" s="1"/>
  <c r="H3374" i="16" s="1"/>
  <c r="L3375" i="16"/>
  <c r="L3376" i="16"/>
  <c r="K3376" i="16" s="1"/>
  <c r="H3376" i="16" s="1"/>
  <c r="L3377" i="16"/>
  <c r="L3378" i="16"/>
  <c r="K3378" i="16" s="1"/>
  <c r="H3378" i="16" s="1"/>
  <c r="L3379" i="16"/>
  <c r="K3379" i="16" s="1"/>
  <c r="H3379" i="16" s="1"/>
  <c r="L3380" i="16"/>
  <c r="K3380" i="16" s="1"/>
  <c r="H3380" i="16" s="1"/>
  <c r="L3381" i="16"/>
  <c r="K3381" i="16" s="1"/>
  <c r="H3381" i="16" s="1"/>
  <c r="L3382" i="16"/>
  <c r="K3382" i="16" s="1"/>
  <c r="H3382" i="16" s="1"/>
  <c r="L3383" i="16"/>
  <c r="K3383" i="16" s="1"/>
  <c r="H3383" i="16" s="1"/>
  <c r="L3384" i="16"/>
  <c r="K3384" i="16" s="1"/>
  <c r="H3384" i="16" s="1"/>
  <c r="L3385" i="16"/>
  <c r="K3385" i="16" s="1"/>
  <c r="H3385" i="16" s="1"/>
  <c r="L3386" i="16"/>
  <c r="K3386" i="16" s="1"/>
  <c r="L3387" i="16"/>
  <c r="L3388" i="16"/>
  <c r="K3388" i="16" s="1"/>
  <c r="L3389" i="16"/>
  <c r="L3390" i="16"/>
  <c r="K3390" i="16" s="1"/>
  <c r="H3390" i="16" s="1"/>
  <c r="L3391" i="16"/>
  <c r="K3391" i="16" s="1"/>
  <c r="H3391" i="16" s="1"/>
  <c r="L3392" i="16"/>
  <c r="K3392" i="16" s="1"/>
  <c r="L3393" i="16"/>
  <c r="K3393" i="16" s="1"/>
  <c r="H3393" i="16" s="1"/>
  <c r="L3394" i="16"/>
  <c r="K3394" i="16" s="1"/>
  <c r="H3394" i="16" s="1"/>
  <c r="L3395" i="16"/>
  <c r="K3395" i="16" s="1"/>
  <c r="H3395" i="16" s="1"/>
  <c r="L3396" i="16"/>
  <c r="K3396" i="16" s="1"/>
  <c r="H3396" i="16" s="1"/>
  <c r="L3397" i="16"/>
  <c r="K3397" i="16" s="1"/>
  <c r="H3397" i="16" s="1"/>
  <c r="L3398" i="16"/>
  <c r="K3398" i="16" s="1"/>
  <c r="L3399" i="16"/>
  <c r="L3400" i="16"/>
  <c r="K3400" i="16" s="1"/>
  <c r="H3400" i="16" s="1"/>
  <c r="L3401" i="16"/>
  <c r="L3402" i="16"/>
  <c r="K3402" i="16" s="1"/>
  <c r="H3402" i="16" s="1"/>
  <c r="L3403" i="16"/>
  <c r="K3403" i="16" s="1"/>
  <c r="H3403" i="16" s="1"/>
  <c r="L3404" i="16"/>
  <c r="K3404" i="16" s="1"/>
  <c r="L3405" i="16"/>
  <c r="K3405" i="16" s="1"/>
  <c r="H3405" i="16" s="1"/>
  <c r="L3406" i="16"/>
  <c r="K3406" i="16" s="1"/>
  <c r="H3406" i="16" s="1"/>
  <c r="L3407" i="16"/>
  <c r="K3407" i="16" s="1"/>
  <c r="H3407" i="16" s="1"/>
  <c r="L3408" i="16"/>
  <c r="K3408" i="16" s="1"/>
  <c r="H3408" i="16" s="1"/>
  <c r="L3409" i="16"/>
  <c r="K3409" i="16" s="1"/>
  <c r="H3409" i="16" s="1"/>
  <c r="L3410" i="16"/>
  <c r="K3410" i="16" s="1"/>
  <c r="H3410" i="16" s="1"/>
  <c r="L3411" i="16"/>
  <c r="L3412" i="16"/>
  <c r="K3412" i="16" s="1"/>
  <c r="H3412" i="16" s="1"/>
  <c r="L3413" i="16"/>
  <c r="L3414" i="16"/>
  <c r="K3414" i="16" s="1"/>
  <c r="H3414" i="16" s="1"/>
  <c r="L3415" i="16"/>
  <c r="K3415" i="16" s="1"/>
  <c r="H3415" i="16" s="1"/>
  <c r="L3416" i="16"/>
  <c r="K3416" i="16" s="1"/>
  <c r="H3416" i="16" s="1"/>
  <c r="L3417" i="16"/>
  <c r="K3417" i="16" s="1"/>
  <c r="H3417" i="16" s="1"/>
  <c r="L3418" i="16"/>
  <c r="K3418" i="16" s="1"/>
  <c r="H3418" i="16" s="1"/>
  <c r="L3419" i="16"/>
  <c r="K3419" i="16" s="1"/>
  <c r="H3419" i="16" s="1"/>
  <c r="L3420" i="16"/>
  <c r="K3420" i="16" s="1"/>
  <c r="H3420" i="16" s="1"/>
  <c r="L3421" i="16"/>
  <c r="K3421" i="16" s="1"/>
  <c r="H3421" i="16" s="1"/>
  <c r="L3422" i="16"/>
  <c r="K3422" i="16" s="1"/>
  <c r="L3423" i="16"/>
  <c r="L3424" i="16"/>
  <c r="K3424" i="16" s="1"/>
  <c r="L3425" i="16"/>
  <c r="L3426" i="16"/>
  <c r="K3426" i="16" s="1"/>
  <c r="H3426" i="16" s="1"/>
  <c r="L3427" i="16"/>
  <c r="K3427" i="16" s="1"/>
  <c r="H3427" i="16" s="1"/>
  <c r="L3428" i="16"/>
  <c r="K3428" i="16" s="1"/>
  <c r="H3428" i="16" s="1"/>
  <c r="L3429" i="16"/>
  <c r="K3429" i="16" s="1"/>
  <c r="H3429" i="16" s="1"/>
  <c r="L3430" i="16"/>
  <c r="K3430" i="16" s="1"/>
  <c r="H3430" i="16" s="1"/>
  <c r="L3431" i="16"/>
  <c r="K3431" i="16" s="1"/>
  <c r="H3431" i="16" s="1"/>
  <c r="L3432" i="16"/>
  <c r="K3432" i="16" s="1"/>
  <c r="H3432" i="16" s="1"/>
  <c r="L3433" i="16"/>
  <c r="K3433" i="16" s="1"/>
  <c r="H3433" i="16" s="1"/>
  <c r="L3434" i="16"/>
  <c r="K3434" i="16" s="1"/>
  <c r="L3435" i="16"/>
  <c r="L3436" i="16"/>
  <c r="K3436" i="16" s="1"/>
  <c r="H3436" i="16" s="1"/>
  <c r="L3437" i="16"/>
  <c r="L3438" i="16"/>
  <c r="K3438" i="16" s="1"/>
  <c r="H3438" i="16" s="1"/>
  <c r="L3439" i="16"/>
  <c r="K3439" i="16" s="1"/>
  <c r="H3439" i="16" s="1"/>
  <c r="L3440" i="16"/>
  <c r="K3440" i="16" s="1"/>
  <c r="H3440" i="16" s="1"/>
  <c r="L3441" i="16"/>
  <c r="K3441" i="16" s="1"/>
  <c r="H3441" i="16" s="1"/>
  <c r="L3442" i="16"/>
  <c r="K3442" i="16" s="1"/>
  <c r="H3442" i="16" s="1"/>
  <c r="L3443" i="16"/>
  <c r="K3443" i="16" s="1"/>
  <c r="H3443" i="16" s="1"/>
  <c r="L3444" i="16"/>
  <c r="K3444" i="16" s="1"/>
  <c r="H3444" i="16" s="1"/>
  <c r="L3445" i="16"/>
  <c r="K3445" i="16" s="1"/>
  <c r="H3445" i="16" s="1"/>
  <c r="L3446" i="16"/>
  <c r="K3446" i="16" s="1"/>
  <c r="L3447" i="16"/>
  <c r="L3448" i="16"/>
  <c r="K3448" i="16" s="1"/>
  <c r="H3448" i="16" s="1"/>
  <c r="L3449" i="16"/>
  <c r="L3450" i="16"/>
  <c r="K3450" i="16" s="1"/>
  <c r="H3450" i="16" s="1"/>
  <c r="L3451" i="16"/>
  <c r="K3451" i="16" s="1"/>
  <c r="H3451" i="16" s="1"/>
  <c r="L3452" i="16"/>
  <c r="K3452" i="16" s="1"/>
  <c r="H3452" i="16" s="1"/>
  <c r="L3453" i="16"/>
  <c r="K3453" i="16" s="1"/>
  <c r="H3453" i="16" s="1"/>
  <c r="L3454" i="16"/>
  <c r="K3454" i="16" s="1"/>
  <c r="H3454" i="16" s="1"/>
  <c r="L3455" i="16"/>
  <c r="K3455" i="16" s="1"/>
  <c r="H3455" i="16" s="1"/>
  <c r="L3456" i="16"/>
  <c r="K3456" i="16" s="1"/>
  <c r="H3456" i="16" s="1"/>
  <c r="L3457" i="16"/>
  <c r="K3457" i="16" s="1"/>
  <c r="H3457" i="16" s="1"/>
  <c r="L3458" i="16"/>
  <c r="K3458" i="16" s="1"/>
  <c r="L3459" i="16"/>
  <c r="L3460" i="16"/>
  <c r="K3460" i="16" s="1"/>
  <c r="H3460" i="16" s="1"/>
  <c r="L3461" i="16"/>
  <c r="L3462" i="16"/>
  <c r="K3462" i="16" s="1"/>
  <c r="H3462" i="16" s="1"/>
  <c r="L3463" i="16"/>
  <c r="K3463" i="16" s="1"/>
  <c r="H3463" i="16" s="1"/>
  <c r="L3464" i="16"/>
  <c r="K3464" i="16" s="1"/>
  <c r="H3464" i="16" s="1"/>
  <c r="L3465" i="16"/>
  <c r="K3465" i="16" s="1"/>
  <c r="H3465" i="16" s="1"/>
  <c r="L3466" i="16"/>
  <c r="K3466" i="16" s="1"/>
  <c r="H3466" i="16" s="1"/>
  <c r="L3467" i="16"/>
  <c r="K3467" i="16" s="1"/>
  <c r="H3467" i="16" s="1"/>
  <c r="L3468" i="16"/>
  <c r="K3468" i="16" s="1"/>
  <c r="H3468" i="16" s="1"/>
  <c r="L3469" i="16"/>
  <c r="K3469" i="16" s="1"/>
  <c r="H3469" i="16" s="1"/>
  <c r="L3470" i="16"/>
  <c r="K3470" i="16" s="1"/>
  <c r="H3470" i="16" s="1"/>
  <c r="L3471" i="16"/>
  <c r="L3472" i="16"/>
  <c r="K3472" i="16" s="1"/>
  <c r="L3473" i="16"/>
  <c r="L3474" i="16"/>
  <c r="K3474" i="16" s="1"/>
  <c r="H3474" i="16" s="1"/>
  <c r="L3475" i="16"/>
  <c r="K3475" i="16" s="1"/>
  <c r="H3475" i="16" s="1"/>
  <c r="L3476" i="16"/>
  <c r="K3476" i="16" s="1"/>
  <c r="L3477" i="16"/>
  <c r="K3477" i="16" s="1"/>
  <c r="H3477" i="16" s="1"/>
  <c r="L3478" i="16"/>
  <c r="K3478" i="16" s="1"/>
  <c r="H3478" i="16" s="1"/>
  <c r="L3479" i="16"/>
  <c r="K3479" i="16" s="1"/>
  <c r="H3479" i="16" s="1"/>
  <c r="L3480" i="16"/>
  <c r="K3480" i="16" s="1"/>
  <c r="H3480" i="16" s="1"/>
  <c r="L3481" i="16"/>
  <c r="K3481" i="16" s="1"/>
  <c r="H3481" i="16" s="1"/>
  <c r="L3482" i="16"/>
  <c r="K3482" i="16" s="1"/>
  <c r="H3482" i="16" s="1"/>
  <c r="L3483" i="16"/>
  <c r="L3484" i="16"/>
  <c r="K3484" i="16" s="1"/>
  <c r="H3484" i="16" s="1"/>
  <c r="L3485" i="16"/>
  <c r="L3486" i="16"/>
  <c r="K3486" i="16" s="1"/>
  <c r="H3486" i="16" s="1"/>
  <c r="L3487" i="16"/>
  <c r="K3487" i="16" s="1"/>
  <c r="H3487" i="16" s="1"/>
  <c r="L3488" i="16"/>
  <c r="K3488" i="16" s="1"/>
  <c r="H3488" i="16" s="1"/>
  <c r="L3489" i="16"/>
  <c r="K3489" i="16" s="1"/>
  <c r="H3489" i="16" s="1"/>
  <c r="L3490" i="16"/>
  <c r="K3490" i="16" s="1"/>
  <c r="H3490" i="16" s="1"/>
  <c r="L3491" i="16"/>
  <c r="K3491" i="16" s="1"/>
  <c r="H3491" i="16" s="1"/>
  <c r="L3492" i="16"/>
  <c r="K3492" i="16" s="1"/>
  <c r="H3492" i="16" s="1"/>
  <c r="L3493" i="16"/>
  <c r="K3493" i="16" s="1"/>
  <c r="H3493" i="16" s="1"/>
  <c r="L3494" i="16"/>
  <c r="K3494" i="16" s="1"/>
  <c r="L3495" i="16"/>
  <c r="L3496" i="16"/>
  <c r="K3496" i="16" s="1"/>
  <c r="L3497" i="16"/>
  <c r="L3498" i="16"/>
  <c r="K3498" i="16" s="1"/>
  <c r="H3498" i="16" s="1"/>
  <c r="L3499" i="16"/>
  <c r="K3499" i="16" s="1"/>
  <c r="H3499" i="16" s="1"/>
  <c r="L3500" i="16"/>
  <c r="K3500" i="16" s="1"/>
  <c r="L3501" i="16"/>
  <c r="K3501" i="16" s="1"/>
  <c r="H3501" i="16" s="1"/>
  <c r="L3502" i="16"/>
  <c r="K3502" i="16" s="1"/>
  <c r="H3502" i="16" s="1"/>
  <c r="L3503" i="16"/>
  <c r="K3503" i="16" s="1"/>
  <c r="H3503" i="16" s="1"/>
  <c r="L3504" i="16"/>
  <c r="K3504" i="16" s="1"/>
  <c r="H3504" i="16" s="1"/>
  <c r="L3505" i="16"/>
  <c r="K3505" i="16" s="1"/>
  <c r="H3505" i="16" s="1"/>
  <c r="L3506" i="16"/>
  <c r="K3506" i="16" s="1"/>
  <c r="H3506" i="16" s="1"/>
  <c r="L3507" i="16"/>
  <c r="L3508" i="16"/>
  <c r="K3508" i="16" s="1"/>
  <c r="H3508" i="16" s="1"/>
  <c r="L3509" i="16"/>
  <c r="L3510" i="16"/>
  <c r="K3510" i="16" s="1"/>
  <c r="H3510" i="16" s="1"/>
  <c r="L3511" i="16"/>
  <c r="K3511" i="16" s="1"/>
  <c r="H3511" i="16" s="1"/>
  <c r="L3512" i="16"/>
  <c r="K3512" i="16" s="1"/>
  <c r="H3512" i="16" s="1"/>
  <c r="L3513" i="16"/>
  <c r="K3513" i="16" s="1"/>
  <c r="H3513" i="16" s="1"/>
  <c r="L3514" i="16"/>
  <c r="K3514" i="16" s="1"/>
  <c r="H3514" i="16" s="1"/>
  <c r="L3515" i="16"/>
  <c r="K3515" i="16" s="1"/>
  <c r="H3515" i="16" s="1"/>
  <c r="L3516" i="16"/>
  <c r="K3516" i="16" s="1"/>
  <c r="H3516" i="16" s="1"/>
  <c r="L3517" i="16"/>
  <c r="K3517" i="16" s="1"/>
  <c r="H3517" i="16" s="1"/>
  <c r="L3518" i="16"/>
  <c r="K3518" i="16" s="1"/>
  <c r="H3518" i="16" s="1"/>
  <c r="L3519" i="16"/>
  <c r="L3520" i="16"/>
  <c r="K3520" i="16" s="1"/>
  <c r="H3520" i="16" s="1"/>
  <c r="L3521" i="16"/>
  <c r="L3522" i="16"/>
  <c r="K3522" i="16" s="1"/>
  <c r="H3522" i="16" s="1"/>
  <c r="L3523" i="16"/>
  <c r="K3523" i="16" s="1"/>
  <c r="H3523" i="16" s="1"/>
  <c r="L3524" i="16"/>
  <c r="K3524" i="16" s="1"/>
  <c r="H3524" i="16" s="1"/>
  <c r="L3525" i="16"/>
  <c r="K3525" i="16" s="1"/>
  <c r="H3525" i="16" s="1"/>
  <c r="L3526" i="16"/>
  <c r="K3526" i="16" s="1"/>
  <c r="H3526" i="16" s="1"/>
  <c r="L3527" i="16"/>
  <c r="K3527" i="16" s="1"/>
  <c r="H3527" i="16" s="1"/>
  <c r="L3528" i="16"/>
  <c r="K3528" i="16" s="1"/>
  <c r="H3528" i="16" s="1"/>
  <c r="L3529" i="16"/>
  <c r="K3529" i="16" s="1"/>
  <c r="H3529" i="16" s="1"/>
  <c r="L3530" i="16"/>
  <c r="K3530" i="16" s="1"/>
  <c r="H3530" i="16" s="1"/>
  <c r="L3531" i="16"/>
  <c r="L3532" i="16"/>
  <c r="K3532" i="16" s="1"/>
  <c r="L3533" i="16"/>
  <c r="L3534" i="16"/>
  <c r="K3534" i="16" s="1"/>
  <c r="H3534" i="16" s="1"/>
  <c r="L3535" i="16"/>
  <c r="K3535" i="16" s="1"/>
  <c r="H3535" i="16" s="1"/>
  <c r="L3536" i="16"/>
  <c r="K3536" i="16" s="1"/>
  <c r="H3536" i="16" s="1"/>
  <c r="L3537" i="16"/>
  <c r="K3537" i="16" s="1"/>
  <c r="H3537" i="16" s="1"/>
  <c r="L3538" i="16"/>
  <c r="K3538" i="16" s="1"/>
  <c r="H3538" i="16" s="1"/>
  <c r="L3539" i="16"/>
  <c r="K3539" i="16" s="1"/>
  <c r="H3539" i="16" s="1"/>
  <c r="L3540" i="16"/>
  <c r="K3540" i="16" s="1"/>
  <c r="H3540" i="16" s="1"/>
  <c r="L3541" i="16"/>
  <c r="K3541" i="16" s="1"/>
  <c r="H3541" i="16" s="1"/>
  <c r="L3542" i="16"/>
  <c r="K3542" i="16" s="1"/>
  <c r="H3542" i="16" s="1"/>
  <c r="L3543" i="16"/>
  <c r="L3544" i="16"/>
  <c r="K3544" i="16" s="1"/>
  <c r="L3545" i="16"/>
  <c r="L3546" i="16"/>
  <c r="K3546" i="16" s="1"/>
  <c r="H3546" i="16" s="1"/>
  <c r="L3547" i="16"/>
  <c r="K3547" i="16" s="1"/>
  <c r="H3547" i="16" s="1"/>
  <c r="L3548" i="16"/>
  <c r="K3548" i="16" s="1"/>
  <c r="H3548" i="16" s="1"/>
  <c r="L3549" i="16"/>
  <c r="K3549" i="16" s="1"/>
  <c r="H3549" i="16" s="1"/>
  <c r="L3550" i="16"/>
  <c r="K3550" i="16" s="1"/>
  <c r="H3550" i="16" s="1"/>
  <c r="L3551" i="16"/>
  <c r="K3551" i="16" s="1"/>
  <c r="H3551" i="16" s="1"/>
  <c r="L3552" i="16"/>
  <c r="K3552" i="16" s="1"/>
  <c r="H3552" i="16" s="1"/>
  <c r="L3553" i="16"/>
  <c r="K3553" i="16" s="1"/>
  <c r="H3553" i="16" s="1"/>
  <c r="L3554" i="16"/>
  <c r="K3554" i="16" s="1"/>
  <c r="L3555" i="16"/>
  <c r="L3556" i="16"/>
  <c r="K3556" i="16" s="1"/>
  <c r="L3557" i="16"/>
  <c r="L3558" i="16"/>
  <c r="K3558" i="16" s="1"/>
  <c r="H3558" i="16" s="1"/>
  <c r="L3559" i="16"/>
  <c r="K3559" i="16" s="1"/>
  <c r="H3559" i="16" s="1"/>
  <c r="L3560" i="16"/>
  <c r="K3560" i="16" s="1"/>
  <c r="L3561" i="16"/>
  <c r="K3561" i="16" s="1"/>
  <c r="H3561" i="16" s="1"/>
  <c r="L3562" i="16"/>
  <c r="K3562" i="16" s="1"/>
  <c r="H3562" i="16" s="1"/>
  <c r="L3563" i="16"/>
  <c r="K3563" i="16" s="1"/>
  <c r="H3563" i="16" s="1"/>
  <c r="L3564" i="16"/>
  <c r="K3564" i="16" s="1"/>
  <c r="H3564" i="16" s="1"/>
  <c r="L3565" i="16"/>
  <c r="K3565" i="16" s="1"/>
  <c r="H3565" i="16" s="1"/>
  <c r="L3566" i="16"/>
  <c r="K3566" i="16" s="1"/>
  <c r="L3567" i="16"/>
  <c r="L3568" i="16"/>
  <c r="K3568" i="16" s="1"/>
  <c r="H3568" i="16" s="1"/>
  <c r="L3569" i="16"/>
  <c r="L3570" i="16"/>
  <c r="K3570" i="16" s="1"/>
  <c r="H3570" i="16" s="1"/>
  <c r="L3571" i="16"/>
  <c r="K3571" i="16" s="1"/>
  <c r="H3571" i="16" s="1"/>
  <c r="L3572" i="16"/>
  <c r="K3572" i="16" s="1"/>
  <c r="H3572" i="16" s="1"/>
  <c r="L3573" i="16"/>
  <c r="K3573" i="16" s="1"/>
  <c r="H3573" i="16" s="1"/>
  <c r="L3574" i="16"/>
  <c r="K3574" i="16" s="1"/>
  <c r="H3574" i="16" s="1"/>
  <c r="L3575" i="16"/>
  <c r="K3575" i="16" s="1"/>
  <c r="H3575" i="16" s="1"/>
  <c r="L3576" i="16"/>
  <c r="K3576" i="16" s="1"/>
  <c r="H3576" i="16" s="1"/>
  <c r="L3577" i="16"/>
  <c r="K3577" i="16" s="1"/>
  <c r="H3577" i="16" s="1"/>
  <c r="L3578" i="16"/>
  <c r="K3578" i="16" s="1"/>
  <c r="L3579" i="16"/>
  <c r="L3580" i="16"/>
  <c r="K3580" i="16" s="1"/>
  <c r="H3580" i="16" s="1"/>
  <c r="L3581" i="16"/>
  <c r="L3582" i="16"/>
  <c r="K3582" i="16" s="1"/>
  <c r="L3583" i="16"/>
  <c r="K3583" i="16" s="1"/>
  <c r="H3583" i="16" s="1"/>
  <c r="L3584" i="16"/>
  <c r="K3584" i="16" s="1"/>
  <c r="H3584" i="16" s="1"/>
  <c r="L3585" i="16"/>
  <c r="K3585" i="16" s="1"/>
  <c r="H3585" i="16" s="1"/>
  <c r="L3586" i="16"/>
  <c r="K3586" i="16" s="1"/>
  <c r="H3586" i="16" s="1"/>
  <c r="L3587" i="16"/>
  <c r="K3587" i="16" s="1"/>
  <c r="H3587" i="16" s="1"/>
  <c r="L3588" i="16"/>
  <c r="K3588" i="16" s="1"/>
  <c r="H3588" i="16" s="1"/>
  <c r="L3589" i="16"/>
  <c r="K3589" i="16" s="1"/>
  <c r="H3589" i="16" s="1"/>
  <c r="L3590" i="16"/>
  <c r="K3590" i="16" s="1"/>
  <c r="H3590" i="16" s="1"/>
  <c r="L3591" i="16"/>
  <c r="L3592" i="16"/>
  <c r="K3592" i="16" s="1"/>
  <c r="L3593" i="16"/>
  <c r="L3594" i="16"/>
  <c r="K3594" i="16" s="1"/>
  <c r="H3594" i="16" s="1"/>
  <c r="L3595" i="16"/>
  <c r="K3595" i="16" s="1"/>
  <c r="H3595" i="16" s="1"/>
  <c r="L3596" i="16"/>
  <c r="K3596" i="16" s="1"/>
  <c r="H3596" i="16" s="1"/>
  <c r="L3597" i="16"/>
  <c r="K3597" i="16" s="1"/>
  <c r="H3597" i="16" s="1"/>
  <c r="L3598" i="16"/>
  <c r="K3598" i="16" s="1"/>
  <c r="H3598" i="16" s="1"/>
  <c r="L3599" i="16"/>
  <c r="K3599" i="16" s="1"/>
  <c r="H3599" i="16" s="1"/>
  <c r="L3600" i="16"/>
  <c r="K3600" i="16" s="1"/>
  <c r="H3600" i="16" s="1"/>
  <c r="L3601" i="16"/>
  <c r="K3601" i="16" s="1"/>
  <c r="H3601" i="16" s="1"/>
  <c r="L3602" i="16"/>
  <c r="K3602" i="16" s="1"/>
  <c r="H3602" i="16" s="1"/>
  <c r="L3603" i="16"/>
  <c r="L3604" i="16"/>
  <c r="K3604" i="16" s="1"/>
  <c r="H3604" i="16" s="1"/>
  <c r="L3605" i="16"/>
  <c r="L3606" i="16"/>
  <c r="K3606" i="16" s="1"/>
  <c r="H3606" i="16" s="1"/>
  <c r="L3607" i="16"/>
  <c r="K3607" i="16" s="1"/>
  <c r="H3607" i="16" s="1"/>
  <c r="L3608" i="16"/>
  <c r="K3608" i="16" s="1"/>
  <c r="H3608" i="16" s="1"/>
  <c r="L3609" i="16"/>
  <c r="K3609" i="16" s="1"/>
  <c r="H3609" i="16" s="1"/>
  <c r="L3610" i="16"/>
  <c r="K3610" i="16" s="1"/>
  <c r="H3610" i="16" s="1"/>
  <c r="L3611" i="16"/>
  <c r="K3611" i="16" s="1"/>
  <c r="H3611" i="16" s="1"/>
  <c r="L3612" i="16"/>
  <c r="K3612" i="16" s="1"/>
  <c r="H3612" i="16" s="1"/>
  <c r="L3613" i="16"/>
  <c r="K3613" i="16" s="1"/>
  <c r="H3613" i="16" s="1"/>
  <c r="L3614" i="16"/>
  <c r="K3614" i="16" s="1"/>
  <c r="H3614" i="16" s="1"/>
  <c r="L3615" i="16"/>
  <c r="L3616" i="16"/>
  <c r="K3616" i="16" s="1"/>
  <c r="L3617" i="16"/>
  <c r="L3618" i="16"/>
  <c r="K3618" i="16" s="1"/>
  <c r="H3618" i="16" s="1"/>
  <c r="L3619" i="16"/>
  <c r="K3619" i="16" s="1"/>
  <c r="H3619" i="16" s="1"/>
  <c r="L3620" i="16"/>
  <c r="K3620" i="16" s="1"/>
  <c r="L3621" i="16"/>
  <c r="K3621" i="16" s="1"/>
  <c r="H3621" i="16" s="1"/>
  <c r="L3622" i="16"/>
  <c r="K3622" i="16" s="1"/>
  <c r="H3622" i="16" s="1"/>
  <c r="L3623" i="16"/>
  <c r="K3623" i="16" s="1"/>
  <c r="H3623" i="16" s="1"/>
  <c r="L3624" i="16"/>
  <c r="K3624" i="16" s="1"/>
  <c r="H3624" i="16" s="1"/>
  <c r="L3625" i="16"/>
  <c r="K3625" i="16" s="1"/>
  <c r="H3625" i="16" s="1"/>
  <c r="L3626" i="16"/>
  <c r="K3626" i="16" s="1"/>
  <c r="L3627" i="16"/>
  <c r="L3628" i="16"/>
  <c r="K3628" i="16" s="1"/>
  <c r="H3628" i="16" s="1"/>
  <c r="L3629" i="16"/>
  <c r="L3630" i="16"/>
  <c r="K3630" i="16" s="1"/>
  <c r="H3630" i="16" s="1"/>
  <c r="L3631" i="16"/>
  <c r="K3631" i="16" s="1"/>
  <c r="H3631" i="16" s="1"/>
  <c r="L3632" i="16"/>
  <c r="K3632" i="16" s="1"/>
  <c r="H3632" i="16" s="1"/>
  <c r="L3633" i="16"/>
  <c r="K3633" i="16" s="1"/>
  <c r="H3633" i="16" s="1"/>
  <c r="L3634" i="16"/>
  <c r="K3634" i="16" s="1"/>
  <c r="H3634" i="16" s="1"/>
  <c r="L3635" i="16"/>
  <c r="K3635" i="16" s="1"/>
  <c r="H3635" i="16" s="1"/>
  <c r="L3636" i="16"/>
  <c r="K3636" i="16" s="1"/>
  <c r="H3636" i="16" s="1"/>
  <c r="L3637" i="16"/>
  <c r="K3637" i="16" s="1"/>
  <c r="H3637" i="16" s="1"/>
  <c r="L3638" i="16"/>
  <c r="K3638" i="16" s="1"/>
  <c r="H3638" i="16" s="1"/>
  <c r="L3639" i="16"/>
  <c r="L3640" i="16"/>
  <c r="K3640" i="16" s="1"/>
  <c r="H3640" i="16" s="1"/>
  <c r="L3641" i="16"/>
  <c r="L3642" i="16"/>
  <c r="K3642" i="16" s="1"/>
  <c r="H3642" i="16" s="1"/>
  <c r="L3643" i="16"/>
  <c r="K3643" i="16" s="1"/>
  <c r="H3643" i="16" s="1"/>
  <c r="L3644" i="16"/>
  <c r="K3644" i="16" s="1"/>
  <c r="H3644" i="16" s="1"/>
  <c r="L3645" i="16"/>
  <c r="K3645" i="16" s="1"/>
  <c r="H3645" i="16" s="1"/>
  <c r="L3646" i="16"/>
  <c r="K3646" i="16" s="1"/>
  <c r="H3646" i="16" s="1"/>
  <c r="L3647" i="16"/>
  <c r="K3647" i="16" s="1"/>
  <c r="H3647" i="16" s="1"/>
  <c r="L3648" i="16"/>
  <c r="K3648" i="16" s="1"/>
  <c r="H3648" i="16" s="1"/>
  <c r="L3649" i="16"/>
  <c r="K3649" i="16" s="1"/>
  <c r="L3650" i="16"/>
  <c r="K3650" i="16" s="1"/>
  <c r="H3650" i="16" s="1"/>
  <c r="L3651" i="16"/>
  <c r="L3652" i="16"/>
  <c r="K3652" i="16" s="1"/>
  <c r="L3653" i="16"/>
  <c r="L3654" i="16"/>
  <c r="K3654" i="16" s="1"/>
  <c r="H3654" i="16" s="1"/>
  <c r="L3655" i="16"/>
  <c r="K3655" i="16" s="1"/>
  <c r="H3655" i="16" s="1"/>
  <c r="L3656" i="16"/>
  <c r="K3656" i="16" s="1"/>
  <c r="H3656" i="16" s="1"/>
  <c r="L3657" i="16"/>
  <c r="K3657" i="16" s="1"/>
  <c r="H3657" i="16" s="1"/>
  <c r="L3658" i="16"/>
  <c r="K3658" i="16" s="1"/>
  <c r="H3658" i="16" s="1"/>
  <c r="L3659" i="16"/>
  <c r="K3659" i="16" s="1"/>
  <c r="H3659" i="16" s="1"/>
  <c r="L3660" i="16"/>
  <c r="K3660" i="16" s="1"/>
  <c r="H3660" i="16" s="1"/>
  <c r="L3661" i="16"/>
  <c r="K3661" i="16" s="1"/>
  <c r="H3661" i="16" s="1"/>
  <c r="L3662" i="16"/>
  <c r="K3662" i="16" s="1"/>
  <c r="L3663" i="16"/>
  <c r="L3664" i="16"/>
  <c r="K3664" i="16" s="1"/>
  <c r="H3664" i="16" s="1"/>
  <c r="L3665" i="16"/>
  <c r="L3666" i="16"/>
  <c r="K3666" i="16" s="1"/>
  <c r="L3667" i="16"/>
  <c r="K3667" i="16" s="1"/>
  <c r="H3667" i="16" s="1"/>
  <c r="L3668" i="16"/>
  <c r="K3668" i="16" s="1"/>
  <c r="L3669" i="16"/>
  <c r="K3669" i="16" s="1"/>
  <c r="H3669" i="16" s="1"/>
  <c r="L3670" i="16"/>
  <c r="K3670" i="16" s="1"/>
  <c r="H3670" i="16" s="1"/>
  <c r="L3671" i="16"/>
  <c r="K3671" i="16" s="1"/>
  <c r="H3671" i="16" s="1"/>
  <c r="L3672" i="16"/>
  <c r="K3672" i="16" s="1"/>
  <c r="H3672" i="16" s="1"/>
  <c r="L3673" i="16"/>
  <c r="K3673" i="16" s="1"/>
  <c r="H3673" i="16" s="1"/>
  <c r="L3674" i="16"/>
  <c r="K3674" i="16" s="1"/>
  <c r="H3674" i="16" s="1"/>
  <c r="L3675" i="16"/>
  <c r="L3676" i="16"/>
  <c r="K3676" i="16" s="1"/>
  <c r="H3676" i="16" s="1"/>
  <c r="L3677" i="16"/>
  <c r="L3678" i="16"/>
  <c r="K3678" i="16" s="1"/>
  <c r="H3678" i="16" s="1"/>
  <c r="L3679" i="16"/>
  <c r="K3679" i="16" s="1"/>
  <c r="H3679" i="16" s="1"/>
  <c r="L3680" i="16"/>
  <c r="K3680" i="16" s="1"/>
  <c r="H3680" i="16" s="1"/>
  <c r="L3681" i="16"/>
  <c r="K3681" i="16" s="1"/>
  <c r="H3681" i="16" s="1"/>
  <c r="L3682" i="16"/>
  <c r="K3682" i="16" s="1"/>
  <c r="H3682" i="16" s="1"/>
  <c r="L3683" i="16"/>
  <c r="K3683" i="16" s="1"/>
  <c r="H3683" i="16" s="1"/>
  <c r="L3684" i="16"/>
  <c r="K3684" i="16" s="1"/>
  <c r="H3684" i="16" s="1"/>
  <c r="L3685" i="16"/>
  <c r="K3685" i="16" s="1"/>
  <c r="H3685" i="16" s="1"/>
  <c r="L3686" i="16"/>
  <c r="K3686" i="16" s="1"/>
  <c r="L3687" i="16"/>
  <c r="L3688" i="16"/>
  <c r="K3688" i="16" s="1"/>
  <c r="H3688" i="16" s="1"/>
  <c r="L3689" i="16"/>
  <c r="L3690" i="16"/>
  <c r="K3690" i="16" s="1"/>
  <c r="H3690" i="16" s="1"/>
  <c r="L3691" i="16"/>
  <c r="K3691" i="16" s="1"/>
  <c r="H3691" i="16" s="1"/>
  <c r="L3692" i="16"/>
  <c r="K3692" i="16" s="1"/>
  <c r="H3692" i="16" s="1"/>
  <c r="L3693" i="16"/>
  <c r="K3693" i="16" s="1"/>
  <c r="H3693" i="16" s="1"/>
  <c r="L3694" i="16"/>
  <c r="K3694" i="16" s="1"/>
  <c r="H3694" i="16" s="1"/>
  <c r="L3695" i="16"/>
  <c r="K3695" i="16" s="1"/>
  <c r="H3695" i="16" s="1"/>
  <c r="L3696" i="16"/>
  <c r="K3696" i="16" s="1"/>
  <c r="H3696" i="16" s="1"/>
  <c r="L3697" i="16"/>
  <c r="K3697" i="16" s="1"/>
  <c r="H3697" i="16" s="1"/>
  <c r="L3698" i="16"/>
  <c r="K3698" i="16" s="1"/>
  <c r="L3699" i="16"/>
  <c r="L3700" i="16"/>
  <c r="K3700" i="16" s="1"/>
  <c r="H3700" i="16" s="1"/>
  <c r="L3701" i="16"/>
  <c r="L3702" i="16"/>
  <c r="K3702" i="16" s="1"/>
  <c r="L3703" i="16"/>
  <c r="K3703" i="16" s="1"/>
  <c r="H3703" i="16" s="1"/>
  <c r="L3704" i="16"/>
  <c r="K3704" i="16" s="1"/>
  <c r="L3705" i="16"/>
  <c r="K3705" i="16" s="1"/>
  <c r="H3705" i="16" s="1"/>
  <c r="L3706" i="16"/>
  <c r="K3706" i="16" s="1"/>
  <c r="H3706" i="16" s="1"/>
  <c r="L3707" i="16"/>
  <c r="K3707" i="16" s="1"/>
  <c r="H3707" i="16" s="1"/>
  <c r="L3708" i="16"/>
  <c r="K3708" i="16" s="1"/>
  <c r="H3708" i="16" s="1"/>
  <c r="L3709" i="16"/>
  <c r="K3709" i="16" s="1"/>
  <c r="H3709" i="16" s="1"/>
  <c r="L3710" i="16"/>
  <c r="K3710" i="16" s="1"/>
  <c r="H3710" i="16" s="1"/>
  <c r="L3711" i="16"/>
  <c r="L3712" i="16"/>
  <c r="K3712" i="16" s="1"/>
  <c r="H3712" i="16" s="1"/>
  <c r="L3713" i="16"/>
  <c r="L3714" i="16"/>
  <c r="K3714" i="16" s="1"/>
  <c r="H3714" i="16" s="1"/>
  <c r="L3715" i="16"/>
  <c r="K3715" i="16" s="1"/>
  <c r="H3715" i="16" s="1"/>
  <c r="L3716" i="16"/>
  <c r="K3716" i="16" s="1"/>
  <c r="H3716" i="16" s="1"/>
  <c r="L3717" i="16"/>
  <c r="K3717" i="16" s="1"/>
  <c r="H3717" i="16" s="1"/>
  <c r="L3718" i="16"/>
  <c r="K3718" i="16" s="1"/>
  <c r="H3718" i="16" s="1"/>
  <c r="L3719" i="16"/>
  <c r="K3719" i="16" s="1"/>
  <c r="H3719" i="16" s="1"/>
  <c r="L3720" i="16"/>
  <c r="K3720" i="16" s="1"/>
  <c r="H3720" i="16" s="1"/>
  <c r="L3721" i="16"/>
  <c r="K3721" i="16" s="1"/>
  <c r="H3721" i="16" s="1"/>
  <c r="L3722" i="16"/>
  <c r="K3722" i="16" s="1"/>
  <c r="H3722" i="16" s="1"/>
  <c r="L3723" i="16"/>
  <c r="L3724" i="16"/>
  <c r="K3724" i="16" s="1"/>
  <c r="L3725" i="16"/>
  <c r="L3726" i="16"/>
  <c r="K3726" i="16" s="1"/>
  <c r="L3727" i="16"/>
  <c r="K3727" i="16" s="1"/>
  <c r="L3728" i="16"/>
  <c r="K3728" i="16" s="1"/>
  <c r="H3728" i="16" s="1"/>
  <c r="L3729" i="16"/>
  <c r="K3729" i="16" s="1"/>
  <c r="H3729" i="16" s="1"/>
  <c r="L3730" i="16"/>
  <c r="K3730" i="16" s="1"/>
  <c r="H3730" i="16" s="1"/>
  <c r="L3731" i="16"/>
  <c r="K3731" i="16" s="1"/>
  <c r="H3731" i="16" s="1"/>
  <c r="L3732" i="16"/>
  <c r="K3732" i="16" s="1"/>
  <c r="L3733" i="16"/>
  <c r="K3733" i="16" s="1"/>
  <c r="H3733" i="16" s="1"/>
  <c r="L3734" i="16"/>
  <c r="K3734" i="16" s="1"/>
  <c r="L3735" i="16"/>
  <c r="L3736" i="16"/>
  <c r="K3736" i="16" s="1"/>
  <c r="L3737" i="16"/>
  <c r="L3738" i="16"/>
  <c r="K3738" i="16" s="1"/>
  <c r="H3738" i="16" s="1"/>
  <c r="L3739" i="16"/>
  <c r="K3739" i="16" s="1"/>
  <c r="H3739" i="16" s="1"/>
  <c r="L3740" i="16"/>
  <c r="K3740" i="16" s="1"/>
  <c r="H3740" i="16" s="1"/>
  <c r="L3741" i="16"/>
  <c r="K3741" i="16" s="1"/>
  <c r="H3741" i="16" s="1"/>
  <c r="L3742" i="16"/>
  <c r="K3742" i="16" s="1"/>
  <c r="H3742" i="16" s="1"/>
  <c r="L3743" i="16"/>
  <c r="K3743" i="16" s="1"/>
  <c r="H3743" i="16" s="1"/>
  <c r="L3744" i="16"/>
  <c r="K3744" i="16" s="1"/>
  <c r="H3744" i="16" s="1"/>
  <c r="L3745" i="16"/>
  <c r="K3745" i="16" s="1"/>
  <c r="H3745" i="16" s="1"/>
  <c r="L3746" i="16"/>
  <c r="K3746" i="16" s="1"/>
  <c r="H3746" i="16" s="1"/>
  <c r="L3747" i="16"/>
  <c r="L3748" i="16"/>
  <c r="K3748" i="16" s="1"/>
  <c r="H3748" i="16" s="1"/>
  <c r="L3749" i="16"/>
  <c r="L3750" i="16"/>
  <c r="K3750" i="16" s="1"/>
  <c r="H3750" i="16" s="1"/>
  <c r="L3751" i="16"/>
  <c r="K3751" i="16" s="1"/>
  <c r="H3751" i="16" s="1"/>
  <c r="L3752" i="16"/>
  <c r="K3752" i="16" s="1"/>
  <c r="H3752" i="16" s="1"/>
  <c r="L3753" i="16"/>
  <c r="K3753" i="16" s="1"/>
  <c r="H3753" i="16" s="1"/>
  <c r="L3754" i="16"/>
  <c r="K3754" i="16" s="1"/>
  <c r="H3754" i="16" s="1"/>
  <c r="L3755" i="16"/>
  <c r="K3755" i="16" s="1"/>
  <c r="H3755" i="16" s="1"/>
  <c r="L3756" i="16"/>
  <c r="K3756" i="16" s="1"/>
  <c r="H3756" i="16" s="1"/>
  <c r="L3757" i="16"/>
  <c r="K3757" i="16" s="1"/>
  <c r="H3757" i="16" s="1"/>
  <c r="L3758" i="16"/>
  <c r="K3758" i="16" s="1"/>
  <c r="L3759" i="16"/>
  <c r="L3760" i="16"/>
  <c r="K3760" i="16" s="1"/>
  <c r="H3760" i="16" s="1"/>
  <c r="L3761" i="16"/>
  <c r="L3762" i="16"/>
  <c r="K3762" i="16" s="1"/>
  <c r="H3762" i="16" s="1"/>
  <c r="L3763" i="16"/>
  <c r="K3763" i="16" s="1"/>
  <c r="H3763" i="16" s="1"/>
  <c r="L3764" i="16"/>
  <c r="K3764" i="16" s="1"/>
  <c r="H3764" i="16" s="1"/>
  <c r="L3765" i="16"/>
  <c r="K3765" i="16" s="1"/>
  <c r="H3765" i="16" s="1"/>
  <c r="L3766" i="16"/>
  <c r="K3766" i="16" s="1"/>
  <c r="H3766" i="16" s="1"/>
  <c r="L3767" i="16"/>
  <c r="K3767" i="16" s="1"/>
  <c r="H3767" i="16" s="1"/>
  <c r="L3768" i="16"/>
  <c r="K3768" i="16" s="1"/>
  <c r="H3768" i="16" s="1"/>
  <c r="L3769" i="16"/>
  <c r="K3769" i="16" s="1"/>
  <c r="H3769" i="16" s="1"/>
  <c r="L3770" i="16"/>
  <c r="K3770" i="16" s="1"/>
  <c r="H3770" i="16" s="1"/>
  <c r="L3771" i="16"/>
  <c r="L3772" i="16"/>
  <c r="K3772" i="16" s="1"/>
  <c r="H3772" i="16" s="1"/>
  <c r="L3773" i="16"/>
  <c r="L3774" i="16"/>
  <c r="K3774" i="16" s="1"/>
  <c r="H3774" i="16" s="1"/>
  <c r="L3775" i="16"/>
  <c r="K3775" i="16" s="1"/>
  <c r="H3775" i="16" s="1"/>
  <c r="L3776" i="16"/>
  <c r="K3776" i="16" s="1"/>
  <c r="H3776" i="16" s="1"/>
  <c r="L3777" i="16"/>
  <c r="K3777" i="16" s="1"/>
  <c r="H3777" i="16" s="1"/>
  <c r="L3778" i="16"/>
  <c r="K3778" i="16" s="1"/>
  <c r="H3778" i="16" s="1"/>
  <c r="L3779" i="16"/>
  <c r="K3779" i="16" s="1"/>
  <c r="H3779" i="16" s="1"/>
  <c r="L3780" i="16"/>
  <c r="K3780" i="16" s="1"/>
  <c r="H3780" i="16" s="1"/>
  <c r="L3781" i="16"/>
  <c r="K3781" i="16" s="1"/>
  <c r="H3781" i="16" s="1"/>
  <c r="L3782" i="16"/>
  <c r="K3782" i="16" s="1"/>
  <c r="H3782" i="16" s="1"/>
  <c r="L3783" i="16"/>
  <c r="L3784" i="16"/>
  <c r="K3784" i="16" s="1"/>
  <c r="L3785" i="16"/>
  <c r="L3786" i="16"/>
  <c r="K3786" i="16" s="1"/>
  <c r="L3787" i="16"/>
  <c r="K3787" i="16" s="1"/>
  <c r="H3787" i="16" s="1"/>
  <c r="L3788" i="16"/>
  <c r="K3788" i="16" s="1"/>
  <c r="L3789" i="16"/>
  <c r="K3789" i="16" s="1"/>
  <c r="H3789" i="16" s="1"/>
  <c r="L3790" i="16"/>
  <c r="K3790" i="16" s="1"/>
  <c r="H3790" i="16" s="1"/>
  <c r="L3791" i="16"/>
  <c r="K3791" i="16" s="1"/>
  <c r="H3791" i="16" s="1"/>
  <c r="L3792" i="16"/>
  <c r="K3792" i="16" s="1"/>
  <c r="L3793" i="16"/>
  <c r="K3793" i="16" s="1"/>
  <c r="H3793" i="16" s="1"/>
  <c r="L3794" i="16"/>
  <c r="K3794" i="16" s="1"/>
  <c r="L3795" i="16"/>
  <c r="L3796" i="16"/>
  <c r="K3796" i="16" s="1"/>
  <c r="H3796" i="16" s="1"/>
  <c r="L3797" i="16"/>
  <c r="L3798" i="16"/>
  <c r="K3798" i="16" s="1"/>
  <c r="H3798" i="16" s="1"/>
  <c r="L3799" i="16"/>
  <c r="K3799" i="16" s="1"/>
  <c r="H3799" i="16" s="1"/>
  <c r="L3800" i="16"/>
  <c r="K3800" i="16" s="1"/>
  <c r="H3800" i="16" s="1"/>
  <c r="L3801" i="16"/>
  <c r="K3801" i="16" s="1"/>
  <c r="H3801" i="16" s="1"/>
  <c r="L3802" i="16"/>
  <c r="K3802" i="16" s="1"/>
  <c r="H3802" i="16" s="1"/>
  <c r="L3803" i="16"/>
  <c r="K3803" i="16" s="1"/>
  <c r="H3803" i="16" s="1"/>
  <c r="L3804" i="16"/>
  <c r="K3804" i="16" s="1"/>
  <c r="H3804" i="16" s="1"/>
  <c r="L3805" i="16"/>
  <c r="K3805" i="16" s="1"/>
  <c r="H3805" i="16" s="1"/>
  <c r="L3806" i="16"/>
  <c r="K3806" i="16" s="1"/>
  <c r="L3807" i="16"/>
  <c r="L3808" i="16"/>
  <c r="K3808" i="16" s="1"/>
  <c r="H3808" i="16" s="1"/>
  <c r="L3809" i="16"/>
  <c r="L3810" i="16"/>
  <c r="K3810" i="16" s="1"/>
  <c r="H3810" i="16" s="1"/>
  <c r="L3811" i="16"/>
  <c r="K3811" i="16" s="1"/>
  <c r="H3811" i="16" s="1"/>
  <c r="L3812" i="16"/>
  <c r="K3812" i="16" s="1"/>
  <c r="H3812" i="16" s="1"/>
  <c r="L3813" i="16"/>
  <c r="K3813" i="16" s="1"/>
  <c r="H3813" i="16" s="1"/>
  <c r="L3814" i="16"/>
  <c r="K3814" i="16" s="1"/>
  <c r="H3814" i="16" s="1"/>
  <c r="L3815" i="16"/>
  <c r="K3815" i="16" s="1"/>
  <c r="H3815" i="16" s="1"/>
  <c r="L3816" i="16"/>
  <c r="K3816" i="16" s="1"/>
  <c r="H3816" i="16" s="1"/>
  <c r="L3817" i="16"/>
  <c r="K3817" i="16" s="1"/>
  <c r="H3817" i="16" s="1"/>
  <c r="L3818" i="16"/>
  <c r="K3818" i="16" s="1"/>
  <c r="L3819" i="16"/>
  <c r="L3820" i="16"/>
  <c r="K3820" i="16" s="1"/>
  <c r="H3820" i="16" s="1"/>
  <c r="L3821" i="16"/>
  <c r="L3822" i="16"/>
  <c r="K3822" i="16" s="1"/>
  <c r="H3822" i="16" s="1"/>
  <c r="L3823" i="16"/>
  <c r="K3823" i="16" s="1"/>
  <c r="H3823" i="16" s="1"/>
  <c r="L3824" i="16"/>
  <c r="K3824" i="16" s="1"/>
  <c r="H3824" i="16" s="1"/>
  <c r="L3825" i="16"/>
  <c r="K3825" i="16" s="1"/>
  <c r="H3825" i="16" s="1"/>
  <c r="L3826" i="16"/>
  <c r="K3826" i="16" s="1"/>
  <c r="H3826" i="16" s="1"/>
  <c r="L3827" i="16"/>
  <c r="K3827" i="16" s="1"/>
  <c r="H3827" i="16" s="1"/>
  <c r="L3828" i="16"/>
  <c r="K3828" i="16" s="1"/>
  <c r="H3828" i="16" s="1"/>
  <c r="L3829" i="16"/>
  <c r="K3829" i="16" s="1"/>
  <c r="H3829" i="16" s="1"/>
  <c r="L3830" i="16"/>
  <c r="K3830" i="16" s="1"/>
  <c r="L3831" i="16"/>
  <c r="L3832" i="16"/>
  <c r="K3832" i="16" s="1"/>
  <c r="L3833" i="16"/>
  <c r="L3834" i="16"/>
  <c r="K3834" i="16" s="1"/>
  <c r="H3834" i="16" s="1"/>
  <c r="L3835" i="16"/>
  <c r="K3835" i="16" s="1"/>
  <c r="H3835" i="16" s="1"/>
  <c r="L3836" i="16"/>
  <c r="K3836" i="16" s="1"/>
  <c r="H3836" i="16" s="1"/>
  <c r="L3837" i="16"/>
  <c r="K3837" i="16" s="1"/>
  <c r="H3837" i="16" s="1"/>
  <c r="L3838" i="16"/>
  <c r="K3838" i="16" s="1"/>
  <c r="H3838" i="16" s="1"/>
  <c r="L3839" i="16"/>
  <c r="K3839" i="16" s="1"/>
  <c r="H3839" i="16" s="1"/>
  <c r="L3840" i="16"/>
  <c r="K3840" i="16" s="1"/>
  <c r="H3840" i="16" s="1"/>
  <c r="L3841" i="16"/>
  <c r="K3841" i="16" s="1"/>
  <c r="H3841" i="16" s="1"/>
  <c r="L3842" i="16"/>
  <c r="K3842" i="16" s="1"/>
  <c r="H3842" i="16" s="1"/>
  <c r="L3843" i="16"/>
  <c r="K3844" i="16"/>
  <c r="H3844" i="16" s="1"/>
  <c r="F3845" i="16"/>
  <c r="L3845" i="16"/>
  <c r="G3845" i="16"/>
  <c r="D3845" i="16"/>
  <c r="M3845" i="16"/>
  <c r="H49" i="16"/>
  <c r="H38" i="16"/>
  <c r="H52" i="16"/>
  <c r="H46" i="16"/>
  <c r="H56" i="16"/>
  <c r="H60" i="16"/>
  <c r="H61" i="16"/>
  <c r="H64" i="16"/>
  <c r="H66" i="16"/>
  <c r="H68" i="16"/>
  <c r="H72" i="16"/>
  <c r="H73" i="16"/>
  <c r="H76" i="16"/>
  <c r="H80" i="16"/>
  <c r="H84" i="16"/>
  <c r="H85" i="16"/>
  <c r="H88" i="16"/>
  <c r="H90" i="16"/>
  <c r="H92" i="16"/>
  <c r="H97" i="16"/>
  <c r="H96" i="16"/>
  <c r="H100" i="16"/>
  <c r="H103" i="16"/>
  <c r="H104" i="16"/>
  <c r="H106" i="16"/>
  <c r="H108" i="16"/>
  <c r="H109" i="16"/>
  <c r="H112" i="16"/>
  <c r="H116" i="16"/>
  <c r="H120" i="16"/>
  <c r="H121" i="16"/>
  <c r="H124" i="16"/>
  <c r="H126" i="16"/>
  <c r="H128" i="16"/>
  <c r="H127" i="16"/>
  <c r="H130" i="16"/>
  <c r="H132" i="16"/>
  <c r="H133" i="16"/>
  <c r="H136" i="16"/>
  <c r="H140" i="16"/>
  <c r="H145" i="16"/>
  <c r="H144" i="16"/>
  <c r="H148" i="16"/>
  <c r="H152" i="16"/>
  <c r="H156" i="16"/>
  <c r="H157" i="16"/>
  <c r="H160" i="16"/>
  <c r="H162" i="16"/>
  <c r="H164" i="16"/>
  <c r="H168" i="16"/>
  <c r="H169" i="16"/>
  <c r="H172" i="16"/>
  <c r="H174" i="16"/>
  <c r="H176" i="16"/>
  <c r="H180" i="16"/>
  <c r="H181" i="16"/>
  <c r="H184" i="16"/>
  <c r="H186" i="16"/>
  <c r="H188" i="16"/>
  <c r="H192" i="16"/>
  <c r="H193" i="16"/>
  <c r="H196" i="16"/>
  <c r="H198" i="16"/>
  <c r="H200" i="16"/>
  <c r="H204" i="16"/>
  <c r="H208" i="16"/>
  <c r="H210" i="16"/>
  <c r="H212" i="16"/>
  <c r="H217" i="16"/>
  <c r="H216" i="16"/>
  <c r="H220" i="16"/>
  <c r="H223" i="16"/>
  <c r="H224" i="16"/>
  <c r="H229" i="16"/>
  <c r="H228" i="16"/>
  <c r="H232" i="16"/>
  <c r="H236" i="16"/>
  <c r="H244" i="16"/>
  <c r="H248" i="16"/>
  <c r="H250" i="16"/>
  <c r="H252" i="16"/>
  <c r="H253" i="16"/>
  <c r="H256" i="16"/>
  <c r="H258" i="16"/>
  <c r="H260" i="16"/>
  <c r="H268" i="16"/>
  <c r="H272" i="16"/>
  <c r="H276" i="16"/>
  <c r="H277" i="16"/>
  <c r="H280" i="16"/>
  <c r="H284" i="16"/>
  <c r="H288" i="16"/>
  <c r="H289" i="16"/>
  <c r="H296" i="16"/>
  <c r="H300" i="16"/>
  <c r="H308" i="16"/>
  <c r="H313" i="16"/>
  <c r="H320" i="16"/>
  <c r="H324" i="16"/>
  <c r="H328" i="16"/>
  <c r="H332" i="16"/>
  <c r="H337" i="16"/>
  <c r="H342" i="16"/>
  <c r="H344" i="16"/>
  <c r="H349" i="16"/>
  <c r="H360" i="16"/>
  <c r="H361" i="16"/>
  <c r="H364" i="16"/>
  <c r="H368" i="16"/>
  <c r="H376" i="16"/>
  <c r="H378" i="16"/>
  <c r="H380" i="16"/>
  <c r="H384" i="16"/>
  <c r="H388" i="16"/>
  <c r="H397" i="16"/>
  <c r="H400" i="16"/>
  <c r="H404" i="16"/>
  <c r="H408" i="16"/>
  <c r="H409" i="16"/>
  <c r="H414" i="16"/>
  <c r="H416" i="16"/>
  <c r="H420" i="16"/>
  <c r="H421" i="16"/>
  <c r="H426" i="16"/>
  <c r="H432" i="16"/>
  <c r="H436" i="16"/>
  <c r="H444" i="16"/>
  <c r="H445" i="16"/>
  <c r="H448" i="16"/>
  <c r="H450" i="16"/>
  <c r="H452" i="16"/>
  <c r="H456" i="16"/>
  <c r="H457" i="16"/>
  <c r="H472" i="16"/>
  <c r="H480" i="16"/>
  <c r="H481" i="16"/>
  <c r="H486" i="16"/>
  <c r="H488" i="16"/>
  <c r="H492" i="16"/>
  <c r="H496" i="16"/>
  <c r="H504" i="16"/>
  <c r="H508" i="16"/>
  <c r="H512" i="16"/>
  <c r="H517" i="16"/>
  <c r="H520" i="16"/>
  <c r="H522" i="16"/>
  <c r="H536" i="16"/>
  <c r="H540" i="16"/>
  <c r="H541" i="16"/>
  <c r="H544" i="16"/>
  <c r="H546" i="16"/>
  <c r="H548" i="16"/>
  <c r="H553" i="16"/>
  <c r="H558" i="16"/>
  <c r="H570" i="16"/>
  <c r="H577" i="16"/>
  <c r="H580" i="16"/>
  <c r="H584" i="16"/>
  <c r="H589" i="16"/>
  <c r="H592" i="16"/>
  <c r="H596" i="16"/>
  <c r="H601" i="16"/>
  <c r="H608" i="16"/>
  <c r="H613" i="16"/>
  <c r="H618" i="16"/>
  <c r="H624" i="16"/>
  <c r="H625" i="16"/>
  <c r="H628" i="16"/>
  <c r="H630" i="16"/>
  <c r="H640" i="16"/>
  <c r="H644" i="16"/>
  <c r="H652" i="16"/>
  <c r="H656" i="16"/>
  <c r="H661" i="16"/>
  <c r="H668" i="16"/>
  <c r="H672" i="16"/>
  <c r="H676" i="16"/>
  <c r="H678" i="16"/>
  <c r="H684" i="16"/>
  <c r="H692" i="16"/>
  <c r="H697" i="16"/>
  <c r="H702" i="16"/>
  <c r="H712" i="16"/>
  <c r="H720" i="16"/>
  <c r="H721" i="16"/>
  <c r="H724" i="16"/>
  <c r="H726" i="16"/>
  <c r="H728" i="16"/>
  <c r="H733" i="16"/>
  <c r="H732" i="16"/>
  <c r="H740" i="16"/>
  <c r="H756" i="16"/>
  <c r="H757" i="16"/>
  <c r="H762" i="16"/>
  <c r="H764" i="16"/>
  <c r="H768" i="16"/>
  <c r="H781" i="16"/>
  <c r="H786" i="16"/>
  <c r="H800" i="16"/>
  <c r="H804" i="16"/>
  <c r="H805" i="16"/>
  <c r="H808" i="16"/>
  <c r="H812" i="16"/>
  <c r="H829" i="16"/>
  <c r="H836" i="16"/>
  <c r="H840" i="16"/>
  <c r="H844" i="16"/>
  <c r="H846" i="16"/>
  <c r="H852" i="16"/>
  <c r="H858" i="16"/>
  <c r="H868" i="16"/>
  <c r="H877" i="16"/>
  <c r="H884" i="16"/>
  <c r="H888" i="16"/>
  <c r="H889" i="16"/>
  <c r="H894" i="16"/>
  <c r="H895" i="16"/>
  <c r="H896" i="16"/>
  <c r="H906" i="16"/>
  <c r="H918" i="16"/>
  <c r="H920" i="16"/>
  <c r="H932" i="16"/>
  <c r="H936" i="16"/>
  <c r="H937" i="16"/>
  <c r="H940" i="16"/>
  <c r="H942" i="16"/>
  <c r="H944" i="16"/>
  <c r="H949" i="16"/>
  <c r="H968" i="16"/>
  <c r="H978" i="16"/>
  <c r="H980" i="16"/>
  <c r="H984" i="16"/>
  <c r="H988" i="16"/>
  <c r="H990" i="16"/>
  <c r="H992" i="16"/>
  <c r="H996" i="16"/>
  <c r="H1008" i="16"/>
  <c r="H1014" i="16"/>
  <c r="H1020" i="16"/>
  <c r="H1024" i="16"/>
  <c r="H1033" i="16"/>
  <c r="H1050" i="16"/>
  <c r="H1052" i="16"/>
  <c r="H1056" i="16"/>
  <c r="H1060" i="16"/>
  <c r="H1076" i="16"/>
  <c r="H1080" i="16"/>
  <c r="H1086" i="16"/>
  <c r="H1093" i="16"/>
  <c r="H1104" i="16"/>
  <c r="H1108" i="16"/>
  <c r="H1117" i="16"/>
  <c r="H1120" i="16"/>
  <c r="H1124" i="16"/>
  <c r="H1140" i="16"/>
  <c r="H1146" i="16"/>
  <c r="H1148" i="16"/>
  <c r="H1156" i="16"/>
  <c r="H1170" i="16"/>
  <c r="H1177" i="16"/>
  <c r="H1180" i="16"/>
  <c r="H1189" i="16"/>
  <c r="H1192" i="16"/>
  <c r="H1194" i="16"/>
  <c r="H1196" i="16"/>
  <c r="H1200" i="16"/>
  <c r="H1224" i="16"/>
  <c r="H1228" i="16"/>
  <c r="H1230" i="16"/>
  <c r="H1232" i="16"/>
  <c r="H1236" i="16"/>
  <c r="H1246" i="16"/>
  <c r="H1249" i="16"/>
  <c r="H1264" i="16"/>
  <c r="H1268" i="16"/>
  <c r="H1272" i="16"/>
  <c r="H1288" i="16"/>
  <c r="H1292" i="16"/>
  <c r="H1296" i="16"/>
  <c r="H1308" i="16"/>
  <c r="H1321" i="16"/>
  <c r="H1320" i="16"/>
  <c r="H1324" i="16"/>
  <c r="H1332" i="16"/>
  <c r="H1336" i="16"/>
  <c r="H1338" i="16"/>
  <c r="H1348" i="16"/>
  <c r="H1368" i="16"/>
  <c r="H1369" i="16"/>
  <c r="H1372" i="16"/>
  <c r="H1376" i="16"/>
  <c r="H1380" i="16"/>
  <c r="H1388" i="16"/>
  <c r="H1392" i="16"/>
  <c r="H1393" i="16"/>
  <c r="H1404" i="16"/>
  <c r="H1416" i="16"/>
  <c r="H1417" i="16"/>
  <c r="H1420" i="16"/>
  <c r="H1428" i="16"/>
  <c r="H1429" i="16"/>
  <c r="H1436" i="16"/>
  <c r="H1452" i="16"/>
  <c r="H1453" i="16"/>
  <c r="H1458" i="16"/>
  <c r="H1472" i="16"/>
  <c r="H1476" i="16"/>
  <c r="H1480" i="16"/>
  <c r="H1482" i="16"/>
  <c r="H1500" i="16"/>
  <c r="H1501" i="16"/>
  <c r="H1504" i="16"/>
  <c r="H1508" i="16"/>
  <c r="H1525" i="16"/>
  <c r="H1532" i="16"/>
  <c r="H1537" i="16"/>
  <c r="H1542" i="16"/>
  <c r="H1549" i="16"/>
  <c r="H1560" i="16"/>
  <c r="H1570" i="16"/>
  <c r="H1573" i="16"/>
  <c r="H1572" i="16"/>
  <c r="H1576" i="16"/>
  <c r="H1585" i="16"/>
  <c r="H1609" i="16"/>
  <c r="H1620" i="16"/>
  <c r="H1624" i="16"/>
  <c r="H1626" i="16"/>
  <c r="H1628" i="16"/>
  <c r="H1630" i="16"/>
  <c r="H1632" i="16"/>
  <c r="H1656" i="16"/>
  <c r="H1662" i="16"/>
  <c r="H1669" i="16"/>
  <c r="H1674" i="16"/>
  <c r="H1684" i="16"/>
  <c r="H1688" i="16"/>
  <c r="H1696" i="16"/>
  <c r="H1710" i="16"/>
  <c r="H1716" i="16"/>
  <c r="H1729" i="16"/>
  <c r="H1734" i="16"/>
  <c r="H1736" i="16"/>
  <c r="H1741" i="16"/>
  <c r="H1753" i="16"/>
  <c r="H1765" i="16"/>
  <c r="H1768" i="16"/>
  <c r="H1770" i="16"/>
  <c r="H1784" i="16"/>
  <c r="H1794" i="16"/>
  <c r="H1796" i="16"/>
  <c r="H1800" i="16"/>
  <c r="H1812" i="16"/>
  <c r="H1816" i="16"/>
  <c r="H1826" i="16"/>
  <c r="H1830" i="16"/>
  <c r="H1838" i="16"/>
  <c r="H1837" i="16"/>
  <c r="H1842" i="16"/>
  <c r="H1848" i="16"/>
  <c r="H1850" i="16"/>
  <c r="H1852" i="16"/>
  <c r="H1860" i="16"/>
  <c r="H1862" i="16"/>
  <c r="H1864" i="16"/>
  <c r="H1873" i="16"/>
  <c r="H1874" i="16"/>
  <c r="H1876" i="16"/>
  <c r="H1886" i="16"/>
  <c r="H1888" i="16"/>
  <c r="H1892" i="16"/>
  <c r="H1896" i="16"/>
  <c r="H1898" i="16"/>
  <c r="H1900" i="16"/>
  <c r="H1908" i="16"/>
  <c r="H1910" i="16"/>
  <c r="H1912" i="16"/>
  <c r="H1916" i="16"/>
  <c r="H1920" i="16"/>
  <c r="H1922" i="16"/>
  <c r="H1921" i="16"/>
  <c r="H1928" i="16"/>
  <c r="H1934" i="16"/>
  <c r="H1938" i="16"/>
  <c r="H1944" i="16"/>
  <c r="H1945" i="16"/>
  <c r="H1946" i="16"/>
  <c r="H1948" i="16"/>
  <c r="H1958" i="16"/>
  <c r="H1964" i="16"/>
  <c r="H1970" i="16"/>
  <c r="H1969" i="16"/>
  <c r="H1972" i="16"/>
  <c r="H1980" i="16"/>
  <c r="H1982" i="16"/>
  <c r="H1981" i="16"/>
  <c r="H1994" i="16"/>
  <c r="H2006" i="16"/>
  <c r="H2005" i="16"/>
  <c r="H2010" i="16"/>
  <c r="H2012" i="16"/>
  <c r="H2018" i="16"/>
  <c r="H2022" i="16"/>
  <c r="H2024" i="16"/>
  <c r="H2029" i="16"/>
  <c r="H2030" i="16"/>
  <c r="H2042" i="16"/>
  <c r="H2054" i="16"/>
  <c r="H2058" i="16"/>
  <c r="H2060" i="16"/>
  <c r="H2064" i="16"/>
  <c r="H2066" i="16"/>
  <c r="H2068" i="16"/>
  <c r="H2072" i="16"/>
  <c r="H2078" i="16"/>
  <c r="H2084" i="16"/>
  <c r="H2090" i="16"/>
  <c r="H2102" i="16"/>
  <c r="H2106" i="16"/>
  <c r="H2108" i="16"/>
  <c r="H2113" i="16"/>
  <c r="H2112" i="16"/>
  <c r="H2116" i="16"/>
  <c r="H2128" i="16"/>
  <c r="H2138" i="16"/>
  <c r="H2144" i="16"/>
  <c r="H2149" i="16"/>
  <c r="H2150" i="16"/>
  <c r="H2152" i="16"/>
  <c r="H2156" i="16"/>
  <c r="H2162" i="16"/>
  <c r="H2168" i="16"/>
  <c r="H2174" i="16"/>
  <c r="H2173" i="16"/>
  <c r="H2184" i="16"/>
  <c r="H2186" i="16"/>
  <c r="H2188" i="16"/>
  <c r="H2196" i="16"/>
  <c r="H2208" i="16"/>
  <c r="H2210" i="16"/>
  <c r="H2212" i="16"/>
  <c r="H2216" i="16"/>
  <c r="H2215" i="16"/>
  <c r="H2220" i="16"/>
  <c r="H2221" i="16"/>
  <c r="H2246" i="16"/>
  <c r="H2257" i="16"/>
  <c r="H2258" i="16"/>
  <c r="H2260" i="16"/>
  <c r="H2262" i="16"/>
  <c r="H2269" i="16"/>
  <c r="H2270" i="16"/>
  <c r="H2272" i="16"/>
  <c r="H2282" i="16"/>
  <c r="H2293" i="16"/>
  <c r="H2294" i="16"/>
  <c r="H2305" i="16"/>
  <c r="H2306" i="16"/>
  <c r="H2308" i="16"/>
  <c r="H2330" i="16"/>
  <c r="H2332" i="16"/>
  <c r="H2336" i="16"/>
  <c r="H2342" i="16"/>
  <c r="H2348" i="16"/>
  <c r="H2356" i="16"/>
  <c r="H2358" i="16"/>
  <c r="H2366" i="16"/>
  <c r="H2368" i="16"/>
  <c r="H2376" i="16"/>
  <c r="H2377" i="16"/>
  <c r="H2378" i="16"/>
  <c r="H2383" i="16"/>
  <c r="H2392" i="16"/>
  <c r="H2413" i="16"/>
  <c r="H2416" i="16"/>
  <c r="H2418" i="16"/>
  <c r="H2420" i="16"/>
  <c r="H2424" i="16"/>
  <c r="H2426" i="16"/>
  <c r="H2428" i="16"/>
  <c r="H2437" i="16"/>
  <c r="H2438" i="16"/>
  <c r="H2450" i="16"/>
  <c r="H2456" i="16"/>
  <c r="H2460" i="16"/>
  <c r="H2462" i="16"/>
  <c r="H2464" i="16"/>
  <c r="H2474" i="16"/>
  <c r="H2484" i="16"/>
  <c r="H2486" i="16"/>
  <c r="H2496" i="16"/>
  <c r="H2500" i="16"/>
  <c r="H2510" i="16"/>
  <c r="H2522" i="16"/>
  <c r="H2524" i="16"/>
  <c r="H2528" i="16"/>
  <c r="H2532" i="16"/>
  <c r="H2546" i="16"/>
  <c r="H2552" i="16"/>
  <c r="H2556" i="16"/>
  <c r="H2557" i="16"/>
  <c r="H2558" i="16"/>
  <c r="H2570" i="16"/>
  <c r="H2588" i="16"/>
  <c r="H2600" i="16"/>
  <c r="H2604" i="16"/>
  <c r="H2605" i="16"/>
  <c r="H2606" i="16"/>
  <c r="H2608" i="16"/>
  <c r="H2618" i="16"/>
  <c r="H2624" i="16"/>
  <c r="H2632" i="16"/>
  <c r="H2642" i="16"/>
  <c r="H2654" i="16"/>
  <c r="H2666" i="16"/>
  <c r="H2668" i="16"/>
  <c r="H2670" i="16"/>
  <c r="H2680" i="16"/>
  <c r="H2689" i="16"/>
  <c r="H2690" i="16"/>
  <c r="H2696" i="16"/>
  <c r="H2704" i="16"/>
  <c r="H2714" i="16"/>
  <c r="H2716" i="16"/>
  <c r="H2720" i="16"/>
  <c r="H2744" i="16"/>
  <c r="H2743" i="16"/>
  <c r="H2752" i="16"/>
  <c r="H2762" i="16"/>
  <c r="H2764" i="16"/>
  <c r="H2776" i="16"/>
  <c r="H2788" i="16"/>
  <c r="H2792" i="16"/>
  <c r="H2798" i="16"/>
  <c r="H2800" i="16"/>
  <c r="H2810" i="16"/>
  <c r="H2816" i="16"/>
  <c r="H2820" i="16"/>
  <c r="H2844" i="16"/>
  <c r="H2848" i="16"/>
  <c r="H2860" i="16"/>
  <c r="H2870" i="16"/>
  <c r="H2892" i="16"/>
  <c r="H2893" i="16"/>
  <c r="H2894" i="16"/>
  <c r="H2896" i="16"/>
  <c r="H2918" i="16"/>
  <c r="H2932" i="16"/>
  <c r="H2942" i="16"/>
  <c r="H2948" i="16"/>
  <c r="H2953" i="16"/>
  <c r="H2954" i="16"/>
  <c r="H2960" i="16"/>
  <c r="H2976" i="16"/>
  <c r="H2980" i="16"/>
  <c r="H2984" i="16"/>
  <c r="H3002" i="16"/>
  <c r="H3004" i="16"/>
  <c r="H3008" i="16"/>
  <c r="H3012" i="16"/>
  <c r="H3014" i="16"/>
  <c r="H3016" i="16"/>
  <c r="H3025" i="16"/>
  <c r="H3026" i="16"/>
  <c r="H3040" i="16"/>
  <c r="H3064" i="16"/>
  <c r="H3072" i="16"/>
  <c r="H3074" i="16"/>
  <c r="H3086" i="16"/>
  <c r="H3092" i="16"/>
  <c r="H3097" i="16"/>
  <c r="H3098" i="16"/>
  <c r="H3100" i="16"/>
  <c r="H3104" i="16"/>
  <c r="H3128" i="16"/>
  <c r="H3145" i="16"/>
  <c r="H3148" i="16"/>
  <c r="H3150" i="16"/>
  <c r="H3152" i="16"/>
  <c r="H3158" i="16"/>
  <c r="H3169" i="16"/>
  <c r="H3172" i="16"/>
  <c r="H3176" i="16"/>
  <c r="H3184" i="16"/>
  <c r="H3196" i="16"/>
  <c r="H3206" i="16"/>
  <c r="H3208" i="16"/>
  <c r="H3218" i="16"/>
  <c r="H3228" i="16"/>
  <c r="H3230" i="16"/>
  <c r="H3232" i="16"/>
  <c r="H3242" i="16"/>
  <c r="H3254" i="16"/>
  <c r="H3260" i="16"/>
  <c r="H3292" i="16"/>
  <c r="H3308" i="16"/>
  <c r="H3312" i="16"/>
  <c r="H3314" i="16"/>
  <c r="H3316" i="16"/>
  <c r="H3332" i="16"/>
  <c r="H3340" i="16"/>
  <c r="H3352" i="16"/>
  <c r="H3364" i="16"/>
  <c r="H3367" i="16"/>
  <c r="H3386" i="16"/>
  <c r="H3388" i="16"/>
  <c r="H3392" i="16"/>
  <c r="H3398" i="16"/>
  <c r="H3404" i="16"/>
  <c r="H3422" i="16"/>
  <c r="H3424" i="16"/>
  <c r="H3434" i="16"/>
  <c r="H3446" i="16"/>
  <c r="H3458" i="16"/>
  <c r="H3472" i="16"/>
  <c r="H3476" i="16"/>
  <c r="H3494" i="16"/>
  <c r="H3496" i="16"/>
  <c r="H3500" i="16"/>
  <c r="H3532" i="16"/>
  <c r="H3544" i="16"/>
  <c r="H3554" i="16"/>
  <c r="H3556" i="16"/>
  <c r="H3560" i="16"/>
  <c r="H3566" i="16"/>
  <c r="H3578" i="16"/>
  <c r="H3582" i="16"/>
  <c r="H3592" i="16"/>
  <c r="H3616" i="16"/>
  <c r="H3620" i="16"/>
  <c r="H3626" i="16"/>
  <c r="H3649" i="16"/>
  <c r="H3652" i="16"/>
  <c r="H3662" i="16"/>
  <c r="H3666" i="16"/>
  <c r="H3668" i="16"/>
  <c r="H3686" i="16"/>
  <c r="H3698" i="16"/>
  <c r="H3702" i="16"/>
  <c r="H3704" i="16"/>
  <c r="H3724" i="16"/>
  <c r="H3727" i="16"/>
  <c r="H3726" i="16"/>
  <c r="H3732" i="16"/>
  <c r="H3734" i="16"/>
  <c r="H3736" i="16"/>
  <c r="H3758" i="16"/>
  <c r="H3784" i="16"/>
  <c r="H3786" i="16"/>
  <c r="H3788" i="16"/>
  <c r="H3792" i="16"/>
  <c r="H3794" i="16"/>
  <c r="H3806" i="16"/>
  <c r="H3818" i="16"/>
  <c r="H3830" i="16"/>
  <c r="H3832" i="16"/>
  <c r="M4" i="6"/>
  <c r="M11" i="6"/>
  <c r="M12" i="6"/>
  <c r="M8" i="6"/>
  <c r="O3" i="8"/>
  <c r="AJ32" i="8"/>
  <c r="AJ31" i="8"/>
  <c r="AJ30" i="8"/>
  <c r="AJ29" i="8"/>
  <c r="AJ28" i="8"/>
  <c r="AJ27" i="8"/>
  <c r="Z27" i="8"/>
  <c r="AJ26" i="8"/>
  <c r="AJ25" i="8"/>
  <c r="AJ24" i="8"/>
  <c r="AJ23" i="8"/>
  <c r="AJ22" i="8"/>
  <c r="AJ21" i="8"/>
  <c r="AJ20" i="8"/>
  <c r="AJ19" i="8"/>
  <c r="AJ18" i="8"/>
  <c r="AJ17" i="8"/>
  <c r="AJ16" i="8"/>
  <c r="AJ15" i="8"/>
  <c r="AJ14" i="8"/>
  <c r="AJ13" i="8"/>
  <c r="AJ12" i="8"/>
  <c r="AJ11" i="8"/>
  <c r="AB11" i="8"/>
  <c r="AJ10" i="8"/>
  <c r="AB10" i="8"/>
  <c r="K10" i="8"/>
  <c r="AJ9" i="8"/>
  <c r="AB9" i="8"/>
  <c r="K9" i="8"/>
  <c r="I9" i="8"/>
  <c r="AO11" i="8" s="1"/>
  <c r="AJ8" i="8"/>
  <c r="AB8" i="8"/>
  <c r="K8" i="8"/>
  <c r="I8" i="8"/>
  <c r="I12" i="8" s="1"/>
  <c r="AO14" i="8" s="1"/>
  <c r="AO7" i="8"/>
  <c r="AJ7" i="8"/>
  <c r="AB7" i="8"/>
  <c r="K7" i="8"/>
  <c r="I7" i="8"/>
  <c r="AO9" i="8" s="1"/>
  <c r="AO6" i="8"/>
  <c r="AJ6" i="8"/>
  <c r="AB6" i="8"/>
  <c r="K6" i="8"/>
  <c r="I6" i="8"/>
  <c r="I10" i="8" s="1"/>
  <c r="I14" i="8" s="1"/>
  <c r="AO16" i="8" s="1"/>
  <c r="AO5" i="8"/>
  <c r="AN5" i="8"/>
  <c r="AN6" i="8" s="1"/>
  <c r="AN7" i="8" s="1"/>
  <c r="AN8" i="8" s="1"/>
  <c r="AN9" i="8" s="1"/>
  <c r="AN10" i="8" s="1"/>
  <c r="AN11" i="8" s="1"/>
  <c r="AN12" i="8" s="1"/>
  <c r="AN13" i="8" s="1"/>
  <c r="AN14" i="8" s="1"/>
  <c r="AN15" i="8" s="1"/>
  <c r="AN16" i="8" s="1"/>
  <c r="AN17" i="8" s="1"/>
  <c r="AN18" i="8" s="1"/>
  <c r="AN19" i="8" s="1"/>
  <c r="AJ5" i="8"/>
  <c r="AC5" i="8"/>
  <c r="AC6" i="8" s="1"/>
  <c r="AC7" i="8" s="1"/>
  <c r="AC8" i="8" s="1"/>
  <c r="AC9" i="8" s="1"/>
  <c r="AC10" i="8" s="1"/>
  <c r="AC11" i="8" s="1"/>
  <c r="AB5" i="8"/>
  <c r="T5" i="8"/>
  <c r="T6" i="8" s="1"/>
  <c r="T7" i="8" s="1"/>
  <c r="T8" i="8" s="1"/>
  <c r="T9" i="8" s="1"/>
  <c r="T10" i="8" s="1"/>
  <c r="T11" i="8" s="1"/>
  <c r="T12" i="8" s="1"/>
  <c r="T13" i="8" s="1"/>
  <c r="T14" i="8" s="1"/>
  <c r="K5" i="8"/>
  <c r="G5" i="8"/>
  <c r="G6" i="8" s="1"/>
  <c r="AO4" i="8"/>
  <c r="AK4" i="8"/>
  <c r="AK5" i="8" s="1"/>
  <c r="AK6" i="8" s="1"/>
  <c r="AK7" i="8" s="1"/>
  <c r="AK8" i="8" s="1"/>
  <c r="AK9" i="8" s="1"/>
  <c r="AK10" i="8" s="1"/>
  <c r="AK11" i="8" s="1"/>
  <c r="AK12" i="8" s="1"/>
  <c r="AK13" i="8" s="1"/>
  <c r="AK14" i="8" s="1"/>
  <c r="AK15" i="8" s="1"/>
  <c r="AK16" i="8" s="1"/>
  <c r="AK17" i="8" s="1"/>
  <c r="AK18" i="8" s="1"/>
  <c r="AK19" i="8" s="1"/>
  <c r="AK20" i="8" s="1"/>
  <c r="AK21" i="8" s="1"/>
  <c r="AK22" i="8" s="1"/>
  <c r="AK23" i="8" s="1"/>
  <c r="AK24" i="8" s="1"/>
  <c r="AK25" i="8" s="1"/>
  <c r="AK26" i="8" s="1"/>
  <c r="AK27" i="8" s="1"/>
  <c r="AK28" i="8" s="1"/>
  <c r="AK29" i="8" s="1"/>
  <c r="AK30" i="8" s="1"/>
  <c r="AK31" i="8" s="1"/>
  <c r="AK32" i="8" s="1"/>
  <c r="AJ4" i="8"/>
  <c r="AB4" i="8"/>
  <c r="O4" i="8"/>
  <c r="K4" i="8"/>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H27" i="8" s="1"/>
  <c r="H28" i="8" s="1"/>
  <c r="H29" i="8" s="1"/>
  <c r="H30" i="8" s="1"/>
  <c r="H31" i="8" s="1"/>
  <c r="H32" i="8" s="1"/>
  <c r="H33" i="8" s="1"/>
  <c r="H34" i="8" s="1"/>
  <c r="H35" i="8" s="1"/>
  <c r="AJ3" i="8"/>
  <c r="AB3" i="8"/>
  <c r="AA3" i="8"/>
  <c r="AA4" i="8" s="1"/>
  <c r="Y3" i="8"/>
  <c r="R3" i="8"/>
  <c r="R4" i="8" s="1"/>
  <c r="R5" i="8" s="1"/>
  <c r="P3" i="8"/>
  <c r="P4" i="8" s="1"/>
  <c r="P5" i="8" s="1"/>
  <c r="P6" i="8" s="1"/>
  <c r="N3" i="8"/>
  <c r="N4" i="8" s="1"/>
  <c r="N5" i="8" s="1"/>
  <c r="L3" i="8"/>
  <c r="L4" i="8" s="1"/>
  <c r="L5" i="8" s="1"/>
  <c r="L6" i="8" s="1"/>
  <c r="L7" i="8" s="1"/>
  <c r="L8" i="8" s="1"/>
  <c r="L9" i="8" s="1"/>
  <c r="L10" i="8" s="1"/>
  <c r="K3" i="8"/>
  <c r="E18" i="13" s="1"/>
  <c r="H18" i="13" s="1"/>
  <c r="J3" i="8"/>
  <c r="J4" i="8" s="1"/>
  <c r="J5" i="8" s="1"/>
  <c r="J6" i="8" s="1"/>
  <c r="J7" i="8" s="1"/>
  <c r="J8" i="8" s="1"/>
  <c r="J9" i="8" s="1"/>
  <c r="J10" i="8" s="1"/>
  <c r="J11" i="8" s="1"/>
  <c r="J12" i="8" s="1"/>
  <c r="J13" i="8" s="1"/>
  <c r="J14" i="8" s="1"/>
  <c r="J15" i="8" s="1"/>
  <c r="J16" i="8" s="1"/>
  <c r="J17" i="8" s="1"/>
  <c r="F3" i="8"/>
  <c r="F4" i="8" s="1"/>
  <c r="F5" i="8" s="1"/>
  <c r="F6" i="8" s="1"/>
  <c r="F7" i="8" s="1"/>
  <c r="F8" i="8" s="1"/>
  <c r="F9" i="8" s="1"/>
  <c r="F10" i="8" s="1"/>
  <c r="F11" i="8" s="1"/>
  <c r="F12" i="8" s="1"/>
  <c r="F13" i="8" s="1"/>
  <c r="F14" i="8" s="1"/>
  <c r="F15" i="8" s="1"/>
  <c r="F16" i="8" s="1"/>
  <c r="F17" i="8" s="1"/>
  <c r="F18" i="8" s="1"/>
  <c r="F19" i="8" s="1"/>
  <c r="F20" i="8" s="1"/>
  <c r="F21" i="8" s="1"/>
  <c r="F22" i="8" s="1"/>
  <c r="F23" i="8" s="1"/>
  <c r="F24" i="8" s="1"/>
  <c r="F25" i="8" s="1"/>
  <c r="F26" i="8" s="1"/>
  <c r="F27" i="8" s="1"/>
  <c r="F28" i="8" s="1"/>
  <c r="F29" i="8" s="1"/>
  <c r="F30" i="8" s="1"/>
  <c r="F31" i="8" s="1"/>
  <c r="F32" i="8" s="1"/>
  <c r="F33" i="8" s="1"/>
  <c r="AL2" i="8"/>
  <c r="AM20" i="7"/>
  <c r="AM19" i="7"/>
  <c r="AM18" i="7"/>
  <c r="AM17" i="7"/>
  <c r="AM16" i="7"/>
  <c r="AM15" i="7"/>
  <c r="AM14" i="7"/>
  <c r="AM13" i="7"/>
  <c r="D13" i="7"/>
  <c r="E13" i="7" s="1"/>
  <c r="F13" i="7" s="1"/>
  <c r="G13" i="7" s="1"/>
  <c r="H13" i="7" s="1"/>
  <c r="I13" i="7" s="1"/>
  <c r="J13" i="7" s="1"/>
  <c r="K13" i="7" s="1"/>
  <c r="L13" i="7" s="1"/>
  <c r="M13" i="7" s="1"/>
  <c r="N13" i="7" s="1"/>
  <c r="O13" i="7" s="1"/>
  <c r="P13" i="7" s="1"/>
  <c r="Q13" i="7" s="1"/>
  <c r="R13" i="7" s="1"/>
  <c r="AM12" i="7"/>
  <c r="AM11" i="7"/>
  <c r="AM10" i="7"/>
  <c r="AM9" i="7"/>
  <c r="AM8" i="7"/>
  <c r="AM7" i="7"/>
  <c r="AM6" i="7"/>
  <c r="AJ6" i="7"/>
  <c r="AQ5" i="7"/>
  <c r="AM5" i="7"/>
  <c r="AL5" i="7"/>
  <c r="AK5" i="7"/>
  <c r="AQ4" i="7"/>
  <c r="E3" i="9" s="1"/>
  <c r="AQ3" i="7"/>
  <c r="B57" i="6"/>
  <c r="B56" i="6"/>
  <c r="B55" i="6"/>
  <c r="B54" i="6"/>
  <c r="J49" i="6"/>
  <c r="B49" i="6"/>
  <c r="B45" i="6"/>
  <c r="B44" i="6"/>
  <c r="B43" i="6"/>
  <c r="B42" i="6"/>
  <c r="J37" i="6"/>
  <c r="B37" i="6"/>
  <c r="B33" i="6"/>
  <c r="B32" i="6"/>
  <c r="B31" i="6"/>
  <c r="B30" i="6"/>
  <c r="H25" i="6"/>
  <c r="G25" i="6"/>
  <c r="B25" i="6"/>
  <c r="B21" i="6"/>
  <c r="B20" i="6"/>
  <c r="B19" i="6"/>
  <c r="B18" i="6"/>
  <c r="C14" i="6"/>
  <c r="J10" i="6"/>
  <c r="H5" i="6"/>
  <c r="G5" i="6"/>
  <c r="AL6" i="7" l="1"/>
  <c r="K3833" i="16"/>
  <c r="H3833" i="16" s="1"/>
  <c r="K3821" i="16"/>
  <c r="H3821" i="16" s="1"/>
  <c r="K3809" i="16"/>
  <c r="H3809" i="16" s="1"/>
  <c r="K3797" i="16"/>
  <c r="H3797" i="16" s="1"/>
  <c r="K3785" i="16"/>
  <c r="H3785" i="16" s="1"/>
  <c r="K3773" i="16"/>
  <c r="H3773" i="16" s="1"/>
  <c r="K3761" i="16"/>
  <c r="H3761" i="16" s="1"/>
  <c r="K3749" i="16"/>
  <c r="H3749" i="16" s="1"/>
  <c r="K3737" i="16"/>
  <c r="H3737" i="16" s="1"/>
  <c r="K3725" i="16"/>
  <c r="H3725" i="16" s="1"/>
  <c r="K3713" i="16"/>
  <c r="H3713" i="16" s="1"/>
  <c r="K3701" i="16"/>
  <c r="H3701" i="16" s="1"/>
  <c r="K3689" i="16"/>
  <c r="H3689" i="16" s="1"/>
  <c r="K3677" i="16"/>
  <c r="H3677" i="16" s="1"/>
  <c r="K3665" i="16"/>
  <c r="H3665" i="16" s="1"/>
  <c r="K3653" i="16"/>
  <c r="H3653" i="16" s="1"/>
  <c r="K3641" i="16"/>
  <c r="H3641" i="16" s="1"/>
  <c r="K3629" i="16"/>
  <c r="H3629" i="16" s="1"/>
  <c r="K3617" i="16"/>
  <c r="H3617" i="16" s="1"/>
  <c r="K3605" i="16"/>
  <c r="H3605" i="16" s="1"/>
  <c r="K3593" i="16"/>
  <c r="H3593" i="16" s="1"/>
  <c r="K3581" i="16"/>
  <c r="H3581" i="16" s="1"/>
  <c r="K3569" i="16"/>
  <c r="H3569" i="16" s="1"/>
  <c r="K3557" i="16"/>
  <c r="H3557" i="16" s="1"/>
  <c r="K3545" i="16"/>
  <c r="H3545" i="16" s="1"/>
  <c r="K3533" i="16"/>
  <c r="H3533" i="16" s="1"/>
  <c r="K3521" i="16"/>
  <c r="H3521" i="16" s="1"/>
  <c r="K3509" i="16"/>
  <c r="H3509" i="16" s="1"/>
  <c r="K3497" i="16"/>
  <c r="H3497" i="16" s="1"/>
  <c r="K3485" i="16"/>
  <c r="H3485" i="16" s="1"/>
  <c r="K3473" i="16"/>
  <c r="H3473" i="16" s="1"/>
  <c r="K3461" i="16"/>
  <c r="H3461" i="16" s="1"/>
  <c r="K3449" i="16"/>
  <c r="H3449" i="16" s="1"/>
  <c r="K3437" i="16"/>
  <c r="H3437" i="16" s="1"/>
  <c r="K3425" i="16"/>
  <c r="H3425" i="16" s="1"/>
  <c r="K3413" i="16"/>
  <c r="H3413" i="16" s="1"/>
  <c r="K3401" i="16"/>
  <c r="H3401" i="16" s="1"/>
  <c r="K3389" i="16"/>
  <c r="H3389" i="16" s="1"/>
  <c r="K3377" i="16"/>
  <c r="H3377" i="16" s="1"/>
  <c r="K3365" i="16"/>
  <c r="H3365" i="16" s="1"/>
  <c r="K3353" i="16"/>
  <c r="H3353" i="16" s="1"/>
  <c r="K3341" i="16"/>
  <c r="H3341" i="16" s="1"/>
  <c r="K3329" i="16"/>
  <c r="H3329" i="16" s="1"/>
  <c r="K3317" i="16"/>
  <c r="H3317" i="16" s="1"/>
  <c r="K3305" i="16"/>
  <c r="H3305" i="16" s="1"/>
  <c r="K3293" i="16"/>
  <c r="H3293" i="16" s="1"/>
  <c r="K3281" i="16"/>
  <c r="H3281" i="16" s="1"/>
  <c r="K3269" i="16"/>
  <c r="H3269" i="16" s="1"/>
  <c r="K3257" i="16"/>
  <c r="H3257" i="16" s="1"/>
  <c r="K3245" i="16"/>
  <c r="H3245" i="16" s="1"/>
  <c r="K3233" i="16"/>
  <c r="H3233" i="16" s="1"/>
  <c r="K3221" i="16"/>
  <c r="H3221" i="16" s="1"/>
  <c r="K3209" i="16"/>
  <c r="H3209" i="16" s="1"/>
  <c r="K3197" i="16"/>
  <c r="H3197" i="16" s="1"/>
  <c r="K3185" i="16"/>
  <c r="H3185" i="16" s="1"/>
  <c r="K3173" i="16"/>
  <c r="H3173" i="16" s="1"/>
  <c r="K3161" i="16"/>
  <c r="H3161" i="16" s="1"/>
  <c r="K3149" i="16"/>
  <c r="H3149" i="16" s="1"/>
  <c r="K3137" i="16"/>
  <c r="H3137" i="16" s="1"/>
  <c r="K3125" i="16"/>
  <c r="H3125" i="16" s="1"/>
  <c r="K3113" i="16"/>
  <c r="H3113" i="16" s="1"/>
  <c r="K3101" i="16"/>
  <c r="H3101" i="16" s="1"/>
  <c r="K3089" i="16"/>
  <c r="H3089" i="16" s="1"/>
  <c r="K3077" i="16"/>
  <c r="H3077" i="16" s="1"/>
  <c r="K3065" i="16"/>
  <c r="H3065" i="16" s="1"/>
  <c r="K3053" i="16"/>
  <c r="H3053" i="16" s="1"/>
  <c r="K3041" i="16"/>
  <c r="H3041" i="16" s="1"/>
  <c r="K3029" i="16"/>
  <c r="H3029" i="16" s="1"/>
  <c r="K3017" i="16"/>
  <c r="H3017" i="16" s="1"/>
  <c r="K3005" i="16"/>
  <c r="H3005" i="16" s="1"/>
  <c r="K2993" i="16"/>
  <c r="H2993" i="16" s="1"/>
  <c r="K2981" i="16"/>
  <c r="H2981" i="16" s="1"/>
  <c r="K2969" i="16"/>
  <c r="H2969" i="16" s="1"/>
  <c r="K2957" i="16"/>
  <c r="H2957" i="16" s="1"/>
  <c r="K2945" i="16"/>
  <c r="H2945" i="16" s="1"/>
  <c r="K2933" i="16"/>
  <c r="H2933" i="16" s="1"/>
  <c r="K2921" i="16"/>
  <c r="H2921" i="16" s="1"/>
  <c r="K2909" i="16"/>
  <c r="H2909" i="16" s="1"/>
  <c r="K2897" i="16"/>
  <c r="H2897" i="16" s="1"/>
  <c r="K2885" i="16"/>
  <c r="H2885" i="16" s="1"/>
  <c r="K2873" i="16"/>
  <c r="H2873" i="16" s="1"/>
  <c r="K2861" i="16"/>
  <c r="H2861" i="16" s="1"/>
  <c r="K2849" i="16"/>
  <c r="H2849" i="16" s="1"/>
  <c r="K2837" i="16"/>
  <c r="H2837" i="16" s="1"/>
  <c r="K2825" i="16"/>
  <c r="H2825" i="16" s="1"/>
  <c r="K2813" i="16"/>
  <c r="H2813" i="16" s="1"/>
  <c r="K2801" i="16"/>
  <c r="H2801" i="16" s="1"/>
  <c r="K2789" i="16"/>
  <c r="H2789" i="16" s="1"/>
  <c r="K2777" i="16"/>
  <c r="H2777" i="16" s="1"/>
  <c r="K2765" i="16"/>
  <c r="H2765" i="16" s="1"/>
  <c r="K2753" i="16"/>
  <c r="H2753" i="16" s="1"/>
  <c r="K2741" i="16"/>
  <c r="H2741" i="16" s="1"/>
  <c r="K3843" i="16"/>
  <c r="H3843" i="16" s="1"/>
  <c r="K3831" i="16"/>
  <c r="H3831" i="16" s="1"/>
  <c r="K3819" i="16"/>
  <c r="H3819" i="16" s="1"/>
  <c r="K3807" i="16"/>
  <c r="H3807" i="16" s="1"/>
  <c r="K3795" i="16"/>
  <c r="H3795" i="16" s="1"/>
  <c r="K3783" i="16"/>
  <c r="H3783" i="16" s="1"/>
  <c r="K3771" i="16"/>
  <c r="H3771" i="16" s="1"/>
  <c r="K3759" i="16"/>
  <c r="H3759" i="16" s="1"/>
  <c r="K3747" i="16"/>
  <c r="H3747" i="16" s="1"/>
  <c r="K3735" i="16"/>
  <c r="H3735" i="16" s="1"/>
  <c r="K3723" i="16"/>
  <c r="H3723" i="16" s="1"/>
  <c r="K3711" i="16"/>
  <c r="H3711" i="16" s="1"/>
  <c r="K3699" i="16"/>
  <c r="H3699" i="16" s="1"/>
  <c r="K3687" i="16"/>
  <c r="H3687" i="16" s="1"/>
  <c r="K3675" i="16"/>
  <c r="H3675" i="16" s="1"/>
  <c r="K3663" i="16"/>
  <c r="H3663" i="16" s="1"/>
  <c r="K3651" i="16"/>
  <c r="H3651" i="16" s="1"/>
  <c r="K3639" i="16"/>
  <c r="H3639" i="16" s="1"/>
  <c r="K3627" i="16"/>
  <c r="H3627" i="16" s="1"/>
  <c r="K3615" i="16"/>
  <c r="H3615" i="16" s="1"/>
  <c r="K3603" i="16"/>
  <c r="H3603" i="16" s="1"/>
  <c r="K3591" i="16"/>
  <c r="H3591" i="16" s="1"/>
  <c r="K3579" i="16"/>
  <c r="H3579" i="16" s="1"/>
  <c r="K3567" i="16"/>
  <c r="H3567" i="16" s="1"/>
  <c r="K3555" i="16"/>
  <c r="H3555" i="16" s="1"/>
  <c r="K3543" i="16"/>
  <c r="H3543" i="16" s="1"/>
  <c r="K3531" i="16"/>
  <c r="H3531" i="16" s="1"/>
  <c r="K3519" i="16"/>
  <c r="H3519" i="16" s="1"/>
  <c r="K3507" i="16"/>
  <c r="H3507" i="16" s="1"/>
  <c r="K3495" i="16"/>
  <c r="H3495" i="16" s="1"/>
  <c r="K3483" i="16"/>
  <c r="H3483" i="16" s="1"/>
  <c r="K3471" i="16"/>
  <c r="H3471" i="16" s="1"/>
  <c r="K3459" i="16"/>
  <c r="H3459" i="16" s="1"/>
  <c r="K3447" i="16"/>
  <c r="H3447" i="16" s="1"/>
  <c r="K3435" i="16"/>
  <c r="H3435" i="16" s="1"/>
  <c r="K3423" i="16"/>
  <c r="H3423" i="16" s="1"/>
  <c r="K3411" i="16"/>
  <c r="H3411" i="16" s="1"/>
  <c r="K3399" i="16"/>
  <c r="H3399" i="16" s="1"/>
  <c r="K3387" i="16"/>
  <c r="H3387" i="16" s="1"/>
  <c r="K3375" i="16"/>
  <c r="H3375" i="16" s="1"/>
  <c r="K3363" i="16"/>
  <c r="H3363" i="16" s="1"/>
  <c r="K3351" i="16"/>
  <c r="H3351" i="16" s="1"/>
  <c r="K3339" i="16"/>
  <c r="H3339" i="16" s="1"/>
  <c r="K3327" i="16"/>
  <c r="H3327" i="16" s="1"/>
  <c r="K3315" i="16"/>
  <c r="H3315" i="16" s="1"/>
  <c r="K3303" i="16"/>
  <c r="H3303" i="16" s="1"/>
  <c r="K3291" i="16"/>
  <c r="H3291" i="16" s="1"/>
  <c r="K3279" i="16"/>
  <c r="H3279" i="16" s="1"/>
  <c r="K3267" i="16"/>
  <c r="H3267" i="16" s="1"/>
  <c r="K3255" i="16"/>
  <c r="H3255" i="16" s="1"/>
  <c r="K3243" i="16"/>
  <c r="H3243" i="16" s="1"/>
  <c r="K3231" i="16"/>
  <c r="H3231" i="16" s="1"/>
  <c r="K3219" i="16"/>
  <c r="H3219" i="16" s="1"/>
  <c r="K3207" i="16"/>
  <c r="H3207" i="16" s="1"/>
  <c r="K3195" i="16"/>
  <c r="H3195" i="16" s="1"/>
  <c r="K3183" i="16"/>
  <c r="H3183" i="16" s="1"/>
  <c r="K3171" i="16"/>
  <c r="H3171" i="16" s="1"/>
  <c r="K3159" i="16"/>
  <c r="H3159" i="16" s="1"/>
  <c r="K3147" i="16"/>
  <c r="H3147" i="16" s="1"/>
  <c r="K3135" i="16"/>
  <c r="H3135" i="16" s="1"/>
  <c r="K3123" i="16"/>
  <c r="H3123" i="16" s="1"/>
  <c r="K3111" i="16"/>
  <c r="H3111" i="16" s="1"/>
  <c r="K3099" i="16"/>
  <c r="H3099" i="16" s="1"/>
  <c r="K3087" i="16"/>
  <c r="H3087" i="16" s="1"/>
  <c r="K3075" i="16"/>
  <c r="H3075" i="16" s="1"/>
  <c r="K3063" i="16"/>
  <c r="H3063" i="16" s="1"/>
  <c r="K3051" i="16"/>
  <c r="H3051" i="16" s="1"/>
  <c r="K3039" i="16"/>
  <c r="H3039" i="16" s="1"/>
  <c r="K3027" i="16"/>
  <c r="H3027" i="16" s="1"/>
  <c r="K3015" i="16"/>
  <c r="H3015" i="16" s="1"/>
  <c r="K3003" i="16"/>
  <c r="H3003" i="16" s="1"/>
  <c r="K2991" i="16"/>
  <c r="H2991" i="16" s="1"/>
  <c r="K2979" i="16"/>
  <c r="H2979" i="16" s="1"/>
  <c r="K2967" i="16"/>
  <c r="H2967" i="16" s="1"/>
  <c r="K2955" i="16"/>
  <c r="H2955" i="16" s="1"/>
  <c r="K2943" i="16"/>
  <c r="H2943" i="16" s="1"/>
  <c r="K2931" i="16"/>
  <c r="H2931" i="16" s="1"/>
  <c r="K2919" i="16"/>
  <c r="H2919" i="16" s="1"/>
  <c r="K2907" i="16"/>
  <c r="H2907" i="16" s="1"/>
  <c r="K2895" i="16"/>
  <c r="H2895" i="16" s="1"/>
  <c r="K2883" i="16"/>
  <c r="H2883" i="16" s="1"/>
  <c r="K2871" i="16"/>
  <c r="H2871" i="16" s="1"/>
  <c r="K2859" i="16"/>
  <c r="H2859" i="16" s="1"/>
  <c r="K2847" i="16"/>
  <c r="H2847" i="16" s="1"/>
  <c r="K2835" i="16"/>
  <c r="H2835" i="16" s="1"/>
  <c r="K2823" i="16"/>
  <c r="H2823" i="16" s="1"/>
  <c r="K2811" i="16"/>
  <c r="H2811" i="16" s="1"/>
  <c r="K2799" i="16"/>
  <c r="H2799" i="16" s="1"/>
  <c r="K2787" i="16"/>
  <c r="H2787" i="16" s="1"/>
  <c r="K2775" i="16"/>
  <c r="H2775" i="16" s="1"/>
  <c r="K2763" i="16"/>
  <c r="H2763" i="16" s="1"/>
  <c r="K2751" i="16"/>
  <c r="H2751" i="16" s="1"/>
  <c r="K2739" i="16"/>
  <c r="H2739" i="16" s="1"/>
  <c r="K2727" i="16"/>
  <c r="H2727" i="16" s="1"/>
  <c r="K2715" i="16"/>
  <c r="H2715" i="16" s="1"/>
  <c r="K2703" i="16"/>
  <c r="H2703" i="16" s="1"/>
  <c r="K2691" i="16"/>
  <c r="H2691" i="16" s="1"/>
  <c r="K2679" i="16"/>
  <c r="H2679" i="16" s="1"/>
  <c r="K2667" i="16"/>
  <c r="H2667" i="16" s="1"/>
  <c r="K2655" i="16"/>
  <c r="H2655" i="16" s="1"/>
  <c r="K2643" i="16"/>
  <c r="H2643" i="16" s="1"/>
  <c r="K2631" i="16"/>
  <c r="H2631" i="16" s="1"/>
  <c r="K2619" i="16"/>
  <c r="H2619" i="16" s="1"/>
  <c r="K2607" i="16"/>
  <c r="H2607" i="16" s="1"/>
  <c r="K2595" i="16"/>
  <c r="H2595" i="16" s="1"/>
  <c r="K2583" i="16"/>
  <c r="H2583" i="16" s="1"/>
  <c r="K2571" i="16"/>
  <c r="H2571" i="16" s="1"/>
  <c r="K2559" i="16"/>
  <c r="H2559" i="16" s="1"/>
  <c r="K2547" i="16"/>
  <c r="H2547" i="16" s="1"/>
  <c r="K2535" i="16"/>
  <c r="H2535" i="16" s="1"/>
  <c r="K2523" i="16"/>
  <c r="H2523" i="16" s="1"/>
  <c r="K2511" i="16"/>
  <c r="H2511" i="16" s="1"/>
  <c r="K2499" i="16"/>
  <c r="H2499" i="16" s="1"/>
  <c r="K2487" i="16"/>
  <c r="H2487" i="16" s="1"/>
  <c r="K2475" i="16"/>
  <c r="H2475" i="16" s="1"/>
  <c r="K2463" i="16"/>
  <c r="H2463" i="16" s="1"/>
  <c r="K2451" i="16"/>
  <c r="H2451" i="16" s="1"/>
  <c r="K2439" i="16"/>
  <c r="H2439" i="16" s="1"/>
  <c r="K2427" i="16"/>
  <c r="H2427" i="16" s="1"/>
  <c r="K2415" i="16"/>
  <c r="H2415" i="16" s="1"/>
  <c r="K2403" i="16"/>
  <c r="H2403" i="16" s="1"/>
  <c r="K2391" i="16"/>
  <c r="H2391" i="16" s="1"/>
  <c r="K2379" i="16"/>
  <c r="H2379" i="16" s="1"/>
  <c r="K2367" i="16"/>
  <c r="H2367" i="16" s="1"/>
  <c r="K2355" i="16"/>
  <c r="H2355" i="16" s="1"/>
  <c r="K2343" i="16"/>
  <c r="H2343" i="16" s="1"/>
  <c r="K2331" i="16"/>
  <c r="H2331" i="16" s="1"/>
  <c r="K2319" i="16"/>
  <c r="H2319" i="16" s="1"/>
  <c r="K2307" i="16"/>
  <c r="H2307" i="16" s="1"/>
  <c r="K2295" i="16"/>
  <c r="H2295" i="16" s="1"/>
  <c r="K2283" i="16"/>
  <c r="H2283" i="16" s="1"/>
  <c r="K2271" i="16"/>
  <c r="H2271" i="16" s="1"/>
  <c r="K2259" i="16"/>
  <c r="H2259" i="16" s="1"/>
  <c r="K2247" i="16"/>
  <c r="H2247" i="16" s="1"/>
  <c r="K2235" i="16"/>
  <c r="H2235" i="16" s="1"/>
  <c r="K2223" i="16"/>
  <c r="H2223" i="16" s="1"/>
  <c r="K2211" i="16"/>
  <c r="H2211" i="16" s="1"/>
  <c r="K2199" i="16"/>
  <c r="H2199" i="16" s="1"/>
  <c r="K2187" i="16"/>
  <c r="H2187" i="16" s="1"/>
  <c r="K2175" i="16"/>
  <c r="H2175" i="16" s="1"/>
  <c r="K2163" i="16"/>
  <c r="H2163" i="16" s="1"/>
  <c r="K2151" i="16"/>
  <c r="H2151" i="16" s="1"/>
  <c r="K2139" i="16"/>
  <c r="H2139" i="16" s="1"/>
  <c r="K2127" i="16"/>
  <c r="H2127" i="16" s="1"/>
  <c r="K2115" i="16"/>
  <c r="H2115" i="16" s="1"/>
  <c r="K2103" i="16"/>
  <c r="H2103" i="16" s="1"/>
  <c r="K2091" i="16"/>
  <c r="H2091" i="16" s="1"/>
  <c r="K2079" i="16"/>
  <c r="H2079" i="16" s="1"/>
  <c r="K2067" i="16"/>
  <c r="H2067" i="16" s="1"/>
  <c r="K2055" i="16"/>
  <c r="H2055" i="16" s="1"/>
  <c r="K2043" i="16"/>
  <c r="H2043" i="16" s="1"/>
  <c r="K2031" i="16"/>
  <c r="H2031" i="16" s="1"/>
  <c r="K2019" i="16"/>
  <c r="H2019" i="16" s="1"/>
  <c r="K2007" i="16"/>
  <c r="H2007" i="16" s="1"/>
  <c r="K1995" i="16"/>
  <c r="H1995" i="16" s="1"/>
  <c r="K1983" i="16"/>
  <c r="H1983" i="16" s="1"/>
  <c r="K1971" i="16"/>
  <c r="H1971" i="16" s="1"/>
  <c r="K1959" i="16"/>
  <c r="H1959" i="16" s="1"/>
  <c r="K1947" i="16"/>
  <c r="H1947" i="16" s="1"/>
  <c r="K1935" i="16"/>
  <c r="H1935" i="16" s="1"/>
  <c r="K1923" i="16"/>
  <c r="H1923" i="16" s="1"/>
  <c r="K1911" i="16"/>
  <c r="H1911" i="16" s="1"/>
  <c r="K1899" i="16"/>
  <c r="H1899" i="16" s="1"/>
  <c r="K1887" i="16"/>
  <c r="H1887" i="16" s="1"/>
  <c r="K1875" i="16"/>
  <c r="H1875" i="16" s="1"/>
  <c r="K2729" i="16"/>
  <c r="H2729" i="16" s="1"/>
  <c r="K2717" i="16"/>
  <c r="H2717" i="16" s="1"/>
  <c r="K2705" i="16"/>
  <c r="H2705" i="16" s="1"/>
  <c r="K2693" i="16"/>
  <c r="H2693" i="16" s="1"/>
  <c r="K2681" i="16"/>
  <c r="H2681" i="16" s="1"/>
  <c r="K2669" i="16"/>
  <c r="H2669" i="16" s="1"/>
  <c r="K2657" i="16"/>
  <c r="H2657" i="16" s="1"/>
  <c r="K2645" i="16"/>
  <c r="H2645" i="16" s="1"/>
  <c r="K2633" i="16"/>
  <c r="H2633" i="16" s="1"/>
  <c r="K2621" i="16"/>
  <c r="H2621" i="16" s="1"/>
  <c r="K2609" i="16"/>
  <c r="H2609" i="16" s="1"/>
  <c r="K2597" i="16"/>
  <c r="H2597" i="16" s="1"/>
  <c r="K2585" i="16"/>
  <c r="H2585" i="16" s="1"/>
  <c r="K2573" i="16"/>
  <c r="H2573" i="16" s="1"/>
  <c r="K2561" i="16"/>
  <c r="H2561" i="16" s="1"/>
  <c r="K2549" i="16"/>
  <c r="H2549" i="16" s="1"/>
  <c r="K2537" i="16"/>
  <c r="H2537" i="16" s="1"/>
  <c r="K2525" i="16"/>
  <c r="H2525" i="16" s="1"/>
  <c r="K2513" i="16"/>
  <c r="H2513" i="16" s="1"/>
  <c r="K2501" i="16"/>
  <c r="H2501" i="16" s="1"/>
  <c r="K2489" i="16"/>
  <c r="H2489" i="16" s="1"/>
  <c r="K2477" i="16"/>
  <c r="H2477" i="16" s="1"/>
  <c r="K2465" i="16"/>
  <c r="H2465" i="16" s="1"/>
  <c r="K2453" i="16"/>
  <c r="H2453" i="16" s="1"/>
  <c r="K2441" i="16"/>
  <c r="H2441" i="16" s="1"/>
  <c r="K2429" i="16"/>
  <c r="H2429" i="16" s="1"/>
  <c r="K2417" i="16"/>
  <c r="H2417" i="16" s="1"/>
  <c r="K2405" i="16"/>
  <c r="H2405" i="16" s="1"/>
  <c r="K2393" i="16"/>
  <c r="H2393" i="16" s="1"/>
  <c r="K2381" i="16"/>
  <c r="H2381" i="16" s="1"/>
  <c r="K2369" i="16"/>
  <c r="H2369" i="16" s="1"/>
  <c r="K2357" i="16"/>
  <c r="H2357" i="16" s="1"/>
  <c r="K2345" i="16"/>
  <c r="H2345" i="16" s="1"/>
  <c r="K2333" i="16"/>
  <c r="H2333" i="16" s="1"/>
  <c r="K2321" i="16"/>
  <c r="H2321" i="16" s="1"/>
  <c r="K2309" i="16"/>
  <c r="H2309" i="16" s="1"/>
  <c r="K2297" i="16"/>
  <c r="H2297" i="16" s="1"/>
  <c r="K2285" i="16"/>
  <c r="H2285" i="16" s="1"/>
  <c r="K2273" i="16"/>
  <c r="H2273" i="16" s="1"/>
  <c r="K2261" i="16"/>
  <c r="H2261" i="16" s="1"/>
  <c r="K2249" i="16"/>
  <c r="H2249" i="16" s="1"/>
  <c r="K2237" i="16"/>
  <c r="H2237" i="16" s="1"/>
  <c r="K2225" i="16"/>
  <c r="H2225" i="16" s="1"/>
  <c r="K2213" i="16"/>
  <c r="H2213" i="16" s="1"/>
  <c r="K2201" i="16"/>
  <c r="H2201" i="16" s="1"/>
  <c r="K2189" i="16"/>
  <c r="H2189" i="16" s="1"/>
  <c r="K2177" i="16"/>
  <c r="H2177" i="16" s="1"/>
  <c r="K2165" i="16"/>
  <c r="H2165" i="16" s="1"/>
  <c r="K2153" i="16"/>
  <c r="H2153" i="16" s="1"/>
  <c r="K2141" i="16"/>
  <c r="H2141" i="16" s="1"/>
  <c r="K2129" i="16"/>
  <c r="H2129" i="16" s="1"/>
  <c r="K2117" i="16"/>
  <c r="H2117" i="16" s="1"/>
  <c r="K2105" i="16"/>
  <c r="H2105" i="16" s="1"/>
  <c r="K2093" i="16"/>
  <c r="H2093" i="16" s="1"/>
  <c r="K2081" i="16"/>
  <c r="H2081" i="16" s="1"/>
  <c r="K2069" i="16"/>
  <c r="H2069" i="16" s="1"/>
  <c r="K2057" i="16"/>
  <c r="H2057" i="16" s="1"/>
  <c r="K2045" i="16"/>
  <c r="H2045" i="16" s="1"/>
  <c r="K2033" i="16"/>
  <c r="H2033" i="16" s="1"/>
  <c r="K2021" i="16"/>
  <c r="H2021" i="16" s="1"/>
  <c r="K2009" i="16"/>
  <c r="H2009" i="16" s="1"/>
  <c r="K1997" i="16"/>
  <c r="H1997" i="16" s="1"/>
  <c r="K1985" i="16"/>
  <c r="H1985" i="16" s="1"/>
  <c r="K1973" i="16"/>
  <c r="H1973" i="16" s="1"/>
  <c r="K1961" i="16"/>
  <c r="H1961" i="16" s="1"/>
  <c r="K1949" i="16"/>
  <c r="H1949" i="16" s="1"/>
  <c r="K1937" i="16"/>
  <c r="H1937" i="16" s="1"/>
  <c r="K1925" i="16"/>
  <c r="H1925" i="16" s="1"/>
  <c r="K1913" i="16"/>
  <c r="H1913" i="16" s="1"/>
  <c r="K1901" i="16"/>
  <c r="H1901" i="16" s="1"/>
  <c r="K1889" i="16"/>
  <c r="H1889" i="16" s="1"/>
  <c r="K1877" i="16"/>
  <c r="H1877" i="16" s="1"/>
  <c r="K1865" i="16"/>
  <c r="H1865" i="16" s="1"/>
  <c r="K1853" i="16"/>
  <c r="H1853" i="16" s="1"/>
  <c r="K1841" i="16"/>
  <c r="H1841" i="16" s="1"/>
  <c r="K1829" i="16"/>
  <c r="H1829" i="16" s="1"/>
  <c r="K1817" i="16"/>
  <c r="H1817" i="16" s="1"/>
  <c r="K1805" i="16"/>
  <c r="H1805" i="16" s="1"/>
  <c r="K1793" i="16"/>
  <c r="H1793" i="16" s="1"/>
  <c r="K1781" i="16"/>
  <c r="H1781" i="16" s="1"/>
  <c r="K1769" i="16"/>
  <c r="H1769" i="16" s="1"/>
  <c r="K1757" i="16"/>
  <c r="H1757" i="16" s="1"/>
  <c r="K1745" i="16"/>
  <c r="H1745" i="16" s="1"/>
  <c r="K1733" i="16"/>
  <c r="H1733" i="16" s="1"/>
  <c r="K1721" i="16"/>
  <c r="H1721" i="16" s="1"/>
  <c r="K1709" i="16"/>
  <c r="H1709" i="16" s="1"/>
  <c r="K1697" i="16"/>
  <c r="H1697" i="16" s="1"/>
  <c r="K1685" i="16"/>
  <c r="H1685" i="16" s="1"/>
  <c r="K1673" i="16"/>
  <c r="H1673" i="16" s="1"/>
  <c r="K1661" i="16"/>
  <c r="H1661" i="16" s="1"/>
  <c r="K1649" i="16"/>
  <c r="H1649" i="16" s="1"/>
  <c r="K1637" i="16"/>
  <c r="H1637" i="16" s="1"/>
  <c r="K1625" i="16"/>
  <c r="H1625" i="16" s="1"/>
  <c r="K1613" i="16"/>
  <c r="H1613" i="16" s="1"/>
  <c r="K1601" i="16"/>
  <c r="H1601" i="16" s="1"/>
  <c r="K1589" i="16"/>
  <c r="H1589" i="16" s="1"/>
  <c r="K1577" i="16"/>
  <c r="H1577" i="16" s="1"/>
  <c r="K1565" i="16"/>
  <c r="H1565" i="16" s="1"/>
  <c r="K1553" i="16"/>
  <c r="H1553" i="16" s="1"/>
  <c r="K1541" i="16"/>
  <c r="H1541" i="16" s="1"/>
  <c r="K1529" i="16"/>
  <c r="H1529" i="16" s="1"/>
  <c r="K1517" i="16"/>
  <c r="H1517" i="16" s="1"/>
  <c r="K1505" i="16"/>
  <c r="H1505" i="16" s="1"/>
  <c r="K1493" i="16"/>
  <c r="H1493" i="16" s="1"/>
  <c r="K1481" i="16"/>
  <c r="H1481" i="16" s="1"/>
  <c r="K1469" i="16"/>
  <c r="H1469" i="16" s="1"/>
  <c r="K1457" i="16"/>
  <c r="H1457" i="16" s="1"/>
  <c r="K1445" i="16"/>
  <c r="H1445" i="16" s="1"/>
  <c r="K1433" i="16"/>
  <c r="H1433" i="16" s="1"/>
  <c r="K1421" i="16"/>
  <c r="H1421" i="16" s="1"/>
  <c r="K1409" i="16"/>
  <c r="H1409" i="16" s="1"/>
  <c r="K1397" i="16"/>
  <c r="H1397" i="16" s="1"/>
  <c r="K1385" i="16"/>
  <c r="H1385" i="16" s="1"/>
  <c r="K1373" i="16"/>
  <c r="H1373" i="16" s="1"/>
  <c r="K1361" i="16"/>
  <c r="H1361" i="16" s="1"/>
  <c r="K1349" i="16"/>
  <c r="H1349" i="16" s="1"/>
  <c r="K1337" i="16"/>
  <c r="H1337" i="16" s="1"/>
  <c r="K1325" i="16"/>
  <c r="H1325" i="16" s="1"/>
  <c r="K1313" i="16"/>
  <c r="H1313" i="16" s="1"/>
  <c r="K1301" i="16"/>
  <c r="H1301" i="16" s="1"/>
  <c r="K1289" i="16"/>
  <c r="H1289" i="16" s="1"/>
  <c r="K1277" i="16"/>
  <c r="H1277" i="16" s="1"/>
  <c r="K1265" i="16"/>
  <c r="H1265" i="16" s="1"/>
  <c r="K1253" i="16"/>
  <c r="H1253" i="16" s="1"/>
  <c r="K1241" i="16"/>
  <c r="H1241" i="16" s="1"/>
  <c r="K1229" i="16"/>
  <c r="H1229" i="16" s="1"/>
  <c r="K1217" i="16"/>
  <c r="H1217" i="16" s="1"/>
  <c r="K1205" i="16"/>
  <c r="H1205" i="16" s="1"/>
  <c r="K1193" i="16"/>
  <c r="H1193" i="16" s="1"/>
  <c r="K1181" i="16"/>
  <c r="H1181" i="16" s="1"/>
  <c r="K1169" i="16"/>
  <c r="H1169" i="16" s="1"/>
  <c r="K1157" i="16"/>
  <c r="H1157" i="16" s="1"/>
  <c r="K1145" i="16"/>
  <c r="H1145" i="16" s="1"/>
  <c r="K1133" i="16"/>
  <c r="H1133" i="16" s="1"/>
  <c r="K1121" i="16"/>
  <c r="H1121" i="16" s="1"/>
  <c r="K1109" i="16"/>
  <c r="H1109" i="16" s="1"/>
  <c r="K1097" i="16"/>
  <c r="H1097" i="16" s="1"/>
  <c r="K1085" i="16"/>
  <c r="H1085" i="16" s="1"/>
  <c r="K1073" i="16"/>
  <c r="H1073" i="16" s="1"/>
  <c r="K1863" i="16"/>
  <c r="H1863" i="16" s="1"/>
  <c r="K1851" i="16"/>
  <c r="H1851" i="16" s="1"/>
  <c r="K1839" i="16"/>
  <c r="H1839" i="16" s="1"/>
  <c r="K1827" i="16"/>
  <c r="H1827" i="16" s="1"/>
  <c r="K1815" i="16"/>
  <c r="H1815" i="16" s="1"/>
  <c r="K1803" i="16"/>
  <c r="H1803" i="16" s="1"/>
  <c r="K1791" i="16"/>
  <c r="H1791" i="16" s="1"/>
  <c r="K1779" i="16"/>
  <c r="H1779" i="16" s="1"/>
  <c r="K1767" i="16"/>
  <c r="H1767" i="16" s="1"/>
  <c r="K1755" i="16"/>
  <c r="H1755" i="16" s="1"/>
  <c r="K1743" i="16"/>
  <c r="H1743" i="16" s="1"/>
  <c r="K1731" i="16"/>
  <c r="H1731" i="16" s="1"/>
  <c r="K1719" i="16"/>
  <c r="H1719" i="16" s="1"/>
  <c r="K1707" i="16"/>
  <c r="H1707" i="16" s="1"/>
  <c r="K1695" i="16"/>
  <c r="H1695" i="16" s="1"/>
  <c r="K1683" i="16"/>
  <c r="H1683" i="16" s="1"/>
  <c r="K1671" i="16"/>
  <c r="H1671" i="16" s="1"/>
  <c r="K1659" i="16"/>
  <c r="H1659" i="16" s="1"/>
  <c r="K1647" i="16"/>
  <c r="H1647" i="16" s="1"/>
  <c r="K1635" i="16"/>
  <c r="H1635" i="16" s="1"/>
  <c r="K1623" i="16"/>
  <c r="H1623" i="16" s="1"/>
  <c r="K1611" i="16"/>
  <c r="H1611" i="16" s="1"/>
  <c r="K1599" i="16"/>
  <c r="H1599" i="16" s="1"/>
  <c r="K1587" i="16"/>
  <c r="H1587" i="16" s="1"/>
  <c r="K1575" i="16"/>
  <c r="H1575" i="16" s="1"/>
  <c r="K1563" i="16"/>
  <c r="H1563" i="16" s="1"/>
  <c r="K1551" i="16"/>
  <c r="H1551" i="16" s="1"/>
  <c r="K1539" i="16"/>
  <c r="H1539" i="16" s="1"/>
  <c r="K1527" i="16"/>
  <c r="H1527" i="16" s="1"/>
  <c r="K1515" i="16"/>
  <c r="H1515" i="16" s="1"/>
  <c r="K1503" i="16"/>
  <c r="H1503" i="16" s="1"/>
  <c r="K1491" i="16"/>
  <c r="H1491" i="16" s="1"/>
  <c r="K1479" i="16"/>
  <c r="H1479" i="16" s="1"/>
  <c r="K1467" i="16"/>
  <c r="H1467" i="16" s="1"/>
  <c r="K1455" i="16"/>
  <c r="H1455" i="16" s="1"/>
  <c r="K1443" i="16"/>
  <c r="H1443" i="16" s="1"/>
  <c r="K1431" i="16"/>
  <c r="H1431" i="16" s="1"/>
  <c r="K1419" i="16"/>
  <c r="H1419" i="16" s="1"/>
  <c r="K1407" i="16"/>
  <c r="H1407" i="16" s="1"/>
  <c r="K1395" i="16"/>
  <c r="H1395" i="16" s="1"/>
  <c r="K1383" i="16"/>
  <c r="H1383" i="16" s="1"/>
  <c r="K1371" i="16"/>
  <c r="H1371" i="16" s="1"/>
  <c r="K1359" i="16"/>
  <c r="H1359" i="16" s="1"/>
  <c r="K1347" i="16"/>
  <c r="H1347" i="16" s="1"/>
  <c r="K1335" i="16"/>
  <c r="H1335" i="16" s="1"/>
  <c r="K1323" i="16"/>
  <c r="H1323" i="16" s="1"/>
  <c r="K1311" i="16"/>
  <c r="H1311" i="16" s="1"/>
  <c r="K1299" i="16"/>
  <c r="H1299" i="16" s="1"/>
  <c r="K1287" i="16"/>
  <c r="H1287" i="16" s="1"/>
  <c r="K1275" i="16"/>
  <c r="H1275" i="16" s="1"/>
  <c r="K1263" i="16"/>
  <c r="H1263" i="16" s="1"/>
  <c r="K1251" i="16"/>
  <c r="H1251" i="16" s="1"/>
  <c r="K1239" i="16"/>
  <c r="H1239" i="16" s="1"/>
  <c r="K1227" i="16"/>
  <c r="H1227" i="16" s="1"/>
  <c r="K1215" i="16"/>
  <c r="H1215" i="16" s="1"/>
  <c r="K1203" i="16"/>
  <c r="H1203" i="16" s="1"/>
  <c r="K1191" i="16"/>
  <c r="H1191" i="16" s="1"/>
  <c r="K1179" i="16"/>
  <c r="H1179" i="16" s="1"/>
  <c r="K1167" i="16"/>
  <c r="H1167" i="16" s="1"/>
  <c r="K1155" i="16"/>
  <c r="H1155" i="16" s="1"/>
  <c r="K1143" i="16"/>
  <c r="H1143" i="16" s="1"/>
  <c r="K1131" i="16"/>
  <c r="H1131" i="16" s="1"/>
  <c r="K1119" i="16"/>
  <c r="H1119" i="16" s="1"/>
  <c r="K1107" i="16"/>
  <c r="H1107" i="16" s="1"/>
  <c r="K1095" i="16"/>
  <c r="H1095" i="16" s="1"/>
  <c r="K1083" i="16"/>
  <c r="H1083" i="16" s="1"/>
  <c r="K1071" i="16"/>
  <c r="H1071" i="16" s="1"/>
  <c r="K1059" i="16"/>
  <c r="H1059" i="16" s="1"/>
  <c r="K1047" i="16"/>
  <c r="H1047" i="16" s="1"/>
  <c r="K1035" i="16"/>
  <c r="H1035" i="16" s="1"/>
  <c r="K1023" i="16"/>
  <c r="H1023" i="16" s="1"/>
  <c r="K1011" i="16"/>
  <c r="H1011" i="16" s="1"/>
  <c r="K999" i="16"/>
  <c r="H999" i="16" s="1"/>
  <c r="K987" i="16"/>
  <c r="H987" i="16" s="1"/>
  <c r="K975" i="16"/>
  <c r="H975" i="16" s="1"/>
  <c r="K963" i="16"/>
  <c r="H963" i="16" s="1"/>
  <c r="K951" i="16"/>
  <c r="H951" i="16" s="1"/>
  <c r="K939" i="16"/>
  <c r="H939" i="16" s="1"/>
  <c r="K927" i="16"/>
  <c r="H927" i="16" s="1"/>
  <c r="K915" i="16"/>
  <c r="H915" i="16" s="1"/>
  <c r="K903" i="16"/>
  <c r="H903" i="16" s="1"/>
  <c r="K891" i="16"/>
  <c r="H891" i="16" s="1"/>
  <c r="K879" i="16"/>
  <c r="H879" i="16" s="1"/>
  <c r="K867" i="16"/>
  <c r="H867" i="16" s="1"/>
  <c r="K855" i="16"/>
  <c r="H855" i="16" s="1"/>
  <c r="K1814" i="16"/>
  <c r="H1814" i="16" s="1"/>
  <c r="K1802" i="16"/>
  <c r="H1802" i="16" s="1"/>
  <c r="K1790" i="16"/>
  <c r="H1790" i="16" s="1"/>
  <c r="K1778" i="16"/>
  <c r="H1778" i="16" s="1"/>
  <c r="K1766" i="16"/>
  <c r="H1766" i="16" s="1"/>
  <c r="K1754" i="16"/>
  <c r="H1754" i="16" s="1"/>
  <c r="K1742" i="16"/>
  <c r="H1742" i="16" s="1"/>
  <c r="K1730" i="16"/>
  <c r="H1730" i="16" s="1"/>
  <c r="K1718" i="16"/>
  <c r="H1718" i="16" s="1"/>
  <c r="K1706" i="16"/>
  <c r="H1706" i="16" s="1"/>
  <c r="K1694" i="16"/>
  <c r="H1694" i="16" s="1"/>
  <c r="K1682" i="16"/>
  <c r="H1682" i="16" s="1"/>
  <c r="K1670" i="16"/>
  <c r="H1670" i="16" s="1"/>
  <c r="K1658" i="16"/>
  <c r="H1658" i="16" s="1"/>
  <c r="K1646" i="16"/>
  <c r="H1646" i="16" s="1"/>
  <c r="K1634" i="16"/>
  <c r="H1634" i="16" s="1"/>
  <c r="K1622" i="16"/>
  <c r="H1622" i="16" s="1"/>
  <c r="K1610" i="16"/>
  <c r="H1610" i="16" s="1"/>
  <c r="K1598" i="16"/>
  <c r="H1598" i="16" s="1"/>
  <c r="K1586" i="16"/>
  <c r="H1586" i="16" s="1"/>
  <c r="K1574" i="16"/>
  <c r="H1574" i="16" s="1"/>
  <c r="K1562" i="16"/>
  <c r="H1562" i="16" s="1"/>
  <c r="K1550" i="16"/>
  <c r="H1550" i="16" s="1"/>
  <c r="K1538" i="16"/>
  <c r="H1538" i="16" s="1"/>
  <c r="K1526" i="16"/>
  <c r="H1526" i="16" s="1"/>
  <c r="K1514" i="16"/>
  <c r="H1514" i="16" s="1"/>
  <c r="K1502" i="16"/>
  <c r="H1502" i="16" s="1"/>
  <c r="K1490" i="16"/>
  <c r="H1490" i="16" s="1"/>
  <c r="K1478" i="16"/>
  <c r="H1478" i="16" s="1"/>
  <c r="K1466" i="16"/>
  <c r="H1466" i="16" s="1"/>
  <c r="K1454" i="16"/>
  <c r="H1454" i="16" s="1"/>
  <c r="K1442" i="16"/>
  <c r="H1442" i="16" s="1"/>
  <c r="K1430" i="16"/>
  <c r="H1430" i="16" s="1"/>
  <c r="K1418" i="16"/>
  <c r="H1418" i="16" s="1"/>
  <c r="K1406" i="16"/>
  <c r="H1406" i="16" s="1"/>
  <c r="K1394" i="16"/>
  <c r="H1394" i="16" s="1"/>
  <c r="K1382" i="16"/>
  <c r="H1382" i="16" s="1"/>
  <c r="K1370" i="16"/>
  <c r="H1370" i="16" s="1"/>
  <c r="K1358" i="16"/>
  <c r="H1358" i="16" s="1"/>
  <c r="K1346" i="16"/>
  <c r="H1346" i="16" s="1"/>
  <c r="K1334" i="16"/>
  <c r="H1334" i="16" s="1"/>
  <c r="K1322" i="16"/>
  <c r="H1322" i="16" s="1"/>
  <c r="K1310" i="16"/>
  <c r="H1310" i="16" s="1"/>
  <c r="K1298" i="16"/>
  <c r="H1298" i="16" s="1"/>
  <c r="K1286" i="16"/>
  <c r="H1286" i="16" s="1"/>
  <c r="K1274" i="16"/>
  <c r="H1274" i="16" s="1"/>
  <c r="K1262" i="16"/>
  <c r="H1262" i="16" s="1"/>
  <c r="K1250" i="16"/>
  <c r="H1250" i="16" s="1"/>
  <c r="K1238" i="16"/>
  <c r="H1238" i="16" s="1"/>
  <c r="K1226" i="16"/>
  <c r="H1226" i="16" s="1"/>
  <c r="K1214" i="16"/>
  <c r="H1214" i="16" s="1"/>
  <c r="K1202" i="16"/>
  <c r="H1202" i="16" s="1"/>
  <c r="K1190" i="16"/>
  <c r="H1190" i="16" s="1"/>
  <c r="K1178" i="16"/>
  <c r="H1178" i="16" s="1"/>
  <c r="K1166" i="16"/>
  <c r="H1166" i="16" s="1"/>
  <c r="K1154" i="16"/>
  <c r="H1154" i="16" s="1"/>
  <c r="K1142" i="16"/>
  <c r="H1142" i="16" s="1"/>
  <c r="K1130" i="16"/>
  <c r="H1130" i="16" s="1"/>
  <c r="K1118" i="16"/>
  <c r="H1118" i="16" s="1"/>
  <c r="K1106" i="16"/>
  <c r="H1106" i="16" s="1"/>
  <c r="K1094" i="16"/>
  <c r="H1094" i="16" s="1"/>
  <c r="K1082" i="16"/>
  <c r="H1082" i="16" s="1"/>
  <c r="K1070" i="16"/>
  <c r="H1070" i="16" s="1"/>
  <c r="K1058" i="16"/>
  <c r="H1058" i="16" s="1"/>
  <c r="K1046" i="16"/>
  <c r="H1046" i="16" s="1"/>
  <c r="K1034" i="16"/>
  <c r="H1034" i="16" s="1"/>
  <c r="K1022" i="16"/>
  <c r="H1022" i="16" s="1"/>
  <c r="K1010" i="16"/>
  <c r="H1010" i="16" s="1"/>
  <c r="K998" i="16"/>
  <c r="H998" i="16" s="1"/>
  <c r="K986" i="16"/>
  <c r="H986" i="16" s="1"/>
  <c r="K974" i="16"/>
  <c r="H974" i="16" s="1"/>
  <c r="K962" i="16"/>
  <c r="H962" i="16" s="1"/>
  <c r="K950" i="16"/>
  <c r="H950" i="16" s="1"/>
  <c r="K938" i="16"/>
  <c r="H938" i="16" s="1"/>
  <c r="K926" i="16"/>
  <c r="H926" i="16" s="1"/>
  <c r="K1061" i="16"/>
  <c r="H1061" i="16" s="1"/>
  <c r="K1049" i="16"/>
  <c r="H1049" i="16" s="1"/>
  <c r="K1037" i="16"/>
  <c r="H1037" i="16" s="1"/>
  <c r="K1025" i="16"/>
  <c r="H1025" i="16" s="1"/>
  <c r="K1013" i="16"/>
  <c r="H1013" i="16" s="1"/>
  <c r="K1001" i="16"/>
  <c r="H1001" i="16" s="1"/>
  <c r="K989" i="16"/>
  <c r="H989" i="16" s="1"/>
  <c r="K977" i="16"/>
  <c r="H977" i="16" s="1"/>
  <c r="K965" i="16"/>
  <c r="H965" i="16" s="1"/>
  <c r="K953" i="16"/>
  <c r="H953" i="16" s="1"/>
  <c r="K941" i="16"/>
  <c r="H941" i="16" s="1"/>
  <c r="K929" i="16"/>
  <c r="H929" i="16" s="1"/>
  <c r="K917" i="16"/>
  <c r="H917" i="16" s="1"/>
  <c r="K905" i="16"/>
  <c r="H905" i="16" s="1"/>
  <c r="K893" i="16"/>
  <c r="H893" i="16" s="1"/>
  <c r="K881" i="16"/>
  <c r="H881" i="16" s="1"/>
  <c r="K869" i="16"/>
  <c r="H869" i="16" s="1"/>
  <c r="K857" i="16"/>
  <c r="H857" i="16" s="1"/>
  <c r="K845" i="16"/>
  <c r="H845" i="16" s="1"/>
  <c r="K833" i="16"/>
  <c r="H833" i="16" s="1"/>
  <c r="K821" i="16"/>
  <c r="H821" i="16" s="1"/>
  <c r="K809" i="16"/>
  <c r="H809" i="16" s="1"/>
  <c r="K797" i="16"/>
  <c r="H797" i="16" s="1"/>
  <c r="K785" i="16"/>
  <c r="H785" i="16" s="1"/>
  <c r="K773" i="16"/>
  <c r="H773" i="16" s="1"/>
  <c r="K761" i="16"/>
  <c r="H761" i="16" s="1"/>
  <c r="K749" i="16"/>
  <c r="H749" i="16" s="1"/>
  <c r="K737" i="16"/>
  <c r="H737" i="16" s="1"/>
  <c r="K725" i="16"/>
  <c r="H725" i="16" s="1"/>
  <c r="K713" i="16"/>
  <c r="H713" i="16" s="1"/>
  <c r="K701" i="16"/>
  <c r="H701" i="16" s="1"/>
  <c r="K689" i="16"/>
  <c r="H689" i="16" s="1"/>
  <c r="K677" i="16"/>
  <c r="H677" i="16" s="1"/>
  <c r="K665" i="16"/>
  <c r="H665" i="16" s="1"/>
  <c r="K653" i="16"/>
  <c r="H653" i="16" s="1"/>
  <c r="K641" i="16"/>
  <c r="H641" i="16" s="1"/>
  <c r="K629" i="16"/>
  <c r="H629" i="16" s="1"/>
  <c r="K617" i="16"/>
  <c r="H617" i="16" s="1"/>
  <c r="K605" i="16"/>
  <c r="H605" i="16" s="1"/>
  <c r="K593" i="16"/>
  <c r="H593" i="16" s="1"/>
  <c r="K581" i="16"/>
  <c r="H581" i="16" s="1"/>
  <c r="K569" i="16"/>
  <c r="H569" i="16" s="1"/>
  <c r="K557" i="16"/>
  <c r="H557" i="16" s="1"/>
  <c r="K545" i="16"/>
  <c r="H545" i="16" s="1"/>
  <c r="K533" i="16"/>
  <c r="H533" i="16" s="1"/>
  <c r="K521" i="16"/>
  <c r="H521" i="16" s="1"/>
  <c r="K509" i="16"/>
  <c r="H509" i="16" s="1"/>
  <c r="K497" i="16"/>
  <c r="H497" i="16" s="1"/>
  <c r="K485" i="16"/>
  <c r="H485" i="16" s="1"/>
  <c r="K473" i="16"/>
  <c r="H473" i="16" s="1"/>
  <c r="K461" i="16"/>
  <c r="H461" i="16" s="1"/>
  <c r="K449" i="16"/>
  <c r="H449" i="16" s="1"/>
  <c r="K437" i="16"/>
  <c r="H437" i="16" s="1"/>
  <c r="K425" i="16"/>
  <c r="H425" i="16" s="1"/>
  <c r="K413" i="16"/>
  <c r="H413" i="16" s="1"/>
  <c r="K401" i="16"/>
  <c r="H401" i="16" s="1"/>
  <c r="K389" i="16"/>
  <c r="H389" i="16" s="1"/>
  <c r="K377" i="16"/>
  <c r="H377" i="16" s="1"/>
  <c r="K365" i="16"/>
  <c r="H365" i="16" s="1"/>
  <c r="K353" i="16"/>
  <c r="H353" i="16" s="1"/>
  <c r="K341" i="16"/>
  <c r="H341" i="16" s="1"/>
  <c r="K329" i="16"/>
  <c r="H329" i="16" s="1"/>
  <c r="K317" i="16"/>
  <c r="H317" i="16" s="1"/>
  <c r="K305" i="16"/>
  <c r="H305" i="16" s="1"/>
  <c r="K293" i="16"/>
  <c r="H293" i="16" s="1"/>
  <c r="K281" i="16"/>
  <c r="H281" i="16" s="1"/>
  <c r="K269" i="16"/>
  <c r="H269" i="16" s="1"/>
  <c r="K257" i="16"/>
  <c r="H257" i="16" s="1"/>
  <c r="K245" i="16"/>
  <c r="H245" i="16" s="1"/>
  <c r="K233" i="16"/>
  <c r="H233" i="16" s="1"/>
  <c r="K221" i="16"/>
  <c r="H221" i="16" s="1"/>
  <c r="K209" i="16"/>
  <c r="H209" i="16" s="1"/>
  <c r="K197" i="16"/>
  <c r="H197" i="16" s="1"/>
  <c r="K185" i="16"/>
  <c r="H185" i="16" s="1"/>
  <c r="K173" i="16"/>
  <c r="H173" i="16" s="1"/>
  <c r="K161" i="16"/>
  <c r="H161" i="16" s="1"/>
  <c r="K149" i="16"/>
  <c r="H149" i="16" s="1"/>
  <c r="K137" i="16"/>
  <c r="H137" i="16" s="1"/>
  <c r="K125" i="16"/>
  <c r="H125" i="16" s="1"/>
  <c r="K113" i="16"/>
  <c r="H113" i="16" s="1"/>
  <c r="K101" i="16"/>
  <c r="H101" i="16" s="1"/>
  <c r="K89" i="16"/>
  <c r="H89" i="16" s="1"/>
  <c r="K77" i="16"/>
  <c r="H77" i="16" s="1"/>
  <c r="K65" i="16"/>
  <c r="H65" i="16" s="1"/>
  <c r="K53" i="16"/>
  <c r="H53" i="16" s="1"/>
  <c r="K843" i="16"/>
  <c r="H843" i="16" s="1"/>
  <c r="K831" i="16"/>
  <c r="H831" i="16" s="1"/>
  <c r="K819" i="16"/>
  <c r="H819" i="16" s="1"/>
  <c r="K807" i="16"/>
  <c r="H807" i="16" s="1"/>
  <c r="K795" i="16"/>
  <c r="H795" i="16" s="1"/>
  <c r="K783" i="16"/>
  <c r="H783" i="16" s="1"/>
  <c r="K771" i="16"/>
  <c r="H771" i="16" s="1"/>
  <c r="K759" i="16"/>
  <c r="H759" i="16" s="1"/>
  <c r="K747" i="16"/>
  <c r="H747" i="16" s="1"/>
  <c r="K735" i="16"/>
  <c r="H735" i="16" s="1"/>
  <c r="K723" i="16"/>
  <c r="H723" i="16" s="1"/>
  <c r="K711" i="16"/>
  <c r="H711" i="16" s="1"/>
  <c r="K699" i="16"/>
  <c r="H699" i="16" s="1"/>
  <c r="K687" i="16"/>
  <c r="H687" i="16" s="1"/>
  <c r="K675" i="16"/>
  <c r="H675" i="16" s="1"/>
  <c r="K663" i="16"/>
  <c r="H663" i="16" s="1"/>
  <c r="K651" i="16"/>
  <c r="H651" i="16" s="1"/>
  <c r="K639" i="16"/>
  <c r="H639" i="16" s="1"/>
  <c r="K627" i="16"/>
  <c r="H627" i="16" s="1"/>
  <c r="K615" i="16"/>
  <c r="H615" i="16" s="1"/>
  <c r="K603" i="16"/>
  <c r="H603" i="16" s="1"/>
  <c r="K591" i="16"/>
  <c r="H591" i="16" s="1"/>
  <c r="K579" i="16"/>
  <c r="H579" i="16" s="1"/>
  <c r="K567" i="16"/>
  <c r="H567" i="16" s="1"/>
  <c r="K555" i="16"/>
  <c r="H555" i="16" s="1"/>
  <c r="K543" i="16"/>
  <c r="H543" i="16" s="1"/>
  <c r="K531" i="16"/>
  <c r="H531" i="16" s="1"/>
  <c r="K519" i="16"/>
  <c r="H519" i="16" s="1"/>
  <c r="K507" i="16"/>
  <c r="H507" i="16" s="1"/>
  <c r="K495" i="16"/>
  <c r="H495" i="16" s="1"/>
  <c r="K483" i="16"/>
  <c r="H483" i="16" s="1"/>
  <c r="K471" i="16"/>
  <c r="H471" i="16" s="1"/>
  <c r="K459" i="16"/>
  <c r="H459" i="16" s="1"/>
  <c r="K447" i="16"/>
  <c r="H447" i="16" s="1"/>
  <c r="K435" i="16"/>
  <c r="H435" i="16" s="1"/>
  <c r="K423" i="16"/>
  <c r="H423" i="16" s="1"/>
  <c r="K411" i="16"/>
  <c r="H411" i="16" s="1"/>
  <c r="K399" i="16"/>
  <c r="H399" i="16" s="1"/>
  <c r="K387" i="16"/>
  <c r="H387" i="16" s="1"/>
  <c r="K375" i="16"/>
  <c r="H375" i="16" s="1"/>
  <c r="K363" i="16"/>
  <c r="H363" i="16" s="1"/>
  <c r="K351" i="16"/>
  <c r="H351" i="16" s="1"/>
  <c r="K339" i="16"/>
  <c r="H339" i="16" s="1"/>
  <c r="K327" i="16"/>
  <c r="H327" i="16" s="1"/>
  <c r="K315" i="16"/>
  <c r="H315" i="16" s="1"/>
  <c r="K303" i="16"/>
  <c r="H303" i="16" s="1"/>
  <c r="K291" i="16"/>
  <c r="H291" i="16" s="1"/>
  <c r="K279" i="16"/>
  <c r="H279" i="16" s="1"/>
  <c r="K267" i="16"/>
  <c r="H267" i="16" s="1"/>
  <c r="K255" i="16"/>
  <c r="H255" i="16" s="1"/>
  <c r="K243" i="16"/>
  <c r="H243" i="16" s="1"/>
  <c r="K231" i="16"/>
  <c r="H231" i="16" s="1"/>
  <c r="K219" i="16"/>
  <c r="H219" i="16" s="1"/>
  <c r="K207" i="16"/>
  <c r="H207" i="16" s="1"/>
  <c r="K195" i="16"/>
  <c r="H195" i="16" s="1"/>
  <c r="K183" i="16"/>
  <c r="H183" i="16" s="1"/>
  <c r="K171" i="16"/>
  <c r="H171" i="16" s="1"/>
  <c r="K159" i="16"/>
  <c r="H159" i="16" s="1"/>
  <c r="K147" i="16"/>
  <c r="H147" i="16" s="1"/>
  <c r="K135" i="16"/>
  <c r="H135" i="16" s="1"/>
  <c r="K123" i="16"/>
  <c r="H123" i="16" s="1"/>
  <c r="K111" i="16"/>
  <c r="H111" i="16" s="1"/>
  <c r="K99" i="16"/>
  <c r="H99" i="16" s="1"/>
  <c r="K87" i="16"/>
  <c r="H87" i="16" s="1"/>
  <c r="K75" i="16"/>
  <c r="H75" i="16" s="1"/>
  <c r="K63" i="16"/>
  <c r="H63" i="16" s="1"/>
  <c r="K51" i="16"/>
  <c r="H51" i="16" s="1"/>
  <c r="K914" i="16"/>
  <c r="H914" i="16" s="1"/>
  <c r="K902" i="16"/>
  <c r="H902" i="16" s="1"/>
  <c r="K890" i="16"/>
  <c r="H890" i="16" s="1"/>
  <c r="K878" i="16"/>
  <c r="H878" i="16" s="1"/>
  <c r="K866" i="16"/>
  <c r="H866" i="16" s="1"/>
  <c r="K854" i="16"/>
  <c r="H854" i="16" s="1"/>
  <c r="K842" i="16"/>
  <c r="H842" i="16" s="1"/>
  <c r="K830" i="16"/>
  <c r="H830" i="16" s="1"/>
  <c r="K818" i="16"/>
  <c r="H818" i="16" s="1"/>
  <c r="K806" i="16"/>
  <c r="H806" i="16" s="1"/>
  <c r="K794" i="16"/>
  <c r="H794" i="16" s="1"/>
  <c r="K782" i="16"/>
  <c r="H782" i="16" s="1"/>
  <c r="K770" i="16"/>
  <c r="H770" i="16" s="1"/>
  <c r="K758" i="16"/>
  <c r="H758" i="16" s="1"/>
  <c r="K746" i="16"/>
  <c r="H746" i="16" s="1"/>
  <c r="K734" i="16"/>
  <c r="H734" i="16" s="1"/>
  <c r="K722" i="16"/>
  <c r="H722" i="16" s="1"/>
  <c r="K710" i="16"/>
  <c r="H710" i="16" s="1"/>
  <c r="K698" i="16"/>
  <c r="H698" i="16" s="1"/>
  <c r="K686" i="16"/>
  <c r="H686" i="16" s="1"/>
  <c r="K674" i="16"/>
  <c r="H674" i="16" s="1"/>
  <c r="K662" i="16"/>
  <c r="H662" i="16" s="1"/>
  <c r="K650" i="16"/>
  <c r="H650" i="16" s="1"/>
  <c r="K638" i="16"/>
  <c r="H638" i="16" s="1"/>
  <c r="K626" i="16"/>
  <c r="H626" i="16" s="1"/>
  <c r="K614" i="16"/>
  <c r="H614" i="16" s="1"/>
  <c r="K602" i="16"/>
  <c r="H602" i="16" s="1"/>
  <c r="K590" i="16"/>
  <c r="H590" i="16" s="1"/>
  <c r="K578" i="16"/>
  <c r="H578" i="16" s="1"/>
  <c r="K566" i="16"/>
  <c r="H566" i="16" s="1"/>
  <c r="K554" i="16"/>
  <c r="H554" i="16" s="1"/>
  <c r="K542" i="16"/>
  <c r="H542" i="16" s="1"/>
  <c r="K530" i="16"/>
  <c r="H530" i="16" s="1"/>
  <c r="K518" i="16"/>
  <c r="H518" i="16" s="1"/>
  <c r="K506" i="16"/>
  <c r="H506" i="16" s="1"/>
  <c r="K494" i="16"/>
  <c r="H494" i="16" s="1"/>
  <c r="K482" i="16"/>
  <c r="H482" i="16" s="1"/>
  <c r="K470" i="16"/>
  <c r="H470" i="16" s="1"/>
  <c r="K458" i="16"/>
  <c r="H458" i="16" s="1"/>
  <c r="K446" i="16"/>
  <c r="H446" i="16" s="1"/>
  <c r="K434" i="16"/>
  <c r="H434" i="16" s="1"/>
  <c r="K422" i="16"/>
  <c r="H422" i="16" s="1"/>
  <c r="K410" i="16"/>
  <c r="H410" i="16" s="1"/>
  <c r="K398" i="16"/>
  <c r="H398" i="16" s="1"/>
  <c r="K386" i="16"/>
  <c r="H386" i="16" s="1"/>
  <c r="K374" i="16"/>
  <c r="H374" i="16" s="1"/>
  <c r="K362" i="16"/>
  <c r="H362" i="16" s="1"/>
  <c r="K350" i="16"/>
  <c r="H350" i="16" s="1"/>
  <c r="K338" i="16"/>
  <c r="H338" i="16" s="1"/>
  <c r="K326" i="16"/>
  <c r="H326" i="16" s="1"/>
  <c r="K314" i="16"/>
  <c r="H314" i="16" s="1"/>
  <c r="K302" i="16"/>
  <c r="H302" i="16" s="1"/>
  <c r="K290" i="16"/>
  <c r="H290" i="16" s="1"/>
  <c r="K278" i="16"/>
  <c r="H278" i="16" s="1"/>
  <c r="K266" i="16"/>
  <c r="H266" i="16" s="1"/>
  <c r="K254" i="16"/>
  <c r="H254" i="16" s="1"/>
  <c r="K242" i="16"/>
  <c r="H242" i="16" s="1"/>
  <c r="K230" i="16"/>
  <c r="H230" i="16" s="1"/>
  <c r="K218" i="16"/>
  <c r="H218" i="16" s="1"/>
  <c r="K206" i="16"/>
  <c r="H206" i="16" s="1"/>
  <c r="K194" i="16"/>
  <c r="H194" i="16" s="1"/>
  <c r="K182" i="16"/>
  <c r="H182" i="16" s="1"/>
  <c r="K170" i="16"/>
  <c r="H170" i="16" s="1"/>
  <c r="K158" i="16"/>
  <c r="H158" i="16" s="1"/>
  <c r="K146" i="16"/>
  <c r="H146" i="16" s="1"/>
  <c r="K134" i="16"/>
  <c r="H134" i="16" s="1"/>
  <c r="K122" i="16"/>
  <c r="H122" i="16" s="1"/>
  <c r="K110" i="16"/>
  <c r="H110" i="16" s="1"/>
  <c r="K98" i="16"/>
  <c r="H98" i="16" s="1"/>
  <c r="K86" i="16"/>
  <c r="H86" i="16" s="1"/>
  <c r="K74" i="16"/>
  <c r="H74" i="16" s="1"/>
  <c r="K62" i="16"/>
  <c r="H62" i="16" s="1"/>
  <c r="K50" i="16"/>
  <c r="H50" i="16" s="1"/>
  <c r="F10" i="6"/>
  <c r="E20" i="6" s="1"/>
  <c r="K48" i="16"/>
  <c r="H48" i="16" s="1"/>
  <c r="K3845" i="16"/>
  <c r="H3845" i="16" s="1"/>
  <c r="F3" i="9"/>
  <c r="H26" i="6"/>
  <c r="H26" i="13"/>
  <c r="G26" i="13"/>
  <c r="H14" i="6"/>
  <c r="D21" i="13"/>
  <c r="R6" i="8"/>
  <c r="F9" i="6" s="1"/>
  <c r="G7" i="8"/>
  <c r="G8" i="8" s="1"/>
  <c r="G9" i="8" s="1"/>
  <c r="G10" i="8" s="1"/>
  <c r="G11" i="8" s="1"/>
  <c r="G12" i="8" s="1"/>
  <c r="G13" i="8" s="1"/>
  <c r="G14" i="8" s="1"/>
  <c r="G15" i="8" s="1"/>
  <c r="G16" i="8" s="1"/>
  <c r="G17" i="8" s="1"/>
  <c r="G18" i="8" s="1"/>
  <c r="G19" i="8" s="1"/>
  <c r="G20" i="8" s="1"/>
  <c r="G21" i="8" s="1"/>
  <c r="G22" i="8" s="1"/>
  <c r="G23" i="8" s="1"/>
  <c r="G24" i="8" s="1"/>
  <c r="G25" i="8" s="1"/>
  <c r="G26" i="8" s="1"/>
  <c r="G27" i="8" s="1"/>
  <c r="G28" i="8" s="1"/>
  <c r="G29" i="8" s="1"/>
  <c r="G30" i="8" s="1"/>
  <c r="G31" i="8" s="1"/>
  <c r="G32" i="8" s="1"/>
  <c r="G33" i="8" s="1"/>
  <c r="G34" i="8" s="1"/>
  <c r="G35" i="8" s="1"/>
  <c r="F37" i="6"/>
  <c r="N6" i="8"/>
  <c r="N7" i="8" s="1"/>
  <c r="N8" i="8" s="1"/>
  <c r="N9" i="8" s="1"/>
  <c r="N10" i="8" s="1"/>
  <c r="F7" i="6"/>
  <c r="Z3" i="8"/>
  <c r="AO8" i="8"/>
  <c r="F6" i="6"/>
  <c r="J5" i="6"/>
  <c r="G14" i="6"/>
  <c r="F14" i="6"/>
  <c r="G26" i="6"/>
  <c r="H8" i="6"/>
  <c r="G8" i="6"/>
  <c r="O5" i="8"/>
  <c r="F50" i="6" s="1"/>
  <c r="O6" i="8"/>
  <c r="Z4" i="8"/>
  <c r="AA5" i="8"/>
  <c r="E5" i="9"/>
  <c r="AO5" i="7" s="1"/>
  <c r="E11" i="9"/>
  <c r="E10" i="9"/>
  <c r="AQ6" i="7"/>
  <c r="E6" i="9" s="1"/>
  <c r="AJ7" i="7"/>
  <c r="Y4" i="8"/>
  <c r="X3" i="8"/>
  <c r="AK6" i="7"/>
  <c r="I13" i="8"/>
  <c r="I16" i="8"/>
  <c r="AO18" i="8" s="1"/>
  <c r="I11" i="8"/>
  <c r="AO12" i="8"/>
  <c r="AO10" i="8"/>
  <c r="F5" i="6" l="1"/>
  <c r="E18" i="6" s="1"/>
  <c r="F25" i="6"/>
  <c r="F26" i="13"/>
  <c r="J25" i="13"/>
  <c r="F25" i="13"/>
  <c r="F37" i="13"/>
  <c r="E55" i="6"/>
  <c r="F48" i="13"/>
  <c r="G21" i="13"/>
  <c r="H21" i="13"/>
  <c r="J13" i="6"/>
  <c r="F49" i="6"/>
  <c r="D55" i="6" s="1"/>
  <c r="J7" i="6"/>
  <c r="E19" i="6" s="1"/>
  <c r="F38" i="6"/>
  <c r="E43" i="6" s="1"/>
  <c r="F26" i="6"/>
  <c r="F8" i="6"/>
  <c r="J25" i="6"/>
  <c r="AP6" i="7"/>
  <c r="AP5" i="7"/>
  <c r="Y5" i="8"/>
  <c r="X4" i="8"/>
  <c r="AO6" i="7"/>
  <c r="I17" i="8"/>
  <c r="AO19" i="8" s="1"/>
  <c r="AO15" i="8"/>
  <c r="AO7" i="7"/>
  <c r="AK7" i="7"/>
  <c r="AJ8" i="7"/>
  <c r="AQ7" i="7"/>
  <c r="AL7" i="7"/>
  <c r="AP7" i="7"/>
  <c r="AA6" i="8"/>
  <c r="Z5" i="8"/>
  <c r="AO13" i="8"/>
  <c r="I15" i="8"/>
  <c r="AO17" i="8" s="1"/>
  <c r="D18" i="6" l="1"/>
  <c r="G18" i="6" s="1"/>
  <c r="F3" i="15" s="1"/>
  <c r="F7" i="15" s="1"/>
  <c r="E52" i="13"/>
  <c r="H52" i="13" s="1"/>
  <c r="D52" i="13"/>
  <c r="G52" i="13" s="1"/>
  <c r="D43" i="6"/>
  <c r="G43" i="6" s="1"/>
  <c r="E41" i="13"/>
  <c r="H41" i="13" s="1"/>
  <c r="D41" i="13"/>
  <c r="G41" i="13" s="1"/>
  <c r="E30" i="13"/>
  <c r="H30" i="13" s="1"/>
  <c r="D30" i="13"/>
  <c r="G30" i="13" s="1"/>
  <c r="H18" i="6"/>
  <c r="E31" i="6"/>
  <c r="D31" i="6"/>
  <c r="G31" i="6" s="1"/>
  <c r="G55" i="6"/>
  <c r="H55" i="6"/>
  <c r="D19" i="6"/>
  <c r="G19" i="6" s="1"/>
  <c r="J3" i="15" s="1"/>
  <c r="J7" i="15" s="1"/>
  <c r="H43" i="6"/>
  <c r="Y6" i="8"/>
  <c r="X5" i="8"/>
  <c r="AA7" i="8"/>
  <c r="Z6" i="8"/>
  <c r="AO8" i="7"/>
  <c r="AK8" i="7"/>
  <c r="AJ9" i="7"/>
  <c r="AQ8" i="7"/>
  <c r="AP8" i="7"/>
  <c r="AL8" i="7"/>
  <c r="F6" i="9"/>
  <c r="F5" i="9" l="1"/>
  <c r="F2" i="15"/>
  <c r="F6" i="15" s="1"/>
  <c r="F9" i="10" s="1"/>
  <c r="H19" i="6"/>
  <c r="J2" i="15" s="1"/>
  <c r="J6" i="15" s="1"/>
  <c r="F10" i="10" s="1"/>
  <c r="H31" i="6"/>
  <c r="Y7" i="8"/>
  <c r="X6" i="8"/>
  <c r="AO9" i="7"/>
  <c r="AK9" i="7"/>
  <c r="AJ10" i="7"/>
  <c r="AQ9" i="7"/>
  <c r="AP9" i="7"/>
  <c r="AL9" i="7"/>
  <c r="AA8" i="8"/>
  <c r="Z7" i="8"/>
  <c r="AA9" i="8" l="1"/>
  <c r="Z8" i="8"/>
  <c r="AJ11" i="7"/>
  <c r="AO10" i="7"/>
  <c r="AK10" i="7"/>
  <c r="AQ10" i="7"/>
  <c r="AP10" i="7"/>
  <c r="AL10" i="7"/>
  <c r="Y8" i="8"/>
  <c r="X7" i="8"/>
  <c r="AJ12" i="7" l="1"/>
  <c r="AQ11" i="7"/>
  <c r="AL11" i="7"/>
  <c r="AP11" i="7"/>
  <c r="AK11" i="7"/>
  <c r="AO11" i="7"/>
  <c r="Y9" i="8"/>
  <c r="X8" i="8"/>
  <c r="AA10" i="8"/>
  <c r="Z9" i="8"/>
  <c r="Y10" i="8" l="1"/>
  <c r="X9" i="8"/>
  <c r="AA11" i="8"/>
  <c r="Z10" i="8"/>
  <c r="AJ13" i="7"/>
  <c r="AQ12" i="7"/>
  <c r="AO12" i="7"/>
  <c r="AL12" i="7"/>
  <c r="AP12" i="7"/>
  <c r="AK12" i="7"/>
  <c r="Z11" i="8" l="1"/>
  <c r="AA12" i="8"/>
  <c r="AJ14" i="7"/>
  <c r="AO13" i="7"/>
  <c r="AK13" i="7"/>
  <c r="AL13" i="7"/>
  <c r="AQ13" i="7"/>
  <c r="AP13" i="7"/>
  <c r="X10" i="8"/>
  <c r="Y11" i="8"/>
  <c r="Y12" i="8" l="1"/>
  <c r="X11" i="8"/>
  <c r="AJ15" i="7"/>
  <c r="AO14" i="7"/>
  <c r="AK14" i="7"/>
  <c r="AL14" i="7"/>
  <c r="AQ14" i="7"/>
  <c r="AP14" i="7"/>
  <c r="AA13" i="8"/>
  <c r="Z12" i="8"/>
  <c r="AJ16" i="7" l="1"/>
  <c r="AO15" i="7"/>
  <c r="AK15" i="7"/>
  <c r="AL15" i="7"/>
  <c r="AQ15" i="7"/>
  <c r="AP15" i="7"/>
  <c r="AA14" i="8"/>
  <c r="Z13" i="8"/>
  <c r="X12" i="8"/>
  <c r="Y13" i="8"/>
  <c r="Z14" i="8" l="1"/>
  <c r="AA15" i="8"/>
  <c r="Y14" i="8"/>
  <c r="X13" i="8"/>
  <c r="AJ17" i="7"/>
  <c r="AO16" i="7"/>
  <c r="AK16" i="7"/>
  <c r="AL16" i="7"/>
  <c r="AQ16" i="7"/>
  <c r="AP16" i="7"/>
  <c r="Y15" i="8" l="1"/>
  <c r="X14" i="8"/>
  <c r="AA16" i="8"/>
  <c r="Z15" i="8"/>
  <c r="AJ18" i="7"/>
  <c r="AO17" i="7"/>
  <c r="AK17" i="7"/>
  <c r="AL17" i="7"/>
  <c r="AQ17" i="7"/>
  <c r="AP17" i="7"/>
  <c r="AA17" i="8" l="1"/>
  <c r="Z16" i="8"/>
  <c r="AJ19" i="7"/>
  <c r="AO18" i="7"/>
  <c r="AK18" i="7"/>
  <c r="AL18" i="7"/>
  <c r="AQ18" i="7"/>
  <c r="AP18" i="7"/>
  <c r="X15" i="8"/>
  <c r="Y16" i="8"/>
  <c r="X16" i="8" l="1"/>
  <c r="Y17" i="8"/>
  <c r="AJ20" i="7"/>
  <c r="AO19" i="7"/>
  <c r="AK19" i="7"/>
  <c r="AL19" i="7"/>
  <c r="AQ19" i="7"/>
  <c r="AP19" i="7"/>
  <c r="AA18" i="8"/>
  <c r="Z17" i="8"/>
  <c r="AJ21" i="7" l="1"/>
  <c r="AO20" i="7"/>
  <c r="AK20" i="7"/>
  <c r="AL20" i="7"/>
  <c r="AQ20" i="7"/>
  <c r="E4" i="9" s="1"/>
  <c r="AN20" i="7" s="1"/>
  <c r="AP20" i="7"/>
  <c r="AA19" i="8"/>
  <c r="Z18" i="8"/>
  <c r="Y18" i="8"/>
  <c r="X17" i="8"/>
  <c r="Z19" i="8" l="1"/>
  <c r="AA20" i="8"/>
  <c r="X18" i="8"/>
  <c r="F11" i="6" s="1"/>
  <c r="D20" i="6" s="1"/>
  <c r="AN5" i="7"/>
  <c r="AN6" i="7"/>
  <c r="AN7" i="7"/>
  <c r="AN8" i="7"/>
  <c r="AN9" i="7"/>
  <c r="AN10" i="7"/>
  <c r="AN11" i="7"/>
  <c r="AN12" i="7"/>
  <c r="AN13" i="7"/>
  <c r="AN14" i="7"/>
  <c r="AN15" i="7"/>
  <c r="AN16" i="7"/>
  <c r="AN17" i="7"/>
  <c r="AN18" i="7"/>
  <c r="AN19" i="7"/>
  <c r="AK21" i="7"/>
  <c r="AJ22" i="7"/>
  <c r="AQ21" i="7"/>
  <c r="G20" i="6" l="1"/>
  <c r="H20" i="6"/>
  <c r="AA21" i="8"/>
  <c r="Z20" i="8"/>
  <c r="AK22" i="7"/>
  <c r="AQ22" i="7"/>
  <c r="AJ23" i="7"/>
  <c r="F4" i="9"/>
  <c r="B2" i="15" l="1"/>
  <c r="B6" i="15" s="1"/>
  <c r="B3" i="15"/>
  <c r="B7" i="15" s="1"/>
  <c r="AQ23" i="7"/>
  <c r="AK23" i="7"/>
  <c r="AJ24" i="7"/>
  <c r="AA22" i="8"/>
  <c r="Z21" i="8"/>
  <c r="F3" i="10" l="1"/>
  <c r="AA23" i="8"/>
  <c r="Z22" i="8"/>
  <c r="AJ25" i="7"/>
  <c r="AQ24" i="7"/>
  <c r="AK24" i="7"/>
  <c r="AJ26" i="7" l="1"/>
  <c r="AK25" i="7"/>
  <c r="AQ25" i="7"/>
  <c r="AA24" i="8"/>
  <c r="Z23" i="8"/>
  <c r="AA25" i="8" l="1"/>
  <c r="Z24" i="8"/>
  <c r="AK26" i="7"/>
  <c r="AQ26" i="7"/>
  <c r="AJ27" i="7"/>
  <c r="AJ28" i="7" l="1"/>
  <c r="AQ27" i="7"/>
  <c r="AK27" i="7"/>
  <c r="AA26" i="8"/>
  <c r="Z25" i="8"/>
  <c r="AA27" i="8" l="1"/>
  <c r="AA28" i="8" s="1"/>
  <c r="Z26" i="8"/>
  <c r="AJ29" i="7"/>
  <c r="AK28" i="7"/>
  <c r="AQ28" i="7"/>
  <c r="AK29" i="7" l="1"/>
  <c r="AQ29" i="7"/>
  <c r="AJ30" i="7"/>
  <c r="AA29" i="8"/>
  <c r="Z28" i="8"/>
  <c r="AA30" i="8" l="1"/>
  <c r="Z29" i="8"/>
  <c r="AQ30" i="7"/>
  <c r="AJ31" i="7"/>
  <c r="AK30" i="7"/>
  <c r="AJ32" i="7" l="1"/>
  <c r="AK31" i="7"/>
  <c r="AQ31" i="7"/>
  <c r="AA31" i="8"/>
  <c r="Z30" i="8"/>
  <c r="AA32" i="8" l="1"/>
  <c r="Z31" i="8"/>
  <c r="AJ33" i="7"/>
  <c r="AQ32" i="7"/>
  <c r="AK32" i="7"/>
  <c r="Z32" i="8" l="1"/>
  <c r="F13" i="6"/>
  <c r="AK33" i="7"/>
  <c r="AQ33" i="7"/>
  <c r="AJ34" i="7"/>
  <c r="E21" i="6" l="1"/>
  <c r="D21" i="6"/>
  <c r="G21" i="6" s="1"/>
  <c r="N3" i="15" s="1"/>
  <c r="N7" i="15" s="1"/>
  <c r="AQ34" i="7"/>
  <c r="AJ35" i="7"/>
  <c r="AK34" i="7"/>
  <c r="H21" i="6" l="1"/>
  <c r="N2" i="15" s="1"/>
  <c r="N6" i="15" s="1"/>
  <c r="F11" i="10" s="1"/>
  <c r="AJ36" i="7"/>
  <c r="AK35" i="7"/>
  <c r="AQ35" i="7"/>
  <c r="AQ36" i="7" l="1"/>
  <c r="AK36" i="7"/>
  <c r="F122" i="3" l="1"/>
  <c r="F106" i="3"/>
  <c r="F73" i="3"/>
  <c r="F70" i="3"/>
  <c r="C14" i="3"/>
  <c r="C15" i="3"/>
  <c r="F71" i="3" l="1"/>
  <c r="F27" i="3"/>
  <c r="D95" i="3"/>
  <c r="D94" i="3"/>
  <c r="D59" i="3"/>
  <c r="D35" i="3"/>
  <c r="D34" i="3"/>
  <c r="D19" i="3"/>
  <c r="D11" i="3"/>
  <c r="F63" i="3"/>
  <c r="I5" i="3"/>
  <c r="F8" i="3"/>
  <c r="J2" i="3"/>
  <c r="I2" i="3"/>
  <c r="D21" i="3" l="1"/>
  <c r="R3" i="15" s="1"/>
  <c r="R7" i="15" s="1"/>
  <c r="D22" i="3"/>
  <c r="D104" i="3"/>
  <c r="D101" i="3"/>
  <c r="M10" i="6"/>
  <c r="M11" i="13"/>
  <c r="D20" i="3"/>
  <c r="R2" i="15" s="1"/>
  <c r="R6" i="15" s="1"/>
  <c r="F62" i="3"/>
  <c r="D60" i="3"/>
  <c r="F28" i="10" s="1"/>
  <c r="F26" i="3"/>
  <c r="F30" i="3" s="1"/>
  <c r="D4" i="3"/>
  <c r="C2" i="16" s="1"/>
  <c r="C30" i="16" s="1"/>
  <c r="C31" i="16" s="1"/>
  <c r="C4" i="2"/>
  <c r="C3" i="2"/>
  <c r="D67" i="3"/>
  <c r="F32" i="10" l="1"/>
  <c r="I3797" i="16"/>
  <c r="E3797" i="16" s="1"/>
  <c r="C3797" i="16" s="1"/>
  <c r="I3768" i="16"/>
  <c r="E3768" i="16" s="1"/>
  <c r="C3768" i="16" s="1"/>
  <c r="I3623" i="16"/>
  <c r="E3623" i="16" s="1"/>
  <c r="C3623" i="16" s="1"/>
  <c r="I3479" i="16"/>
  <c r="E3479" i="16" s="1"/>
  <c r="C3479" i="16" s="1"/>
  <c r="I3336" i="16"/>
  <c r="E3336" i="16" s="1"/>
  <c r="C3336" i="16" s="1"/>
  <c r="I3191" i="16"/>
  <c r="E3191" i="16" s="1"/>
  <c r="C3191" i="16" s="1"/>
  <c r="I3047" i="16"/>
  <c r="E3047" i="16" s="1"/>
  <c r="C3047" i="16" s="1"/>
  <c r="I2903" i="16"/>
  <c r="E2903" i="16" s="1"/>
  <c r="C2903" i="16" s="1"/>
  <c r="I2760" i="16"/>
  <c r="E2760" i="16" s="1"/>
  <c r="C2760" i="16" s="1"/>
  <c r="I2603" i="16"/>
  <c r="E2603" i="16" s="1"/>
  <c r="C2603" i="16" s="1"/>
  <c r="I2461" i="16"/>
  <c r="E2461" i="16" s="1"/>
  <c r="C2461" i="16" s="1"/>
  <c r="I2316" i="16"/>
  <c r="E2316" i="16" s="1"/>
  <c r="C2316" i="16" s="1"/>
  <c r="I2171" i="16"/>
  <c r="E2171" i="16" s="1"/>
  <c r="C2171" i="16" s="1"/>
  <c r="I3827" i="16"/>
  <c r="E3827" i="16" s="1"/>
  <c r="C3827" i="16" s="1"/>
  <c r="I3683" i="16"/>
  <c r="E3683" i="16" s="1"/>
  <c r="C3683" i="16" s="1"/>
  <c r="I3539" i="16"/>
  <c r="E3539" i="16" s="1"/>
  <c r="C3539" i="16" s="1"/>
  <c r="I3395" i="16"/>
  <c r="E3395" i="16" s="1"/>
  <c r="C3395" i="16" s="1"/>
  <c r="I3250" i="16"/>
  <c r="E3250" i="16" s="1"/>
  <c r="C3250" i="16" s="1"/>
  <c r="I3108" i="16"/>
  <c r="E3108" i="16" s="1"/>
  <c r="C3108" i="16" s="1"/>
  <c r="I2964" i="16"/>
  <c r="E2964" i="16" s="1"/>
  <c r="C2964" i="16" s="1"/>
  <c r="I2819" i="16"/>
  <c r="E2819" i="16" s="1"/>
  <c r="C2819" i="16" s="1"/>
  <c r="I2676" i="16"/>
  <c r="E2676" i="16" s="1"/>
  <c r="C2676" i="16" s="1"/>
  <c r="I2531" i="16"/>
  <c r="E2531" i="16" s="1"/>
  <c r="C2531" i="16" s="1"/>
  <c r="I2387" i="16"/>
  <c r="E2387" i="16" s="1"/>
  <c r="C2387" i="16" s="1"/>
  <c r="I2243" i="16"/>
  <c r="E2243" i="16" s="1"/>
  <c r="C2243" i="16" s="1"/>
  <c r="I3786" i="16"/>
  <c r="E3786" i="16" s="1"/>
  <c r="C3786" i="16" s="1"/>
  <c r="I3729" i="16"/>
  <c r="E3729" i="16" s="1"/>
  <c r="C3729" i="16" s="1"/>
  <c r="I3586" i="16"/>
  <c r="E3586" i="16" s="1"/>
  <c r="C3586" i="16" s="1"/>
  <c r="I3442" i="16"/>
  <c r="E3442" i="16" s="1"/>
  <c r="C3442" i="16" s="1"/>
  <c r="I3299" i="16"/>
  <c r="E3299" i="16" s="1"/>
  <c r="C3299" i="16" s="1"/>
  <c r="I3154" i="16"/>
  <c r="E3154" i="16" s="1"/>
  <c r="C3154" i="16" s="1"/>
  <c r="I3010" i="16"/>
  <c r="E3010" i="16" s="1"/>
  <c r="C3010" i="16" s="1"/>
  <c r="I2866" i="16"/>
  <c r="E2866" i="16" s="1"/>
  <c r="C2866" i="16" s="1"/>
  <c r="I2722" i="16"/>
  <c r="E2722" i="16" s="1"/>
  <c r="C2722" i="16" s="1"/>
  <c r="I2566" i="16"/>
  <c r="E2566" i="16" s="1"/>
  <c r="C2566" i="16" s="1"/>
  <c r="I2422" i="16"/>
  <c r="E2422" i="16" s="1"/>
  <c r="C2422" i="16" s="1"/>
  <c r="I2277" i="16"/>
  <c r="E2277" i="16" s="1"/>
  <c r="C2277" i="16" s="1"/>
  <c r="I2133" i="16"/>
  <c r="E2133" i="16" s="1"/>
  <c r="C2133" i="16" s="1"/>
  <c r="I3800" i="16"/>
  <c r="E3800" i="16" s="1"/>
  <c r="C3800" i="16" s="1"/>
  <c r="I3658" i="16"/>
  <c r="E3658" i="16" s="1"/>
  <c r="C3658" i="16" s="1"/>
  <c r="I3514" i="16"/>
  <c r="E3514" i="16" s="1"/>
  <c r="C3514" i="16" s="1"/>
  <c r="I3369" i="16"/>
  <c r="E3369" i="16" s="1"/>
  <c r="C3369" i="16" s="1"/>
  <c r="I3225" i="16"/>
  <c r="E3225" i="16" s="1"/>
  <c r="C3225" i="16" s="1"/>
  <c r="I3081" i="16"/>
  <c r="E3081" i="16" s="1"/>
  <c r="C3081" i="16" s="1"/>
  <c r="I2937" i="16"/>
  <c r="E2937" i="16" s="1"/>
  <c r="C2937" i="16" s="1"/>
  <c r="I2793" i="16"/>
  <c r="E2793" i="16" s="1"/>
  <c r="C2793" i="16" s="1"/>
  <c r="I2649" i="16"/>
  <c r="E2649" i="16" s="1"/>
  <c r="C2649" i="16" s="1"/>
  <c r="I2505" i="16"/>
  <c r="E2505" i="16" s="1"/>
  <c r="C2505" i="16" s="1"/>
  <c r="I2350" i="16"/>
  <c r="E2350" i="16" s="1"/>
  <c r="C2350" i="16" s="1"/>
  <c r="I2205" i="16"/>
  <c r="E2205" i="16" s="1"/>
  <c r="C2205" i="16" s="1"/>
  <c r="I3774" i="16"/>
  <c r="E3774" i="16" s="1"/>
  <c r="C3774" i="16" s="1"/>
  <c r="I3752" i="16"/>
  <c r="E3752" i="16" s="1"/>
  <c r="C3752" i="16" s="1"/>
  <c r="I3608" i="16"/>
  <c r="E3608" i="16" s="1"/>
  <c r="C3608" i="16" s="1"/>
  <c r="I3453" i="16"/>
  <c r="E3453" i="16" s="1"/>
  <c r="C3453" i="16" s="1"/>
  <c r="I3308" i="16"/>
  <c r="E3308" i="16" s="1"/>
  <c r="C3308" i="16" s="1"/>
  <c r="I3164" i="16"/>
  <c r="E3164" i="16" s="1"/>
  <c r="C3164" i="16" s="1"/>
  <c r="I3020" i="16"/>
  <c r="E3020" i="16" s="1"/>
  <c r="C3020" i="16" s="1"/>
  <c r="I2876" i="16"/>
  <c r="E2876" i="16" s="1"/>
  <c r="C2876" i="16" s="1"/>
  <c r="I2732" i="16"/>
  <c r="E2732" i="16" s="1"/>
  <c r="C2732" i="16" s="1"/>
  <c r="I2588" i="16"/>
  <c r="E2588" i="16" s="1"/>
  <c r="C2588" i="16" s="1"/>
  <c r="I2444" i="16"/>
  <c r="E2444" i="16" s="1"/>
  <c r="C2444" i="16" s="1"/>
  <c r="I2300" i="16"/>
  <c r="E2300" i="16" s="1"/>
  <c r="C2300" i="16" s="1"/>
  <c r="I2155" i="16"/>
  <c r="E2155" i="16" s="1"/>
  <c r="C2155" i="16" s="1"/>
  <c r="I3799" i="16"/>
  <c r="E3799" i="16" s="1"/>
  <c r="C3799" i="16" s="1"/>
  <c r="I3656" i="16"/>
  <c r="E3656" i="16" s="1"/>
  <c r="C3656" i="16" s="1"/>
  <c r="I3512" i="16"/>
  <c r="E3512" i="16" s="1"/>
  <c r="C3512" i="16" s="1"/>
  <c r="I3366" i="16"/>
  <c r="E3366" i="16" s="1"/>
  <c r="C3366" i="16" s="1"/>
  <c r="I3223" i="16"/>
  <c r="E3223" i="16" s="1"/>
  <c r="C3223" i="16" s="1"/>
  <c r="I3080" i="16"/>
  <c r="E3080" i="16" s="1"/>
  <c r="C3080" i="16" s="1"/>
  <c r="I2934" i="16"/>
  <c r="E2934" i="16" s="1"/>
  <c r="C2934" i="16" s="1"/>
  <c r="I2791" i="16"/>
  <c r="E2791" i="16" s="1"/>
  <c r="C2791" i="16" s="1"/>
  <c r="I2647" i="16"/>
  <c r="E2647" i="16" s="1"/>
  <c r="C2647" i="16" s="1"/>
  <c r="I2503" i="16"/>
  <c r="E2503" i="16" s="1"/>
  <c r="C2503" i="16" s="1"/>
  <c r="I2358" i="16"/>
  <c r="E2358" i="16" s="1"/>
  <c r="C2358" i="16" s="1"/>
  <c r="I2216" i="16"/>
  <c r="E2216" i="16" s="1"/>
  <c r="C2216" i="16" s="1"/>
  <c r="I3629" i="16"/>
  <c r="E3629" i="16" s="1"/>
  <c r="C3629" i="16" s="1"/>
  <c r="I3415" i="16"/>
  <c r="E3415" i="16" s="1"/>
  <c r="C3415" i="16" s="1"/>
  <c r="I3246" i="16"/>
  <c r="E3246" i="16" s="1"/>
  <c r="C3246" i="16" s="1"/>
  <c r="I3103" i="16"/>
  <c r="E3103" i="16" s="1"/>
  <c r="C3103" i="16" s="1"/>
  <c r="I2958" i="16"/>
  <c r="E2958" i="16" s="1"/>
  <c r="C2958" i="16" s="1"/>
  <c r="I2814" i="16"/>
  <c r="E2814" i="16" s="1"/>
  <c r="C2814" i="16" s="1"/>
  <c r="I2670" i="16"/>
  <c r="E2670" i="16" s="1"/>
  <c r="C2670" i="16" s="1"/>
  <c r="I2526" i="16"/>
  <c r="E2526" i="16" s="1"/>
  <c r="C2526" i="16" s="1"/>
  <c r="I2370" i="16"/>
  <c r="E2370" i="16" s="1"/>
  <c r="C2370" i="16" s="1"/>
  <c r="I2225" i="16"/>
  <c r="E2225" i="16" s="1"/>
  <c r="C2225" i="16" s="1"/>
  <c r="I2081" i="16"/>
  <c r="E2081" i="16" s="1"/>
  <c r="C2081" i="16" s="1"/>
  <c r="I1939" i="16"/>
  <c r="E1939" i="16" s="1"/>
  <c r="C1939" i="16" s="1"/>
  <c r="I3834" i="16"/>
  <c r="E3834" i="16" s="1"/>
  <c r="C3834" i="16" s="1"/>
  <c r="I3413" i="16"/>
  <c r="E3413" i="16" s="1"/>
  <c r="C3413" i="16" s="1"/>
  <c r="I3269" i="16"/>
  <c r="E3269" i="16" s="1"/>
  <c r="C3269" i="16" s="1"/>
  <c r="I3125" i="16"/>
  <c r="E3125" i="16" s="1"/>
  <c r="C3125" i="16" s="1"/>
  <c r="I2981" i="16"/>
  <c r="E2981" i="16" s="1"/>
  <c r="C2981" i="16" s="1"/>
  <c r="I2836" i="16"/>
  <c r="E2836" i="16" s="1"/>
  <c r="C2836" i="16" s="1"/>
  <c r="I2693" i="16"/>
  <c r="E2693" i="16" s="1"/>
  <c r="C2693" i="16" s="1"/>
  <c r="I2549" i="16"/>
  <c r="E2549" i="16" s="1"/>
  <c r="C2549" i="16" s="1"/>
  <c r="I2404" i="16"/>
  <c r="E2404" i="16" s="1"/>
  <c r="C2404" i="16" s="1"/>
  <c r="I2260" i="16"/>
  <c r="E2260" i="16" s="1"/>
  <c r="C2260" i="16" s="1"/>
  <c r="I2117" i="16"/>
  <c r="E2117" i="16" s="1"/>
  <c r="C2117" i="16" s="1"/>
  <c r="I1974" i="16"/>
  <c r="E1974" i="16" s="1"/>
  <c r="C1974" i="16" s="1"/>
  <c r="I1829" i="16"/>
  <c r="E1829" i="16" s="1"/>
  <c r="C1829" i="16" s="1"/>
  <c r="I3772" i="16"/>
  <c r="E3772" i="16" s="1"/>
  <c r="C3772" i="16" s="1"/>
  <c r="I3628" i="16"/>
  <c r="E3628" i="16" s="1"/>
  <c r="C3628" i="16" s="1"/>
  <c r="I3484" i="16"/>
  <c r="E3484" i="16" s="1"/>
  <c r="C3484" i="16" s="1"/>
  <c r="I3339" i="16"/>
  <c r="E3339" i="16" s="1"/>
  <c r="C3339" i="16" s="1"/>
  <c r="I3196" i="16"/>
  <c r="E3196" i="16" s="1"/>
  <c r="C3196" i="16" s="1"/>
  <c r="I3053" i="16"/>
  <c r="E3053" i="16" s="1"/>
  <c r="C3053" i="16" s="1"/>
  <c r="I2908" i="16"/>
  <c r="E2908" i="16" s="1"/>
  <c r="C2908" i="16" s="1"/>
  <c r="I2764" i="16"/>
  <c r="E2764" i="16" s="1"/>
  <c r="C2764" i="16" s="1"/>
  <c r="I2620" i="16"/>
  <c r="E2620" i="16" s="1"/>
  <c r="C2620" i="16" s="1"/>
  <c r="I2475" i="16"/>
  <c r="E2475" i="16" s="1"/>
  <c r="C2475" i="16" s="1"/>
  <c r="I2320" i="16"/>
  <c r="E2320" i="16" s="1"/>
  <c r="C2320" i="16" s="1"/>
  <c r="I2175" i="16"/>
  <c r="E2175" i="16" s="1"/>
  <c r="C2175" i="16" s="1"/>
  <c r="I3545" i="16"/>
  <c r="E3545" i="16" s="1"/>
  <c r="C3545" i="16" s="1"/>
  <c r="I3711" i="16"/>
  <c r="E3711" i="16" s="1"/>
  <c r="C3711" i="16" s="1"/>
  <c r="I3555" i="16"/>
  <c r="E3555" i="16" s="1"/>
  <c r="C3555" i="16" s="1"/>
  <c r="I3411" i="16"/>
  <c r="E3411" i="16" s="1"/>
  <c r="C3411" i="16" s="1"/>
  <c r="I3266" i="16"/>
  <c r="E3266" i="16" s="1"/>
  <c r="C3266" i="16" s="1"/>
  <c r="I3122" i="16"/>
  <c r="E3122" i="16" s="1"/>
  <c r="C3122" i="16" s="1"/>
  <c r="I2980" i="16"/>
  <c r="E2980" i="16" s="1"/>
  <c r="C2980" i="16" s="1"/>
  <c r="I2835" i="16"/>
  <c r="E2835" i="16" s="1"/>
  <c r="C2835" i="16" s="1"/>
  <c r="I2691" i="16"/>
  <c r="E2691" i="16" s="1"/>
  <c r="C2691" i="16" s="1"/>
  <c r="I2547" i="16"/>
  <c r="E2547" i="16" s="1"/>
  <c r="C2547" i="16" s="1"/>
  <c r="I2402" i="16"/>
  <c r="E2402" i="16" s="1"/>
  <c r="C2402" i="16" s="1"/>
  <c r="I2259" i="16"/>
  <c r="E2259" i="16" s="1"/>
  <c r="C2259" i="16" s="1"/>
  <c r="I2115" i="16"/>
  <c r="E2115" i="16" s="1"/>
  <c r="C2115" i="16" s="1"/>
  <c r="I3782" i="16"/>
  <c r="E3782" i="16" s="1"/>
  <c r="C3782" i="16" s="1"/>
  <c r="I3637" i="16"/>
  <c r="E3637" i="16" s="1"/>
  <c r="C3637" i="16" s="1"/>
  <c r="I3495" i="16"/>
  <c r="E3495" i="16" s="1"/>
  <c r="C3495" i="16" s="1"/>
  <c r="I3351" i="16"/>
  <c r="E3351" i="16" s="1"/>
  <c r="C3351" i="16" s="1"/>
  <c r="I3206" i="16"/>
  <c r="E3206" i="16" s="1"/>
  <c r="C3206" i="16" s="1"/>
  <c r="I3063" i="16"/>
  <c r="E3063" i="16" s="1"/>
  <c r="C3063" i="16" s="1"/>
  <c r="I2918" i="16"/>
  <c r="E2918" i="16" s="1"/>
  <c r="C2918" i="16" s="1"/>
  <c r="I2751" i="16"/>
  <c r="E2751" i="16" s="1"/>
  <c r="C2751" i="16" s="1"/>
  <c r="I2606" i="16"/>
  <c r="E2606" i="16" s="1"/>
  <c r="C2606" i="16" s="1"/>
  <c r="I2462" i="16"/>
  <c r="E2462" i="16" s="1"/>
  <c r="C2462" i="16" s="1"/>
  <c r="I2317" i="16"/>
  <c r="E2317" i="16" s="1"/>
  <c r="C2317" i="16" s="1"/>
  <c r="I2162" i="16"/>
  <c r="E2162" i="16" s="1"/>
  <c r="C2162" i="16" s="1"/>
  <c r="I3817" i="16"/>
  <c r="E3817" i="16" s="1"/>
  <c r="C3817" i="16" s="1"/>
  <c r="I3674" i="16"/>
  <c r="E3674" i="16" s="1"/>
  <c r="C3674" i="16" s="1"/>
  <c r="I3529" i="16"/>
  <c r="E3529" i="16" s="1"/>
  <c r="C3529" i="16" s="1"/>
  <c r="I3385" i="16"/>
  <c r="E3385" i="16" s="1"/>
  <c r="C3385" i="16" s="1"/>
  <c r="I3240" i="16"/>
  <c r="E3240" i="16" s="1"/>
  <c r="C3240" i="16" s="1"/>
  <c r="I3096" i="16"/>
  <c r="E3096" i="16" s="1"/>
  <c r="C3096" i="16" s="1"/>
  <c r="I2953" i="16"/>
  <c r="E2953" i="16" s="1"/>
  <c r="C2953" i="16" s="1"/>
  <c r="I2809" i="16"/>
  <c r="E2809" i="16" s="1"/>
  <c r="C2809" i="16" s="1"/>
  <c r="I2665" i="16"/>
  <c r="E2665" i="16" s="1"/>
  <c r="C2665" i="16" s="1"/>
  <c r="I2521" i="16"/>
  <c r="E2521" i="16" s="1"/>
  <c r="C2521" i="16" s="1"/>
  <c r="I2364" i="16"/>
  <c r="E2364" i="16" s="1"/>
  <c r="C2364" i="16" s="1"/>
  <c r="I2222" i="16"/>
  <c r="E2222" i="16" s="1"/>
  <c r="C2222" i="16" s="1"/>
  <c r="I2100" i="16"/>
  <c r="E2100" i="16" s="1"/>
  <c r="C2100" i="16" s="1"/>
  <c r="I1957" i="16"/>
  <c r="E1957" i="16" s="1"/>
  <c r="C1957" i="16" s="1"/>
  <c r="I1812" i="16"/>
  <c r="E1812" i="16" s="1"/>
  <c r="C1812" i="16" s="1"/>
  <c r="I1668" i="16"/>
  <c r="E1668" i="16" s="1"/>
  <c r="C1668" i="16" s="1"/>
  <c r="I1524" i="16"/>
  <c r="E1524" i="16" s="1"/>
  <c r="C1524" i="16" s="1"/>
  <c r="I1381" i="16"/>
  <c r="E1381" i="16" s="1"/>
  <c r="C1381" i="16" s="1"/>
  <c r="I1236" i="16"/>
  <c r="E1236" i="16" s="1"/>
  <c r="C1236" i="16" s="1"/>
  <c r="I1092" i="16"/>
  <c r="E1092" i="16" s="1"/>
  <c r="C1092" i="16" s="1"/>
  <c r="I1967" i="16"/>
  <c r="E1967" i="16" s="1"/>
  <c r="C1967" i="16" s="1"/>
  <c r="I1823" i="16"/>
  <c r="E1823" i="16" s="1"/>
  <c r="C1823" i="16" s="1"/>
  <c r="I3666" i="16"/>
  <c r="E3666" i="16" s="1"/>
  <c r="C3666" i="16" s="1"/>
  <c r="I3756" i="16"/>
  <c r="E3756" i="16" s="1"/>
  <c r="C3756" i="16" s="1"/>
  <c r="I3611" i="16"/>
  <c r="E3611" i="16" s="1"/>
  <c r="C3611" i="16" s="1"/>
  <c r="I3469" i="16"/>
  <c r="E3469" i="16" s="1"/>
  <c r="C3469" i="16" s="1"/>
  <c r="I3325" i="16"/>
  <c r="E3325" i="16" s="1"/>
  <c r="C3325" i="16" s="1"/>
  <c r="I3180" i="16"/>
  <c r="E3180" i="16" s="1"/>
  <c r="C3180" i="16" s="1"/>
  <c r="I3036" i="16"/>
  <c r="E3036" i="16" s="1"/>
  <c r="C3036" i="16" s="1"/>
  <c r="I2892" i="16"/>
  <c r="E2892" i="16" s="1"/>
  <c r="C2892" i="16" s="1"/>
  <c r="I2748" i="16"/>
  <c r="E2748" i="16" s="1"/>
  <c r="C2748" i="16" s="1"/>
  <c r="I2592" i="16"/>
  <c r="E2592" i="16" s="1"/>
  <c r="C2592" i="16" s="1"/>
  <c r="I2448" i="16"/>
  <c r="E2448" i="16" s="1"/>
  <c r="C2448" i="16" s="1"/>
  <c r="I2304" i="16"/>
  <c r="E2304" i="16" s="1"/>
  <c r="C2304" i="16" s="1"/>
  <c r="I2161" i="16"/>
  <c r="E2161" i="16" s="1"/>
  <c r="C2161" i="16" s="1"/>
  <c r="I3815" i="16"/>
  <c r="E3815" i="16" s="1"/>
  <c r="C3815" i="16" s="1"/>
  <c r="I3671" i="16"/>
  <c r="E3671" i="16" s="1"/>
  <c r="C3671" i="16" s="1"/>
  <c r="I3527" i="16"/>
  <c r="E3527" i="16" s="1"/>
  <c r="C3527" i="16" s="1"/>
  <c r="I3384" i="16"/>
  <c r="E3384" i="16" s="1"/>
  <c r="C3384" i="16" s="1"/>
  <c r="I3239" i="16"/>
  <c r="E3239" i="16" s="1"/>
  <c r="C3239" i="16" s="1"/>
  <c r="I3095" i="16"/>
  <c r="E3095" i="16" s="1"/>
  <c r="C3095" i="16" s="1"/>
  <c r="I2952" i="16"/>
  <c r="E2952" i="16" s="1"/>
  <c r="C2952" i="16" s="1"/>
  <c r="I2807" i="16"/>
  <c r="E2807" i="16" s="1"/>
  <c r="C2807" i="16" s="1"/>
  <c r="I2663" i="16"/>
  <c r="E2663" i="16" s="1"/>
  <c r="C2663" i="16" s="1"/>
  <c r="I2519" i="16"/>
  <c r="E2519" i="16" s="1"/>
  <c r="C2519" i="16" s="1"/>
  <c r="I2375" i="16"/>
  <c r="E2375" i="16" s="1"/>
  <c r="C2375" i="16" s="1"/>
  <c r="I2231" i="16"/>
  <c r="E2231" i="16" s="1"/>
  <c r="C2231" i="16" s="1"/>
  <c r="I3653" i="16"/>
  <c r="E3653" i="16" s="1"/>
  <c r="C3653" i="16" s="1"/>
  <c r="I3718" i="16"/>
  <c r="E3718" i="16" s="1"/>
  <c r="C3718" i="16" s="1"/>
  <c r="I3574" i="16"/>
  <c r="E3574" i="16" s="1"/>
  <c r="C3574" i="16" s="1"/>
  <c r="I3430" i="16"/>
  <c r="E3430" i="16" s="1"/>
  <c r="C3430" i="16" s="1"/>
  <c r="I3286" i="16"/>
  <c r="E3286" i="16" s="1"/>
  <c r="C3286" i="16" s="1"/>
  <c r="I3142" i="16"/>
  <c r="E3142" i="16" s="1"/>
  <c r="C3142" i="16" s="1"/>
  <c r="I2998" i="16"/>
  <c r="E2998" i="16" s="1"/>
  <c r="C2998" i="16" s="1"/>
  <c r="I2855" i="16"/>
  <c r="E2855" i="16" s="1"/>
  <c r="C2855" i="16" s="1"/>
  <c r="I2710" i="16"/>
  <c r="E2710" i="16" s="1"/>
  <c r="C2710" i="16" s="1"/>
  <c r="I2554" i="16"/>
  <c r="E2554" i="16" s="1"/>
  <c r="C2554" i="16" s="1"/>
  <c r="I2410" i="16"/>
  <c r="E2410" i="16" s="1"/>
  <c r="C2410" i="16" s="1"/>
  <c r="I2266" i="16"/>
  <c r="E2266" i="16" s="1"/>
  <c r="C2266" i="16" s="1"/>
  <c r="I2122" i="16"/>
  <c r="E2122" i="16" s="1"/>
  <c r="C2122" i="16" s="1"/>
  <c r="I3789" i="16"/>
  <c r="E3789" i="16" s="1"/>
  <c r="C3789" i="16" s="1"/>
  <c r="I3645" i="16"/>
  <c r="E3645" i="16" s="1"/>
  <c r="C3645" i="16" s="1"/>
  <c r="I3500" i="16"/>
  <c r="E3500" i="16" s="1"/>
  <c r="C3500" i="16" s="1"/>
  <c r="I3357" i="16"/>
  <c r="E3357" i="16" s="1"/>
  <c r="C3357" i="16" s="1"/>
  <c r="I3213" i="16"/>
  <c r="E3213" i="16" s="1"/>
  <c r="C3213" i="16" s="1"/>
  <c r="I3069" i="16"/>
  <c r="E3069" i="16" s="1"/>
  <c r="C3069" i="16" s="1"/>
  <c r="I2924" i="16"/>
  <c r="E2924" i="16" s="1"/>
  <c r="C2924" i="16" s="1"/>
  <c r="I2781" i="16"/>
  <c r="E2781" i="16" s="1"/>
  <c r="C2781" i="16" s="1"/>
  <c r="I2637" i="16"/>
  <c r="E2637" i="16" s="1"/>
  <c r="C2637" i="16" s="1"/>
  <c r="I2494" i="16"/>
  <c r="E2494" i="16" s="1"/>
  <c r="C2494" i="16" s="1"/>
  <c r="I2337" i="16"/>
  <c r="E2337" i="16" s="1"/>
  <c r="C2337" i="16" s="1"/>
  <c r="I2193" i="16"/>
  <c r="E2193" i="16" s="1"/>
  <c r="C2193" i="16" s="1"/>
  <c r="I3607" i="16"/>
  <c r="E3607" i="16" s="1"/>
  <c r="C3607" i="16" s="1"/>
  <c r="I3740" i="16"/>
  <c r="E3740" i="16" s="1"/>
  <c r="C3740" i="16" s="1"/>
  <c r="I3595" i="16"/>
  <c r="E3595" i="16" s="1"/>
  <c r="C3595" i="16" s="1"/>
  <c r="I3440" i="16"/>
  <c r="E3440" i="16" s="1"/>
  <c r="C3440" i="16" s="1"/>
  <c r="I3295" i="16"/>
  <c r="E3295" i="16" s="1"/>
  <c r="C3295" i="16" s="1"/>
  <c r="I3151" i="16"/>
  <c r="E3151" i="16" s="1"/>
  <c r="C3151" i="16" s="1"/>
  <c r="I3007" i="16"/>
  <c r="E3007" i="16" s="1"/>
  <c r="C3007" i="16" s="1"/>
  <c r="I2863" i="16"/>
  <c r="E2863" i="16" s="1"/>
  <c r="C2863" i="16" s="1"/>
  <c r="I2720" i="16"/>
  <c r="E2720" i="16" s="1"/>
  <c r="C2720" i="16" s="1"/>
  <c r="I2576" i="16"/>
  <c r="E2576" i="16" s="1"/>
  <c r="C2576" i="16" s="1"/>
  <c r="I2432" i="16"/>
  <c r="E2432" i="16" s="1"/>
  <c r="C2432" i="16" s="1"/>
  <c r="I2289" i="16"/>
  <c r="E2289" i="16" s="1"/>
  <c r="C2289" i="16" s="1"/>
  <c r="I2145" i="16"/>
  <c r="E2145" i="16" s="1"/>
  <c r="C2145" i="16" s="1"/>
  <c r="I3787" i="16"/>
  <c r="E3787" i="16" s="1"/>
  <c r="C3787" i="16" s="1"/>
  <c r="I3642" i="16"/>
  <c r="E3642" i="16" s="1"/>
  <c r="C3642" i="16" s="1"/>
  <c r="I3498" i="16"/>
  <c r="E3498" i="16" s="1"/>
  <c r="C3498" i="16" s="1"/>
  <c r="I3355" i="16"/>
  <c r="E3355" i="16" s="1"/>
  <c r="C3355" i="16" s="1"/>
  <c r="I3211" i="16"/>
  <c r="E3211" i="16" s="1"/>
  <c r="C3211" i="16" s="1"/>
  <c r="I3066" i="16"/>
  <c r="E3066" i="16" s="1"/>
  <c r="C3066" i="16" s="1"/>
  <c r="I2923" i="16"/>
  <c r="E2923" i="16" s="1"/>
  <c r="C2923" i="16" s="1"/>
  <c r="I2778" i="16"/>
  <c r="E2778" i="16" s="1"/>
  <c r="C2778" i="16" s="1"/>
  <c r="I2635" i="16"/>
  <c r="E2635" i="16" s="1"/>
  <c r="C2635" i="16" s="1"/>
  <c r="I2491" i="16"/>
  <c r="E2491" i="16" s="1"/>
  <c r="C2491" i="16" s="1"/>
  <c r="I2347" i="16"/>
  <c r="E2347" i="16" s="1"/>
  <c r="C2347" i="16" s="1"/>
  <c r="I2204" i="16"/>
  <c r="E2204" i="16" s="1"/>
  <c r="C2204" i="16" s="1"/>
  <c r="I3546" i="16"/>
  <c r="E3546" i="16" s="1"/>
  <c r="C3546" i="16" s="1"/>
  <c r="I3402" i="16"/>
  <c r="E3402" i="16" s="1"/>
  <c r="C3402" i="16" s="1"/>
  <c r="I3235" i="16"/>
  <c r="E3235" i="16" s="1"/>
  <c r="C3235" i="16" s="1"/>
  <c r="I3090" i="16"/>
  <c r="E3090" i="16" s="1"/>
  <c r="C3090" i="16" s="1"/>
  <c r="I2946" i="16"/>
  <c r="E2946" i="16" s="1"/>
  <c r="C2946" i="16" s="1"/>
  <c r="I2802" i="16"/>
  <c r="E2802" i="16" s="1"/>
  <c r="C2802" i="16" s="1"/>
  <c r="I2658" i="16"/>
  <c r="E2658" i="16" s="1"/>
  <c r="C2658" i="16" s="1"/>
  <c r="I2514" i="16"/>
  <c r="E2514" i="16" s="1"/>
  <c r="C2514" i="16" s="1"/>
  <c r="I2359" i="16"/>
  <c r="E2359" i="16" s="1"/>
  <c r="C2359" i="16" s="1"/>
  <c r="I2214" i="16"/>
  <c r="E2214" i="16" s="1"/>
  <c r="C2214" i="16" s="1"/>
  <c r="I2070" i="16"/>
  <c r="E2070" i="16" s="1"/>
  <c r="C2070" i="16" s="1"/>
  <c r="I1926" i="16"/>
  <c r="E1926" i="16" s="1"/>
  <c r="C1926" i="16" s="1"/>
  <c r="I3690" i="16"/>
  <c r="E3690" i="16" s="1"/>
  <c r="C3690" i="16" s="1"/>
  <c r="I3401" i="16"/>
  <c r="E3401" i="16" s="1"/>
  <c r="C3401" i="16" s="1"/>
  <c r="I3257" i="16"/>
  <c r="E3257" i="16" s="1"/>
  <c r="C3257" i="16" s="1"/>
  <c r="I3114" i="16"/>
  <c r="E3114" i="16" s="1"/>
  <c r="C3114" i="16" s="1"/>
  <c r="I2968" i="16"/>
  <c r="E2968" i="16" s="1"/>
  <c r="C2968" i="16" s="1"/>
  <c r="I2825" i="16"/>
  <c r="E2825" i="16" s="1"/>
  <c r="C2825" i="16" s="1"/>
  <c r="I2681" i="16"/>
  <c r="E2681" i="16" s="1"/>
  <c r="C2681" i="16" s="1"/>
  <c r="I2537" i="16"/>
  <c r="E2537" i="16" s="1"/>
  <c r="C2537" i="16" s="1"/>
  <c r="I2393" i="16"/>
  <c r="E2393" i="16" s="1"/>
  <c r="C2393" i="16" s="1"/>
  <c r="I2249" i="16"/>
  <c r="E2249" i="16" s="1"/>
  <c r="C2249" i="16" s="1"/>
  <c r="I2105" i="16"/>
  <c r="E2105" i="16" s="1"/>
  <c r="C2105" i="16" s="1"/>
  <c r="I1961" i="16"/>
  <c r="E1961" i="16" s="1"/>
  <c r="C1961" i="16" s="1"/>
  <c r="I1817" i="16"/>
  <c r="E1817" i="16" s="1"/>
  <c r="C1817" i="16" s="1"/>
  <c r="I3760" i="16"/>
  <c r="E3760" i="16" s="1"/>
  <c r="C3760" i="16" s="1"/>
  <c r="I3616" i="16"/>
  <c r="E3616" i="16" s="1"/>
  <c r="C3616" i="16" s="1"/>
  <c r="I3473" i="16"/>
  <c r="E3473" i="16" s="1"/>
  <c r="C3473" i="16" s="1"/>
  <c r="I3328" i="16"/>
  <c r="E3328" i="16" s="1"/>
  <c r="C3328" i="16" s="1"/>
  <c r="I3183" i="16"/>
  <c r="E3183" i="16" s="1"/>
  <c r="C3183" i="16" s="1"/>
  <c r="I3039" i="16"/>
  <c r="E3039" i="16" s="1"/>
  <c r="C3039" i="16" s="1"/>
  <c r="I2895" i="16"/>
  <c r="E2895" i="16" s="1"/>
  <c r="C2895" i="16" s="1"/>
  <c r="I2752" i="16"/>
  <c r="E2752" i="16" s="1"/>
  <c r="C2752" i="16" s="1"/>
  <c r="I2608" i="16"/>
  <c r="E2608" i="16" s="1"/>
  <c r="C2608" i="16" s="1"/>
  <c r="I2465" i="16"/>
  <c r="E2465" i="16" s="1"/>
  <c r="C2465" i="16" s="1"/>
  <c r="I2308" i="16"/>
  <c r="E2308" i="16" s="1"/>
  <c r="C2308" i="16" s="1"/>
  <c r="I2165" i="16"/>
  <c r="E2165" i="16" s="1"/>
  <c r="C2165" i="16" s="1"/>
  <c r="I3842" i="16"/>
  <c r="E3842" i="16" s="1"/>
  <c r="C3842" i="16" s="1"/>
  <c r="I3699" i="16"/>
  <c r="E3699" i="16" s="1"/>
  <c r="C3699" i="16" s="1"/>
  <c r="I3544" i="16"/>
  <c r="E3544" i="16" s="1"/>
  <c r="C3544" i="16" s="1"/>
  <c r="I3399" i="16"/>
  <c r="E3399" i="16" s="1"/>
  <c r="C3399" i="16" s="1"/>
  <c r="I3255" i="16"/>
  <c r="E3255" i="16" s="1"/>
  <c r="C3255" i="16" s="1"/>
  <c r="I3111" i="16"/>
  <c r="E3111" i="16" s="1"/>
  <c r="C3111" i="16" s="1"/>
  <c r="I2967" i="16"/>
  <c r="E2967" i="16" s="1"/>
  <c r="C2967" i="16" s="1"/>
  <c r="I2823" i="16"/>
  <c r="E2823" i="16" s="1"/>
  <c r="C2823" i="16" s="1"/>
  <c r="I2679" i="16"/>
  <c r="E2679" i="16" s="1"/>
  <c r="C2679" i="16" s="1"/>
  <c r="I2535" i="16"/>
  <c r="E2535" i="16" s="1"/>
  <c r="C2535" i="16" s="1"/>
  <c r="I2390" i="16"/>
  <c r="E2390" i="16" s="1"/>
  <c r="C2390" i="16" s="1"/>
  <c r="I2247" i="16"/>
  <c r="E2247" i="16" s="1"/>
  <c r="C2247" i="16" s="1"/>
  <c r="I2103" i="16"/>
  <c r="E2103" i="16" s="1"/>
  <c r="C2103" i="16" s="1"/>
  <c r="I3770" i="16"/>
  <c r="E3770" i="16" s="1"/>
  <c r="C3770" i="16" s="1"/>
  <c r="I3625" i="16"/>
  <c r="E3625" i="16" s="1"/>
  <c r="C3625" i="16" s="1"/>
  <c r="I3482" i="16"/>
  <c r="E3482" i="16" s="1"/>
  <c r="C3482" i="16" s="1"/>
  <c r="I3338" i="16"/>
  <c r="E3338" i="16" s="1"/>
  <c r="C3338" i="16" s="1"/>
  <c r="I3194" i="16"/>
  <c r="E3194" i="16" s="1"/>
  <c r="C3194" i="16" s="1"/>
  <c r="I3049" i="16"/>
  <c r="E3049" i="16" s="1"/>
  <c r="C3049" i="16" s="1"/>
  <c r="I2906" i="16"/>
  <c r="E2906" i="16" s="1"/>
  <c r="C2906" i="16" s="1"/>
  <c r="I2738" i="16"/>
  <c r="E2738" i="16" s="1"/>
  <c r="C2738" i="16" s="1"/>
  <c r="I2594" i="16"/>
  <c r="E2594" i="16" s="1"/>
  <c r="C2594" i="16" s="1"/>
  <c r="I2450" i="16"/>
  <c r="E2450" i="16" s="1"/>
  <c r="C2450" i="16" s="1"/>
  <c r="I2307" i="16"/>
  <c r="E2307" i="16" s="1"/>
  <c r="C2307" i="16" s="1"/>
  <c r="I2150" i="16"/>
  <c r="E2150" i="16" s="1"/>
  <c r="C2150" i="16" s="1"/>
  <c r="I3805" i="16"/>
  <c r="E3805" i="16" s="1"/>
  <c r="C3805" i="16" s="1"/>
  <c r="I3661" i="16"/>
  <c r="E3661" i="16" s="1"/>
  <c r="C3661" i="16" s="1"/>
  <c r="I3517" i="16"/>
  <c r="E3517" i="16" s="1"/>
  <c r="C3517" i="16" s="1"/>
  <c r="I3372" i="16"/>
  <c r="E3372" i="16" s="1"/>
  <c r="C3372" i="16" s="1"/>
  <c r="I3229" i="16"/>
  <c r="E3229" i="16" s="1"/>
  <c r="C3229" i="16" s="1"/>
  <c r="I3085" i="16"/>
  <c r="E3085" i="16" s="1"/>
  <c r="C3085" i="16" s="1"/>
  <c r="I2941" i="16"/>
  <c r="E2941" i="16" s="1"/>
  <c r="C2941" i="16" s="1"/>
  <c r="I2797" i="16"/>
  <c r="E2797" i="16" s="1"/>
  <c r="C2797" i="16" s="1"/>
  <c r="I2654" i="16"/>
  <c r="E2654" i="16" s="1"/>
  <c r="C2654" i="16" s="1"/>
  <c r="I2509" i="16"/>
  <c r="E2509" i="16" s="1"/>
  <c r="C2509" i="16" s="1"/>
  <c r="I2353" i="16"/>
  <c r="E2353" i="16" s="1"/>
  <c r="C2353" i="16" s="1"/>
  <c r="I2209" i="16"/>
  <c r="E2209" i="16" s="1"/>
  <c r="C2209" i="16" s="1"/>
  <c r="I2087" i="16"/>
  <c r="E2087" i="16" s="1"/>
  <c r="C2087" i="16" s="1"/>
  <c r="I1944" i="16"/>
  <c r="E1944" i="16" s="1"/>
  <c r="C1944" i="16" s="1"/>
  <c r="I1800" i="16"/>
  <c r="E1800" i="16" s="1"/>
  <c r="C1800" i="16" s="1"/>
  <c r="I1656" i="16"/>
  <c r="E1656" i="16" s="1"/>
  <c r="C1656" i="16" s="1"/>
  <c r="I1512" i="16"/>
  <c r="E1512" i="16" s="1"/>
  <c r="C1512" i="16" s="1"/>
  <c r="I1368" i="16"/>
  <c r="E1368" i="16" s="1"/>
  <c r="C1368" i="16" s="1"/>
  <c r="I3821" i="16"/>
  <c r="E3821" i="16" s="1"/>
  <c r="C3821" i="16" s="1"/>
  <c r="I3744" i="16"/>
  <c r="E3744" i="16" s="1"/>
  <c r="C3744" i="16" s="1"/>
  <c r="I3599" i="16"/>
  <c r="E3599" i="16" s="1"/>
  <c r="C3599" i="16" s="1"/>
  <c r="I3456" i="16"/>
  <c r="E3456" i="16" s="1"/>
  <c r="C3456" i="16" s="1"/>
  <c r="I3312" i="16"/>
  <c r="E3312" i="16" s="1"/>
  <c r="C3312" i="16" s="1"/>
  <c r="I3167" i="16"/>
  <c r="E3167" i="16" s="1"/>
  <c r="C3167" i="16" s="1"/>
  <c r="I3023" i="16"/>
  <c r="E3023" i="16" s="1"/>
  <c r="C3023" i="16" s="1"/>
  <c r="I2880" i="16"/>
  <c r="E2880" i="16" s="1"/>
  <c r="C2880" i="16" s="1"/>
  <c r="I2736" i="16"/>
  <c r="E2736" i="16" s="1"/>
  <c r="C2736" i="16" s="1"/>
  <c r="I2580" i="16"/>
  <c r="E2580" i="16" s="1"/>
  <c r="C2580" i="16" s="1"/>
  <c r="I2436" i="16"/>
  <c r="E2436" i="16" s="1"/>
  <c r="C2436" i="16" s="1"/>
  <c r="I2292" i="16"/>
  <c r="E2292" i="16" s="1"/>
  <c r="C2292" i="16" s="1"/>
  <c r="I2149" i="16"/>
  <c r="E2149" i="16" s="1"/>
  <c r="C2149" i="16" s="1"/>
  <c r="I3802" i="16"/>
  <c r="E3802" i="16" s="1"/>
  <c r="C3802" i="16" s="1"/>
  <c r="I3659" i="16"/>
  <c r="E3659" i="16" s="1"/>
  <c r="C3659" i="16" s="1"/>
  <c r="I3516" i="16"/>
  <c r="E3516" i="16" s="1"/>
  <c r="C3516" i="16" s="1"/>
  <c r="I3371" i="16"/>
  <c r="E3371" i="16" s="1"/>
  <c r="C3371" i="16" s="1"/>
  <c r="I3227" i="16"/>
  <c r="E3227" i="16" s="1"/>
  <c r="C3227" i="16" s="1"/>
  <c r="I3082" i="16"/>
  <c r="E3082" i="16" s="1"/>
  <c r="C3082" i="16" s="1"/>
  <c r="I2938" i="16"/>
  <c r="E2938" i="16" s="1"/>
  <c r="C2938" i="16" s="1"/>
  <c r="I2795" i="16"/>
  <c r="E2795" i="16" s="1"/>
  <c r="C2795" i="16" s="1"/>
  <c r="I2652" i="16"/>
  <c r="E2652" i="16" s="1"/>
  <c r="C2652" i="16" s="1"/>
  <c r="I2508" i="16"/>
  <c r="E2508" i="16" s="1"/>
  <c r="C2508" i="16" s="1"/>
  <c r="I2363" i="16"/>
  <c r="E2363" i="16" s="1"/>
  <c r="C2363" i="16" s="1"/>
  <c r="I2220" i="16"/>
  <c r="E2220" i="16" s="1"/>
  <c r="C2220" i="16" s="1"/>
  <c r="I3798" i="16"/>
  <c r="E3798" i="16" s="1"/>
  <c r="C3798" i="16" s="1"/>
  <c r="I3705" i="16"/>
  <c r="E3705" i="16" s="1"/>
  <c r="C3705" i="16" s="1"/>
  <c r="I3562" i="16"/>
  <c r="E3562" i="16" s="1"/>
  <c r="C3562" i="16" s="1"/>
  <c r="I3418" i="16"/>
  <c r="E3418" i="16" s="1"/>
  <c r="C3418" i="16" s="1"/>
  <c r="I3275" i="16"/>
  <c r="E3275" i="16" s="1"/>
  <c r="C3275" i="16" s="1"/>
  <c r="I3131" i="16"/>
  <c r="E3131" i="16" s="1"/>
  <c r="C3131" i="16" s="1"/>
  <c r="I2987" i="16"/>
  <c r="E2987" i="16" s="1"/>
  <c r="C2987" i="16" s="1"/>
  <c r="I2842" i="16"/>
  <c r="E2842" i="16" s="1"/>
  <c r="C2842" i="16" s="1"/>
  <c r="I2686" i="16"/>
  <c r="E2686" i="16" s="1"/>
  <c r="C2686" i="16" s="1"/>
  <c r="I2542" i="16"/>
  <c r="E2542" i="16" s="1"/>
  <c r="C2542" i="16" s="1"/>
  <c r="I2398" i="16"/>
  <c r="E2398" i="16" s="1"/>
  <c r="C2398" i="16" s="1"/>
  <c r="I2254" i="16"/>
  <c r="E2254" i="16" s="1"/>
  <c r="C2254" i="16" s="1"/>
  <c r="I2110" i="16"/>
  <c r="E2110" i="16" s="1"/>
  <c r="C2110" i="16" s="1"/>
  <c r="I3777" i="16"/>
  <c r="E3777" i="16" s="1"/>
  <c r="C3777" i="16" s="1"/>
  <c r="I3632" i="16"/>
  <c r="E3632" i="16" s="1"/>
  <c r="C3632" i="16" s="1"/>
  <c r="I3488" i="16"/>
  <c r="E3488" i="16" s="1"/>
  <c r="C3488" i="16" s="1"/>
  <c r="I3345" i="16"/>
  <c r="E3345" i="16" s="1"/>
  <c r="C3345" i="16" s="1"/>
  <c r="I3201" i="16"/>
  <c r="E3201" i="16" s="1"/>
  <c r="C3201" i="16" s="1"/>
  <c r="I3057" i="16"/>
  <c r="E3057" i="16" s="1"/>
  <c r="C3057" i="16" s="1"/>
  <c r="I2913" i="16"/>
  <c r="E2913" i="16" s="1"/>
  <c r="C2913" i="16" s="1"/>
  <c r="I2769" i="16"/>
  <c r="E2769" i="16" s="1"/>
  <c r="C2769" i="16" s="1"/>
  <c r="I2625" i="16"/>
  <c r="E2625" i="16" s="1"/>
  <c r="C2625" i="16" s="1"/>
  <c r="I2481" i="16"/>
  <c r="E2481" i="16" s="1"/>
  <c r="C2481" i="16" s="1"/>
  <c r="I2325" i="16"/>
  <c r="E2325" i="16" s="1"/>
  <c r="C2325" i="16" s="1"/>
  <c r="I2182" i="16"/>
  <c r="E2182" i="16" s="1"/>
  <c r="C2182" i="16" s="1"/>
  <c r="I3784" i="16"/>
  <c r="E3784" i="16" s="1"/>
  <c r="C3784" i="16" s="1"/>
  <c r="I3728" i="16"/>
  <c r="E3728" i="16" s="1"/>
  <c r="C3728" i="16" s="1"/>
  <c r="I3584" i="16"/>
  <c r="E3584" i="16" s="1"/>
  <c r="C3584" i="16" s="1"/>
  <c r="I3428" i="16"/>
  <c r="E3428" i="16" s="1"/>
  <c r="C3428" i="16" s="1"/>
  <c r="I3284" i="16"/>
  <c r="E3284" i="16" s="1"/>
  <c r="C3284" i="16" s="1"/>
  <c r="I3139" i="16"/>
  <c r="E3139" i="16" s="1"/>
  <c r="C3139" i="16" s="1"/>
  <c r="I2995" i="16"/>
  <c r="E2995" i="16" s="1"/>
  <c r="C2995" i="16" s="1"/>
  <c r="I2852" i="16"/>
  <c r="E2852" i="16" s="1"/>
  <c r="C2852" i="16" s="1"/>
  <c r="I2708" i="16"/>
  <c r="E2708" i="16" s="1"/>
  <c r="C2708" i="16" s="1"/>
  <c r="I2564" i="16"/>
  <c r="E2564" i="16" s="1"/>
  <c r="C2564" i="16" s="1"/>
  <c r="I2420" i="16"/>
  <c r="E2420" i="16" s="1"/>
  <c r="C2420" i="16" s="1"/>
  <c r="I2276" i="16"/>
  <c r="E2276" i="16" s="1"/>
  <c r="C2276" i="16" s="1"/>
  <c r="I2132" i="16"/>
  <c r="E2132" i="16" s="1"/>
  <c r="C2132" i="16" s="1"/>
  <c r="I3776" i="16"/>
  <c r="E3776" i="16" s="1"/>
  <c r="C3776" i="16" s="1"/>
  <c r="I3631" i="16"/>
  <c r="E3631" i="16" s="1"/>
  <c r="C3631" i="16" s="1"/>
  <c r="I3487" i="16"/>
  <c r="E3487" i="16" s="1"/>
  <c r="C3487" i="16" s="1"/>
  <c r="I3343" i="16"/>
  <c r="E3343" i="16" s="1"/>
  <c r="C3343" i="16" s="1"/>
  <c r="I3199" i="16"/>
  <c r="E3199" i="16" s="1"/>
  <c r="C3199" i="16" s="1"/>
  <c r="I3056" i="16"/>
  <c r="E3056" i="16" s="1"/>
  <c r="C3056" i="16" s="1"/>
  <c r="I2912" i="16"/>
  <c r="E2912" i="16" s="1"/>
  <c r="C2912" i="16" s="1"/>
  <c r="I2767" i="16"/>
  <c r="E2767" i="16" s="1"/>
  <c r="C2767" i="16" s="1"/>
  <c r="I2623" i="16"/>
  <c r="E2623" i="16" s="1"/>
  <c r="C2623" i="16" s="1"/>
  <c r="I2479" i="16"/>
  <c r="E2479" i="16" s="1"/>
  <c r="C2479" i="16" s="1"/>
  <c r="I2335" i="16"/>
  <c r="E2335" i="16" s="1"/>
  <c r="C2335" i="16" s="1"/>
  <c r="I2192" i="16"/>
  <c r="E2192" i="16" s="1"/>
  <c r="C2192" i="16" s="1"/>
  <c r="I3534" i="16"/>
  <c r="E3534" i="16" s="1"/>
  <c r="C3534" i="16" s="1"/>
  <c r="I3378" i="16"/>
  <c r="E3378" i="16" s="1"/>
  <c r="C3378" i="16" s="1"/>
  <c r="I3221" i="16"/>
  <c r="E3221" i="16" s="1"/>
  <c r="C3221" i="16" s="1"/>
  <c r="I3078" i="16"/>
  <c r="E3078" i="16" s="1"/>
  <c r="C3078" i="16" s="1"/>
  <c r="I2935" i="16"/>
  <c r="E2935" i="16" s="1"/>
  <c r="C2935" i="16" s="1"/>
  <c r="I2789" i="16"/>
  <c r="E2789" i="16" s="1"/>
  <c r="C2789" i="16" s="1"/>
  <c r="I2646" i="16"/>
  <c r="E2646" i="16" s="1"/>
  <c r="C2646" i="16" s="1"/>
  <c r="I2502" i="16"/>
  <c r="E2502" i="16" s="1"/>
  <c r="C2502" i="16" s="1"/>
  <c r="I2346" i="16"/>
  <c r="E2346" i="16" s="1"/>
  <c r="C2346" i="16" s="1"/>
  <c r="I2202" i="16"/>
  <c r="E2202" i="16" s="1"/>
  <c r="C2202" i="16" s="1"/>
  <c r="I2058" i="16"/>
  <c r="E2058" i="16" s="1"/>
  <c r="C2058" i="16" s="1"/>
  <c r="I1914" i="16"/>
  <c r="E1914" i="16" s="1"/>
  <c r="C1914" i="16" s="1"/>
  <c r="I3833" i="16"/>
  <c r="E3833" i="16" s="1"/>
  <c r="C3833" i="16" s="1"/>
  <c r="I3388" i="16"/>
  <c r="E3388" i="16" s="1"/>
  <c r="C3388" i="16" s="1"/>
  <c r="I3245" i="16"/>
  <c r="E3245" i="16" s="1"/>
  <c r="C3245" i="16" s="1"/>
  <c r="I3101" i="16"/>
  <c r="E3101" i="16" s="1"/>
  <c r="C3101" i="16" s="1"/>
  <c r="I2957" i="16"/>
  <c r="E2957" i="16" s="1"/>
  <c r="C2957" i="16" s="1"/>
  <c r="I2812" i="16"/>
  <c r="E2812" i="16" s="1"/>
  <c r="C2812" i="16" s="1"/>
  <c r="I2669" i="16"/>
  <c r="E2669" i="16" s="1"/>
  <c r="C2669" i="16" s="1"/>
  <c r="I2524" i="16"/>
  <c r="E2524" i="16" s="1"/>
  <c r="C2524" i="16" s="1"/>
  <c r="I2382" i="16"/>
  <c r="E2382" i="16" s="1"/>
  <c r="C2382" i="16" s="1"/>
  <c r="I2238" i="16"/>
  <c r="E2238" i="16" s="1"/>
  <c r="C2238" i="16" s="1"/>
  <c r="I2093" i="16"/>
  <c r="E2093" i="16" s="1"/>
  <c r="C2093" i="16" s="1"/>
  <c r="I1949" i="16"/>
  <c r="E1949" i="16" s="1"/>
  <c r="C1949" i="16" s="1"/>
  <c r="I3810" i="16"/>
  <c r="E3810" i="16" s="1"/>
  <c r="C3810" i="16" s="1"/>
  <c r="I3747" i="16"/>
  <c r="E3747" i="16" s="1"/>
  <c r="C3747" i="16" s="1"/>
  <c r="I3604" i="16"/>
  <c r="E3604" i="16" s="1"/>
  <c r="C3604" i="16" s="1"/>
  <c r="I3460" i="16"/>
  <c r="E3460" i="16" s="1"/>
  <c r="C3460" i="16" s="1"/>
  <c r="I3315" i="16"/>
  <c r="E3315" i="16" s="1"/>
  <c r="C3315" i="16" s="1"/>
  <c r="I3172" i="16"/>
  <c r="E3172" i="16" s="1"/>
  <c r="C3172" i="16" s="1"/>
  <c r="I3027" i="16"/>
  <c r="E3027" i="16" s="1"/>
  <c r="C3027" i="16" s="1"/>
  <c r="I2884" i="16"/>
  <c r="E2884" i="16" s="1"/>
  <c r="C2884" i="16" s="1"/>
  <c r="I2740" i="16"/>
  <c r="E2740" i="16" s="1"/>
  <c r="C2740" i="16" s="1"/>
  <c r="I2597" i="16"/>
  <c r="E2597" i="16" s="1"/>
  <c r="C2597" i="16" s="1"/>
  <c r="I2452" i="16"/>
  <c r="E2452" i="16" s="1"/>
  <c r="C2452" i="16" s="1"/>
  <c r="I2296" i="16"/>
  <c r="E2296" i="16" s="1"/>
  <c r="C2296" i="16" s="1"/>
  <c r="I2151" i="16"/>
  <c r="E2151" i="16" s="1"/>
  <c r="C2151" i="16" s="1"/>
  <c r="I3830" i="16"/>
  <c r="E3830" i="16" s="1"/>
  <c r="C3830" i="16" s="1"/>
  <c r="I3687" i="16"/>
  <c r="E3687" i="16" s="1"/>
  <c r="C3687" i="16" s="1"/>
  <c r="I3531" i="16"/>
  <c r="E3531" i="16" s="1"/>
  <c r="C3531" i="16" s="1"/>
  <c r="I3387" i="16"/>
  <c r="E3387" i="16" s="1"/>
  <c r="C3387" i="16" s="1"/>
  <c r="I3243" i="16"/>
  <c r="E3243" i="16" s="1"/>
  <c r="C3243" i="16" s="1"/>
  <c r="I3099" i="16"/>
  <c r="E3099" i="16" s="1"/>
  <c r="C3099" i="16" s="1"/>
  <c r="I2955" i="16"/>
  <c r="E2955" i="16" s="1"/>
  <c r="C2955" i="16" s="1"/>
  <c r="I2810" i="16"/>
  <c r="E2810" i="16" s="1"/>
  <c r="C2810" i="16" s="1"/>
  <c r="I2667" i="16"/>
  <c r="E2667" i="16" s="1"/>
  <c r="C2667" i="16" s="1"/>
  <c r="I2522" i="16"/>
  <c r="E2522" i="16" s="1"/>
  <c r="C2522" i="16" s="1"/>
  <c r="I2379" i="16"/>
  <c r="E2379" i="16" s="1"/>
  <c r="C2379" i="16" s="1"/>
  <c r="I2235" i="16"/>
  <c r="E2235" i="16" s="1"/>
  <c r="C2235" i="16" s="1"/>
  <c r="I3702" i="16"/>
  <c r="E3702" i="16" s="1"/>
  <c r="C3702" i="16" s="1"/>
  <c r="I3758" i="16"/>
  <c r="E3758" i="16" s="1"/>
  <c r="C3758" i="16" s="1"/>
  <c r="I3614" i="16"/>
  <c r="E3614" i="16" s="1"/>
  <c r="C3614" i="16" s="1"/>
  <c r="I3470" i="16"/>
  <c r="E3470" i="16" s="1"/>
  <c r="C3470" i="16" s="1"/>
  <c r="I3326" i="16"/>
  <c r="E3326" i="16" s="1"/>
  <c r="C3326" i="16" s="1"/>
  <c r="I3182" i="16"/>
  <c r="E3182" i="16" s="1"/>
  <c r="C3182" i="16" s="1"/>
  <c r="I3038" i="16"/>
  <c r="E3038" i="16" s="1"/>
  <c r="C3038" i="16" s="1"/>
  <c r="I2894" i="16"/>
  <c r="E2894" i="16" s="1"/>
  <c r="C2894" i="16" s="1"/>
  <c r="I2726" i="16"/>
  <c r="E2726" i="16" s="1"/>
  <c r="C2726" i="16" s="1"/>
  <c r="I2582" i="16"/>
  <c r="E2582" i="16" s="1"/>
  <c r="C2582" i="16" s="1"/>
  <c r="I2438" i="16"/>
  <c r="E2438" i="16" s="1"/>
  <c r="C2438" i="16" s="1"/>
  <c r="I2295" i="16"/>
  <c r="E2295" i="16" s="1"/>
  <c r="C2295" i="16" s="1"/>
  <c r="I2138" i="16"/>
  <c r="E2138" i="16" s="1"/>
  <c r="C2138" i="16" s="1"/>
  <c r="I3793" i="16"/>
  <c r="E3793" i="16" s="1"/>
  <c r="C3793" i="16" s="1"/>
  <c r="I3649" i="16"/>
  <c r="E3649" i="16" s="1"/>
  <c r="C3649" i="16" s="1"/>
  <c r="I3505" i="16"/>
  <c r="E3505" i="16" s="1"/>
  <c r="C3505" i="16" s="1"/>
  <c r="I3361" i="16"/>
  <c r="E3361" i="16" s="1"/>
  <c r="C3361" i="16" s="1"/>
  <c r="I3217" i="16"/>
  <c r="E3217" i="16" s="1"/>
  <c r="C3217" i="16" s="1"/>
  <c r="I3073" i="16"/>
  <c r="E3073" i="16" s="1"/>
  <c r="C3073" i="16" s="1"/>
  <c r="I2929" i="16"/>
  <c r="E2929" i="16" s="1"/>
  <c r="C2929" i="16" s="1"/>
  <c r="I2785" i="16"/>
  <c r="E2785" i="16" s="1"/>
  <c r="C2785" i="16" s="1"/>
  <c r="I2641" i="16"/>
  <c r="E2641" i="16" s="1"/>
  <c r="C2641" i="16" s="1"/>
  <c r="I2496" i="16"/>
  <c r="E2496" i="16" s="1"/>
  <c r="C2496" i="16" s="1"/>
  <c r="I2341" i="16"/>
  <c r="E2341" i="16" s="1"/>
  <c r="C2341" i="16" s="1"/>
  <c r="I2197" i="16"/>
  <c r="E2197" i="16" s="1"/>
  <c r="C2197" i="16" s="1"/>
  <c r="I2075" i="16"/>
  <c r="E2075" i="16" s="1"/>
  <c r="C2075" i="16" s="1"/>
  <c r="I1933" i="16"/>
  <c r="E1933" i="16" s="1"/>
  <c r="C1933" i="16" s="1"/>
  <c r="I1788" i="16"/>
  <c r="E1788" i="16" s="1"/>
  <c r="C1788" i="16" s="1"/>
  <c r="I1644" i="16"/>
  <c r="E1644" i="16" s="1"/>
  <c r="C1644" i="16" s="1"/>
  <c r="I1500" i="16"/>
  <c r="E1500" i="16" s="1"/>
  <c r="C1500" i="16" s="1"/>
  <c r="I1356" i="16"/>
  <c r="E1356" i="16" s="1"/>
  <c r="C1356" i="16" s="1"/>
  <c r="I1212" i="16"/>
  <c r="E1212" i="16" s="1"/>
  <c r="C1212" i="16" s="1"/>
  <c r="I2088" i="16"/>
  <c r="E2088" i="16" s="1"/>
  <c r="C2088" i="16" s="1"/>
  <c r="I1943" i="16"/>
  <c r="E1943" i="16" s="1"/>
  <c r="C1943" i="16" s="1"/>
  <c r="I3713" i="16"/>
  <c r="E3713" i="16" s="1"/>
  <c r="C3713" i="16" s="1"/>
  <c r="I3732" i="16"/>
  <c r="E3732" i="16" s="1"/>
  <c r="C3732" i="16" s="1"/>
  <c r="I3588" i="16"/>
  <c r="E3588" i="16" s="1"/>
  <c r="C3588" i="16" s="1"/>
  <c r="I3444" i="16"/>
  <c r="E3444" i="16" s="1"/>
  <c r="C3444" i="16" s="1"/>
  <c r="I3300" i="16"/>
  <c r="E3300" i="16" s="1"/>
  <c r="C3300" i="16" s="1"/>
  <c r="I3155" i="16"/>
  <c r="E3155" i="16" s="1"/>
  <c r="C3155" i="16" s="1"/>
  <c r="I3011" i="16"/>
  <c r="E3011" i="16" s="1"/>
  <c r="C3011" i="16" s="1"/>
  <c r="I2868" i="16"/>
  <c r="E2868" i="16" s="1"/>
  <c r="C2868" i="16" s="1"/>
  <c r="I2724" i="16"/>
  <c r="E2724" i="16" s="1"/>
  <c r="C2724" i="16" s="1"/>
  <c r="I2568" i="16"/>
  <c r="E2568" i="16" s="1"/>
  <c r="C2568" i="16" s="1"/>
  <c r="I2424" i="16"/>
  <c r="E2424" i="16" s="1"/>
  <c r="C2424" i="16" s="1"/>
  <c r="I2280" i="16"/>
  <c r="E2280" i="16" s="1"/>
  <c r="C2280" i="16" s="1"/>
  <c r="I2135" i="16"/>
  <c r="E2135" i="16" s="1"/>
  <c r="C2135" i="16" s="1"/>
  <c r="I3790" i="16"/>
  <c r="E3790" i="16" s="1"/>
  <c r="C3790" i="16" s="1"/>
  <c r="I3646" i="16"/>
  <c r="E3646" i="16" s="1"/>
  <c r="C3646" i="16" s="1"/>
  <c r="I3503" i="16"/>
  <c r="E3503" i="16" s="1"/>
  <c r="C3503" i="16" s="1"/>
  <c r="I3359" i="16"/>
  <c r="E3359" i="16" s="1"/>
  <c r="C3359" i="16" s="1"/>
  <c r="I3216" i="16"/>
  <c r="E3216" i="16" s="1"/>
  <c r="C3216" i="16" s="1"/>
  <c r="I3071" i="16"/>
  <c r="E3071" i="16" s="1"/>
  <c r="C3071" i="16" s="1"/>
  <c r="I2928" i="16"/>
  <c r="E2928" i="16" s="1"/>
  <c r="C2928" i="16" s="1"/>
  <c r="I2783" i="16"/>
  <c r="E2783" i="16" s="1"/>
  <c r="C2783" i="16" s="1"/>
  <c r="I2640" i="16"/>
  <c r="E2640" i="16" s="1"/>
  <c r="C2640" i="16" s="1"/>
  <c r="I2495" i="16"/>
  <c r="E2495" i="16" s="1"/>
  <c r="C2495" i="16" s="1"/>
  <c r="I2351" i="16"/>
  <c r="E2351" i="16" s="1"/>
  <c r="C2351" i="16" s="1"/>
  <c r="I2208" i="16"/>
  <c r="E2208" i="16" s="1"/>
  <c r="C2208" i="16" s="1"/>
  <c r="I3677" i="16"/>
  <c r="E3677" i="16" s="1"/>
  <c r="C3677" i="16" s="1"/>
  <c r="I3694" i="16"/>
  <c r="E3694" i="16" s="1"/>
  <c r="C3694" i="16" s="1"/>
  <c r="I3551" i="16"/>
  <c r="E3551" i="16" s="1"/>
  <c r="C3551" i="16" s="1"/>
  <c r="I3406" i="16"/>
  <c r="E3406" i="16" s="1"/>
  <c r="C3406" i="16" s="1"/>
  <c r="I3262" i="16"/>
  <c r="E3262" i="16" s="1"/>
  <c r="C3262" i="16" s="1"/>
  <c r="I3119" i="16"/>
  <c r="E3119" i="16" s="1"/>
  <c r="C3119" i="16" s="1"/>
  <c r="I2974" i="16"/>
  <c r="E2974" i="16" s="1"/>
  <c r="C2974" i="16" s="1"/>
  <c r="I2830" i="16"/>
  <c r="E2830" i="16" s="1"/>
  <c r="C2830" i="16" s="1"/>
  <c r="I2674" i="16"/>
  <c r="E2674" i="16" s="1"/>
  <c r="C2674" i="16" s="1"/>
  <c r="I2530" i="16"/>
  <c r="E2530" i="16" s="1"/>
  <c r="C2530" i="16" s="1"/>
  <c r="I2385" i="16"/>
  <c r="E2385" i="16" s="1"/>
  <c r="C2385" i="16" s="1"/>
  <c r="I2242" i="16"/>
  <c r="E2242" i="16" s="1"/>
  <c r="C2242" i="16" s="1"/>
  <c r="I2097" i="16"/>
  <c r="E2097" i="16" s="1"/>
  <c r="C2097" i="16" s="1"/>
  <c r="I3764" i="16"/>
  <c r="E3764" i="16" s="1"/>
  <c r="C3764" i="16" s="1"/>
  <c r="I3622" i="16"/>
  <c r="E3622" i="16" s="1"/>
  <c r="C3622" i="16" s="1"/>
  <c r="I3477" i="16"/>
  <c r="E3477" i="16" s="1"/>
  <c r="C3477" i="16" s="1"/>
  <c r="I3333" i="16"/>
  <c r="E3333" i="16" s="1"/>
  <c r="C3333" i="16" s="1"/>
  <c r="I3190" i="16"/>
  <c r="E3190" i="16" s="1"/>
  <c r="C3190" i="16" s="1"/>
  <c r="I3045" i="16"/>
  <c r="E3045" i="16" s="1"/>
  <c r="C3045" i="16" s="1"/>
  <c r="I2901" i="16"/>
  <c r="E2901" i="16" s="1"/>
  <c r="C2901" i="16" s="1"/>
  <c r="I2757" i="16"/>
  <c r="E2757" i="16" s="1"/>
  <c r="C2757" i="16" s="1"/>
  <c r="I2613" i="16"/>
  <c r="E2613" i="16" s="1"/>
  <c r="C2613" i="16" s="1"/>
  <c r="I2468" i="16"/>
  <c r="E2468" i="16" s="1"/>
  <c r="C2468" i="16" s="1"/>
  <c r="I2313" i="16"/>
  <c r="E2313" i="16" s="1"/>
  <c r="C2313" i="16" s="1"/>
  <c r="I2168" i="16"/>
  <c r="E2168" i="16" s="1"/>
  <c r="C2168" i="16" s="1"/>
  <c r="I3665" i="16"/>
  <c r="E3665" i="16" s="1"/>
  <c r="C3665" i="16" s="1"/>
  <c r="I3717" i="16"/>
  <c r="E3717" i="16" s="1"/>
  <c r="C3717" i="16" s="1"/>
  <c r="I3572" i="16"/>
  <c r="E3572" i="16" s="1"/>
  <c r="C3572" i="16" s="1"/>
  <c r="I3416" i="16"/>
  <c r="E3416" i="16" s="1"/>
  <c r="C3416" i="16" s="1"/>
  <c r="I3272" i="16"/>
  <c r="E3272" i="16" s="1"/>
  <c r="C3272" i="16" s="1"/>
  <c r="I3129" i="16"/>
  <c r="E3129" i="16" s="1"/>
  <c r="C3129" i="16" s="1"/>
  <c r="I2985" i="16"/>
  <c r="E2985" i="16" s="1"/>
  <c r="C2985" i="16" s="1"/>
  <c r="I2840" i="16"/>
  <c r="E2840" i="16" s="1"/>
  <c r="C2840" i="16" s="1"/>
  <c r="I2696" i="16"/>
  <c r="E2696" i="16" s="1"/>
  <c r="C2696" i="16" s="1"/>
  <c r="I2552" i="16"/>
  <c r="E2552" i="16" s="1"/>
  <c r="C2552" i="16" s="1"/>
  <c r="I2408" i="16"/>
  <c r="E2408" i="16" s="1"/>
  <c r="C2408" i="16" s="1"/>
  <c r="I2263" i="16"/>
  <c r="E2263" i="16" s="1"/>
  <c r="C2263" i="16" s="1"/>
  <c r="I2119" i="16"/>
  <c r="E2119" i="16" s="1"/>
  <c r="C2119" i="16" s="1"/>
  <c r="I3763" i="16"/>
  <c r="E3763" i="16" s="1"/>
  <c r="C3763" i="16" s="1"/>
  <c r="I3618" i="16"/>
  <c r="E3618" i="16" s="1"/>
  <c r="C3618" i="16" s="1"/>
  <c r="I3475" i="16"/>
  <c r="E3475" i="16" s="1"/>
  <c r="C3475" i="16" s="1"/>
  <c r="I3330" i="16"/>
  <c r="E3330" i="16" s="1"/>
  <c r="C3330" i="16" s="1"/>
  <c r="I3187" i="16"/>
  <c r="E3187" i="16" s="1"/>
  <c r="C3187" i="16" s="1"/>
  <c r="I3042" i="16"/>
  <c r="E3042" i="16" s="1"/>
  <c r="C3042" i="16" s="1"/>
  <c r="I2899" i="16"/>
  <c r="E2899" i="16" s="1"/>
  <c r="C2899" i="16" s="1"/>
  <c r="I2755" i="16"/>
  <c r="E2755" i="16" s="1"/>
  <c r="C2755" i="16" s="1"/>
  <c r="I2611" i="16"/>
  <c r="E2611" i="16" s="1"/>
  <c r="C2611" i="16" s="1"/>
  <c r="I2467" i="16"/>
  <c r="E2467" i="16" s="1"/>
  <c r="C2467" i="16" s="1"/>
  <c r="I2323" i="16"/>
  <c r="E2323" i="16" s="1"/>
  <c r="C2323" i="16" s="1"/>
  <c r="I2179" i="16"/>
  <c r="E2179" i="16" s="1"/>
  <c r="C2179" i="16" s="1"/>
  <c r="I3522" i="16"/>
  <c r="E3522" i="16" s="1"/>
  <c r="C3522" i="16" s="1"/>
  <c r="I3367" i="16"/>
  <c r="E3367" i="16" s="1"/>
  <c r="C3367" i="16" s="1"/>
  <c r="I3210" i="16"/>
  <c r="E3210" i="16" s="1"/>
  <c r="C3210" i="16" s="1"/>
  <c r="I3067" i="16"/>
  <c r="E3067" i="16" s="1"/>
  <c r="C3067" i="16" s="1"/>
  <c r="I2921" i="16"/>
  <c r="E2921" i="16" s="1"/>
  <c r="C2921" i="16" s="1"/>
  <c r="I2779" i="16"/>
  <c r="E2779" i="16" s="1"/>
  <c r="C2779" i="16" s="1"/>
  <c r="I2633" i="16"/>
  <c r="E2633" i="16" s="1"/>
  <c r="C2633" i="16" s="1"/>
  <c r="I2490" i="16"/>
  <c r="E2490" i="16" s="1"/>
  <c r="C2490" i="16" s="1"/>
  <c r="I2334" i="16"/>
  <c r="E2334" i="16" s="1"/>
  <c r="C2334" i="16" s="1"/>
  <c r="I2189" i="16"/>
  <c r="E2189" i="16" s="1"/>
  <c r="C2189" i="16" s="1"/>
  <c r="I2045" i="16"/>
  <c r="E2045" i="16" s="1"/>
  <c r="C2045" i="16" s="1"/>
  <c r="I1902" i="16"/>
  <c r="E1902" i="16" s="1"/>
  <c r="C1902" i="16" s="1"/>
  <c r="I3701" i="16"/>
  <c r="E3701" i="16" s="1"/>
  <c r="C3701" i="16" s="1"/>
  <c r="I3377" i="16"/>
  <c r="E3377" i="16" s="1"/>
  <c r="C3377" i="16" s="1"/>
  <c r="I3233" i="16"/>
  <c r="E3233" i="16" s="1"/>
  <c r="C3233" i="16" s="1"/>
  <c r="I3089" i="16"/>
  <c r="E3089" i="16" s="1"/>
  <c r="C3089" i="16" s="1"/>
  <c r="I2945" i="16"/>
  <c r="E2945" i="16" s="1"/>
  <c r="C2945" i="16" s="1"/>
  <c r="I2801" i="16"/>
  <c r="E2801" i="16" s="1"/>
  <c r="C2801" i="16" s="1"/>
  <c r="I2657" i="16"/>
  <c r="E2657" i="16" s="1"/>
  <c r="C2657" i="16" s="1"/>
  <c r="I2513" i="16"/>
  <c r="E2513" i="16" s="1"/>
  <c r="C2513" i="16" s="1"/>
  <c r="I2369" i="16"/>
  <c r="E2369" i="16" s="1"/>
  <c r="C2369" i="16" s="1"/>
  <c r="I2226" i="16"/>
  <c r="E2226" i="16" s="1"/>
  <c r="C2226" i="16" s="1"/>
  <c r="I2082" i="16"/>
  <c r="E2082" i="16" s="1"/>
  <c r="C2082" i="16" s="1"/>
  <c r="I1937" i="16"/>
  <c r="E1937" i="16" s="1"/>
  <c r="C1937" i="16" s="1"/>
  <c r="I3643" i="16"/>
  <c r="E3643" i="16" s="1"/>
  <c r="C3643" i="16" s="1"/>
  <c r="I3737" i="16"/>
  <c r="E3737" i="16" s="1"/>
  <c r="C3737" i="16" s="1"/>
  <c r="I3592" i="16"/>
  <c r="E3592" i="16" s="1"/>
  <c r="C3592" i="16" s="1"/>
  <c r="I3448" i="16"/>
  <c r="E3448" i="16" s="1"/>
  <c r="C3448" i="16" s="1"/>
  <c r="I3303" i="16"/>
  <c r="E3303" i="16" s="1"/>
  <c r="C3303" i="16" s="1"/>
  <c r="I3159" i="16"/>
  <c r="E3159" i="16" s="1"/>
  <c r="C3159" i="16" s="1"/>
  <c r="I3016" i="16"/>
  <c r="E3016" i="16" s="1"/>
  <c r="C3016" i="16" s="1"/>
  <c r="I2872" i="16"/>
  <c r="E2872" i="16" s="1"/>
  <c r="C2872" i="16" s="1"/>
  <c r="I2728" i="16"/>
  <c r="E2728" i="16" s="1"/>
  <c r="C2728" i="16" s="1"/>
  <c r="I2584" i="16"/>
  <c r="E2584" i="16" s="1"/>
  <c r="C2584" i="16" s="1"/>
  <c r="I2440" i="16"/>
  <c r="E2440" i="16" s="1"/>
  <c r="C2440" i="16" s="1"/>
  <c r="I2285" i="16"/>
  <c r="E2285" i="16" s="1"/>
  <c r="C2285" i="16" s="1"/>
  <c r="I2139" i="16"/>
  <c r="E2139" i="16" s="1"/>
  <c r="C2139" i="16" s="1"/>
  <c r="I3820" i="16"/>
  <c r="E3820" i="16" s="1"/>
  <c r="C3820" i="16" s="1"/>
  <c r="I3675" i="16"/>
  <c r="E3675" i="16" s="1"/>
  <c r="C3675" i="16" s="1"/>
  <c r="I3520" i="16"/>
  <c r="E3520" i="16" s="1"/>
  <c r="C3520" i="16" s="1"/>
  <c r="I3375" i="16"/>
  <c r="E3375" i="16" s="1"/>
  <c r="C3375" i="16" s="1"/>
  <c r="I3231" i="16"/>
  <c r="E3231" i="16" s="1"/>
  <c r="C3231" i="16" s="1"/>
  <c r="I3088" i="16"/>
  <c r="E3088" i="16" s="1"/>
  <c r="C3088" i="16" s="1"/>
  <c r="I2943" i="16"/>
  <c r="E2943" i="16" s="1"/>
  <c r="C2943" i="16" s="1"/>
  <c r="I2799" i="16"/>
  <c r="E2799" i="16" s="1"/>
  <c r="C2799" i="16" s="1"/>
  <c r="I2656" i="16"/>
  <c r="E2656" i="16" s="1"/>
  <c r="C2656" i="16" s="1"/>
  <c r="I2511" i="16"/>
  <c r="E2511" i="16" s="1"/>
  <c r="C2511" i="16" s="1"/>
  <c r="I2366" i="16"/>
  <c r="E2366" i="16" s="1"/>
  <c r="C2366" i="16" s="1"/>
  <c r="I2223" i="16"/>
  <c r="E2223" i="16" s="1"/>
  <c r="C2223" i="16" s="1"/>
  <c r="I3582" i="16"/>
  <c r="E3582" i="16" s="1"/>
  <c r="C3582" i="16" s="1"/>
  <c r="I3746" i="16"/>
  <c r="E3746" i="16" s="1"/>
  <c r="C3746" i="16" s="1"/>
  <c r="I3603" i="16"/>
  <c r="E3603" i="16" s="1"/>
  <c r="C3603" i="16" s="1"/>
  <c r="I3458" i="16"/>
  <c r="E3458" i="16" s="1"/>
  <c r="C3458" i="16" s="1"/>
  <c r="I3314" i="16"/>
  <c r="E3314" i="16" s="1"/>
  <c r="C3314" i="16" s="1"/>
  <c r="I3171" i="16"/>
  <c r="E3171" i="16" s="1"/>
  <c r="C3171" i="16" s="1"/>
  <c r="I3026" i="16"/>
  <c r="E3026" i="16" s="1"/>
  <c r="C3026" i="16" s="1"/>
  <c r="I2882" i="16"/>
  <c r="E2882" i="16" s="1"/>
  <c r="C2882" i="16" s="1"/>
  <c r="I2713" i="16"/>
  <c r="E2713" i="16" s="1"/>
  <c r="C2713" i="16" s="1"/>
  <c r="I2570" i="16"/>
  <c r="E2570" i="16" s="1"/>
  <c r="C2570" i="16" s="1"/>
  <c r="I2426" i="16"/>
  <c r="E2426" i="16" s="1"/>
  <c r="C2426" i="16" s="1"/>
  <c r="I2282" i="16"/>
  <c r="E2282" i="16" s="1"/>
  <c r="C2282" i="16" s="1"/>
  <c r="I2125" i="16"/>
  <c r="E2125" i="16" s="1"/>
  <c r="C2125" i="16" s="1"/>
  <c r="I3781" i="16"/>
  <c r="E3781" i="16" s="1"/>
  <c r="C3781" i="16" s="1"/>
  <c r="I3638" i="16"/>
  <c r="E3638" i="16" s="1"/>
  <c r="C3638" i="16" s="1"/>
  <c r="I3493" i="16"/>
  <c r="E3493" i="16" s="1"/>
  <c r="C3493" i="16" s="1"/>
  <c r="I3348" i="16"/>
  <c r="E3348" i="16" s="1"/>
  <c r="C3348" i="16" s="1"/>
  <c r="I3205" i="16"/>
  <c r="E3205" i="16" s="1"/>
  <c r="C3205" i="16" s="1"/>
  <c r="I3061" i="16"/>
  <c r="E3061" i="16" s="1"/>
  <c r="C3061" i="16" s="1"/>
  <c r="I2917" i="16"/>
  <c r="E2917" i="16" s="1"/>
  <c r="C2917" i="16" s="1"/>
  <c r="I2773" i="16"/>
  <c r="E2773" i="16" s="1"/>
  <c r="C2773" i="16" s="1"/>
  <c r="I2629" i="16"/>
  <c r="E2629" i="16" s="1"/>
  <c r="C2629" i="16" s="1"/>
  <c r="I2485" i="16"/>
  <c r="E2485" i="16" s="1"/>
  <c r="C2485" i="16" s="1"/>
  <c r="I2329" i="16"/>
  <c r="E2329" i="16" s="1"/>
  <c r="C2329" i="16" s="1"/>
  <c r="I2185" i="16"/>
  <c r="E2185" i="16" s="1"/>
  <c r="C2185" i="16" s="1"/>
  <c r="I2063" i="16"/>
  <c r="E2063" i="16" s="1"/>
  <c r="C2063" i="16" s="1"/>
  <c r="I1920" i="16"/>
  <c r="E1920" i="16" s="1"/>
  <c r="C1920" i="16" s="1"/>
  <c r="I1776" i="16"/>
  <c r="E1776" i="16" s="1"/>
  <c r="C1776" i="16" s="1"/>
  <c r="I1631" i="16"/>
  <c r="E1631" i="16" s="1"/>
  <c r="C1631" i="16" s="1"/>
  <c r="I1488" i="16"/>
  <c r="E1488" i="16" s="1"/>
  <c r="C1488" i="16" s="1"/>
  <c r="I1344" i="16"/>
  <c r="E1344" i="16" s="1"/>
  <c r="C1344" i="16" s="1"/>
  <c r="I3593" i="16"/>
  <c r="E3593" i="16" s="1"/>
  <c r="C3593" i="16" s="1"/>
  <c r="I3721" i="16"/>
  <c r="E3721" i="16" s="1"/>
  <c r="C3721" i="16" s="1"/>
  <c r="I3576" i="16"/>
  <c r="E3576" i="16" s="1"/>
  <c r="C3576" i="16" s="1"/>
  <c r="I3431" i="16"/>
  <c r="E3431" i="16" s="1"/>
  <c r="C3431" i="16" s="1"/>
  <c r="I3288" i="16"/>
  <c r="E3288" i="16" s="1"/>
  <c r="C3288" i="16" s="1"/>
  <c r="I3143" i="16"/>
  <c r="E3143" i="16" s="1"/>
  <c r="C3143" i="16" s="1"/>
  <c r="I2999" i="16"/>
  <c r="E2999" i="16" s="1"/>
  <c r="C2999" i="16" s="1"/>
  <c r="I2856" i="16"/>
  <c r="E2856" i="16" s="1"/>
  <c r="C2856" i="16" s="1"/>
  <c r="I2712" i="16"/>
  <c r="E2712" i="16" s="1"/>
  <c r="C2712" i="16" s="1"/>
  <c r="I2556" i="16"/>
  <c r="E2556" i="16" s="1"/>
  <c r="C2556" i="16" s="1"/>
  <c r="I2411" i="16"/>
  <c r="E2411" i="16" s="1"/>
  <c r="C2411" i="16" s="1"/>
  <c r="I2267" i="16"/>
  <c r="E2267" i="16" s="1"/>
  <c r="C2267" i="16" s="1"/>
  <c r="I2123" i="16"/>
  <c r="E2123" i="16" s="1"/>
  <c r="C2123" i="16" s="1"/>
  <c r="I3778" i="16"/>
  <c r="E3778" i="16" s="1"/>
  <c r="C3778" i="16" s="1"/>
  <c r="I3634" i="16"/>
  <c r="E3634" i="16" s="1"/>
  <c r="C3634" i="16" s="1"/>
  <c r="I3492" i="16"/>
  <c r="E3492" i="16" s="1"/>
  <c r="C3492" i="16" s="1"/>
  <c r="I3347" i="16"/>
  <c r="E3347" i="16" s="1"/>
  <c r="C3347" i="16" s="1"/>
  <c r="I3204" i="16"/>
  <c r="E3204" i="16" s="1"/>
  <c r="C3204" i="16" s="1"/>
  <c r="I3060" i="16"/>
  <c r="E3060" i="16" s="1"/>
  <c r="C3060" i="16" s="1"/>
  <c r="I2915" i="16"/>
  <c r="E2915" i="16" s="1"/>
  <c r="C2915" i="16" s="1"/>
  <c r="I2771" i="16"/>
  <c r="E2771" i="16" s="1"/>
  <c r="C2771" i="16" s="1"/>
  <c r="I2627" i="16"/>
  <c r="E2627" i="16" s="1"/>
  <c r="C2627" i="16" s="1"/>
  <c r="I2483" i="16"/>
  <c r="E2483" i="16" s="1"/>
  <c r="C2483" i="16" s="1"/>
  <c r="I2339" i="16"/>
  <c r="E2339" i="16" s="1"/>
  <c r="C2339" i="16" s="1"/>
  <c r="I2195" i="16"/>
  <c r="E2195" i="16" s="1"/>
  <c r="C2195" i="16" s="1"/>
  <c r="I3837" i="16"/>
  <c r="E3837" i="16" s="1"/>
  <c r="C3837" i="16" s="1"/>
  <c r="I3682" i="16"/>
  <c r="E3682" i="16" s="1"/>
  <c r="C3682" i="16" s="1"/>
  <c r="I3538" i="16"/>
  <c r="E3538" i="16" s="1"/>
  <c r="C3538" i="16" s="1"/>
  <c r="I3393" i="16"/>
  <c r="E3393" i="16" s="1"/>
  <c r="C3393" i="16" s="1"/>
  <c r="I3251" i="16"/>
  <c r="E3251" i="16" s="1"/>
  <c r="C3251" i="16" s="1"/>
  <c r="I3106" i="16"/>
  <c r="E3106" i="16" s="1"/>
  <c r="C3106" i="16" s="1"/>
  <c r="I2961" i="16"/>
  <c r="E2961" i="16" s="1"/>
  <c r="C2961" i="16" s="1"/>
  <c r="I2818" i="16"/>
  <c r="E2818" i="16" s="1"/>
  <c r="C2818" i="16" s="1"/>
  <c r="I2662" i="16"/>
  <c r="E2662" i="16" s="1"/>
  <c r="C2662" i="16" s="1"/>
  <c r="I2518" i="16"/>
  <c r="E2518" i="16" s="1"/>
  <c r="C2518" i="16" s="1"/>
  <c r="I2374" i="16"/>
  <c r="E2374" i="16" s="1"/>
  <c r="C2374" i="16" s="1"/>
  <c r="I2230" i="16"/>
  <c r="E2230" i="16" s="1"/>
  <c r="C2230" i="16" s="1"/>
  <c r="I3738" i="16"/>
  <c r="E3738" i="16" s="1"/>
  <c r="C3738" i="16" s="1"/>
  <c r="I3753" i="16"/>
  <c r="E3753" i="16" s="1"/>
  <c r="C3753" i="16" s="1"/>
  <c r="I3610" i="16"/>
  <c r="E3610" i="16" s="1"/>
  <c r="C3610" i="16" s="1"/>
  <c r="I3465" i="16"/>
  <c r="E3465" i="16" s="1"/>
  <c r="C3465" i="16" s="1"/>
  <c r="I3321" i="16"/>
  <c r="E3321" i="16" s="1"/>
  <c r="C3321" i="16" s="1"/>
  <c r="I3177" i="16"/>
  <c r="E3177" i="16" s="1"/>
  <c r="C3177" i="16" s="1"/>
  <c r="I3032" i="16"/>
  <c r="E3032" i="16" s="1"/>
  <c r="C3032" i="16" s="1"/>
  <c r="I2890" i="16"/>
  <c r="E2890" i="16" s="1"/>
  <c r="C2890" i="16" s="1"/>
  <c r="I2746" i="16"/>
  <c r="E2746" i="16" s="1"/>
  <c r="C2746" i="16" s="1"/>
  <c r="I2601" i="16"/>
  <c r="E2601" i="16" s="1"/>
  <c r="C2601" i="16" s="1"/>
  <c r="I2457" i="16"/>
  <c r="E2457" i="16" s="1"/>
  <c r="C2457" i="16" s="1"/>
  <c r="I2302" i="16"/>
  <c r="E2302" i="16" s="1"/>
  <c r="C2302" i="16" s="1"/>
  <c r="I2157" i="16"/>
  <c r="E2157" i="16" s="1"/>
  <c r="C2157" i="16" s="1"/>
  <c r="I3826" i="16"/>
  <c r="E3826" i="16" s="1"/>
  <c r="C3826" i="16" s="1"/>
  <c r="I3704" i="16"/>
  <c r="E3704" i="16" s="1"/>
  <c r="C3704" i="16" s="1"/>
  <c r="I3559" i="16"/>
  <c r="E3559" i="16" s="1"/>
  <c r="C3559" i="16" s="1"/>
  <c r="I3405" i="16"/>
  <c r="E3405" i="16" s="1"/>
  <c r="C3405" i="16" s="1"/>
  <c r="I3261" i="16"/>
  <c r="E3261" i="16" s="1"/>
  <c r="C3261" i="16" s="1"/>
  <c r="I3115" i="16"/>
  <c r="E3115" i="16" s="1"/>
  <c r="C3115" i="16" s="1"/>
  <c r="I2972" i="16"/>
  <c r="E2972" i="16" s="1"/>
  <c r="C2972" i="16" s="1"/>
  <c r="I2829" i="16"/>
  <c r="E2829" i="16" s="1"/>
  <c r="C2829" i="16" s="1"/>
  <c r="I2684" i="16"/>
  <c r="E2684" i="16" s="1"/>
  <c r="C2684" i="16" s="1"/>
  <c r="I2539" i="16"/>
  <c r="E2539" i="16" s="1"/>
  <c r="C2539" i="16" s="1"/>
  <c r="I2396" i="16"/>
  <c r="E2396" i="16" s="1"/>
  <c r="C2396" i="16" s="1"/>
  <c r="I2251" i="16"/>
  <c r="E2251" i="16" s="1"/>
  <c r="C2251" i="16" s="1"/>
  <c r="I2107" i="16"/>
  <c r="E2107" i="16" s="1"/>
  <c r="C2107" i="16" s="1"/>
  <c r="I3751" i="16"/>
  <c r="E3751" i="16" s="1"/>
  <c r="C3751" i="16" s="1"/>
  <c r="I3606" i="16"/>
  <c r="E3606" i="16" s="1"/>
  <c r="C3606" i="16" s="1"/>
  <c r="I3462" i="16"/>
  <c r="E3462" i="16" s="1"/>
  <c r="C3462" i="16" s="1"/>
  <c r="I3319" i="16"/>
  <c r="E3319" i="16" s="1"/>
  <c r="C3319" i="16" s="1"/>
  <c r="I3174" i="16"/>
  <c r="E3174" i="16" s="1"/>
  <c r="C3174" i="16" s="1"/>
  <c r="I3031" i="16"/>
  <c r="E3031" i="16" s="1"/>
  <c r="C3031" i="16" s="1"/>
  <c r="I2888" i="16"/>
  <c r="E2888" i="16" s="1"/>
  <c r="C2888" i="16" s="1"/>
  <c r="I2744" i="16"/>
  <c r="E2744" i="16" s="1"/>
  <c r="C2744" i="16" s="1"/>
  <c r="I2598" i="16"/>
  <c r="E2598" i="16" s="1"/>
  <c r="C2598" i="16" s="1"/>
  <c r="I2455" i="16"/>
  <c r="E2455" i="16" s="1"/>
  <c r="C2455" i="16" s="1"/>
  <c r="I2311" i="16"/>
  <c r="E2311" i="16" s="1"/>
  <c r="C2311" i="16" s="1"/>
  <c r="I2167" i="16"/>
  <c r="E2167" i="16" s="1"/>
  <c r="C2167" i="16" s="1"/>
  <c r="I3510" i="16"/>
  <c r="E3510" i="16" s="1"/>
  <c r="C3510" i="16" s="1"/>
  <c r="I3354" i="16"/>
  <c r="E3354" i="16" s="1"/>
  <c r="C3354" i="16" s="1"/>
  <c r="I3198" i="16"/>
  <c r="E3198" i="16" s="1"/>
  <c r="C3198" i="16" s="1"/>
  <c r="I3054" i="16"/>
  <c r="E3054" i="16" s="1"/>
  <c r="C3054" i="16" s="1"/>
  <c r="I2909" i="16"/>
  <c r="E2909" i="16" s="1"/>
  <c r="C2909" i="16" s="1"/>
  <c r="I2765" i="16"/>
  <c r="E2765" i="16" s="1"/>
  <c r="C2765" i="16" s="1"/>
  <c r="I2622" i="16"/>
  <c r="E2622" i="16" s="1"/>
  <c r="C2622" i="16" s="1"/>
  <c r="I2478" i="16"/>
  <c r="E2478" i="16" s="1"/>
  <c r="C2478" i="16" s="1"/>
  <c r="I2322" i="16"/>
  <c r="E2322" i="16" s="1"/>
  <c r="C2322" i="16" s="1"/>
  <c r="I2178" i="16"/>
  <c r="E2178" i="16" s="1"/>
  <c r="C2178" i="16" s="1"/>
  <c r="I2034" i="16"/>
  <c r="E2034" i="16" s="1"/>
  <c r="C2034" i="16" s="1"/>
  <c r="I1890" i="16"/>
  <c r="E1890" i="16" s="1"/>
  <c r="C1890" i="16" s="1"/>
  <c r="I3581" i="16"/>
  <c r="E3581" i="16" s="1"/>
  <c r="C3581" i="16" s="1"/>
  <c r="I3365" i="16"/>
  <c r="E3365" i="16" s="1"/>
  <c r="C3365" i="16" s="1"/>
  <c r="I3222" i="16"/>
  <c r="E3222" i="16" s="1"/>
  <c r="C3222" i="16" s="1"/>
  <c r="I3077" i="16"/>
  <c r="E3077" i="16" s="1"/>
  <c r="C3077" i="16" s="1"/>
  <c r="I2933" i="16"/>
  <c r="E2933" i="16" s="1"/>
  <c r="C2933" i="16" s="1"/>
  <c r="I2790" i="16"/>
  <c r="E2790" i="16" s="1"/>
  <c r="C2790" i="16" s="1"/>
  <c r="I2645" i="16"/>
  <c r="E2645" i="16" s="1"/>
  <c r="C2645" i="16" s="1"/>
  <c r="I2500" i="16"/>
  <c r="E2500" i="16" s="1"/>
  <c r="C2500" i="16" s="1"/>
  <c r="I2357" i="16"/>
  <c r="E2357" i="16" s="1"/>
  <c r="C2357" i="16" s="1"/>
  <c r="I2212" i="16"/>
  <c r="E2212" i="16" s="1"/>
  <c r="C2212" i="16" s="1"/>
  <c r="I2068" i="16"/>
  <c r="E2068" i="16" s="1"/>
  <c r="C2068" i="16" s="1"/>
  <c r="I1925" i="16"/>
  <c r="E1925" i="16" s="1"/>
  <c r="C1925" i="16" s="1"/>
  <c r="I3809" i="16"/>
  <c r="E3809" i="16" s="1"/>
  <c r="C3809" i="16" s="1"/>
  <c r="I3724" i="16"/>
  <c r="E3724" i="16" s="1"/>
  <c r="C3724" i="16" s="1"/>
  <c r="I3580" i="16"/>
  <c r="E3580" i="16" s="1"/>
  <c r="C3580" i="16" s="1"/>
  <c r="I3437" i="16"/>
  <c r="E3437" i="16" s="1"/>
  <c r="C3437" i="16" s="1"/>
  <c r="I3291" i="16"/>
  <c r="E3291" i="16" s="1"/>
  <c r="C3291" i="16" s="1"/>
  <c r="I3149" i="16"/>
  <c r="E3149" i="16" s="1"/>
  <c r="C3149" i="16" s="1"/>
  <c r="I3005" i="16"/>
  <c r="E3005" i="16" s="1"/>
  <c r="C3005" i="16" s="1"/>
  <c r="I2860" i="16"/>
  <c r="E2860" i="16" s="1"/>
  <c r="C2860" i="16" s="1"/>
  <c r="I2716" i="16"/>
  <c r="E2716" i="16" s="1"/>
  <c r="C2716" i="16" s="1"/>
  <c r="I2572" i="16"/>
  <c r="E2572" i="16" s="1"/>
  <c r="C2572" i="16" s="1"/>
  <c r="I2428" i="16"/>
  <c r="E2428" i="16" s="1"/>
  <c r="C2428" i="16" s="1"/>
  <c r="I2272" i="16"/>
  <c r="E2272" i="16" s="1"/>
  <c r="C2272" i="16" s="1"/>
  <c r="I2127" i="16"/>
  <c r="E2127" i="16" s="1"/>
  <c r="C2127" i="16" s="1"/>
  <c r="I3806" i="16"/>
  <c r="E3806" i="16" s="1"/>
  <c r="C3806" i="16" s="1"/>
  <c r="I3662" i="16"/>
  <c r="E3662" i="16" s="1"/>
  <c r="C3662" i="16" s="1"/>
  <c r="I3507" i="16"/>
  <c r="E3507" i="16" s="1"/>
  <c r="C3507" i="16" s="1"/>
  <c r="I3363" i="16"/>
  <c r="E3363" i="16" s="1"/>
  <c r="C3363" i="16" s="1"/>
  <c r="I3219" i="16"/>
  <c r="E3219" i="16" s="1"/>
  <c r="C3219" i="16" s="1"/>
  <c r="I3076" i="16"/>
  <c r="E3076" i="16" s="1"/>
  <c r="C3076" i="16" s="1"/>
  <c r="I2931" i="16"/>
  <c r="E2931" i="16" s="1"/>
  <c r="C2931" i="16" s="1"/>
  <c r="I2787" i="16"/>
  <c r="E2787" i="16" s="1"/>
  <c r="C2787" i="16" s="1"/>
  <c r="I2643" i="16"/>
  <c r="E2643" i="16" s="1"/>
  <c r="C2643" i="16" s="1"/>
  <c r="I2499" i="16"/>
  <c r="E2499" i="16" s="1"/>
  <c r="C2499" i="16" s="1"/>
  <c r="I2356" i="16"/>
  <c r="E2356" i="16" s="1"/>
  <c r="C2356" i="16" s="1"/>
  <c r="I2211" i="16"/>
  <c r="E2211" i="16" s="1"/>
  <c r="C2211" i="16" s="1"/>
  <c r="I3773" i="16"/>
  <c r="E3773" i="16" s="1"/>
  <c r="C3773" i="16" s="1"/>
  <c r="I3734" i="16"/>
  <c r="E3734" i="16" s="1"/>
  <c r="C3734" i="16" s="1"/>
  <c r="I3591" i="16"/>
  <c r="E3591" i="16" s="1"/>
  <c r="C3591" i="16" s="1"/>
  <c r="I3446" i="16"/>
  <c r="E3446" i="16" s="1"/>
  <c r="C3446" i="16" s="1"/>
  <c r="I3302" i="16"/>
  <c r="E3302" i="16" s="1"/>
  <c r="C3302" i="16" s="1"/>
  <c r="I3158" i="16"/>
  <c r="E3158" i="16" s="1"/>
  <c r="C3158" i="16" s="1"/>
  <c r="I3015" i="16"/>
  <c r="E3015" i="16" s="1"/>
  <c r="C3015" i="16" s="1"/>
  <c r="I2870" i="16"/>
  <c r="E2870" i="16" s="1"/>
  <c r="C2870" i="16" s="1"/>
  <c r="I2702" i="16"/>
  <c r="E2702" i="16" s="1"/>
  <c r="C2702" i="16" s="1"/>
  <c r="I2558" i="16"/>
  <c r="E2558" i="16" s="1"/>
  <c r="C2558" i="16" s="1"/>
  <c r="I2414" i="16"/>
  <c r="E2414" i="16" s="1"/>
  <c r="C2414" i="16" s="1"/>
  <c r="I2270" i="16"/>
  <c r="E2270" i="16" s="1"/>
  <c r="C2270" i="16" s="1"/>
  <c r="I2114" i="16"/>
  <c r="E2114" i="16" s="1"/>
  <c r="C2114" i="16" s="1"/>
  <c r="I3769" i="16"/>
  <c r="E3769" i="16" s="1"/>
  <c r="C3769" i="16" s="1"/>
  <c r="I3626" i="16"/>
  <c r="E3626" i="16" s="1"/>
  <c r="C3626" i="16" s="1"/>
  <c r="I3481" i="16"/>
  <c r="E3481" i="16" s="1"/>
  <c r="C3481" i="16" s="1"/>
  <c r="I3337" i="16"/>
  <c r="E3337" i="16" s="1"/>
  <c r="C3337" i="16" s="1"/>
  <c r="I3193" i="16"/>
  <c r="E3193" i="16" s="1"/>
  <c r="C3193" i="16" s="1"/>
  <c r="I3050" i="16"/>
  <c r="E3050" i="16" s="1"/>
  <c r="C3050" i="16" s="1"/>
  <c r="I2905" i="16"/>
  <c r="E2905" i="16" s="1"/>
  <c r="C2905" i="16" s="1"/>
  <c r="I2761" i="16"/>
  <c r="E2761" i="16" s="1"/>
  <c r="C2761" i="16" s="1"/>
  <c r="I2617" i="16"/>
  <c r="E2617" i="16" s="1"/>
  <c r="C2617" i="16" s="1"/>
  <c r="I2473" i="16"/>
  <c r="E2473" i="16" s="1"/>
  <c r="C2473" i="16" s="1"/>
  <c r="I2318" i="16"/>
  <c r="E2318" i="16" s="1"/>
  <c r="C2318" i="16" s="1"/>
  <c r="I2174" i="16"/>
  <c r="E2174" i="16" s="1"/>
  <c r="C2174" i="16" s="1"/>
  <c r="I2052" i="16"/>
  <c r="E2052" i="16" s="1"/>
  <c r="C2052" i="16" s="1"/>
  <c r="I1908" i="16"/>
  <c r="E1908" i="16" s="1"/>
  <c r="C1908" i="16" s="1"/>
  <c r="I1764" i="16"/>
  <c r="E1764" i="16" s="1"/>
  <c r="C1764" i="16" s="1"/>
  <c r="I1620" i="16"/>
  <c r="E1620" i="16" s="1"/>
  <c r="C1620" i="16" s="1"/>
  <c r="I1477" i="16"/>
  <c r="E1477" i="16" s="1"/>
  <c r="C1477" i="16" s="1"/>
  <c r="I1332" i="16"/>
  <c r="E1332" i="16" s="1"/>
  <c r="C1332" i="16" s="1"/>
  <c r="I1188" i="16"/>
  <c r="E1188" i="16" s="1"/>
  <c r="C1188" i="16" s="1"/>
  <c r="I3844" i="16"/>
  <c r="E3844" i="16" s="1"/>
  <c r="C3844" i="16" s="1"/>
  <c r="I3709" i="16"/>
  <c r="E3709" i="16" s="1"/>
  <c r="C3709" i="16" s="1"/>
  <c r="I3564" i="16"/>
  <c r="E3564" i="16" s="1"/>
  <c r="C3564" i="16" s="1"/>
  <c r="I3420" i="16"/>
  <c r="E3420" i="16" s="1"/>
  <c r="C3420" i="16" s="1"/>
  <c r="I3276" i="16"/>
  <c r="E3276" i="16" s="1"/>
  <c r="C3276" i="16" s="1"/>
  <c r="I3132" i="16"/>
  <c r="E3132" i="16" s="1"/>
  <c r="C3132" i="16" s="1"/>
  <c r="I2989" i="16"/>
  <c r="E2989" i="16" s="1"/>
  <c r="C2989" i="16" s="1"/>
  <c r="I2845" i="16"/>
  <c r="E2845" i="16" s="1"/>
  <c r="C2845" i="16" s="1"/>
  <c r="I2700" i="16"/>
  <c r="E2700" i="16" s="1"/>
  <c r="C2700" i="16" s="1"/>
  <c r="I2544" i="16"/>
  <c r="E2544" i="16" s="1"/>
  <c r="C2544" i="16" s="1"/>
  <c r="I2401" i="16"/>
  <c r="E2401" i="16" s="1"/>
  <c r="C2401" i="16" s="1"/>
  <c r="I2255" i="16"/>
  <c r="E2255" i="16" s="1"/>
  <c r="C2255" i="16" s="1"/>
  <c r="I2113" i="16"/>
  <c r="E2113" i="16" s="1"/>
  <c r="C2113" i="16" s="1"/>
  <c r="I3767" i="16"/>
  <c r="E3767" i="16" s="1"/>
  <c r="C3767" i="16" s="1"/>
  <c r="I3624" i="16"/>
  <c r="E3624" i="16" s="1"/>
  <c r="C3624" i="16" s="1"/>
  <c r="I3480" i="16"/>
  <c r="E3480" i="16" s="1"/>
  <c r="C3480" i="16" s="1"/>
  <c r="I3335" i="16"/>
  <c r="E3335" i="16" s="1"/>
  <c r="C3335" i="16" s="1"/>
  <c r="I3192" i="16"/>
  <c r="E3192" i="16" s="1"/>
  <c r="C3192" i="16" s="1"/>
  <c r="I3048" i="16"/>
  <c r="E3048" i="16" s="1"/>
  <c r="C3048" i="16" s="1"/>
  <c r="I2904" i="16"/>
  <c r="E2904" i="16" s="1"/>
  <c r="C2904" i="16" s="1"/>
  <c r="I2759" i="16"/>
  <c r="E2759" i="16" s="1"/>
  <c r="C2759" i="16" s="1"/>
  <c r="I2615" i="16"/>
  <c r="E2615" i="16" s="1"/>
  <c r="C2615" i="16" s="1"/>
  <c r="I2471" i="16"/>
  <c r="E2471" i="16" s="1"/>
  <c r="C2471" i="16" s="1"/>
  <c r="I2327" i="16"/>
  <c r="E2327" i="16" s="1"/>
  <c r="C2327" i="16" s="1"/>
  <c r="I2183" i="16"/>
  <c r="E2183" i="16" s="1"/>
  <c r="C2183" i="16" s="1"/>
  <c r="I3814" i="16"/>
  <c r="E3814" i="16" s="1"/>
  <c r="C3814" i="16" s="1"/>
  <c r="I3670" i="16"/>
  <c r="E3670" i="16" s="1"/>
  <c r="C3670" i="16" s="1"/>
  <c r="I3526" i="16"/>
  <c r="E3526" i="16" s="1"/>
  <c r="C3526" i="16" s="1"/>
  <c r="I3382" i="16"/>
  <c r="E3382" i="16" s="1"/>
  <c r="C3382" i="16" s="1"/>
  <c r="I3237" i="16"/>
  <c r="E3237" i="16" s="1"/>
  <c r="C3237" i="16" s="1"/>
  <c r="I3093" i="16"/>
  <c r="E3093" i="16" s="1"/>
  <c r="C3093" i="16" s="1"/>
  <c r="I2950" i="16"/>
  <c r="E2950" i="16" s="1"/>
  <c r="C2950" i="16" s="1"/>
  <c r="I2805" i="16"/>
  <c r="E2805" i="16" s="1"/>
  <c r="C2805" i="16" s="1"/>
  <c r="I2650" i="16"/>
  <c r="E2650" i="16" s="1"/>
  <c r="C2650" i="16" s="1"/>
  <c r="I2506" i="16"/>
  <c r="E2506" i="16" s="1"/>
  <c r="C2506" i="16" s="1"/>
  <c r="I2362" i="16"/>
  <c r="E2362" i="16" s="1"/>
  <c r="C2362" i="16" s="1"/>
  <c r="I2218" i="16"/>
  <c r="E2218" i="16" s="1"/>
  <c r="C2218" i="16" s="1"/>
  <c r="I3558" i="16"/>
  <c r="E3558" i="16" s="1"/>
  <c r="C3558" i="16" s="1"/>
  <c r="I3741" i="16"/>
  <c r="E3741" i="16" s="1"/>
  <c r="C3741" i="16" s="1"/>
  <c r="I3597" i="16"/>
  <c r="E3597" i="16" s="1"/>
  <c r="C3597" i="16" s="1"/>
  <c r="I3452" i="16"/>
  <c r="E3452" i="16" s="1"/>
  <c r="C3452" i="16" s="1"/>
  <c r="I3309" i="16"/>
  <c r="E3309" i="16" s="1"/>
  <c r="C3309" i="16" s="1"/>
  <c r="I3165" i="16"/>
  <c r="E3165" i="16" s="1"/>
  <c r="C3165" i="16" s="1"/>
  <c r="I3021" i="16"/>
  <c r="E3021" i="16" s="1"/>
  <c r="C3021" i="16" s="1"/>
  <c r="I2877" i="16"/>
  <c r="E2877" i="16" s="1"/>
  <c r="C2877" i="16" s="1"/>
  <c r="I2733" i="16"/>
  <c r="E2733" i="16" s="1"/>
  <c r="C2733" i="16" s="1"/>
  <c r="I2589" i="16"/>
  <c r="E2589" i="16" s="1"/>
  <c r="C2589" i="16" s="1"/>
  <c r="I2433" i="16"/>
  <c r="E2433" i="16" s="1"/>
  <c r="C2433" i="16" s="1"/>
  <c r="I2288" i="16"/>
  <c r="E2288" i="16" s="1"/>
  <c r="C2288" i="16" s="1"/>
  <c r="I2144" i="16"/>
  <c r="E2144" i="16" s="1"/>
  <c r="C2144" i="16" s="1"/>
  <c r="I3836" i="16"/>
  <c r="E3836" i="16" s="1"/>
  <c r="C3836" i="16" s="1"/>
  <c r="I3693" i="16"/>
  <c r="E3693" i="16" s="1"/>
  <c r="C3693" i="16" s="1"/>
  <c r="I3548" i="16"/>
  <c r="E3548" i="16" s="1"/>
  <c r="C3548" i="16" s="1"/>
  <c r="I3391" i="16"/>
  <c r="E3391" i="16" s="1"/>
  <c r="C3391" i="16" s="1"/>
  <c r="I3248" i="16"/>
  <c r="E3248" i="16" s="1"/>
  <c r="C3248" i="16" s="1"/>
  <c r="I3104" i="16"/>
  <c r="E3104" i="16" s="1"/>
  <c r="C3104" i="16" s="1"/>
  <c r="I2960" i="16"/>
  <c r="E2960" i="16" s="1"/>
  <c r="C2960" i="16" s="1"/>
  <c r="I2816" i="16"/>
  <c r="E2816" i="16" s="1"/>
  <c r="C2816" i="16" s="1"/>
  <c r="I2672" i="16"/>
  <c r="E2672" i="16" s="1"/>
  <c r="C2672" i="16" s="1"/>
  <c r="I2529" i="16"/>
  <c r="E2529" i="16" s="1"/>
  <c r="C2529" i="16" s="1"/>
  <c r="I2384" i="16"/>
  <c r="E2384" i="16" s="1"/>
  <c r="C2384" i="16" s="1"/>
  <c r="I2239" i="16"/>
  <c r="E2239" i="16" s="1"/>
  <c r="C2239" i="16" s="1"/>
  <c r="I2095" i="16"/>
  <c r="E2095" i="16" s="1"/>
  <c r="C2095" i="16" s="1"/>
  <c r="I3739" i="16"/>
  <c r="E3739" i="16" s="1"/>
  <c r="C3739" i="16" s="1"/>
  <c r="I3596" i="16"/>
  <c r="E3596" i="16" s="1"/>
  <c r="C3596" i="16" s="1"/>
  <c r="I3451" i="16"/>
  <c r="E3451" i="16" s="1"/>
  <c r="C3451" i="16" s="1"/>
  <c r="I3307" i="16"/>
  <c r="E3307" i="16" s="1"/>
  <c r="C3307" i="16" s="1"/>
  <c r="I3163" i="16"/>
  <c r="E3163" i="16" s="1"/>
  <c r="C3163" i="16" s="1"/>
  <c r="I3019" i="16"/>
  <c r="E3019" i="16" s="1"/>
  <c r="C3019" i="16" s="1"/>
  <c r="I2874" i="16"/>
  <c r="E2874" i="16" s="1"/>
  <c r="C2874" i="16" s="1"/>
  <c r="I2731" i="16"/>
  <c r="E2731" i="16" s="1"/>
  <c r="C2731" i="16" s="1"/>
  <c r="I2586" i="16"/>
  <c r="E2586" i="16" s="1"/>
  <c r="C2586" i="16" s="1"/>
  <c r="I2443" i="16"/>
  <c r="E2443" i="16" s="1"/>
  <c r="C2443" i="16" s="1"/>
  <c r="I2299" i="16"/>
  <c r="E2299" i="16" s="1"/>
  <c r="C2299" i="16" s="1"/>
  <c r="I2156" i="16"/>
  <c r="E2156" i="16" s="1"/>
  <c r="C2156" i="16" s="1"/>
  <c r="I3499" i="16"/>
  <c r="E3499" i="16" s="1"/>
  <c r="C3499" i="16" s="1"/>
  <c r="I3342" i="16"/>
  <c r="E3342" i="16" s="1"/>
  <c r="C3342" i="16" s="1"/>
  <c r="I3185" i="16"/>
  <c r="E3185" i="16" s="1"/>
  <c r="C3185" i="16" s="1"/>
  <c r="I3043" i="16"/>
  <c r="E3043" i="16" s="1"/>
  <c r="C3043" i="16" s="1"/>
  <c r="I2897" i="16"/>
  <c r="E2897" i="16" s="1"/>
  <c r="C2897" i="16" s="1"/>
  <c r="I2754" i="16"/>
  <c r="E2754" i="16" s="1"/>
  <c r="C2754" i="16" s="1"/>
  <c r="I2610" i="16"/>
  <c r="E2610" i="16" s="1"/>
  <c r="C2610" i="16" s="1"/>
  <c r="I2466" i="16"/>
  <c r="E2466" i="16" s="1"/>
  <c r="C2466" i="16" s="1"/>
  <c r="I2310" i="16"/>
  <c r="E2310" i="16" s="1"/>
  <c r="C2310" i="16" s="1"/>
  <c r="I2166" i="16"/>
  <c r="E2166" i="16" s="1"/>
  <c r="C2166" i="16" s="1"/>
  <c r="I2022" i="16"/>
  <c r="E2022" i="16" s="1"/>
  <c r="C2022" i="16" s="1"/>
  <c r="I1877" i="16"/>
  <c r="E1877" i="16" s="1"/>
  <c r="C1877" i="16" s="1"/>
  <c r="I3497" i="16"/>
  <c r="E3497" i="16" s="1"/>
  <c r="C3497" i="16" s="1"/>
  <c r="I3353" i="16"/>
  <c r="E3353" i="16" s="1"/>
  <c r="C3353" i="16" s="1"/>
  <c r="I3209" i="16"/>
  <c r="E3209" i="16" s="1"/>
  <c r="C3209" i="16" s="1"/>
  <c r="I3065" i="16"/>
  <c r="E3065" i="16" s="1"/>
  <c r="C3065" i="16" s="1"/>
  <c r="I2922" i="16"/>
  <c r="E2922" i="16" s="1"/>
  <c r="C2922" i="16" s="1"/>
  <c r="I2777" i="16"/>
  <c r="E2777" i="16" s="1"/>
  <c r="C2777" i="16" s="1"/>
  <c r="I2634" i="16"/>
  <c r="E2634" i="16" s="1"/>
  <c r="C2634" i="16" s="1"/>
  <c r="I2489" i="16"/>
  <c r="E2489" i="16" s="1"/>
  <c r="C2489" i="16" s="1"/>
  <c r="I2345" i="16"/>
  <c r="E2345" i="16" s="1"/>
  <c r="C2345" i="16" s="1"/>
  <c r="I2201" i="16"/>
  <c r="E2201" i="16" s="1"/>
  <c r="C2201" i="16" s="1"/>
  <c r="I2057" i="16"/>
  <c r="E2057" i="16" s="1"/>
  <c r="C2057" i="16" s="1"/>
  <c r="I1913" i="16"/>
  <c r="E1913" i="16" s="1"/>
  <c r="C1913" i="16" s="1"/>
  <c r="I3688" i="16"/>
  <c r="E3688" i="16" s="1"/>
  <c r="C3688" i="16" s="1"/>
  <c r="I3712" i="16"/>
  <c r="E3712" i="16" s="1"/>
  <c r="C3712" i="16" s="1"/>
  <c r="I3568" i="16"/>
  <c r="E3568" i="16" s="1"/>
  <c r="C3568" i="16" s="1"/>
  <c r="I3424" i="16"/>
  <c r="E3424" i="16" s="1"/>
  <c r="C3424" i="16" s="1"/>
  <c r="I3280" i="16"/>
  <c r="E3280" i="16" s="1"/>
  <c r="C3280" i="16" s="1"/>
  <c r="I3136" i="16"/>
  <c r="E3136" i="16" s="1"/>
  <c r="C3136" i="16" s="1"/>
  <c r="I2991" i="16"/>
  <c r="E2991" i="16" s="1"/>
  <c r="C2991" i="16" s="1"/>
  <c r="I2848" i="16"/>
  <c r="E2848" i="16" s="1"/>
  <c r="C2848" i="16" s="1"/>
  <c r="I2704" i="16"/>
  <c r="E2704" i="16" s="1"/>
  <c r="C2704" i="16" s="1"/>
  <c r="I2561" i="16"/>
  <c r="E2561" i="16" s="1"/>
  <c r="C2561" i="16" s="1"/>
  <c r="I2416" i="16"/>
  <c r="E2416" i="16" s="1"/>
  <c r="C2416" i="16" s="1"/>
  <c r="I2261" i="16"/>
  <c r="E2261" i="16" s="1"/>
  <c r="C2261" i="16" s="1"/>
  <c r="I2116" i="16"/>
  <c r="E2116" i="16" s="1"/>
  <c r="C2116" i="16" s="1"/>
  <c r="I3795" i="16"/>
  <c r="E3795" i="16" s="1"/>
  <c r="C3795" i="16" s="1"/>
  <c r="I3651" i="16"/>
  <c r="E3651" i="16" s="1"/>
  <c r="C3651" i="16" s="1"/>
  <c r="I3494" i="16"/>
  <c r="E3494" i="16" s="1"/>
  <c r="C3494" i="16" s="1"/>
  <c r="I3350" i="16"/>
  <c r="E3350" i="16" s="1"/>
  <c r="C3350" i="16" s="1"/>
  <c r="I3207" i="16"/>
  <c r="E3207" i="16" s="1"/>
  <c r="C3207" i="16" s="1"/>
  <c r="I3062" i="16"/>
  <c r="E3062" i="16" s="1"/>
  <c r="C3062" i="16" s="1"/>
  <c r="I2920" i="16"/>
  <c r="E2920" i="16" s="1"/>
  <c r="C2920" i="16" s="1"/>
  <c r="I2774" i="16"/>
  <c r="E2774" i="16" s="1"/>
  <c r="C2774" i="16" s="1"/>
  <c r="I2631" i="16"/>
  <c r="E2631" i="16" s="1"/>
  <c r="C2631" i="16" s="1"/>
  <c r="I2487" i="16"/>
  <c r="E2487" i="16" s="1"/>
  <c r="C2487" i="16" s="1"/>
  <c r="I2343" i="16"/>
  <c r="E2343" i="16" s="1"/>
  <c r="C2343" i="16" s="1"/>
  <c r="I2200" i="16"/>
  <c r="E2200" i="16" s="1"/>
  <c r="C2200" i="16" s="1"/>
  <c r="I3641" i="16"/>
  <c r="E3641" i="16" s="1"/>
  <c r="C3641" i="16" s="1"/>
  <c r="I3722" i="16"/>
  <c r="E3722" i="16" s="1"/>
  <c r="C3722" i="16" s="1"/>
  <c r="I3578" i="16"/>
  <c r="E3578" i="16" s="1"/>
  <c r="C3578" i="16" s="1"/>
  <c r="I3434" i="16"/>
  <c r="E3434" i="16" s="1"/>
  <c r="C3434" i="16" s="1"/>
  <c r="I3290" i="16"/>
  <c r="E3290" i="16" s="1"/>
  <c r="C3290" i="16" s="1"/>
  <c r="I3146" i="16"/>
  <c r="E3146" i="16" s="1"/>
  <c r="C3146" i="16" s="1"/>
  <c r="I3003" i="16"/>
  <c r="E3003" i="16" s="1"/>
  <c r="C3003" i="16" s="1"/>
  <c r="I2859" i="16"/>
  <c r="E2859" i="16" s="1"/>
  <c r="C2859" i="16" s="1"/>
  <c r="I2690" i="16"/>
  <c r="E2690" i="16" s="1"/>
  <c r="C2690" i="16" s="1"/>
  <c r="I2546" i="16"/>
  <c r="E2546" i="16" s="1"/>
  <c r="C2546" i="16" s="1"/>
  <c r="I2403" i="16"/>
  <c r="E2403" i="16" s="1"/>
  <c r="C2403" i="16" s="1"/>
  <c r="I2258" i="16"/>
  <c r="E2258" i="16" s="1"/>
  <c r="C2258" i="16" s="1"/>
  <c r="I3762" i="16"/>
  <c r="E3762" i="16" s="1"/>
  <c r="C3762" i="16" s="1"/>
  <c r="I3757" i="16"/>
  <c r="E3757" i="16" s="1"/>
  <c r="C3757" i="16" s="1"/>
  <c r="I3613" i="16"/>
  <c r="E3613" i="16" s="1"/>
  <c r="C3613" i="16" s="1"/>
  <c r="I3468" i="16"/>
  <c r="E3468" i="16" s="1"/>
  <c r="C3468" i="16" s="1"/>
  <c r="I3324" i="16"/>
  <c r="E3324" i="16" s="1"/>
  <c r="C3324" i="16" s="1"/>
  <c r="I3181" i="16"/>
  <c r="E3181" i="16" s="1"/>
  <c r="C3181" i="16" s="1"/>
  <c r="I3037" i="16"/>
  <c r="E3037" i="16" s="1"/>
  <c r="C3037" i="16" s="1"/>
  <c r="I2893" i="16"/>
  <c r="E2893" i="16" s="1"/>
  <c r="C2893" i="16" s="1"/>
  <c r="I2749" i="16"/>
  <c r="E2749" i="16" s="1"/>
  <c r="C2749" i="16" s="1"/>
  <c r="I2605" i="16"/>
  <c r="E2605" i="16" s="1"/>
  <c r="C2605" i="16" s="1"/>
  <c r="I2460" i="16"/>
  <c r="E2460" i="16" s="1"/>
  <c r="C2460" i="16" s="1"/>
  <c r="I2305" i="16"/>
  <c r="E2305" i="16" s="1"/>
  <c r="C2305" i="16" s="1"/>
  <c r="I2160" i="16"/>
  <c r="E2160" i="16" s="1"/>
  <c r="C2160" i="16" s="1"/>
  <c r="I2039" i="16"/>
  <c r="E2039" i="16" s="1"/>
  <c r="C2039" i="16" s="1"/>
  <c r="I1897" i="16"/>
  <c r="E1897" i="16" s="1"/>
  <c r="C1897" i="16" s="1"/>
  <c r="I1752" i="16"/>
  <c r="E1752" i="16" s="1"/>
  <c r="C1752" i="16" s="1"/>
  <c r="I1608" i="16"/>
  <c r="E1608" i="16" s="1"/>
  <c r="C1608" i="16" s="1"/>
  <c r="I1465" i="16"/>
  <c r="E1465" i="16" s="1"/>
  <c r="C1465" i="16" s="1"/>
  <c r="I1321" i="16"/>
  <c r="E1321" i="16" s="1"/>
  <c r="C1321" i="16" s="1"/>
  <c r="I1176" i="16"/>
  <c r="E1176" i="16" s="1"/>
  <c r="C1176" i="16" s="1"/>
  <c r="I2051" i="16"/>
  <c r="E2051" i="16" s="1"/>
  <c r="C2051" i="16" s="1"/>
  <c r="I1906" i="16"/>
  <c r="E1906" i="16" s="1"/>
  <c r="C1906" i="16" s="1"/>
  <c r="I1762" i="16"/>
  <c r="E1762" i="16" s="1"/>
  <c r="C1762" i="16" s="1"/>
  <c r="I1618" i="16"/>
  <c r="E1618" i="16" s="1"/>
  <c r="C1618" i="16" s="1"/>
  <c r="I1475" i="16"/>
  <c r="E1475" i="16" s="1"/>
  <c r="C1475" i="16" s="1"/>
  <c r="I1331" i="16"/>
  <c r="E1331" i="16" s="1"/>
  <c r="C1331" i="16" s="1"/>
  <c r="I3840" i="16"/>
  <c r="E3840" i="16" s="1"/>
  <c r="C3840" i="16" s="1"/>
  <c r="I3696" i="16"/>
  <c r="E3696" i="16" s="1"/>
  <c r="C3696" i="16" s="1"/>
  <c r="I3552" i="16"/>
  <c r="E3552" i="16" s="1"/>
  <c r="C3552" i="16" s="1"/>
  <c r="I3409" i="16"/>
  <c r="E3409" i="16" s="1"/>
  <c r="C3409" i="16" s="1"/>
  <c r="I3265" i="16"/>
  <c r="E3265" i="16" s="1"/>
  <c r="C3265" i="16" s="1"/>
  <c r="I3120" i="16"/>
  <c r="E3120" i="16" s="1"/>
  <c r="C3120" i="16" s="1"/>
  <c r="I2975" i="16"/>
  <c r="E2975" i="16" s="1"/>
  <c r="C2975" i="16" s="1"/>
  <c r="I2833" i="16"/>
  <c r="E2833" i="16" s="1"/>
  <c r="C2833" i="16" s="1"/>
  <c r="I2688" i="16"/>
  <c r="E2688" i="16" s="1"/>
  <c r="C2688" i="16" s="1"/>
  <c r="I2533" i="16"/>
  <c r="E2533" i="16" s="1"/>
  <c r="C2533" i="16" s="1"/>
  <c r="I2388" i="16"/>
  <c r="E2388" i="16" s="1"/>
  <c r="C2388" i="16" s="1"/>
  <c r="I2244" i="16"/>
  <c r="E2244" i="16" s="1"/>
  <c r="C2244" i="16" s="1"/>
  <c r="I3727" i="16"/>
  <c r="E3727" i="16" s="1"/>
  <c r="C3727" i="16" s="1"/>
  <c r="I3755" i="16"/>
  <c r="E3755" i="16" s="1"/>
  <c r="C3755" i="16" s="1"/>
  <c r="I3612" i="16"/>
  <c r="E3612" i="16" s="1"/>
  <c r="C3612" i="16" s="1"/>
  <c r="I3467" i="16"/>
  <c r="E3467" i="16" s="1"/>
  <c r="C3467" i="16" s="1"/>
  <c r="I3323" i="16"/>
  <c r="E3323" i="16" s="1"/>
  <c r="C3323" i="16" s="1"/>
  <c r="I3178" i="16"/>
  <c r="E3178" i="16" s="1"/>
  <c r="C3178" i="16" s="1"/>
  <c r="I3035" i="16"/>
  <c r="E3035" i="16" s="1"/>
  <c r="C3035" i="16" s="1"/>
  <c r="I2891" i="16"/>
  <c r="E2891" i="16" s="1"/>
  <c r="C2891" i="16" s="1"/>
  <c r="I2747" i="16"/>
  <c r="E2747" i="16" s="1"/>
  <c r="C2747" i="16" s="1"/>
  <c r="I2604" i="16"/>
  <c r="E2604" i="16" s="1"/>
  <c r="C2604" i="16" s="1"/>
  <c r="I2458" i="16"/>
  <c r="E2458" i="16" s="1"/>
  <c r="C2458" i="16" s="1"/>
  <c r="I2314" i="16"/>
  <c r="E2314" i="16" s="1"/>
  <c r="C2314" i="16" s="1"/>
  <c r="I2172" i="16"/>
  <c r="E2172" i="16" s="1"/>
  <c r="C2172" i="16" s="1"/>
  <c r="I3803" i="16"/>
  <c r="E3803" i="16" s="1"/>
  <c r="C3803" i="16" s="1"/>
  <c r="I3657" i="16"/>
  <c r="E3657" i="16" s="1"/>
  <c r="C3657" i="16" s="1"/>
  <c r="I3513" i="16"/>
  <c r="E3513" i="16" s="1"/>
  <c r="C3513" i="16" s="1"/>
  <c r="I3370" i="16"/>
  <c r="E3370" i="16" s="1"/>
  <c r="C3370" i="16" s="1"/>
  <c r="I3226" i="16"/>
  <c r="E3226" i="16" s="1"/>
  <c r="C3226" i="16" s="1"/>
  <c r="I3083" i="16"/>
  <c r="E3083" i="16" s="1"/>
  <c r="C3083" i="16" s="1"/>
  <c r="I2939" i="16"/>
  <c r="E2939" i="16" s="1"/>
  <c r="C2939" i="16" s="1"/>
  <c r="I2794" i="16"/>
  <c r="E2794" i="16" s="1"/>
  <c r="C2794" i="16" s="1"/>
  <c r="I2638" i="16"/>
  <c r="E2638" i="16" s="1"/>
  <c r="C2638" i="16" s="1"/>
  <c r="I2493" i="16"/>
  <c r="E2493" i="16" s="1"/>
  <c r="C2493" i="16" s="1"/>
  <c r="I2349" i="16"/>
  <c r="E2349" i="16" s="1"/>
  <c r="C2349" i="16" s="1"/>
  <c r="I2206" i="16"/>
  <c r="E2206" i="16" s="1"/>
  <c r="C2206" i="16" s="1"/>
  <c r="I3761" i="16"/>
  <c r="E3761" i="16" s="1"/>
  <c r="C3761" i="16" s="1"/>
  <c r="I3730" i="16"/>
  <c r="E3730" i="16" s="1"/>
  <c r="C3730" i="16" s="1"/>
  <c r="I3585" i="16"/>
  <c r="E3585" i="16" s="1"/>
  <c r="C3585" i="16" s="1"/>
  <c r="I3441" i="16"/>
  <c r="E3441" i="16" s="1"/>
  <c r="C3441" i="16" s="1"/>
  <c r="I3297" i="16"/>
  <c r="E3297" i="16" s="1"/>
  <c r="C3297" i="16" s="1"/>
  <c r="I3153" i="16"/>
  <c r="E3153" i="16" s="1"/>
  <c r="C3153" i="16" s="1"/>
  <c r="I3009" i="16"/>
  <c r="E3009" i="16" s="1"/>
  <c r="C3009" i="16" s="1"/>
  <c r="I2865" i="16"/>
  <c r="E2865" i="16" s="1"/>
  <c r="C2865" i="16" s="1"/>
  <c r="I2721" i="16"/>
  <c r="E2721" i="16" s="1"/>
  <c r="C2721" i="16" s="1"/>
  <c r="I2577" i="16"/>
  <c r="E2577" i="16" s="1"/>
  <c r="C2577" i="16" s="1"/>
  <c r="I2421" i="16"/>
  <c r="E2421" i="16" s="1"/>
  <c r="C2421" i="16" s="1"/>
  <c r="I2278" i="16"/>
  <c r="E2278" i="16" s="1"/>
  <c r="C2278" i="16" s="1"/>
  <c r="I2134" i="16"/>
  <c r="E2134" i="16" s="1"/>
  <c r="C2134" i="16" s="1"/>
  <c r="I3824" i="16"/>
  <c r="E3824" i="16" s="1"/>
  <c r="C3824" i="16" s="1"/>
  <c r="I3680" i="16"/>
  <c r="E3680" i="16" s="1"/>
  <c r="C3680" i="16" s="1"/>
  <c r="I3536" i="16"/>
  <c r="E3536" i="16" s="1"/>
  <c r="C3536" i="16" s="1"/>
  <c r="I3380" i="16"/>
  <c r="E3380" i="16" s="1"/>
  <c r="C3380" i="16" s="1"/>
  <c r="I3236" i="16"/>
  <c r="E3236" i="16" s="1"/>
  <c r="C3236" i="16" s="1"/>
  <c r="I3092" i="16"/>
  <c r="E3092" i="16" s="1"/>
  <c r="C3092" i="16" s="1"/>
  <c r="I2947" i="16"/>
  <c r="E2947" i="16" s="1"/>
  <c r="C2947" i="16" s="1"/>
  <c r="I2804" i="16"/>
  <c r="E2804" i="16" s="1"/>
  <c r="C2804" i="16" s="1"/>
  <c r="I2660" i="16"/>
  <c r="E2660" i="16" s="1"/>
  <c r="C2660" i="16" s="1"/>
  <c r="I2516" i="16"/>
  <c r="E2516" i="16" s="1"/>
  <c r="C2516" i="16" s="1"/>
  <c r="I2373" i="16"/>
  <c r="E2373" i="16" s="1"/>
  <c r="C2373" i="16" s="1"/>
  <c r="I2228" i="16"/>
  <c r="E2228" i="16" s="1"/>
  <c r="C2228" i="16" s="1"/>
  <c r="I2084" i="16"/>
  <c r="E2084" i="16" s="1"/>
  <c r="C2084" i="16" s="1"/>
  <c r="I3726" i="16"/>
  <c r="E3726" i="16" s="1"/>
  <c r="C3726" i="16" s="1"/>
  <c r="I3583" i="16"/>
  <c r="E3583" i="16" s="1"/>
  <c r="C3583" i="16" s="1"/>
  <c r="I3439" i="16"/>
  <c r="E3439" i="16" s="1"/>
  <c r="C3439" i="16" s="1"/>
  <c r="I3296" i="16"/>
  <c r="E3296" i="16" s="1"/>
  <c r="C3296" i="16" s="1"/>
  <c r="I3152" i="16"/>
  <c r="E3152" i="16" s="1"/>
  <c r="C3152" i="16" s="1"/>
  <c r="I3008" i="16"/>
  <c r="E3008" i="16" s="1"/>
  <c r="C3008" i="16" s="1"/>
  <c r="I2864" i="16"/>
  <c r="E2864" i="16" s="1"/>
  <c r="C2864" i="16" s="1"/>
  <c r="I2718" i="16"/>
  <c r="E2718" i="16" s="1"/>
  <c r="C2718" i="16" s="1"/>
  <c r="I2575" i="16"/>
  <c r="E2575" i="16" s="1"/>
  <c r="C2575" i="16" s="1"/>
  <c r="I2431" i="16"/>
  <c r="E2431" i="16" s="1"/>
  <c r="C2431" i="16" s="1"/>
  <c r="I2287" i="16"/>
  <c r="E2287" i="16" s="1"/>
  <c r="C2287" i="16" s="1"/>
  <c r="I2143" i="16"/>
  <c r="E2143" i="16" s="1"/>
  <c r="C2143" i="16" s="1"/>
  <c r="I3486" i="16"/>
  <c r="E3486" i="16" s="1"/>
  <c r="C3486" i="16" s="1"/>
  <c r="I3331" i="16"/>
  <c r="E3331" i="16" s="1"/>
  <c r="C3331" i="16" s="1"/>
  <c r="I3175" i="16"/>
  <c r="E3175" i="16" s="1"/>
  <c r="C3175" i="16" s="1"/>
  <c r="I3030" i="16"/>
  <c r="E3030" i="16" s="1"/>
  <c r="C3030" i="16" s="1"/>
  <c r="I2886" i="16"/>
  <c r="E2886" i="16" s="1"/>
  <c r="C2886" i="16" s="1"/>
  <c r="I2742" i="16"/>
  <c r="E2742" i="16" s="1"/>
  <c r="C2742" i="16" s="1"/>
  <c r="I2599" i="16"/>
  <c r="E2599" i="16" s="1"/>
  <c r="C2599" i="16" s="1"/>
  <c r="I2454" i="16"/>
  <c r="E2454" i="16" s="1"/>
  <c r="C2454" i="16" s="1"/>
  <c r="I2298" i="16"/>
  <c r="E2298" i="16" s="1"/>
  <c r="C2298" i="16" s="1"/>
  <c r="I2154" i="16"/>
  <c r="E2154" i="16" s="1"/>
  <c r="C2154" i="16" s="1"/>
  <c r="I2010" i="16"/>
  <c r="E2010" i="16" s="1"/>
  <c r="C2010" i="16" s="1"/>
  <c r="I1865" i="16"/>
  <c r="E1865" i="16" s="1"/>
  <c r="C1865" i="16" s="1"/>
  <c r="I3485" i="16"/>
  <c r="E3485" i="16" s="1"/>
  <c r="C3485" i="16" s="1"/>
  <c r="I3341" i="16"/>
  <c r="E3341" i="16" s="1"/>
  <c r="C3341" i="16" s="1"/>
  <c r="I3197" i="16"/>
  <c r="E3197" i="16" s="1"/>
  <c r="C3197" i="16" s="1"/>
  <c r="I3052" i="16"/>
  <c r="E3052" i="16" s="1"/>
  <c r="C3052" i="16" s="1"/>
  <c r="I2910" i="16"/>
  <c r="E2910" i="16" s="1"/>
  <c r="C2910" i="16" s="1"/>
  <c r="I2766" i="16"/>
  <c r="E2766" i="16" s="1"/>
  <c r="C2766" i="16" s="1"/>
  <c r="I2621" i="16"/>
  <c r="E2621" i="16" s="1"/>
  <c r="C2621" i="16" s="1"/>
  <c r="I2477" i="16"/>
  <c r="E2477" i="16" s="1"/>
  <c r="C2477" i="16" s="1"/>
  <c r="I2333" i="16"/>
  <c r="E2333" i="16" s="1"/>
  <c r="C2333" i="16" s="1"/>
  <c r="I2190" i="16"/>
  <c r="E2190" i="16" s="1"/>
  <c r="C2190" i="16" s="1"/>
  <c r="I2046" i="16"/>
  <c r="E2046" i="16" s="1"/>
  <c r="C2046" i="16" s="1"/>
  <c r="I1900" i="16"/>
  <c r="E1900" i="16" s="1"/>
  <c r="C1900" i="16" s="1"/>
  <c r="I3569" i="16"/>
  <c r="E3569" i="16" s="1"/>
  <c r="C3569" i="16" s="1"/>
  <c r="I3700" i="16"/>
  <c r="E3700" i="16" s="1"/>
  <c r="C3700" i="16" s="1"/>
  <c r="I3556" i="16"/>
  <c r="E3556" i="16" s="1"/>
  <c r="C3556" i="16" s="1"/>
  <c r="I3412" i="16"/>
  <c r="E3412" i="16" s="1"/>
  <c r="C3412" i="16" s="1"/>
  <c r="I3268" i="16"/>
  <c r="E3268" i="16" s="1"/>
  <c r="C3268" i="16" s="1"/>
  <c r="I3124" i="16"/>
  <c r="E3124" i="16" s="1"/>
  <c r="C3124" i="16" s="1"/>
  <c r="I2979" i="16"/>
  <c r="E2979" i="16" s="1"/>
  <c r="C2979" i="16" s="1"/>
  <c r="I2837" i="16"/>
  <c r="E2837" i="16" s="1"/>
  <c r="C2837" i="16" s="1"/>
  <c r="I2692" i="16"/>
  <c r="E2692" i="16" s="1"/>
  <c r="C2692" i="16" s="1"/>
  <c r="I2548" i="16"/>
  <c r="E2548" i="16" s="1"/>
  <c r="C2548" i="16" s="1"/>
  <c r="I2405" i="16"/>
  <c r="E2405" i="16" s="1"/>
  <c r="C2405" i="16" s="1"/>
  <c r="I2248" i="16"/>
  <c r="E2248" i="16" s="1"/>
  <c r="C2248" i="16" s="1"/>
  <c r="I2104" i="16"/>
  <c r="E2104" i="16" s="1"/>
  <c r="C2104" i="16" s="1"/>
  <c r="I3783" i="16"/>
  <c r="E3783" i="16" s="1"/>
  <c r="C3783" i="16" s="1"/>
  <c r="I3627" i="16"/>
  <c r="E3627" i="16" s="1"/>
  <c r="C3627" i="16" s="1"/>
  <c r="I3483" i="16"/>
  <c r="E3483" i="16" s="1"/>
  <c r="C3483" i="16" s="1"/>
  <c r="I3340" i="16"/>
  <c r="E3340" i="16" s="1"/>
  <c r="C3340" i="16" s="1"/>
  <c r="I3195" i="16"/>
  <c r="E3195" i="16" s="1"/>
  <c r="C3195" i="16" s="1"/>
  <c r="I3051" i="16"/>
  <c r="E3051" i="16" s="1"/>
  <c r="C3051" i="16" s="1"/>
  <c r="I2907" i="16"/>
  <c r="E2907" i="16" s="1"/>
  <c r="C2907" i="16" s="1"/>
  <c r="I2762" i="16"/>
  <c r="E2762" i="16" s="1"/>
  <c r="C2762" i="16" s="1"/>
  <c r="I2618" i="16"/>
  <c r="E2618" i="16" s="1"/>
  <c r="C2618" i="16" s="1"/>
  <c r="I2476" i="16"/>
  <c r="E2476" i="16" s="1"/>
  <c r="C2476" i="16" s="1"/>
  <c r="I2332" i="16"/>
  <c r="E2332" i="16" s="1"/>
  <c r="C2332" i="16" s="1"/>
  <c r="I2188" i="16"/>
  <c r="E2188" i="16" s="1"/>
  <c r="C2188" i="16" s="1"/>
  <c r="I3521" i="16"/>
  <c r="E3521" i="16" s="1"/>
  <c r="C3521" i="16" s="1"/>
  <c r="I3710" i="16"/>
  <c r="E3710" i="16" s="1"/>
  <c r="C3710" i="16" s="1"/>
  <c r="I3566" i="16"/>
  <c r="E3566" i="16" s="1"/>
  <c r="C3566" i="16" s="1"/>
  <c r="I3422" i="16"/>
  <c r="E3422" i="16" s="1"/>
  <c r="C3422" i="16" s="1"/>
  <c r="I3278" i="16"/>
  <c r="E3278" i="16" s="1"/>
  <c r="C3278" i="16" s="1"/>
  <c r="I3134" i="16"/>
  <c r="E3134" i="16" s="1"/>
  <c r="C3134" i="16" s="1"/>
  <c r="I2990" i="16"/>
  <c r="E2990" i="16" s="1"/>
  <c r="C2990" i="16" s="1"/>
  <c r="I2846" i="16"/>
  <c r="E2846" i="16" s="1"/>
  <c r="C2846" i="16" s="1"/>
  <c r="I2678" i="16"/>
  <c r="E2678" i="16" s="1"/>
  <c r="C2678" i="16" s="1"/>
  <c r="I2534" i="16"/>
  <c r="E2534" i="16" s="1"/>
  <c r="C2534" i="16" s="1"/>
  <c r="I2391" i="16"/>
  <c r="E2391" i="16" s="1"/>
  <c r="C2391" i="16" s="1"/>
  <c r="I2245" i="16"/>
  <c r="E2245" i="16" s="1"/>
  <c r="C2245" i="16" s="1"/>
  <c r="I3619" i="16"/>
  <c r="E3619" i="16" s="1"/>
  <c r="C3619" i="16" s="1"/>
  <c r="I3745" i="16"/>
  <c r="E3745" i="16" s="1"/>
  <c r="C3745" i="16" s="1"/>
  <c r="I3601" i="16"/>
  <c r="E3601" i="16" s="1"/>
  <c r="C3601" i="16" s="1"/>
  <c r="I3457" i="16"/>
  <c r="E3457" i="16" s="1"/>
  <c r="C3457" i="16" s="1"/>
  <c r="I3313" i="16"/>
  <c r="E3313" i="16" s="1"/>
  <c r="C3313" i="16" s="1"/>
  <c r="I3169" i="16"/>
  <c r="E3169" i="16" s="1"/>
  <c r="C3169" i="16" s="1"/>
  <c r="I3025" i="16"/>
  <c r="E3025" i="16" s="1"/>
  <c r="C3025" i="16" s="1"/>
  <c r="I2881" i="16"/>
  <c r="E2881" i="16" s="1"/>
  <c r="C2881" i="16" s="1"/>
  <c r="I2737" i="16"/>
  <c r="E2737" i="16" s="1"/>
  <c r="C2737" i="16" s="1"/>
  <c r="I2593" i="16"/>
  <c r="E2593" i="16" s="1"/>
  <c r="C2593" i="16" s="1"/>
  <c r="I2449" i="16"/>
  <c r="E2449" i="16" s="1"/>
  <c r="C2449" i="16" s="1"/>
  <c r="I2293" i="16"/>
  <c r="E2293" i="16" s="1"/>
  <c r="C2293" i="16" s="1"/>
  <c r="I2148" i="16"/>
  <c r="E2148" i="16" s="1"/>
  <c r="C2148" i="16" s="1"/>
  <c r="I2028" i="16"/>
  <c r="E2028" i="16" s="1"/>
  <c r="C2028" i="16" s="1"/>
  <c r="I1884" i="16"/>
  <c r="E1884" i="16" s="1"/>
  <c r="C1884" i="16" s="1"/>
  <c r="I1740" i="16"/>
  <c r="E1740" i="16" s="1"/>
  <c r="C1740" i="16" s="1"/>
  <c r="I1596" i="16"/>
  <c r="E1596" i="16" s="1"/>
  <c r="C1596" i="16" s="1"/>
  <c r="I1452" i="16"/>
  <c r="E1452" i="16" s="1"/>
  <c r="C1452" i="16" s="1"/>
  <c r="I1308" i="16"/>
  <c r="E1308" i="16" s="1"/>
  <c r="C1308" i="16" s="1"/>
  <c r="I1164" i="16"/>
  <c r="E1164" i="16" s="1"/>
  <c r="C1164" i="16" s="1"/>
  <c r="I3828" i="16"/>
  <c r="E3828" i="16" s="1"/>
  <c r="C3828" i="16" s="1"/>
  <c r="I3684" i="16"/>
  <c r="E3684" i="16" s="1"/>
  <c r="C3684" i="16" s="1"/>
  <c r="I3540" i="16"/>
  <c r="E3540" i="16" s="1"/>
  <c r="C3540" i="16" s="1"/>
  <c r="I3396" i="16"/>
  <c r="E3396" i="16" s="1"/>
  <c r="C3396" i="16" s="1"/>
  <c r="I3252" i="16"/>
  <c r="E3252" i="16" s="1"/>
  <c r="C3252" i="16" s="1"/>
  <c r="I3107" i="16"/>
  <c r="E3107" i="16" s="1"/>
  <c r="C3107" i="16" s="1"/>
  <c r="I2963" i="16"/>
  <c r="E2963" i="16" s="1"/>
  <c r="C2963" i="16" s="1"/>
  <c r="I2820" i="16"/>
  <c r="E2820" i="16" s="1"/>
  <c r="C2820" i="16" s="1"/>
  <c r="I2675" i="16"/>
  <c r="E2675" i="16" s="1"/>
  <c r="C2675" i="16" s="1"/>
  <c r="I2520" i="16"/>
  <c r="E2520" i="16" s="1"/>
  <c r="C2520" i="16" s="1"/>
  <c r="I2376" i="16"/>
  <c r="E2376" i="16" s="1"/>
  <c r="C2376" i="16" s="1"/>
  <c r="I2233" i="16"/>
  <c r="E2233" i="16" s="1"/>
  <c r="C2233" i="16" s="1"/>
  <c r="I3571" i="16"/>
  <c r="E3571" i="16" s="1"/>
  <c r="C3571" i="16" s="1"/>
  <c r="I3742" i="16"/>
  <c r="E3742" i="16" s="1"/>
  <c r="C3742" i="16" s="1"/>
  <c r="I3600" i="16"/>
  <c r="E3600" i="16" s="1"/>
  <c r="C3600" i="16" s="1"/>
  <c r="I3455" i="16"/>
  <c r="E3455" i="16" s="1"/>
  <c r="C3455" i="16" s="1"/>
  <c r="I3311" i="16"/>
  <c r="E3311" i="16" s="1"/>
  <c r="C3311" i="16" s="1"/>
  <c r="I3168" i="16"/>
  <c r="E3168" i="16" s="1"/>
  <c r="C3168" i="16" s="1"/>
  <c r="I3024" i="16"/>
  <c r="E3024" i="16" s="1"/>
  <c r="C3024" i="16" s="1"/>
  <c r="I2879" i="16"/>
  <c r="E2879" i="16" s="1"/>
  <c r="C2879" i="16" s="1"/>
  <c r="I2735" i="16"/>
  <c r="E2735" i="16" s="1"/>
  <c r="C2735" i="16" s="1"/>
  <c r="I2591" i="16"/>
  <c r="E2591" i="16" s="1"/>
  <c r="C2591" i="16" s="1"/>
  <c r="I2447" i="16"/>
  <c r="E2447" i="16" s="1"/>
  <c r="C2447" i="16" s="1"/>
  <c r="I2303" i="16"/>
  <c r="E2303" i="16" s="1"/>
  <c r="C2303" i="16" s="1"/>
  <c r="I2159" i="16"/>
  <c r="E2159" i="16" s="1"/>
  <c r="C2159" i="16" s="1"/>
  <c r="I3791" i="16"/>
  <c r="E3791" i="16" s="1"/>
  <c r="C3791" i="16" s="1"/>
  <c r="I3647" i="16"/>
  <c r="E3647" i="16" s="1"/>
  <c r="C3647" i="16" s="1"/>
  <c r="I3502" i="16"/>
  <c r="E3502" i="16" s="1"/>
  <c r="C3502" i="16" s="1"/>
  <c r="I3358" i="16"/>
  <c r="E3358" i="16" s="1"/>
  <c r="C3358" i="16" s="1"/>
  <c r="I3214" i="16"/>
  <c r="E3214" i="16" s="1"/>
  <c r="C3214" i="16" s="1"/>
  <c r="I3070" i="16"/>
  <c r="E3070" i="16" s="1"/>
  <c r="C3070" i="16" s="1"/>
  <c r="I2926" i="16"/>
  <c r="E2926" i="16" s="1"/>
  <c r="C2926" i="16" s="1"/>
  <c r="I2782" i="16"/>
  <c r="E2782" i="16" s="1"/>
  <c r="C2782" i="16" s="1"/>
  <c r="I2626" i="16"/>
  <c r="E2626" i="16" s="1"/>
  <c r="C2626" i="16" s="1"/>
  <c r="I2482" i="16"/>
  <c r="E2482" i="16" s="1"/>
  <c r="C2482" i="16" s="1"/>
  <c r="I2338" i="16"/>
  <c r="E2338" i="16" s="1"/>
  <c r="C2338" i="16" s="1"/>
  <c r="I2194" i="16"/>
  <c r="E2194" i="16" s="1"/>
  <c r="C2194" i="16" s="1"/>
  <c r="I3654" i="16"/>
  <c r="E3654" i="16" s="1"/>
  <c r="C3654" i="16" s="1"/>
  <c r="I3716" i="16"/>
  <c r="E3716" i="16" s="1"/>
  <c r="C3716" i="16" s="1"/>
  <c r="I3573" i="16"/>
  <c r="E3573" i="16" s="1"/>
  <c r="C3573" i="16" s="1"/>
  <c r="I3429" i="16"/>
  <c r="E3429" i="16" s="1"/>
  <c r="C3429" i="16" s="1"/>
  <c r="I3285" i="16"/>
  <c r="E3285" i="16" s="1"/>
  <c r="C3285" i="16" s="1"/>
  <c r="I3141" i="16"/>
  <c r="E3141" i="16" s="1"/>
  <c r="C3141" i="16" s="1"/>
  <c r="I2997" i="16"/>
  <c r="E2997" i="16" s="1"/>
  <c r="C2997" i="16" s="1"/>
  <c r="I2853" i="16"/>
  <c r="E2853" i="16" s="1"/>
  <c r="C2853" i="16" s="1"/>
  <c r="I2709" i="16"/>
  <c r="E2709" i="16" s="1"/>
  <c r="C2709" i="16" s="1"/>
  <c r="I2565" i="16"/>
  <c r="E2565" i="16" s="1"/>
  <c r="C2565" i="16" s="1"/>
  <c r="I2409" i="16"/>
  <c r="E2409" i="16" s="1"/>
  <c r="C2409" i="16" s="1"/>
  <c r="I2265" i="16"/>
  <c r="E2265" i="16" s="1"/>
  <c r="C2265" i="16" s="1"/>
  <c r="I2121" i="16"/>
  <c r="E2121" i="16" s="1"/>
  <c r="C2121" i="16" s="1"/>
  <c r="I3813" i="16"/>
  <c r="E3813" i="16" s="1"/>
  <c r="C3813" i="16" s="1"/>
  <c r="I3668" i="16"/>
  <c r="E3668" i="16" s="1"/>
  <c r="C3668" i="16" s="1"/>
  <c r="I3511" i="16"/>
  <c r="E3511" i="16" s="1"/>
  <c r="C3511" i="16" s="1"/>
  <c r="I3368" i="16"/>
  <c r="E3368" i="16" s="1"/>
  <c r="C3368" i="16" s="1"/>
  <c r="I3224" i="16"/>
  <c r="E3224" i="16" s="1"/>
  <c r="C3224" i="16" s="1"/>
  <c r="I3079" i="16"/>
  <c r="E3079" i="16" s="1"/>
  <c r="C3079" i="16" s="1"/>
  <c r="I2936" i="16"/>
  <c r="E2936" i="16" s="1"/>
  <c r="C2936" i="16" s="1"/>
  <c r="I2792" i="16"/>
  <c r="E2792" i="16" s="1"/>
  <c r="C2792" i="16" s="1"/>
  <c r="I2648" i="16"/>
  <c r="E2648" i="16" s="1"/>
  <c r="C2648" i="16" s="1"/>
  <c r="I2504" i="16"/>
  <c r="E2504" i="16" s="1"/>
  <c r="C2504" i="16" s="1"/>
  <c r="I2360" i="16"/>
  <c r="E2360" i="16" s="1"/>
  <c r="C2360" i="16" s="1"/>
  <c r="I2215" i="16"/>
  <c r="E2215" i="16" s="1"/>
  <c r="C2215" i="16" s="1"/>
  <c r="I3822" i="16"/>
  <c r="E3822" i="16" s="1"/>
  <c r="C3822" i="16" s="1"/>
  <c r="I3714" i="16"/>
  <c r="E3714" i="16" s="1"/>
  <c r="C3714" i="16" s="1"/>
  <c r="I3570" i="16"/>
  <c r="E3570" i="16" s="1"/>
  <c r="C3570" i="16" s="1"/>
  <c r="I3427" i="16"/>
  <c r="E3427" i="16" s="1"/>
  <c r="C3427" i="16" s="1"/>
  <c r="I3283" i="16"/>
  <c r="E3283" i="16" s="1"/>
  <c r="C3283" i="16" s="1"/>
  <c r="I3140" i="16"/>
  <c r="E3140" i="16" s="1"/>
  <c r="C3140" i="16" s="1"/>
  <c r="I2996" i="16"/>
  <c r="E2996" i="16" s="1"/>
  <c r="C2996" i="16" s="1"/>
  <c r="I2851" i="16"/>
  <c r="E2851" i="16" s="1"/>
  <c r="C2851" i="16" s="1"/>
  <c r="I2707" i="16"/>
  <c r="E2707" i="16" s="1"/>
  <c r="C2707" i="16" s="1"/>
  <c r="I2563" i="16"/>
  <c r="E2563" i="16" s="1"/>
  <c r="C2563" i="16" s="1"/>
  <c r="I2419" i="16"/>
  <c r="E2419" i="16" s="1"/>
  <c r="C2419" i="16" s="1"/>
  <c r="I2275" i="16"/>
  <c r="E2275" i="16" s="1"/>
  <c r="C2275" i="16" s="1"/>
  <c r="I2131" i="16"/>
  <c r="E2131" i="16" s="1"/>
  <c r="C2131" i="16" s="1"/>
  <c r="I3474" i="16"/>
  <c r="E3474" i="16" s="1"/>
  <c r="C3474" i="16" s="1"/>
  <c r="I3317" i="16"/>
  <c r="E3317" i="16" s="1"/>
  <c r="C3317" i="16" s="1"/>
  <c r="I3161" i="16"/>
  <c r="E3161" i="16" s="1"/>
  <c r="C3161" i="16" s="1"/>
  <c r="I3018" i="16"/>
  <c r="E3018" i="16" s="1"/>
  <c r="C3018" i="16" s="1"/>
  <c r="I2875" i="16"/>
  <c r="E2875" i="16" s="1"/>
  <c r="C2875" i="16" s="1"/>
  <c r="I2730" i="16"/>
  <c r="E2730" i="16" s="1"/>
  <c r="C2730" i="16" s="1"/>
  <c r="I2587" i="16"/>
  <c r="E2587" i="16" s="1"/>
  <c r="C2587" i="16" s="1"/>
  <c r="I2430" i="16"/>
  <c r="E2430" i="16" s="1"/>
  <c r="C2430" i="16" s="1"/>
  <c r="I2286" i="16"/>
  <c r="E2286" i="16" s="1"/>
  <c r="C2286" i="16" s="1"/>
  <c r="I2142" i="16"/>
  <c r="E2142" i="16" s="1"/>
  <c r="C2142" i="16" s="1"/>
  <c r="I1999" i="16"/>
  <c r="E1999" i="16" s="1"/>
  <c r="C1999" i="16" s="1"/>
  <c r="I1854" i="16"/>
  <c r="E1854" i="16" s="1"/>
  <c r="C1854" i="16" s="1"/>
  <c r="I3472" i="16"/>
  <c r="E3472" i="16" s="1"/>
  <c r="C3472" i="16" s="1"/>
  <c r="I3329" i="16"/>
  <c r="E3329" i="16" s="1"/>
  <c r="C3329" i="16" s="1"/>
  <c r="I3186" i="16"/>
  <c r="E3186" i="16" s="1"/>
  <c r="C3186" i="16" s="1"/>
  <c r="I3041" i="16"/>
  <c r="E3041" i="16" s="1"/>
  <c r="C3041" i="16" s="1"/>
  <c r="I2898" i="16"/>
  <c r="E2898" i="16" s="1"/>
  <c r="C2898" i="16" s="1"/>
  <c r="I2753" i="16"/>
  <c r="E2753" i="16" s="1"/>
  <c r="C2753" i="16" s="1"/>
  <c r="I2609" i="16"/>
  <c r="E2609" i="16" s="1"/>
  <c r="C2609" i="16" s="1"/>
  <c r="I2464" i="16"/>
  <c r="E2464" i="16" s="1"/>
  <c r="C2464" i="16" s="1"/>
  <c r="I2321" i="16"/>
  <c r="E2321" i="16" s="1"/>
  <c r="C2321" i="16" s="1"/>
  <c r="I2177" i="16"/>
  <c r="E2177" i="16" s="1"/>
  <c r="C2177" i="16" s="1"/>
  <c r="I2033" i="16"/>
  <c r="E2033" i="16" s="1"/>
  <c r="C2033" i="16" s="1"/>
  <c r="I1889" i="16"/>
  <c r="E1889" i="16" s="1"/>
  <c r="C1889" i="16" s="1"/>
  <c r="I3832" i="16"/>
  <c r="E3832" i="16" s="1"/>
  <c r="C3832" i="16" s="1"/>
  <c r="I3689" i="16"/>
  <c r="E3689" i="16" s="1"/>
  <c r="C3689" i="16" s="1"/>
  <c r="I3543" i="16"/>
  <c r="E3543" i="16" s="1"/>
  <c r="C3543" i="16" s="1"/>
  <c r="I3400" i="16"/>
  <c r="E3400" i="16" s="1"/>
  <c r="C3400" i="16" s="1"/>
  <c r="I3256" i="16"/>
  <c r="E3256" i="16" s="1"/>
  <c r="C3256" i="16" s="1"/>
  <c r="I3112" i="16"/>
  <c r="E3112" i="16" s="1"/>
  <c r="C3112" i="16" s="1"/>
  <c r="I2969" i="16"/>
  <c r="E2969" i="16" s="1"/>
  <c r="C2969" i="16" s="1"/>
  <c r="I2824" i="16"/>
  <c r="E2824" i="16" s="1"/>
  <c r="C2824" i="16" s="1"/>
  <c r="I2680" i="16"/>
  <c r="E2680" i="16" s="1"/>
  <c r="C2680" i="16" s="1"/>
  <c r="I2536" i="16"/>
  <c r="E2536" i="16" s="1"/>
  <c r="C2536" i="16" s="1"/>
  <c r="I2392" i="16"/>
  <c r="E2392" i="16" s="1"/>
  <c r="C2392" i="16" s="1"/>
  <c r="I2236" i="16"/>
  <c r="E2236" i="16" s="1"/>
  <c r="C2236" i="16" s="1"/>
  <c r="I2091" i="16"/>
  <c r="E2091" i="16" s="1"/>
  <c r="C2091" i="16" s="1"/>
  <c r="I3771" i="16"/>
  <c r="E3771" i="16" s="1"/>
  <c r="C3771" i="16" s="1"/>
  <c r="I3615" i="16"/>
  <c r="E3615" i="16" s="1"/>
  <c r="C3615" i="16" s="1"/>
  <c r="I3471" i="16"/>
  <c r="E3471" i="16" s="1"/>
  <c r="C3471" i="16" s="1"/>
  <c r="I3327" i="16"/>
  <c r="E3327" i="16" s="1"/>
  <c r="C3327" i="16" s="1"/>
  <c r="I3184" i="16"/>
  <c r="E3184" i="16" s="1"/>
  <c r="C3184" i="16" s="1"/>
  <c r="I3040" i="16"/>
  <c r="E3040" i="16" s="1"/>
  <c r="C3040" i="16" s="1"/>
  <c r="I2896" i="16"/>
  <c r="E2896" i="16" s="1"/>
  <c r="C2896" i="16" s="1"/>
  <c r="I2750" i="16"/>
  <c r="E2750" i="16" s="1"/>
  <c r="C2750" i="16" s="1"/>
  <c r="I2607" i="16"/>
  <c r="E2607" i="16" s="1"/>
  <c r="C2607" i="16" s="1"/>
  <c r="I2463" i="16"/>
  <c r="E2463" i="16" s="1"/>
  <c r="C2463" i="16" s="1"/>
  <c r="I2319" i="16"/>
  <c r="E2319" i="16" s="1"/>
  <c r="C2319" i="16" s="1"/>
  <c r="I2176" i="16"/>
  <c r="E2176" i="16" s="1"/>
  <c r="C2176" i="16" s="1"/>
  <c r="I3843" i="16"/>
  <c r="E3843" i="16" s="1"/>
  <c r="C3843" i="16" s="1"/>
  <c r="I3698" i="16"/>
  <c r="E3698" i="16" s="1"/>
  <c r="C3698" i="16" s="1"/>
  <c r="I3554" i="16"/>
  <c r="E3554" i="16" s="1"/>
  <c r="C3554" i="16" s="1"/>
  <c r="I3410" i="16"/>
  <c r="E3410" i="16" s="1"/>
  <c r="C3410" i="16" s="1"/>
  <c r="I3267" i="16"/>
  <c r="E3267" i="16" s="1"/>
  <c r="C3267" i="16" s="1"/>
  <c r="I3123" i="16"/>
  <c r="E3123" i="16" s="1"/>
  <c r="C3123" i="16" s="1"/>
  <c r="I2978" i="16"/>
  <c r="E2978" i="16" s="1"/>
  <c r="C2978" i="16" s="1"/>
  <c r="I2822" i="16"/>
  <c r="E2822" i="16" s="1"/>
  <c r="C2822" i="16" s="1"/>
  <c r="I2666" i="16"/>
  <c r="E2666" i="16" s="1"/>
  <c r="C2666" i="16" s="1"/>
  <c r="I2523" i="16"/>
  <c r="E2523" i="16" s="1"/>
  <c r="C2523" i="16" s="1"/>
  <c r="I2378" i="16"/>
  <c r="E2378" i="16" s="1"/>
  <c r="C2378" i="16" s="1"/>
  <c r="I2234" i="16"/>
  <c r="E2234" i="16" s="1"/>
  <c r="C2234" i="16" s="1"/>
  <c r="I3750" i="16"/>
  <c r="E3750" i="16" s="1"/>
  <c r="C3750" i="16" s="1"/>
  <c r="I3733" i="16"/>
  <c r="E3733" i="16" s="1"/>
  <c r="C3733" i="16" s="1"/>
  <c r="I3589" i="16"/>
  <c r="E3589" i="16" s="1"/>
  <c r="C3589" i="16" s="1"/>
  <c r="I3445" i="16"/>
  <c r="E3445" i="16" s="1"/>
  <c r="C3445" i="16" s="1"/>
  <c r="I3301" i="16"/>
  <c r="E3301" i="16" s="1"/>
  <c r="C3301" i="16" s="1"/>
  <c r="I3157" i="16"/>
  <c r="E3157" i="16" s="1"/>
  <c r="C3157" i="16" s="1"/>
  <c r="I3013" i="16"/>
  <c r="E3013" i="16" s="1"/>
  <c r="C3013" i="16" s="1"/>
  <c r="I2869" i="16"/>
  <c r="E2869" i="16" s="1"/>
  <c r="C2869" i="16" s="1"/>
  <c r="I2725" i="16"/>
  <c r="E2725" i="16" s="1"/>
  <c r="C2725" i="16" s="1"/>
  <c r="I2581" i="16"/>
  <c r="E2581" i="16" s="1"/>
  <c r="C2581" i="16" s="1"/>
  <c r="I2437" i="16"/>
  <c r="E2437" i="16" s="1"/>
  <c r="C2437" i="16" s="1"/>
  <c r="I2281" i="16"/>
  <c r="E2281" i="16" s="1"/>
  <c r="C2281" i="16" s="1"/>
  <c r="I2137" i="16"/>
  <c r="E2137" i="16" s="1"/>
  <c r="C2137" i="16" s="1"/>
  <c r="I2015" i="16"/>
  <c r="E2015" i="16" s="1"/>
  <c r="C2015" i="16" s="1"/>
  <c r="I1873" i="16"/>
  <c r="E1873" i="16" s="1"/>
  <c r="C1873" i="16" s="1"/>
  <c r="I1727" i="16"/>
  <c r="E1727" i="16" s="1"/>
  <c r="C1727" i="16" s="1"/>
  <c r="I1583" i="16"/>
  <c r="E1583" i="16" s="1"/>
  <c r="C1583" i="16" s="1"/>
  <c r="I1439" i="16"/>
  <c r="E1439" i="16" s="1"/>
  <c r="C1439" i="16" s="1"/>
  <c r="I3816" i="16"/>
  <c r="E3816" i="16" s="1"/>
  <c r="C3816" i="16" s="1"/>
  <c r="I3672" i="16"/>
  <c r="E3672" i="16" s="1"/>
  <c r="C3672" i="16" s="1"/>
  <c r="I3528" i="16"/>
  <c r="E3528" i="16" s="1"/>
  <c r="C3528" i="16" s="1"/>
  <c r="I3383" i="16"/>
  <c r="E3383" i="16" s="1"/>
  <c r="C3383" i="16" s="1"/>
  <c r="I3241" i="16"/>
  <c r="E3241" i="16" s="1"/>
  <c r="C3241" i="16" s="1"/>
  <c r="I3097" i="16"/>
  <c r="E3097" i="16" s="1"/>
  <c r="C3097" i="16" s="1"/>
  <c r="I2951" i="16"/>
  <c r="E2951" i="16" s="1"/>
  <c r="C2951" i="16" s="1"/>
  <c r="I2808" i="16"/>
  <c r="E2808" i="16" s="1"/>
  <c r="C2808" i="16" s="1"/>
  <c r="I2664" i="16"/>
  <c r="E2664" i="16" s="1"/>
  <c r="C2664" i="16" s="1"/>
  <c r="I2507" i="16"/>
  <c r="E2507" i="16" s="1"/>
  <c r="C2507" i="16" s="1"/>
  <c r="I2365" i="16"/>
  <c r="E2365" i="16" s="1"/>
  <c r="C2365" i="16" s="1"/>
  <c r="I2219" i="16"/>
  <c r="E2219" i="16" s="1"/>
  <c r="C2219" i="16" s="1"/>
  <c r="I3736" i="16"/>
  <c r="E3736" i="16" s="1"/>
  <c r="C3736" i="16" s="1"/>
  <c r="I3731" i="16"/>
  <c r="E3731" i="16" s="1"/>
  <c r="C3731" i="16" s="1"/>
  <c r="I3587" i="16"/>
  <c r="E3587" i="16" s="1"/>
  <c r="C3587" i="16" s="1"/>
  <c r="I3443" i="16"/>
  <c r="E3443" i="16" s="1"/>
  <c r="C3443" i="16" s="1"/>
  <c r="I3298" i="16"/>
  <c r="E3298" i="16" s="1"/>
  <c r="C3298" i="16" s="1"/>
  <c r="I3156" i="16"/>
  <c r="E3156" i="16" s="1"/>
  <c r="C3156" i="16" s="1"/>
  <c r="I3012" i="16"/>
  <c r="E3012" i="16" s="1"/>
  <c r="C3012" i="16" s="1"/>
  <c r="I2867" i="16"/>
  <c r="E2867" i="16" s="1"/>
  <c r="C2867" i="16" s="1"/>
  <c r="I2723" i="16"/>
  <c r="E2723" i="16" s="1"/>
  <c r="C2723" i="16" s="1"/>
  <c r="I2579" i="16"/>
  <c r="E2579" i="16" s="1"/>
  <c r="C2579" i="16" s="1"/>
  <c r="I2435" i="16"/>
  <c r="E2435" i="16" s="1"/>
  <c r="C2435" i="16" s="1"/>
  <c r="I2291" i="16"/>
  <c r="E2291" i="16" s="1"/>
  <c r="C2291" i="16" s="1"/>
  <c r="I2147" i="16"/>
  <c r="E2147" i="16" s="1"/>
  <c r="C2147" i="16" s="1"/>
  <c r="I3779" i="16"/>
  <c r="E3779" i="16" s="1"/>
  <c r="C3779" i="16" s="1"/>
  <c r="I3635" i="16"/>
  <c r="E3635" i="16" s="1"/>
  <c r="C3635" i="16" s="1"/>
  <c r="I3490" i="16"/>
  <c r="E3490" i="16" s="1"/>
  <c r="C3490" i="16" s="1"/>
  <c r="I3346" i="16"/>
  <c r="E3346" i="16" s="1"/>
  <c r="C3346" i="16" s="1"/>
  <c r="I3202" i="16"/>
  <c r="E3202" i="16" s="1"/>
  <c r="C3202" i="16" s="1"/>
  <c r="I3058" i="16"/>
  <c r="E3058" i="16" s="1"/>
  <c r="C3058" i="16" s="1"/>
  <c r="I2914" i="16"/>
  <c r="E2914" i="16" s="1"/>
  <c r="C2914" i="16" s="1"/>
  <c r="I2770" i="16"/>
  <c r="E2770" i="16" s="1"/>
  <c r="C2770" i="16" s="1"/>
  <c r="I2614" i="16"/>
  <c r="E2614" i="16" s="1"/>
  <c r="C2614" i="16" s="1"/>
  <c r="I2470" i="16"/>
  <c r="E2470" i="16" s="1"/>
  <c r="C2470" i="16" s="1"/>
  <c r="I2326" i="16"/>
  <c r="E2326" i="16" s="1"/>
  <c r="C2326" i="16" s="1"/>
  <c r="I2181" i="16"/>
  <c r="E2181" i="16" s="1"/>
  <c r="C2181" i="16" s="1"/>
  <c r="I3557" i="16"/>
  <c r="E3557" i="16" s="1"/>
  <c r="C3557" i="16" s="1"/>
  <c r="I3706" i="16"/>
  <c r="E3706" i="16" s="1"/>
  <c r="C3706" i="16" s="1"/>
  <c r="I3561" i="16"/>
  <c r="E3561" i="16" s="1"/>
  <c r="C3561" i="16" s="1"/>
  <c r="I3417" i="16"/>
  <c r="E3417" i="16" s="1"/>
  <c r="C3417" i="16" s="1"/>
  <c r="I3273" i="16"/>
  <c r="E3273" i="16" s="1"/>
  <c r="C3273" i="16" s="1"/>
  <c r="I3128" i="16"/>
  <c r="E3128" i="16" s="1"/>
  <c r="C3128" i="16" s="1"/>
  <c r="I2984" i="16"/>
  <c r="E2984" i="16" s="1"/>
  <c r="C2984" i="16" s="1"/>
  <c r="I2841" i="16"/>
  <c r="E2841" i="16" s="1"/>
  <c r="C2841" i="16" s="1"/>
  <c r="I2698" i="16"/>
  <c r="E2698" i="16" s="1"/>
  <c r="C2698" i="16" s="1"/>
  <c r="I2553" i="16"/>
  <c r="E2553" i="16" s="1"/>
  <c r="C2553" i="16" s="1"/>
  <c r="I2397" i="16"/>
  <c r="E2397" i="16" s="1"/>
  <c r="C2397" i="16" s="1"/>
  <c r="I2253" i="16"/>
  <c r="E2253" i="16" s="1"/>
  <c r="C2253" i="16" s="1"/>
  <c r="I2109" i="16"/>
  <c r="E2109" i="16" s="1"/>
  <c r="C2109" i="16" s="1"/>
  <c r="I3801" i="16"/>
  <c r="E3801" i="16" s="1"/>
  <c r="C3801" i="16" s="1"/>
  <c r="I3655" i="16"/>
  <c r="E3655" i="16" s="1"/>
  <c r="C3655" i="16" s="1"/>
  <c r="I3501" i="16"/>
  <c r="E3501" i="16" s="1"/>
  <c r="C3501" i="16" s="1"/>
  <c r="I3356" i="16"/>
  <c r="E3356" i="16" s="1"/>
  <c r="C3356" i="16" s="1"/>
  <c r="I3212" i="16"/>
  <c r="E3212" i="16" s="1"/>
  <c r="C3212" i="16" s="1"/>
  <c r="I3068" i="16"/>
  <c r="E3068" i="16" s="1"/>
  <c r="C3068" i="16" s="1"/>
  <c r="I2925" i="16"/>
  <c r="E2925" i="16" s="1"/>
  <c r="C2925" i="16" s="1"/>
  <c r="I2780" i="16"/>
  <c r="E2780" i="16" s="1"/>
  <c r="C2780" i="16" s="1"/>
  <c r="I2636" i="16"/>
  <c r="E2636" i="16" s="1"/>
  <c r="C2636" i="16" s="1"/>
  <c r="I2492" i="16"/>
  <c r="E2492" i="16" s="1"/>
  <c r="C2492" i="16" s="1"/>
  <c r="I2348" i="16"/>
  <c r="E2348" i="16" s="1"/>
  <c r="C2348" i="16" s="1"/>
  <c r="I2203" i="16"/>
  <c r="E2203" i="16" s="1"/>
  <c r="C2203" i="16" s="1"/>
  <c r="I3679" i="16"/>
  <c r="E3679" i="16" s="1"/>
  <c r="C3679" i="16" s="1"/>
  <c r="I3703" i="16"/>
  <c r="E3703" i="16" s="1"/>
  <c r="C3703" i="16" s="1"/>
  <c r="I3560" i="16"/>
  <c r="E3560" i="16" s="1"/>
  <c r="C3560" i="16" s="1"/>
  <c r="I3414" i="16"/>
  <c r="E3414" i="16" s="1"/>
  <c r="C3414" i="16" s="1"/>
  <c r="I3271" i="16"/>
  <c r="E3271" i="16" s="1"/>
  <c r="C3271" i="16" s="1"/>
  <c r="I3127" i="16"/>
  <c r="E3127" i="16" s="1"/>
  <c r="C3127" i="16" s="1"/>
  <c r="I2983" i="16"/>
  <c r="E2983" i="16" s="1"/>
  <c r="C2983" i="16" s="1"/>
  <c r="I2839" i="16"/>
  <c r="E2839" i="16" s="1"/>
  <c r="C2839" i="16" s="1"/>
  <c r="I2695" i="16"/>
  <c r="E2695" i="16" s="1"/>
  <c r="C2695" i="16" s="1"/>
  <c r="I2551" i="16"/>
  <c r="E2551" i="16" s="1"/>
  <c r="C2551" i="16" s="1"/>
  <c r="I2407" i="16"/>
  <c r="E2407" i="16" s="1"/>
  <c r="C2407" i="16" s="1"/>
  <c r="I2264" i="16"/>
  <c r="E2264" i="16" s="1"/>
  <c r="C2264" i="16" s="1"/>
  <c r="I2120" i="16"/>
  <c r="E2120" i="16" s="1"/>
  <c r="C2120" i="16" s="1"/>
  <c r="I3463" i="16"/>
  <c r="E3463" i="16" s="1"/>
  <c r="C3463" i="16" s="1"/>
  <c r="I3306" i="16"/>
  <c r="E3306" i="16" s="1"/>
  <c r="C3306" i="16" s="1"/>
  <c r="I3150" i="16"/>
  <c r="E3150" i="16" s="1"/>
  <c r="C3150" i="16" s="1"/>
  <c r="I3006" i="16"/>
  <c r="E3006" i="16" s="1"/>
  <c r="C3006" i="16" s="1"/>
  <c r="I2862" i="16"/>
  <c r="E2862" i="16" s="1"/>
  <c r="C2862" i="16" s="1"/>
  <c r="I2719" i="16"/>
  <c r="E2719" i="16" s="1"/>
  <c r="C2719" i="16" s="1"/>
  <c r="I2574" i="16"/>
  <c r="E2574" i="16" s="1"/>
  <c r="C2574" i="16" s="1"/>
  <c r="I2418" i="16"/>
  <c r="E2418" i="16" s="1"/>
  <c r="C2418" i="16" s="1"/>
  <c r="I2274" i="16"/>
  <c r="E2274" i="16" s="1"/>
  <c r="C2274" i="16" s="1"/>
  <c r="I2130" i="16"/>
  <c r="E2130" i="16" s="1"/>
  <c r="C2130" i="16" s="1"/>
  <c r="I1986" i="16"/>
  <c r="E1986" i="16" s="1"/>
  <c r="C1986" i="16" s="1"/>
  <c r="I1842" i="16"/>
  <c r="E1842" i="16" s="1"/>
  <c r="C1842" i="16" s="1"/>
  <c r="I3461" i="16"/>
  <c r="E3461" i="16" s="1"/>
  <c r="C3461" i="16" s="1"/>
  <c r="I3318" i="16"/>
  <c r="E3318" i="16" s="1"/>
  <c r="C3318" i="16" s="1"/>
  <c r="I3173" i="16"/>
  <c r="E3173" i="16" s="1"/>
  <c r="C3173" i="16" s="1"/>
  <c r="I3029" i="16"/>
  <c r="E3029" i="16" s="1"/>
  <c r="C3029" i="16" s="1"/>
  <c r="I2885" i="16"/>
  <c r="E2885" i="16" s="1"/>
  <c r="C2885" i="16" s="1"/>
  <c r="I2741" i="16"/>
  <c r="E2741" i="16" s="1"/>
  <c r="C2741" i="16" s="1"/>
  <c r="I2596" i="16"/>
  <c r="E2596" i="16" s="1"/>
  <c r="C2596" i="16" s="1"/>
  <c r="I2453" i="16"/>
  <c r="E2453" i="16" s="1"/>
  <c r="C2453" i="16" s="1"/>
  <c r="I2309" i="16"/>
  <c r="E2309" i="16" s="1"/>
  <c r="C2309" i="16" s="1"/>
  <c r="I2164" i="16"/>
  <c r="E2164" i="16" s="1"/>
  <c r="C2164" i="16" s="1"/>
  <c r="I2020" i="16"/>
  <c r="E2020" i="16" s="1"/>
  <c r="C2020" i="16" s="1"/>
  <c r="I1878" i="16"/>
  <c r="E1878" i="16" s="1"/>
  <c r="C1878" i="16" s="1"/>
  <c r="I3819" i="16"/>
  <c r="E3819" i="16" s="1"/>
  <c r="C3819" i="16" s="1"/>
  <c r="I3676" i="16"/>
  <c r="E3676" i="16" s="1"/>
  <c r="C3676" i="16" s="1"/>
  <c r="I3532" i="16"/>
  <c r="E3532" i="16" s="1"/>
  <c r="C3532" i="16" s="1"/>
  <c r="I3389" i="16"/>
  <c r="E3389" i="16" s="1"/>
  <c r="C3389" i="16" s="1"/>
  <c r="I3244" i="16"/>
  <c r="E3244" i="16" s="1"/>
  <c r="C3244" i="16" s="1"/>
  <c r="I3100" i="16"/>
  <c r="E3100" i="16" s="1"/>
  <c r="C3100" i="16" s="1"/>
  <c r="I2956" i="16"/>
  <c r="E2956" i="16" s="1"/>
  <c r="C2956" i="16" s="1"/>
  <c r="I2813" i="16"/>
  <c r="E2813" i="16" s="1"/>
  <c r="C2813" i="16" s="1"/>
  <c r="I2668" i="16"/>
  <c r="E2668" i="16" s="1"/>
  <c r="C2668" i="16" s="1"/>
  <c r="I2525" i="16"/>
  <c r="E2525" i="16" s="1"/>
  <c r="C2525" i="16" s="1"/>
  <c r="I2380" i="16"/>
  <c r="E2380" i="16" s="1"/>
  <c r="C2380" i="16" s="1"/>
  <c r="I2224" i="16"/>
  <c r="E2224" i="16" s="1"/>
  <c r="C2224" i="16" s="1"/>
  <c r="I3749" i="16"/>
  <c r="E3749" i="16" s="1"/>
  <c r="C3749" i="16" s="1"/>
  <c r="I3759" i="16"/>
  <c r="E3759" i="16" s="1"/>
  <c r="C3759" i="16" s="1"/>
  <c r="I3602" i="16"/>
  <c r="E3602" i="16" s="1"/>
  <c r="C3602" i="16" s="1"/>
  <c r="I3459" i="16"/>
  <c r="E3459" i="16" s="1"/>
  <c r="C3459" i="16" s="1"/>
  <c r="I3316" i="16"/>
  <c r="E3316" i="16" s="1"/>
  <c r="C3316" i="16" s="1"/>
  <c r="I3170" i="16"/>
  <c r="E3170" i="16" s="1"/>
  <c r="C3170" i="16" s="1"/>
  <c r="I3028" i="16"/>
  <c r="E3028" i="16" s="1"/>
  <c r="C3028" i="16" s="1"/>
  <c r="I2883" i="16"/>
  <c r="E2883" i="16" s="1"/>
  <c r="C2883" i="16" s="1"/>
  <c r="I2739" i="16"/>
  <c r="E2739" i="16" s="1"/>
  <c r="C2739" i="16" s="1"/>
  <c r="I2595" i="16"/>
  <c r="E2595" i="16" s="1"/>
  <c r="C2595" i="16" s="1"/>
  <c r="I2451" i="16"/>
  <c r="E2451" i="16" s="1"/>
  <c r="C2451" i="16" s="1"/>
  <c r="I2306" i="16"/>
  <c r="E2306" i="16" s="1"/>
  <c r="C2306" i="16" s="1"/>
  <c r="I2163" i="16"/>
  <c r="E2163" i="16" s="1"/>
  <c r="C2163" i="16" s="1"/>
  <c r="I3831" i="16"/>
  <c r="E3831" i="16" s="1"/>
  <c r="C3831" i="16" s="1"/>
  <c r="I3686" i="16"/>
  <c r="E3686" i="16" s="1"/>
  <c r="C3686" i="16" s="1"/>
  <c r="I3542" i="16"/>
  <c r="E3542" i="16" s="1"/>
  <c r="C3542" i="16" s="1"/>
  <c r="I3398" i="16"/>
  <c r="E3398" i="16" s="1"/>
  <c r="C3398" i="16" s="1"/>
  <c r="I3254" i="16"/>
  <c r="E3254" i="16" s="1"/>
  <c r="C3254" i="16" s="1"/>
  <c r="I3110" i="16"/>
  <c r="E3110" i="16" s="1"/>
  <c r="C3110" i="16" s="1"/>
  <c r="I2966" i="16"/>
  <c r="E2966" i="16" s="1"/>
  <c r="C2966" i="16" s="1"/>
  <c r="I2811" i="16"/>
  <c r="E2811" i="16" s="1"/>
  <c r="C2811" i="16" s="1"/>
  <c r="I2653" i="16"/>
  <c r="E2653" i="16" s="1"/>
  <c r="C2653" i="16" s="1"/>
  <c r="I2510" i="16"/>
  <c r="E2510" i="16" s="1"/>
  <c r="C2510" i="16" s="1"/>
  <c r="I2367" i="16"/>
  <c r="E2367" i="16" s="1"/>
  <c r="C2367" i="16" s="1"/>
  <c r="I2210" i="16"/>
  <c r="E2210" i="16" s="1"/>
  <c r="C2210" i="16" s="1"/>
  <c r="I3605" i="16"/>
  <c r="E3605" i="16" s="1"/>
  <c r="C3605" i="16" s="1"/>
  <c r="I3720" i="16"/>
  <c r="E3720" i="16" s="1"/>
  <c r="C3720" i="16" s="1"/>
  <c r="I3577" i="16"/>
  <c r="E3577" i="16" s="1"/>
  <c r="C3577" i="16" s="1"/>
  <c r="I3433" i="16"/>
  <c r="E3433" i="16" s="1"/>
  <c r="C3433" i="16" s="1"/>
  <c r="I3289" i="16"/>
  <c r="E3289" i="16" s="1"/>
  <c r="C3289" i="16" s="1"/>
  <c r="I3145" i="16"/>
  <c r="E3145" i="16" s="1"/>
  <c r="C3145" i="16" s="1"/>
  <c r="I3001" i="16"/>
  <c r="E3001" i="16" s="1"/>
  <c r="C3001" i="16" s="1"/>
  <c r="I2857" i="16"/>
  <c r="E2857" i="16" s="1"/>
  <c r="C2857" i="16" s="1"/>
  <c r="I2714" i="16"/>
  <c r="E2714" i="16" s="1"/>
  <c r="C2714" i="16" s="1"/>
  <c r="I2569" i="16"/>
  <c r="E2569" i="16" s="1"/>
  <c r="C2569" i="16" s="1"/>
  <c r="I2425" i="16"/>
  <c r="E2425" i="16" s="1"/>
  <c r="C2425" i="16" s="1"/>
  <c r="I2269" i="16"/>
  <c r="E2269" i="16" s="1"/>
  <c r="C2269" i="16" s="1"/>
  <c r="I2126" i="16"/>
  <c r="E2126" i="16" s="1"/>
  <c r="C2126" i="16" s="1"/>
  <c r="I2004" i="16"/>
  <c r="E2004" i="16" s="1"/>
  <c r="C2004" i="16" s="1"/>
  <c r="I1859" i="16"/>
  <c r="E1859" i="16" s="1"/>
  <c r="C1859" i="16" s="1"/>
  <c r="I1716" i="16"/>
  <c r="E1716" i="16" s="1"/>
  <c r="C1716" i="16" s="1"/>
  <c r="I1573" i="16"/>
  <c r="E1573" i="16" s="1"/>
  <c r="C1573" i="16" s="1"/>
  <c r="I1428" i="16"/>
  <c r="E1428" i="16" s="1"/>
  <c r="C1428" i="16" s="1"/>
  <c r="I1284" i="16"/>
  <c r="E1284" i="16" s="1"/>
  <c r="C1284" i="16" s="1"/>
  <c r="I1140" i="16"/>
  <c r="E1140" i="16" s="1"/>
  <c r="C1140" i="16" s="1"/>
  <c r="I3804" i="16"/>
  <c r="E3804" i="16" s="1"/>
  <c r="C3804" i="16" s="1"/>
  <c r="I3660" i="16"/>
  <c r="E3660" i="16" s="1"/>
  <c r="C3660" i="16" s="1"/>
  <c r="I3515" i="16"/>
  <c r="E3515" i="16" s="1"/>
  <c r="C3515" i="16" s="1"/>
  <c r="I3373" i="16"/>
  <c r="E3373" i="16" s="1"/>
  <c r="C3373" i="16" s="1"/>
  <c r="I3228" i="16"/>
  <c r="E3228" i="16" s="1"/>
  <c r="C3228" i="16" s="1"/>
  <c r="I3084" i="16"/>
  <c r="E3084" i="16" s="1"/>
  <c r="C3084" i="16" s="1"/>
  <c r="I2940" i="16"/>
  <c r="E2940" i="16" s="1"/>
  <c r="C2940" i="16" s="1"/>
  <c r="I2796" i="16"/>
  <c r="E2796" i="16" s="1"/>
  <c r="C2796" i="16" s="1"/>
  <c r="I2651" i="16"/>
  <c r="E2651" i="16" s="1"/>
  <c r="C2651" i="16" s="1"/>
  <c r="I2497" i="16"/>
  <c r="E2497" i="16" s="1"/>
  <c r="C2497" i="16" s="1"/>
  <c r="I2352" i="16"/>
  <c r="E2352" i="16" s="1"/>
  <c r="C2352" i="16" s="1"/>
  <c r="I2207" i="16"/>
  <c r="E2207" i="16" s="1"/>
  <c r="C2207" i="16" s="1"/>
  <c r="I3630" i="16"/>
  <c r="E3630" i="16" s="1"/>
  <c r="C3630" i="16" s="1"/>
  <c r="I3719" i="16"/>
  <c r="E3719" i="16" s="1"/>
  <c r="C3719" i="16" s="1"/>
  <c r="I3575" i="16"/>
  <c r="E3575" i="16" s="1"/>
  <c r="C3575" i="16" s="1"/>
  <c r="I3432" i="16"/>
  <c r="E3432" i="16" s="1"/>
  <c r="C3432" i="16" s="1"/>
  <c r="I3287" i="16"/>
  <c r="E3287" i="16" s="1"/>
  <c r="C3287" i="16" s="1"/>
  <c r="I3144" i="16"/>
  <c r="E3144" i="16" s="1"/>
  <c r="C3144" i="16" s="1"/>
  <c r="I3000" i="16"/>
  <c r="E3000" i="16" s="1"/>
  <c r="C3000" i="16" s="1"/>
  <c r="I2854" i="16"/>
  <c r="E2854" i="16" s="1"/>
  <c r="C2854" i="16" s="1"/>
  <c r="I2711" i="16"/>
  <c r="E2711" i="16" s="1"/>
  <c r="C2711" i="16" s="1"/>
  <c r="I2567" i="16"/>
  <c r="E2567" i="16" s="1"/>
  <c r="C2567" i="16" s="1"/>
  <c r="I2423" i="16"/>
  <c r="E2423" i="16" s="1"/>
  <c r="C2423" i="16" s="1"/>
  <c r="I2279" i="16"/>
  <c r="E2279" i="16" s="1"/>
  <c r="C2279" i="16" s="1"/>
  <c r="I2136" i="16"/>
  <c r="E2136" i="16" s="1"/>
  <c r="C2136" i="16" s="1"/>
  <c r="I3766" i="16"/>
  <c r="E3766" i="16" s="1"/>
  <c r="C3766" i="16" s="1"/>
  <c r="I3621" i="16"/>
  <c r="E3621" i="16" s="1"/>
  <c r="C3621" i="16" s="1"/>
  <c r="I3478" i="16"/>
  <c r="E3478" i="16" s="1"/>
  <c r="C3478" i="16" s="1"/>
  <c r="I3334" i="16"/>
  <c r="E3334" i="16" s="1"/>
  <c r="C3334" i="16" s="1"/>
  <c r="I3189" i="16"/>
  <c r="E3189" i="16" s="1"/>
  <c r="C3189" i="16" s="1"/>
  <c r="I3046" i="16"/>
  <c r="E3046" i="16" s="1"/>
  <c r="C3046" i="16" s="1"/>
  <c r="I2902" i="16"/>
  <c r="E2902" i="16" s="1"/>
  <c r="C2902" i="16" s="1"/>
  <c r="I2758" i="16"/>
  <c r="E2758" i="16" s="1"/>
  <c r="C2758" i="16" s="1"/>
  <c r="I2602" i="16"/>
  <c r="E2602" i="16" s="1"/>
  <c r="C2602" i="16" s="1"/>
  <c r="I2459" i="16"/>
  <c r="E2459" i="16" s="1"/>
  <c r="C2459" i="16" s="1"/>
  <c r="I2315" i="16"/>
  <c r="E2315" i="16" s="1"/>
  <c r="C2315" i="16" s="1"/>
  <c r="I2170" i="16"/>
  <c r="E2170" i="16" s="1"/>
  <c r="C2170" i="16" s="1"/>
  <c r="I3838" i="16"/>
  <c r="E3838" i="16" s="1"/>
  <c r="C3838" i="16" s="1"/>
  <c r="I3692" i="16"/>
  <c r="E3692" i="16" s="1"/>
  <c r="C3692" i="16" s="1"/>
  <c r="I3549" i="16"/>
  <c r="E3549" i="16" s="1"/>
  <c r="C3549" i="16" s="1"/>
  <c r="I3404" i="16"/>
  <c r="E3404" i="16" s="1"/>
  <c r="C3404" i="16" s="1"/>
  <c r="I3260" i="16"/>
  <c r="E3260" i="16" s="1"/>
  <c r="C3260" i="16" s="1"/>
  <c r="I3117" i="16"/>
  <c r="E3117" i="16" s="1"/>
  <c r="C3117" i="16" s="1"/>
  <c r="I2973" i="16"/>
  <c r="E2973" i="16" s="1"/>
  <c r="C2973" i="16" s="1"/>
  <c r="I2828" i="16"/>
  <c r="E2828" i="16" s="1"/>
  <c r="C2828" i="16" s="1"/>
  <c r="I2685" i="16"/>
  <c r="E2685" i="16" s="1"/>
  <c r="C2685" i="16" s="1"/>
  <c r="I2541" i="16"/>
  <c r="E2541" i="16" s="1"/>
  <c r="C2541" i="16" s="1"/>
  <c r="I2386" i="16"/>
  <c r="E2386" i="16" s="1"/>
  <c r="C2386" i="16" s="1"/>
  <c r="I2241" i="16"/>
  <c r="E2241" i="16" s="1"/>
  <c r="C2241" i="16" s="1"/>
  <c r="I2098" i="16"/>
  <c r="E2098" i="16" s="1"/>
  <c r="C2098" i="16" s="1"/>
  <c r="I3788" i="16"/>
  <c r="E3788" i="16" s="1"/>
  <c r="C3788" i="16" s="1"/>
  <c r="I3644" i="16"/>
  <c r="E3644" i="16" s="1"/>
  <c r="C3644" i="16" s="1"/>
  <c r="I3489" i="16"/>
  <c r="E3489" i="16" s="1"/>
  <c r="C3489" i="16" s="1"/>
  <c r="I3344" i="16"/>
  <c r="E3344" i="16" s="1"/>
  <c r="C3344" i="16" s="1"/>
  <c r="I3200" i="16"/>
  <c r="E3200" i="16" s="1"/>
  <c r="C3200" i="16" s="1"/>
  <c r="I3055" i="16"/>
  <c r="E3055" i="16" s="1"/>
  <c r="C3055" i="16" s="1"/>
  <c r="I2911" i="16"/>
  <c r="E2911" i="16" s="1"/>
  <c r="C2911" i="16" s="1"/>
  <c r="I2768" i="16"/>
  <c r="E2768" i="16" s="1"/>
  <c r="C2768" i="16" s="1"/>
  <c r="I2624" i="16"/>
  <c r="E2624" i="16" s="1"/>
  <c r="C2624" i="16" s="1"/>
  <c r="I2480" i="16"/>
  <c r="E2480" i="16" s="1"/>
  <c r="C2480" i="16" s="1"/>
  <c r="I2336" i="16"/>
  <c r="E2336" i="16" s="1"/>
  <c r="C2336" i="16" s="1"/>
  <c r="I2191" i="16"/>
  <c r="E2191" i="16" s="1"/>
  <c r="C2191" i="16" s="1"/>
  <c r="I3835" i="16"/>
  <c r="E3835" i="16" s="1"/>
  <c r="C3835" i="16" s="1"/>
  <c r="I3691" i="16"/>
  <c r="E3691" i="16" s="1"/>
  <c r="C3691" i="16" s="1"/>
  <c r="I3547" i="16"/>
  <c r="E3547" i="16" s="1"/>
  <c r="C3547" i="16" s="1"/>
  <c r="I3403" i="16"/>
  <c r="E3403" i="16" s="1"/>
  <c r="C3403" i="16" s="1"/>
  <c r="I3259" i="16"/>
  <c r="E3259" i="16" s="1"/>
  <c r="C3259" i="16" s="1"/>
  <c r="I3116" i="16"/>
  <c r="E3116" i="16" s="1"/>
  <c r="C3116" i="16" s="1"/>
  <c r="I2970" i="16"/>
  <c r="E2970" i="16" s="1"/>
  <c r="C2970" i="16" s="1"/>
  <c r="I2827" i="16"/>
  <c r="E2827" i="16" s="1"/>
  <c r="C2827" i="16" s="1"/>
  <c r="I2682" i="16"/>
  <c r="E2682" i="16" s="1"/>
  <c r="C2682" i="16" s="1"/>
  <c r="I2540" i="16"/>
  <c r="E2540" i="16" s="1"/>
  <c r="C2540" i="16" s="1"/>
  <c r="I2395" i="16"/>
  <c r="E2395" i="16" s="1"/>
  <c r="C2395" i="16" s="1"/>
  <c r="I2252" i="16"/>
  <c r="E2252" i="16" s="1"/>
  <c r="C2252" i="16" s="1"/>
  <c r="I2108" i="16"/>
  <c r="E2108" i="16" s="1"/>
  <c r="C2108" i="16" s="1"/>
  <c r="I3450" i="16"/>
  <c r="E3450" i="16" s="1"/>
  <c r="C3450" i="16" s="1"/>
  <c r="I3282" i="16"/>
  <c r="E3282" i="16" s="1"/>
  <c r="C3282" i="16" s="1"/>
  <c r="I3138" i="16"/>
  <c r="E3138" i="16" s="1"/>
  <c r="C3138" i="16" s="1"/>
  <c r="I2994" i="16"/>
  <c r="E2994" i="16" s="1"/>
  <c r="C2994" i="16" s="1"/>
  <c r="I2850" i="16"/>
  <c r="E2850" i="16" s="1"/>
  <c r="C2850" i="16" s="1"/>
  <c r="I2705" i="16"/>
  <c r="E2705" i="16" s="1"/>
  <c r="C2705" i="16" s="1"/>
  <c r="I2562" i="16"/>
  <c r="E2562" i="16" s="1"/>
  <c r="C2562" i="16" s="1"/>
  <c r="I2406" i="16"/>
  <c r="E2406" i="16" s="1"/>
  <c r="C2406" i="16" s="1"/>
  <c r="I2262" i="16"/>
  <c r="E2262" i="16" s="1"/>
  <c r="C2262" i="16" s="1"/>
  <c r="I2118" i="16"/>
  <c r="E2118" i="16" s="1"/>
  <c r="C2118" i="16" s="1"/>
  <c r="I1973" i="16"/>
  <c r="E1973" i="16" s="1"/>
  <c r="C1973" i="16" s="1"/>
  <c r="I1830" i="16"/>
  <c r="E1830" i="16" s="1"/>
  <c r="C1830" i="16" s="1"/>
  <c r="I3449" i="16"/>
  <c r="E3449" i="16" s="1"/>
  <c r="C3449" i="16" s="1"/>
  <c r="I3305" i="16"/>
  <c r="E3305" i="16" s="1"/>
  <c r="C3305" i="16" s="1"/>
  <c r="I3162" i="16"/>
  <c r="E3162" i="16" s="1"/>
  <c r="C3162" i="16" s="1"/>
  <c r="I3017" i="16"/>
  <c r="E3017" i="16" s="1"/>
  <c r="C3017" i="16" s="1"/>
  <c r="I2873" i="16"/>
  <c r="E2873" i="16" s="1"/>
  <c r="C2873" i="16" s="1"/>
  <c r="I2729" i="16"/>
  <c r="E2729" i="16" s="1"/>
  <c r="C2729" i="16" s="1"/>
  <c r="I2585" i="16"/>
  <c r="E2585" i="16" s="1"/>
  <c r="C2585" i="16" s="1"/>
  <c r="I2441" i="16"/>
  <c r="E2441" i="16" s="1"/>
  <c r="C2441" i="16" s="1"/>
  <c r="I2297" i="16"/>
  <c r="E2297" i="16" s="1"/>
  <c r="C2297" i="16" s="1"/>
  <c r="I2153" i="16"/>
  <c r="E2153" i="16" s="1"/>
  <c r="C2153" i="16" s="1"/>
  <c r="I2009" i="16"/>
  <c r="E2009" i="16" s="1"/>
  <c r="C2009" i="16" s="1"/>
  <c r="I1866" i="16"/>
  <c r="E1866" i="16" s="1"/>
  <c r="C1866" i="16" s="1"/>
  <c r="I3808" i="16"/>
  <c r="E3808" i="16" s="1"/>
  <c r="C3808" i="16" s="1"/>
  <c r="I3664" i="16"/>
  <c r="E3664" i="16" s="1"/>
  <c r="C3664" i="16" s="1"/>
  <c r="I3519" i="16"/>
  <c r="E3519" i="16" s="1"/>
  <c r="C3519" i="16" s="1"/>
  <c r="I3376" i="16"/>
  <c r="E3376" i="16" s="1"/>
  <c r="C3376" i="16" s="1"/>
  <c r="I3232" i="16"/>
  <c r="E3232" i="16" s="1"/>
  <c r="C3232" i="16" s="1"/>
  <c r="I3087" i="16"/>
  <c r="E3087" i="16" s="1"/>
  <c r="C3087" i="16" s="1"/>
  <c r="I2944" i="16"/>
  <c r="E2944" i="16" s="1"/>
  <c r="C2944" i="16" s="1"/>
  <c r="I2800" i="16"/>
  <c r="E2800" i="16" s="1"/>
  <c r="C2800" i="16" s="1"/>
  <c r="I2655" i="16"/>
  <c r="E2655" i="16" s="1"/>
  <c r="C2655" i="16" s="1"/>
  <c r="I2512" i="16"/>
  <c r="E2512" i="16" s="1"/>
  <c r="C2512" i="16" s="1"/>
  <c r="I2368" i="16"/>
  <c r="E2368" i="16" s="1"/>
  <c r="C2368" i="16" s="1"/>
  <c r="I2213" i="16"/>
  <c r="E2213" i="16" s="1"/>
  <c r="C2213" i="16" s="1"/>
  <c r="I3594" i="16"/>
  <c r="E3594" i="16" s="1"/>
  <c r="C3594" i="16" s="1"/>
  <c r="I3748" i="16"/>
  <c r="E3748" i="16" s="1"/>
  <c r="C3748" i="16" s="1"/>
  <c r="I3590" i="16"/>
  <c r="E3590" i="16" s="1"/>
  <c r="C3590" i="16" s="1"/>
  <c r="I3447" i="16"/>
  <c r="E3447" i="16" s="1"/>
  <c r="C3447" i="16" s="1"/>
  <c r="I3304" i="16"/>
  <c r="E3304" i="16" s="1"/>
  <c r="C3304" i="16" s="1"/>
  <c r="I3160" i="16"/>
  <c r="E3160" i="16" s="1"/>
  <c r="C3160" i="16" s="1"/>
  <c r="I3014" i="16"/>
  <c r="E3014" i="16" s="1"/>
  <c r="C3014" i="16" s="1"/>
  <c r="I2871" i="16"/>
  <c r="E2871" i="16" s="1"/>
  <c r="C2871" i="16" s="1"/>
  <c r="I2727" i="16"/>
  <c r="E2727" i="16" s="1"/>
  <c r="C2727" i="16" s="1"/>
  <c r="I2583" i="16"/>
  <c r="E2583" i="16" s="1"/>
  <c r="C2583" i="16" s="1"/>
  <c r="I2439" i="16"/>
  <c r="E2439" i="16" s="1"/>
  <c r="C2439" i="16" s="1"/>
  <c r="I2294" i="16"/>
  <c r="E2294" i="16" s="1"/>
  <c r="C2294" i="16" s="1"/>
  <c r="I2152" i="16"/>
  <c r="E2152" i="16" s="1"/>
  <c r="C2152" i="16" s="1"/>
  <c r="I3818" i="16"/>
  <c r="E3818" i="16" s="1"/>
  <c r="C3818" i="16" s="1"/>
  <c r="I3673" i="16"/>
  <c r="E3673" i="16" s="1"/>
  <c r="C3673" i="16" s="1"/>
  <c r="I3530" i="16"/>
  <c r="E3530" i="16" s="1"/>
  <c r="C3530" i="16" s="1"/>
  <c r="I3386" i="16"/>
  <c r="E3386" i="16" s="1"/>
  <c r="C3386" i="16" s="1"/>
  <c r="I3242" i="16"/>
  <c r="E3242" i="16" s="1"/>
  <c r="C3242" i="16" s="1"/>
  <c r="I3098" i="16"/>
  <c r="E3098" i="16" s="1"/>
  <c r="C3098" i="16" s="1"/>
  <c r="I2954" i="16"/>
  <c r="E2954" i="16" s="1"/>
  <c r="C2954" i="16" s="1"/>
  <c r="I2786" i="16"/>
  <c r="E2786" i="16" s="1"/>
  <c r="C2786" i="16" s="1"/>
  <c r="I2642" i="16"/>
  <c r="E2642" i="16" s="1"/>
  <c r="C2642" i="16" s="1"/>
  <c r="I2498" i="16"/>
  <c r="E2498" i="16" s="1"/>
  <c r="C2498" i="16" s="1"/>
  <c r="I2354" i="16"/>
  <c r="E2354" i="16" s="1"/>
  <c r="C2354" i="16" s="1"/>
  <c r="I2198" i="16"/>
  <c r="E2198" i="16" s="1"/>
  <c r="C2198" i="16" s="1"/>
  <c r="I3509" i="16"/>
  <c r="E3509" i="16" s="1"/>
  <c r="C3509" i="16" s="1"/>
  <c r="I3708" i="16"/>
  <c r="E3708" i="16" s="1"/>
  <c r="C3708" i="16" s="1"/>
  <c r="I3565" i="16"/>
  <c r="E3565" i="16" s="1"/>
  <c r="C3565" i="16" s="1"/>
  <c r="I3421" i="16"/>
  <c r="E3421" i="16" s="1"/>
  <c r="C3421" i="16" s="1"/>
  <c r="I3277" i="16"/>
  <c r="E3277" i="16" s="1"/>
  <c r="C3277" i="16" s="1"/>
  <c r="I3133" i="16"/>
  <c r="E3133" i="16" s="1"/>
  <c r="C3133" i="16" s="1"/>
  <c r="I2988" i="16"/>
  <c r="E2988" i="16" s="1"/>
  <c r="C2988" i="16" s="1"/>
  <c r="I2844" i="16"/>
  <c r="E2844" i="16" s="1"/>
  <c r="C2844" i="16" s="1"/>
  <c r="I2701" i="16"/>
  <c r="E2701" i="16" s="1"/>
  <c r="C2701" i="16" s="1"/>
  <c r="I2557" i="16"/>
  <c r="E2557" i="16" s="1"/>
  <c r="C2557" i="16" s="1"/>
  <c r="I2413" i="16"/>
  <c r="E2413" i="16" s="1"/>
  <c r="C2413" i="16" s="1"/>
  <c r="I2257" i="16"/>
  <c r="E2257" i="16" s="1"/>
  <c r="C2257" i="16" s="1"/>
  <c r="I2112" i="16"/>
  <c r="E2112" i="16" s="1"/>
  <c r="C2112" i="16" s="1"/>
  <c r="I1993" i="16"/>
  <c r="E1993" i="16" s="1"/>
  <c r="C1993" i="16" s="1"/>
  <c r="I1848" i="16"/>
  <c r="E1848" i="16" s="1"/>
  <c r="C1848" i="16" s="1"/>
  <c r="I1704" i="16"/>
  <c r="E1704" i="16" s="1"/>
  <c r="C1704" i="16" s="1"/>
  <c r="I1561" i="16"/>
  <c r="E1561" i="16" s="1"/>
  <c r="C1561" i="16" s="1"/>
  <c r="I3792" i="16"/>
  <c r="E3792" i="16" s="1"/>
  <c r="C3792" i="16" s="1"/>
  <c r="I3648" i="16"/>
  <c r="E3648" i="16" s="1"/>
  <c r="C3648" i="16" s="1"/>
  <c r="I3504" i="16"/>
  <c r="E3504" i="16" s="1"/>
  <c r="C3504" i="16" s="1"/>
  <c r="I3360" i="16"/>
  <c r="E3360" i="16" s="1"/>
  <c r="C3360" i="16" s="1"/>
  <c r="I3215" i="16"/>
  <c r="E3215" i="16" s="1"/>
  <c r="C3215" i="16" s="1"/>
  <c r="I3072" i="16"/>
  <c r="E3072" i="16" s="1"/>
  <c r="C3072" i="16" s="1"/>
  <c r="I2927" i="16"/>
  <c r="E2927" i="16" s="1"/>
  <c r="C2927" i="16" s="1"/>
  <c r="I2784" i="16"/>
  <c r="E2784" i="16" s="1"/>
  <c r="C2784" i="16" s="1"/>
  <c r="I2628" i="16"/>
  <c r="E2628" i="16" s="1"/>
  <c r="C2628" i="16" s="1"/>
  <c r="I2484" i="16"/>
  <c r="E2484" i="16" s="1"/>
  <c r="C2484" i="16" s="1"/>
  <c r="I2340" i="16"/>
  <c r="E2340" i="16" s="1"/>
  <c r="C2340" i="16" s="1"/>
  <c r="I2196" i="16"/>
  <c r="E2196" i="16" s="1"/>
  <c r="C2196" i="16" s="1"/>
  <c r="I3533" i="16"/>
  <c r="E3533" i="16" s="1"/>
  <c r="C3533" i="16" s="1"/>
  <c r="I3707" i="16"/>
  <c r="E3707" i="16" s="1"/>
  <c r="C3707" i="16" s="1"/>
  <c r="I3563" i="16"/>
  <c r="E3563" i="16" s="1"/>
  <c r="C3563" i="16" s="1"/>
  <c r="I3419" i="16"/>
  <c r="E3419" i="16" s="1"/>
  <c r="C3419" i="16" s="1"/>
  <c r="I3274" i="16"/>
  <c r="E3274" i="16" s="1"/>
  <c r="C3274" i="16" s="1"/>
  <c r="I3130" i="16"/>
  <c r="E3130" i="16" s="1"/>
  <c r="C3130" i="16" s="1"/>
  <c r="I2986" i="16"/>
  <c r="E2986" i="16" s="1"/>
  <c r="C2986" i="16" s="1"/>
  <c r="I2843" i="16"/>
  <c r="E2843" i="16" s="1"/>
  <c r="C2843" i="16" s="1"/>
  <c r="I2699" i="16"/>
  <c r="E2699" i="16" s="1"/>
  <c r="C2699" i="16" s="1"/>
  <c r="I2555" i="16"/>
  <c r="E2555" i="16" s="1"/>
  <c r="C2555" i="16" s="1"/>
  <c r="I2412" i="16"/>
  <c r="E2412" i="16" s="1"/>
  <c r="C2412" i="16" s="1"/>
  <c r="I2268" i="16"/>
  <c r="E2268" i="16" s="1"/>
  <c r="C2268" i="16" s="1"/>
  <c r="I2124" i="16"/>
  <c r="E2124" i="16" s="1"/>
  <c r="C2124" i="16" s="1"/>
  <c r="I3754" i="16"/>
  <c r="E3754" i="16" s="1"/>
  <c r="C3754" i="16" s="1"/>
  <c r="I3609" i="16"/>
  <c r="E3609" i="16" s="1"/>
  <c r="C3609" i="16" s="1"/>
  <c r="I3466" i="16"/>
  <c r="E3466" i="16" s="1"/>
  <c r="C3466" i="16" s="1"/>
  <c r="I3322" i="16"/>
  <c r="E3322" i="16" s="1"/>
  <c r="C3322" i="16" s="1"/>
  <c r="I3179" i="16"/>
  <c r="E3179" i="16" s="1"/>
  <c r="C3179" i="16" s="1"/>
  <c r="I3034" i="16"/>
  <c r="E3034" i="16" s="1"/>
  <c r="C3034" i="16" s="1"/>
  <c r="I2889" i="16"/>
  <c r="E2889" i="16" s="1"/>
  <c r="C2889" i="16" s="1"/>
  <c r="I2745" i="16"/>
  <c r="E2745" i="16" s="1"/>
  <c r="C2745" i="16" s="1"/>
  <c r="I2590" i="16"/>
  <c r="E2590" i="16" s="1"/>
  <c r="C2590" i="16" s="1"/>
  <c r="I2446" i="16"/>
  <c r="E2446" i="16" s="1"/>
  <c r="C2446" i="16" s="1"/>
  <c r="I2301" i="16"/>
  <c r="E2301" i="16" s="1"/>
  <c r="C2301" i="16" s="1"/>
  <c r="I2158" i="16"/>
  <c r="E2158" i="16" s="1"/>
  <c r="C2158" i="16" s="1"/>
  <c r="I3825" i="16"/>
  <c r="E3825" i="16" s="1"/>
  <c r="C3825" i="16" s="1"/>
  <c r="I3681" i="16"/>
  <c r="E3681" i="16" s="1"/>
  <c r="C3681" i="16" s="1"/>
  <c r="I3537" i="16"/>
  <c r="E3537" i="16" s="1"/>
  <c r="C3537" i="16" s="1"/>
  <c r="I3394" i="16"/>
  <c r="E3394" i="16" s="1"/>
  <c r="C3394" i="16" s="1"/>
  <c r="I3249" i="16"/>
  <c r="E3249" i="16" s="1"/>
  <c r="C3249" i="16" s="1"/>
  <c r="I3105" i="16"/>
  <c r="E3105" i="16" s="1"/>
  <c r="C3105" i="16" s="1"/>
  <c r="I2962" i="16"/>
  <c r="E2962" i="16" s="1"/>
  <c r="C2962" i="16" s="1"/>
  <c r="I2817" i="16"/>
  <c r="E2817" i="16" s="1"/>
  <c r="C2817" i="16" s="1"/>
  <c r="I2673" i="16"/>
  <c r="E2673" i="16" s="1"/>
  <c r="C2673" i="16" s="1"/>
  <c r="I2528" i="16"/>
  <c r="E2528" i="16" s="1"/>
  <c r="C2528" i="16" s="1"/>
  <c r="I2372" i="16"/>
  <c r="E2372" i="16" s="1"/>
  <c r="C2372" i="16" s="1"/>
  <c r="I2229" i="16"/>
  <c r="E2229" i="16" s="1"/>
  <c r="C2229" i="16" s="1"/>
  <c r="I2085" i="16"/>
  <c r="E2085" i="16" s="1"/>
  <c r="C2085" i="16" s="1"/>
  <c r="I3775" i="16"/>
  <c r="E3775" i="16" s="1"/>
  <c r="C3775" i="16" s="1"/>
  <c r="I3633" i="16"/>
  <c r="E3633" i="16" s="1"/>
  <c r="C3633" i="16" s="1"/>
  <c r="I3476" i="16"/>
  <c r="E3476" i="16" s="1"/>
  <c r="C3476" i="16" s="1"/>
  <c r="I3332" i="16"/>
  <c r="E3332" i="16" s="1"/>
  <c r="C3332" i="16" s="1"/>
  <c r="I3188" i="16"/>
  <c r="E3188" i="16" s="1"/>
  <c r="C3188" i="16" s="1"/>
  <c r="I3044" i="16"/>
  <c r="E3044" i="16" s="1"/>
  <c r="C3044" i="16" s="1"/>
  <c r="I2900" i="16"/>
  <c r="E2900" i="16" s="1"/>
  <c r="C2900" i="16" s="1"/>
  <c r="I2756" i="16"/>
  <c r="E2756" i="16" s="1"/>
  <c r="C2756" i="16" s="1"/>
  <c r="I2612" i="16"/>
  <c r="E2612" i="16" s="1"/>
  <c r="C2612" i="16" s="1"/>
  <c r="I2469" i="16"/>
  <c r="E2469" i="16" s="1"/>
  <c r="C2469" i="16" s="1"/>
  <c r="I2324" i="16"/>
  <c r="E2324" i="16" s="1"/>
  <c r="C2324" i="16" s="1"/>
  <c r="I2180" i="16"/>
  <c r="E2180" i="16" s="1"/>
  <c r="C2180" i="16" s="1"/>
  <c r="I3823" i="16"/>
  <c r="E3823" i="16" s="1"/>
  <c r="C3823" i="16" s="1"/>
  <c r="I3678" i="16"/>
  <c r="E3678" i="16" s="1"/>
  <c r="C3678" i="16" s="1"/>
  <c r="I3535" i="16"/>
  <c r="E3535" i="16" s="1"/>
  <c r="C3535" i="16" s="1"/>
  <c r="I3392" i="16"/>
  <c r="E3392" i="16" s="1"/>
  <c r="C3392" i="16" s="1"/>
  <c r="I3247" i="16"/>
  <c r="E3247" i="16" s="1"/>
  <c r="C3247" i="16" s="1"/>
  <c r="I3102" i="16"/>
  <c r="E3102" i="16" s="1"/>
  <c r="C3102" i="16" s="1"/>
  <c r="I2959" i="16"/>
  <c r="E2959" i="16" s="1"/>
  <c r="C2959" i="16" s="1"/>
  <c r="I2815" i="16"/>
  <c r="E2815" i="16" s="1"/>
  <c r="C2815" i="16" s="1"/>
  <c r="I2671" i="16"/>
  <c r="E2671" i="16" s="1"/>
  <c r="C2671" i="16" s="1"/>
  <c r="I2527" i="16"/>
  <c r="E2527" i="16" s="1"/>
  <c r="C2527" i="16" s="1"/>
  <c r="I2383" i="16"/>
  <c r="E2383" i="16" s="1"/>
  <c r="C2383" i="16" s="1"/>
  <c r="I2240" i="16"/>
  <c r="E2240" i="16" s="1"/>
  <c r="C2240" i="16" s="1"/>
  <c r="I2096" i="16"/>
  <c r="E2096" i="16" s="1"/>
  <c r="C2096" i="16" s="1"/>
  <c r="I3438" i="16"/>
  <c r="E3438" i="16" s="1"/>
  <c r="C3438" i="16" s="1"/>
  <c r="I3270" i="16"/>
  <c r="E3270" i="16" s="1"/>
  <c r="C3270" i="16" s="1"/>
  <c r="I3126" i="16"/>
  <c r="E3126" i="16" s="1"/>
  <c r="C3126" i="16" s="1"/>
  <c r="I2982" i="16"/>
  <c r="E2982" i="16" s="1"/>
  <c r="C2982" i="16" s="1"/>
  <c r="I2838" i="16"/>
  <c r="E2838" i="16" s="1"/>
  <c r="C2838" i="16" s="1"/>
  <c r="I2694" i="16"/>
  <c r="E2694" i="16" s="1"/>
  <c r="C2694" i="16" s="1"/>
  <c r="I2550" i="16"/>
  <c r="E2550" i="16" s="1"/>
  <c r="C2550" i="16" s="1"/>
  <c r="I2394" i="16"/>
  <c r="E2394" i="16" s="1"/>
  <c r="C2394" i="16" s="1"/>
  <c r="I2250" i="16"/>
  <c r="E2250" i="16" s="1"/>
  <c r="C2250" i="16" s="1"/>
  <c r="I2106" i="16"/>
  <c r="E2106" i="16" s="1"/>
  <c r="C2106" i="16" s="1"/>
  <c r="I1962" i="16"/>
  <c r="E1962" i="16" s="1"/>
  <c r="C1962" i="16" s="1"/>
  <c r="I1818" i="16"/>
  <c r="E1818" i="16" s="1"/>
  <c r="C1818" i="16" s="1"/>
  <c r="I3436" i="16"/>
  <c r="E3436" i="16" s="1"/>
  <c r="C3436" i="16" s="1"/>
  <c r="I3293" i="16"/>
  <c r="E3293" i="16" s="1"/>
  <c r="C3293" i="16" s="1"/>
  <c r="I3148" i="16"/>
  <c r="E3148" i="16" s="1"/>
  <c r="C3148" i="16" s="1"/>
  <c r="I3004" i="16"/>
  <c r="E3004" i="16" s="1"/>
  <c r="C3004" i="16" s="1"/>
  <c r="I2861" i="16"/>
  <c r="E2861" i="16" s="1"/>
  <c r="C2861" i="16" s="1"/>
  <c r="I2717" i="16"/>
  <c r="E2717" i="16" s="1"/>
  <c r="C2717" i="16" s="1"/>
  <c r="I2573" i="16"/>
  <c r="E2573" i="16" s="1"/>
  <c r="C2573" i="16" s="1"/>
  <c r="I2429" i="16"/>
  <c r="E2429" i="16" s="1"/>
  <c r="C2429" i="16" s="1"/>
  <c r="I2284" i="16"/>
  <c r="E2284" i="16" s="1"/>
  <c r="C2284" i="16" s="1"/>
  <c r="I2141" i="16"/>
  <c r="E2141" i="16" s="1"/>
  <c r="C2141" i="16" s="1"/>
  <c r="I1997" i="16"/>
  <c r="E1997" i="16" s="1"/>
  <c r="C1997" i="16" s="1"/>
  <c r="I1852" i="16"/>
  <c r="E1852" i="16" s="1"/>
  <c r="C1852" i="16" s="1"/>
  <c r="I3796" i="16"/>
  <c r="E3796" i="16" s="1"/>
  <c r="C3796" i="16" s="1"/>
  <c r="I3652" i="16"/>
  <c r="E3652" i="16" s="1"/>
  <c r="C3652" i="16" s="1"/>
  <c r="I3508" i="16"/>
  <c r="E3508" i="16" s="1"/>
  <c r="C3508" i="16" s="1"/>
  <c r="I3364" i="16"/>
  <c r="E3364" i="16" s="1"/>
  <c r="C3364" i="16" s="1"/>
  <c r="I3220" i="16"/>
  <c r="E3220" i="16" s="1"/>
  <c r="C3220" i="16" s="1"/>
  <c r="I3075" i="16"/>
  <c r="E3075" i="16" s="1"/>
  <c r="C3075" i="16" s="1"/>
  <c r="I2932" i="16"/>
  <c r="E2932" i="16" s="1"/>
  <c r="C2932" i="16" s="1"/>
  <c r="I2788" i="16"/>
  <c r="E2788" i="16" s="1"/>
  <c r="C2788" i="16" s="1"/>
  <c r="I2644" i="16"/>
  <c r="E2644" i="16" s="1"/>
  <c r="C2644" i="16" s="1"/>
  <c r="I2501" i="16"/>
  <c r="E2501" i="16" s="1"/>
  <c r="C2501" i="16" s="1"/>
  <c r="I2355" i="16"/>
  <c r="E2355" i="16" s="1"/>
  <c r="C2355" i="16" s="1"/>
  <c r="I2199" i="16"/>
  <c r="E2199" i="16" s="1"/>
  <c r="C2199" i="16" s="1"/>
  <c r="I3725" i="16"/>
  <c r="E3725" i="16" s="1"/>
  <c r="C3725" i="16" s="1"/>
  <c r="I3735" i="16"/>
  <c r="E3735" i="16" s="1"/>
  <c r="C3735" i="16" s="1"/>
  <c r="I3579" i="16"/>
  <c r="E3579" i="16" s="1"/>
  <c r="C3579" i="16" s="1"/>
  <c r="I3435" i="16"/>
  <c r="E3435" i="16" s="1"/>
  <c r="C3435" i="16" s="1"/>
  <c r="I3292" i="16"/>
  <c r="E3292" i="16" s="1"/>
  <c r="C3292" i="16" s="1"/>
  <c r="I3147" i="16"/>
  <c r="E3147" i="16" s="1"/>
  <c r="C3147" i="16" s="1"/>
  <c r="I3002" i="16"/>
  <c r="E3002" i="16" s="1"/>
  <c r="C3002" i="16" s="1"/>
  <c r="I2858" i="16"/>
  <c r="E2858" i="16" s="1"/>
  <c r="C2858" i="16" s="1"/>
  <c r="I2715" i="16"/>
  <c r="E2715" i="16" s="1"/>
  <c r="C2715" i="16" s="1"/>
  <c r="I2571" i="16"/>
  <c r="E2571" i="16" s="1"/>
  <c r="C2571" i="16" s="1"/>
  <c r="I2427" i="16"/>
  <c r="E2427" i="16" s="1"/>
  <c r="C2427" i="16" s="1"/>
  <c r="I2283" i="16"/>
  <c r="E2283" i="16" s="1"/>
  <c r="C2283" i="16" s="1"/>
  <c r="I2140" i="16"/>
  <c r="E2140" i="16" s="1"/>
  <c r="C2140" i="16" s="1"/>
  <c r="I3807" i="16"/>
  <c r="E3807" i="16" s="1"/>
  <c r="C3807" i="16" s="1"/>
  <c r="I3663" i="16"/>
  <c r="E3663" i="16" s="1"/>
  <c r="C3663" i="16" s="1"/>
  <c r="I3518" i="16"/>
  <c r="E3518" i="16" s="1"/>
  <c r="C3518" i="16" s="1"/>
  <c r="I3374" i="16"/>
  <c r="E3374" i="16" s="1"/>
  <c r="C3374" i="16" s="1"/>
  <c r="I3230" i="16"/>
  <c r="E3230" i="16" s="1"/>
  <c r="C3230" i="16" s="1"/>
  <c r="I3086" i="16"/>
  <c r="E3086" i="16" s="1"/>
  <c r="C3086" i="16" s="1"/>
  <c r="I2942" i="16"/>
  <c r="E2942" i="16" s="1"/>
  <c r="C2942" i="16" s="1"/>
  <c r="I2775" i="16"/>
  <c r="E2775" i="16" s="1"/>
  <c r="C2775" i="16" s="1"/>
  <c r="I2630" i="16"/>
  <c r="E2630" i="16" s="1"/>
  <c r="C2630" i="16" s="1"/>
  <c r="I2486" i="16"/>
  <c r="E2486" i="16" s="1"/>
  <c r="C2486" i="16" s="1"/>
  <c r="I2342" i="16"/>
  <c r="E2342" i="16" s="1"/>
  <c r="C2342" i="16" s="1"/>
  <c r="I2186" i="16"/>
  <c r="E2186" i="16" s="1"/>
  <c r="C2186" i="16" s="1"/>
  <c r="I3841" i="16"/>
  <c r="E3841" i="16" s="1"/>
  <c r="C3841" i="16" s="1"/>
  <c r="I3697" i="16"/>
  <c r="E3697" i="16" s="1"/>
  <c r="C3697" i="16" s="1"/>
  <c r="I3553" i="16"/>
  <c r="E3553" i="16" s="1"/>
  <c r="C3553" i="16" s="1"/>
  <c r="I3408" i="16"/>
  <c r="E3408" i="16" s="1"/>
  <c r="C3408" i="16" s="1"/>
  <c r="I3264" i="16"/>
  <c r="E3264" i="16" s="1"/>
  <c r="C3264" i="16" s="1"/>
  <c r="I3121" i="16"/>
  <c r="E3121" i="16" s="1"/>
  <c r="C3121" i="16" s="1"/>
  <c r="I2977" i="16"/>
  <c r="E2977" i="16" s="1"/>
  <c r="C2977" i="16" s="1"/>
  <c r="I2832" i="16"/>
  <c r="E2832" i="16" s="1"/>
  <c r="C2832" i="16" s="1"/>
  <c r="I2689" i="16"/>
  <c r="E2689" i="16" s="1"/>
  <c r="C2689" i="16" s="1"/>
  <c r="I2545" i="16"/>
  <c r="E2545" i="16" s="1"/>
  <c r="C2545" i="16" s="1"/>
  <c r="I2389" i="16"/>
  <c r="E2389" i="16" s="1"/>
  <c r="C2389" i="16" s="1"/>
  <c r="I2246" i="16"/>
  <c r="E2246" i="16" s="1"/>
  <c r="C2246" i="16" s="1"/>
  <c r="I2101" i="16"/>
  <c r="E2101" i="16" s="1"/>
  <c r="C2101" i="16" s="1"/>
  <c r="I1979" i="16"/>
  <c r="E1979" i="16" s="1"/>
  <c r="C1979" i="16" s="1"/>
  <c r="I1835" i="16"/>
  <c r="E1835" i="16" s="1"/>
  <c r="C1835" i="16" s="1"/>
  <c r="I1693" i="16"/>
  <c r="E1693" i="16" s="1"/>
  <c r="C1693" i="16" s="1"/>
  <c r="I1548" i="16"/>
  <c r="E1548" i="16" s="1"/>
  <c r="C1548" i="16" s="1"/>
  <c r="I1404" i="16"/>
  <c r="E1404" i="16" s="1"/>
  <c r="C1404" i="16" s="1"/>
  <c r="I1260" i="16"/>
  <c r="E1260" i="16" s="1"/>
  <c r="C1260" i="16" s="1"/>
  <c r="I1116" i="16"/>
  <c r="E1116" i="16" s="1"/>
  <c r="C1116" i="16" s="1"/>
  <c r="I3780" i="16"/>
  <c r="E3780" i="16" s="1"/>
  <c r="C3780" i="16" s="1"/>
  <c r="I3636" i="16"/>
  <c r="E3636" i="16" s="1"/>
  <c r="C3636" i="16" s="1"/>
  <c r="I3491" i="16"/>
  <c r="E3491" i="16" s="1"/>
  <c r="C3491" i="16" s="1"/>
  <c r="I3349" i="16"/>
  <c r="E3349" i="16" s="1"/>
  <c r="C3349" i="16" s="1"/>
  <c r="I3203" i="16"/>
  <c r="E3203" i="16" s="1"/>
  <c r="C3203" i="16" s="1"/>
  <c r="I3059" i="16"/>
  <c r="E3059" i="16" s="1"/>
  <c r="C3059" i="16" s="1"/>
  <c r="I2916" i="16"/>
  <c r="E2916" i="16" s="1"/>
  <c r="C2916" i="16" s="1"/>
  <c r="I2772" i="16"/>
  <c r="E2772" i="16" s="1"/>
  <c r="C2772" i="16" s="1"/>
  <c r="I2616" i="16"/>
  <c r="E2616" i="16" s="1"/>
  <c r="C2616" i="16" s="1"/>
  <c r="I2472" i="16"/>
  <c r="E2472" i="16" s="1"/>
  <c r="C2472" i="16" s="1"/>
  <c r="I2328" i="16"/>
  <c r="E2328" i="16" s="1"/>
  <c r="C2328" i="16" s="1"/>
  <c r="I2184" i="16"/>
  <c r="E2184" i="16" s="1"/>
  <c r="C2184" i="16" s="1"/>
  <c r="I3839" i="16"/>
  <c r="E3839" i="16" s="1"/>
  <c r="C3839" i="16" s="1"/>
  <c r="I3695" i="16"/>
  <c r="E3695" i="16" s="1"/>
  <c r="C3695" i="16" s="1"/>
  <c r="I3550" i="16"/>
  <c r="E3550" i="16" s="1"/>
  <c r="C3550" i="16" s="1"/>
  <c r="I3407" i="16"/>
  <c r="E3407" i="16" s="1"/>
  <c r="C3407" i="16" s="1"/>
  <c r="I3263" i="16"/>
  <c r="E3263" i="16" s="1"/>
  <c r="C3263" i="16" s="1"/>
  <c r="I3118" i="16"/>
  <c r="E3118" i="16" s="1"/>
  <c r="C3118" i="16" s="1"/>
  <c r="I2976" i="16"/>
  <c r="E2976" i="16" s="1"/>
  <c r="C2976" i="16" s="1"/>
  <c r="I2831" i="16"/>
  <c r="E2831" i="16" s="1"/>
  <c r="C2831" i="16" s="1"/>
  <c r="I2687" i="16"/>
  <c r="E2687" i="16" s="1"/>
  <c r="C2687" i="16" s="1"/>
  <c r="I2543" i="16"/>
  <c r="E2543" i="16" s="1"/>
  <c r="C2543" i="16" s="1"/>
  <c r="I2399" i="16"/>
  <c r="E2399" i="16" s="1"/>
  <c r="C2399" i="16" s="1"/>
  <c r="I2256" i="16"/>
  <c r="E2256" i="16" s="1"/>
  <c r="C2256" i="16" s="1"/>
  <c r="I2111" i="16"/>
  <c r="E2111" i="16" s="1"/>
  <c r="C2111" i="16" s="1"/>
  <c r="I3743" i="16"/>
  <c r="E3743" i="16" s="1"/>
  <c r="C3743" i="16" s="1"/>
  <c r="I3598" i="16"/>
  <c r="E3598" i="16" s="1"/>
  <c r="C3598" i="16" s="1"/>
  <c r="I3454" i="16"/>
  <c r="E3454" i="16" s="1"/>
  <c r="C3454" i="16" s="1"/>
  <c r="I3310" i="16"/>
  <c r="E3310" i="16" s="1"/>
  <c r="C3310" i="16" s="1"/>
  <c r="I3166" i="16"/>
  <c r="E3166" i="16" s="1"/>
  <c r="C3166" i="16" s="1"/>
  <c r="I3022" i="16"/>
  <c r="E3022" i="16" s="1"/>
  <c r="C3022" i="16" s="1"/>
  <c r="I2878" i="16"/>
  <c r="E2878" i="16" s="1"/>
  <c r="C2878" i="16" s="1"/>
  <c r="I2734" i="16"/>
  <c r="E2734" i="16" s="1"/>
  <c r="C2734" i="16" s="1"/>
  <c r="I2578" i="16"/>
  <c r="E2578" i="16" s="1"/>
  <c r="C2578" i="16" s="1"/>
  <c r="I2434" i="16"/>
  <c r="E2434" i="16" s="1"/>
  <c r="C2434" i="16" s="1"/>
  <c r="I2290" i="16"/>
  <c r="E2290" i="16" s="1"/>
  <c r="C2290" i="16" s="1"/>
  <c r="I2146" i="16"/>
  <c r="E2146" i="16" s="1"/>
  <c r="C2146" i="16" s="1"/>
  <c r="I3812" i="16"/>
  <c r="E3812" i="16" s="1"/>
  <c r="C3812" i="16" s="1"/>
  <c r="I3669" i="16"/>
  <c r="E3669" i="16" s="1"/>
  <c r="C3669" i="16" s="1"/>
  <c r="I3525" i="16"/>
  <c r="E3525" i="16" s="1"/>
  <c r="C3525" i="16" s="1"/>
  <c r="I3381" i="16"/>
  <c r="E3381" i="16" s="1"/>
  <c r="C3381" i="16" s="1"/>
  <c r="I3238" i="16"/>
  <c r="E3238" i="16" s="1"/>
  <c r="C3238" i="16" s="1"/>
  <c r="I3094" i="16"/>
  <c r="E3094" i="16" s="1"/>
  <c r="C3094" i="16" s="1"/>
  <c r="I2949" i="16"/>
  <c r="E2949" i="16" s="1"/>
  <c r="C2949" i="16" s="1"/>
  <c r="I2806" i="16"/>
  <c r="E2806" i="16" s="1"/>
  <c r="C2806" i="16" s="1"/>
  <c r="I2661" i="16"/>
  <c r="E2661" i="16" s="1"/>
  <c r="C2661" i="16" s="1"/>
  <c r="I2517" i="16"/>
  <c r="E2517" i="16" s="1"/>
  <c r="C2517" i="16" s="1"/>
  <c r="I2361" i="16"/>
  <c r="E2361" i="16" s="1"/>
  <c r="C2361" i="16" s="1"/>
  <c r="I2217" i="16"/>
  <c r="E2217" i="16" s="1"/>
  <c r="C2217" i="16" s="1"/>
  <c r="I2073" i="16"/>
  <c r="E2073" i="16" s="1"/>
  <c r="C2073" i="16" s="1"/>
  <c r="I3765" i="16"/>
  <c r="E3765" i="16" s="1"/>
  <c r="C3765" i="16" s="1"/>
  <c r="I3620" i="16"/>
  <c r="E3620" i="16" s="1"/>
  <c r="C3620" i="16" s="1"/>
  <c r="I3464" i="16"/>
  <c r="E3464" i="16" s="1"/>
  <c r="C3464" i="16" s="1"/>
  <c r="I3320" i="16"/>
  <c r="E3320" i="16" s="1"/>
  <c r="C3320" i="16" s="1"/>
  <c r="I3176" i="16"/>
  <c r="E3176" i="16" s="1"/>
  <c r="C3176" i="16" s="1"/>
  <c r="I3033" i="16"/>
  <c r="E3033" i="16" s="1"/>
  <c r="C3033" i="16" s="1"/>
  <c r="I2887" i="16"/>
  <c r="E2887" i="16" s="1"/>
  <c r="C2887" i="16" s="1"/>
  <c r="I2743" i="16"/>
  <c r="E2743" i="16" s="1"/>
  <c r="C2743" i="16" s="1"/>
  <c r="I2600" i="16"/>
  <c r="E2600" i="16" s="1"/>
  <c r="C2600" i="16" s="1"/>
  <c r="I2456" i="16"/>
  <c r="E2456" i="16" s="1"/>
  <c r="C2456" i="16" s="1"/>
  <c r="I2312" i="16"/>
  <c r="E2312" i="16" s="1"/>
  <c r="C2312" i="16" s="1"/>
  <c r="I2169" i="16"/>
  <c r="E2169" i="16" s="1"/>
  <c r="C2169" i="16" s="1"/>
  <c r="I3811" i="16"/>
  <c r="E3811" i="16" s="1"/>
  <c r="C3811" i="16" s="1"/>
  <c r="I3667" i="16"/>
  <c r="E3667" i="16" s="1"/>
  <c r="C3667" i="16" s="1"/>
  <c r="I3523" i="16"/>
  <c r="E3523" i="16" s="1"/>
  <c r="C3523" i="16" s="1"/>
  <c r="I3379" i="16"/>
  <c r="E3379" i="16" s="1"/>
  <c r="C3379" i="16" s="1"/>
  <c r="I3234" i="16"/>
  <c r="E3234" i="16" s="1"/>
  <c r="C3234" i="16" s="1"/>
  <c r="I3091" i="16"/>
  <c r="E3091" i="16" s="1"/>
  <c r="C3091" i="16" s="1"/>
  <c r="I2948" i="16"/>
  <c r="E2948" i="16" s="1"/>
  <c r="C2948" i="16" s="1"/>
  <c r="I2803" i="16"/>
  <c r="E2803" i="16" s="1"/>
  <c r="C2803" i="16" s="1"/>
  <c r="I2659" i="16"/>
  <c r="E2659" i="16" s="1"/>
  <c r="C2659" i="16" s="1"/>
  <c r="I2515" i="16"/>
  <c r="E2515" i="16" s="1"/>
  <c r="C2515" i="16" s="1"/>
  <c r="I2371" i="16"/>
  <c r="E2371" i="16" s="1"/>
  <c r="C2371" i="16" s="1"/>
  <c r="I2227" i="16"/>
  <c r="E2227" i="16" s="1"/>
  <c r="C2227" i="16" s="1"/>
  <c r="I3715" i="16"/>
  <c r="E3715" i="16" s="1"/>
  <c r="C3715" i="16" s="1"/>
  <c r="I3425" i="16"/>
  <c r="E3425" i="16" s="1"/>
  <c r="C3425" i="16" s="1"/>
  <c r="I3258" i="16"/>
  <c r="E3258" i="16" s="1"/>
  <c r="C3258" i="16" s="1"/>
  <c r="I3113" i="16"/>
  <c r="E3113" i="16" s="1"/>
  <c r="C3113" i="16" s="1"/>
  <c r="I2971" i="16"/>
  <c r="E2971" i="16" s="1"/>
  <c r="C2971" i="16" s="1"/>
  <c r="I2826" i="16"/>
  <c r="E2826" i="16" s="1"/>
  <c r="C2826" i="16" s="1"/>
  <c r="I2683" i="16"/>
  <c r="E2683" i="16" s="1"/>
  <c r="C2683" i="16" s="1"/>
  <c r="I2538" i="16"/>
  <c r="E2538" i="16" s="1"/>
  <c r="C2538" i="16" s="1"/>
  <c r="I2381" i="16"/>
  <c r="E2381" i="16" s="1"/>
  <c r="C2381" i="16" s="1"/>
  <c r="I2237" i="16"/>
  <c r="E2237" i="16" s="1"/>
  <c r="C2237" i="16" s="1"/>
  <c r="I2094" i="16"/>
  <c r="E2094" i="16" s="1"/>
  <c r="C2094" i="16" s="1"/>
  <c r="I1950" i="16"/>
  <c r="E1950" i="16" s="1"/>
  <c r="C1950" i="16" s="1"/>
  <c r="I1806" i="16"/>
  <c r="E1806" i="16" s="1"/>
  <c r="C1806" i="16" s="1"/>
  <c r="I3426" i="16"/>
  <c r="E3426" i="16" s="1"/>
  <c r="C3426" i="16" s="1"/>
  <c r="I3281" i="16"/>
  <c r="E3281" i="16" s="1"/>
  <c r="C3281" i="16" s="1"/>
  <c r="I3137" i="16"/>
  <c r="E3137" i="16" s="1"/>
  <c r="C3137" i="16" s="1"/>
  <c r="I2993" i="16"/>
  <c r="E2993" i="16" s="1"/>
  <c r="C2993" i="16" s="1"/>
  <c r="I2849" i="16"/>
  <c r="E2849" i="16" s="1"/>
  <c r="C2849" i="16" s="1"/>
  <c r="I2706" i="16"/>
  <c r="E2706" i="16" s="1"/>
  <c r="C2706" i="16" s="1"/>
  <c r="I2560" i="16"/>
  <c r="E2560" i="16" s="1"/>
  <c r="C2560" i="16" s="1"/>
  <c r="I2417" i="16"/>
  <c r="E2417" i="16" s="1"/>
  <c r="C2417" i="16" s="1"/>
  <c r="I2273" i="16"/>
  <c r="E2273" i="16" s="1"/>
  <c r="C2273" i="16" s="1"/>
  <c r="I2129" i="16"/>
  <c r="E2129" i="16" s="1"/>
  <c r="C2129" i="16" s="1"/>
  <c r="I1985" i="16"/>
  <c r="E1985" i="16" s="1"/>
  <c r="C1985" i="16" s="1"/>
  <c r="I1841" i="16"/>
  <c r="E1841" i="16" s="1"/>
  <c r="C1841" i="16" s="1"/>
  <c r="I3785" i="16"/>
  <c r="E3785" i="16" s="1"/>
  <c r="C3785" i="16" s="1"/>
  <c r="I3640" i="16"/>
  <c r="E3640" i="16" s="1"/>
  <c r="C3640" i="16" s="1"/>
  <c r="I3496" i="16"/>
  <c r="E3496" i="16" s="1"/>
  <c r="C3496" i="16" s="1"/>
  <c r="I3352" i="16"/>
  <c r="E3352" i="16" s="1"/>
  <c r="C3352" i="16" s="1"/>
  <c r="I3208" i="16"/>
  <c r="E3208" i="16" s="1"/>
  <c r="C3208" i="16" s="1"/>
  <c r="I3064" i="16"/>
  <c r="E3064" i="16" s="1"/>
  <c r="C3064" i="16" s="1"/>
  <c r="I2919" i="16"/>
  <c r="E2919" i="16" s="1"/>
  <c r="C2919" i="16" s="1"/>
  <c r="I2776" i="16"/>
  <c r="E2776" i="16" s="1"/>
  <c r="C2776" i="16" s="1"/>
  <c r="I2632" i="16"/>
  <c r="E2632" i="16" s="1"/>
  <c r="C2632" i="16" s="1"/>
  <c r="I2488" i="16"/>
  <c r="E2488" i="16" s="1"/>
  <c r="C2488" i="16" s="1"/>
  <c r="I2331" i="16"/>
  <c r="E2331" i="16" s="1"/>
  <c r="C2331" i="16" s="1"/>
  <c r="I2187" i="16"/>
  <c r="E2187" i="16" s="1"/>
  <c r="C2187" i="16" s="1"/>
  <c r="I3617" i="16"/>
  <c r="E3617" i="16" s="1"/>
  <c r="C3617" i="16" s="1"/>
  <c r="I3723" i="16"/>
  <c r="E3723" i="16" s="1"/>
  <c r="C3723" i="16" s="1"/>
  <c r="I3567" i="16"/>
  <c r="E3567" i="16" s="1"/>
  <c r="C3567" i="16" s="1"/>
  <c r="I3423" i="16"/>
  <c r="E3423" i="16" s="1"/>
  <c r="C3423" i="16" s="1"/>
  <c r="I3279" i="16"/>
  <c r="E3279" i="16" s="1"/>
  <c r="C3279" i="16" s="1"/>
  <c r="I3135" i="16"/>
  <c r="E3135" i="16" s="1"/>
  <c r="C3135" i="16" s="1"/>
  <c r="I2992" i="16"/>
  <c r="E2992" i="16" s="1"/>
  <c r="C2992" i="16" s="1"/>
  <c r="I2847" i="16"/>
  <c r="E2847" i="16" s="1"/>
  <c r="C2847" i="16" s="1"/>
  <c r="I2703" i="16"/>
  <c r="E2703" i="16" s="1"/>
  <c r="C2703" i="16" s="1"/>
  <c r="I2559" i="16"/>
  <c r="E2559" i="16" s="1"/>
  <c r="C2559" i="16" s="1"/>
  <c r="I2415" i="16"/>
  <c r="E2415" i="16" s="1"/>
  <c r="C2415" i="16" s="1"/>
  <c r="I2271" i="16"/>
  <c r="E2271" i="16" s="1"/>
  <c r="C2271" i="16" s="1"/>
  <c r="I2128" i="16"/>
  <c r="E2128" i="16" s="1"/>
  <c r="C2128" i="16" s="1"/>
  <c r="I3794" i="16"/>
  <c r="E3794" i="16" s="1"/>
  <c r="C3794" i="16" s="1"/>
  <c r="I3650" i="16"/>
  <c r="E3650" i="16" s="1"/>
  <c r="C3650" i="16" s="1"/>
  <c r="I3506" i="16"/>
  <c r="E3506" i="16" s="1"/>
  <c r="C3506" i="16" s="1"/>
  <c r="I3362" i="16"/>
  <c r="E3362" i="16" s="1"/>
  <c r="C3362" i="16" s="1"/>
  <c r="I3218" i="16"/>
  <c r="E3218" i="16" s="1"/>
  <c r="C3218" i="16" s="1"/>
  <c r="I3074" i="16"/>
  <c r="E3074" i="16" s="1"/>
  <c r="C3074" i="16" s="1"/>
  <c r="I2930" i="16"/>
  <c r="E2930" i="16" s="1"/>
  <c r="C2930" i="16" s="1"/>
  <c r="I2763" i="16"/>
  <c r="E2763" i="16" s="1"/>
  <c r="C2763" i="16" s="1"/>
  <c r="I2619" i="16"/>
  <c r="E2619" i="16" s="1"/>
  <c r="C2619" i="16" s="1"/>
  <c r="I2474" i="16"/>
  <c r="E2474" i="16" s="1"/>
  <c r="C2474" i="16" s="1"/>
  <c r="I2330" i="16"/>
  <c r="E2330" i="16" s="1"/>
  <c r="C2330" i="16" s="1"/>
  <c r="I2173" i="16"/>
  <c r="E2173" i="16" s="1"/>
  <c r="C2173" i="16" s="1"/>
  <c r="I3829" i="16"/>
  <c r="E3829" i="16" s="1"/>
  <c r="C3829" i="16" s="1"/>
  <c r="I3685" i="16"/>
  <c r="E3685" i="16" s="1"/>
  <c r="C3685" i="16" s="1"/>
  <c r="I3541" i="16"/>
  <c r="E3541" i="16" s="1"/>
  <c r="C3541" i="16" s="1"/>
  <c r="I3397" i="16"/>
  <c r="E3397" i="16" s="1"/>
  <c r="C3397" i="16" s="1"/>
  <c r="I3253" i="16"/>
  <c r="E3253" i="16" s="1"/>
  <c r="C3253" i="16" s="1"/>
  <c r="I3109" i="16"/>
  <c r="E3109" i="16" s="1"/>
  <c r="C3109" i="16" s="1"/>
  <c r="I2965" i="16"/>
  <c r="E2965" i="16" s="1"/>
  <c r="C2965" i="16" s="1"/>
  <c r="I2821" i="16"/>
  <c r="E2821" i="16" s="1"/>
  <c r="C2821" i="16" s="1"/>
  <c r="I2677" i="16"/>
  <c r="E2677" i="16" s="1"/>
  <c r="C2677" i="16" s="1"/>
  <c r="I2532" i="16"/>
  <c r="E2532" i="16" s="1"/>
  <c r="C2532" i="16" s="1"/>
  <c r="I2377" i="16"/>
  <c r="E2377" i="16" s="1"/>
  <c r="C2377" i="16" s="1"/>
  <c r="I2232" i="16"/>
  <c r="E2232" i="16" s="1"/>
  <c r="C2232" i="16" s="1"/>
  <c r="I2089" i="16"/>
  <c r="E2089" i="16" s="1"/>
  <c r="C2089" i="16" s="1"/>
  <c r="I1968" i="16"/>
  <c r="E1968" i="16" s="1"/>
  <c r="C1968" i="16" s="1"/>
  <c r="I1824" i="16"/>
  <c r="E1824" i="16" s="1"/>
  <c r="C1824" i="16" s="1"/>
  <c r="I1679" i="16"/>
  <c r="E1679" i="16" s="1"/>
  <c r="C1679" i="16" s="1"/>
  <c r="I1536" i="16"/>
  <c r="E1536" i="16" s="1"/>
  <c r="C1536" i="16" s="1"/>
  <c r="I1392" i="16"/>
  <c r="E1392" i="16" s="1"/>
  <c r="C1392" i="16" s="1"/>
  <c r="I1248" i="16"/>
  <c r="E1248" i="16" s="1"/>
  <c r="C1248" i="16" s="1"/>
  <c r="I1104" i="16"/>
  <c r="E1104" i="16" s="1"/>
  <c r="C1104" i="16" s="1"/>
  <c r="I1980" i="16"/>
  <c r="E1980" i="16" s="1"/>
  <c r="C1980" i="16" s="1"/>
  <c r="I1836" i="16"/>
  <c r="E1836" i="16" s="1"/>
  <c r="C1836" i="16" s="1"/>
  <c r="I1691" i="16"/>
  <c r="E1691" i="16" s="1"/>
  <c r="C1691" i="16" s="1"/>
  <c r="I1547" i="16"/>
  <c r="E1547" i="16" s="1"/>
  <c r="C1547" i="16" s="1"/>
  <c r="I1403" i="16"/>
  <c r="E1403" i="16" s="1"/>
  <c r="C1403" i="16" s="1"/>
  <c r="I1259" i="16"/>
  <c r="E1259" i="16" s="1"/>
  <c r="C1259" i="16" s="1"/>
  <c r="I1115" i="16"/>
  <c r="E1115" i="16" s="1"/>
  <c r="C1115" i="16" s="1"/>
  <c r="I1978" i="16"/>
  <c r="E1978" i="16" s="1"/>
  <c r="C1978" i="16" s="1"/>
  <c r="I1822" i="16"/>
  <c r="E1822" i="16" s="1"/>
  <c r="C1822" i="16" s="1"/>
  <c r="I1677" i="16"/>
  <c r="E1677" i="16" s="1"/>
  <c r="C1677" i="16" s="1"/>
  <c r="I1533" i="16"/>
  <c r="E1533" i="16" s="1"/>
  <c r="C1533" i="16" s="1"/>
  <c r="I1390" i="16"/>
  <c r="E1390" i="16" s="1"/>
  <c r="C1390" i="16" s="1"/>
  <c r="I1245" i="16"/>
  <c r="E1245" i="16" s="1"/>
  <c r="C1245" i="16" s="1"/>
  <c r="I1102" i="16"/>
  <c r="E1102" i="16" s="1"/>
  <c r="C1102" i="16" s="1"/>
  <c r="I1416" i="16"/>
  <c r="E1416" i="16" s="1"/>
  <c r="C1416" i="16" s="1"/>
  <c r="I2016" i="16"/>
  <c r="E2016" i="16" s="1"/>
  <c r="C2016" i="16" s="1"/>
  <c r="I1798" i="16"/>
  <c r="E1798" i="16" s="1"/>
  <c r="C1798" i="16" s="1"/>
  <c r="I1632" i="16"/>
  <c r="E1632" i="16" s="1"/>
  <c r="C1632" i="16" s="1"/>
  <c r="I1451" i="16"/>
  <c r="E1451" i="16" s="1"/>
  <c r="C1451" i="16" s="1"/>
  <c r="I1283" i="16"/>
  <c r="E1283" i="16" s="1"/>
  <c r="C1283" i="16" s="1"/>
  <c r="I1127" i="16"/>
  <c r="E1127" i="16" s="1"/>
  <c r="C1127" i="16" s="1"/>
  <c r="I1966" i="16"/>
  <c r="E1966" i="16" s="1"/>
  <c r="C1966" i="16" s="1"/>
  <c r="I1799" i="16"/>
  <c r="E1799" i="16" s="1"/>
  <c r="C1799" i="16" s="1"/>
  <c r="I1642" i="16"/>
  <c r="E1642" i="16" s="1"/>
  <c r="C1642" i="16" s="1"/>
  <c r="I1485" i="16"/>
  <c r="E1485" i="16" s="1"/>
  <c r="C1485" i="16" s="1"/>
  <c r="I1330" i="16"/>
  <c r="E1330" i="16" s="1"/>
  <c r="C1330" i="16" s="1"/>
  <c r="I1174" i="16"/>
  <c r="E1174" i="16" s="1"/>
  <c r="C1174" i="16" s="1"/>
  <c r="I2013" i="16"/>
  <c r="E2013" i="16" s="1"/>
  <c r="C2013" i="16" s="1"/>
  <c r="I1868" i="16"/>
  <c r="E1868" i="16" s="1"/>
  <c r="C1868" i="16" s="1"/>
  <c r="I1726" i="16"/>
  <c r="E1726" i="16" s="1"/>
  <c r="C1726" i="16" s="1"/>
  <c r="I1580" i="16"/>
  <c r="E1580" i="16" s="1"/>
  <c r="C1580" i="16" s="1"/>
  <c r="I1438" i="16"/>
  <c r="E1438" i="16" s="1"/>
  <c r="C1438" i="16" s="1"/>
  <c r="I1294" i="16"/>
  <c r="E1294" i="16" s="1"/>
  <c r="C1294" i="16" s="1"/>
  <c r="I1149" i="16"/>
  <c r="E1149" i="16" s="1"/>
  <c r="C1149" i="16" s="1"/>
  <c r="I2000" i="16"/>
  <c r="E2000" i="16" s="1"/>
  <c r="C2000" i="16" s="1"/>
  <c r="I1855" i="16"/>
  <c r="E1855" i="16" s="1"/>
  <c r="C1855" i="16" s="1"/>
  <c r="I1712" i="16"/>
  <c r="E1712" i="16" s="1"/>
  <c r="C1712" i="16" s="1"/>
  <c r="I1568" i="16"/>
  <c r="E1568" i="16" s="1"/>
  <c r="C1568" i="16" s="1"/>
  <c r="I1424" i="16"/>
  <c r="E1424" i="16" s="1"/>
  <c r="C1424" i="16" s="1"/>
  <c r="I1280" i="16"/>
  <c r="E1280" i="16" s="1"/>
  <c r="C1280" i="16" s="1"/>
  <c r="I1135" i="16"/>
  <c r="E1135" i="16" s="1"/>
  <c r="C1135" i="16" s="1"/>
  <c r="I2024" i="16"/>
  <c r="E2024" i="16" s="1"/>
  <c r="C2024" i="16" s="1"/>
  <c r="I1879" i="16"/>
  <c r="E1879" i="16" s="1"/>
  <c r="C1879" i="16" s="1"/>
  <c r="I1735" i="16"/>
  <c r="E1735" i="16" s="1"/>
  <c r="C1735" i="16" s="1"/>
  <c r="I1591" i="16"/>
  <c r="E1591" i="16" s="1"/>
  <c r="C1591" i="16" s="1"/>
  <c r="I1435" i="16"/>
  <c r="E1435" i="16" s="1"/>
  <c r="C1435" i="16" s="1"/>
  <c r="I1279" i="16"/>
  <c r="E1279" i="16" s="1"/>
  <c r="C1279" i="16" s="1"/>
  <c r="I1123" i="16"/>
  <c r="E1123" i="16" s="1"/>
  <c r="C1123" i="16" s="1"/>
  <c r="I1698" i="16"/>
  <c r="E1698" i="16" s="1"/>
  <c r="C1698" i="16" s="1"/>
  <c r="I1554" i="16"/>
  <c r="E1554" i="16" s="1"/>
  <c r="C1554" i="16" s="1"/>
  <c r="I1409" i="16"/>
  <c r="E1409" i="16" s="1"/>
  <c r="C1409" i="16" s="1"/>
  <c r="I1265" i="16"/>
  <c r="E1265" i="16" s="1"/>
  <c r="C1265" i="16" s="1"/>
  <c r="I1122" i="16"/>
  <c r="E1122" i="16" s="1"/>
  <c r="C1122" i="16" s="1"/>
  <c r="I978" i="16"/>
  <c r="E978" i="16" s="1"/>
  <c r="C978" i="16" s="1"/>
  <c r="I833" i="16"/>
  <c r="E833" i="16" s="1"/>
  <c r="C833" i="16" s="1"/>
  <c r="I1673" i="16"/>
  <c r="E1673" i="16" s="1"/>
  <c r="C1673" i="16" s="1"/>
  <c r="I1529" i="16"/>
  <c r="E1529" i="16" s="1"/>
  <c r="C1529" i="16" s="1"/>
  <c r="I1385" i="16"/>
  <c r="E1385" i="16" s="1"/>
  <c r="C1385" i="16" s="1"/>
  <c r="I1241" i="16"/>
  <c r="E1241" i="16" s="1"/>
  <c r="C1241" i="16" s="1"/>
  <c r="I1096" i="16"/>
  <c r="E1096" i="16" s="1"/>
  <c r="C1096" i="16" s="1"/>
  <c r="I953" i="16"/>
  <c r="E953" i="16" s="1"/>
  <c r="C953" i="16" s="1"/>
  <c r="I2069" i="16"/>
  <c r="E2069" i="16" s="1"/>
  <c r="C2069" i="16" s="1"/>
  <c r="I1923" i="16"/>
  <c r="E1923" i="16" s="1"/>
  <c r="C1923" i="16" s="1"/>
  <c r="I1779" i="16"/>
  <c r="E1779" i="16" s="1"/>
  <c r="C1779" i="16" s="1"/>
  <c r="I1636" i="16"/>
  <c r="E1636" i="16" s="1"/>
  <c r="C1636" i="16" s="1"/>
  <c r="I1491" i="16"/>
  <c r="E1491" i="16" s="1"/>
  <c r="C1491" i="16" s="1"/>
  <c r="I1348" i="16"/>
  <c r="E1348" i="16" s="1"/>
  <c r="C1348" i="16" s="1"/>
  <c r="I1203" i="16"/>
  <c r="E1203" i="16" s="1"/>
  <c r="C1203" i="16" s="1"/>
  <c r="I2067" i="16"/>
  <c r="E2067" i="16" s="1"/>
  <c r="C2067" i="16" s="1"/>
  <c r="I1924" i="16"/>
  <c r="E1924" i="16" s="1"/>
  <c r="C1924" i="16" s="1"/>
  <c r="I1780" i="16"/>
  <c r="E1780" i="16" s="1"/>
  <c r="C1780" i="16" s="1"/>
  <c r="I1634" i="16"/>
  <c r="E1634" i="16" s="1"/>
  <c r="C1634" i="16" s="1"/>
  <c r="I1492" i="16"/>
  <c r="E1492" i="16" s="1"/>
  <c r="C1492" i="16" s="1"/>
  <c r="I1347" i="16"/>
  <c r="E1347" i="16" s="1"/>
  <c r="C1347" i="16" s="1"/>
  <c r="I1204" i="16"/>
  <c r="E1204" i="16" s="1"/>
  <c r="C1204" i="16" s="1"/>
  <c r="I2078" i="16"/>
  <c r="E2078" i="16" s="1"/>
  <c r="C2078" i="16" s="1"/>
  <c r="I1934" i="16"/>
  <c r="E1934" i="16" s="1"/>
  <c r="C1934" i="16" s="1"/>
  <c r="I1790" i="16"/>
  <c r="E1790" i="16" s="1"/>
  <c r="C1790" i="16" s="1"/>
  <c r="I1645" i="16"/>
  <c r="E1645" i="16" s="1"/>
  <c r="C1645" i="16" s="1"/>
  <c r="I1503" i="16"/>
  <c r="E1503" i="16" s="1"/>
  <c r="C1503" i="16" s="1"/>
  <c r="I1357" i="16"/>
  <c r="E1357" i="16" s="1"/>
  <c r="C1357" i="16" s="1"/>
  <c r="I1213" i="16"/>
  <c r="E1213" i="16" s="1"/>
  <c r="C1213" i="16" s="1"/>
  <c r="I2065" i="16"/>
  <c r="E2065" i="16" s="1"/>
  <c r="C2065" i="16" s="1"/>
  <c r="I1909" i="16"/>
  <c r="E1909" i="16" s="1"/>
  <c r="C1909" i="16" s="1"/>
  <c r="I1754" i="16"/>
  <c r="E1754" i="16" s="1"/>
  <c r="C1754" i="16" s="1"/>
  <c r="I1609" i="16"/>
  <c r="E1609" i="16" s="1"/>
  <c r="C1609" i="16" s="1"/>
  <c r="I1464" i="16"/>
  <c r="E1464" i="16" s="1"/>
  <c r="C1464" i="16" s="1"/>
  <c r="I1320" i="16"/>
  <c r="E1320" i="16" s="1"/>
  <c r="C1320" i="16" s="1"/>
  <c r="I1177" i="16"/>
  <c r="E1177" i="16" s="1"/>
  <c r="C1177" i="16" s="1"/>
  <c r="I1032" i="16"/>
  <c r="E1032" i="16" s="1"/>
  <c r="C1032" i="16" s="1"/>
  <c r="I972" i="16"/>
  <c r="E972" i="16" s="1"/>
  <c r="C972" i="16" s="1"/>
  <c r="I829" i="16"/>
  <c r="E829" i="16" s="1"/>
  <c r="C829" i="16" s="1"/>
  <c r="I684" i="16"/>
  <c r="E684" i="16" s="1"/>
  <c r="C684" i="16" s="1"/>
  <c r="I539" i="16"/>
  <c r="E539" i="16" s="1"/>
  <c r="C539" i="16" s="1"/>
  <c r="I396" i="16"/>
  <c r="E396" i="16" s="1"/>
  <c r="C396" i="16" s="1"/>
  <c r="I240" i="16"/>
  <c r="E240" i="16" s="1"/>
  <c r="C240" i="16" s="1"/>
  <c r="I97" i="16"/>
  <c r="E97" i="16" s="1"/>
  <c r="C97" i="16" s="1"/>
  <c r="I983" i="16"/>
  <c r="E983" i="16" s="1"/>
  <c r="C983" i="16" s="1"/>
  <c r="I839" i="16"/>
  <c r="E839" i="16" s="1"/>
  <c r="C839" i="16" s="1"/>
  <c r="I695" i="16"/>
  <c r="E695" i="16" s="1"/>
  <c r="C695" i="16" s="1"/>
  <c r="I540" i="16"/>
  <c r="E540" i="16" s="1"/>
  <c r="C540" i="16" s="1"/>
  <c r="I395" i="16"/>
  <c r="E395" i="16" s="1"/>
  <c r="C395" i="16" s="1"/>
  <c r="I251" i="16"/>
  <c r="E251" i="16" s="1"/>
  <c r="C251" i="16" s="1"/>
  <c r="I95" i="16"/>
  <c r="E95" i="16" s="1"/>
  <c r="C95" i="16" s="1"/>
  <c r="I982" i="16"/>
  <c r="E982" i="16" s="1"/>
  <c r="C982" i="16" s="1"/>
  <c r="I837" i="16"/>
  <c r="E837" i="16" s="1"/>
  <c r="C837" i="16" s="1"/>
  <c r="I682" i="16"/>
  <c r="E682" i="16" s="1"/>
  <c r="C682" i="16" s="1"/>
  <c r="I537" i="16"/>
  <c r="E537" i="16" s="1"/>
  <c r="C537" i="16" s="1"/>
  <c r="I394" i="16"/>
  <c r="E394" i="16" s="1"/>
  <c r="C394" i="16" s="1"/>
  <c r="I250" i="16"/>
  <c r="E250" i="16" s="1"/>
  <c r="C250" i="16" s="1"/>
  <c r="I106" i="16"/>
  <c r="E106" i="16" s="1"/>
  <c r="C106" i="16" s="1"/>
  <c r="I1006" i="16"/>
  <c r="E1006" i="16" s="1"/>
  <c r="C1006" i="16" s="1"/>
  <c r="I860" i="16"/>
  <c r="E860" i="16" s="1"/>
  <c r="C860" i="16" s="1"/>
  <c r="I717" i="16"/>
  <c r="E717" i="16" s="1"/>
  <c r="C717" i="16" s="1"/>
  <c r="I573" i="16"/>
  <c r="E573" i="16" s="1"/>
  <c r="C573" i="16" s="1"/>
  <c r="I429" i="16"/>
  <c r="E429" i="16" s="1"/>
  <c r="C429" i="16" s="1"/>
  <c r="I286" i="16"/>
  <c r="E286" i="16" s="1"/>
  <c r="C286" i="16" s="1"/>
  <c r="I142" i="16"/>
  <c r="E142" i="16" s="1"/>
  <c r="C142" i="16" s="1"/>
  <c r="I1017" i="16"/>
  <c r="E1017" i="16" s="1"/>
  <c r="C1017" i="16" s="1"/>
  <c r="I871" i="16"/>
  <c r="E871" i="16" s="1"/>
  <c r="C871" i="16" s="1"/>
  <c r="I728" i="16"/>
  <c r="E728" i="16" s="1"/>
  <c r="C728" i="16" s="1"/>
  <c r="I585" i="16"/>
  <c r="E585" i="16" s="1"/>
  <c r="C585" i="16" s="1"/>
  <c r="I440" i="16"/>
  <c r="E440" i="16" s="1"/>
  <c r="C440" i="16" s="1"/>
  <c r="I284" i="16"/>
  <c r="E284" i="16" s="1"/>
  <c r="C284" i="16" s="1"/>
  <c r="I139" i="16"/>
  <c r="E139" i="16" s="1"/>
  <c r="C139" i="16" s="1"/>
  <c r="I1027" i="16"/>
  <c r="E1027" i="16" s="1"/>
  <c r="C1027" i="16" s="1"/>
  <c r="I882" i="16"/>
  <c r="E882" i="16" s="1"/>
  <c r="C882" i="16" s="1"/>
  <c r="I739" i="16"/>
  <c r="E739" i="16" s="1"/>
  <c r="C739" i="16" s="1"/>
  <c r="I596" i="16"/>
  <c r="E596" i="16" s="1"/>
  <c r="C596" i="16" s="1"/>
  <c r="I451" i="16"/>
  <c r="E451" i="16" s="1"/>
  <c r="C451" i="16" s="1"/>
  <c r="I307" i="16"/>
  <c r="E307" i="16" s="1"/>
  <c r="C307" i="16" s="1"/>
  <c r="I163" i="16"/>
  <c r="E163" i="16" s="1"/>
  <c r="C163" i="16" s="1"/>
  <c r="I810" i="16"/>
  <c r="E810" i="16" s="1"/>
  <c r="C810" i="16" s="1"/>
  <c r="I666" i="16"/>
  <c r="E666" i="16" s="1"/>
  <c r="C666" i="16" s="1"/>
  <c r="I521" i="16"/>
  <c r="E521" i="16" s="1"/>
  <c r="C521" i="16" s="1"/>
  <c r="I377" i="16"/>
  <c r="E377" i="16" s="1"/>
  <c r="C377" i="16" s="1"/>
  <c r="I234" i="16"/>
  <c r="E234" i="16" s="1"/>
  <c r="C234" i="16" s="1"/>
  <c r="I90" i="16"/>
  <c r="E90" i="16" s="1"/>
  <c r="C90" i="16" s="1"/>
  <c r="I725" i="16"/>
  <c r="E725" i="16" s="1"/>
  <c r="C725" i="16" s="1"/>
  <c r="I580" i="16"/>
  <c r="E580" i="16" s="1"/>
  <c r="C580" i="16" s="1"/>
  <c r="I437" i="16"/>
  <c r="E437" i="16" s="1"/>
  <c r="C437" i="16" s="1"/>
  <c r="I293" i="16"/>
  <c r="E293" i="16" s="1"/>
  <c r="C293" i="16" s="1"/>
  <c r="I150" i="16"/>
  <c r="E150" i="16" s="1"/>
  <c r="C150" i="16" s="1"/>
  <c r="I1048" i="16"/>
  <c r="E1048" i="16" s="1"/>
  <c r="C1048" i="16" s="1"/>
  <c r="I904" i="16"/>
  <c r="E904" i="16" s="1"/>
  <c r="C904" i="16" s="1"/>
  <c r="I760" i="16"/>
  <c r="E760" i="16" s="1"/>
  <c r="C760" i="16" s="1"/>
  <c r="I616" i="16"/>
  <c r="E616" i="16" s="1"/>
  <c r="C616" i="16" s="1"/>
  <c r="I472" i="16"/>
  <c r="E472" i="16" s="1"/>
  <c r="C472" i="16" s="1"/>
  <c r="I328" i="16"/>
  <c r="E328" i="16" s="1"/>
  <c r="C328" i="16" s="1"/>
  <c r="I184" i="16"/>
  <c r="E184" i="16" s="1"/>
  <c r="C184" i="16" s="1"/>
  <c r="I1083" i="16"/>
  <c r="E1083" i="16" s="1"/>
  <c r="C1083" i="16" s="1"/>
  <c r="I939" i="16"/>
  <c r="E939" i="16" s="1"/>
  <c r="C939" i="16" s="1"/>
  <c r="I795" i="16"/>
  <c r="E795" i="16" s="1"/>
  <c r="C795" i="16" s="1"/>
  <c r="I652" i="16"/>
  <c r="E652" i="16" s="1"/>
  <c r="C652" i="16" s="1"/>
  <c r="I506" i="16"/>
  <c r="E506" i="16" s="1"/>
  <c r="C506" i="16" s="1"/>
  <c r="I363" i="16"/>
  <c r="E363" i="16" s="1"/>
  <c r="C363" i="16" s="1"/>
  <c r="I207" i="16"/>
  <c r="E207" i="16" s="1"/>
  <c r="C207" i="16" s="1"/>
  <c r="I64" i="16"/>
  <c r="E64" i="16" s="1"/>
  <c r="C64" i="16" s="1"/>
  <c r="I962" i="16"/>
  <c r="E962" i="16" s="1"/>
  <c r="C962" i="16" s="1"/>
  <c r="I818" i="16"/>
  <c r="E818" i="16" s="1"/>
  <c r="C818" i="16" s="1"/>
  <c r="I674" i="16"/>
  <c r="E674" i="16" s="1"/>
  <c r="C674" i="16" s="1"/>
  <c r="I530" i="16"/>
  <c r="E530" i="16" s="1"/>
  <c r="C530" i="16" s="1"/>
  <c r="I386" i="16"/>
  <c r="E386" i="16" s="1"/>
  <c r="C386" i="16" s="1"/>
  <c r="I242" i="16"/>
  <c r="E242" i="16" s="1"/>
  <c r="C242" i="16" s="1"/>
  <c r="I98" i="16"/>
  <c r="E98" i="16" s="1"/>
  <c r="C98" i="16" s="1"/>
  <c r="I913" i="16"/>
  <c r="E913" i="16" s="1"/>
  <c r="C913" i="16" s="1"/>
  <c r="I769" i="16"/>
  <c r="E769" i="16" s="1"/>
  <c r="C769" i="16" s="1"/>
  <c r="I625" i="16"/>
  <c r="E625" i="16" s="1"/>
  <c r="C625" i="16" s="1"/>
  <c r="I481" i="16"/>
  <c r="E481" i="16" s="1"/>
  <c r="C481" i="16" s="1"/>
  <c r="I337" i="16"/>
  <c r="E337" i="16" s="1"/>
  <c r="C337" i="16" s="1"/>
  <c r="I193" i="16"/>
  <c r="E193" i="16" s="1"/>
  <c r="C193" i="16" s="1"/>
  <c r="I54" i="16"/>
  <c r="E54" i="16" s="1"/>
  <c r="C54" i="16" s="1"/>
  <c r="I1296" i="16"/>
  <c r="E1296" i="16" s="1"/>
  <c r="C1296" i="16" s="1"/>
  <c r="I2002" i="16"/>
  <c r="E2002" i="16" s="1"/>
  <c r="C2002" i="16" s="1"/>
  <c r="I1787" i="16"/>
  <c r="E1787" i="16" s="1"/>
  <c r="C1787" i="16" s="1"/>
  <c r="I1607" i="16"/>
  <c r="E1607" i="16" s="1"/>
  <c r="C1607" i="16" s="1"/>
  <c r="I1440" i="16"/>
  <c r="E1440" i="16" s="1"/>
  <c r="C1440" i="16" s="1"/>
  <c r="I1270" i="16"/>
  <c r="E1270" i="16" s="1"/>
  <c r="C1270" i="16" s="1"/>
  <c r="I1103" i="16"/>
  <c r="E1103" i="16" s="1"/>
  <c r="C1103" i="16" s="1"/>
  <c r="I1954" i="16"/>
  <c r="E1954" i="16" s="1"/>
  <c r="C1954" i="16" s="1"/>
  <c r="I1786" i="16"/>
  <c r="E1786" i="16" s="1"/>
  <c r="C1786" i="16" s="1"/>
  <c r="I1630" i="16"/>
  <c r="E1630" i="16" s="1"/>
  <c r="C1630" i="16" s="1"/>
  <c r="I1473" i="16"/>
  <c r="E1473" i="16" s="1"/>
  <c r="C1473" i="16" s="1"/>
  <c r="I1318" i="16"/>
  <c r="E1318" i="16" s="1"/>
  <c r="C1318" i="16" s="1"/>
  <c r="I1163" i="16"/>
  <c r="E1163" i="16" s="1"/>
  <c r="C1163" i="16" s="1"/>
  <c r="I2001" i="16"/>
  <c r="E2001" i="16" s="1"/>
  <c r="C2001" i="16" s="1"/>
  <c r="I1857" i="16"/>
  <c r="E1857" i="16" s="1"/>
  <c r="C1857" i="16" s="1"/>
  <c r="I1713" i="16"/>
  <c r="E1713" i="16" s="1"/>
  <c r="C1713" i="16" s="1"/>
  <c r="I1569" i="16"/>
  <c r="E1569" i="16" s="1"/>
  <c r="C1569" i="16" s="1"/>
  <c r="I1425" i="16"/>
  <c r="E1425" i="16" s="1"/>
  <c r="C1425" i="16" s="1"/>
  <c r="I1282" i="16"/>
  <c r="E1282" i="16" s="1"/>
  <c r="C1282" i="16" s="1"/>
  <c r="I1138" i="16"/>
  <c r="E1138" i="16" s="1"/>
  <c r="C1138" i="16" s="1"/>
  <c r="I1988" i="16"/>
  <c r="E1988" i="16" s="1"/>
  <c r="C1988" i="16" s="1"/>
  <c r="I1843" i="16"/>
  <c r="E1843" i="16" s="1"/>
  <c r="C1843" i="16" s="1"/>
  <c r="I1700" i="16"/>
  <c r="E1700" i="16" s="1"/>
  <c r="C1700" i="16" s="1"/>
  <c r="I1555" i="16"/>
  <c r="E1555" i="16" s="1"/>
  <c r="C1555" i="16" s="1"/>
  <c r="I1412" i="16"/>
  <c r="E1412" i="16" s="1"/>
  <c r="C1412" i="16" s="1"/>
  <c r="I1269" i="16"/>
  <c r="E1269" i="16" s="1"/>
  <c r="C1269" i="16" s="1"/>
  <c r="I1124" i="16"/>
  <c r="E1124" i="16" s="1"/>
  <c r="C1124" i="16" s="1"/>
  <c r="I2012" i="16"/>
  <c r="E2012" i="16" s="1"/>
  <c r="C2012" i="16" s="1"/>
  <c r="I1867" i="16"/>
  <c r="E1867" i="16" s="1"/>
  <c r="C1867" i="16" s="1"/>
  <c r="I1723" i="16"/>
  <c r="E1723" i="16" s="1"/>
  <c r="C1723" i="16" s="1"/>
  <c r="I1579" i="16"/>
  <c r="E1579" i="16" s="1"/>
  <c r="C1579" i="16" s="1"/>
  <c r="I1423" i="16"/>
  <c r="E1423" i="16" s="1"/>
  <c r="C1423" i="16" s="1"/>
  <c r="I1267" i="16"/>
  <c r="E1267" i="16" s="1"/>
  <c r="C1267" i="16" s="1"/>
  <c r="I1110" i="16"/>
  <c r="E1110" i="16" s="1"/>
  <c r="C1110" i="16" s="1"/>
  <c r="I1686" i="16"/>
  <c r="E1686" i="16" s="1"/>
  <c r="C1686" i="16" s="1"/>
  <c r="I1542" i="16"/>
  <c r="E1542" i="16" s="1"/>
  <c r="C1542" i="16" s="1"/>
  <c r="I1398" i="16"/>
  <c r="E1398" i="16" s="1"/>
  <c r="C1398" i="16" s="1"/>
  <c r="I1255" i="16"/>
  <c r="E1255" i="16" s="1"/>
  <c r="C1255" i="16" s="1"/>
  <c r="I1111" i="16"/>
  <c r="E1111" i="16" s="1"/>
  <c r="C1111" i="16" s="1"/>
  <c r="I967" i="16"/>
  <c r="E967" i="16" s="1"/>
  <c r="C967" i="16" s="1"/>
  <c r="I1804" i="16"/>
  <c r="E1804" i="16" s="1"/>
  <c r="C1804" i="16" s="1"/>
  <c r="I1660" i="16"/>
  <c r="E1660" i="16" s="1"/>
  <c r="C1660" i="16" s="1"/>
  <c r="I1518" i="16"/>
  <c r="E1518" i="16" s="1"/>
  <c r="C1518" i="16" s="1"/>
  <c r="I1374" i="16"/>
  <c r="E1374" i="16" s="1"/>
  <c r="C1374" i="16" s="1"/>
  <c r="I1230" i="16"/>
  <c r="E1230" i="16" s="1"/>
  <c r="C1230" i="16" s="1"/>
  <c r="I1085" i="16"/>
  <c r="E1085" i="16" s="1"/>
  <c r="C1085" i="16" s="1"/>
  <c r="I941" i="16"/>
  <c r="E941" i="16" s="1"/>
  <c r="C941" i="16" s="1"/>
  <c r="I2056" i="16"/>
  <c r="E2056" i="16" s="1"/>
  <c r="C2056" i="16" s="1"/>
  <c r="I1912" i="16"/>
  <c r="E1912" i="16" s="1"/>
  <c r="C1912" i="16" s="1"/>
  <c r="I1768" i="16"/>
  <c r="E1768" i="16" s="1"/>
  <c r="C1768" i="16" s="1"/>
  <c r="I1624" i="16"/>
  <c r="E1624" i="16" s="1"/>
  <c r="C1624" i="16" s="1"/>
  <c r="I1480" i="16"/>
  <c r="E1480" i="16" s="1"/>
  <c r="C1480" i="16" s="1"/>
  <c r="I1336" i="16"/>
  <c r="E1336" i="16" s="1"/>
  <c r="C1336" i="16" s="1"/>
  <c r="I1192" i="16"/>
  <c r="E1192" i="16" s="1"/>
  <c r="C1192" i="16" s="1"/>
  <c r="I2055" i="16"/>
  <c r="E2055" i="16" s="1"/>
  <c r="C2055" i="16" s="1"/>
  <c r="I1911" i="16"/>
  <c r="E1911" i="16" s="1"/>
  <c r="C1911" i="16" s="1"/>
  <c r="I1767" i="16"/>
  <c r="E1767" i="16" s="1"/>
  <c r="C1767" i="16" s="1"/>
  <c r="I1623" i="16"/>
  <c r="E1623" i="16" s="1"/>
  <c r="C1623" i="16" s="1"/>
  <c r="I1478" i="16"/>
  <c r="E1478" i="16" s="1"/>
  <c r="C1478" i="16" s="1"/>
  <c r="I1335" i="16"/>
  <c r="E1335" i="16" s="1"/>
  <c r="C1335" i="16" s="1"/>
  <c r="I1191" i="16"/>
  <c r="E1191" i="16" s="1"/>
  <c r="C1191" i="16" s="1"/>
  <c r="I2066" i="16"/>
  <c r="E2066" i="16" s="1"/>
  <c r="C2066" i="16" s="1"/>
  <c r="I1921" i="16"/>
  <c r="E1921" i="16" s="1"/>
  <c r="C1921" i="16" s="1"/>
  <c r="I1778" i="16"/>
  <c r="E1778" i="16" s="1"/>
  <c r="C1778" i="16" s="1"/>
  <c r="I1635" i="16"/>
  <c r="E1635" i="16" s="1"/>
  <c r="C1635" i="16" s="1"/>
  <c r="I1490" i="16"/>
  <c r="E1490" i="16" s="1"/>
  <c r="C1490" i="16" s="1"/>
  <c r="I1346" i="16"/>
  <c r="E1346" i="16" s="1"/>
  <c r="C1346" i="16" s="1"/>
  <c r="I1202" i="16"/>
  <c r="E1202" i="16" s="1"/>
  <c r="C1202" i="16" s="1"/>
  <c r="I2054" i="16"/>
  <c r="E2054" i="16" s="1"/>
  <c r="C2054" i="16" s="1"/>
  <c r="I1896" i="16"/>
  <c r="E1896" i="16" s="1"/>
  <c r="C1896" i="16" s="1"/>
  <c r="I1742" i="16"/>
  <c r="E1742" i="16" s="1"/>
  <c r="C1742" i="16" s="1"/>
  <c r="I1598" i="16"/>
  <c r="E1598" i="16" s="1"/>
  <c r="C1598" i="16" s="1"/>
  <c r="I1453" i="16"/>
  <c r="E1453" i="16" s="1"/>
  <c r="C1453" i="16" s="1"/>
  <c r="I1310" i="16"/>
  <c r="E1310" i="16" s="1"/>
  <c r="C1310" i="16" s="1"/>
  <c r="I1166" i="16"/>
  <c r="E1166" i="16" s="1"/>
  <c r="C1166" i="16" s="1"/>
  <c r="I1022" i="16"/>
  <c r="E1022" i="16" s="1"/>
  <c r="C1022" i="16" s="1"/>
  <c r="I959" i="16"/>
  <c r="E959" i="16" s="1"/>
  <c r="C959" i="16" s="1"/>
  <c r="I816" i="16"/>
  <c r="E816" i="16" s="1"/>
  <c r="C816" i="16" s="1"/>
  <c r="I672" i="16"/>
  <c r="E672" i="16" s="1"/>
  <c r="C672" i="16" s="1"/>
  <c r="I527" i="16"/>
  <c r="E527" i="16" s="1"/>
  <c r="C527" i="16" s="1"/>
  <c r="I384" i="16"/>
  <c r="E384" i="16" s="1"/>
  <c r="C384" i="16" s="1"/>
  <c r="I229" i="16"/>
  <c r="E229" i="16" s="1"/>
  <c r="C229" i="16" s="1"/>
  <c r="I83" i="16"/>
  <c r="E83" i="16" s="1"/>
  <c r="C83" i="16" s="1"/>
  <c r="I971" i="16"/>
  <c r="E971" i="16" s="1"/>
  <c r="C971" i="16" s="1"/>
  <c r="I827" i="16"/>
  <c r="E827" i="16" s="1"/>
  <c r="C827" i="16" s="1"/>
  <c r="I683" i="16"/>
  <c r="E683" i="16" s="1"/>
  <c r="C683" i="16" s="1"/>
  <c r="I528" i="16"/>
  <c r="E528" i="16" s="1"/>
  <c r="C528" i="16" s="1"/>
  <c r="I383" i="16"/>
  <c r="E383" i="16" s="1"/>
  <c r="C383" i="16" s="1"/>
  <c r="I239" i="16"/>
  <c r="E239" i="16" s="1"/>
  <c r="C239" i="16" s="1"/>
  <c r="I84" i="16"/>
  <c r="E84" i="16" s="1"/>
  <c r="C84" i="16" s="1"/>
  <c r="I970" i="16"/>
  <c r="E970" i="16" s="1"/>
  <c r="C970" i="16" s="1"/>
  <c r="I825" i="16"/>
  <c r="E825" i="16" s="1"/>
  <c r="C825" i="16" s="1"/>
  <c r="I670" i="16"/>
  <c r="E670" i="16" s="1"/>
  <c r="C670" i="16" s="1"/>
  <c r="I525" i="16"/>
  <c r="E525" i="16" s="1"/>
  <c r="C525" i="16" s="1"/>
  <c r="I382" i="16"/>
  <c r="E382" i="16" s="1"/>
  <c r="C382" i="16" s="1"/>
  <c r="I238" i="16"/>
  <c r="E238" i="16" s="1"/>
  <c r="C238" i="16" s="1"/>
  <c r="I94" i="16"/>
  <c r="E94" i="16" s="1"/>
  <c r="C94" i="16" s="1"/>
  <c r="I994" i="16"/>
  <c r="E994" i="16" s="1"/>
  <c r="C994" i="16" s="1"/>
  <c r="I850" i="16"/>
  <c r="E850" i="16" s="1"/>
  <c r="C850" i="16" s="1"/>
  <c r="I704" i="16"/>
  <c r="E704" i="16" s="1"/>
  <c r="C704" i="16" s="1"/>
  <c r="I562" i="16"/>
  <c r="E562" i="16" s="1"/>
  <c r="C562" i="16" s="1"/>
  <c r="I417" i="16"/>
  <c r="E417" i="16" s="1"/>
  <c r="C417" i="16" s="1"/>
  <c r="I274" i="16"/>
  <c r="E274" i="16" s="1"/>
  <c r="C274" i="16" s="1"/>
  <c r="I129" i="16"/>
  <c r="E129" i="16" s="1"/>
  <c r="C129" i="16" s="1"/>
  <c r="I1004" i="16"/>
  <c r="E1004" i="16" s="1"/>
  <c r="C1004" i="16" s="1"/>
  <c r="I861" i="16"/>
  <c r="E861" i="16" s="1"/>
  <c r="C861" i="16" s="1"/>
  <c r="I716" i="16"/>
  <c r="E716" i="16" s="1"/>
  <c r="C716" i="16" s="1"/>
  <c r="I572" i="16"/>
  <c r="E572" i="16" s="1"/>
  <c r="C572" i="16" s="1"/>
  <c r="I428" i="16"/>
  <c r="E428" i="16" s="1"/>
  <c r="C428" i="16" s="1"/>
  <c r="I272" i="16"/>
  <c r="E272" i="16" s="1"/>
  <c r="C272" i="16" s="1"/>
  <c r="I127" i="16"/>
  <c r="E127" i="16" s="1"/>
  <c r="C127" i="16" s="1"/>
  <c r="I1015" i="16"/>
  <c r="E1015" i="16" s="1"/>
  <c r="C1015" i="16" s="1"/>
  <c r="I872" i="16"/>
  <c r="E872" i="16" s="1"/>
  <c r="C872" i="16" s="1"/>
  <c r="I727" i="16"/>
  <c r="E727" i="16" s="1"/>
  <c r="C727" i="16" s="1"/>
  <c r="I582" i="16"/>
  <c r="E582" i="16" s="1"/>
  <c r="C582" i="16" s="1"/>
  <c r="I438" i="16"/>
  <c r="E438" i="16" s="1"/>
  <c r="C438" i="16" s="1"/>
  <c r="I296" i="16"/>
  <c r="E296" i="16" s="1"/>
  <c r="C296" i="16" s="1"/>
  <c r="I151" i="16"/>
  <c r="E151" i="16" s="1"/>
  <c r="C151" i="16" s="1"/>
  <c r="I798" i="16"/>
  <c r="E798" i="16" s="1"/>
  <c r="C798" i="16" s="1"/>
  <c r="I654" i="16"/>
  <c r="E654" i="16" s="1"/>
  <c r="C654" i="16" s="1"/>
  <c r="I509" i="16"/>
  <c r="E509" i="16" s="1"/>
  <c r="C509" i="16" s="1"/>
  <c r="I366" i="16"/>
  <c r="E366" i="16" s="1"/>
  <c r="C366" i="16" s="1"/>
  <c r="I221" i="16"/>
  <c r="E221" i="16" s="1"/>
  <c r="C221" i="16" s="1"/>
  <c r="I78" i="16"/>
  <c r="E78" i="16" s="1"/>
  <c r="C78" i="16" s="1"/>
  <c r="I713" i="16"/>
  <c r="E713" i="16" s="1"/>
  <c r="C713" i="16" s="1"/>
  <c r="I569" i="16"/>
  <c r="E569" i="16" s="1"/>
  <c r="C569" i="16" s="1"/>
  <c r="I425" i="16"/>
  <c r="E425" i="16" s="1"/>
  <c r="C425" i="16" s="1"/>
  <c r="I282" i="16"/>
  <c r="E282" i="16" s="1"/>
  <c r="C282" i="16" s="1"/>
  <c r="I136" i="16"/>
  <c r="E136" i="16" s="1"/>
  <c r="C136" i="16" s="1"/>
  <c r="I1036" i="16"/>
  <c r="E1036" i="16" s="1"/>
  <c r="C1036" i="16" s="1"/>
  <c r="I892" i="16"/>
  <c r="E892" i="16" s="1"/>
  <c r="C892" i="16" s="1"/>
  <c r="I749" i="16"/>
  <c r="E749" i="16" s="1"/>
  <c r="C749" i="16" s="1"/>
  <c r="I604" i="16"/>
  <c r="E604" i="16" s="1"/>
  <c r="C604" i="16" s="1"/>
  <c r="I460" i="16"/>
  <c r="E460" i="16" s="1"/>
  <c r="C460" i="16" s="1"/>
  <c r="I315" i="16"/>
  <c r="E315" i="16" s="1"/>
  <c r="C315" i="16" s="1"/>
  <c r="I171" i="16"/>
  <c r="E171" i="16" s="1"/>
  <c r="C171" i="16" s="1"/>
  <c r="I1072" i="16"/>
  <c r="E1072" i="16" s="1"/>
  <c r="C1072" i="16" s="1"/>
  <c r="I927" i="16"/>
  <c r="E927" i="16" s="1"/>
  <c r="C927" i="16" s="1"/>
  <c r="I783" i="16"/>
  <c r="E783" i="16" s="1"/>
  <c r="C783" i="16" s="1"/>
  <c r="I639" i="16"/>
  <c r="E639" i="16" s="1"/>
  <c r="C639" i="16" s="1"/>
  <c r="I494" i="16"/>
  <c r="E494" i="16" s="1"/>
  <c r="C494" i="16" s="1"/>
  <c r="I351" i="16"/>
  <c r="E351" i="16" s="1"/>
  <c r="C351" i="16" s="1"/>
  <c r="I195" i="16"/>
  <c r="E195" i="16" s="1"/>
  <c r="C195" i="16" s="1"/>
  <c r="I48" i="16"/>
  <c r="E48" i="16" s="1"/>
  <c r="C48" i="16" s="1"/>
  <c r="I950" i="16"/>
  <c r="E950" i="16" s="1"/>
  <c r="C950" i="16" s="1"/>
  <c r="I806" i="16"/>
  <c r="E806" i="16" s="1"/>
  <c r="C806" i="16" s="1"/>
  <c r="I662" i="16"/>
  <c r="E662" i="16" s="1"/>
  <c r="C662" i="16" s="1"/>
  <c r="I518" i="16"/>
  <c r="E518" i="16" s="1"/>
  <c r="C518" i="16" s="1"/>
  <c r="I374" i="16"/>
  <c r="E374" i="16" s="1"/>
  <c r="C374" i="16" s="1"/>
  <c r="I230" i="16"/>
  <c r="E230" i="16" s="1"/>
  <c r="C230" i="16" s="1"/>
  <c r="I86" i="16"/>
  <c r="E86" i="16" s="1"/>
  <c r="C86" i="16" s="1"/>
  <c r="I901" i="16"/>
  <c r="E901" i="16" s="1"/>
  <c r="C901" i="16" s="1"/>
  <c r="I758" i="16"/>
  <c r="E758" i="16" s="1"/>
  <c r="C758" i="16" s="1"/>
  <c r="I613" i="16"/>
  <c r="E613" i="16" s="1"/>
  <c r="C613" i="16" s="1"/>
  <c r="I469" i="16"/>
  <c r="E469" i="16" s="1"/>
  <c r="C469" i="16" s="1"/>
  <c r="I326" i="16"/>
  <c r="E326" i="16" s="1"/>
  <c r="C326" i="16" s="1"/>
  <c r="I182" i="16"/>
  <c r="E182" i="16" s="1"/>
  <c r="C182" i="16" s="1"/>
  <c r="I1273" i="16"/>
  <c r="E1273" i="16" s="1"/>
  <c r="C1273" i="16" s="1"/>
  <c r="I1991" i="16"/>
  <c r="E1991" i="16" s="1"/>
  <c r="C1991" i="16" s="1"/>
  <c r="I1775" i="16"/>
  <c r="E1775" i="16" s="1"/>
  <c r="C1775" i="16" s="1"/>
  <c r="I1595" i="16"/>
  <c r="E1595" i="16" s="1"/>
  <c r="C1595" i="16" s="1"/>
  <c r="I1427" i="16"/>
  <c r="E1427" i="16" s="1"/>
  <c r="C1427" i="16" s="1"/>
  <c r="I1247" i="16"/>
  <c r="E1247" i="16" s="1"/>
  <c r="C1247" i="16" s="1"/>
  <c r="I1091" i="16"/>
  <c r="E1091" i="16" s="1"/>
  <c r="C1091" i="16" s="1"/>
  <c r="I1942" i="16"/>
  <c r="E1942" i="16" s="1"/>
  <c r="C1942" i="16" s="1"/>
  <c r="I1773" i="16"/>
  <c r="E1773" i="16" s="1"/>
  <c r="C1773" i="16" s="1"/>
  <c r="I1619" i="16"/>
  <c r="E1619" i="16" s="1"/>
  <c r="C1619" i="16" s="1"/>
  <c r="I1462" i="16"/>
  <c r="E1462" i="16" s="1"/>
  <c r="C1462" i="16" s="1"/>
  <c r="I1306" i="16"/>
  <c r="E1306" i="16" s="1"/>
  <c r="C1306" i="16" s="1"/>
  <c r="I1150" i="16"/>
  <c r="E1150" i="16" s="1"/>
  <c r="C1150" i="16" s="1"/>
  <c r="I1990" i="16"/>
  <c r="E1990" i="16" s="1"/>
  <c r="C1990" i="16" s="1"/>
  <c r="I1845" i="16"/>
  <c r="E1845" i="16" s="1"/>
  <c r="C1845" i="16" s="1"/>
  <c r="I1702" i="16"/>
  <c r="E1702" i="16" s="1"/>
  <c r="C1702" i="16" s="1"/>
  <c r="I1557" i="16"/>
  <c r="E1557" i="16" s="1"/>
  <c r="C1557" i="16" s="1"/>
  <c r="I1413" i="16"/>
  <c r="E1413" i="16" s="1"/>
  <c r="C1413" i="16" s="1"/>
  <c r="I1268" i="16"/>
  <c r="E1268" i="16" s="1"/>
  <c r="C1268" i="16" s="1"/>
  <c r="I1125" i="16"/>
  <c r="E1125" i="16" s="1"/>
  <c r="C1125" i="16" s="1"/>
  <c r="I1976" i="16"/>
  <c r="E1976" i="16" s="1"/>
  <c r="C1976" i="16" s="1"/>
  <c r="I1832" i="16"/>
  <c r="E1832" i="16" s="1"/>
  <c r="C1832" i="16" s="1"/>
  <c r="I1688" i="16"/>
  <c r="E1688" i="16" s="1"/>
  <c r="C1688" i="16" s="1"/>
  <c r="I1544" i="16"/>
  <c r="E1544" i="16" s="1"/>
  <c r="C1544" i="16" s="1"/>
  <c r="I1400" i="16"/>
  <c r="E1400" i="16" s="1"/>
  <c r="C1400" i="16" s="1"/>
  <c r="I1256" i="16"/>
  <c r="E1256" i="16" s="1"/>
  <c r="C1256" i="16" s="1"/>
  <c r="I1112" i="16"/>
  <c r="E1112" i="16" s="1"/>
  <c r="C1112" i="16" s="1"/>
  <c r="I1998" i="16"/>
  <c r="E1998" i="16" s="1"/>
  <c r="C1998" i="16" s="1"/>
  <c r="I1856" i="16"/>
  <c r="E1856" i="16" s="1"/>
  <c r="C1856" i="16" s="1"/>
  <c r="I1711" i="16"/>
  <c r="E1711" i="16" s="1"/>
  <c r="C1711" i="16" s="1"/>
  <c r="I1567" i="16"/>
  <c r="E1567" i="16" s="1"/>
  <c r="C1567" i="16" s="1"/>
  <c r="I1411" i="16"/>
  <c r="E1411" i="16" s="1"/>
  <c r="C1411" i="16" s="1"/>
  <c r="I1254" i="16"/>
  <c r="E1254" i="16" s="1"/>
  <c r="C1254" i="16" s="1"/>
  <c r="I1099" i="16"/>
  <c r="E1099" i="16" s="1"/>
  <c r="C1099" i="16" s="1"/>
  <c r="I1674" i="16"/>
  <c r="E1674" i="16" s="1"/>
  <c r="C1674" i="16" s="1"/>
  <c r="I1530" i="16"/>
  <c r="E1530" i="16" s="1"/>
  <c r="C1530" i="16" s="1"/>
  <c r="I1386" i="16"/>
  <c r="E1386" i="16" s="1"/>
  <c r="C1386" i="16" s="1"/>
  <c r="I1242" i="16"/>
  <c r="E1242" i="16" s="1"/>
  <c r="C1242" i="16" s="1"/>
  <c r="I1098" i="16"/>
  <c r="E1098" i="16" s="1"/>
  <c r="C1098" i="16" s="1"/>
  <c r="I954" i="16"/>
  <c r="E954" i="16" s="1"/>
  <c r="C954" i="16" s="1"/>
  <c r="I1793" i="16"/>
  <c r="E1793" i="16" s="1"/>
  <c r="C1793" i="16" s="1"/>
  <c r="I1648" i="16"/>
  <c r="E1648" i="16" s="1"/>
  <c r="C1648" i="16" s="1"/>
  <c r="I1505" i="16"/>
  <c r="E1505" i="16" s="1"/>
  <c r="C1505" i="16" s="1"/>
  <c r="I1361" i="16"/>
  <c r="E1361" i="16" s="1"/>
  <c r="C1361" i="16" s="1"/>
  <c r="I1217" i="16"/>
  <c r="E1217" i="16" s="1"/>
  <c r="C1217" i="16" s="1"/>
  <c r="I1073" i="16"/>
  <c r="E1073" i="16" s="1"/>
  <c r="C1073" i="16" s="1"/>
  <c r="I929" i="16"/>
  <c r="E929" i="16" s="1"/>
  <c r="C929" i="16" s="1"/>
  <c r="I2043" i="16"/>
  <c r="E2043" i="16" s="1"/>
  <c r="C2043" i="16" s="1"/>
  <c r="I1901" i="16"/>
  <c r="E1901" i="16" s="1"/>
  <c r="C1901" i="16" s="1"/>
  <c r="I1757" i="16"/>
  <c r="E1757" i="16" s="1"/>
  <c r="C1757" i="16" s="1"/>
  <c r="I1613" i="16"/>
  <c r="E1613" i="16" s="1"/>
  <c r="C1613" i="16" s="1"/>
  <c r="I1468" i="16"/>
  <c r="E1468" i="16" s="1"/>
  <c r="C1468" i="16" s="1"/>
  <c r="I1324" i="16"/>
  <c r="E1324" i="16" s="1"/>
  <c r="C1324" i="16" s="1"/>
  <c r="I1180" i="16"/>
  <c r="E1180" i="16" s="1"/>
  <c r="C1180" i="16" s="1"/>
  <c r="I2044" i="16"/>
  <c r="E2044" i="16" s="1"/>
  <c r="C2044" i="16" s="1"/>
  <c r="I1899" i="16"/>
  <c r="E1899" i="16" s="1"/>
  <c r="C1899" i="16" s="1"/>
  <c r="I1755" i="16"/>
  <c r="E1755" i="16" s="1"/>
  <c r="C1755" i="16" s="1"/>
  <c r="I1611" i="16"/>
  <c r="E1611" i="16" s="1"/>
  <c r="C1611" i="16" s="1"/>
  <c r="I1467" i="16"/>
  <c r="E1467" i="16" s="1"/>
  <c r="C1467" i="16" s="1"/>
  <c r="I1322" i="16"/>
  <c r="E1322" i="16" s="1"/>
  <c r="C1322" i="16" s="1"/>
  <c r="I1179" i="16"/>
  <c r="E1179" i="16" s="1"/>
  <c r="C1179" i="16" s="1"/>
  <c r="I2053" i="16"/>
  <c r="E2053" i="16" s="1"/>
  <c r="C2053" i="16" s="1"/>
  <c r="I1910" i="16"/>
  <c r="E1910" i="16" s="1"/>
  <c r="C1910" i="16" s="1"/>
  <c r="I1765" i="16"/>
  <c r="E1765" i="16" s="1"/>
  <c r="C1765" i="16" s="1"/>
  <c r="I1622" i="16"/>
  <c r="E1622" i="16" s="1"/>
  <c r="C1622" i="16" s="1"/>
  <c r="I1479" i="16"/>
  <c r="E1479" i="16" s="1"/>
  <c r="C1479" i="16" s="1"/>
  <c r="I1334" i="16"/>
  <c r="E1334" i="16" s="1"/>
  <c r="C1334" i="16" s="1"/>
  <c r="I1190" i="16"/>
  <c r="E1190" i="16" s="1"/>
  <c r="C1190" i="16" s="1"/>
  <c r="I2041" i="16"/>
  <c r="E2041" i="16" s="1"/>
  <c r="C2041" i="16" s="1"/>
  <c r="I1886" i="16"/>
  <c r="E1886" i="16" s="1"/>
  <c r="C1886" i="16" s="1"/>
  <c r="I1729" i="16"/>
  <c r="E1729" i="16" s="1"/>
  <c r="C1729" i="16" s="1"/>
  <c r="I1585" i="16"/>
  <c r="E1585" i="16" s="1"/>
  <c r="C1585" i="16" s="1"/>
  <c r="I1442" i="16"/>
  <c r="E1442" i="16" s="1"/>
  <c r="C1442" i="16" s="1"/>
  <c r="I1297" i="16"/>
  <c r="E1297" i="16" s="1"/>
  <c r="C1297" i="16" s="1"/>
  <c r="I1153" i="16"/>
  <c r="E1153" i="16" s="1"/>
  <c r="C1153" i="16" s="1"/>
  <c r="I1010" i="16"/>
  <c r="E1010" i="16" s="1"/>
  <c r="C1010" i="16" s="1"/>
  <c r="I948" i="16"/>
  <c r="E948" i="16" s="1"/>
  <c r="C948" i="16" s="1"/>
  <c r="I804" i="16"/>
  <c r="E804" i="16" s="1"/>
  <c r="C804" i="16" s="1"/>
  <c r="I660" i="16"/>
  <c r="E660" i="16" s="1"/>
  <c r="C660" i="16" s="1"/>
  <c r="I517" i="16"/>
  <c r="E517" i="16" s="1"/>
  <c r="C517" i="16" s="1"/>
  <c r="I372" i="16"/>
  <c r="E372" i="16" s="1"/>
  <c r="C372" i="16" s="1"/>
  <c r="I217" i="16"/>
  <c r="E217" i="16" s="1"/>
  <c r="C217" i="16" s="1"/>
  <c r="I60" i="16"/>
  <c r="E60" i="16" s="1"/>
  <c r="C60" i="16" s="1"/>
  <c r="I960" i="16"/>
  <c r="E960" i="16" s="1"/>
  <c r="C960" i="16" s="1"/>
  <c r="I815" i="16"/>
  <c r="E815" i="16" s="1"/>
  <c r="C815" i="16" s="1"/>
  <c r="I671" i="16"/>
  <c r="E671" i="16" s="1"/>
  <c r="C671" i="16" s="1"/>
  <c r="I515" i="16"/>
  <c r="E515" i="16" s="1"/>
  <c r="C515" i="16" s="1"/>
  <c r="I371" i="16"/>
  <c r="E371" i="16" s="1"/>
  <c r="C371" i="16" s="1"/>
  <c r="I215" i="16"/>
  <c r="E215" i="16" s="1"/>
  <c r="C215" i="16" s="1"/>
  <c r="I72" i="16"/>
  <c r="E72" i="16" s="1"/>
  <c r="C72" i="16" s="1"/>
  <c r="I958" i="16"/>
  <c r="E958" i="16" s="1"/>
  <c r="C958" i="16" s="1"/>
  <c r="I802" i="16"/>
  <c r="E802" i="16" s="1"/>
  <c r="C802" i="16" s="1"/>
  <c r="I658" i="16"/>
  <c r="E658" i="16" s="1"/>
  <c r="C658" i="16" s="1"/>
  <c r="I513" i="16"/>
  <c r="E513" i="16" s="1"/>
  <c r="C513" i="16" s="1"/>
  <c r="I370" i="16"/>
  <c r="E370" i="16" s="1"/>
  <c r="C370" i="16" s="1"/>
  <c r="I226" i="16"/>
  <c r="E226" i="16" s="1"/>
  <c r="C226" i="16" s="1"/>
  <c r="I82" i="16"/>
  <c r="E82" i="16" s="1"/>
  <c r="C82" i="16" s="1"/>
  <c r="I981" i="16"/>
  <c r="E981" i="16" s="1"/>
  <c r="C981" i="16" s="1"/>
  <c r="I838" i="16"/>
  <c r="E838" i="16" s="1"/>
  <c r="C838" i="16" s="1"/>
  <c r="I693" i="16"/>
  <c r="E693" i="16" s="1"/>
  <c r="C693" i="16" s="1"/>
  <c r="I550" i="16"/>
  <c r="E550" i="16" s="1"/>
  <c r="C550" i="16" s="1"/>
  <c r="I405" i="16"/>
  <c r="E405" i="16" s="1"/>
  <c r="C405" i="16" s="1"/>
  <c r="I261" i="16"/>
  <c r="E261" i="16" s="1"/>
  <c r="C261" i="16" s="1"/>
  <c r="I117" i="16"/>
  <c r="E117" i="16" s="1"/>
  <c r="C117" i="16" s="1"/>
  <c r="I991" i="16"/>
  <c r="E991" i="16" s="1"/>
  <c r="C991" i="16" s="1"/>
  <c r="I848" i="16"/>
  <c r="E848" i="16" s="1"/>
  <c r="C848" i="16" s="1"/>
  <c r="I705" i="16"/>
  <c r="E705" i="16" s="1"/>
  <c r="C705" i="16" s="1"/>
  <c r="I559" i="16"/>
  <c r="E559" i="16" s="1"/>
  <c r="C559" i="16" s="1"/>
  <c r="I416" i="16"/>
  <c r="E416" i="16" s="1"/>
  <c r="C416" i="16" s="1"/>
  <c r="I259" i="16"/>
  <c r="E259" i="16" s="1"/>
  <c r="C259" i="16" s="1"/>
  <c r="I115" i="16"/>
  <c r="E115" i="16" s="1"/>
  <c r="C115" i="16" s="1"/>
  <c r="I1003" i="16"/>
  <c r="E1003" i="16" s="1"/>
  <c r="C1003" i="16" s="1"/>
  <c r="I858" i="16"/>
  <c r="E858" i="16" s="1"/>
  <c r="C858" i="16" s="1"/>
  <c r="I715" i="16"/>
  <c r="E715" i="16" s="1"/>
  <c r="C715" i="16" s="1"/>
  <c r="I570" i="16"/>
  <c r="E570" i="16" s="1"/>
  <c r="C570" i="16" s="1"/>
  <c r="I427" i="16"/>
  <c r="E427" i="16" s="1"/>
  <c r="C427" i="16" s="1"/>
  <c r="I283" i="16"/>
  <c r="E283" i="16" s="1"/>
  <c r="C283" i="16" s="1"/>
  <c r="I140" i="16"/>
  <c r="E140" i="16" s="1"/>
  <c r="C140" i="16" s="1"/>
  <c r="I786" i="16"/>
  <c r="E786" i="16" s="1"/>
  <c r="C786" i="16" s="1"/>
  <c r="I642" i="16"/>
  <c r="E642" i="16" s="1"/>
  <c r="C642" i="16" s="1"/>
  <c r="I499" i="16"/>
  <c r="E499" i="16" s="1"/>
  <c r="C499" i="16" s="1"/>
  <c r="I354" i="16"/>
  <c r="E354" i="16" s="1"/>
  <c r="C354" i="16" s="1"/>
  <c r="I210" i="16"/>
  <c r="E210" i="16" s="1"/>
  <c r="C210" i="16" s="1"/>
  <c r="I66" i="16"/>
  <c r="E66" i="16" s="1"/>
  <c r="C66" i="16" s="1"/>
  <c r="I700" i="16"/>
  <c r="E700" i="16" s="1"/>
  <c r="C700" i="16" s="1"/>
  <c r="I558" i="16"/>
  <c r="E558" i="16" s="1"/>
  <c r="C558" i="16" s="1"/>
  <c r="I413" i="16"/>
  <c r="E413" i="16" s="1"/>
  <c r="C413" i="16" s="1"/>
  <c r="I269" i="16"/>
  <c r="E269" i="16" s="1"/>
  <c r="C269" i="16" s="1"/>
  <c r="I125" i="16"/>
  <c r="E125" i="16" s="1"/>
  <c r="C125" i="16" s="1"/>
  <c r="I1024" i="16"/>
  <c r="E1024" i="16" s="1"/>
  <c r="C1024" i="16" s="1"/>
  <c r="I880" i="16"/>
  <c r="E880" i="16" s="1"/>
  <c r="C880" i="16" s="1"/>
  <c r="I736" i="16"/>
  <c r="E736" i="16" s="1"/>
  <c r="C736" i="16" s="1"/>
  <c r="I592" i="16"/>
  <c r="E592" i="16" s="1"/>
  <c r="C592" i="16" s="1"/>
  <c r="I448" i="16"/>
  <c r="E448" i="16" s="1"/>
  <c r="C448" i="16" s="1"/>
  <c r="I304" i="16"/>
  <c r="E304" i="16" s="1"/>
  <c r="C304" i="16" s="1"/>
  <c r="I159" i="16"/>
  <c r="E159" i="16" s="1"/>
  <c r="C159" i="16" s="1"/>
  <c r="I1059" i="16"/>
  <c r="E1059" i="16" s="1"/>
  <c r="C1059" i="16" s="1"/>
  <c r="I915" i="16"/>
  <c r="E915" i="16" s="1"/>
  <c r="C915" i="16" s="1"/>
  <c r="I771" i="16"/>
  <c r="E771" i="16" s="1"/>
  <c r="C771" i="16" s="1"/>
  <c r="I628" i="16"/>
  <c r="E628" i="16" s="1"/>
  <c r="C628" i="16" s="1"/>
  <c r="I482" i="16"/>
  <c r="E482" i="16" s="1"/>
  <c r="C482" i="16" s="1"/>
  <c r="I339" i="16"/>
  <c r="E339" i="16" s="1"/>
  <c r="C339" i="16" s="1"/>
  <c r="I183" i="16"/>
  <c r="E183" i="16" s="1"/>
  <c r="C183" i="16" s="1"/>
  <c r="I1082" i="16"/>
  <c r="E1082" i="16" s="1"/>
  <c r="C1082" i="16" s="1"/>
  <c r="I938" i="16"/>
  <c r="E938" i="16" s="1"/>
  <c r="C938" i="16" s="1"/>
  <c r="I794" i="16"/>
  <c r="E794" i="16" s="1"/>
  <c r="C794" i="16" s="1"/>
  <c r="I650" i="16"/>
  <c r="E650" i="16" s="1"/>
  <c r="C650" i="16" s="1"/>
  <c r="I507" i="16"/>
  <c r="E507" i="16" s="1"/>
  <c r="C507" i="16" s="1"/>
  <c r="I362" i="16"/>
  <c r="E362" i="16" s="1"/>
  <c r="C362" i="16" s="1"/>
  <c r="I218" i="16"/>
  <c r="E218" i="16" s="1"/>
  <c r="C218" i="16" s="1"/>
  <c r="I74" i="16"/>
  <c r="E74" i="16" s="1"/>
  <c r="C74" i="16" s="1"/>
  <c r="I889" i="16"/>
  <c r="E889" i="16" s="1"/>
  <c r="C889" i="16" s="1"/>
  <c r="I745" i="16"/>
  <c r="E745" i="16" s="1"/>
  <c r="C745" i="16" s="1"/>
  <c r="I602" i="16"/>
  <c r="E602" i="16" s="1"/>
  <c r="C602" i="16" s="1"/>
  <c r="I457" i="16"/>
  <c r="E457" i="16" s="1"/>
  <c r="C457" i="16" s="1"/>
  <c r="I313" i="16"/>
  <c r="E313" i="16" s="1"/>
  <c r="C313" i="16" s="1"/>
  <c r="I169" i="16"/>
  <c r="E169" i="16" s="1"/>
  <c r="C169" i="16" s="1"/>
  <c r="I1223" i="16"/>
  <c r="E1223" i="16" s="1"/>
  <c r="C1223" i="16" s="1"/>
  <c r="I1955" i="16"/>
  <c r="E1955" i="16" s="1"/>
  <c r="C1955" i="16" s="1"/>
  <c r="I1751" i="16"/>
  <c r="E1751" i="16" s="1"/>
  <c r="C1751" i="16" s="1"/>
  <c r="I1584" i="16"/>
  <c r="E1584" i="16" s="1"/>
  <c r="C1584" i="16" s="1"/>
  <c r="I1415" i="16"/>
  <c r="E1415" i="16" s="1"/>
  <c r="C1415" i="16" s="1"/>
  <c r="I1235" i="16"/>
  <c r="E1235" i="16" s="1"/>
  <c r="C1235" i="16" s="1"/>
  <c r="I2086" i="16"/>
  <c r="E2086" i="16" s="1"/>
  <c r="C2086" i="16" s="1"/>
  <c r="I1930" i="16"/>
  <c r="E1930" i="16" s="1"/>
  <c r="C1930" i="16" s="1"/>
  <c r="I1763" i="16"/>
  <c r="E1763" i="16" s="1"/>
  <c r="C1763" i="16" s="1"/>
  <c r="I1606" i="16"/>
  <c r="E1606" i="16" s="1"/>
  <c r="C1606" i="16" s="1"/>
  <c r="I1450" i="16"/>
  <c r="E1450" i="16" s="1"/>
  <c r="C1450" i="16" s="1"/>
  <c r="I1293" i="16"/>
  <c r="E1293" i="16" s="1"/>
  <c r="C1293" i="16" s="1"/>
  <c r="I1137" i="16"/>
  <c r="E1137" i="16" s="1"/>
  <c r="C1137" i="16" s="1"/>
  <c r="I1977" i="16"/>
  <c r="E1977" i="16" s="1"/>
  <c r="C1977" i="16" s="1"/>
  <c r="I1834" i="16"/>
  <c r="E1834" i="16" s="1"/>
  <c r="C1834" i="16" s="1"/>
  <c r="I1689" i="16"/>
  <c r="E1689" i="16" s="1"/>
  <c r="C1689" i="16" s="1"/>
  <c r="I1545" i="16"/>
  <c r="E1545" i="16" s="1"/>
  <c r="C1545" i="16" s="1"/>
  <c r="I1401" i="16"/>
  <c r="E1401" i="16" s="1"/>
  <c r="C1401" i="16" s="1"/>
  <c r="I1257" i="16"/>
  <c r="E1257" i="16" s="1"/>
  <c r="C1257" i="16" s="1"/>
  <c r="I1113" i="16"/>
  <c r="E1113" i="16" s="1"/>
  <c r="C1113" i="16" s="1"/>
  <c r="I1963" i="16"/>
  <c r="E1963" i="16" s="1"/>
  <c r="C1963" i="16" s="1"/>
  <c r="I1819" i="16"/>
  <c r="E1819" i="16" s="1"/>
  <c r="C1819" i="16" s="1"/>
  <c r="I1676" i="16"/>
  <c r="E1676" i="16" s="1"/>
  <c r="C1676" i="16" s="1"/>
  <c r="I1532" i="16"/>
  <c r="E1532" i="16" s="1"/>
  <c r="C1532" i="16" s="1"/>
  <c r="I1388" i="16"/>
  <c r="E1388" i="16" s="1"/>
  <c r="C1388" i="16" s="1"/>
  <c r="I1244" i="16"/>
  <c r="E1244" i="16" s="1"/>
  <c r="C1244" i="16" s="1"/>
  <c r="I1100" i="16"/>
  <c r="E1100" i="16" s="1"/>
  <c r="C1100" i="16" s="1"/>
  <c r="I1987" i="16"/>
  <c r="E1987" i="16" s="1"/>
  <c r="C1987" i="16" s="1"/>
  <c r="I1844" i="16"/>
  <c r="E1844" i="16" s="1"/>
  <c r="C1844" i="16" s="1"/>
  <c r="I1699" i="16"/>
  <c r="E1699" i="16" s="1"/>
  <c r="C1699" i="16" s="1"/>
  <c r="I1556" i="16"/>
  <c r="E1556" i="16" s="1"/>
  <c r="C1556" i="16" s="1"/>
  <c r="I1399" i="16"/>
  <c r="E1399" i="16" s="1"/>
  <c r="C1399" i="16" s="1"/>
  <c r="I1243" i="16"/>
  <c r="E1243" i="16" s="1"/>
  <c r="C1243" i="16" s="1"/>
  <c r="I1087" i="16"/>
  <c r="E1087" i="16" s="1"/>
  <c r="C1087" i="16" s="1"/>
  <c r="I1662" i="16"/>
  <c r="E1662" i="16" s="1"/>
  <c r="C1662" i="16" s="1"/>
  <c r="I1517" i="16"/>
  <c r="E1517" i="16" s="1"/>
  <c r="C1517" i="16" s="1"/>
  <c r="I1373" i="16"/>
  <c r="E1373" i="16" s="1"/>
  <c r="C1373" i="16" s="1"/>
  <c r="I1229" i="16"/>
  <c r="E1229" i="16" s="1"/>
  <c r="C1229" i="16" s="1"/>
  <c r="I1086" i="16"/>
  <c r="E1086" i="16" s="1"/>
  <c r="C1086" i="16" s="1"/>
  <c r="I942" i="16"/>
  <c r="E942" i="16" s="1"/>
  <c r="C942" i="16" s="1"/>
  <c r="I1781" i="16"/>
  <c r="E1781" i="16" s="1"/>
  <c r="C1781" i="16" s="1"/>
  <c r="I1637" i="16"/>
  <c r="E1637" i="16" s="1"/>
  <c r="C1637" i="16" s="1"/>
  <c r="I1493" i="16"/>
  <c r="E1493" i="16" s="1"/>
  <c r="C1493" i="16" s="1"/>
  <c r="I1349" i="16"/>
  <c r="E1349" i="16" s="1"/>
  <c r="C1349" i="16" s="1"/>
  <c r="I1205" i="16"/>
  <c r="E1205" i="16" s="1"/>
  <c r="C1205" i="16" s="1"/>
  <c r="I1061" i="16"/>
  <c r="E1061" i="16" s="1"/>
  <c r="C1061" i="16" s="1"/>
  <c r="I916" i="16"/>
  <c r="E916" i="16" s="1"/>
  <c r="C916" i="16" s="1"/>
  <c r="I2031" i="16"/>
  <c r="E2031" i="16" s="1"/>
  <c r="C2031" i="16" s="1"/>
  <c r="I1888" i="16"/>
  <c r="E1888" i="16" s="1"/>
  <c r="C1888" i="16" s="1"/>
  <c r="I1743" i="16"/>
  <c r="E1743" i="16" s="1"/>
  <c r="C1743" i="16" s="1"/>
  <c r="I1601" i="16"/>
  <c r="E1601" i="16" s="1"/>
  <c r="C1601" i="16" s="1"/>
  <c r="I1456" i="16"/>
  <c r="E1456" i="16" s="1"/>
  <c r="C1456" i="16" s="1"/>
  <c r="I1313" i="16"/>
  <c r="E1313" i="16" s="1"/>
  <c r="C1313" i="16" s="1"/>
  <c r="I1168" i="16"/>
  <c r="E1168" i="16" s="1"/>
  <c r="C1168" i="16" s="1"/>
  <c r="I2032" i="16"/>
  <c r="E2032" i="16" s="1"/>
  <c r="C2032" i="16" s="1"/>
  <c r="I1887" i="16"/>
  <c r="E1887" i="16" s="1"/>
  <c r="C1887" i="16" s="1"/>
  <c r="I1744" i="16"/>
  <c r="E1744" i="16" s="1"/>
  <c r="C1744" i="16" s="1"/>
  <c r="I1599" i="16"/>
  <c r="E1599" i="16" s="1"/>
  <c r="C1599" i="16" s="1"/>
  <c r="I1455" i="16"/>
  <c r="E1455" i="16" s="1"/>
  <c r="C1455" i="16" s="1"/>
  <c r="I1311" i="16"/>
  <c r="E1311" i="16" s="1"/>
  <c r="C1311" i="16" s="1"/>
  <c r="I1167" i="16"/>
  <c r="E1167" i="16" s="1"/>
  <c r="C1167" i="16" s="1"/>
  <c r="I2042" i="16"/>
  <c r="E2042" i="16" s="1"/>
  <c r="C2042" i="16" s="1"/>
  <c r="I1898" i="16"/>
  <c r="E1898" i="16" s="1"/>
  <c r="C1898" i="16" s="1"/>
  <c r="I1753" i="16"/>
  <c r="E1753" i="16" s="1"/>
  <c r="C1753" i="16" s="1"/>
  <c r="I1610" i="16"/>
  <c r="E1610" i="16" s="1"/>
  <c r="C1610" i="16" s="1"/>
  <c r="I1466" i="16"/>
  <c r="E1466" i="16" s="1"/>
  <c r="C1466" i="16" s="1"/>
  <c r="I1323" i="16"/>
  <c r="E1323" i="16" s="1"/>
  <c r="C1323" i="16" s="1"/>
  <c r="I1178" i="16"/>
  <c r="E1178" i="16" s="1"/>
  <c r="C1178" i="16" s="1"/>
  <c r="I2029" i="16"/>
  <c r="E2029" i="16" s="1"/>
  <c r="C2029" i="16" s="1"/>
  <c r="I1861" i="16"/>
  <c r="E1861" i="16" s="1"/>
  <c r="C1861" i="16" s="1"/>
  <c r="I1717" i="16"/>
  <c r="E1717" i="16" s="1"/>
  <c r="C1717" i="16" s="1"/>
  <c r="I1572" i="16"/>
  <c r="E1572" i="16" s="1"/>
  <c r="C1572" i="16" s="1"/>
  <c r="I1429" i="16"/>
  <c r="E1429" i="16" s="1"/>
  <c r="C1429" i="16" s="1"/>
  <c r="I1285" i="16"/>
  <c r="E1285" i="16" s="1"/>
  <c r="C1285" i="16" s="1"/>
  <c r="I1141" i="16"/>
  <c r="E1141" i="16" s="1"/>
  <c r="C1141" i="16" s="1"/>
  <c r="I1080" i="16"/>
  <c r="E1080" i="16" s="1"/>
  <c r="C1080" i="16" s="1"/>
  <c r="I936" i="16"/>
  <c r="E936" i="16" s="1"/>
  <c r="C936" i="16" s="1"/>
  <c r="I792" i="16"/>
  <c r="E792" i="16" s="1"/>
  <c r="C792" i="16" s="1"/>
  <c r="I648" i="16"/>
  <c r="E648" i="16" s="1"/>
  <c r="C648" i="16" s="1"/>
  <c r="I504" i="16"/>
  <c r="E504" i="16" s="1"/>
  <c r="C504" i="16" s="1"/>
  <c r="I360" i="16"/>
  <c r="E360" i="16" s="1"/>
  <c r="C360" i="16" s="1"/>
  <c r="I204" i="16"/>
  <c r="E204" i="16" s="1"/>
  <c r="C204" i="16" s="1"/>
  <c r="I56" i="16"/>
  <c r="E56" i="16" s="1"/>
  <c r="C56" i="16" s="1"/>
  <c r="I947" i="16"/>
  <c r="E947" i="16" s="1"/>
  <c r="C947" i="16" s="1"/>
  <c r="I803" i="16"/>
  <c r="E803" i="16" s="1"/>
  <c r="C803" i="16" s="1"/>
  <c r="I659" i="16"/>
  <c r="E659" i="16" s="1"/>
  <c r="C659" i="16" s="1"/>
  <c r="I503" i="16"/>
  <c r="E503" i="16" s="1"/>
  <c r="C503" i="16" s="1"/>
  <c r="I359" i="16"/>
  <c r="E359" i="16" s="1"/>
  <c r="C359" i="16" s="1"/>
  <c r="I203" i="16"/>
  <c r="E203" i="16" s="1"/>
  <c r="C203" i="16" s="1"/>
  <c r="I58" i="16"/>
  <c r="E58" i="16" s="1"/>
  <c r="C58" i="16" s="1"/>
  <c r="I946" i="16"/>
  <c r="E946" i="16" s="1"/>
  <c r="C946" i="16" s="1"/>
  <c r="I791" i="16"/>
  <c r="E791" i="16" s="1"/>
  <c r="C791" i="16" s="1"/>
  <c r="I646" i="16"/>
  <c r="E646" i="16" s="1"/>
  <c r="C646" i="16" s="1"/>
  <c r="I502" i="16"/>
  <c r="E502" i="16" s="1"/>
  <c r="C502" i="16" s="1"/>
  <c r="I358" i="16"/>
  <c r="E358" i="16" s="1"/>
  <c r="C358" i="16" s="1"/>
  <c r="I214" i="16"/>
  <c r="E214" i="16" s="1"/>
  <c r="C214" i="16" s="1"/>
  <c r="I70" i="16"/>
  <c r="E70" i="16" s="1"/>
  <c r="C70" i="16" s="1"/>
  <c r="I969" i="16"/>
  <c r="E969" i="16" s="1"/>
  <c r="C969" i="16" s="1"/>
  <c r="I826" i="16"/>
  <c r="E826" i="16" s="1"/>
  <c r="C826" i="16" s="1"/>
  <c r="I681" i="16"/>
  <c r="E681" i="16" s="1"/>
  <c r="C681" i="16" s="1"/>
  <c r="I538" i="16"/>
  <c r="E538" i="16" s="1"/>
  <c r="C538" i="16" s="1"/>
  <c r="I393" i="16"/>
  <c r="E393" i="16" s="1"/>
  <c r="C393" i="16" s="1"/>
  <c r="I249" i="16"/>
  <c r="E249" i="16" s="1"/>
  <c r="C249" i="16" s="1"/>
  <c r="I105" i="16"/>
  <c r="E105" i="16" s="1"/>
  <c r="C105" i="16" s="1"/>
  <c r="I980" i="16"/>
  <c r="E980" i="16" s="1"/>
  <c r="C980" i="16" s="1"/>
  <c r="I835" i="16"/>
  <c r="E835" i="16" s="1"/>
  <c r="C835" i="16" s="1"/>
  <c r="I692" i="16"/>
  <c r="E692" i="16" s="1"/>
  <c r="C692" i="16" s="1"/>
  <c r="I547" i="16"/>
  <c r="E547" i="16" s="1"/>
  <c r="C547" i="16" s="1"/>
  <c r="I404" i="16"/>
  <c r="E404" i="16" s="1"/>
  <c r="C404" i="16" s="1"/>
  <c r="I248" i="16"/>
  <c r="E248" i="16" s="1"/>
  <c r="C248" i="16" s="1"/>
  <c r="I104" i="16"/>
  <c r="E104" i="16" s="1"/>
  <c r="C104" i="16" s="1"/>
  <c r="I992" i="16"/>
  <c r="E992" i="16" s="1"/>
  <c r="C992" i="16" s="1"/>
  <c r="I847" i="16"/>
  <c r="E847" i="16" s="1"/>
  <c r="C847" i="16" s="1"/>
  <c r="I703" i="16"/>
  <c r="E703" i="16" s="1"/>
  <c r="C703" i="16" s="1"/>
  <c r="I560" i="16"/>
  <c r="E560" i="16" s="1"/>
  <c r="C560" i="16" s="1"/>
  <c r="I415" i="16"/>
  <c r="E415" i="16" s="1"/>
  <c r="C415" i="16" s="1"/>
  <c r="I271" i="16"/>
  <c r="E271" i="16" s="1"/>
  <c r="C271" i="16" s="1"/>
  <c r="I128" i="16"/>
  <c r="E128" i="16" s="1"/>
  <c r="C128" i="16" s="1"/>
  <c r="I774" i="16"/>
  <c r="E774" i="16" s="1"/>
  <c r="C774" i="16" s="1"/>
  <c r="I630" i="16"/>
  <c r="E630" i="16" s="1"/>
  <c r="C630" i="16" s="1"/>
  <c r="I485" i="16"/>
  <c r="E485" i="16" s="1"/>
  <c r="C485" i="16" s="1"/>
  <c r="I342" i="16"/>
  <c r="E342" i="16" s="1"/>
  <c r="C342" i="16" s="1"/>
  <c r="I198" i="16"/>
  <c r="E198" i="16" s="1"/>
  <c r="C198" i="16" s="1"/>
  <c r="I55" i="16"/>
  <c r="E55" i="16" s="1"/>
  <c r="C55" i="16" s="1"/>
  <c r="I689" i="16"/>
  <c r="E689" i="16" s="1"/>
  <c r="C689" i="16" s="1"/>
  <c r="I546" i="16"/>
  <c r="E546" i="16" s="1"/>
  <c r="C546" i="16" s="1"/>
  <c r="I401" i="16"/>
  <c r="E401" i="16" s="1"/>
  <c r="C401" i="16" s="1"/>
  <c r="I257" i="16"/>
  <c r="E257" i="16" s="1"/>
  <c r="C257" i="16" s="1"/>
  <c r="I112" i="16"/>
  <c r="E112" i="16" s="1"/>
  <c r="C112" i="16" s="1"/>
  <c r="I1012" i="16"/>
  <c r="E1012" i="16" s="1"/>
  <c r="C1012" i="16" s="1"/>
  <c r="I868" i="16"/>
  <c r="E868" i="16" s="1"/>
  <c r="C868" i="16" s="1"/>
  <c r="I724" i="16"/>
  <c r="E724" i="16" s="1"/>
  <c r="C724" i="16" s="1"/>
  <c r="I581" i="16"/>
  <c r="E581" i="16" s="1"/>
  <c r="C581" i="16" s="1"/>
  <c r="I436" i="16"/>
  <c r="E436" i="16" s="1"/>
  <c r="C436" i="16" s="1"/>
  <c r="I292" i="16"/>
  <c r="E292" i="16" s="1"/>
  <c r="C292" i="16" s="1"/>
  <c r="I147" i="16"/>
  <c r="E147" i="16" s="1"/>
  <c r="C147" i="16" s="1"/>
  <c r="I1047" i="16"/>
  <c r="E1047" i="16" s="1"/>
  <c r="C1047" i="16" s="1"/>
  <c r="I902" i="16"/>
  <c r="E902" i="16" s="1"/>
  <c r="C902" i="16" s="1"/>
  <c r="I759" i="16"/>
  <c r="E759" i="16" s="1"/>
  <c r="C759" i="16" s="1"/>
  <c r="I615" i="16"/>
  <c r="E615" i="16" s="1"/>
  <c r="C615" i="16" s="1"/>
  <c r="I470" i="16"/>
  <c r="E470" i="16" s="1"/>
  <c r="C470" i="16" s="1"/>
  <c r="I327" i="16"/>
  <c r="E327" i="16" s="1"/>
  <c r="C327" i="16" s="1"/>
  <c r="I172" i="16"/>
  <c r="E172" i="16" s="1"/>
  <c r="C172" i="16" s="1"/>
  <c r="I1070" i="16"/>
  <c r="E1070" i="16" s="1"/>
  <c r="C1070" i="16" s="1"/>
  <c r="I926" i="16"/>
  <c r="E926" i="16" s="1"/>
  <c r="C926" i="16" s="1"/>
  <c r="I782" i="16"/>
  <c r="E782" i="16" s="1"/>
  <c r="C782" i="16" s="1"/>
  <c r="I638" i="16"/>
  <c r="E638" i="16" s="1"/>
  <c r="C638" i="16" s="1"/>
  <c r="I495" i="16"/>
  <c r="E495" i="16" s="1"/>
  <c r="C495" i="16" s="1"/>
  <c r="I350" i="16"/>
  <c r="E350" i="16" s="1"/>
  <c r="C350" i="16" s="1"/>
  <c r="I206" i="16"/>
  <c r="E206" i="16" s="1"/>
  <c r="C206" i="16" s="1"/>
  <c r="I62" i="16"/>
  <c r="E62" i="16" s="1"/>
  <c r="C62" i="16" s="1"/>
  <c r="I877" i="16"/>
  <c r="E877" i="16" s="1"/>
  <c r="C877" i="16" s="1"/>
  <c r="I732" i="16"/>
  <c r="E732" i="16" s="1"/>
  <c r="C732" i="16" s="1"/>
  <c r="I589" i="16"/>
  <c r="E589" i="16" s="1"/>
  <c r="C589" i="16" s="1"/>
  <c r="I445" i="16"/>
  <c r="E445" i="16" s="1"/>
  <c r="C445" i="16" s="1"/>
  <c r="I301" i="16"/>
  <c r="E301" i="16" s="1"/>
  <c r="C301" i="16" s="1"/>
  <c r="I1199" i="16"/>
  <c r="E1199" i="16" s="1"/>
  <c r="C1199" i="16" s="1"/>
  <c r="I1931" i="16"/>
  <c r="E1931" i="16" s="1"/>
  <c r="C1931" i="16" s="1"/>
  <c r="I1739" i="16"/>
  <c r="E1739" i="16" s="1"/>
  <c r="C1739" i="16" s="1"/>
  <c r="I1571" i="16"/>
  <c r="E1571" i="16" s="1"/>
  <c r="C1571" i="16" s="1"/>
  <c r="I1391" i="16"/>
  <c r="E1391" i="16" s="1"/>
  <c r="C1391" i="16" s="1"/>
  <c r="I1224" i="16"/>
  <c r="E1224" i="16" s="1"/>
  <c r="C1224" i="16" s="1"/>
  <c r="I2074" i="16"/>
  <c r="E2074" i="16" s="1"/>
  <c r="C2074" i="16" s="1"/>
  <c r="I1918" i="16"/>
  <c r="E1918" i="16" s="1"/>
  <c r="C1918" i="16" s="1"/>
  <c r="I1750" i="16"/>
  <c r="E1750" i="16" s="1"/>
  <c r="C1750" i="16" s="1"/>
  <c r="I1593" i="16"/>
  <c r="E1593" i="16" s="1"/>
  <c r="C1593" i="16" s="1"/>
  <c r="I1437" i="16"/>
  <c r="E1437" i="16" s="1"/>
  <c r="C1437" i="16" s="1"/>
  <c r="I1281" i="16"/>
  <c r="E1281" i="16" s="1"/>
  <c r="C1281" i="16" s="1"/>
  <c r="I1126" i="16"/>
  <c r="E1126" i="16" s="1"/>
  <c r="C1126" i="16" s="1"/>
  <c r="I1965" i="16"/>
  <c r="E1965" i="16" s="1"/>
  <c r="C1965" i="16" s="1"/>
  <c r="I1821" i="16"/>
  <c r="E1821" i="16" s="1"/>
  <c r="C1821" i="16" s="1"/>
  <c r="I1678" i="16"/>
  <c r="E1678" i="16" s="1"/>
  <c r="C1678" i="16" s="1"/>
  <c r="I1534" i="16"/>
  <c r="E1534" i="16" s="1"/>
  <c r="C1534" i="16" s="1"/>
  <c r="I1389" i="16"/>
  <c r="E1389" i="16" s="1"/>
  <c r="C1389" i="16" s="1"/>
  <c r="I1246" i="16"/>
  <c r="E1246" i="16" s="1"/>
  <c r="C1246" i="16" s="1"/>
  <c r="I1101" i="16"/>
  <c r="E1101" i="16" s="1"/>
  <c r="C1101" i="16" s="1"/>
  <c r="I1951" i="16"/>
  <c r="E1951" i="16" s="1"/>
  <c r="C1951" i="16" s="1"/>
  <c r="I1807" i="16"/>
  <c r="E1807" i="16" s="1"/>
  <c r="C1807" i="16" s="1"/>
  <c r="I1664" i="16"/>
  <c r="E1664" i="16" s="1"/>
  <c r="C1664" i="16" s="1"/>
  <c r="I1520" i="16"/>
  <c r="E1520" i="16" s="1"/>
  <c r="C1520" i="16" s="1"/>
  <c r="I1376" i="16"/>
  <c r="E1376" i="16" s="1"/>
  <c r="C1376" i="16" s="1"/>
  <c r="I1232" i="16"/>
  <c r="E1232" i="16" s="1"/>
  <c r="C1232" i="16" s="1"/>
  <c r="I1088" i="16"/>
  <c r="E1088" i="16" s="1"/>
  <c r="C1088" i="16" s="1"/>
  <c r="I1975" i="16"/>
  <c r="E1975" i="16" s="1"/>
  <c r="C1975" i="16" s="1"/>
  <c r="I1831" i="16"/>
  <c r="E1831" i="16" s="1"/>
  <c r="C1831" i="16" s="1"/>
  <c r="I1687" i="16"/>
  <c r="E1687" i="16" s="1"/>
  <c r="C1687" i="16" s="1"/>
  <c r="I1531" i="16"/>
  <c r="E1531" i="16" s="1"/>
  <c r="C1531" i="16" s="1"/>
  <c r="I1387" i="16"/>
  <c r="E1387" i="16" s="1"/>
  <c r="C1387" i="16" s="1"/>
  <c r="I1231" i="16"/>
  <c r="E1231" i="16" s="1"/>
  <c r="C1231" i="16" s="1"/>
  <c r="I1794" i="16"/>
  <c r="E1794" i="16" s="1"/>
  <c r="C1794" i="16" s="1"/>
  <c r="I1650" i="16"/>
  <c r="E1650" i="16" s="1"/>
  <c r="C1650" i="16" s="1"/>
  <c r="I1506" i="16"/>
  <c r="E1506" i="16" s="1"/>
  <c r="C1506" i="16" s="1"/>
  <c r="I1362" i="16"/>
  <c r="E1362" i="16" s="1"/>
  <c r="C1362" i="16" s="1"/>
  <c r="I1218" i="16"/>
  <c r="E1218" i="16" s="1"/>
  <c r="C1218" i="16" s="1"/>
  <c r="I1074" i="16"/>
  <c r="E1074" i="16" s="1"/>
  <c r="C1074" i="16" s="1"/>
  <c r="I930" i="16"/>
  <c r="E930" i="16" s="1"/>
  <c r="C930" i="16" s="1"/>
  <c r="I1770" i="16"/>
  <c r="E1770" i="16" s="1"/>
  <c r="C1770" i="16" s="1"/>
  <c r="I1626" i="16"/>
  <c r="E1626" i="16" s="1"/>
  <c r="C1626" i="16" s="1"/>
  <c r="I1481" i="16"/>
  <c r="E1481" i="16" s="1"/>
  <c r="C1481" i="16" s="1"/>
  <c r="I1337" i="16"/>
  <c r="E1337" i="16" s="1"/>
  <c r="C1337" i="16" s="1"/>
  <c r="I1193" i="16"/>
  <c r="E1193" i="16" s="1"/>
  <c r="C1193" i="16" s="1"/>
  <c r="I1049" i="16"/>
  <c r="E1049" i="16" s="1"/>
  <c r="C1049" i="16" s="1"/>
  <c r="I905" i="16"/>
  <c r="E905" i="16" s="1"/>
  <c r="C905" i="16" s="1"/>
  <c r="I2021" i="16"/>
  <c r="E2021" i="16" s="1"/>
  <c r="C2021" i="16" s="1"/>
  <c r="I1875" i="16"/>
  <c r="E1875" i="16" s="1"/>
  <c r="C1875" i="16" s="1"/>
  <c r="I1733" i="16"/>
  <c r="E1733" i="16" s="1"/>
  <c r="C1733" i="16" s="1"/>
  <c r="I1588" i="16"/>
  <c r="E1588" i="16" s="1"/>
  <c r="C1588" i="16" s="1"/>
  <c r="I1445" i="16"/>
  <c r="E1445" i="16" s="1"/>
  <c r="C1445" i="16" s="1"/>
  <c r="I1300" i="16"/>
  <c r="E1300" i="16" s="1"/>
  <c r="C1300" i="16" s="1"/>
  <c r="I1155" i="16"/>
  <c r="E1155" i="16" s="1"/>
  <c r="C1155" i="16" s="1"/>
  <c r="I2019" i="16"/>
  <c r="E2019" i="16" s="1"/>
  <c r="C2019" i="16" s="1"/>
  <c r="I1876" i="16"/>
  <c r="E1876" i="16" s="1"/>
  <c r="C1876" i="16" s="1"/>
  <c r="I1731" i="16"/>
  <c r="E1731" i="16" s="1"/>
  <c r="C1731" i="16" s="1"/>
  <c r="I1586" i="16"/>
  <c r="E1586" i="16" s="1"/>
  <c r="C1586" i="16" s="1"/>
  <c r="I1443" i="16"/>
  <c r="E1443" i="16" s="1"/>
  <c r="C1443" i="16" s="1"/>
  <c r="I1299" i="16"/>
  <c r="E1299" i="16" s="1"/>
  <c r="C1299" i="16" s="1"/>
  <c r="I1156" i="16"/>
  <c r="E1156" i="16" s="1"/>
  <c r="C1156" i="16" s="1"/>
  <c r="I2030" i="16"/>
  <c r="E2030" i="16" s="1"/>
  <c r="C2030" i="16" s="1"/>
  <c r="I1885" i="16"/>
  <c r="E1885" i="16" s="1"/>
  <c r="C1885" i="16" s="1"/>
  <c r="I1741" i="16"/>
  <c r="E1741" i="16" s="1"/>
  <c r="C1741" i="16" s="1"/>
  <c r="I1597" i="16"/>
  <c r="E1597" i="16" s="1"/>
  <c r="C1597" i="16" s="1"/>
  <c r="I1454" i="16"/>
  <c r="E1454" i="16" s="1"/>
  <c r="C1454" i="16" s="1"/>
  <c r="I1309" i="16"/>
  <c r="E1309" i="16" s="1"/>
  <c r="C1309" i="16" s="1"/>
  <c r="I1165" i="16"/>
  <c r="E1165" i="16" s="1"/>
  <c r="C1165" i="16" s="1"/>
  <c r="I2017" i="16"/>
  <c r="E2017" i="16" s="1"/>
  <c r="C2017" i="16" s="1"/>
  <c r="I1849" i="16"/>
  <c r="E1849" i="16" s="1"/>
  <c r="C1849" i="16" s="1"/>
  <c r="I1706" i="16"/>
  <c r="E1706" i="16" s="1"/>
  <c r="C1706" i="16" s="1"/>
  <c r="I1560" i="16"/>
  <c r="E1560" i="16" s="1"/>
  <c r="C1560" i="16" s="1"/>
  <c r="I1417" i="16"/>
  <c r="E1417" i="16" s="1"/>
  <c r="C1417" i="16" s="1"/>
  <c r="I1272" i="16"/>
  <c r="E1272" i="16" s="1"/>
  <c r="C1272" i="16" s="1"/>
  <c r="I1129" i="16"/>
  <c r="E1129" i="16" s="1"/>
  <c r="C1129" i="16" s="1"/>
  <c r="I1068" i="16"/>
  <c r="E1068" i="16" s="1"/>
  <c r="C1068" i="16" s="1"/>
  <c r="I924" i="16"/>
  <c r="E924" i="16" s="1"/>
  <c r="C924" i="16" s="1"/>
  <c r="I781" i="16"/>
  <c r="E781" i="16" s="1"/>
  <c r="C781" i="16" s="1"/>
  <c r="I637" i="16"/>
  <c r="E637" i="16" s="1"/>
  <c r="C637" i="16" s="1"/>
  <c r="I492" i="16"/>
  <c r="E492" i="16" s="1"/>
  <c r="C492" i="16" s="1"/>
  <c r="I348" i="16"/>
  <c r="E348" i="16" s="1"/>
  <c r="C348" i="16" s="1"/>
  <c r="I192" i="16"/>
  <c r="E192" i="16" s="1"/>
  <c r="C192" i="16" s="1"/>
  <c r="I1079" i="16"/>
  <c r="E1079" i="16" s="1"/>
  <c r="C1079" i="16" s="1"/>
  <c r="I935" i="16"/>
  <c r="E935" i="16" s="1"/>
  <c r="C935" i="16" s="1"/>
  <c r="I790" i="16"/>
  <c r="E790" i="16" s="1"/>
  <c r="C790" i="16" s="1"/>
  <c r="I647" i="16"/>
  <c r="E647" i="16" s="1"/>
  <c r="C647" i="16" s="1"/>
  <c r="I491" i="16"/>
  <c r="E491" i="16" s="1"/>
  <c r="C491" i="16" s="1"/>
  <c r="I347" i="16"/>
  <c r="E347" i="16" s="1"/>
  <c r="C347" i="16" s="1"/>
  <c r="I190" i="16"/>
  <c r="E190" i="16" s="1"/>
  <c r="C190" i="16" s="1"/>
  <c r="I46" i="16"/>
  <c r="E46" i="16" s="1"/>
  <c r="C46" i="16" s="1"/>
  <c r="I934" i="16"/>
  <c r="E934" i="16" s="1"/>
  <c r="C934" i="16" s="1"/>
  <c r="I778" i="16"/>
  <c r="E778" i="16" s="1"/>
  <c r="C778" i="16" s="1"/>
  <c r="I634" i="16"/>
  <c r="E634" i="16" s="1"/>
  <c r="C634" i="16" s="1"/>
  <c r="I490" i="16"/>
  <c r="E490" i="16" s="1"/>
  <c r="C490" i="16" s="1"/>
  <c r="I346" i="16"/>
  <c r="E346" i="16" s="1"/>
  <c r="C346" i="16" s="1"/>
  <c r="I202" i="16"/>
  <c r="E202" i="16" s="1"/>
  <c r="C202" i="16" s="1"/>
  <c r="I59" i="16"/>
  <c r="E59" i="16" s="1"/>
  <c r="C59" i="16" s="1"/>
  <c r="I956" i="16"/>
  <c r="E956" i="16" s="1"/>
  <c r="C956" i="16" s="1"/>
  <c r="I813" i="16"/>
  <c r="E813" i="16" s="1"/>
  <c r="C813" i="16" s="1"/>
  <c r="I669" i="16"/>
  <c r="E669" i="16" s="1"/>
  <c r="C669" i="16" s="1"/>
  <c r="I526" i="16"/>
  <c r="E526" i="16" s="1"/>
  <c r="C526" i="16" s="1"/>
  <c r="I381" i="16"/>
  <c r="E381" i="16" s="1"/>
  <c r="C381" i="16" s="1"/>
  <c r="I237" i="16"/>
  <c r="E237" i="16" s="1"/>
  <c r="C237" i="16" s="1"/>
  <c r="I92" i="16"/>
  <c r="E92" i="16" s="1"/>
  <c r="C92" i="16" s="1"/>
  <c r="I968" i="16"/>
  <c r="E968" i="16" s="1"/>
  <c r="C968" i="16" s="1"/>
  <c r="I824" i="16"/>
  <c r="E824" i="16" s="1"/>
  <c r="C824" i="16" s="1"/>
  <c r="I679" i="16"/>
  <c r="E679" i="16" s="1"/>
  <c r="C679" i="16" s="1"/>
  <c r="I535" i="16"/>
  <c r="E535" i="16" s="1"/>
  <c r="C535" i="16" s="1"/>
  <c r="I392" i="16"/>
  <c r="E392" i="16" s="1"/>
  <c r="C392" i="16" s="1"/>
  <c r="I236" i="16"/>
  <c r="E236" i="16" s="1"/>
  <c r="C236" i="16" s="1"/>
  <c r="I93" i="16"/>
  <c r="E93" i="16" s="1"/>
  <c r="C93" i="16" s="1"/>
  <c r="I979" i="16"/>
  <c r="E979" i="16" s="1"/>
  <c r="C979" i="16" s="1"/>
  <c r="I836" i="16"/>
  <c r="E836" i="16" s="1"/>
  <c r="C836" i="16" s="1"/>
  <c r="I691" i="16"/>
  <c r="E691" i="16" s="1"/>
  <c r="C691" i="16" s="1"/>
  <c r="I548" i="16"/>
  <c r="E548" i="16" s="1"/>
  <c r="C548" i="16" s="1"/>
  <c r="I403" i="16"/>
  <c r="E403" i="16" s="1"/>
  <c r="C403" i="16" s="1"/>
  <c r="I260" i="16"/>
  <c r="E260" i="16" s="1"/>
  <c r="C260" i="16" s="1"/>
  <c r="I116" i="16"/>
  <c r="E116" i="16" s="1"/>
  <c r="C116" i="16" s="1"/>
  <c r="I762" i="16"/>
  <c r="E762" i="16" s="1"/>
  <c r="C762" i="16" s="1"/>
  <c r="I618" i="16"/>
  <c r="E618" i="16" s="1"/>
  <c r="C618" i="16" s="1"/>
  <c r="I473" i="16"/>
  <c r="E473" i="16" s="1"/>
  <c r="C473" i="16" s="1"/>
  <c r="I330" i="16"/>
  <c r="E330" i="16" s="1"/>
  <c r="C330" i="16" s="1"/>
  <c r="I186" i="16"/>
  <c r="E186" i="16" s="1"/>
  <c r="C186" i="16" s="1"/>
  <c r="I822" i="16"/>
  <c r="E822" i="16" s="1"/>
  <c r="C822" i="16" s="1"/>
  <c r="I677" i="16"/>
  <c r="E677" i="16" s="1"/>
  <c r="C677" i="16" s="1"/>
  <c r="I533" i="16"/>
  <c r="E533" i="16" s="1"/>
  <c r="C533" i="16" s="1"/>
  <c r="I389" i="16"/>
  <c r="E389" i="16" s="1"/>
  <c r="C389" i="16" s="1"/>
  <c r="I246" i="16"/>
  <c r="E246" i="16" s="1"/>
  <c r="C246" i="16" s="1"/>
  <c r="I101" i="16"/>
  <c r="E101" i="16" s="1"/>
  <c r="C101" i="16" s="1"/>
  <c r="I1001" i="16"/>
  <c r="E1001" i="16" s="1"/>
  <c r="C1001" i="16" s="1"/>
  <c r="I857" i="16"/>
  <c r="E857" i="16" s="1"/>
  <c r="C857" i="16" s="1"/>
  <c r="I712" i="16"/>
  <c r="E712" i="16" s="1"/>
  <c r="C712" i="16" s="1"/>
  <c r="I568" i="16"/>
  <c r="E568" i="16" s="1"/>
  <c r="C568" i="16" s="1"/>
  <c r="I424" i="16"/>
  <c r="E424" i="16" s="1"/>
  <c r="C424" i="16" s="1"/>
  <c r="I280" i="16"/>
  <c r="E280" i="16" s="1"/>
  <c r="C280" i="16" s="1"/>
  <c r="I137" i="16"/>
  <c r="E137" i="16" s="1"/>
  <c r="C137" i="16" s="1"/>
  <c r="I1035" i="16"/>
  <c r="E1035" i="16" s="1"/>
  <c r="C1035" i="16" s="1"/>
  <c r="I890" i="16"/>
  <c r="E890" i="16" s="1"/>
  <c r="C890" i="16" s="1"/>
  <c r="I747" i="16"/>
  <c r="E747" i="16" s="1"/>
  <c r="C747" i="16" s="1"/>
  <c r="I603" i="16"/>
  <c r="E603" i="16" s="1"/>
  <c r="C603" i="16" s="1"/>
  <c r="I459" i="16"/>
  <c r="E459" i="16" s="1"/>
  <c r="C459" i="16" s="1"/>
  <c r="I316" i="16"/>
  <c r="E316" i="16" s="1"/>
  <c r="C316" i="16" s="1"/>
  <c r="I160" i="16"/>
  <c r="E160" i="16" s="1"/>
  <c r="C160" i="16" s="1"/>
  <c r="I1058" i="16"/>
  <c r="E1058" i="16" s="1"/>
  <c r="C1058" i="16" s="1"/>
  <c r="I914" i="16"/>
  <c r="E914" i="16" s="1"/>
  <c r="C914" i="16" s="1"/>
  <c r="I770" i="16"/>
  <c r="E770" i="16" s="1"/>
  <c r="C770" i="16" s="1"/>
  <c r="I626" i="16"/>
  <c r="E626" i="16" s="1"/>
  <c r="C626" i="16" s="1"/>
  <c r="I483" i="16"/>
  <c r="E483" i="16" s="1"/>
  <c r="C483" i="16" s="1"/>
  <c r="I1152" i="16"/>
  <c r="E1152" i="16" s="1"/>
  <c r="C1152" i="16" s="1"/>
  <c r="I1919" i="16"/>
  <c r="E1919" i="16" s="1"/>
  <c r="C1919" i="16" s="1"/>
  <c r="I1728" i="16"/>
  <c r="E1728" i="16" s="1"/>
  <c r="C1728" i="16" s="1"/>
  <c r="I1558" i="16"/>
  <c r="E1558" i="16" s="1"/>
  <c r="C1558" i="16" s="1"/>
  <c r="I1379" i="16"/>
  <c r="E1379" i="16" s="1"/>
  <c r="C1379" i="16" s="1"/>
  <c r="I1211" i="16"/>
  <c r="E1211" i="16" s="1"/>
  <c r="C1211" i="16" s="1"/>
  <c r="I2062" i="16"/>
  <c r="E2062" i="16" s="1"/>
  <c r="C2062" i="16" s="1"/>
  <c r="I1907" i="16"/>
  <c r="E1907" i="16" s="1"/>
  <c r="C1907" i="16" s="1"/>
  <c r="I1737" i="16"/>
  <c r="E1737" i="16" s="1"/>
  <c r="C1737" i="16" s="1"/>
  <c r="I1582" i="16"/>
  <c r="E1582" i="16" s="1"/>
  <c r="C1582" i="16" s="1"/>
  <c r="I1426" i="16"/>
  <c r="E1426" i="16" s="1"/>
  <c r="C1426" i="16" s="1"/>
  <c r="I1271" i="16"/>
  <c r="E1271" i="16" s="1"/>
  <c r="C1271" i="16" s="1"/>
  <c r="I1114" i="16"/>
  <c r="E1114" i="16" s="1"/>
  <c r="C1114" i="16" s="1"/>
  <c r="I1953" i="16"/>
  <c r="E1953" i="16" s="1"/>
  <c r="C1953" i="16" s="1"/>
  <c r="I1809" i="16"/>
  <c r="E1809" i="16" s="1"/>
  <c r="C1809" i="16" s="1"/>
  <c r="I1665" i="16"/>
  <c r="E1665" i="16" s="1"/>
  <c r="C1665" i="16" s="1"/>
  <c r="I1521" i="16"/>
  <c r="E1521" i="16" s="1"/>
  <c r="C1521" i="16" s="1"/>
  <c r="I1377" i="16"/>
  <c r="E1377" i="16" s="1"/>
  <c r="C1377" i="16" s="1"/>
  <c r="I1233" i="16"/>
  <c r="E1233" i="16" s="1"/>
  <c r="C1233" i="16" s="1"/>
  <c r="I1090" i="16"/>
  <c r="E1090" i="16" s="1"/>
  <c r="C1090" i="16" s="1"/>
  <c r="I1940" i="16"/>
  <c r="E1940" i="16" s="1"/>
  <c r="C1940" i="16" s="1"/>
  <c r="I1796" i="16"/>
  <c r="E1796" i="16" s="1"/>
  <c r="C1796" i="16" s="1"/>
  <c r="I1651" i="16"/>
  <c r="E1651" i="16" s="1"/>
  <c r="C1651" i="16" s="1"/>
  <c r="I1508" i="16"/>
  <c r="E1508" i="16" s="1"/>
  <c r="C1508" i="16" s="1"/>
  <c r="I1363" i="16"/>
  <c r="E1363" i="16" s="1"/>
  <c r="C1363" i="16" s="1"/>
  <c r="I1220" i="16"/>
  <c r="E1220" i="16" s="1"/>
  <c r="C1220" i="16" s="1"/>
  <c r="I1076" i="16"/>
  <c r="E1076" i="16" s="1"/>
  <c r="C1076" i="16" s="1"/>
  <c r="I1964" i="16"/>
  <c r="E1964" i="16" s="1"/>
  <c r="C1964" i="16" s="1"/>
  <c r="I1820" i="16"/>
  <c r="E1820" i="16" s="1"/>
  <c r="C1820" i="16" s="1"/>
  <c r="I1675" i="16"/>
  <c r="E1675" i="16" s="1"/>
  <c r="C1675" i="16" s="1"/>
  <c r="I1519" i="16"/>
  <c r="E1519" i="16" s="1"/>
  <c r="C1519" i="16" s="1"/>
  <c r="I1375" i="16"/>
  <c r="E1375" i="16" s="1"/>
  <c r="C1375" i="16" s="1"/>
  <c r="I1219" i="16"/>
  <c r="E1219" i="16" s="1"/>
  <c r="C1219" i="16" s="1"/>
  <c r="I1782" i="16"/>
  <c r="E1782" i="16" s="1"/>
  <c r="C1782" i="16" s="1"/>
  <c r="I1639" i="16"/>
  <c r="E1639" i="16" s="1"/>
  <c r="C1639" i="16" s="1"/>
  <c r="I1495" i="16"/>
  <c r="E1495" i="16" s="1"/>
  <c r="C1495" i="16" s="1"/>
  <c r="I1350" i="16"/>
  <c r="E1350" i="16" s="1"/>
  <c r="C1350" i="16" s="1"/>
  <c r="I1207" i="16"/>
  <c r="E1207" i="16" s="1"/>
  <c r="C1207" i="16" s="1"/>
  <c r="I1062" i="16"/>
  <c r="E1062" i="16" s="1"/>
  <c r="C1062" i="16" s="1"/>
  <c r="I918" i="16"/>
  <c r="E918" i="16" s="1"/>
  <c r="C918" i="16" s="1"/>
  <c r="I1756" i="16"/>
  <c r="E1756" i="16" s="1"/>
  <c r="C1756" i="16" s="1"/>
  <c r="I1612" i="16"/>
  <c r="E1612" i="16" s="1"/>
  <c r="C1612" i="16" s="1"/>
  <c r="I1470" i="16"/>
  <c r="E1470" i="16" s="1"/>
  <c r="C1470" i="16" s="1"/>
  <c r="I1325" i="16"/>
  <c r="E1325" i="16" s="1"/>
  <c r="C1325" i="16" s="1"/>
  <c r="I1182" i="16"/>
  <c r="E1182" i="16" s="1"/>
  <c r="C1182" i="16" s="1"/>
  <c r="I1038" i="16"/>
  <c r="E1038" i="16" s="1"/>
  <c r="C1038" i="16" s="1"/>
  <c r="I893" i="16"/>
  <c r="E893" i="16" s="1"/>
  <c r="C893" i="16" s="1"/>
  <c r="I2007" i="16"/>
  <c r="E2007" i="16" s="1"/>
  <c r="C2007" i="16" s="1"/>
  <c r="I1864" i="16"/>
  <c r="E1864" i="16" s="1"/>
  <c r="C1864" i="16" s="1"/>
  <c r="I1720" i="16"/>
  <c r="E1720" i="16" s="1"/>
  <c r="C1720" i="16" s="1"/>
  <c r="I1576" i="16"/>
  <c r="E1576" i="16" s="1"/>
  <c r="C1576" i="16" s="1"/>
  <c r="I1432" i="16"/>
  <c r="E1432" i="16" s="1"/>
  <c r="C1432" i="16" s="1"/>
  <c r="I1289" i="16"/>
  <c r="E1289" i="16" s="1"/>
  <c r="C1289" i="16" s="1"/>
  <c r="I1144" i="16"/>
  <c r="E1144" i="16" s="1"/>
  <c r="C1144" i="16" s="1"/>
  <c r="I2008" i="16"/>
  <c r="E2008" i="16" s="1"/>
  <c r="C2008" i="16" s="1"/>
  <c r="I1863" i="16"/>
  <c r="E1863" i="16" s="1"/>
  <c r="C1863" i="16" s="1"/>
  <c r="I1719" i="16"/>
  <c r="E1719" i="16" s="1"/>
  <c r="C1719" i="16" s="1"/>
  <c r="I1574" i="16"/>
  <c r="E1574" i="16" s="1"/>
  <c r="C1574" i="16" s="1"/>
  <c r="I1431" i="16"/>
  <c r="E1431" i="16" s="1"/>
  <c r="C1431" i="16" s="1"/>
  <c r="I1287" i="16"/>
  <c r="E1287" i="16" s="1"/>
  <c r="C1287" i="16" s="1"/>
  <c r="I1143" i="16"/>
  <c r="E1143" i="16" s="1"/>
  <c r="C1143" i="16" s="1"/>
  <c r="I2018" i="16"/>
  <c r="E2018" i="16" s="1"/>
  <c r="C2018" i="16" s="1"/>
  <c r="I1874" i="16"/>
  <c r="E1874" i="16" s="1"/>
  <c r="C1874" i="16" s="1"/>
  <c r="I1730" i="16"/>
  <c r="E1730" i="16" s="1"/>
  <c r="C1730" i="16" s="1"/>
  <c r="I1587" i="16"/>
  <c r="E1587" i="16" s="1"/>
  <c r="C1587" i="16" s="1"/>
  <c r="I1441" i="16"/>
  <c r="E1441" i="16" s="1"/>
  <c r="C1441" i="16" s="1"/>
  <c r="I1298" i="16"/>
  <c r="E1298" i="16" s="1"/>
  <c r="C1298" i="16" s="1"/>
  <c r="I1154" i="16"/>
  <c r="E1154" i="16" s="1"/>
  <c r="C1154" i="16" s="1"/>
  <c r="I2006" i="16"/>
  <c r="E2006" i="16" s="1"/>
  <c r="C2006" i="16" s="1"/>
  <c r="I1838" i="16"/>
  <c r="E1838" i="16" s="1"/>
  <c r="C1838" i="16" s="1"/>
  <c r="I1692" i="16"/>
  <c r="E1692" i="16" s="1"/>
  <c r="C1692" i="16" s="1"/>
  <c r="I1550" i="16"/>
  <c r="E1550" i="16" s="1"/>
  <c r="C1550" i="16" s="1"/>
  <c r="I1405" i="16"/>
  <c r="E1405" i="16" s="1"/>
  <c r="C1405" i="16" s="1"/>
  <c r="I1261" i="16"/>
  <c r="E1261" i="16" s="1"/>
  <c r="C1261" i="16" s="1"/>
  <c r="I1118" i="16"/>
  <c r="E1118" i="16" s="1"/>
  <c r="C1118" i="16" s="1"/>
  <c r="I1055" i="16"/>
  <c r="E1055" i="16" s="1"/>
  <c r="C1055" i="16" s="1"/>
  <c r="I912" i="16"/>
  <c r="E912" i="16" s="1"/>
  <c r="C912" i="16" s="1"/>
  <c r="I768" i="16"/>
  <c r="E768" i="16" s="1"/>
  <c r="C768" i="16" s="1"/>
  <c r="I624" i="16"/>
  <c r="E624" i="16" s="1"/>
  <c r="C624" i="16" s="1"/>
  <c r="I479" i="16"/>
  <c r="E479" i="16" s="1"/>
  <c r="C479" i="16" s="1"/>
  <c r="I336" i="16"/>
  <c r="E336" i="16" s="1"/>
  <c r="C336" i="16" s="1"/>
  <c r="I180" i="16"/>
  <c r="E180" i="16" s="1"/>
  <c r="C180" i="16" s="1"/>
  <c r="I1067" i="16"/>
  <c r="E1067" i="16" s="1"/>
  <c r="C1067" i="16" s="1"/>
  <c r="I923" i="16"/>
  <c r="E923" i="16" s="1"/>
  <c r="C923" i="16" s="1"/>
  <c r="I779" i="16"/>
  <c r="E779" i="16" s="1"/>
  <c r="C779" i="16" s="1"/>
  <c r="I635" i="16"/>
  <c r="E635" i="16" s="1"/>
  <c r="C635" i="16" s="1"/>
  <c r="I480" i="16"/>
  <c r="E480" i="16" s="1"/>
  <c r="C480" i="16" s="1"/>
  <c r="I334" i="16"/>
  <c r="E334" i="16" s="1"/>
  <c r="C334" i="16" s="1"/>
  <c r="I178" i="16"/>
  <c r="E178" i="16" s="1"/>
  <c r="C178" i="16" s="1"/>
  <c r="I1066" i="16"/>
  <c r="E1066" i="16" s="1"/>
  <c r="C1066" i="16" s="1"/>
  <c r="I922" i="16"/>
  <c r="E922" i="16" s="1"/>
  <c r="C922" i="16" s="1"/>
  <c r="I767" i="16"/>
  <c r="E767" i="16" s="1"/>
  <c r="C767" i="16" s="1"/>
  <c r="I622" i="16"/>
  <c r="E622" i="16" s="1"/>
  <c r="C622" i="16" s="1"/>
  <c r="I478" i="16"/>
  <c r="E478" i="16" s="1"/>
  <c r="C478" i="16" s="1"/>
  <c r="I335" i="16"/>
  <c r="E335" i="16" s="1"/>
  <c r="C335" i="16" s="1"/>
  <c r="I191" i="16"/>
  <c r="E191" i="16" s="1"/>
  <c r="C191" i="16" s="1"/>
  <c r="I52" i="16"/>
  <c r="E52" i="16" s="1"/>
  <c r="C52" i="16" s="1"/>
  <c r="I945" i="16"/>
  <c r="E945" i="16" s="1"/>
  <c r="C945" i="16" s="1"/>
  <c r="I801" i="16"/>
  <c r="E801" i="16" s="1"/>
  <c r="C801" i="16" s="1"/>
  <c r="I657" i="16"/>
  <c r="E657" i="16" s="1"/>
  <c r="C657" i="16" s="1"/>
  <c r="I514" i="16"/>
  <c r="E514" i="16" s="1"/>
  <c r="C514" i="16" s="1"/>
  <c r="I369" i="16"/>
  <c r="E369" i="16" s="1"/>
  <c r="C369" i="16" s="1"/>
  <c r="I225" i="16"/>
  <c r="E225" i="16" s="1"/>
  <c r="C225" i="16" s="1"/>
  <c r="I81" i="16"/>
  <c r="E81" i="16" s="1"/>
  <c r="C81" i="16" s="1"/>
  <c r="I957" i="16"/>
  <c r="E957" i="16" s="1"/>
  <c r="C957" i="16" s="1"/>
  <c r="I812" i="16"/>
  <c r="E812" i="16" s="1"/>
  <c r="C812" i="16" s="1"/>
  <c r="I668" i="16"/>
  <c r="E668" i="16" s="1"/>
  <c r="C668" i="16" s="1"/>
  <c r="I523" i="16"/>
  <c r="E523" i="16" s="1"/>
  <c r="C523" i="16" s="1"/>
  <c r="I379" i="16"/>
  <c r="E379" i="16" s="1"/>
  <c r="C379" i="16" s="1"/>
  <c r="I224" i="16"/>
  <c r="E224" i="16" s="1"/>
  <c r="C224" i="16" s="1"/>
  <c r="I80" i="16"/>
  <c r="E80" i="16" s="1"/>
  <c r="C80" i="16" s="1"/>
  <c r="I966" i="16"/>
  <c r="E966" i="16" s="1"/>
  <c r="C966" i="16" s="1"/>
  <c r="I823" i="16"/>
  <c r="E823" i="16" s="1"/>
  <c r="C823" i="16" s="1"/>
  <c r="I680" i="16"/>
  <c r="E680" i="16" s="1"/>
  <c r="C680" i="16" s="1"/>
  <c r="I536" i="16"/>
  <c r="E536" i="16" s="1"/>
  <c r="C536" i="16" s="1"/>
  <c r="I391" i="16"/>
  <c r="E391" i="16" s="1"/>
  <c r="C391" i="16" s="1"/>
  <c r="I247" i="16"/>
  <c r="E247" i="16" s="1"/>
  <c r="C247" i="16" s="1"/>
  <c r="I102" i="16"/>
  <c r="E102" i="16" s="1"/>
  <c r="C102" i="16" s="1"/>
  <c r="I750" i="16"/>
  <c r="E750" i="16" s="1"/>
  <c r="C750" i="16" s="1"/>
  <c r="I607" i="16"/>
  <c r="E607" i="16" s="1"/>
  <c r="C607" i="16" s="1"/>
  <c r="I462" i="16"/>
  <c r="E462" i="16" s="1"/>
  <c r="C462" i="16" s="1"/>
  <c r="I318" i="16"/>
  <c r="E318" i="16" s="1"/>
  <c r="C318" i="16" s="1"/>
  <c r="I173" i="16"/>
  <c r="E173" i="16" s="1"/>
  <c r="C173" i="16" s="1"/>
  <c r="I809" i="16"/>
  <c r="E809" i="16" s="1"/>
  <c r="C809" i="16" s="1"/>
  <c r="I665" i="16"/>
  <c r="E665" i="16" s="1"/>
  <c r="C665" i="16" s="1"/>
  <c r="I522" i="16"/>
  <c r="E522" i="16" s="1"/>
  <c r="C522" i="16" s="1"/>
  <c r="I378" i="16"/>
  <c r="E378" i="16" s="1"/>
  <c r="C378" i="16" s="1"/>
  <c r="I233" i="16"/>
  <c r="E233" i="16" s="1"/>
  <c r="C233" i="16" s="1"/>
  <c r="I88" i="16"/>
  <c r="E88" i="16" s="1"/>
  <c r="C88" i="16" s="1"/>
  <c r="I988" i="16"/>
  <c r="E988" i="16" s="1"/>
  <c r="C988" i="16" s="1"/>
  <c r="I844" i="16"/>
  <c r="E844" i="16" s="1"/>
  <c r="C844" i="16" s="1"/>
  <c r="I701" i="16"/>
  <c r="E701" i="16" s="1"/>
  <c r="C701" i="16" s="1"/>
  <c r="I556" i="16"/>
  <c r="E556" i="16" s="1"/>
  <c r="C556" i="16" s="1"/>
  <c r="I412" i="16"/>
  <c r="E412" i="16" s="1"/>
  <c r="C412" i="16" s="1"/>
  <c r="I268" i="16"/>
  <c r="E268" i="16" s="1"/>
  <c r="C268" i="16" s="1"/>
  <c r="I123" i="16"/>
  <c r="E123" i="16" s="1"/>
  <c r="C123" i="16" s="1"/>
  <c r="I1023" i="16"/>
  <c r="E1023" i="16" s="1"/>
  <c r="C1023" i="16" s="1"/>
  <c r="I879" i="16"/>
  <c r="E879" i="16" s="1"/>
  <c r="C879" i="16" s="1"/>
  <c r="I735" i="16"/>
  <c r="E735" i="16" s="1"/>
  <c r="C735" i="16" s="1"/>
  <c r="I590" i="16"/>
  <c r="E590" i="16" s="1"/>
  <c r="C590" i="16" s="1"/>
  <c r="I447" i="16"/>
  <c r="E447" i="16" s="1"/>
  <c r="C447" i="16" s="1"/>
  <c r="I290" i="16"/>
  <c r="E290" i="16" s="1"/>
  <c r="C290" i="16" s="1"/>
  <c r="I148" i="16"/>
  <c r="E148" i="16" s="1"/>
  <c r="C148" i="16" s="1"/>
  <c r="I1046" i="16"/>
  <c r="E1046" i="16" s="1"/>
  <c r="C1046" i="16" s="1"/>
  <c r="I903" i="16"/>
  <c r="E903" i="16" s="1"/>
  <c r="C903" i="16" s="1"/>
  <c r="I757" i="16"/>
  <c r="E757" i="16" s="1"/>
  <c r="C757" i="16" s="1"/>
  <c r="I614" i="16"/>
  <c r="E614" i="16" s="1"/>
  <c r="C614" i="16" s="1"/>
  <c r="I471" i="16"/>
  <c r="E471" i="16" s="1"/>
  <c r="C471" i="16" s="1"/>
  <c r="I325" i="16"/>
  <c r="E325" i="16" s="1"/>
  <c r="C325" i="16" s="1"/>
  <c r="I181" i="16"/>
  <c r="E181" i="16" s="1"/>
  <c r="C181" i="16" s="1"/>
  <c r="I996" i="16"/>
  <c r="E996" i="16" s="1"/>
  <c r="C996" i="16" s="1"/>
  <c r="I854" i="16"/>
  <c r="E854" i="16" s="1"/>
  <c r="C854" i="16" s="1"/>
  <c r="I709" i="16"/>
  <c r="E709" i="16" s="1"/>
  <c r="C709" i="16" s="1"/>
  <c r="I565" i="16"/>
  <c r="E565" i="16" s="1"/>
  <c r="C565" i="16" s="1"/>
  <c r="I421" i="16"/>
  <c r="E421" i="16" s="1"/>
  <c r="C421" i="16" s="1"/>
  <c r="I278" i="16"/>
  <c r="E278" i="16" s="1"/>
  <c r="C278" i="16" s="1"/>
  <c r="I133" i="16"/>
  <c r="E133" i="16" s="1"/>
  <c r="C133" i="16" s="1"/>
  <c r="I1128" i="16"/>
  <c r="E1128" i="16" s="1"/>
  <c r="C1128" i="16" s="1"/>
  <c r="I1895" i="16"/>
  <c r="E1895" i="16" s="1"/>
  <c r="C1895" i="16" s="1"/>
  <c r="I1715" i="16"/>
  <c r="E1715" i="16" s="1"/>
  <c r="C1715" i="16" s="1"/>
  <c r="I1535" i="16"/>
  <c r="E1535" i="16" s="1"/>
  <c r="C1535" i="16" s="1"/>
  <c r="I1367" i="16"/>
  <c r="E1367" i="16" s="1"/>
  <c r="C1367" i="16" s="1"/>
  <c r="I1200" i="16"/>
  <c r="E1200" i="16" s="1"/>
  <c r="C1200" i="16" s="1"/>
  <c r="I2050" i="16"/>
  <c r="E2050" i="16" s="1"/>
  <c r="C2050" i="16" s="1"/>
  <c r="I1882" i="16"/>
  <c r="E1882" i="16" s="1"/>
  <c r="C1882" i="16" s="1"/>
  <c r="I1725" i="16"/>
  <c r="E1725" i="16" s="1"/>
  <c r="C1725" i="16" s="1"/>
  <c r="I1570" i="16"/>
  <c r="E1570" i="16" s="1"/>
  <c r="C1570" i="16" s="1"/>
  <c r="I1414" i="16"/>
  <c r="E1414" i="16" s="1"/>
  <c r="C1414" i="16" s="1"/>
  <c r="I1258" i="16"/>
  <c r="E1258" i="16" s="1"/>
  <c r="C1258" i="16" s="1"/>
  <c r="I1089" i="16"/>
  <c r="E1089" i="16" s="1"/>
  <c r="C1089" i="16" s="1"/>
  <c r="I1941" i="16"/>
  <c r="E1941" i="16" s="1"/>
  <c r="C1941" i="16" s="1"/>
  <c r="I1797" i="16"/>
  <c r="E1797" i="16" s="1"/>
  <c r="C1797" i="16" s="1"/>
  <c r="I1653" i="16"/>
  <c r="E1653" i="16" s="1"/>
  <c r="C1653" i="16" s="1"/>
  <c r="I1509" i="16"/>
  <c r="E1509" i="16" s="1"/>
  <c r="C1509" i="16" s="1"/>
  <c r="I1365" i="16"/>
  <c r="E1365" i="16" s="1"/>
  <c r="C1365" i="16" s="1"/>
  <c r="I1221" i="16"/>
  <c r="E1221" i="16" s="1"/>
  <c r="C1221" i="16" s="1"/>
  <c r="I2071" i="16"/>
  <c r="E2071" i="16" s="1"/>
  <c r="C2071" i="16" s="1"/>
  <c r="I1928" i="16"/>
  <c r="E1928" i="16" s="1"/>
  <c r="C1928" i="16" s="1"/>
  <c r="I1783" i="16"/>
  <c r="E1783" i="16" s="1"/>
  <c r="C1783" i="16" s="1"/>
  <c r="I1641" i="16"/>
  <c r="E1641" i="16" s="1"/>
  <c r="C1641" i="16" s="1"/>
  <c r="I1496" i="16"/>
  <c r="E1496" i="16" s="1"/>
  <c r="C1496" i="16" s="1"/>
  <c r="I1352" i="16"/>
  <c r="E1352" i="16" s="1"/>
  <c r="C1352" i="16" s="1"/>
  <c r="I1209" i="16"/>
  <c r="E1209" i="16" s="1"/>
  <c r="C1209" i="16" s="1"/>
  <c r="I1064" i="16"/>
  <c r="E1064" i="16" s="1"/>
  <c r="C1064" i="16" s="1"/>
  <c r="I1952" i="16"/>
  <c r="E1952" i="16" s="1"/>
  <c r="C1952" i="16" s="1"/>
  <c r="I1808" i="16"/>
  <c r="E1808" i="16" s="1"/>
  <c r="C1808" i="16" s="1"/>
  <c r="I1663" i="16"/>
  <c r="E1663" i="16" s="1"/>
  <c r="C1663" i="16" s="1"/>
  <c r="I1507" i="16"/>
  <c r="E1507" i="16" s="1"/>
  <c r="C1507" i="16" s="1"/>
  <c r="I1364" i="16"/>
  <c r="E1364" i="16" s="1"/>
  <c r="C1364" i="16" s="1"/>
  <c r="I1206" i="16"/>
  <c r="E1206" i="16" s="1"/>
  <c r="C1206" i="16" s="1"/>
  <c r="I1769" i="16"/>
  <c r="E1769" i="16" s="1"/>
  <c r="C1769" i="16" s="1"/>
  <c r="I1625" i="16"/>
  <c r="E1625" i="16" s="1"/>
  <c r="C1625" i="16" s="1"/>
  <c r="I1482" i="16"/>
  <c r="E1482" i="16" s="1"/>
  <c r="C1482" i="16" s="1"/>
  <c r="I1338" i="16"/>
  <c r="E1338" i="16" s="1"/>
  <c r="C1338" i="16" s="1"/>
  <c r="I1194" i="16"/>
  <c r="E1194" i="16" s="1"/>
  <c r="C1194" i="16" s="1"/>
  <c r="I1050" i="16"/>
  <c r="E1050" i="16" s="1"/>
  <c r="C1050" i="16" s="1"/>
  <c r="I906" i="16"/>
  <c r="E906" i="16" s="1"/>
  <c r="C906" i="16" s="1"/>
  <c r="I1745" i="16"/>
  <c r="E1745" i="16" s="1"/>
  <c r="C1745" i="16" s="1"/>
  <c r="I1600" i="16"/>
  <c r="E1600" i="16" s="1"/>
  <c r="C1600" i="16" s="1"/>
  <c r="I1458" i="16"/>
  <c r="E1458" i="16" s="1"/>
  <c r="C1458" i="16" s="1"/>
  <c r="I1312" i="16"/>
  <c r="E1312" i="16" s="1"/>
  <c r="C1312" i="16" s="1"/>
  <c r="I1169" i="16"/>
  <c r="E1169" i="16" s="1"/>
  <c r="C1169" i="16" s="1"/>
  <c r="I1026" i="16"/>
  <c r="E1026" i="16" s="1"/>
  <c r="C1026" i="16" s="1"/>
  <c r="I881" i="16"/>
  <c r="E881" i="16" s="1"/>
  <c r="C881" i="16" s="1"/>
  <c r="I1996" i="16"/>
  <c r="E1996" i="16" s="1"/>
  <c r="C1996" i="16" s="1"/>
  <c r="I1853" i="16"/>
  <c r="E1853" i="16" s="1"/>
  <c r="C1853" i="16" s="1"/>
  <c r="I1708" i="16"/>
  <c r="E1708" i="16" s="1"/>
  <c r="C1708" i="16" s="1"/>
  <c r="I1564" i="16"/>
  <c r="E1564" i="16" s="1"/>
  <c r="C1564" i="16" s="1"/>
  <c r="I1420" i="16"/>
  <c r="E1420" i="16" s="1"/>
  <c r="C1420" i="16" s="1"/>
  <c r="I1276" i="16"/>
  <c r="E1276" i="16" s="1"/>
  <c r="C1276" i="16" s="1"/>
  <c r="I1132" i="16"/>
  <c r="E1132" i="16" s="1"/>
  <c r="C1132" i="16" s="1"/>
  <c r="I1994" i="16"/>
  <c r="E1994" i="16" s="1"/>
  <c r="C1994" i="16" s="1"/>
  <c r="I1850" i="16"/>
  <c r="E1850" i="16" s="1"/>
  <c r="C1850" i="16" s="1"/>
  <c r="I1707" i="16"/>
  <c r="E1707" i="16" s="1"/>
  <c r="C1707" i="16" s="1"/>
  <c r="I1563" i="16"/>
  <c r="E1563" i="16" s="1"/>
  <c r="C1563" i="16" s="1"/>
  <c r="I1419" i="16"/>
  <c r="E1419" i="16" s="1"/>
  <c r="C1419" i="16" s="1"/>
  <c r="I1275" i="16"/>
  <c r="E1275" i="16" s="1"/>
  <c r="C1275" i="16" s="1"/>
  <c r="I1131" i="16"/>
  <c r="E1131" i="16" s="1"/>
  <c r="C1131" i="16" s="1"/>
  <c r="I2005" i="16"/>
  <c r="E2005" i="16" s="1"/>
  <c r="C2005" i="16" s="1"/>
  <c r="I1862" i="16"/>
  <c r="E1862" i="16" s="1"/>
  <c r="C1862" i="16" s="1"/>
  <c r="I1718" i="16"/>
  <c r="E1718" i="16" s="1"/>
  <c r="C1718" i="16" s="1"/>
  <c r="I1575" i="16"/>
  <c r="E1575" i="16" s="1"/>
  <c r="C1575" i="16" s="1"/>
  <c r="I1430" i="16"/>
  <c r="E1430" i="16" s="1"/>
  <c r="C1430" i="16" s="1"/>
  <c r="I1286" i="16"/>
  <c r="E1286" i="16" s="1"/>
  <c r="C1286" i="16" s="1"/>
  <c r="I1142" i="16"/>
  <c r="E1142" i="16" s="1"/>
  <c r="C1142" i="16" s="1"/>
  <c r="I1992" i="16"/>
  <c r="E1992" i="16" s="1"/>
  <c r="C1992" i="16" s="1"/>
  <c r="I1825" i="16"/>
  <c r="E1825" i="16" s="1"/>
  <c r="C1825" i="16" s="1"/>
  <c r="I1681" i="16"/>
  <c r="E1681" i="16" s="1"/>
  <c r="C1681" i="16" s="1"/>
  <c r="I1537" i="16"/>
  <c r="E1537" i="16" s="1"/>
  <c r="C1537" i="16" s="1"/>
  <c r="I1394" i="16"/>
  <c r="E1394" i="16" s="1"/>
  <c r="C1394" i="16" s="1"/>
  <c r="I1249" i="16"/>
  <c r="E1249" i="16" s="1"/>
  <c r="C1249" i="16" s="1"/>
  <c r="I1105" i="16"/>
  <c r="E1105" i="16" s="1"/>
  <c r="C1105" i="16" s="1"/>
  <c r="I1045" i="16"/>
  <c r="E1045" i="16" s="1"/>
  <c r="C1045" i="16" s="1"/>
  <c r="I899" i="16"/>
  <c r="E899" i="16" s="1"/>
  <c r="C899" i="16" s="1"/>
  <c r="I755" i="16"/>
  <c r="E755" i="16" s="1"/>
  <c r="C755" i="16" s="1"/>
  <c r="I612" i="16"/>
  <c r="E612" i="16" s="1"/>
  <c r="C612" i="16" s="1"/>
  <c r="I468" i="16"/>
  <c r="E468" i="16" s="1"/>
  <c r="C468" i="16" s="1"/>
  <c r="I324" i="16"/>
  <c r="E324" i="16" s="1"/>
  <c r="C324" i="16" s="1"/>
  <c r="I168" i="16"/>
  <c r="E168" i="16" s="1"/>
  <c r="C168" i="16" s="1"/>
  <c r="I1056" i="16"/>
  <c r="E1056" i="16" s="1"/>
  <c r="C1056" i="16" s="1"/>
  <c r="I911" i="16"/>
  <c r="E911" i="16" s="1"/>
  <c r="C911" i="16" s="1"/>
  <c r="I766" i="16"/>
  <c r="E766" i="16" s="1"/>
  <c r="C766" i="16" s="1"/>
  <c r="I623" i="16"/>
  <c r="E623" i="16" s="1"/>
  <c r="C623" i="16" s="1"/>
  <c r="I466" i="16"/>
  <c r="E466" i="16" s="1"/>
  <c r="C466" i="16" s="1"/>
  <c r="I323" i="16"/>
  <c r="E323" i="16" s="1"/>
  <c r="C323" i="16" s="1"/>
  <c r="I167" i="16"/>
  <c r="E167" i="16" s="1"/>
  <c r="C167" i="16" s="1"/>
  <c r="I1053" i="16"/>
  <c r="E1053" i="16" s="1"/>
  <c r="C1053" i="16" s="1"/>
  <c r="I909" i="16"/>
  <c r="E909" i="16" s="1"/>
  <c r="C909" i="16" s="1"/>
  <c r="I754" i="16"/>
  <c r="E754" i="16" s="1"/>
  <c r="C754" i="16" s="1"/>
  <c r="I609" i="16"/>
  <c r="E609" i="16" s="1"/>
  <c r="C609" i="16" s="1"/>
  <c r="I467" i="16"/>
  <c r="E467" i="16" s="1"/>
  <c r="C467" i="16" s="1"/>
  <c r="I321" i="16"/>
  <c r="E321" i="16" s="1"/>
  <c r="C321" i="16" s="1"/>
  <c r="I179" i="16"/>
  <c r="E179" i="16" s="1"/>
  <c r="C179" i="16" s="1"/>
  <c r="I1077" i="16"/>
  <c r="E1077" i="16" s="1"/>
  <c r="C1077" i="16" s="1"/>
  <c r="I932" i="16"/>
  <c r="E932" i="16" s="1"/>
  <c r="C932" i="16" s="1"/>
  <c r="I788" i="16"/>
  <c r="E788" i="16" s="1"/>
  <c r="C788" i="16" s="1"/>
  <c r="I645" i="16"/>
  <c r="E645" i="16" s="1"/>
  <c r="C645" i="16" s="1"/>
  <c r="I501" i="16"/>
  <c r="E501" i="16" s="1"/>
  <c r="C501" i="16" s="1"/>
  <c r="I357" i="16"/>
  <c r="E357" i="16" s="1"/>
  <c r="C357" i="16" s="1"/>
  <c r="I213" i="16"/>
  <c r="E213" i="16" s="1"/>
  <c r="C213" i="16" s="1"/>
  <c r="I69" i="16"/>
  <c r="E69" i="16" s="1"/>
  <c r="C69" i="16" s="1"/>
  <c r="I943" i="16"/>
  <c r="E943" i="16" s="1"/>
  <c r="C943" i="16" s="1"/>
  <c r="I800" i="16"/>
  <c r="E800" i="16" s="1"/>
  <c r="C800" i="16" s="1"/>
  <c r="I656" i="16"/>
  <c r="E656" i="16" s="1"/>
  <c r="C656" i="16" s="1"/>
  <c r="I511" i="16"/>
  <c r="E511" i="16" s="1"/>
  <c r="C511" i="16" s="1"/>
  <c r="I368" i="16"/>
  <c r="E368" i="16" s="1"/>
  <c r="C368" i="16" s="1"/>
  <c r="I212" i="16"/>
  <c r="E212" i="16" s="1"/>
  <c r="C212" i="16" s="1"/>
  <c r="I68" i="16"/>
  <c r="E68" i="16" s="1"/>
  <c r="C68" i="16" s="1"/>
  <c r="I955" i="16"/>
  <c r="E955" i="16" s="1"/>
  <c r="C955" i="16" s="1"/>
  <c r="I811" i="16"/>
  <c r="E811" i="16" s="1"/>
  <c r="C811" i="16" s="1"/>
  <c r="I667" i="16"/>
  <c r="E667" i="16" s="1"/>
  <c r="C667" i="16" s="1"/>
  <c r="I524" i="16"/>
  <c r="E524" i="16" s="1"/>
  <c r="C524" i="16" s="1"/>
  <c r="I380" i="16"/>
  <c r="E380" i="16" s="1"/>
  <c r="C380" i="16" s="1"/>
  <c r="I235" i="16"/>
  <c r="E235" i="16" s="1"/>
  <c r="C235" i="16" s="1"/>
  <c r="I91" i="16"/>
  <c r="E91" i="16" s="1"/>
  <c r="C91" i="16" s="1"/>
  <c r="I738" i="16"/>
  <c r="E738" i="16" s="1"/>
  <c r="C738" i="16" s="1"/>
  <c r="I594" i="16"/>
  <c r="E594" i="16" s="1"/>
  <c r="C594" i="16" s="1"/>
  <c r="I450" i="16"/>
  <c r="E450" i="16" s="1"/>
  <c r="C450" i="16" s="1"/>
  <c r="I305" i="16"/>
  <c r="E305" i="16" s="1"/>
  <c r="C305" i="16" s="1"/>
  <c r="I162" i="16"/>
  <c r="E162" i="16" s="1"/>
  <c r="C162" i="16" s="1"/>
  <c r="I796" i="16"/>
  <c r="E796" i="16" s="1"/>
  <c r="C796" i="16" s="1"/>
  <c r="I653" i="16"/>
  <c r="E653" i="16" s="1"/>
  <c r="C653" i="16" s="1"/>
  <c r="I510" i="16"/>
  <c r="E510" i="16" s="1"/>
  <c r="C510" i="16" s="1"/>
  <c r="I365" i="16"/>
  <c r="E365" i="16" s="1"/>
  <c r="C365" i="16" s="1"/>
  <c r="I222" i="16"/>
  <c r="E222" i="16" s="1"/>
  <c r="C222" i="16" s="1"/>
  <c r="I76" i="16"/>
  <c r="E76" i="16" s="1"/>
  <c r="C76" i="16" s="1"/>
  <c r="I976" i="16"/>
  <c r="E976" i="16" s="1"/>
  <c r="C976" i="16" s="1"/>
  <c r="I832" i="16"/>
  <c r="E832" i="16" s="1"/>
  <c r="C832" i="16" s="1"/>
  <c r="I688" i="16"/>
  <c r="E688" i="16" s="1"/>
  <c r="C688" i="16" s="1"/>
  <c r="I543" i="16"/>
  <c r="E543" i="16" s="1"/>
  <c r="C543" i="16" s="1"/>
  <c r="I400" i="16"/>
  <c r="E400" i="16" s="1"/>
  <c r="C400" i="16" s="1"/>
  <c r="I255" i="16"/>
  <c r="E255" i="16" s="1"/>
  <c r="C255" i="16" s="1"/>
  <c r="I113" i="16"/>
  <c r="E113" i="16" s="1"/>
  <c r="C113" i="16" s="1"/>
  <c r="I1011" i="16"/>
  <c r="E1011" i="16" s="1"/>
  <c r="C1011" i="16" s="1"/>
  <c r="I867" i="16"/>
  <c r="E867" i="16" s="1"/>
  <c r="C867" i="16" s="1"/>
  <c r="I723" i="16"/>
  <c r="E723" i="16" s="1"/>
  <c r="C723" i="16" s="1"/>
  <c r="I578" i="16"/>
  <c r="E578" i="16" s="1"/>
  <c r="C578" i="16" s="1"/>
  <c r="I435" i="16"/>
  <c r="E435" i="16" s="1"/>
  <c r="C435" i="16" s="1"/>
  <c r="I279" i="16"/>
  <c r="E279" i="16" s="1"/>
  <c r="C279" i="16" s="1"/>
  <c r="I135" i="16"/>
  <c r="E135" i="16" s="1"/>
  <c r="C135" i="16" s="1"/>
  <c r="I1034" i="16"/>
  <c r="E1034" i="16" s="1"/>
  <c r="C1034" i="16" s="1"/>
  <c r="I891" i="16"/>
  <c r="E891" i="16" s="1"/>
  <c r="C891" i="16" s="1"/>
  <c r="I746" i="16"/>
  <c r="E746" i="16" s="1"/>
  <c r="C746" i="16" s="1"/>
  <c r="I601" i="16"/>
  <c r="E601" i="16" s="1"/>
  <c r="C601" i="16" s="1"/>
  <c r="I458" i="16"/>
  <c r="E458" i="16" s="1"/>
  <c r="C458" i="16" s="1"/>
  <c r="I314" i="16"/>
  <c r="E314" i="16" s="1"/>
  <c r="C314" i="16" s="1"/>
  <c r="I170" i="16"/>
  <c r="E170" i="16" s="1"/>
  <c r="C170" i="16" s="1"/>
  <c r="I985" i="16"/>
  <c r="E985" i="16" s="1"/>
  <c r="C985" i="16" s="1"/>
  <c r="I842" i="16"/>
  <c r="E842" i="16" s="1"/>
  <c r="C842" i="16" s="1"/>
  <c r="I697" i="16"/>
  <c r="E697" i="16" s="1"/>
  <c r="C697" i="16" s="1"/>
  <c r="I2099" i="16"/>
  <c r="E2099" i="16" s="1"/>
  <c r="C2099" i="16" s="1"/>
  <c r="I1883" i="16"/>
  <c r="E1883" i="16" s="1"/>
  <c r="C1883" i="16" s="1"/>
  <c r="I1703" i="16"/>
  <c r="E1703" i="16" s="1"/>
  <c r="C1703" i="16" s="1"/>
  <c r="I1523" i="16"/>
  <c r="E1523" i="16" s="1"/>
  <c r="C1523" i="16" s="1"/>
  <c r="I1355" i="16"/>
  <c r="E1355" i="16" s="1"/>
  <c r="C1355" i="16" s="1"/>
  <c r="I1187" i="16"/>
  <c r="E1187" i="16" s="1"/>
  <c r="C1187" i="16" s="1"/>
  <c r="I2037" i="16"/>
  <c r="E2037" i="16" s="1"/>
  <c r="C2037" i="16" s="1"/>
  <c r="I1870" i="16"/>
  <c r="E1870" i="16" s="1"/>
  <c r="C1870" i="16" s="1"/>
  <c r="I1714" i="16"/>
  <c r="E1714" i="16" s="1"/>
  <c r="C1714" i="16" s="1"/>
  <c r="I1559" i="16"/>
  <c r="E1559" i="16" s="1"/>
  <c r="C1559" i="16" s="1"/>
  <c r="I1402" i="16"/>
  <c r="E1402" i="16" s="1"/>
  <c r="C1402" i="16" s="1"/>
  <c r="I1234" i="16"/>
  <c r="E1234" i="16" s="1"/>
  <c r="C1234" i="16" s="1"/>
  <c r="I1078" i="16"/>
  <c r="E1078" i="16" s="1"/>
  <c r="C1078" i="16" s="1"/>
  <c r="I1929" i="16"/>
  <c r="E1929" i="16" s="1"/>
  <c r="C1929" i="16" s="1"/>
  <c r="I1785" i="16"/>
  <c r="E1785" i="16" s="1"/>
  <c r="C1785" i="16" s="1"/>
  <c r="I1640" i="16"/>
  <c r="E1640" i="16" s="1"/>
  <c r="C1640" i="16" s="1"/>
  <c r="I1497" i="16"/>
  <c r="E1497" i="16" s="1"/>
  <c r="C1497" i="16" s="1"/>
  <c r="I1353" i="16"/>
  <c r="E1353" i="16" s="1"/>
  <c r="C1353" i="16" s="1"/>
  <c r="I1208" i="16"/>
  <c r="E1208" i="16" s="1"/>
  <c r="C1208" i="16" s="1"/>
  <c r="I2060" i="16"/>
  <c r="E2060" i="16" s="1"/>
  <c r="C2060" i="16" s="1"/>
  <c r="I1917" i="16"/>
  <c r="E1917" i="16" s="1"/>
  <c r="C1917" i="16" s="1"/>
  <c r="I1772" i="16"/>
  <c r="E1772" i="16" s="1"/>
  <c r="C1772" i="16" s="1"/>
  <c r="I1629" i="16"/>
  <c r="E1629" i="16" s="1"/>
  <c r="C1629" i="16" s="1"/>
  <c r="I1484" i="16"/>
  <c r="E1484" i="16" s="1"/>
  <c r="C1484" i="16" s="1"/>
  <c r="I1340" i="16"/>
  <c r="E1340" i="16" s="1"/>
  <c r="C1340" i="16" s="1"/>
  <c r="I1196" i="16"/>
  <c r="E1196" i="16" s="1"/>
  <c r="C1196" i="16" s="1"/>
  <c r="I2083" i="16"/>
  <c r="E2083" i="16" s="1"/>
  <c r="C2083" i="16" s="1"/>
  <c r="I1938" i="16"/>
  <c r="E1938" i="16" s="1"/>
  <c r="C1938" i="16" s="1"/>
  <c r="I1795" i="16"/>
  <c r="E1795" i="16" s="1"/>
  <c r="C1795" i="16" s="1"/>
  <c r="I1652" i="16"/>
  <c r="E1652" i="16" s="1"/>
  <c r="C1652" i="16" s="1"/>
  <c r="I1494" i="16"/>
  <c r="E1494" i="16" s="1"/>
  <c r="C1494" i="16" s="1"/>
  <c r="I1339" i="16"/>
  <c r="E1339" i="16" s="1"/>
  <c r="C1339" i="16" s="1"/>
  <c r="I1195" i="16"/>
  <c r="E1195" i="16" s="1"/>
  <c r="C1195" i="16" s="1"/>
  <c r="I1758" i="16"/>
  <c r="E1758" i="16" s="1"/>
  <c r="C1758" i="16" s="1"/>
  <c r="I1614" i="16"/>
  <c r="E1614" i="16" s="1"/>
  <c r="C1614" i="16" s="1"/>
  <c r="I1469" i="16"/>
  <c r="E1469" i="16" s="1"/>
  <c r="C1469" i="16" s="1"/>
  <c r="I1326" i="16"/>
  <c r="E1326" i="16" s="1"/>
  <c r="C1326" i="16" s="1"/>
  <c r="I1181" i="16"/>
  <c r="E1181" i="16" s="1"/>
  <c r="C1181" i="16" s="1"/>
  <c r="I1037" i="16"/>
  <c r="E1037" i="16" s="1"/>
  <c r="C1037" i="16" s="1"/>
  <c r="I894" i="16"/>
  <c r="E894" i="16" s="1"/>
  <c r="C894" i="16" s="1"/>
  <c r="I1732" i="16"/>
  <c r="E1732" i="16" s="1"/>
  <c r="C1732" i="16" s="1"/>
  <c r="I1589" i="16"/>
  <c r="E1589" i="16" s="1"/>
  <c r="C1589" i="16" s="1"/>
  <c r="I1444" i="16"/>
  <c r="E1444" i="16" s="1"/>
  <c r="C1444" i="16" s="1"/>
  <c r="I1301" i="16"/>
  <c r="E1301" i="16" s="1"/>
  <c r="C1301" i="16" s="1"/>
  <c r="I1157" i="16"/>
  <c r="E1157" i="16" s="1"/>
  <c r="C1157" i="16" s="1"/>
  <c r="I1013" i="16"/>
  <c r="E1013" i="16" s="1"/>
  <c r="C1013" i="16" s="1"/>
  <c r="I870" i="16"/>
  <c r="E870" i="16" s="1"/>
  <c r="C870" i="16" s="1"/>
  <c r="I1983" i="16"/>
  <c r="E1983" i="16" s="1"/>
  <c r="C1983" i="16" s="1"/>
  <c r="I1839" i="16"/>
  <c r="E1839" i="16" s="1"/>
  <c r="C1839" i="16" s="1"/>
  <c r="I1697" i="16"/>
  <c r="E1697" i="16" s="1"/>
  <c r="C1697" i="16" s="1"/>
  <c r="I1551" i="16"/>
  <c r="E1551" i="16" s="1"/>
  <c r="C1551" i="16" s="1"/>
  <c r="I1408" i="16"/>
  <c r="E1408" i="16" s="1"/>
  <c r="C1408" i="16" s="1"/>
  <c r="I1263" i="16"/>
  <c r="E1263" i="16" s="1"/>
  <c r="C1263" i="16" s="1"/>
  <c r="I1120" i="16"/>
  <c r="E1120" i="16" s="1"/>
  <c r="C1120" i="16" s="1"/>
  <c r="I1984" i="16"/>
  <c r="E1984" i="16" s="1"/>
  <c r="C1984" i="16" s="1"/>
  <c r="I1840" i="16"/>
  <c r="E1840" i="16" s="1"/>
  <c r="C1840" i="16" s="1"/>
  <c r="I1695" i="16"/>
  <c r="E1695" i="16" s="1"/>
  <c r="C1695" i="16" s="1"/>
  <c r="I1552" i="16"/>
  <c r="E1552" i="16" s="1"/>
  <c r="C1552" i="16" s="1"/>
  <c r="I1407" i="16"/>
  <c r="E1407" i="16" s="1"/>
  <c r="C1407" i="16" s="1"/>
  <c r="I1264" i="16"/>
  <c r="E1264" i="16" s="1"/>
  <c r="C1264" i="16" s="1"/>
  <c r="I1119" i="16"/>
  <c r="E1119" i="16" s="1"/>
  <c r="C1119" i="16" s="1"/>
  <c r="I1995" i="16"/>
  <c r="E1995" i="16" s="1"/>
  <c r="C1995" i="16" s="1"/>
  <c r="I1851" i="16"/>
  <c r="E1851" i="16" s="1"/>
  <c r="C1851" i="16" s="1"/>
  <c r="I1705" i="16"/>
  <c r="E1705" i="16" s="1"/>
  <c r="C1705" i="16" s="1"/>
  <c r="I1562" i="16"/>
  <c r="E1562" i="16" s="1"/>
  <c r="C1562" i="16" s="1"/>
  <c r="I1418" i="16"/>
  <c r="E1418" i="16" s="1"/>
  <c r="C1418" i="16" s="1"/>
  <c r="I1274" i="16"/>
  <c r="E1274" i="16" s="1"/>
  <c r="C1274" i="16" s="1"/>
  <c r="I1130" i="16"/>
  <c r="E1130" i="16" s="1"/>
  <c r="C1130" i="16" s="1"/>
  <c r="I1982" i="16"/>
  <c r="E1982" i="16" s="1"/>
  <c r="C1982" i="16" s="1"/>
  <c r="I1813" i="16"/>
  <c r="E1813" i="16" s="1"/>
  <c r="C1813" i="16" s="1"/>
  <c r="I1669" i="16"/>
  <c r="E1669" i="16" s="1"/>
  <c r="C1669" i="16" s="1"/>
  <c r="I1525" i="16"/>
  <c r="E1525" i="16" s="1"/>
  <c r="C1525" i="16" s="1"/>
  <c r="I1380" i="16"/>
  <c r="E1380" i="16" s="1"/>
  <c r="C1380" i="16" s="1"/>
  <c r="I1237" i="16"/>
  <c r="E1237" i="16" s="1"/>
  <c r="C1237" i="16" s="1"/>
  <c r="I1093" i="16"/>
  <c r="E1093" i="16" s="1"/>
  <c r="C1093" i="16" s="1"/>
  <c r="I1033" i="16"/>
  <c r="E1033" i="16" s="1"/>
  <c r="C1033" i="16" s="1"/>
  <c r="I887" i="16"/>
  <c r="E887" i="16" s="1"/>
  <c r="C887" i="16" s="1"/>
  <c r="I744" i="16"/>
  <c r="E744" i="16" s="1"/>
  <c r="C744" i="16" s="1"/>
  <c r="I600" i="16"/>
  <c r="E600" i="16" s="1"/>
  <c r="C600" i="16" s="1"/>
  <c r="I456" i="16"/>
  <c r="E456" i="16" s="1"/>
  <c r="C456" i="16" s="1"/>
  <c r="I311" i="16"/>
  <c r="E311" i="16" s="1"/>
  <c r="C311" i="16" s="1"/>
  <c r="I155" i="16"/>
  <c r="E155" i="16" s="1"/>
  <c r="C155" i="16" s="1"/>
  <c r="I1043" i="16"/>
  <c r="E1043" i="16" s="1"/>
  <c r="C1043" i="16" s="1"/>
  <c r="I900" i="16"/>
  <c r="E900" i="16" s="1"/>
  <c r="C900" i="16" s="1"/>
  <c r="I756" i="16"/>
  <c r="E756" i="16" s="1"/>
  <c r="C756" i="16" s="1"/>
  <c r="I611" i="16"/>
  <c r="E611" i="16" s="1"/>
  <c r="C611" i="16" s="1"/>
  <c r="I455" i="16"/>
  <c r="E455" i="16" s="1"/>
  <c r="C455" i="16" s="1"/>
  <c r="I312" i="16"/>
  <c r="E312" i="16" s="1"/>
  <c r="C312" i="16" s="1"/>
  <c r="I156" i="16"/>
  <c r="E156" i="16" s="1"/>
  <c r="C156" i="16" s="1"/>
  <c r="I1041" i="16"/>
  <c r="E1041" i="16" s="1"/>
  <c r="C1041" i="16" s="1"/>
  <c r="I898" i="16"/>
  <c r="E898" i="16" s="1"/>
  <c r="C898" i="16" s="1"/>
  <c r="I742" i="16"/>
  <c r="E742" i="16" s="1"/>
  <c r="C742" i="16" s="1"/>
  <c r="I599" i="16"/>
  <c r="E599" i="16" s="1"/>
  <c r="C599" i="16" s="1"/>
  <c r="I454" i="16"/>
  <c r="E454" i="16" s="1"/>
  <c r="C454" i="16" s="1"/>
  <c r="I310" i="16"/>
  <c r="E310" i="16" s="1"/>
  <c r="C310" i="16" s="1"/>
  <c r="I165" i="16"/>
  <c r="E165" i="16" s="1"/>
  <c r="C165" i="16" s="1"/>
  <c r="I1065" i="16"/>
  <c r="E1065" i="16" s="1"/>
  <c r="C1065" i="16" s="1"/>
  <c r="I920" i="16"/>
  <c r="E920" i="16" s="1"/>
  <c r="C920" i="16" s="1"/>
  <c r="I777" i="16"/>
  <c r="E777" i="16" s="1"/>
  <c r="C777" i="16" s="1"/>
  <c r="I633" i="16"/>
  <c r="E633" i="16" s="1"/>
  <c r="C633" i="16" s="1"/>
  <c r="I489" i="16"/>
  <c r="E489" i="16" s="1"/>
  <c r="C489" i="16" s="1"/>
  <c r="I345" i="16"/>
  <c r="E345" i="16" s="1"/>
  <c r="C345" i="16" s="1"/>
  <c r="I201" i="16"/>
  <c r="E201" i="16" s="1"/>
  <c r="C201" i="16" s="1"/>
  <c r="I45" i="16"/>
  <c r="E45" i="16" s="1"/>
  <c r="C45" i="16" s="1"/>
  <c r="I933" i="16"/>
  <c r="E933" i="16" s="1"/>
  <c r="C933" i="16" s="1"/>
  <c r="I789" i="16"/>
  <c r="E789" i="16" s="1"/>
  <c r="C789" i="16" s="1"/>
  <c r="I644" i="16"/>
  <c r="E644" i="16" s="1"/>
  <c r="C644" i="16" s="1"/>
  <c r="I500" i="16"/>
  <c r="E500" i="16" s="1"/>
  <c r="C500" i="16" s="1"/>
  <c r="I356" i="16"/>
  <c r="E356" i="16" s="1"/>
  <c r="C356" i="16" s="1"/>
  <c r="I200" i="16"/>
  <c r="E200" i="16" s="1"/>
  <c r="C200" i="16" s="1"/>
  <c r="I47" i="16"/>
  <c r="E47" i="16" s="1"/>
  <c r="C47" i="16" s="1"/>
  <c r="I944" i="16"/>
  <c r="E944" i="16" s="1"/>
  <c r="C944" i="16" s="1"/>
  <c r="I799" i="16"/>
  <c r="E799" i="16" s="1"/>
  <c r="C799" i="16" s="1"/>
  <c r="I655" i="16"/>
  <c r="E655" i="16" s="1"/>
  <c r="C655" i="16" s="1"/>
  <c r="I512" i="16"/>
  <c r="E512" i="16" s="1"/>
  <c r="C512" i="16" s="1"/>
  <c r="I367" i="16"/>
  <c r="E367" i="16" s="1"/>
  <c r="C367" i="16" s="1"/>
  <c r="I223" i="16"/>
  <c r="E223" i="16" s="1"/>
  <c r="C223" i="16" s="1"/>
  <c r="I79" i="16"/>
  <c r="E79" i="16" s="1"/>
  <c r="C79" i="16" s="1"/>
  <c r="I726" i="16"/>
  <c r="E726" i="16" s="1"/>
  <c r="C726" i="16" s="1"/>
  <c r="I583" i="16"/>
  <c r="E583" i="16" s="1"/>
  <c r="C583" i="16" s="1"/>
  <c r="I439" i="16"/>
  <c r="E439" i="16" s="1"/>
  <c r="C439" i="16" s="1"/>
  <c r="I294" i="16"/>
  <c r="E294" i="16" s="1"/>
  <c r="C294" i="16" s="1"/>
  <c r="I149" i="16"/>
  <c r="E149" i="16" s="1"/>
  <c r="C149" i="16" s="1"/>
  <c r="I785" i="16"/>
  <c r="E785" i="16" s="1"/>
  <c r="C785" i="16" s="1"/>
  <c r="I641" i="16"/>
  <c r="E641" i="16" s="1"/>
  <c r="C641" i="16" s="1"/>
  <c r="I496" i="16"/>
  <c r="E496" i="16" s="1"/>
  <c r="C496" i="16" s="1"/>
  <c r="I353" i="16"/>
  <c r="E353" i="16" s="1"/>
  <c r="C353" i="16" s="1"/>
  <c r="I209" i="16"/>
  <c r="E209" i="16" s="1"/>
  <c r="C209" i="16" s="1"/>
  <c r="I65" i="16"/>
  <c r="E65" i="16" s="1"/>
  <c r="C65" i="16" s="1"/>
  <c r="I964" i="16"/>
  <c r="E964" i="16" s="1"/>
  <c r="C964" i="16" s="1"/>
  <c r="I820" i="16"/>
  <c r="E820" i="16" s="1"/>
  <c r="C820" i="16" s="1"/>
  <c r="I676" i="16"/>
  <c r="E676" i="16" s="1"/>
  <c r="C676" i="16" s="1"/>
  <c r="I531" i="16"/>
  <c r="E531" i="16" s="1"/>
  <c r="C531" i="16" s="1"/>
  <c r="I388" i="16"/>
  <c r="E388" i="16" s="1"/>
  <c r="C388" i="16" s="1"/>
  <c r="I244" i="16"/>
  <c r="E244" i="16" s="1"/>
  <c r="C244" i="16" s="1"/>
  <c r="I100" i="16"/>
  <c r="E100" i="16" s="1"/>
  <c r="C100" i="16" s="1"/>
  <c r="I999" i="16"/>
  <c r="E999" i="16" s="1"/>
  <c r="C999" i="16" s="1"/>
  <c r="I855" i="16"/>
  <c r="E855" i="16" s="1"/>
  <c r="C855" i="16" s="1"/>
  <c r="I711" i="16"/>
  <c r="E711" i="16" s="1"/>
  <c r="C711" i="16" s="1"/>
  <c r="I566" i="16"/>
  <c r="E566" i="16" s="1"/>
  <c r="C566" i="16" s="1"/>
  <c r="I423" i="16"/>
  <c r="E423" i="16" s="1"/>
  <c r="C423" i="16" s="1"/>
  <c r="I267" i="16"/>
  <c r="E267" i="16" s="1"/>
  <c r="C267" i="16" s="1"/>
  <c r="I124" i="16"/>
  <c r="E124" i="16" s="1"/>
  <c r="C124" i="16" s="1"/>
  <c r="I1021" i="16"/>
  <c r="E1021" i="16" s="1"/>
  <c r="C1021" i="16" s="1"/>
  <c r="I878" i="16"/>
  <c r="E878" i="16" s="1"/>
  <c r="C878" i="16" s="1"/>
  <c r="I734" i="16"/>
  <c r="E734" i="16" s="1"/>
  <c r="C734" i="16" s="1"/>
  <c r="I591" i="16"/>
  <c r="E591" i="16" s="1"/>
  <c r="C591" i="16" s="1"/>
  <c r="I446" i="16"/>
  <c r="E446" i="16" s="1"/>
  <c r="C446" i="16" s="1"/>
  <c r="I302" i="16"/>
  <c r="E302" i="16" s="1"/>
  <c r="C302" i="16" s="1"/>
  <c r="I158" i="16"/>
  <c r="E158" i="16" s="1"/>
  <c r="C158" i="16" s="1"/>
  <c r="I974" i="16"/>
  <c r="E974" i="16" s="1"/>
  <c r="C974" i="16" s="1"/>
  <c r="I828" i="16"/>
  <c r="E828" i="16" s="1"/>
  <c r="C828" i="16" s="1"/>
  <c r="I685" i="16"/>
  <c r="E685" i="16" s="1"/>
  <c r="C685" i="16" s="1"/>
  <c r="I542" i="16"/>
  <c r="E542" i="16" s="1"/>
  <c r="C542" i="16" s="1"/>
  <c r="I397" i="16"/>
  <c r="E397" i="16" s="1"/>
  <c r="C397" i="16" s="1"/>
  <c r="I253" i="16"/>
  <c r="E253" i="16" s="1"/>
  <c r="C253" i="16" s="1"/>
  <c r="I109" i="16"/>
  <c r="E109" i="16" s="1"/>
  <c r="C109" i="16" s="1"/>
  <c r="I2076" i="16"/>
  <c r="E2076" i="16" s="1"/>
  <c r="C2076" i="16" s="1"/>
  <c r="I1871" i="16"/>
  <c r="E1871" i="16" s="1"/>
  <c r="C1871" i="16" s="1"/>
  <c r="I1680" i="16"/>
  <c r="E1680" i="16" s="1"/>
  <c r="C1680" i="16" s="1"/>
  <c r="I1511" i="16"/>
  <c r="E1511" i="16" s="1"/>
  <c r="C1511" i="16" s="1"/>
  <c r="I1343" i="16"/>
  <c r="E1343" i="16" s="1"/>
  <c r="C1343" i="16" s="1"/>
  <c r="I1175" i="16"/>
  <c r="E1175" i="16" s="1"/>
  <c r="C1175" i="16" s="1"/>
  <c r="I2026" i="16"/>
  <c r="E2026" i="16" s="1"/>
  <c r="C2026" i="16" s="1"/>
  <c r="I1858" i="16"/>
  <c r="E1858" i="16" s="1"/>
  <c r="C1858" i="16" s="1"/>
  <c r="I1701" i="16"/>
  <c r="E1701" i="16" s="1"/>
  <c r="C1701" i="16" s="1"/>
  <c r="I1546" i="16"/>
  <c r="E1546" i="16" s="1"/>
  <c r="C1546" i="16" s="1"/>
  <c r="I1378" i="16"/>
  <c r="E1378" i="16" s="1"/>
  <c r="C1378" i="16" s="1"/>
  <c r="I1222" i="16"/>
  <c r="E1222" i="16" s="1"/>
  <c r="C1222" i="16" s="1"/>
  <c r="I2061" i="16"/>
  <c r="E2061" i="16" s="1"/>
  <c r="C2061" i="16" s="1"/>
  <c r="I1916" i="16"/>
  <c r="E1916" i="16" s="1"/>
  <c r="C1916" i="16" s="1"/>
  <c r="I1774" i="16"/>
  <c r="E1774" i="16" s="1"/>
  <c r="C1774" i="16" s="1"/>
  <c r="I1628" i="16"/>
  <c r="E1628" i="16" s="1"/>
  <c r="C1628" i="16" s="1"/>
  <c r="I1486" i="16"/>
  <c r="E1486" i="16" s="1"/>
  <c r="C1486" i="16" s="1"/>
  <c r="I1342" i="16"/>
  <c r="E1342" i="16" s="1"/>
  <c r="C1342" i="16" s="1"/>
  <c r="I1197" i="16"/>
  <c r="E1197" i="16" s="1"/>
  <c r="C1197" i="16" s="1"/>
  <c r="I2047" i="16"/>
  <c r="E2047" i="16" s="1"/>
  <c r="C2047" i="16" s="1"/>
  <c r="I1905" i="16"/>
  <c r="E1905" i="16" s="1"/>
  <c r="C1905" i="16" s="1"/>
  <c r="I1761" i="16"/>
  <c r="E1761" i="16" s="1"/>
  <c r="C1761" i="16" s="1"/>
  <c r="I1615" i="16"/>
  <c r="E1615" i="16" s="1"/>
  <c r="C1615" i="16" s="1"/>
  <c r="I1472" i="16"/>
  <c r="E1472" i="16" s="1"/>
  <c r="C1472" i="16" s="1"/>
  <c r="I1328" i="16"/>
  <c r="E1328" i="16" s="1"/>
  <c r="C1328" i="16" s="1"/>
  <c r="I1184" i="16"/>
  <c r="E1184" i="16" s="1"/>
  <c r="C1184" i="16" s="1"/>
  <c r="I2072" i="16"/>
  <c r="E2072" i="16" s="1"/>
  <c r="C2072" i="16" s="1"/>
  <c r="I1927" i="16"/>
  <c r="E1927" i="16" s="1"/>
  <c r="C1927" i="16" s="1"/>
  <c r="I1784" i="16"/>
  <c r="E1784" i="16" s="1"/>
  <c r="C1784" i="16" s="1"/>
  <c r="I1638" i="16"/>
  <c r="E1638" i="16" s="1"/>
  <c r="C1638" i="16" s="1"/>
  <c r="I1483" i="16"/>
  <c r="E1483" i="16" s="1"/>
  <c r="C1483" i="16" s="1"/>
  <c r="I1327" i="16"/>
  <c r="E1327" i="16" s="1"/>
  <c r="C1327" i="16" s="1"/>
  <c r="I1183" i="16"/>
  <c r="E1183" i="16" s="1"/>
  <c r="C1183" i="16" s="1"/>
  <c r="I1746" i="16"/>
  <c r="E1746" i="16" s="1"/>
  <c r="C1746" i="16" s="1"/>
  <c r="I1602" i="16"/>
  <c r="E1602" i="16" s="1"/>
  <c r="C1602" i="16" s="1"/>
  <c r="I1457" i="16"/>
  <c r="E1457" i="16" s="1"/>
  <c r="C1457" i="16" s="1"/>
  <c r="I1314" i="16"/>
  <c r="E1314" i="16" s="1"/>
  <c r="C1314" i="16" s="1"/>
  <c r="I1170" i="16"/>
  <c r="E1170" i="16" s="1"/>
  <c r="C1170" i="16" s="1"/>
  <c r="I1025" i="16"/>
  <c r="E1025" i="16" s="1"/>
  <c r="C1025" i="16" s="1"/>
  <c r="I883" i="16"/>
  <c r="E883" i="16" s="1"/>
  <c r="C883" i="16" s="1"/>
  <c r="I1722" i="16"/>
  <c r="E1722" i="16" s="1"/>
  <c r="C1722" i="16" s="1"/>
  <c r="I1578" i="16"/>
  <c r="E1578" i="16" s="1"/>
  <c r="C1578" i="16" s="1"/>
  <c r="I1433" i="16"/>
  <c r="E1433" i="16" s="1"/>
  <c r="C1433" i="16" s="1"/>
  <c r="I1288" i="16"/>
  <c r="E1288" i="16" s="1"/>
  <c r="C1288" i="16" s="1"/>
  <c r="I1145" i="16"/>
  <c r="E1145" i="16" s="1"/>
  <c r="C1145" i="16" s="1"/>
  <c r="I1000" i="16"/>
  <c r="E1000" i="16" s="1"/>
  <c r="C1000" i="16" s="1"/>
  <c r="I856" i="16"/>
  <c r="E856" i="16" s="1"/>
  <c r="C856" i="16" s="1"/>
  <c r="I1972" i="16"/>
  <c r="E1972" i="16" s="1"/>
  <c r="C1972" i="16" s="1"/>
  <c r="I1828" i="16"/>
  <c r="E1828" i="16" s="1"/>
  <c r="C1828" i="16" s="1"/>
  <c r="I1684" i="16"/>
  <c r="E1684" i="16" s="1"/>
  <c r="C1684" i="16" s="1"/>
  <c r="I1539" i="16"/>
  <c r="E1539" i="16" s="1"/>
  <c r="C1539" i="16" s="1"/>
  <c r="I1396" i="16"/>
  <c r="E1396" i="16" s="1"/>
  <c r="C1396" i="16" s="1"/>
  <c r="I1252" i="16"/>
  <c r="E1252" i="16" s="1"/>
  <c r="C1252" i="16" s="1"/>
  <c r="I1109" i="16"/>
  <c r="E1109" i="16" s="1"/>
  <c r="C1109" i="16" s="1"/>
  <c r="I1971" i="16"/>
  <c r="E1971" i="16" s="1"/>
  <c r="C1971" i="16" s="1"/>
  <c r="I1826" i="16"/>
  <c r="E1826" i="16" s="1"/>
  <c r="C1826" i="16" s="1"/>
  <c r="I1682" i="16"/>
  <c r="E1682" i="16" s="1"/>
  <c r="C1682" i="16" s="1"/>
  <c r="I1540" i="16"/>
  <c r="E1540" i="16" s="1"/>
  <c r="C1540" i="16" s="1"/>
  <c r="I1395" i="16"/>
  <c r="E1395" i="16" s="1"/>
  <c r="C1395" i="16" s="1"/>
  <c r="I1251" i="16"/>
  <c r="E1251" i="16" s="1"/>
  <c r="C1251" i="16" s="1"/>
  <c r="I1107" i="16"/>
  <c r="E1107" i="16" s="1"/>
  <c r="C1107" i="16" s="1"/>
  <c r="I1981" i="16"/>
  <c r="E1981" i="16" s="1"/>
  <c r="C1981" i="16" s="1"/>
  <c r="I1837" i="16"/>
  <c r="E1837" i="16" s="1"/>
  <c r="C1837" i="16" s="1"/>
  <c r="I1694" i="16"/>
  <c r="E1694" i="16" s="1"/>
  <c r="C1694" i="16" s="1"/>
  <c r="I1549" i="16"/>
  <c r="E1549" i="16" s="1"/>
  <c r="C1549" i="16" s="1"/>
  <c r="I1406" i="16"/>
  <c r="E1406" i="16" s="1"/>
  <c r="C1406" i="16" s="1"/>
  <c r="I1262" i="16"/>
  <c r="E1262" i="16" s="1"/>
  <c r="C1262" i="16" s="1"/>
  <c r="I1117" i="16"/>
  <c r="E1117" i="16" s="1"/>
  <c r="C1117" i="16" s="1"/>
  <c r="I1970" i="16"/>
  <c r="E1970" i="16" s="1"/>
  <c r="C1970" i="16" s="1"/>
  <c r="I1802" i="16"/>
  <c r="E1802" i="16" s="1"/>
  <c r="C1802" i="16" s="1"/>
  <c r="I1657" i="16"/>
  <c r="E1657" i="16" s="1"/>
  <c r="C1657" i="16" s="1"/>
  <c r="I1513" i="16"/>
  <c r="E1513" i="16" s="1"/>
  <c r="C1513" i="16" s="1"/>
  <c r="I1369" i="16"/>
  <c r="E1369" i="16" s="1"/>
  <c r="C1369" i="16" s="1"/>
  <c r="I1225" i="16"/>
  <c r="E1225" i="16" s="1"/>
  <c r="C1225" i="16" s="1"/>
  <c r="I1081" i="16"/>
  <c r="E1081" i="16" s="1"/>
  <c r="C1081" i="16" s="1"/>
  <c r="I1020" i="16"/>
  <c r="E1020" i="16" s="1"/>
  <c r="C1020" i="16" s="1"/>
  <c r="I875" i="16"/>
  <c r="E875" i="16" s="1"/>
  <c r="C875" i="16" s="1"/>
  <c r="I733" i="16"/>
  <c r="E733" i="16" s="1"/>
  <c r="C733" i="16" s="1"/>
  <c r="I588" i="16"/>
  <c r="E588" i="16" s="1"/>
  <c r="C588" i="16" s="1"/>
  <c r="I444" i="16"/>
  <c r="E444" i="16" s="1"/>
  <c r="C444" i="16" s="1"/>
  <c r="I299" i="16"/>
  <c r="E299" i="16" s="1"/>
  <c r="C299" i="16" s="1"/>
  <c r="I145" i="16"/>
  <c r="E145" i="16" s="1"/>
  <c r="C145" i="16" s="1"/>
  <c r="I1031" i="16"/>
  <c r="E1031" i="16" s="1"/>
  <c r="C1031" i="16" s="1"/>
  <c r="I888" i="16"/>
  <c r="E888" i="16" s="1"/>
  <c r="C888" i="16" s="1"/>
  <c r="I743" i="16"/>
  <c r="E743" i="16" s="1"/>
  <c r="C743" i="16" s="1"/>
  <c r="I586" i="16"/>
  <c r="E586" i="16" s="1"/>
  <c r="C586" i="16" s="1"/>
  <c r="I443" i="16"/>
  <c r="E443" i="16" s="1"/>
  <c r="C443" i="16" s="1"/>
  <c r="I300" i="16"/>
  <c r="E300" i="16" s="1"/>
  <c r="C300" i="16" s="1"/>
  <c r="I143" i="16"/>
  <c r="E143" i="16" s="1"/>
  <c r="C143" i="16" s="1"/>
  <c r="I1030" i="16"/>
  <c r="E1030" i="16" s="1"/>
  <c r="C1030" i="16" s="1"/>
  <c r="I886" i="16"/>
  <c r="E886" i="16" s="1"/>
  <c r="C886" i="16" s="1"/>
  <c r="I730" i="16"/>
  <c r="E730" i="16" s="1"/>
  <c r="C730" i="16" s="1"/>
  <c r="I587" i="16"/>
  <c r="E587" i="16" s="1"/>
  <c r="C587" i="16" s="1"/>
  <c r="I442" i="16"/>
  <c r="E442" i="16" s="1"/>
  <c r="C442" i="16" s="1"/>
  <c r="I298" i="16"/>
  <c r="E298" i="16" s="1"/>
  <c r="C298" i="16" s="1"/>
  <c r="I153" i="16"/>
  <c r="E153" i="16" s="1"/>
  <c r="C153" i="16" s="1"/>
  <c r="I1054" i="16"/>
  <c r="E1054" i="16" s="1"/>
  <c r="C1054" i="16" s="1"/>
  <c r="I910" i="16"/>
  <c r="E910" i="16" s="1"/>
  <c r="C910" i="16" s="1"/>
  <c r="I765" i="16"/>
  <c r="E765" i="16" s="1"/>
  <c r="C765" i="16" s="1"/>
  <c r="I621" i="16"/>
  <c r="E621" i="16" s="1"/>
  <c r="C621" i="16" s="1"/>
  <c r="I476" i="16"/>
  <c r="E476" i="16" s="1"/>
  <c r="C476" i="16" s="1"/>
  <c r="I333" i="16"/>
  <c r="E333" i="16" s="1"/>
  <c r="C333" i="16" s="1"/>
  <c r="I189" i="16"/>
  <c r="E189" i="16" s="1"/>
  <c r="C189" i="16" s="1"/>
  <c r="I57" i="16"/>
  <c r="E57" i="16" s="1"/>
  <c r="C57" i="16" s="1"/>
  <c r="I921" i="16"/>
  <c r="E921" i="16" s="1"/>
  <c r="C921" i="16" s="1"/>
  <c r="I775" i="16"/>
  <c r="E775" i="16" s="1"/>
  <c r="C775" i="16" s="1"/>
  <c r="I631" i="16"/>
  <c r="E631" i="16" s="1"/>
  <c r="C631" i="16" s="1"/>
  <c r="I488" i="16"/>
  <c r="E488" i="16" s="1"/>
  <c r="C488" i="16" s="1"/>
  <c r="I344" i="16"/>
  <c r="E344" i="16" s="1"/>
  <c r="C344" i="16" s="1"/>
  <c r="I188" i="16"/>
  <c r="E188" i="16" s="1"/>
  <c r="C188" i="16" s="1"/>
  <c r="I1075" i="16"/>
  <c r="E1075" i="16" s="1"/>
  <c r="C1075" i="16" s="1"/>
  <c r="I931" i="16"/>
  <c r="E931" i="16" s="1"/>
  <c r="C931" i="16" s="1"/>
  <c r="I787" i="16"/>
  <c r="E787" i="16" s="1"/>
  <c r="C787" i="16" s="1"/>
  <c r="I643" i="16"/>
  <c r="E643" i="16" s="1"/>
  <c r="C643" i="16" s="1"/>
  <c r="I498" i="16"/>
  <c r="E498" i="16" s="1"/>
  <c r="C498" i="16" s="1"/>
  <c r="I355" i="16"/>
  <c r="E355" i="16" s="1"/>
  <c r="C355" i="16" s="1"/>
  <c r="I211" i="16"/>
  <c r="E211" i="16" s="1"/>
  <c r="C211" i="16" s="1"/>
  <c r="I67" i="16"/>
  <c r="E67" i="16" s="1"/>
  <c r="C67" i="16" s="1"/>
  <c r="I714" i="16"/>
  <c r="E714" i="16" s="1"/>
  <c r="C714" i="16" s="1"/>
  <c r="I571" i="16"/>
  <c r="E571" i="16" s="1"/>
  <c r="C571" i="16" s="1"/>
  <c r="I426" i="16"/>
  <c r="E426" i="16" s="1"/>
  <c r="C426" i="16" s="1"/>
  <c r="I281" i="16"/>
  <c r="E281" i="16" s="1"/>
  <c r="C281" i="16" s="1"/>
  <c r="I138" i="16"/>
  <c r="E138" i="16" s="1"/>
  <c r="C138" i="16" s="1"/>
  <c r="I773" i="16"/>
  <c r="E773" i="16" s="1"/>
  <c r="C773" i="16" s="1"/>
  <c r="I629" i="16"/>
  <c r="E629" i="16" s="1"/>
  <c r="C629" i="16" s="1"/>
  <c r="I486" i="16"/>
  <c r="E486" i="16" s="1"/>
  <c r="C486" i="16" s="1"/>
  <c r="I341" i="16"/>
  <c r="E341" i="16" s="1"/>
  <c r="C341" i="16" s="1"/>
  <c r="I197" i="16"/>
  <c r="E197" i="16" s="1"/>
  <c r="C197" i="16" s="1"/>
  <c r="I51" i="16"/>
  <c r="E51" i="16" s="1"/>
  <c r="C51" i="16" s="1"/>
  <c r="I952" i="16"/>
  <c r="E952" i="16" s="1"/>
  <c r="C952" i="16" s="1"/>
  <c r="I808" i="16"/>
  <c r="E808" i="16" s="1"/>
  <c r="C808" i="16" s="1"/>
  <c r="I664" i="16"/>
  <c r="E664" i="16" s="1"/>
  <c r="C664" i="16" s="1"/>
  <c r="I520" i="16"/>
  <c r="E520" i="16" s="1"/>
  <c r="C520" i="16" s="1"/>
  <c r="I376" i="16"/>
  <c r="E376" i="16" s="1"/>
  <c r="C376" i="16" s="1"/>
  <c r="I231" i="16"/>
  <c r="E231" i="16" s="1"/>
  <c r="C231" i="16" s="1"/>
  <c r="I89" i="16"/>
  <c r="E89" i="16" s="1"/>
  <c r="C89" i="16" s="1"/>
  <c r="I986" i="16"/>
  <c r="E986" i="16" s="1"/>
  <c r="C986" i="16" s="1"/>
  <c r="I843" i="16"/>
  <c r="E843" i="16" s="1"/>
  <c r="C843" i="16" s="1"/>
  <c r="I699" i="16"/>
  <c r="E699" i="16" s="1"/>
  <c r="C699" i="16" s="1"/>
  <c r="I554" i="16"/>
  <c r="E554" i="16" s="1"/>
  <c r="C554" i="16" s="1"/>
  <c r="I411" i="16"/>
  <c r="E411" i="16" s="1"/>
  <c r="C411" i="16" s="1"/>
  <c r="I256" i="16"/>
  <c r="E256" i="16" s="1"/>
  <c r="C256" i="16" s="1"/>
  <c r="I111" i="16"/>
  <c r="E111" i="16" s="1"/>
  <c r="C111" i="16" s="1"/>
  <c r="I1009" i="16"/>
  <c r="E1009" i="16" s="1"/>
  <c r="C1009" i="16" s="1"/>
  <c r="I866" i="16"/>
  <c r="E866" i="16" s="1"/>
  <c r="C866" i="16" s="1"/>
  <c r="I722" i="16"/>
  <c r="E722" i="16" s="1"/>
  <c r="C722" i="16" s="1"/>
  <c r="I579" i="16"/>
  <c r="E579" i="16" s="1"/>
  <c r="C579" i="16" s="1"/>
  <c r="I434" i="16"/>
  <c r="E434" i="16" s="1"/>
  <c r="C434" i="16" s="1"/>
  <c r="I291" i="16"/>
  <c r="E291" i="16" s="1"/>
  <c r="C291" i="16" s="1"/>
  <c r="I146" i="16"/>
  <c r="E146" i="16" s="1"/>
  <c r="C146" i="16" s="1"/>
  <c r="I961" i="16"/>
  <c r="E961" i="16" s="1"/>
  <c r="C961" i="16" s="1"/>
  <c r="I817" i="16"/>
  <c r="E817" i="16" s="1"/>
  <c r="C817" i="16" s="1"/>
  <c r="I673" i="16"/>
  <c r="E673" i="16" s="1"/>
  <c r="C673" i="16" s="1"/>
  <c r="I529" i="16"/>
  <c r="E529" i="16" s="1"/>
  <c r="C529" i="16" s="1"/>
  <c r="I385" i="16"/>
  <c r="E385" i="16" s="1"/>
  <c r="C385" i="16" s="1"/>
  <c r="I241" i="16"/>
  <c r="E241" i="16" s="1"/>
  <c r="C241" i="16" s="1"/>
  <c r="I2064" i="16"/>
  <c r="E2064" i="16" s="1"/>
  <c r="C2064" i="16" s="1"/>
  <c r="I1860" i="16"/>
  <c r="E1860" i="16" s="1"/>
  <c r="C1860" i="16" s="1"/>
  <c r="I1666" i="16"/>
  <c r="E1666" i="16" s="1"/>
  <c r="C1666" i="16" s="1"/>
  <c r="I1499" i="16"/>
  <c r="E1499" i="16" s="1"/>
  <c r="C1499" i="16" s="1"/>
  <c r="I1319" i="16"/>
  <c r="E1319" i="16" s="1"/>
  <c r="C1319" i="16" s="1"/>
  <c r="I1162" i="16"/>
  <c r="E1162" i="16" s="1"/>
  <c r="C1162" i="16" s="1"/>
  <c r="I2014" i="16"/>
  <c r="E2014" i="16" s="1"/>
  <c r="C2014" i="16" s="1"/>
  <c r="I1846" i="16"/>
  <c r="E1846" i="16" s="1"/>
  <c r="C1846" i="16" s="1"/>
  <c r="I1690" i="16"/>
  <c r="E1690" i="16" s="1"/>
  <c r="C1690" i="16" s="1"/>
  <c r="I1522" i="16"/>
  <c r="E1522" i="16" s="1"/>
  <c r="C1522" i="16" s="1"/>
  <c r="I1366" i="16"/>
  <c r="E1366" i="16" s="1"/>
  <c r="C1366" i="16" s="1"/>
  <c r="I1210" i="16"/>
  <c r="E1210" i="16" s="1"/>
  <c r="C1210" i="16" s="1"/>
  <c r="I2049" i="16"/>
  <c r="E2049" i="16" s="1"/>
  <c r="C2049" i="16" s="1"/>
  <c r="I1904" i="16"/>
  <c r="E1904" i="16" s="1"/>
  <c r="C1904" i="16" s="1"/>
  <c r="I1760" i="16"/>
  <c r="E1760" i="16" s="1"/>
  <c r="C1760" i="16" s="1"/>
  <c r="I1617" i="16"/>
  <c r="E1617" i="16" s="1"/>
  <c r="C1617" i="16" s="1"/>
  <c r="I1474" i="16"/>
  <c r="E1474" i="16" s="1"/>
  <c r="C1474" i="16" s="1"/>
  <c r="I1329" i="16"/>
  <c r="E1329" i="16" s="1"/>
  <c r="C1329" i="16" s="1"/>
  <c r="I1185" i="16"/>
  <c r="E1185" i="16" s="1"/>
  <c r="C1185" i="16" s="1"/>
  <c r="I2036" i="16"/>
  <c r="E2036" i="16" s="1"/>
  <c r="C2036" i="16" s="1"/>
  <c r="I1892" i="16"/>
  <c r="E1892" i="16" s="1"/>
  <c r="C1892" i="16" s="1"/>
  <c r="I1747" i="16"/>
  <c r="E1747" i="16" s="1"/>
  <c r="C1747" i="16" s="1"/>
  <c r="I1604" i="16"/>
  <c r="E1604" i="16" s="1"/>
  <c r="C1604" i="16" s="1"/>
  <c r="I1460" i="16"/>
  <c r="E1460" i="16" s="1"/>
  <c r="C1460" i="16" s="1"/>
  <c r="I1317" i="16"/>
  <c r="E1317" i="16" s="1"/>
  <c r="C1317" i="16" s="1"/>
  <c r="I1172" i="16"/>
  <c r="E1172" i="16" s="1"/>
  <c r="C1172" i="16" s="1"/>
  <c r="I2059" i="16"/>
  <c r="E2059" i="16" s="1"/>
  <c r="C2059" i="16" s="1"/>
  <c r="I1915" i="16"/>
  <c r="E1915" i="16" s="1"/>
  <c r="C1915" i="16" s="1"/>
  <c r="I1771" i="16"/>
  <c r="E1771" i="16" s="1"/>
  <c r="C1771" i="16" s="1"/>
  <c r="I1627" i="16"/>
  <c r="E1627" i="16" s="1"/>
  <c r="C1627" i="16" s="1"/>
  <c r="I1471" i="16"/>
  <c r="E1471" i="16" s="1"/>
  <c r="C1471" i="16" s="1"/>
  <c r="I1315" i="16"/>
  <c r="E1315" i="16" s="1"/>
  <c r="C1315" i="16" s="1"/>
  <c r="I1171" i="16"/>
  <c r="E1171" i="16" s="1"/>
  <c r="C1171" i="16" s="1"/>
  <c r="I1734" i="16"/>
  <c r="E1734" i="16" s="1"/>
  <c r="C1734" i="16" s="1"/>
  <c r="I1590" i="16"/>
  <c r="E1590" i="16" s="1"/>
  <c r="C1590" i="16" s="1"/>
  <c r="I1447" i="16"/>
  <c r="E1447" i="16" s="1"/>
  <c r="C1447" i="16" s="1"/>
  <c r="I1303" i="16"/>
  <c r="E1303" i="16" s="1"/>
  <c r="C1303" i="16" s="1"/>
  <c r="I1158" i="16"/>
  <c r="E1158" i="16" s="1"/>
  <c r="C1158" i="16" s="1"/>
  <c r="I1014" i="16"/>
  <c r="E1014" i="16" s="1"/>
  <c r="C1014" i="16" s="1"/>
  <c r="I869" i="16"/>
  <c r="E869" i="16" s="1"/>
  <c r="C869" i="16" s="1"/>
  <c r="I1710" i="16"/>
  <c r="E1710" i="16" s="1"/>
  <c r="C1710" i="16" s="1"/>
  <c r="I1566" i="16"/>
  <c r="E1566" i="16" s="1"/>
  <c r="C1566" i="16" s="1"/>
  <c r="I1422" i="16"/>
  <c r="E1422" i="16" s="1"/>
  <c r="C1422" i="16" s="1"/>
  <c r="I1277" i="16"/>
  <c r="E1277" i="16" s="1"/>
  <c r="C1277" i="16" s="1"/>
  <c r="I1134" i="16"/>
  <c r="E1134" i="16" s="1"/>
  <c r="C1134" i="16" s="1"/>
  <c r="I990" i="16"/>
  <c r="E990" i="16" s="1"/>
  <c r="C990" i="16" s="1"/>
  <c r="I846" i="16"/>
  <c r="E846" i="16" s="1"/>
  <c r="C846" i="16" s="1"/>
  <c r="I1959" i="16"/>
  <c r="E1959" i="16" s="1"/>
  <c r="C1959" i="16" s="1"/>
  <c r="I1816" i="16"/>
  <c r="E1816" i="16" s="1"/>
  <c r="C1816" i="16" s="1"/>
  <c r="I1672" i="16"/>
  <c r="E1672" i="16" s="1"/>
  <c r="C1672" i="16" s="1"/>
  <c r="I1528" i="16"/>
  <c r="E1528" i="16" s="1"/>
  <c r="C1528" i="16" s="1"/>
  <c r="I1384" i="16"/>
  <c r="E1384" i="16" s="1"/>
  <c r="C1384" i="16" s="1"/>
  <c r="I1240" i="16"/>
  <c r="E1240" i="16" s="1"/>
  <c r="C1240" i="16" s="1"/>
  <c r="I1097" i="16"/>
  <c r="E1097" i="16" s="1"/>
  <c r="C1097" i="16" s="1"/>
  <c r="I1960" i="16"/>
  <c r="E1960" i="16" s="1"/>
  <c r="C1960" i="16" s="1"/>
  <c r="I1815" i="16"/>
  <c r="E1815" i="16" s="1"/>
  <c r="C1815" i="16" s="1"/>
  <c r="I1671" i="16"/>
  <c r="E1671" i="16" s="1"/>
  <c r="C1671" i="16" s="1"/>
  <c r="I1526" i="16"/>
  <c r="E1526" i="16" s="1"/>
  <c r="C1526" i="16" s="1"/>
  <c r="I1382" i="16"/>
  <c r="E1382" i="16" s="1"/>
  <c r="C1382" i="16" s="1"/>
  <c r="I1238" i="16"/>
  <c r="E1238" i="16" s="1"/>
  <c r="C1238" i="16" s="1"/>
  <c r="I1094" i="16"/>
  <c r="E1094" i="16" s="1"/>
  <c r="C1094" i="16" s="1"/>
  <c r="I1969" i="16"/>
  <c r="E1969" i="16" s="1"/>
  <c r="C1969" i="16" s="1"/>
  <c r="I1827" i="16"/>
  <c r="E1827" i="16" s="1"/>
  <c r="C1827" i="16" s="1"/>
  <c r="I1683" i="16"/>
  <c r="E1683" i="16" s="1"/>
  <c r="C1683" i="16" s="1"/>
  <c r="I1538" i="16"/>
  <c r="E1538" i="16" s="1"/>
  <c r="C1538" i="16" s="1"/>
  <c r="I1393" i="16"/>
  <c r="E1393" i="16" s="1"/>
  <c r="C1393" i="16" s="1"/>
  <c r="I1250" i="16"/>
  <c r="E1250" i="16" s="1"/>
  <c r="C1250" i="16" s="1"/>
  <c r="I1106" i="16"/>
  <c r="E1106" i="16" s="1"/>
  <c r="C1106" i="16" s="1"/>
  <c r="I1945" i="16"/>
  <c r="E1945" i="16" s="1"/>
  <c r="C1945" i="16" s="1"/>
  <c r="I1789" i="16"/>
  <c r="E1789" i="16" s="1"/>
  <c r="C1789" i="16" s="1"/>
  <c r="I1646" i="16"/>
  <c r="E1646" i="16" s="1"/>
  <c r="C1646" i="16" s="1"/>
  <c r="I1501" i="16"/>
  <c r="E1501" i="16" s="1"/>
  <c r="C1501" i="16" s="1"/>
  <c r="I1358" i="16"/>
  <c r="E1358" i="16" s="1"/>
  <c r="C1358" i="16" s="1"/>
  <c r="I1214" i="16"/>
  <c r="E1214" i="16" s="1"/>
  <c r="C1214" i="16" s="1"/>
  <c r="I1069" i="16"/>
  <c r="E1069" i="16" s="1"/>
  <c r="C1069" i="16" s="1"/>
  <c r="I1007" i="16"/>
  <c r="E1007" i="16" s="1"/>
  <c r="C1007" i="16" s="1"/>
  <c r="I865" i="16"/>
  <c r="E865" i="16" s="1"/>
  <c r="C865" i="16" s="1"/>
  <c r="I720" i="16"/>
  <c r="E720" i="16" s="1"/>
  <c r="C720" i="16" s="1"/>
  <c r="I576" i="16"/>
  <c r="E576" i="16" s="1"/>
  <c r="C576" i="16" s="1"/>
  <c r="I432" i="16"/>
  <c r="E432" i="16" s="1"/>
  <c r="C432" i="16" s="1"/>
  <c r="I288" i="16"/>
  <c r="E288" i="16" s="1"/>
  <c r="C288" i="16" s="1"/>
  <c r="I131" i="16"/>
  <c r="E131" i="16" s="1"/>
  <c r="C131" i="16" s="1"/>
  <c r="I1019" i="16"/>
  <c r="E1019" i="16" s="1"/>
  <c r="C1019" i="16" s="1"/>
  <c r="I876" i="16"/>
  <c r="E876" i="16" s="1"/>
  <c r="C876" i="16" s="1"/>
  <c r="I731" i="16"/>
  <c r="E731" i="16" s="1"/>
  <c r="C731" i="16" s="1"/>
  <c r="I574" i="16"/>
  <c r="E574" i="16" s="1"/>
  <c r="C574" i="16" s="1"/>
  <c r="I431" i="16"/>
  <c r="E431" i="16" s="1"/>
  <c r="C431" i="16" s="1"/>
  <c r="I287" i="16"/>
  <c r="E287" i="16" s="1"/>
  <c r="C287" i="16" s="1"/>
  <c r="I132" i="16"/>
  <c r="E132" i="16" s="1"/>
  <c r="C132" i="16" s="1"/>
  <c r="I1018" i="16"/>
  <c r="E1018" i="16" s="1"/>
  <c r="C1018" i="16" s="1"/>
  <c r="I874" i="16"/>
  <c r="E874" i="16" s="1"/>
  <c r="C874" i="16" s="1"/>
  <c r="I719" i="16"/>
  <c r="E719" i="16" s="1"/>
  <c r="C719" i="16" s="1"/>
  <c r="I575" i="16"/>
  <c r="E575" i="16" s="1"/>
  <c r="C575" i="16" s="1"/>
  <c r="I430" i="16"/>
  <c r="E430" i="16" s="1"/>
  <c r="C430" i="16" s="1"/>
  <c r="I285" i="16"/>
  <c r="E285" i="16" s="1"/>
  <c r="C285" i="16" s="1"/>
  <c r="I141" i="16"/>
  <c r="E141" i="16" s="1"/>
  <c r="C141" i="16" s="1"/>
  <c r="I1042" i="16"/>
  <c r="E1042" i="16" s="1"/>
  <c r="C1042" i="16" s="1"/>
  <c r="I897" i="16"/>
  <c r="E897" i="16" s="1"/>
  <c r="C897" i="16" s="1"/>
  <c r="I753" i="16"/>
  <c r="E753" i="16" s="1"/>
  <c r="C753" i="16" s="1"/>
  <c r="I610" i="16"/>
  <c r="E610" i="16" s="1"/>
  <c r="C610" i="16" s="1"/>
  <c r="I465" i="16"/>
  <c r="E465" i="16" s="1"/>
  <c r="C465" i="16" s="1"/>
  <c r="I322" i="16"/>
  <c r="E322" i="16" s="1"/>
  <c r="C322" i="16" s="1"/>
  <c r="I177" i="16"/>
  <c r="E177" i="16" s="1"/>
  <c r="C177" i="16" s="1"/>
  <c r="I1052" i="16"/>
  <c r="E1052" i="16" s="1"/>
  <c r="C1052" i="16" s="1"/>
  <c r="I908" i="16"/>
  <c r="E908" i="16" s="1"/>
  <c r="C908" i="16" s="1"/>
  <c r="I764" i="16"/>
  <c r="E764" i="16" s="1"/>
  <c r="C764" i="16" s="1"/>
  <c r="I620" i="16"/>
  <c r="E620" i="16" s="1"/>
  <c r="C620" i="16" s="1"/>
  <c r="I477" i="16"/>
  <c r="E477" i="16" s="1"/>
  <c r="C477" i="16" s="1"/>
  <c r="I332" i="16"/>
  <c r="E332" i="16" s="1"/>
  <c r="C332" i="16" s="1"/>
  <c r="I176" i="16"/>
  <c r="E176" i="16" s="1"/>
  <c r="C176" i="16" s="1"/>
  <c r="I1063" i="16"/>
  <c r="E1063" i="16" s="1"/>
  <c r="C1063" i="16" s="1"/>
  <c r="I919" i="16"/>
  <c r="E919" i="16" s="1"/>
  <c r="C919" i="16" s="1"/>
  <c r="I776" i="16"/>
  <c r="E776" i="16" s="1"/>
  <c r="C776" i="16" s="1"/>
  <c r="I632" i="16"/>
  <c r="E632" i="16" s="1"/>
  <c r="C632" i="16" s="1"/>
  <c r="I487" i="16"/>
  <c r="E487" i="16" s="1"/>
  <c r="C487" i="16" s="1"/>
  <c r="I343" i="16"/>
  <c r="E343" i="16" s="1"/>
  <c r="C343" i="16" s="1"/>
  <c r="I199" i="16"/>
  <c r="E199" i="16" s="1"/>
  <c r="C199" i="16" s="1"/>
  <c r="I50" i="16"/>
  <c r="E50" i="16" s="1"/>
  <c r="C50" i="16" s="1"/>
  <c r="I702" i="16"/>
  <c r="E702" i="16" s="1"/>
  <c r="C702" i="16" s="1"/>
  <c r="I557" i="16"/>
  <c r="E557" i="16" s="1"/>
  <c r="C557" i="16" s="1"/>
  <c r="I414" i="16"/>
  <c r="E414" i="16" s="1"/>
  <c r="C414" i="16" s="1"/>
  <c r="I270" i="16"/>
  <c r="E270" i="16" s="1"/>
  <c r="C270" i="16" s="1"/>
  <c r="I126" i="16"/>
  <c r="E126" i="16" s="1"/>
  <c r="C126" i="16" s="1"/>
  <c r="I761" i="16"/>
  <c r="E761" i="16" s="1"/>
  <c r="C761" i="16" s="1"/>
  <c r="I617" i="16"/>
  <c r="E617" i="16" s="1"/>
  <c r="C617" i="16" s="1"/>
  <c r="I474" i="16"/>
  <c r="E474" i="16" s="1"/>
  <c r="C474" i="16" s="1"/>
  <c r="I329" i="16"/>
  <c r="E329" i="16" s="1"/>
  <c r="C329" i="16" s="1"/>
  <c r="I185" i="16"/>
  <c r="E185" i="16" s="1"/>
  <c r="C185" i="16" s="1"/>
  <c r="I1084" i="16"/>
  <c r="E1084" i="16" s="1"/>
  <c r="C1084" i="16" s="1"/>
  <c r="I940" i="16"/>
  <c r="E940" i="16" s="1"/>
  <c r="C940" i="16" s="1"/>
  <c r="I797" i="16"/>
  <c r="E797" i="16" s="1"/>
  <c r="C797" i="16" s="1"/>
  <c r="I651" i="16"/>
  <c r="E651" i="16" s="1"/>
  <c r="C651" i="16" s="1"/>
  <c r="I508" i="16"/>
  <c r="E508" i="16" s="1"/>
  <c r="C508" i="16" s="1"/>
  <c r="I364" i="16"/>
  <c r="E364" i="16" s="1"/>
  <c r="C364" i="16" s="1"/>
  <c r="I220" i="16"/>
  <c r="E220" i="16" s="1"/>
  <c r="C220" i="16" s="1"/>
  <c r="I77" i="16"/>
  <c r="E77" i="16" s="1"/>
  <c r="C77" i="16" s="1"/>
  <c r="I975" i="16"/>
  <c r="E975" i="16" s="1"/>
  <c r="C975" i="16" s="1"/>
  <c r="I831" i="16"/>
  <c r="E831" i="16" s="1"/>
  <c r="C831" i="16" s="1"/>
  <c r="I687" i="16"/>
  <c r="E687" i="16" s="1"/>
  <c r="C687" i="16" s="1"/>
  <c r="I544" i="16"/>
  <c r="E544" i="16" s="1"/>
  <c r="C544" i="16" s="1"/>
  <c r="I399" i="16"/>
  <c r="E399" i="16" s="1"/>
  <c r="C399" i="16" s="1"/>
  <c r="I243" i="16"/>
  <c r="E243" i="16" s="1"/>
  <c r="C243" i="16" s="1"/>
  <c r="I99" i="16"/>
  <c r="E99" i="16" s="1"/>
  <c r="C99" i="16" s="1"/>
  <c r="I998" i="16"/>
  <c r="E998" i="16" s="1"/>
  <c r="C998" i="16" s="1"/>
  <c r="I853" i="16"/>
  <c r="E853" i="16" s="1"/>
  <c r="C853" i="16" s="1"/>
  <c r="I710" i="16"/>
  <c r="E710" i="16" s="1"/>
  <c r="C710" i="16" s="1"/>
  <c r="I567" i="16"/>
  <c r="E567" i="16" s="1"/>
  <c r="C567" i="16" s="1"/>
  <c r="I422" i="16"/>
  <c r="E422" i="16" s="1"/>
  <c r="C422" i="16" s="1"/>
  <c r="I277" i="16"/>
  <c r="E277" i="16" s="1"/>
  <c r="C277" i="16" s="1"/>
  <c r="I134" i="16"/>
  <c r="E134" i="16" s="1"/>
  <c r="C134" i="16" s="1"/>
  <c r="I949" i="16"/>
  <c r="E949" i="16" s="1"/>
  <c r="C949" i="16" s="1"/>
  <c r="I805" i="16"/>
  <c r="E805" i="16" s="1"/>
  <c r="C805" i="16" s="1"/>
  <c r="I2040" i="16"/>
  <c r="E2040" i="16" s="1"/>
  <c r="C2040" i="16" s="1"/>
  <c r="I1847" i="16"/>
  <c r="E1847" i="16" s="1"/>
  <c r="C1847" i="16" s="1"/>
  <c r="I1655" i="16"/>
  <c r="E1655" i="16" s="1"/>
  <c r="C1655" i="16" s="1"/>
  <c r="I1487" i="16"/>
  <c r="E1487" i="16" s="1"/>
  <c r="C1487" i="16" s="1"/>
  <c r="I1307" i="16"/>
  <c r="E1307" i="16" s="1"/>
  <c r="C1307" i="16" s="1"/>
  <c r="I1151" i="16"/>
  <c r="E1151" i="16" s="1"/>
  <c r="C1151" i="16" s="1"/>
  <c r="I2003" i="16"/>
  <c r="E2003" i="16" s="1"/>
  <c r="C2003" i="16" s="1"/>
  <c r="I1833" i="16"/>
  <c r="E1833" i="16" s="1"/>
  <c r="C1833" i="16" s="1"/>
  <c r="I1667" i="16"/>
  <c r="E1667" i="16" s="1"/>
  <c r="C1667" i="16" s="1"/>
  <c r="I1510" i="16"/>
  <c r="E1510" i="16" s="1"/>
  <c r="C1510" i="16" s="1"/>
  <c r="I1354" i="16"/>
  <c r="E1354" i="16" s="1"/>
  <c r="C1354" i="16" s="1"/>
  <c r="I1198" i="16"/>
  <c r="E1198" i="16" s="1"/>
  <c r="C1198" i="16" s="1"/>
  <c r="I2038" i="16"/>
  <c r="E2038" i="16" s="1"/>
  <c r="C2038" i="16" s="1"/>
  <c r="I1894" i="16"/>
  <c r="E1894" i="16" s="1"/>
  <c r="C1894" i="16" s="1"/>
  <c r="I1749" i="16"/>
  <c r="E1749" i="16" s="1"/>
  <c r="C1749" i="16" s="1"/>
  <c r="I1605" i="16"/>
  <c r="E1605" i="16" s="1"/>
  <c r="C1605" i="16" s="1"/>
  <c r="I1461" i="16"/>
  <c r="E1461" i="16" s="1"/>
  <c r="C1461" i="16" s="1"/>
  <c r="I1316" i="16"/>
  <c r="E1316" i="16" s="1"/>
  <c r="C1316" i="16" s="1"/>
  <c r="I1173" i="16"/>
  <c r="E1173" i="16" s="1"/>
  <c r="C1173" i="16" s="1"/>
  <c r="I2023" i="16"/>
  <c r="E2023" i="16" s="1"/>
  <c r="C2023" i="16" s="1"/>
  <c r="I1881" i="16"/>
  <c r="E1881" i="16" s="1"/>
  <c r="C1881" i="16" s="1"/>
  <c r="I1736" i="16"/>
  <c r="E1736" i="16" s="1"/>
  <c r="C1736" i="16" s="1"/>
  <c r="I1592" i="16"/>
  <c r="E1592" i="16" s="1"/>
  <c r="C1592" i="16" s="1"/>
  <c r="I1449" i="16"/>
  <c r="E1449" i="16" s="1"/>
  <c r="C1449" i="16" s="1"/>
  <c r="I1305" i="16"/>
  <c r="E1305" i="16" s="1"/>
  <c r="C1305" i="16" s="1"/>
  <c r="I1160" i="16"/>
  <c r="E1160" i="16" s="1"/>
  <c r="C1160" i="16" s="1"/>
  <c r="I2048" i="16"/>
  <c r="E2048" i="16" s="1"/>
  <c r="C2048" i="16" s="1"/>
  <c r="I1903" i="16"/>
  <c r="E1903" i="16" s="1"/>
  <c r="C1903" i="16" s="1"/>
  <c r="I1759" i="16"/>
  <c r="E1759" i="16" s="1"/>
  <c r="C1759" i="16" s="1"/>
  <c r="I1616" i="16"/>
  <c r="E1616" i="16" s="1"/>
  <c r="C1616" i="16" s="1"/>
  <c r="I1459" i="16"/>
  <c r="E1459" i="16" s="1"/>
  <c r="C1459" i="16" s="1"/>
  <c r="I1302" i="16"/>
  <c r="E1302" i="16" s="1"/>
  <c r="C1302" i="16" s="1"/>
  <c r="I1147" i="16"/>
  <c r="E1147" i="16" s="1"/>
  <c r="C1147" i="16" s="1"/>
  <c r="I1721" i="16"/>
  <c r="E1721" i="16" s="1"/>
  <c r="C1721" i="16" s="1"/>
  <c r="I1577" i="16"/>
  <c r="E1577" i="16" s="1"/>
  <c r="C1577" i="16" s="1"/>
  <c r="I1434" i="16"/>
  <c r="E1434" i="16" s="1"/>
  <c r="C1434" i="16" s="1"/>
  <c r="I1290" i="16"/>
  <c r="E1290" i="16" s="1"/>
  <c r="C1290" i="16" s="1"/>
  <c r="I1146" i="16"/>
  <c r="E1146" i="16" s="1"/>
  <c r="C1146" i="16" s="1"/>
  <c r="I1002" i="16"/>
  <c r="E1002" i="16" s="1"/>
  <c r="C1002" i="16" s="1"/>
  <c r="I859" i="16"/>
  <c r="E859" i="16" s="1"/>
  <c r="C859" i="16" s="1"/>
  <c r="I1696" i="16"/>
  <c r="E1696" i="16" s="1"/>
  <c r="C1696" i="16" s="1"/>
  <c r="I1553" i="16"/>
  <c r="E1553" i="16" s="1"/>
  <c r="C1553" i="16" s="1"/>
  <c r="I1410" i="16"/>
  <c r="E1410" i="16" s="1"/>
  <c r="C1410" i="16" s="1"/>
  <c r="I1266" i="16"/>
  <c r="E1266" i="16" s="1"/>
  <c r="C1266" i="16" s="1"/>
  <c r="I1121" i="16"/>
  <c r="E1121" i="16" s="1"/>
  <c r="C1121" i="16" s="1"/>
  <c r="I977" i="16"/>
  <c r="E977" i="16" s="1"/>
  <c r="C977" i="16" s="1"/>
  <c r="I834" i="16"/>
  <c r="E834" i="16" s="1"/>
  <c r="C834" i="16" s="1"/>
  <c r="I1947" i="16"/>
  <c r="E1947" i="16" s="1"/>
  <c r="C1947" i="16" s="1"/>
  <c r="I1805" i="16"/>
  <c r="E1805" i="16" s="1"/>
  <c r="C1805" i="16" s="1"/>
  <c r="I1661" i="16"/>
  <c r="E1661" i="16" s="1"/>
  <c r="C1661" i="16" s="1"/>
  <c r="I1516" i="16"/>
  <c r="E1516" i="16" s="1"/>
  <c r="C1516" i="16" s="1"/>
  <c r="I1372" i="16"/>
  <c r="E1372" i="16" s="1"/>
  <c r="C1372" i="16" s="1"/>
  <c r="I1228" i="16"/>
  <c r="E1228" i="16" s="1"/>
  <c r="C1228" i="16" s="1"/>
  <c r="I2092" i="16"/>
  <c r="E2092" i="16" s="1"/>
  <c r="C2092" i="16" s="1"/>
  <c r="I1948" i="16"/>
  <c r="E1948" i="16" s="1"/>
  <c r="C1948" i="16" s="1"/>
  <c r="I1803" i="16"/>
  <c r="E1803" i="16" s="1"/>
  <c r="C1803" i="16" s="1"/>
  <c r="I1659" i="16"/>
  <c r="E1659" i="16" s="1"/>
  <c r="C1659" i="16" s="1"/>
  <c r="I1515" i="16"/>
  <c r="E1515" i="16" s="1"/>
  <c r="C1515" i="16" s="1"/>
  <c r="I1371" i="16"/>
  <c r="E1371" i="16" s="1"/>
  <c r="C1371" i="16" s="1"/>
  <c r="I1226" i="16"/>
  <c r="E1226" i="16" s="1"/>
  <c r="C1226" i="16" s="1"/>
  <c r="I2102" i="16"/>
  <c r="E2102" i="16" s="1"/>
  <c r="C2102" i="16" s="1"/>
  <c r="I1958" i="16"/>
  <c r="E1958" i="16" s="1"/>
  <c r="C1958" i="16" s="1"/>
  <c r="I1814" i="16"/>
  <c r="E1814" i="16" s="1"/>
  <c r="C1814" i="16" s="1"/>
  <c r="I1670" i="16"/>
  <c r="E1670" i="16" s="1"/>
  <c r="C1670" i="16" s="1"/>
  <c r="I1527" i="16"/>
  <c r="E1527" i="16" s="1"/>
  <c r="C1527" i="16" s="1"/>
  <c r="I1383" i="16"/>
  <c r="E1383" i="16" s="1"/>
  <c r="C1383" i="16" s="1"/>
  <c r="I1239" i="16"/>
  <c r="E1239" i="16" s="1"/>
  <c r="C1239" i="16" s="1"/>
  <c r="I1095" i="16"/>
  <c r="E1095" i="16" s="1"/>
  <c r="C1095" i="16" s="1"/>
  <c r="I1932" i="16"/>
  <c r="E1932" i="16" s="1"/>
  <c r="C1932" i="16" s="1"/>
  <c r="I1777" i="16"/>
  <c r="E1777" i="16" s="1"/>
  <c r="C1777" i="16" s="1"/>
  <c r="I1633" i="16"/>
  <c r="E1633" i="16" s="1"/>
  <c r="C1633" i="16" s="1"/>
  <c r="I1489" i="16"/>
  <c r="E1489" i="16" s="1"/>
  <c r="C1489" i="16" s="1"/>
  <c r="I1345" i="16"/>
  <c r="E1345" i="16" s="1"/>
  <c r="C1345" i="16" s="1"/>
  <c r="I1201" i="16"/>
  <c r="E1201" i="16" s="1"/>
  <c r="C1201" i="16" s="1"/>
  <c r="I1057" i="16"/>
  <c r="E1057" i="16" s="1"/>
  <c r="C1057" i="16" s="1"/>
  <c r="I997" i="16"/>
  <c r="E997" i="16" s="1"/>
  <c r="C997" i="16" s="1"/>
  <c r="I851" i="16"/>
  <c r="E851" i="16" s="1"/>
  <c r="C851" i="16" s="1"/>
  <c r="I708" i="16"/>
  <c r="E708" i="16" s="1"/>
  <c r="C708" i="16" s="1"/>
  <c r="I564" i="16"/>
  <c r="E564" i="16" s="1"/>
  <c r="C564" i="16" s="1"/>
  <c r="I420" i="16"/>
  <c r="E420" i="16" s="1"/>
  <c r="C420" i="16" s="1"/>
  <c r="I265" i="16"/>
  <c r="E265" i="16" s="1"/>
  <c r="C265" i="16" s="1"/>
  <c r="I119" i="16"/>
  <c r="E119" i="16" s="1"/>
  <c r="C119" i="16" s="1"/>
  <c r="I1008" i="16"/>
  <c r="E1008" i="16" s="1"/>
  <c r="C1008" i="16" s="1"/>
  <c r="I863" i="16"/>
  <c r="E863" i="16" s="1"/>
  <c r="C863" i="16" s="1"/>
  <c r="I718" i="16"/>
  <c r="E718" i="16" s="1"/>
  <c r="C718" i="16" s="1"/>
  <c r="I563" i="16"/>
  <c r="E563" i="16" s="1"/>
  <c r="C563" i="16" s="1"/>
  <c r="I419" i="16"/>
  <c r="E419" i="16" s="1"/>
  <c r="C419" i="16" s="1"/>
  <c r="I276" i="16"/>
  <c r="E276" i="16" s="1"/>
  <c r="C276" i="16" s="1"/>
  <c r="I120" i="16"/>
  <c r="E120" i="16" s="1"/>
  <c r="C120" i="16" s="1"/>
  <c r="I1005" i="16"/>
  <c r="E1005" i="16" s="1"/>
  <c r="C1005" i="16" s="1"/>
  <c r="I862" i="16"/>
  <c r="E862" i="16" s="1"/>
  <c r="C862" i="16" s="1"/>
  <c r="I706" i="16"/>
  <c r="E706" i="16" s="1"/>
  <c r="C706" i="16" s="1"/>
  <c r="I561" i="16"/>
  <c r="E561" i="16" s="1"/>
  <c r="C561" i="16" s="1"/>
  <c r="I418" i="16"/>
  <c r="E418" i="16" s="1"/>
  <c r="C418" i="16" s="1"/>
  <c r="I273" i="16"/>
  <c r="E273" i="16" s="1"/>
  <c r="C273" i="16" s="1"/>
  <c r="I130" i="16"/>
  <c r="E130" i="16" s="1"/>
  <c r="C130" i="16" s="1"/>
  <c r="I1028" i="16"/>
  <c r="E1028" i="16" s="1"/>
  <c r="C1028" i="16" s="1"/>
  <c r="I885" i="16"/>
  <c r="E885" i="16" s="1"/>
  <c r="C885" i="16" s="1"/>
  <c r="I741" i="16"/>
  <c r="E741" i="16" s="1"/>
  <c r="C741" i="16" s="1"/>
  <c r="I597" i="16"/>
  <c r="E597" i="16" s="1"/>
  <c r="C597" i="16" s="1"/>
  <c r="I453" i="16"/>
  <c r="E453" i="16" s="1"/>
  <c r="C453" i="16" s="1"/>
  <c r="I309" i="16"/>
  <c r="E309" i="16" s="1"/>
  <c r="C309" i="16" s="1"/>
  <c r="I166" i="16"/>
  <c r="E166" i="16" s="1"/>
  <c r="C166" i="16" s="1"/>
  <c r="I1039" i="16"/>
  <c r="E1039" i="16" s="1"/>
  <c r="C1039" i="16" s="1"/>
  <c r="I896" i="16"/>
  <c r="E896" i="16" s="1"/>
  <c r="C896" i="16" s="1"/>
  <c r="I752" i="16"/>
  <c r="E752" i="16" s="1"/>
  <c r="C752" i="16" s="1"/>
  <c r="I608" i="16"/>
  <c r="E608" i="16" s="1"/>
  <c r="C608" i="16" s="1"/>
  <c r="I464" i="16"/>
  <c r="E464" i="16" s="1"/>
  <c r="C464" i="16" s="1"/>
  <c r="I308" i="16"/>
  <c r="E308" i="16" s="1"/>
  <c r="C308" i="16" s="1"/>
  <c r="I164" i="16"/>
  <c r="E164" i="16" s="1"/>
  <c r="C164" i="16" s="1"/>
  <c r="I1051" i="16"/>
  <c r="E1051" i="16" s="1"/>
  <c r="C1051" i="16" s="1"/>
  <c r="I907" i="16"/>
  <c r="E907" i="16" s="1"/>
  <c r="C907" i="16" s="1"/>
  <c r="I763" i="16"/>
  <c r="E763" i="16" s="1"/>
  <c r="C763" i="16" s="1"/>
  <c r="I619" i="16"/>
  <c r="E619" i="16" s="1"/>
  <c r="C619" i="16" s="1"/>
  <c r="I475" i="16"/>
  <c r="E475" i="16" s="1"/>
  <c r="C475" i="16" s="1"/>
  <c r="I331" i="16"/>
  <c r="E331" i="16" s="1"/>
  <c r="C331" i="16" s="1"/>
  <c r="I187" i="16"/>
  <c r="E187" i="16" s="1"/>
  <c r="C187" i="16" s="1"/>
  <c r="I49" i="16"/>
  <c r="E49" i="16" s="1"/>
  <c r="C49" i="16" s="1"/>
  <c r="I690" i="16"/>
  <c r="E690" i="16" s="1"/>
  <c r="C690" i="16" s="1"/>
  <c r="I545" i="16"/>
  <c r="E545" i="16" s="1"/>
  <c r="C545" i="16" s="1"/>
  <c r="I402" i="16"/>
  <c r="E402" i="16" s="1"/>
  <c r="C402" i="16" s="1"/>
  <c r="I258" i="16"/>
  <c r="E258" i="16" s="1"/>
  <c r="C258" i="16" s="1"/>
  <c r="I114" i="16"/>
  <c r="E114" i="16" s="1"/>
  <c r="C114" i="16" s="1"/>
  <c r="I748" i="16"/>
  <c r="E748" i="16" s="1"/>
  <c r="C748" i="16" s="1"/>
  <c r="I605" i="16"/>
  <c r="E605" i="16" s="1"/>
  <c r="C605" i="16" s="1"/>
  <c r="I461" i="16"/>
  <c r="E461" i="16" s="1"/>
  <c r="C461" i="16" s="1"/>
  <c r="I317" i="16"/>
  <c r="E317" i="16" s="1"/>
  <c r="C317" i="16" s="1"/>
  <c r="I174" i="16"/>
  <c r="E174" i="16" s="1"/>
  <c r="C174" i="16" s="1"/>
  <c r="I1071" i="16"/>
  <c r="E1071" i="16" s="1"/>
  <c r="C1071" i="16" s="1"/>
  <c r="I928" i="16"/>
  <c r="E928" i="16" s="1"/>
  <c r="C928" i="16" s="1"/>
  <c r="I784" i="16"/>
  <c r="E784" i="16" s="1"/>
  <c r="C784" i="16" s="1"/>
  <c r="I640" i="16"/>
  <c r="E640" i="16" s="1"/>
  <c r="C640" i="16" s="1"/>
  <c r="I497" i="16"/>
  <c r="E497" i="16" s="1"/>
  <c r="C497" i="16" s="1"/>
  <c r="I352" i="16"/>
  <c r="E352" i="16" s="1"/>
  <c r="C352" i="16" s="1"/>
  <c r="I208" i="16"/>
  <c r="E208" i="16" s="1"/>
  <c r="C208" i="16" s="1"/>
  <c r="I63" i="16"/>
  <c r="E63" i="16" s="1"/>
  <c r="C63" i="16" s="1"/>
  <c r="I963" i="16"/>
  <c r="E963" i="16" s="1"/>
  <c r="C963" i="16" s="1"/>
  <c r="I819" i="16"/>
  <c r="E819" i="16" s="1"/>
  <c r="C819" i="16" s="1"/>
  <c r="I675" i="16"/>
  <c r="E675" i="16" s="1"/>
  <c r="C675" i="16" s="1"/>
  <c r="I532" i="16"/>
  <c r="E532" i="16" s="1"/>
  <c r="C532" i="16" s="1"/>
  <c r="I387" i="16"/>
  <c r="E387" i="16" s="1"/>
  <c r="C387" i="16" s="1"/>
  <c r="I232" i="16"/>
  <c r="E232" i="16" s="1"/>
  <c r="C232" i="16" s="1"/>
  <c r="I87" i="16"/>
  <c r="E87" i="16" s="1"/>
  <c r="C87" i="16" s="1"/>
  <c r="I987" i="16"/>
  <c r="E987" i="16" s="1"/>
  <c r="C987" i="16" s="1"/>
  <c r="I841" i="16"/>
  <c r="E841" i="16" s="1"/>
  <c r="C841" i="16" s="1"/>
  <c r="I698" i="16"/>
  <c r="E698" i="16" s="1"/>
  <c r="C698" i="16" s="1"/>
  <c r="I555" i="16"/>
  <c r="E555" i="16" s="1"/>
  <c r="C555" i="16" s="1"/>
  <c r="I410" i="16"/>
  <c r="E410" i="16" s="1"/>
  <c r="C410" i="16" s="1"/>
  <c r="I266" i="16"/>
  <c r="E266" i="16" s="1"/>
  <c r="C266" i="16" s="1"/>
  <c r="I122" i="16"/>
  <c r="E122" i="16" s="1"/>
  <c r="C122" i="16" s="1"/>
  <c r="I937" i="16"/>
  <c r="E937" i="16" s="1"/>
  <c r="C937" i="16" s="1"/>
  <c r="I793" i="16"/>
  <c r="E793" i="16" s="1"/>
  <c r="C793" i="16" s="1"/>
  <c r="I649" i="16"/>
  <c r="E649" i="16" s="1"/>
  <c r="C649" i="16" s="1"/>
  <c r="I505" i="16"/>
  <c r="E505" i="16" s="1"/>
  <c r="C505" i="16" s="1"/>
  <c r="I361" i="16"/>
  <c r="E361" i="16" s="1"/>
  <c r="C361" i="16" s="1"/>
  <c r="I216" i="16"/>
  <c r="E216" i="16" s="1"/>
  <c r="C216" i="16" s="1"/>
  <c r="I73" i="16"/>
  <c r="E73" i="16" s="1"/>
  <c r="C73" i="16" s="1"/>
  <c r="I2027" i="16"/>
  <c r="E2027" i="16" s="1"/>
  <c r="C2027" i="16" s="1"/>
  <c r="I1810" i="16"/>
  <c r="E1810" i="16" s="1"/>
  <c r="C1810" i="16" s="1"/>
  <c r="I1643" i="16"/>
  <c r="E1643" i="16" s="1"/>
  <c r="C1643" i="16" s="1"/>
  <c r="I1463" i="16"/>
  <c r="E1463" i="16" s="1"/>
  <c r="C1463" i="16" s="1"/>
  <c r="I1295" i="16"/>
  <c r="E1295" i="16" s="1"/>
  <c r="C1295" i="16" s="1"/>
  <c r="I1139" i="16"/>
  <c r="E1139" i="16" s="1"/>
  <c r="C1139" i="16" s="1"/>
  <c r="I1989" i="16"/>
  <c r="E1989" i="16" s="1"/>
  <c r="C1989" i="16" s="1"/>
  <c r="I1811" i="16"/>
  <c r="E1811" i="16" s="1"/>
  <c r="C1811" i="16" s="1"/>
  <c r="I1654" i="16"/>
  <c r="E1654" i="16" s="1"/>
  <c r="C1654" i="16" s="1"/>
  <c r="I1498" i="16"/>
  <c r="E1498" i="16" s="1"/>
  <c r="C1498" i="16" s="1"/>
  <c r="I1341" i="16"/>
  <c r="E1341" i="16" s="1"/>
  <c r="C1341" i="16" s="1"/>
  <c r="I1186" i="16"/>
  <c r="E1186" i="16" s="1"/>
  <c r="C1186" i="16" s="1"/>
  <c r="I2025" i="16"/>
  <c r="E2025" i="16" s="1"/>
  <c r="C2025" i="16" s="1"/>
  <c r="I1880" i="16"/>
  <c r="E1880" i="16" s="1"/>
  <c r="C1880" i="16" s="1"/>
  <c r="I1738" i="16"/>
  <c r="E1738" i="16" s="1"/>
  <c r="C1738" i="16" s="1"/>
  <c r="I1594" i="16"/>
  <c r="E1594" i="16" s="1"/>
  <c r="C1594" i="16" s="1"/>
  <c r="I1448" i="16"/>
  <c r="E1448" i="16" s="1"/>
  <c r="C1448" i="16" s="1"/>
  <c r="I1304" i="16"/>
  <c r="E1304" i="16" s="1"/>
  <c r="C1304" i="16" s="1"/>
  <c r="I1161" i="16"/>
  <c r="E1161" i="16" s="1"/>
  <c r="C1161" i="16" s="1"/>
  <c r="I2011" i="16"/>
  <c r="E2011" i="16" s="1"/>
  <c r="C2011" i="16" s="1"/>
  <c r="I1869" i="16"/>
  <c r="E1869" i="16" s="1"/>
  <c r="C1869" i="16" s="1"/>
  <c r="I1724" i="16"/>
  <c r="E1724" i="16" s="1"/>
  <c r="C1724" i="16" s="1"/>
  <c r="I1581" i="16"/>
  <c r="E1581" i="16" s="1"/>
  <c r="C1581" i="16" s="1"/>
  <c r="I1436" i="16"/>
  <c r="E1436" i="16" s="1"/>
  <c r="C1436" i="16" s="1"/>
  <c r="I1292" i="16"/>
  <c r="E1292" i="16" s="1"/>
  <c r="C1292" i="16" s="1"/>
  <c r="I1148" i="16"/>
  <c r="E1148" i="16" s="1"/>
  <c r="C1148" i="16" s="1"/>
  <c r="I2035" i="16"/>
  <c r="E2035" i="16" s="1"/>
  <c r="C2035" i="16" s="1"/>
  <c r="I1891" i="16"/>
  <c r="E1891" i="16" s="1"/>
  <c r="C1891" i="16" s="1"/>
  <c r="I1748" i="16"/>
  <c r="E1748" i="16" s="1"/>
  <c r="C1748" i="16" s="1"/>
  <c r="I1603" i="16"/>
  <c r="E1603" i="16" s="1"/>
  <c r="C1603" i="16" s="1"/>
  <c r="I1446" i="16"/>
  <c r="E1446" i="16" s="1"/>
  <c r="C1446" i="16" s="1"/>
  <c r="I1291" i="16"/>
  <c r="E1291" i="16" s="1"/>
  <c r="C1291" i="16" s="1"/>
  <c r="I1136" i="16"/>
  <c r="E1136" i="16" s="1"/>
  <c r="C1136" i="16" s="1"/>
  <c r="I1709" i="16"/>
  <c r="E1709" i="16" s="1"/>
  <c r="C1709" i="16" s="1"/>
  <c r="I1565" i="16"/>
  <c r="E1565" i="16" s="1"/>
  <c r="C1565" i="16" s="1"/>
  <c r="I1421" i="16"/>
  <c r="E1421" i="16" s="1"/>
  <c r="C1421" i="16" s="1"/>
  <c r="I1278" i="16"/>
  <c r="E1278" i="16" s="1"/>
  <c r="C1278" i="16" s="1"/>
  <c r="I1133" i="16"/>
  <c r="E1133" i="16" s="1"/>
  <c r="C1133" i="16" s="1"/>
  <c r="I989" i="16"/>
  <c r="E989" i="16" s="1"/>
  <c r="C989" i="16" s="1"/>
  <c r="I845" i="16"/>
  <c r="E845" i="16" s="1"/>
  <c r="C845" i="16" s="1"/>
  <c r="I1685" i="16"/>
  <c r="E1685" i="16" s="1"/>
  <c r="C1685" i="16" s="1"/>
  <c r="I1541" i="16"/>
  <c r="E1541" i="16" s="1"/>
  <c r="C1541" i="16" s="1"/>
  <c r="I1397" i="16"/>
  <c r="E1397" i="16" s="1"/>
  <c r="C1397" i="16" s="1"/>
  <c r="I1253" i="16"/>
  <c r="E1253" i="16" s="1"/>
  <c r="C1253" i="16" s="1"/>
  <c r="I1108" i="16"/>
  <c r="E1108" i="16" s="1"/>
  <c r="C1108" i="16" s="1"/>
  <c r="I965" i="16"/>
  <c r="E965" i="16" s="1"/>
  <c r="C965" i="16" s="1"/>
  <c r="I2079" i="16"/>
  <c r="E2079" i="16" s="1"/>
  <c r="C2079" i="16" s="1"/>
  <c r="I1935" i="16"/>
  <c r="E1935" i="16" s="1"/>
  <c r="C1935" i="16" s="1"/>
  <c r="I1791" i="16"/>
  <c r="E1791" i="16" s="1"/>
  <c r="C1791" i="16" s="1"/>
  <c r="I1649" i="16"/>
  <c r="E1649" i="16" s="1"/>
  <c r="C1649" i="16" s="1"/>
  <c r="I1504" i="16"/>
  <c r="E1504" i="16" s="1"/>
  <c r="C1504" i="16" s="1"/>
  <c r="I1360" i="16"/>
  <c r="E1360" i="16" s="1"/>
  <c r="C1360" i="16" s="1"/>
  <c r="I1216" i="16"/>
  <c r="E1216" i="16" s="1"/>
  <c r="C1216" i="16" s="1"/>
  <c r="I2080" i="16"/>
  <c r="E2080" i="16" s="1"/>
  <c r="C2080" i="16" s="1"/>
  <c r="I1936" i="16"/>
  <c r="E1936" i="16" s="1"/>
  <c r="C1936" i="16" s="1"/>
  <c r="I1792" i="16"/>
  <c r="E1792" i="16" s="1"/>
  <c r="C1792" i="16" s="1"/>
  <c r="I1647" i="16"/>
  <c r="E1647" i="16" s="1"/>
  <c r="C1647" i="16" s="1"/>
  <c r="I1502" i="16"/>
  <c r="E1502" i="16" s="1"/>
  <c r="C1502" i="16" s="1"/>
  <c r="I1359" i="16"/>
  <c r="E1359" i="16" s="1"/>
  <c r="C1359" i="16" s="1"/>
  <c r="I1215" i="16"/>
  <c r="E1215" i="16" s="1"/>
  <c r="C1215" i="16" s="1"/>
  <c r="I2090" i="16"/>
  <c r="E2090" i="16" s="1"/>
  <c r="C2090" i="16" s="1"/>
  <c r="I1946" i="16"/>
  <c r="E1946" i="16" s="1"/>
  <c r="C1946" i="16" s="1"/>
  <c r="I1801" i="16"/>
  <c r="E1801" i="16" s="1"/>
  <c r="C1801" i="16" s="1"/>
  <c r="I1658" i="16"/>
  <c r="E1658" i="16" s="1"/>
  <c r="C1658" i="16" s="1"/>
  <c r="I1514" i="16"/>
  <c r="E1514" i="16" s="1"/>
  <c r="C1514" i="16" s="1"/>
  <c r="I1370" i="16"/>
  <c r="E1370" i="16" s="1"/>
  <c r="C1370" i="16" s="1"/>
  <c r="I1227" i="16"/>
  <c r="E1227" i="16" s="1"/>
  <c r="C1227" i="16" s="1"/>
  <c r="I2077" i="16"/>
  <c r="E2077" i="16" s="1"/>
  <c r="C2077" i="16" s="1"/>
  <c r="I1922" i="16"/>
  <c r="E1922" i="16" s="1"/>
  <c r="C1922" i="16" s="1"/>
  <c r="I1766" i="16"/>
  <c r="E1766" i="16" s="1"/>
  <c r="C1766" i="16" s="1"/>
  <c r="I1621" i="16"/>
  <c r="E1621" i="16" s="1"/>
  <c r="C1621" i="16" s="1"/>
  <c r="I1476" i="16"/>
  <c r="E1476" i="16" s="1"/>
  <c r="C1476" i="16" s="1"/>
  <c r="I1333" i="16"/>
  <c r="E1333" i="16" s="1"/>
  <c r="C1333" i="16" s="1"/>
  <c r="I1189" i="16"/>
  <c r="E1189" i="16" s="1"/>
  <c r="C1189" i="16" s="1"/>
  <c r="I1044" i="16"/>
  <c r="E1044" i="16" s="1"/>
  <c r="C1044" i="16" s="1"/>
  <c r="I984" i="16"/>
  <c r="E984" i="16" s="1"/>
  <c r="C984" i="16" s="1"/>
  <c r="I840" i="16"/>
  <c r="E840" i="16" s="1"/>
  <c r="C840" i="16" s="1"/>
  <c r="I696" i="16"/>
  <c r="E696" i="16" s="1"/>
  <c r="C696" i="16" s="1"/>
  <c r="I553" i="16"/>
  <c r="E553" i="16" s="1"/>
  <c r="C553" i="16" s="1"/>
  <c r="I408" i="16"/>
  <c r="E408" i="16" s="1"/>
  <c r="C408" i="16" s="1"/>
  <c r="I252" i="16"/>
  <c r="E252" i="16" s="1"/>
  <c r="C252" i="16" s="1"/>
  <c r="I107" i="16"/>
  <c r="E107" i="16" s="1"/>
  <c r="C107" i="16" s="1"/>
  <c r="I995" i="16"/>
  <c r="E995" i="16" s="1"/>
  <c r="C995" i="16" s="1"/>
  <c r="I852" i="16"/>
  <c r="E852" i="16" s="1"/>
  <c r="C852" i="16" s="1"/>
  <c r="I707" i="16"/>
  <c r="E707" i="16" s="1"/>
  <c r="C707" i="16" s="1"/>
  <c r="I551" i="16"/>
  <c r="E551" i="16" s="1"/>
  <c r="C551" i="16" s="1"/>
  <c r="I407" i="16"/>
  <c r="E407" i="16" s="1"/>
  <c r="C407" i="16" s="1"/>
  <c r="I263" i="16"/>
  <c r="E263" i="16" s="1"/>
  <c r="C263" i="16" s="1"/>
  <c r="I108" i="16"/>
  <c r="E108" i="16" s="1"/>
  <c r="C108" i="16" s="1"/>
  <c r="I993" i="16"/>
  <c r="E993" i="16" s="1"/>
  <c r="C993" i="16" s="1"/>
  <c r="I849" i="16"/>
  <c r="E849" i="16" s="1"/>
  <c r="C849" i="16" s="1"/>
  <c r="I694" i="16"/>
  <c r="E694" i="16" s="1"/>
  <c r="C694" i="16" s="1"/>
  <c r="I549" i="16"/>
  <c r="E549" i="16" s="1"/>
  <c r="C549" i="16" s="1"/>
  <c r="I406" i="16"/>
  <c r="E406" i="16" s="1"/>
  <c r="C406" i="16" s="1"/>
  <c r="I262" i="16"/>
  <c r="E262" i="16" s="1"/>
  <c r="C262" i="16" s="1"/>
  <c r="I118" i="16"/>
  <c r="E118" i="16" s="1"/>
  <c r="C118" i="16" s="1"/>
  <c r="I1016" i="16"/>
  <c r="E1016" i="16" s="1"/>
  <c r="C1016" i="16" s="1"/>
  <c r="I873" i="16"/>
  <c r="E873" i="16" s="1"/>
  <c r="C873" i="16" s="1"/>
  <c r="I729" i="16"/>
  <c r="E729" i="16" s="1"/>
  <c r="C729" i="16" s="1"/>
  <c r="I584" i="16"/>
  <c r="E584" i="16" s="1"/>
  <c r="C584" i="16" s="1"/>
  <c r="I441" i="16"/>
  <c r="E441" i="16" s="1"/>
  <c r="C441" i="16" s="1"/>
  <c r="I297" i="16"/>
  <c r="E297" i="16" s="1"/>
  <c r="C297" i="16" s="1"/>
  <c r="I154" i="16"/>
  <c r="E154" i="16" s="1"/>
  <c r="C154" i="16" s="1"/>
  <c r="I1029" i="16"/>
  <c r="E1029" i="16" s="1"/>
  <c r="C1029" i="16" s="1"/>
  <c r="I884" i="16"/>
  <c r="E884" i="16" s="1"/>
  <c r="C884" i="16" s="1"/>
  <c r="I740" i="16"/>
  <c r="E740" i="16" s="1"/>
  <c r="C740" i="16" s="1"/>
  <c r="I595" i="16"/>
  <c r="E595" i="16" s="1"/>
  <c r="C595" i="16" s="1"/>
  <c r="I452" i="16"/>
  <c r="E452" i="16" s="1"/>
  <c r="C452" i="16" s="1"/>
  <c r="I295" i="16"/>
  <c r="E295" i="16" s="1"/>
  <c r="C295" i="16" s="1"/>
  <c r="I152" i="16"/>
  <c r="E152" i="16" s="1"/>
  <c r="C152" i="16" s="1"/>
  <c r="I1040" i="16"/>
  <c r="E1040" i="16" s="1"/>
  <c r="C1040" i="16" s="1"/>
  <c r="I895" i="16"/>
  <c r="E895" i="16" s="1"/>
  <c r="C895" i="16" s="1"/>
  <c r="I751" i="16"/>
  <c r="E751" i="16" s="1"/>
  <c r="C751" i="16" s="1"/>
  <c r="I606" i="16"/>
  <c r="E606" i="16" s="1"/>
  <c r="C606" i="16" s="1"/>
  <c r="I463" i="16"/>
  <c r="E463" i="16" s="1"/>
  <c r="C463" i="16" s="1"/>
  <c r="I319" i="16"/>
  <c r="E319" i="16" s="1"/>
  <c r="C319" i="16" s="1"/>
  <c r="I175" i="16"/>
  <c r="E175" i="16" s="1"/>
  <c r="C175" i="16" s="1"/>
  <c r="I821" i="16"/>
  <c r="E821" i="16" s="1"/>
  <c r="C821" i="16" s="1"/>
  <c r="I678" i="16"/>
  <c r="E678" i="16" s="1"/>
  <c r="C678" i="16" s="1"/>
  <c r="I534" i="16"/>
  <c r="E534" i="16" s="1"/>
  <c r="C534" i="16" s="1"/>
  <c r="I390" i="16"/>
  <c r="E390" i="16" s="1"/>
  <c r="C390" i="16" s="1"/>
  <c r="I245" i="16"/>
  <c r="E245" i="16" s="1"/>
  <c r="C245" i="16" s="1"/>
  <c r="I103" i="16"/>
  <c r="E103" i="16" s="1"/>
  <c r="C103" i="16" s="1"/>
  <c r="I196" i="16"/>
  <c r="E196" i="16" s="1"/>
  <c r="C196" i="16" s="1"/>
  <c r="I541" i="16"/>
  <c r="E541" i="16" s="1"/>
  <c r="C541" i="16" s="1"/>
  <c r="I636" i="16"/>
  <c r="E636" i="16" s="1"/>
  <c r="C636" i="16" s="1"/>
  <c r="I205" i="16"/>
  <c r="E205" i="16" s="1"/>
  <c r="C205" i="16" s="1"/>
  <c r="I737" i="16"/>
  <c r="E737" i="16" s="1"/>
  <c r="C737" i="16" s="1"/>
  <c r="I53" i="16"/>
  <c r="E53" i="16" s="1"/>
  <c r="C53" i="16" s="1"/>
  <c r="I398" i="16"/>
  <c r="E398" i="16" s="1"/>
  <c r="C398" i="16" s="1"/>
  <c r="I577" i="16"/>
  <c r="E577" i="16" s="1"/>
  <c r="C577" i="16" s="1"/>
  <c r="I157" i="16"/>
  <c r="E157" i="16" s="1"/>
  <c r="C157" i="16" s="1"/>
  <c r="I593" i="16"/>
  <c r="E593" i="16" s="1"/>
  <c r="C593" i="16" s="1"/>
  <c r="I951" i="16"/>
  <c r="E951" i="16" s="1"/>
  <c r="C951" i="16" s="1"/>
  <c r="I338" i="16"/>
  <c r="E338" i="16" s="1"/>
  <c r="C338" i="16" s="1"/>
  <c r="I552" i="16"/>
  <c r="E552" i="16" s="1"/>
  <c r="C552" i="16" s="1"/>
  <c r="I144" i="16"/>
  <c r="E144" i="16" s="1"/>
  <c r="C144" i="16" s="1"/>
  <c r="I3390" i="16"/>
  <c r="E3390" i="16" s="1"/>
  <c r="C3390" i="16" s="1"/>
  <c r="I449" i="16"/>
  <c r="E449" i="16" s="1"/>
  <c r="C449" i="16" s="1"/>
  <c r="I807" i="16"/>
  <c r="E807" i="16" s="1"/>
  <c r="C807" i="16" s="1"/>
  <c r="I254" i="16"/>
  <c r="E254" i="16" s="1"/>
  <c r="C254" i="16" s="1"/>
  <c r="I516" i="16"/>
  <c r="E516" i="16" s="1"/>
  <c r="C516" i="16" s="1"/>
  <c r="I121" i="16"/>
  <c r="E121" i="16" s="1"/>
  <c r="C121" i="16" s="1"/>
  <c r="I3294" i="16"/>
  <c r="E3294" i="16" s="1"/>
  <c r="C3294" i="16" s="1"/>
  <c r="I306" i="16"/>
  <c r="E306" i="16" s="1"/>
  <c r="C306" i="16" s="1"/>
  <c r="I663" i="16"/>
  <c r="E663" i="16" s="1"/>
  <c r="C663" i="16" s="1"/>
  <c r="I194" i="16"/>
  <c r="E194" i="16" s="1"/>
  <c r="C194" i="16" s="1"/>
  <c r="I493" i="16"/>
  <c r="E493" i="16" s="1"/>
  <c r="C493" i="16" s="1"/>
  <c r="I96" i="16"/>
  <c r="E96" i="16" s="1"/>
  <c r="C96" i="16" s="1"/>
  <c r="I161" i="16"/>
  <c r="E161" i="16" s="1"/>
  <c r="C161" i="16" s="1"/>
  <c r="I519" i="16"/>
  <c r="E519" i="16" s="1"/>
  <c r="C519" i="16" s="1"/>
  <c r="I110" i="16"/>
  <c r="E110" i="16" s="1"/>
  <c r="C110" i="16" s="1"/>
  <c r="I433" i="16"/>
  <c r="E433" i="16" s="1"/>
  <c r="C433" i="16" s="1"/>
  <c r="I85" i="16"/>
  <c r="E85" i="16" s="1"/>
  <c r="C85" i="16" s="1"/>
  <c r="I1060" i="16"/>
  <c r="E1060" i="16" s="1"/>
  <c r="C1060" i="16" s="1"/>
  <c r="I375" i="16"/>
  <c r="E375" i="16" s="1"/>
  <c r="C375" i="16" s="1"/>
  <c r="I44" i="16"/>
  <c r="E44" i="16" s="1"/>
  <c r="C44" i="16" s="1"/>
  <c r="I409" i="16"/>
  <c r="E409" i="16" s="1"/>
  <c r="C409" i="16" s="1"/>
  <c r="I61" i="16"/>
  <c r="E61" i="16" s="1"/>
  <c r="C61" i="16" s="1"/>
  <c r="I3639" i="16"/>
  <c r="E3639" i="16" s="1"/>
  <c r="C3639" i="16" s="1"/>
  <c r="I2442" i="16"/>
  <c r="E2442" i="16" s="1"/>
  <c r="C2442" i="16" s="1"/>
  <c r="I917" i="16"/>
  <c r="E917" i="16" s="1"/>
  <c r="C917" i="16" s="1"/>
  <c r="I219" i="16"/>
  <c r="E219" i="16" s="1"/>
  <c r="C219" i="16" s="1"/>
  <c r="I925" i="16"/>
  <c r="E925" i="16" s="1"/>
  <c r="C925" i="16" s="1"/>
  <c r="I373" i="16"/>
  <c r="E373" i="16" s="1"/>
  <c r="C373" i="16" s="1"/>
  <c r="I772" i="16"/>
  <c r="E772" i="16" s="1"/>
  <c r="C772" i="16" s="1"/>
  <c r="I75" i="16"/>
  <c r="E75" i="16" s="1"/>
  <c r="C75" i="16" s="1"/>
  <c r="I864" i="16"/>
  <c r="E864" i="16" s="1"/>
  <c r="C864" i="16" s="1"/>
  <c r="I349" i="16"/>
  <c r="E349" i="16" s="1"/>
  <c r="C349" i="16" s="1"/>
  <c r="I627" i="16"/>
  <c r="E627" i="16" s="1"/>
  <c r="C627" i="16" s="1"/>
  <c r="I973" i="16"/>
  <c r="E973" i="16" s="1"/>
  <c r="C973" i="16" s="1"/>
  <c r="I780" i="16"/>
  <c r="E780" i="16" s="1"/>
  <c r="C780" i="16" s="1"/>
  <c r="I289" i="16"/>
  <c r="E289" i="16" s="1"/>
  <c r="C289" i="16" s="1"/>
  <c r="I3524" i="16"/>
  <c r="E3524" i="16" s="1"/>
  <c r="C3524" i="16" s="1"/>
  <c r="I484" i="16"/>
  <c r="E484" i="16" s="1"/>
  <c r="C484" i="16" s="1"/>
  <c r="I830" i="16"/>
  <c r="E830" i="16" s="1"/>
  <c r="C830" i="16" s="1"/>
  <c r="I721" i="16"/>
  <c r="E721" i="16" s="1"/>
  <c r="C721" i="16" s="1"/>
  <c r="I264" i="16"/>
  <c r="E264" i="16" s="1"/>
  <c r="C264" i="16" s="1"/>
  <c r="I340" i="16"/>
  <c r="E340" i="16" s="1"/>
  <c r="C340" i="16" s="1"/>
  <c r="I686" i="16"/>
  <c r="E686" i="16" s="1"/>
  <c r="C686" i="16" s="1"/>
  <c r="I661" i="16"/>
  <c r="E661" i="16" s="1"/>
  <c r="C661" i="16" s="1"/>
  <c r="I228" i="16"/>
  <c r="E228" i="16" s="1"/>
  <c r="C228" i="16" s="1"/>
  <c r="I2221" i="16"/>
  <c r="E2221" i="16" s="1"/>
  <c r="C2221" i="16" s="1"/>
  <c r="I2798" i="16"/>
  <c r="E2798" i="16" s="1"/>
  <c r="C2798" i="16" s="1"/>
  <c r="I2834" i="16"/>
  <c r="E2834" i="16" s="1"/>
  <c r="C2834" i="16" s="1"/>
  <c r="I303" i="16"/>
  <c r="E303" i="16" s="1"/>
  <c r="C303" i="16" s="1"/>
  <c r="I2344" i="16"/>
  <c r="E2344" i="16" s="1"/>
  <c r="C2344" i="16" s="1"/>
  <c r="I2697" i="16"/>
  <c r="E2697" i="16" s="1"/>
  <c r="C2697" i="16" s="1"/>
  <c r="I814" i="16"/>
  <c r="E814" i="16" s="1"/>
  <c r="C814" i="16" s="1"/>
  <c r="I71" i="16"/>
  <c r="E71" i="16" s="1"/>
  <c r="C71" i="16" s="1"/>
  <c r="I1893" i="16"/>
  <c r="E1893" i="16" s="1"/>
  <c r="C1893" i="16" s="1"/>
  <c r="I2400" i="16"/>
  <c r="E2400" i="16" s="1"/>
  <c r="C2400" i="16" s="1"/>
  <c r="I275" i="16"/>
  <c r="E275" i="16" s="1"/>
  <c r="C275" i="16" s="1"/>
  <c r="I598" i="16"/>
  <c r="E598" i="16" s="1"/>
  <c r="C598" i="16" s="1"/>
  <c r="I1956" i="16"/>
  <c r="E1956" i="16" s="1"/>
  <c r="C1956" i="16" s="1"/>
  <c r="I227" i="16"/>
  <c r="E227" i="16" s="1"/>
  <c r="C227" i="16" s="1"/>
  <c r="I1872" i="16"/>
  <c r="E1872" i="16" s="1"/>
  <c r="C1872" i="16" s="1"/>
  <c r="I2639" i="16"/>
  <c r="E2639" i="16" s="1"/>
  <c r="C2639" i="16" s="1"/>
  <c r="I1351" i="16"/>
  <c r="E1351" i="16" s="1"/>
  <c r="C1351" i="16" s="1"/>
  <c r="I1543" i="16"/>
  <c r="E1543" i="16" s="1"/>
  <c r="C1543" i="16" s="1"/>
  <c r="I320" i="16"/>
  <c r="E320" i="16" s="1"/>
  <c r="C320" i="16" s="1"/>
  <c r="I2445" i="16"/>
  <c r="E2445" i="16" s="1"/>
  <c r="C2445" i="16" s="1"/>
  <c r="I1159" i="16"/>
  <c r="E1159" i="16" s="1"/>
  <c r="C1159" i="16" s="1"/>
  <c r="I3845" i="16"/>
  <c r="E3845" i="16" s="1"/>
  <c r="C3845" i="16" s="1"/>
  <c r="D68" i="3"/>
  <c r="D93" i="3"/>
  <c r="D99" i="3" s="1"/>
  <c r="D33" i="3"/>
  <c r="F33" i="10" s="1"/>
  <c r="F29" i="3"/>
  <c r="F28" i="3"/>
  <c r="L34" i="5"/>
  <c r="I34" i="5" s="1"/>
  <c r="L18" i="5"/>
  <c r="H18" i="5" s="1"/>
  <c r="Q627" i="16" l="1"/>
  <c r="R627" i="16" s="1"/>
  <c r="N627" i="16" s="1"/>
  <c r="P627" i="16"/>
  <c r="Q1148" i="16"/>
  <c r="R1148" i="16" s="1"/>
  <c r="N1148" i="16" s="1"/>
  <c r="P1148" i="16"/>
  <c r="Q1814" i="16"/>
  <c r="R1814" i="16" s="1"/>
  <c r="N1814" i="16" s="1"/>
  <c r="P1814" i="16"/>
  <c r="Q2048" i="16"/>
  <c r="R2048" i="16" s="1"/>
  <c r="N2048" i="16" s="1"/>
  <c r="P2048" i="16"/>
  <c r="Q1749" i="16"/>
  <c r="R1749" i="16" s="1"/>
  <c r="N1749" i="16" s="1"/>
  <c r="P1749" i="16"/>
  <c r="Q1655" i="16"/>
  <c r="R1655" i="16" s="1"/>
  <c r="N1655" i="16" s="1"/>
  <c r="P1655" i="16"/>
  <c r="P99" i="16"/>
  <c r="Q99" i="16"/>
  <c r="R99" i="16" s="1"/>
  <c r="N99" i="16" s="1"/>
  <c r="Q797" i="16"/>
  <c r="R797" i="16" s="1"/>
  <c r="N797" i="16" s="1"/>
  <c r="P797" i="16"/>
  <c r="P702" i="16"/>
  <c r="Q702" i="16"/>
  <c r="R702" i="16" s="1"/>
  <c r="N702" i="16" s="1"/>
  <c r="Q620" i="16"/>
  <c r="R620" i="16" s="1"/>
  <c r="N620" i="16" s="1"/>
  <c r="P620" i="16"/>
  <c r="Q285" i="16"/>
  <c r="R285" i="16" s="1"/>
  <c r="N285" i="16" s="1"/>
  <c r="P285" i="16"/>
  <c r="Q1019" i="16"/>
  <c r="R1019" i="16" s="1"/>
  <c r="N1019" i="16" s="1"/>
  <c r="P1019" i="16"/>
  <c r="Q1646" i="16"/>
  <c r="R1646" i="16" s="1"/>
  <c r="N1646" i="16" s="1"/>
  <c r="P1646" i="16"/>
  <c r="P1382" i="16"/>
  <c r="Q1382" i="16"/>
  <c r="R1382" i="16" s="1"/>
  <c r="N1382" i="16" s="1"/>
  <c r="P846" i="16"/>
  <c r="Q846" i="16"/>
  <c r="R846" i="16" s="1"/>
  <c r="N846" i="16" s="1"/>
  <c r="Q1590" i="16"/>
  <c r="R1590" i="16" s="1"/>
  <c r="N1590" i="16" s="1"/>
  <c r="P1590" i="16"/>
  <c r="P1604" i="16"/>
  <c r="Q1604" i="16"/>
  <c r="R1604" i="16" s="1"/>
  <c r="N1604" i="16" s="1"/>
  <c r="P1366" i="16"/>
  <c r="Q1366" i="16"/>
  <c r="R1366" i="16" s="1"/>
  <c r="N1366" i="16" s="1"/>
  <c r="Q385" i="16"/>
  <c r="R385" i="16" s="1"/>
  <c r="N385" i="16" s="1"/>
  <c r="P385" i="16"/>
  <c r="P111" i="16"/>
  <c r="Q111" i="16"/>
  <c r="R111" i="16" s="1"/>
  <c r="N111" i="16" s="1"/>
  <c r="Q808" i="16"/>
  <c r="R808" i="16" s="1"/>
  <c r="N808" i="16" s="1"/>
  <c r="P808" i="16"/>
  <c r="P714" i="16"/>
  <c r="Q714" i="16"/>
  <c r="R714" i="16" s="1"/>
  <c r="N714" i="16" s="1"/>
  <c r="Q631" i="16"/>
  <c r="R631" i="16" s="1"/>
  <c r="N631" i="16" s="1"/>
  <c r="P631" i="16"/>
  <c r="P298" i="16"/>
  <c r="Q298" i="16"/>
  <c r="R298" i="16" s="1"/>
  <c r="N298" i="16" s="1"/>
  <c r="Q1031" i="16"/>
  <c r="R1031" i="16" s="1"/>
  <c r="N1031" i="16" s="1"/>
  <c r="P1031" i="16"/>
  <c r="Q1657" i="16"/>
  <c r="R1657" i="16" s="1"/>
  <c r="N1657" i="16" s="1"/>
  <c r="P1657" i="16"/>
  <c r="Q1395" i="16"/>
  <c r="R1395" i="16" s="1"/>
  <c r="N1395" i="16" s="1"/>
  <c r="P1395" i="16"/>
  <c r="Q856" i="16"/>
  <c r="R856" i="16" s="1"/>
  <c r="N856" i="16" s="1"/>
  <c r="P856" i="16"/>
  <c r="Q1602" i="16"/>
  <c r="R1602" i="16" s="1"/>
  <c r="N1602" i="16" s="1"/>
  <c r="P1602" i="16"/>
  <c r="Q1615" i="16"/>
  <c r="R1615" i="16" s="1"/>
  <c r="N1615" i="16" s="1"/>
  <c r="P1615" i="16"/>
  <c r="P1378" i="16"/>
  <c r="Q1378" i="16"/>
  <c r="R1378" i="16" s="1"/>
  <c r="N1378" i="16" s="1"/>
  <c r="P253" i="16"/>
  <c r="Q253" i="16"/>
  <c r="R253" i="16" s="1"/>
  <c r="N253" i="16" s="1"/>
  <c r="Q1021" i="16"/>
  <c r="R1021" i="16" s="1"/>
  <c r="N1021" i="16" s="1"/>
  <c r="P1021" i="16"/>
  <c r="P676" i="16"/>
  <c r="Q676" i="16"/>
  <c r="R676" i="16" s="1"/>
  <c r="N676" i="16" s="1"/>
  <c r="Q583" i="16"/>
  <c r="R583" i="16" s="1"/>
  <c r="N583" i="16" s="1"/>
  <c r="P583" i="16"/>
  <c r="Q500" i="16"/>
  <c r="R500" i="16" s="1"/>
  <c r="N500" i="16" s="1"/>
  <c r="P500" i="16"/>
  <c r="Q165" i="16"/>
  <c r="R165" i="16" s="1"/>
  <c r="N165" i="16" s="1"/>
  <c r="P165" i="16"/>
  <c r="Q900" i="16"/>
  <c r="R900" i="16" s="1"/>
  <c r="N900" i="16" s="1"/>
  <c r="P900" i="16"/>
  <c r="Q1525" i="16"/>
  <c r="R1525" i="16" s="1"/>
  <c r="N1525" i="16" s="1"/>
  <c r="P1525" i="16"/>
  <c r="Q1264" i="16"/>
  <c r="R1264" i="16" s="1"/>
  <c r="N1264" i="16" s="1"/>
  <c r="P1264" i="16"/>
  <c r="P1983" i="16"/>
  <c r="Q1983" i="16"/>
  <c r="R1983" i="16" s="1"/>
  <c r="N1983" i="16" s="1"/>
  <c r="P1469" i="16"/>
  <c r="Q1469" i="16"/>
  <c r="R1469" i="16" s="1"/>
  <c r="N1469" i="16" s="1"/>
  <c r="Q1484" i="16"/>
  <c r="R1484" i="16" s="1"/>
  <c r="N1484" i="16" s="1"/>
  <c r="P1484" i="16"/>
  <c r="P1234" i="16"/>
  <c r="Q1234" i="16"/>
  <c r="R1234" i="16" s="1"/>
  <c r="N1234" i="16" s="1"/>
  <c r="Q697" i="16"/>
  <c r="R697" i="16" s="1"/>
  <c r="N697" i="16" s="1"/>
  <c r="P697" i="16"/>
  <c r="P435" i="16"/>
  <c r="Q435" i="16"/>
  <c r="R435" i="16" s="1"/>
  <c r="N435" i="16" s="1"/>
  <c r="Q76" i="16"/>
  <c r="R76" i="16" s="1"/>
  <c r="N76" i="16" s="1"/>
  <c r="P76" i="16"/>
  <c r="Q235" i="16"/>
  <c r="R235" i="16" s="1"/>
  <c r="N235" i="16" s="1"/>
  <c r="P235" i="16"/>
  <c r="Q943" i="16"/>
  <c r="R943" i="16" s="1"/>
  <c r="N943" i="16" s="1"/>
  <c r="P943" i="16"/>
  <c r="Q609" i="16"/>
  <c r="R609" i="16" s="1"/>
  <c r="N609" i="16" s="1"/>
  <c r="P609" i="16"/>
  <c r="Q324" i="16"/>
  <c r="R324" i="16" s="1"/>
  <c r="N324" i="16" s="1"/>
  <c r="P324" i="16"/>
  <c r="P1992" i="16"/>
  <c r="Q1992" i="16"/>
  <c r="R1992" i="16" s="1"/>
  <c r="N1992" i="16" s="1"/>
  <c r="Q1707" i="16"/>
  <c r="R1707" i="16" s="1"/>
  <c r="N1707" i="16" s="1"/>
  <c r="P1707" i="16"/>
  <c r="Q1169" i="16"/>
  <c r="R1169" i="16" s="1"/>
  <c r="N1169" i="16" s="1"/>
  <c r="P1169" i="16"/>
  <c r="Q1206" i="16"/>
  <c r="R1206" i="16" s="1"/>
  <c r="N1206" i="16" s="1"/>
  <c r="P1206" i="16"/>
  <c r="P1928" i="16"/>
  <c r="Q1928" i="16"/>
  <c r="R1928" i="16" s="1"/>
  <c r="N1928" i="16" s="1"/>
  <c r="Q1725" i="16"/>
  <c r="R1725" i="16" s="1"/>
  <c r="N1725" i="16" s="1"/>
  <c r="P1725" i="16"/>
  <c r="Q565" i="16"/>
  <c r="R565" i="16" s="1"/>
  <c r="N565" i="16" s="1"/>
  <c r="P565" i="16"/>
  <c r="P290" i="16"/>
  <c r="Q290" i="16"/>
  <c r="R290" i="16" s="1"/>
  <c r="N290" i="16" s="1"/>
  <c r="Q988" i="16"/>
  <c r="R988" i="16" s="1"/>
  <c r="N988" i="16" s="1"/>
  <c r="P988" i="16"/>
  <c r="Q102" i="16"/>
  <c r="R102" i="16" s="1"/>
  <c r="N102" i="16" s="1"/>
  <c r="P102" i="16"/>
  <c r="Q812" i="16"/>
  <c r="R812" i="16" s="1"/>
  <c r="N812" i="16" s="1"/>
  <c r="P812" i="16"/>
  <c r="P478" i="16"/>
  <c r="Q478" i="16"/>
  <c r="R478" i="16" s="1"/>
  <c r="N478" i="16" s="1"/>
  <c r="Q180" i="16"/>
  <c r="R180" i="16" s="1"/>
  <c r="N180" i="16" s="1"/>
  <c r="P180" i="16"/>
  <c r="P1838" i="16"/>
  <c r="Q1838" i="16"/>
  <c r="R1838" i="16" s="1"/>
  <c r="N1838" i="16" s="1"/>
  <c r="P1574" i="16"/>
  <c r="Q1574" i="16"/>
  <c r="R1574" i="16" s="1"/>
  <c r="N1574" i="16" s="1"/>
  <c r="P1038" i="16"/>
  <c r="Q1038" i="16"/>
  <c r="R1038" i="16" s="1"/>
  <c r="N1038" i="16" s="1"/>
  <c r="Q1782" i="16"/>
  <c r="R1782" i="16" s="1"/>
  <c r="N1782" i="16" s="1"/>
  <c r="P1782" i="16"/>
  <c r="P1796" i="16"/>
  <c r="Q1796" i="16"/>
  <c r="R1796" i="16" s="1"/>
  <c r="N1796" i="16" s="1"/>
  <c r="Q1582" i="16"/>
  <c r="R1582" i="16" s="1"/>
  <c r="N1582" i="16" s="1"/>
  <c r="P1582" i="16"/>
  <c r="P770" i="16"/>
  <c r="Q770" i="16"/>
  <c r="R770" i="16" s="1"/>
  <c r="N770" i="16" s="1"/>
  <c r="Q424" i="16"/>
  <c r="R424" i="16" s="1"/>
  <c r="N424" i="16" s="1"/>
  <c r="P424" i="16"/>
  <c r="P330" i="16"/>
  <c r="Q330" i="16"/>
  <c r="R330" i="16" s="1"/>
  <c r="N330" i="16" s="1"/>
  <c r="P236" i="16"/>
  <c r="Q236" i="16"/>
  <c r="R236" i="16" s="1"/>
  <c r="N236" i="16" s="1"/>
  <c r="Q956" i="16"/>
  <c r="R956" i="16" s="1"/>
  <c r="N956" i="16" s="1"/>
  <c r="P956" i="16"/>
  <c r="Q647" i="16"/>
  <c r="R647" i="16" s="1"/>
  <c r="N647" i="16" s="1"/>
  <c r="P647" i="16"/>
  <c r="Q1272" i="16"/>
  <c r="R1272" i="16" s="1"/>
  <c r="N1272" i="16" s="1"/>
  <c r="P1272" i="16"/>
  <c r="Q2030" i="16"/>
  <c r="R2030" i="16" s="1"/>
  <c r="N2030" i="16" s="1"/>
  <c r="P2030" i="16"/>
  <c r="Q1733" i="16"/>
  <c r="R1733" i="16" s="1"/>
  <c r="N1733" i="16" s="1"/>
  <c r="P1733" i="16"/>
  <c r="P1218" i="16"/>
  <c r="Q1218" i="16"/>
  <c r="R1218" i="16" s="1"/>
  <c r="N1218" i="16" s="1"/>
  <c r="Q1232" i="16"/>
  <c r="R1232" i="16" s="1"/>
  <c r="N1232" i="16" s="1"/>
  <c r="P1232" i="16"/>
  <c r="Q1965" i="16"/>
  <c r="R1965" i="16" s="1"/>
  <c r="N1965" i="16" s="1"/>
  <c r="P1965" i="16"/>
  <c r="Q1931" i="16"/>
  <c r="R1931" i="16" s="1"/>
  <c r="N1931" i="16" s="1"/>
  <c r="P1931" i="16"/>
  <c r="Q782" i="16"/>
  <c r="R782" i="16" s="1"/>
  <c r="N782" i="16" s="1"/>
  <c r="P782" i="16"/>
  <c r="Q436" i="16"/>
  <c r="R436" i="16" s="1"/>
  <c r="N436" i="16" s="1"/>
  <c r="P436" i="16"/>
  <c r="P342" i="16"/>
  <c r="Q342" i="16"/>
  <c r="R342" i="16" s="1"/>
  <c r="N342" i="16" s="1"/>
  <c r="Q248" i="16"/>
  <c r="R248" i="16" s="1"/>
  <c r="N248" i="16" s="1"/>
  <c r="P248" i="16"/>
  <c r="Q969" i="16"/>
  <c r="R969" i="16" s="1"/>
  <c r="N969" i="16" s="1"/>
  <c r="P969" i="16"/>
  <c r="Q659" i="16"/>
  <c r="R659" i="16" s="1"/>
  <c r="N659" i="16" s="1"/>
  <c r="P659" i="16"/>
  <c r="Q1285" i="16"/>
  <c r="R1285" i="16" s="1"/>
  <c r="N1285" i="16" s="1"/>
  <c r="P1285" i="16"/>
  <c r="Q2042" i="16"/>
  <c r="R2042" i="16" s="1"/>
  <c r="N2042" i="16" s="1"/>
  <c r="P2042" i="16"/>
  <c r="Q1743" i="16"/>
  <c r="R1743" i="16" s="1"/>
  <c r="N1743" i="16" s="1"/>
  <c r="P1743" i="16"/>
  <c r="Q1229" i="16"/>
  <c r="R1229" i="16" s="1"/>
  <c r="N1229" i="16" s="1"/>
  <c r="P1229" i="16"/>
  <c r="Q1244" i="16"/>
  <c r="R1244" i="16" s="1"/>
  <c r="N1244" i="16" s="1"/>
  <c r="P1244" i="16"/>
  <c r="Q1977" i="16"/>
  <c r="R1977" i="16" s="1"/>
  <c r="N1977" i="16" s="1"/>
  <c r="P1977" i="16"/>
  <c r="P1955" i="16"/>
  <c r="Q1955" i="16"/>
  <c r="R1955" i="16" s="1"/>
  <c r="N1955" i="16" s="1"/>
  <c r="P650" i="16"/>
  <c r="Q650" i="16"/>
  <c r="R650" i="16" s="1"/>
  <c r="N650" i="16" s="1"/>
  <c r="P304" i="16"/>
  <c r="Q304" i="16"/>
  <c r="R304" i="16" s="1"/>
  <c r="N304" i="16" s="1"/>
  <c r="P210" i="16"/>
  <c r="Q210" i="16"/>
  <c r="R210" i="16" s="1"/>
  <c r="N210" i="16" s="1"/>
  <c r="P115" i="16"/>
  <c r="Q115" i="16"/>
  <c r="R115" i="16" s="1"/>
  <c r="N115" i="16" s="1"/>
  <c r="P838" i="16"/>
  <c r="Q838" i="16"/>
  <c r="R838" i="16" s="1"/>
  <c r="N838" i="16" s="1"/>
  <c r="Q515" i="16"/>
  <c r="R515" i="16" s="1"/>
  <c r="N515" i="16" s="1"/>
  <c r="P515" i="16"/>
  <c r="Q1153" i="16"/>
  <c r="R1153" i="16" s="1"/>
  <c r="N1153" i="16" s="1"/>
  <c r="P1153" i="16"/>
  <c r="Q1910" i="16"/>
  <c r="R1910" i="16" s="1"/>
  <c r="N1910" i="16" s="1"/>
  <c r="P1910" i="16"/>
  <c r="P1613" i="16"/>
  <c r="Q1613" i="16"/>
  <c r="R1613" i="16" s="1"/>
  <c r="N1613" i="16" s="1"/>
  <c r="P1098" i="16"/>
  <c r="Q1098" i="16"/>
  <c r="R1098" i="16" s="1"/>
  <c r="N1098" i="16" s="1"/>
  <c r="Q1112" i="16"/>
  <c r="R1112" i="16" s="1"/>
  <c r="N1112" i="16" s="1"/>
  <c r="P1112" i="16"/>
  <c r="Q1845" i="16"/>
  <c r="R1845" i="16" s="1"/>
  <c r="N1845" i="16" s="1"/>
  <c r="P1845" i="16"/>
  <c r="Q1775" i="16"/>
  <c r="R1775" i="16" s="1"/>
  <c r="N1775" i="16" s="1"/>
  <c r="P1775" i="16"/>
  <c r="P518" i="16"/>
  <c r="Q518" i="16"/>
  <c r="R518" i="16" s="1"/>
  <c r="N518" i="16" s="1"/>
  <c r="P171" i="16"/>
  <c r="Q171" i="16"/>
  <c r="R171" i="16" s="1"/>
  <c r="N171" i="16" s="1"/>
  <c r="Q78" i="16"/>
  <c r="R78" i="16" s="1"/>
  <c r="N78" i="16" s="1"/>
  <c r="P78" i="16"/>
  <c r="Q1015" i="16"/>
  <c r="R1015" i="16" s="1"/>
  <c r="N1015" i="16" s="1"/>
  <c r="P1015" i="16"/>
  <c r="Q704" i="16"/>
  <c r="R704" i="16" s="1"/>
  <c r="N704" i="16" s="1"/>
  <c r="P704" i="16"/>
  <c r="Q383" i="16"/>
  <c r="R383" i="16" s="1"/>
  <c r="N383" i="16" s="1"/>
  <c r="P383" i="16"/>
  <c r="P1022" i="16"/>
  <c r="Q1022" i="16"/>
  <c r="R1022" i="16" s="1"/>
  <c r="N1022" i="16" s="1"/>
  <c r="Q1778" i="16"/>
  <c r="R1778" i="16" s="1"/>
  <c r="N1778" i="16" s="1"/>
  <c r="P1778" i="16"/>
  <c r="Q1480" i="16"/>
  <c r="R1480" i="16" s="1"/>
  <c r="N1480" i="16" s="1"/>
  <c r="P1480" i="16"/>
  <c r="P967" i="16"/>
  <c r="Q967" i="16"/>
  <c r="R967" i="16" s="1"/>
  <c r="N967" i="16" s="1"/>
  <c r="P2012" i="16"/>
  <c r="Q2012" i="16"/>
  <c r="R2012" i="16" s="1"/>
  <c r="N2012" i="16" s="1"/>
  <c r="Q1713" i="16"/>
  <c r="R1713" i="16" s="1"/>
  <c r="N1713" i="16" s="1"/>
  <c r="P1713" i="16"/>
  <c r="Q1607" i="16"/>
  <c r="R1607" i="16" s="1"/>
  <c r="N1607" i="16" s="1"/>
  <c r="P1607" i="16"/>
  <c r="P242" i="16"/>
  <c r="Q242" i="16"/>
  <c r="R242" i="16" s="1"/>
  <c r="N242" i="16" s="1"/>
  <c r="P939" i="16"/>
  <c r="Q939" i="16"/>
  <c r="R939" i="16" s="1"/>
  <c r="N939" i="16" s="1"/>
  <c r="Q580" i="16"/>
  <c r="R580" i="16" s="1"/>
  <c r="N580" i="16" s="1"/>
  <c r="P580" i="16"/>
  <c r="Q739" i="16"/>
  <c r="R739" i="16" s="1"/>
  <c r="N739" i="16" s="1"/>
  <c r="P739" i="16"/>
  <c r="Q429" i="16"/>
  <c r="R429" i="16" s="1"/>
  <c r="N429" i="16" s="1"/>
  <c r="P429" i="16"/>
  <c r="P95" i="16"/>
  <c r="Q95" i="16"/>
  <c r="R95" i="16" s="1"/>
  <c r="N95" i="16" s="1"/>
  <c r="Q829" i="16"/>
  <c r="R829" i="16" s="1"/>
  <c r="N829" i="16" s="1"/>
  <c r="P829" i="16"/>
  <c r="P1503" i="16"/>
  <c r="Q1503" i="16"/>
  <c r="R1503" i="16" s="1"/>
  <c r="N1503" i="16" s="1"/>
  <c r="Q1203" i="16"/>
  <c r="R1203" i="16" s="1"/>
  <c r="N1203" i="16" s="1"/>
  <c r="P1203" i="16"/>
  <c r="Q1673" i="16"/>
  <c r="R1673" i="16" s="1"/>
  <c r="N1673" i="16" s="1"/>
  <c r="P1673" i="16"/>
  <c r="Q1735" i="16"/>
  <c r="R1735" i="16" s="1"/>
  <c r="N1735" i="16" s="1"/>
  <c r="P1735" i="16"/>
  <c r="P1438" i="16"/>
  <c r="Q1438" i="16"/>
  <c r="R1438" i="16" s="1"/>
  <c r="N1438" i="16" s="1"/>
  <c r="Q1283" i="16"/>
  <c r="R1283" i="16" s="1"/>
  <c r="N1283" i="16" s="1"/>
  <c r="P1283" i="16"/>
  <c r="P1978" i="16"/>
  <c r="Q1978" i="16"/>
  <c r="R1978" i="16" s="1"/>
  <c r="N1978" i="16" s="1"/>
  <c r="Q1679" i="16"/>
  <c r="R1679" i="16" s="1"/>
  <c r="N1679" i="16" s="1"/>
  <c r="P1679" i="16"/>
  <c r="Q3397" i="16"/>
  <c r="R3397" i="16" s="1"/>
  <c r="N3397" i="16" s="1"/>
  <c r="P3397" i="16"/>
  <c r="P3362" i="16"/>
  <c r="Q3362" i="16"/>
  <c r="R3362" i="16" s="1"/>
  <c r="N3362" i="16" s="1"/>
  <c r="Q3279" i="16"/>
  <c r="R3279" i="16" s="1"/>
  <c r="N3279" i="16" s="1"/>
  <c r="P3279" i="16"/>
  <c r="Q3208" i="16"/>
  <c r="R3208" i="16" s="1"/>
  <c r="N3208" i="16" s="1"/>
  <c r="P3208" i="16"/>
  <c r="P2849" i="16"/>
  <c r="Q2849" i="16"/>
  <c r="R2849" i="16" s="1"/>
  <c r="N2849" i="16" s="1"/>
  <c r="Q2826" i="16"/>
  <c r="R2826" i="16" s="1"/>
  <c r="N2826" i="16" s="1"/>
  <c r="P2826" i="16"/>
  <c r="Q3091" i="16"/>
  <c r="R3091" i="16" s="1"/>
  <c r="N3091" i="16" s="1"/>
  <c r="P3091" i="16"/>
  <c r="Q3033" i="16"/>
  <c r="R3033" i="16" s="1"/>
  <c r="N3033" i="16" s="1"/>
  <c r="P3033" i="16"/>
  <c r="Q2949" i="16"/>
  <c r="R2949" i="16" s="1"/>
  <c r="N2949" i="16" s="1"/>
  <c r="P2949" i="16"/>
  <c r="Q2878" i="16"/>
  <c r="R2878" i="16" s="1"/>
  <c r="N2878" i="16" s="1"/>
  <c r="P2878" i="16"/>
  <c r="Q2831" i="16"/>
  <c r="R2831" i="16" s="1"/>
  <c r="N2831" i="16" s="1"/>
  <c r="P2831" i="16"/>
  <c r="Q2772" i="16"/>
  <c r="R2772" i="16" s="1"/>
  <c r="N2772" i="16" s="1"/>
  <c r="P2772" i="16"/>
  <c r="Q1693" i="16"/>
  <c r="R1693" i="16" s="1"/>
  <c r="N1693" i="16" s="1"/>
  <c r="P1693" i="16"/>
  <c r="P3408" i="16"/>
  <c r="Q3408" i="16"/>
  <c r="R3408" i="16" s="1"/>
  <c r="N3408" i="16" s="1"/>
  <c r="Q3374" i="16"/>
  <c r="R3374" i="16" s="1"/>
  <c r="N3374" i="16" s="1"/>
  <c r="P3374" i="16"/>
  <c r="Q3292" i="16"/>
  <c r="R3292" i="16" s="1"/>
  <c r="N3292" i="16" s="1"/>
  <c r="P3292" i="16"/>
  <c r="Q3220" i="16"/>
  <c r="R3220" i="16" s="1"/>
  <c r="N3220" i="16" s="1"/>
  <c r="P3220" i="16"/>
  <c r="P2861" i="16"/>
  <c r="Q2861" i="16"/>
  <c r="R2861" i="16" s="1"/>
  <c r="N2861" i="16" s="1"/>
  <c r="Q2838" i="16"/>
  <c r="R2838" i="16" s="1"/>
  <c r="N2838" i="16" s="1"/>
  <c r="P2838" i="16"/>
  <c r="Q3102" i="16"/>
  <c r="R3102" i="16" s="1"/>
  <c r="N3102" i="16" s="1"/>
  <c r="P3102" i="16"/>
  <c r="P3044" i="16"/>
  <c r="Q3044" i="16"/>
  <c r="R3044" i="16" s="1"/>
  <c r="N3044" i="16" s="1"/>
  <c r="P2962" i="16"/>
  <c r="Q2962" i="16"/>
  <c r="R2962" i="16" s="1"/>
  <c r="N2962" i="16" s="1"/>
  <c r="Q2889" i="16"/>
  <c r="R2889" i="16" s="1"/>
  <c r="N2889" i="16" s="1"/>
  <c r="P2889" i="16"/>
  <c r="Q2843" i="16"/>
  <c r="R2843" i="16" s="1"/>
  <c r="N2843" i="16" s="1"/>
  <c r="P2843" i="16"/>
  <c r="Q2784" i="16"/>
  <c r="R2784" i="16" s="1"/>
  <c r="N2784" i="16" s="1"/>
  <c r="P2784" i="16"/>
  <c r="Q2112" i="16"/>
  <c r="R2112" i="16" s="1"/>
  <c r="N2112" i="16" s="1"/>
  <c r="P2112" i="16"/>
  <c r="Q3509" i="16"/>
  <c r="R3509" i="16" s="1"/>
  <c r="N3509" i="16" s="1"/>
  <c r="P3509" i="16"/>
  <c r="P3818" i="16"/>
  <c r="Q3818" i="16"/>
  <c r="R3818" i="16" s="1"/>
  <c r="N3818" i="16" s="1"/>
  <c r="Q3748" i="16"/>
  <c r="R3748" i="16" s="1"/>
  <c r="N3748" i="16" s="1"/>
  <c r="P3748" i="16"/>
  <c r="Q3664" i="16"/>
  <c r="R3664" i="16" s="1"/>
  <c r="N3664" i="16" s="1"/>
  <c r="P3664" i="16"/>
  <c r="Q3305" i="16"/>
  <c r="R3305" i="16" s="1"/>
  <c r="N3305" i="16" s="1"/>
  <c r="P3305" i="16"/>
  <c r="Q3282" i="16"/>
  <c r="R3282" i="16" s="1"/>
  <c r="N3282" i="16" s="1"/>
  <c r="P3282" i="16"/>
  <c r="P3547" i="16"/>
  <c r="Q3547" i="16"/>
  <c r="R3547" i="16" s="1"/>
  <c r="N3547" i="16" s="1"/>
  <c r="Q3489" i="16"/>
  <c r="R3489" i="16" s="1"/>
  <c r="N3489" i="16" s="1"/>
  <c r="P3489" i="16"/>
  <c r="Q3404" i="16"/>
  <c r="R3404" i="16" s="1"/>
  <c r="N3404" i="16" s="1"/>
  <c r="P3404" i="16"/>
  <c r="Q3334" i="16"/>
  <c r="R3334" i="16" s="1"/>
  <c r="N3334" i="16" s="1"/>
  <c r="P3334" i="16"/>
  <c r="Q3287" i="16"/>
  <c r="R3287" i="16" s="1"/>
  <c r="N3287" i="16" s="1"/>
  <c r="P3287" i="16"/>
  <c r="P3228" i="16"/>
  <c r="Q3228" i="16"/>
  <c r="R3228" i="16" s="1"/>
  <c r="N3228" i="16" s="1"/>
  <c r="Q2126" i="16"/>
  <c r="R2126" i="16" s="1"/>
  <c r="N2126" i="16" s="1"/>
  <c r="P2126" i="16"/>
  <c r="Q3605" i="16"/>
  <c r="R3605" i="16" s="1"/>
  <c r="N3605" i="16" s="1"/>
  <c r="P3605" i="16"/>
  <c r="P3831" i="16"/>
  <c r="Q3831" i="16"/>
  <c r="R3831" i="16" s="1"/>
  <c r="N3831" i="16" s="1"/>
  <c r="Q3759" i="16"/>
  <c r="R3759" i="16" s="1"/>
  <c r="N3759" i="16" s="1"/>
  <c r="P3759" i="16"/>
  <c r="Q3676" i="16"/>
  <c r="R3676" i="16" s="1"/>
  <c r="N3676" i="16" s="1"/>
  <c r="P3676" i="16"/>
  <c r="P3318" i="16"/>
  <c r="Q3318" i="16"/>
  <c r="R3318" i="16" s="1"/>
  <c r="N3318" i="16" s="1"/>
  <c r="P3306" i="16"/>
  <c r="Q3306" i="16"/>
  <c r="R3306" i="16" s="1"/>
  <c r="N3306" i="16" s="1"/>
  <c r="Q3560" i="16"/>
  <c r="R3560" i="16" s="1"/>
  <c r="N3560" i="16" s="1"/>
  <c r="P3560" i="16"/>
  <c r="Q3501" i="16"/>
  <c r="R3501" i="16" s="1"/>
  <c r="N3501" i="16" s="1"/>
  <c r="P3501" i="16"/>
  <c r="Q3417" i="16"/>
  <c r="R3417" i="16" s="1"/>
  <c r="N3417" i="16" s="1"/>
  <c r="P3417" i="16"/>
  <c r="Q3346" i="16"/>
  <c r="R3346" i="16" s="1"/>
  <c r="N3346" i="16" s="1"/>
  <c r="P3346" i="16"/>
  <c r="Q3298" i="16"/>
  <c r="R3298" i="16" s="1"/>
  <c r="N3298" i="16" s="1"/>
  <c r="P3298" i="16"/>
  <c r="Q3241" i="16"/>
  <c r="R3241" i="16" s="1"/>
  <c r="N3241" i="16" s="1"/>
  <c r="P3241" i="16"/>
  <c r="P2437" i="16"/>
  <c r="Q2437" i="16"/>
  <c r="R2437" i="16" s="1"/>
  <c r="N2437" i="16" s="1"/>
  <c r="P2378" i="16"/>
  <c r="Q2378" i="16"/>
  <c r="R2378" i="16" s="1"/>
  <c r="N2378" i="16" s="1"/>
  <c r="Q2319" i="16"/>
  <c r="R2319" i="16" s="1"/>
  <c r="N2319" i="16" s="1"/>
  <c r="P2319" i="16"/>
  <c r="Q2236" i="16"/>
  <c r="R2236" i="16" s="1"/>
  <c r="N2236" i="16" s="1"/>
  <c r="P2236" i="16"/>
  <c r="Q1889" i="16"/>
  <c r="R1889" i="16" s="1"/>
  <c r="N1889" i="16" s="1"/>
  <c r="P1889" i="16"/>
  <c r="Q1854" i="16"/>
  <c r="R1854" i="16" s="1"/>
  <c r="N1854" i="16" s="1"/>
  <c r="P1854" i="16"/>
  <c r="P2131" i="16"/>
  <c r="Q2131" i="16"/>
  <c r="R2131" i="16" s="1"/>
  <c r="N2131" i="16" s="1"/>
  <c r="P3822" i="16"/>
  <c r="Q3822" i="16"/>
  <c r="R3822" i="16" s="1"/>
  <c r="N3822" i="16" s="1"/>
  <c r="Q3813" i="16"/>
  <c r="R3813" i="16" s="1"/>
  <c r="N3813" i="16" s="1"/>
  <c r="P3813" i="16"/>
  <c r="Q3716" i="16"/>
  <c r="R3716" i="16" s="1"/>
  <c r="N3716" i="16" s="1"/>
  <c r="P3716" i="16"/>
  <c r="Q3647" i="16"/>
  <c r="R3647" i="16" s="1"/>
  <c r="N3647" i="16" s="1"/>
  <c r="P3647" i="16"/>
  <c r="Q3600" i="16"/>
  <c r="R3600" i="16" s="1"/>
  <c r="N3600" i="16" s="1"/>
  <c r="P3600" i="16"/>
  <c r="Q3540" i="16"/>
  <c r="R3540" i="16" s="1"/>
  <c r="N3540" i="16" s="1"/>
  <c r="P3540" i="16"/>
  <c r="P2449" i="16"/>
  <c r="Q2449" i="16"/>
  <c r="R2449" i="16" s="1"/>
  <c r="N2449" i="16" s="1"/>
  <c r="Q2391" i="16"/>
  <c r="R2391" i="16" s="1"/>
  <c r="N2391" i="16" s="1"/>
  <c r="P2391" i="16"/>
  <c r="Q2332" i="16"/>
  <c r="R2332" i="16" s="1"/>
  <c r="N2332" i="16" s="1"/>
  <c r="P2332" i="16"/>
  <c r="Q2248" i="16"/>
  <c r="R2248" i="16" s="1"/>
  <c r="N2248" i="16" s="1"/>
  <c r="P2248" i="16"/>
  <c r="P1900" i="16"/>
  <c r="Q1900" i="16"/>
  <c r="R1900" i="16" s="1"/>
  <c r="N1900" i="16" s="1"/>
  <c r="Q1865" i="16"/>
  <c r="R1865" i="16" s="1"/>
  <c r="N1865" i="16" s="1"/>
  <c r="P1865" i="16"/>
  <c r="P2143" i="16"/>
  <c r="Q2143" i="16"/>
  <c r="R2143" i="16" s="1"/>
  <c r="N2143" i="16" s="1"/>
  <c r="Q2084" i="16"/>
  <c r="R2084" i="16" s="1"/>
  <c r="N2084" i="16" s="1"/>
  <c r="P2084" i="16"/>
  <c r="Q3824" i="16"/>
  <c r="R3824" i="16" s="1"/>
  <c r="N3824" i="16" s="1"/>
  <c r="P3824" i="16"/>
  <c r="Q3730" i="16"/>
  <c r="R3730" i="16" s="1"/>
  <c r="N3730" i="16" s="1"/>
  <c r="P3730" i="16"/>
  <c r="Q3657" i="16"/>
  <c r="R3657" i="16" s="1"/>
  <c r="N3657" i="16" s="1"/>
  <c r="P3657" i="16"/>
  <c r="Q3612" i="16"/>
  <c r="R3612" i="16" s="1"/>
  <c r="N3612" i="16" s="1"/>
  <c r="P3612" i="16"/>
  <c r="Q3552" i="16"/>
  <c r="R3552" i="16" s="1"/>
  <c r="N3552" i="16" s="1"/>
  <c r="P3552" i="16"/>
  <c r="P1608" i="16"/>
  <c r="Q1608" i="16"/>
  <c r="R1608" i="16" s="1"/>
  <c r="N1608" i="16" s="1"/>
  <c r="Q3324" i="16"/>
  <c r="R3324" i="16" s="1"/>
  <c r="N3324" i="16" s="1"/>
  <c r="P3324" i="16"/>
  <c r="Q3290" i="16"/>
  <c r="R3290" i="16" s="1"/>
  <c r="N3290" i="16" s="1"/>
  <c r="P3290" i="16"/>
  <c r="Q3207" i="16"/>
  <c r="R3207" i="16" s="1"/>
  <c r="N3207" i="16" s="1"/>
  <c r="P3207" i="16"/>
  <c r="P3136" i="16"/>
  <c r="Q3136" i="16"/>
  <c r="R3136" i="16" s="1"/>
  <c r="N3136" i="16" s="1"/>
  <c r="P2777" i="16"/>
  <c r="Q2777" i="16"/>
  <c r="R2777" i="16" s="1"/>
  <c r="N2777" i="16" s="1"/>
  <c r="Q2754" i="16"/>
  <c r="R2754" i="16" s="1"/>
  <c r="N2754" i="16" s="1"/>
  <c r="P2754" i="16"/>
  <c r="P3019" i="16"/>
  <c r="Q3019" i="16"/>
  <c r="R3019" i="16" s="1"/>
  <c r="N3019" i="16" s="1"/>
  <c r="P2960" i="16"/>
  <c r="Q2960" i="16"/>
  <c r="R2960" i="16" s="1"/>
  <c r="N2960" i="16" s="1"/>
  <c r="Q2877" i="16"/>
  <c r="R2877" i="16" s="1"/>
  <c r="N2877" i="16" s="1"/>
  <c r="P2877" i="16"/>
  <c r="P2805" i="16"/>
  <c r="Q2805" i="16"/>
  <c r="R2805" i="16" s="1"/>
  <c r="N2805" i="16" s="1"/>
  <c r="Q2759" i="16"/>
  <c r="R2759" i="16" s="1"/>
  <c r="N2759" i="16" s="1"/>
  <c r="P2759" i="16"/>
  <c r="Q2700" i="16"/>
  <c r="R2700" i="16" s="1"/>
  <c r="N2700" i="16" s="1"/>
  <c r="P2700" i="16"/>
  <c r="P1620" i="16"/>
  <c r="Q1620" i="16"/>
  <c r="R1620" i="16" s="1"/>
  <c r="N1620" i="16" s="1"/>
  <c r="Q3337" i="16"/>
  <c r="R3337" i="16" s="1"/>
  <c r="N3337" i="16" s="1"/>
  <c r="P3337" i="16"/>
  <c r="P3302" i="16"/>
  <c r="Q3302" i="16"/>
  <c r="R3302" i="16" s="1"/>
  <c r="N3302" i="16" s="1"/>
  <c r="Q3219" i="16"/>
  <c r="R3219" i="16" s="1"/>
  <c r="N3219" i="16" s="1"/>
  <c r="P3219" i="16"/>
  <c r="Q3149" i="16"/>
  <c r="R3149" i="16" s="1"/>
  <c r="N3149" i="16" s="1"/>
  <c r="P3149" i="16"/>
  <c r="Q2790" i="16"/>
  <c r="R2790" i="16" s="1"/>
  <c r="N2790" i="16" s="1"/>
  <c r="P2790" i="16"/>
  <c r="P2765" i="16"/>
  <c r="Q2765" i="16"/>
  <c r="R2765" i="16" s="1"/>
  <c r="N2765" i="16" s="1"/>
  <c r="Q3031" i="16"/>
  <c r="R3031" i="16" s="1"/>
  <c r="N3031" i="16" s="1"/>
  <c r="P3031" i="16"/>
  <c r="P2972" i="16"/>
  <c r="Q2972" i="16"/>
  <c r="R2972" i="16" s="1"/>
  <c r="N2972" i="16" s="1"/>
  <c r="Q2890" i="16"/>
  <c r="R2890" i="16" s="1"/>
  <c r="N2890" i="16" s="1"/>
  <c r="P2890" i="16"/>
  <c r="Q2818" i="16"/>
  <c r="R2818" i="16" s="1"/>
  <c r="N2818" i="16" s="1"/>
  <c r="P2818" i="16"/>
  <c r="Q2771" i="16"/>
  <c r="R2771" i="16" s="1"/>
  <c r="N2771" i="16" s="1"/>
  <c r="P2771" i="16"/>
  <c r="Q2712" i="16"/>
  <c r="R2712" i="16" s="1"/>
  <c r="N2712" i="16" s="1"/>
  <c r="P2712" i="16"/>
  <c r="P1776" i="16"/>
  <c r="Q1776" i="16"/>
  <c r="R1776" i="16" s="1"/>
  <c r="N1776" i="16" s="1"/>
  <c r="Q3493" i="16"/>
  <c r="R3493" i="16" s="1"/>
  <c r="N3493" i="16" s="1"/>
  <c r="P3493" i="16"/>
  <c r="Q3458" i="16"/>
  <c r="R3458" i="16" s="1"/>
  <c r="N3458" i="16" s="1"/>
  <c r="P3458" i="16"/>
  <c r="Q3375" i="16"/>
  <c r="R3375" i="16" s="1"/>
  <c r="N3375" i="16" s="1"/>
  <c r="P3375" i="16"/>
  <c r="Q3303" i="16"/>
  <c r="R3303" i="16" s="1"/>
  <c r="N3303" i="16" s="1"/>
  <c r="P3303" i="16"/>
  <c r="Q2945" i="16"/>
  <c r="R2945" i="16" s="1"/>
  <c r="N2945" i="16" s="1"/>
  <c r="P2945" i="16"/>
  <c r="Q2921" i="16"/>
  <c r="R2921" i="16" s="1"/>
  <c r="N2921" i="16" s="1"/>
  <c r="P2921" i="16"/>
  <c r="Q3187" i="16"/>
  <c r="R3187" i="16" s="1"/>
  <c r="N3187" i="16" s="1"/>
  <c r="P3187" i="16"/>
  <c r="Q3129" i="16"/>
  <c r="R3129" i="16" s="1"/>
  <c r="N3129" i="16" s="1"/>
  <c r="P3129" i="16"/>
  <c r="P3045" i="16"/>
  <c r="Q3045" i="16"/>
  <c r="R3045" i="16" s="1"/>
  <c r="N3045" i="16" s="1"/>
  <c r="Q2974" i="16"/>
  <c r="R2974" i="16" s="1"/>
  <c r="N2974" i="16" s="1"/>
  <c r="P2974" i="16"/>
  <c r="P2928" i="16"/>
  <c r="Q2928" i="16"/>
  <c r="R2928" i="16" s="1"/>
  <c r="N2928" i="16" s="1"/>
  <c r="Q2868" i="16"/>
  <c r="R2868" i="16" s="1"/>
  <c r="N2868" i="16" s="1"/>
  <c r="P2868" i="16"/>
  <c r="Q1500" i="16"/>
  <c r="R1500" i="16" s="1"/>
  <c r="N1500" i="16" s="1"/>
  <c r="P1500" i="16"/>
  <c r="P3217" i="16"/>
  <c r="Q3217" i="16"/>
  <c r="R3217" i="16" s="1"/>
  <c r="N3217" i="16" s="1"/>
  <c r="Q3182" i="16"/>
  <c r="R3182" i="16" s="1"/>
  <c r="N3182" i="16" s="1"/>
  <c r="P3182" i="16"/>
  <c r="P3099" i="16"/>
  <c r="Q3099" i="16"/>
  <c r="R3099" i="16" s="1"/>
  <c r="N3099" i="16" s="1"/>
  <c r="Q3027" i="16"/>
  <c r="R3027" i="16" s="1"/>
  <c r="N3027" i="16" s="1"/>
  <c r="P3027" i="16"/>
  <c r="P2669" i="16"/>
  <c r="Q2669" i="16"/>
  <c r="R2669" i="16" s="1"/>
  <c r="N2669" i="16" s="1"/>
  <c r="Q2646" i="16"/>
  <c r="R2646" i="16" s="1"/>
  <c r="N2646" i="16" s="1"/>
  <c r="P2646" i="16"/>
  <c r="P2912" i="16"/>
  <c r="Q2912" i="16"/>
  <c r="R2912" i="16" s="1"/>
  <c r="N2912" i="16" s="1"/>
  <c r="Q2852" i="16"/>
  <c r="R2852" i="16" s="1"/>
  <c r="N2852" i="16" s="1"/>
  <c r="P2852" i="16"/>
  <c r="P2769" i="16"/>
  <c r="Q2769" i="16"/>
  <c r="R2769" i="16" s="1"/>
  <c r="N2769" i="16" s="1"/>
  <c r="Q2686" i="16"/>
  <c r="R2686" i="16" s="1"/>
  <c r="N2686" i="16" s="1"/>
  <c r="P2686" i="16"/>
  <c r="Q2652" i="16"/>
  <c r="R2652" i="16" s="1"/>
  <c r="N2652" i="16" s="1"/>
  <c r="P2652" i="16"/>
  <c r="Q2580" i="16"/>
  <c r="R2580" i="16" s="1"/>
  <c r="N2580" i="16" s="1"/>
  <c r="P2580" i="16"/>
  <c r="P1656" i="16"/>
  <c r="Q1656" i="16"/>
  <c r="R1656" i="16" s="1"/>
  <c r="N1656" i="16" s="1"/>
  <c r="P3372" i="16"/>
  <c r="Q3372" i="16"/>
  <c r="R3372" i="16" s="1"/>
  <c r="N3372" i="16" s="1"/>
  <c r="Q3338" i="16"/>
  <c r="R3338" i="16" s="1"/>
  <c r="N3338" i="16" s="1"/>
  <c r="P3338" i="16"/>
  <c r="Q3255" i="16"/>
  <c r="R3255" i="16" s="1"/>
  <c r="N3255" i="16" s="1"/>
  <c r="P3255" i="16"/>
  <c r="Q3183" i="16"/>
  <c r="R3183" i="16" s="1"/>
  <c r="N3183" i="16" s="1"/>
  <c r="P3183" i="16"/>
  <c r="P2825" i="16"/>
  <c r="Q2825" i="16"/>
  <c r="R2825" i="16" s="1"/>
  <c r="N2825" i="16" s="1"/>
  <c r="Q2802" i="16"/>
  <c r="R2802" i="16" s="1"/>
  <c r="N2802" i="16" s="1"/>
  <c r="P2802" i="16"/>
  <c r="Q3066" i="16"/>
  <c r="R3066" i="16" s="1"/>
  <c r="N3066" i="16" s="1"/>
  <c r="P3066" i="16"/>
  <c r="Q3007" i="16"/>
  <c r="R3007" i="16" s="1"/>
  <c r="N3007" i="16" s="1"/>
  <c r="P3007" i="16"/>
  <c r="Q2924" i="16"/>
  <c r="R2924" i="16" s="1"/>
  <c r="N2924" i="16" s="1"/>
  <c r="P2924" i="16"/>
  <c r="P2855" i="16"/>
  <c r="Q2855" i="16"/>
  <c r="R2855" i="16" s="1"/>
  <c r="N2855" i="16" s="1"/>
  <c r="Q2807" i="16"/>
  <c r="R2807" i="16" s="1"/>
  <c r="N2807" i="16" s="1"/>
  <c r="P2807" i="16"/>
  <c r="Q2748" i="16"/>
  <c r="R2748" i="16" s="1"/>
  <c r="N2748" i="16" s="1"/>
  <c r="P2748" i="16"/>
  <c r="Q1236" i="16"/>
  <c r="R1236" i="16" s="1"/>
  <c r="N1236" i="16" s="1"/>
  <c r="P1236" i="16"/>
  <c r="Q2953" i="16"/>
  <c r="R2953" i="16" s="1"/>
  <c r="N2953" i="16" s="1"/>
  <c r="P2953" i="16"/>
  <c r="Q2918" i="16"/>
  <c r="R2918" i="16" s="1"/>
  <c r="N2918" i="16" s="1"/>
  <c r="P2918" i="16"/>
  <c r="P2835" i="16"/>
  <c r="Q2835" i="16"/>
  <c r="R2835" i="16" s="1"/>
  <c r="N2835" i="16" s="1"/>
  <c r="Q2764" i="16"/>
  <c r="R2764" i="16" s="1"/>
  <c r="N2764" i="16" s="1"/>
  <c r="P2764" i="16"/>
  <c r="P2404" i="16"/>
  <c r="Q2404" i="16"/>
  <c r="R2404" i="16" s="1"/>
  <c r="N2404" i="16" s="1"/>
  <c r="P2370" i="16"/>
  <c r="Q2370" i="16"/>
  <c r="R2370" i="16" s="1"/>
  <c r="N2370" i="16" s="1"/>
  <c r="Q2647" i="16"/>
  <c r="R2647" i="16" s="1"/>
  <c r="N2647" i="16" s="1"/>
  <c r="P2647" i="16"/>
  <c r="Q2588" i="16"/>
  <c r="R2588" i="16" s="1"/>
  <c r="N2588" i="16" s="1"/>
  <c r="P2588" i="16"/>
  <c r="P2505" i="16"/>
  <c r="Q2505" i="16"/>
  <c r="R2505" i="16" s="1"/>
  <c r="N2505" i="16" s="1"/>
  <c r="Q2422" i="16"/>
  <c r="R2422" i="16" s="1"/>
  <c r="N2422" i="16" s="1"/>
  <c r="P2422" i="16"/>
  <c r="Q2387" i="16"/>
  <c r="R2387" i="16" s="1"/>
  <c r="N2387" i="16" s="1"/>
  <c r="P2387" i="16"/>
  <c r="Q2316" i="16"/>
  <c r="R2316" i="16" s="1"/>
  <c r="N2316" i="16" s="1"/>
  <c r="P2316" i="16"/>
  <c r="Q152" i="16"/>
  <c r="R152" i="16" s="1"/>
  <c r="N152" i="16" s="1"/>
  <c r="P152" i="16"/>
  <c r="Q114" i="16"/>
  <c r="R114" i="16" s="1"/>
  <c r="N114" i="16" s="1"/>
  <c r="P114" i="16"/>
  <c r="Q593" i="16"/>
  <c r="R593" i="16" s="1"/>
  <c r="N593" i="16" s="1"/>
  <c r="P593" i="16"/>
  <c r="Q352" i="16"/>
  <c r="R352" i="16" s="1"/>
  <c r="N352" i="16" s="1"/>
  <c r="P352" i="16"/>
  <c r="Q1958" i="16"/>
  <c r="R1958" i="16" s="1"/>
  <c r="N1958" i="16" s="1"/>
  <c r="P1958" i="16"/>
  <c r="Q1160" i="16"/>
  <c r="R1160" i="16" s="1"/>
  <c r="N1160" i="16" s="1"/>
  <c r="P1160" i="16"/>
  <c r="Q1847" i="16"/>
  <c r="R1847" i="16" s="1"/>
  <c r="N1847" i="16" s="1"/>
  <c r="P1847" i="16"/>
  <c r="Q243" i="16"/>
  <c r="R243" i="16" s="1"/>
  <c r="N243" i="16" s="1"/>
  <c r="P243" i="16"/>
  <c r="Q940" i="16"/>
  <c r="R940" i="16" s="1"/>
  <c r="N940" i="16" s="1"/>
  <c r="P940" i="16"/>
  <c r="Q50" i="16"/>
  <c r="R50" i="16" s="1"/>
  <c r="N50" i="16" s="1"/>
  <c r="P50" i="16"/>
  <c r="Q764" i="16"/>
  <c r="R764" i="16" s="1"/>
  <c r="N764" i="16" s="1"/>
  <c r="P764" i="16"/>
  <c r="P430" i="16"/>
  <c r="Q430" i="16"/>
  <c r="R430" i="16" s="1"/>
  <c r="N430" i="16" s="1"/>
  <c r="Q131" i="16"/>
  <c r="R131" i="16" s="1"/>
  <c r="N131" i="16" s="1"/>
  <c r="P131" i="16"/>
  <c r="Q1789" i="16"/>
  <c r="R1789" i="16" s="1"/>
  <c r="N1789" i="16" s="1"/>
  <c r="P1789" i="16"/>
  <c r="P1526" i="16"/>
  <c r="Q1526" i="16"/>
  <c r="R1526" i="16" s="1"/>
  <c r="N1526" i="16" s="1"/>
  <c r="P990" i="16"/>
  <c r="Q990" i="16"/>
  <c r="R990" i="16" s="1"/>
  <c r="N990" i="16" s="1"/>
  <c r="Q1734" i="16"/>
  <c r="R1734" i="16" s="1"/>
  <c r="N1734" i="16" s="1"/>
  <c r="P1734" i="16"/>
  <c r="Q1747" i="16"/>
  <c r="R1747" i="16" s="1"/>
  <c r="N1747" i="16" s="1"/>
  <c r="P1747" i="16"/>
  <c r="P1522" i="16"/>
  <c r="Q1522" i="16"/>
  <c r="R1522" i="16" s="1"/>
  <c r="N1522" i="16" s="1"/>
  <c r="Q529" i="16"/>
  <c r="R529" i="16" s="1"/>
  <c r="N529" i="16" s="1"/>
  <c r="P529" i="16"/>
  <c r="Q256" i="16"/>
  <c r="R256" i="16" s="1"/>
  <c r="N256" i="16" s="1"/>
  <c r="P256" i="16"/>
  <c r="Q952" i="16"/>
  <c r="R952" i="16" s="1"/>
  <c r="N952" i="16" s="1"/>
  <c r="P952" i="16"/>
  <c r="P67" i="16"/>
  <c r="Q67" i="16"/>
  <c r="R67" i="16" s="1"/>
  <c r="N67" i="16" s="1"/>
  <c r="Q775" i="16"/>
  <c r="R775" i="16" s="1"/>
  <c r="N775" i="16" s="1"/>
  <c r="P775" i="16"/>
  <c r="P442" i="16"/>
  <c r="Q442" i="16"/>
  <c r="R442" i="16" s="1"/>
  <c r="N442" i="16" s="1"/>
  <c r="Q145" i="16"/>
  <c r="R145" i="16" s="1"/>
  <c r="N145" i="16" s="1"/>
  <c r="P145" i="16"/>
  <c r="Q1802" i="16"/>
  <c r="R1802" i="16" s="1"/>
  <c r="N1802" i="16" s="1"/>
  <c r="P1802" i="16"/>
  <c r="Q1540" i="16"/>
  <c r="R1540" i="16" s="1"/>
  <c r="N1540" i="16" s="1"/>
  <c r="P1540" i="16"/>
  <c r="Q1000" i="16"/>
  <c r="R1000" i="16" s="1"/>
  <c r="N1000" i="16" s="1"/>
  <c r="P1000" i="16"/>
  <c r="Q1746" i="16"/>
  <c r="R1746" i="16" s="1"/>
  <c r="N1746" i="16" s="1"/>
  <c r="P1746" i="16"/>
  <c r="Q1761" i="16"/>
  <c r="R1761" i="16" s="1"/>
  <c r="N1761" i="16" s="1"/>
  <c r="P1761" i="16"/>
  <c r="P1546" i="16"/>
  <c r="Q1546" i="16"/>
  <c r="R1546" i="16" s="1"/>
  <c r="N1546" i="16" s="1"/>
  <c r="P397" i="16"/>
  <c r="Q397" i="16"/>
  <c r="R397" i="16" s="1"/>
  <c r="N397" i="16" s="1"/>
  <c r="Q124" i="16"/>
  <c r="R124" i="16" s="1"/>
  <c r="N124" i="16" s="1"/>
  <c r="P124" i="16"/>
  <c r="P820" i="16"/>
  <c r="Q820" i="16"/>
  <c r="R820" i="16" s="1"/>
  <c r="N820" i="16" s="1"/>
  <c r="P726" i="16"/>
  <c r="Q726" i="16"/>
  <c r="R726" i="16" s="1"/>
  <c r="N726" i="16" s="1"/>
  <c r="Q644" i="16"/>
  <c r="R644" i="16" s="1"/>
  <c r="N644" i="16" s="1"/>
  <c r="P644" i="16"/>
  <c r="P310" i="16"/>
  <c r="Q310" i="16"/>
  <c r="R310" i="16" s="1"/>
  <c r="N310" i="16" s="1"/>
  <c r="Q1043" i="16"/>
  <c r="R1043" i="16" s="1"/>
  <c r="N1043" i="16" s="1"/>
  <c r="P1043" i="16"/>
  <c r="Q1669" i="16"/>
  <c r="R1669" i="16" s="1"/>
  <c r="N1669" i="16" s="1"/>
  <c r="P1669" i="16"/>
  <c r="Q1407" i="16"/>
  <c r="R1407" i="16" s="1"/>
  <c r="N1407" i="16" s="1"/>
  <c r="P1407" i="16"/>
  <c r="P870" i="16"/>
  <c r="Q870" i="16"/>
  <c r="R870" i="16" s="1"/>
  <c r="N870" i="16" s="1"/>
  <c r="P1614" i="16"/>
  <c r="Q1614" i="16"/>
  <c r="R1614" i="16" s="1"/>
  <c r="N1614" i="16" s="1"/>
  <c r="Q1629" i="16"/>
  <c r="R1629" i="16" s="1"/>
  <c r="N1629" i="16" s="1"/>
  <c r="P1629" i="16"/>
  <c r="P1402" i="16"/>
  <c r="Q1402" i="16"/>
  <c r="R1402" i="16" s="1"/>
  <c r="N1402" i="16" s="1"/>
  <c r="P842" i="16"/>
  <c r="Q842" i="16"/>
  <c r="R842" i="16" s="1"/>
  <c r="N842" i="16" s="1"/>
  <c r="Q578" i="16"/>
  <c r="R578" i="16" s="1"/>
  <c r="N578" i="16" s="1"/>
  <c r="P578" i="16"/>
  <c r="P222" i="16"/>
  <c r="Q222" i="16"/>
  <c r="R222" i="16" s="1"/>
  <c r="N222" i="16" s="1"/>
  <c r="P380" i="16"/>
  <c r="Q380" i="16"/>
  <c r="R380" i="16" s="1"/>
  <c r="N380" i="16" s="1"/>
  <c r="Q69" i="16"/>
  <c r="R69" i="16" s="1"/>
  <c r="N69" i="16" s="1"/>
  <c r="P69" i="16"/>
  <c r="P754" i="16"/>
  <c r="Q754" i="16"/>
  <c r="R754" i="16" s="1"/>
  <c r="N754" i="16" s="1"/>
  <c r="Q468" i="16"/>
  <c r="R468" i="16" s="1"/>
  <c r="N468" i="16" s="1"/>
  <c r="P468" i="16"/>
  <c r="Q1142" i="16"/>
  <c r="R1142" i="16" s="1"/>
  <c r="N1142" i="16" s="1"/>
  <c r="P1142" i="16"/>
  <c r="Q1850" i="16"/>
  <c r="R1850" i="16" s="1"/>
  <c r="N1850" i="16" s="1"/>
  <c r="P1850" i="16"/>
  <c r="Q1312" i="16"/>
  <c r="R1312" i="16" s="1"/>
  <c r="N1312" i="16" s="1"/>
  <c r="P1312" i="16"/>
  <c r="P1364" i="16"/>
  <c r="Q1364" i="16"/>
  <c r="R1364" i="16" s="1"/>
  <c r="N1364" i="16" s="1"/>
  <c r="P2071" i="16"/>
  <c r="Q2071" i="16"/>
  <c r="R2071" i="16" s="1"/>
  <c r="N2071" i="16" s="1"/>
  <c r="Q1882" i="16"/>
  <c r="R1882" i="16" s="1"/>
  <c r="N1882" i="16" s="1"/>
  <c r="P1882" i="16"/>
  <c r="Q709" i="16"/>
  <c r="R709" i="16" s="1"/>
  <c r="N709" i="16" s="1"/>
  <c r="P709" i="16"/>
  <c r="Q447" i="16"/>
  <c r="R447" i="16" s="1"/>
  <c r="N447" i="16" s="1"/>
  <c r="P447" i="16"/>
  <c r="Q88" i="16"/>
  <c r="R88" i="16" s="1"/>
  <c r="N88" i="16" s="1"/>
  <c r="P88" i="16"/>
  <c r="Q247" i="16"/>
  <c r="R247" i="16" s="1"/>
  <c r="N247" i="16" s="1"/>
  <c r="P247" i="16"/>
  <c r="Q957" i="16"/>
  <c r="R957" i="16" s="1"/>
  <c r="N957" i="16" s="1"/>
  <c r="P957" i="16"/>
  <c r="P622" i="16"/>
  <c r="Q622" i="16"/>
  <c r="R622" i="16" s="1"/>
  <c r="N622" i="16" s="1"/>
  <c r="Q336" i="16"/>
  <c r="R336" i="16" s="1"/>
  <c r="N336" i="16" s="1"/>
  <c r="P336" i="16"/>
  <c r="Q2006" i="16"/>
  <c r="R2006" i="16" s="1"/>
  <c r="N2006" i="16" s="1"/>
  <c r="P2006" i="16"/>
  <c r="Q1719" i="16"/>
  <c r="R1719" i="16" s="1"/>
  <c r="N1719" i="16" s="1"/>
  <c r="P1719" i="16"/>
  <c r="P1182" i="16"/>
  <c r="Q1182" i="16"/>
  <c r="R1182" i="16" s="1"/>
  <c r="N1182" i="16" s="1"/>
  <c r="Q1219" i="16"/>
  <c r="R1219" i="16" s="1"/>
  <c r="N1219" i="16" s="1"/>
  <c r="P1219" i="16"/>
  <c r="P1940" i="16"/>
  <c r="Q1940" i="16"/>
  <c r="R1940" i="16" s="1"/>
  <c r="N1940" i="16" s="1"/>
  <c r="Q1737" i="16"/>
  <c r="R1737" i="16" s="1"/>
  <c r="N1737" i="16" s="1"/>
  <c r="P1737" i="16"/>
  <c r="P914" i="16"/>
  <c r="Q914" i="16"/>
  <c r="R914" i="16" s="1"/>
  <c r="N914" i="16" s="1"/>
  <c r="Q568" i="16"/>
  <c r="R568" i="16" s="1"/>
  <c r="N568" i="16" s="1"/>
  <c r="P568" i="16"/>
  <c r="Q473" i="16"/>
  <c r="R473" i="16" s="1"/>
  <c r="N473" i="16" s="1"/>
  <c r="P473" i="16"/>
  <c r="Q392" i="16"/>
  <c r="R392" i="16" s="1"/>
  <c r="N392" i="16" s="1"/>
  <c r="P392" i="16"/>
  <c r="P59" i="16"/>
  <c r="Q59" i="16"/>
  <c r="R59" i="16" s="1"/>
  <c r="N59" i="16" s="1"/>
  <c r="P790" i="16"/>
  <c r="Q790" i="16"/>
  <c r="R790" i="16" s="1"/>
  <c r="N790" i="16" s="1"/>
  <c r="Q1417" i="16"/>
  <c r="R1417" i="16" s="1"/>
  <c r="N1417" i="16" s="1"/>
  <c r="P1417" i="16"/>
  <c r="P1156" i="16"/>
  <c r="Q1156" i="16"/>
  <c r="R1156" i="16" s="1"/>
  <c r="N1156" i="16" s="1"/>
  <c r="Q1875" i="16"/>
  <c r="R1875" i="16" s="1"/>
  <c r="N1875" i="16" s="1"/>
  <c r="P1875" i="16"/>
  <c r="P1362" i="16"/>
  <c r="Q1362" i="16"/>
  <c r="R1362" i="16" s="1"/>
  <c r="N1362" i="16" s="1"/>
  <c r="Q1376" i="16"/>
  <c r="R1376" i="16" s="1"/>
  <c r="N1376" i="16" s="1"/>
  <c r="P1376" i="16"/>
  <c r="P1126" i="16"/>
  <c r="Q1126" i="16"/>
  <c r="R1126" i="16" s="1"/>
  <c r="N1126" i="16" s="1"/>
  <c r="Q1199" i="16"/>
  <c r="R1199" i="16" s="1"/>
  <c r="N1199" i="16" s="1"/>
  <c r="P1199" i="16"/>
  <c r="Q926" i="16"/>
  <c r="R926" i="16" s="1"/>
  <c r="N926" i="16" s="1"/>
  <c r="P926" i="16"/>
  <c r="Q581" i="16"/>
  <c r="R581" i="16" s="1"/>
  <c r="N581" i="16" s="1"/>
  <c r="P581" i="16"/>
  <c r="Q485" i="16"/>
  <c r="R485" i="16" s="1"/>
  <c r="N485" i="16" s="1"/>
  <c r="P485" i="16"/>
  <c r="Q404" i="16"/>
  <c r="R404" i="16" s="1"/>
  <c r="N404" i="16" s="1"/>
  <c r="P404" i="16"/>
  <c r="Q70" i="16"/>
  <c r="R70" i="16" s="1"/>
  <c r="N70" i="16" s="1"/>
  <c r="P70" i="16"/>
  <c r="Q803" i="16"/>
  <c r="R803" i="16" s="1"/>
  <c r="N803" i="16" s="1"/>
  <c r="P803" i="16"/>
  <c r="Q1429" i="16"/>
  <c r="R1429" i="16" s="1"/>
  <c r="N1429" i="16" s="1"/>
  <c r="P1429" i="16"/>
  <c r="Q1167" i="16"/>
  <c r="R1167" i="16" s="1"/>
  <c r="N1167" i="16" s="1"/>
  <c r="P1167" i="16"/>
  <c r="P1888" i="16"/>
  <c r="Q1888" i="16"/>
  <c r="R1888" i="16" s="1"/>
  <c r="N1888" i="16" s="1"/>
  <c r="Q1373" i="16"/>
  <c r="R1373" i="16" s="1"/>
  <c r="N1373" i="16" s="1"/>
  <c r="P1373" i="16"/>
  <c r="Q1388" i="16"/>
  <c r="R1388" i="16" s="1"/>
  <c r="N1388" i="16" s="1"/>
  <c r="P1388" i="16"/>
  <c r="Q1137" i="16"/>
  <c r="R1137" i="16" s="1"/>
  <c r="N1137" i="16" s="1"/>
  <c r="P1137" i="16"/>
  <c r="Q1223" i="16"/>
  <c r="R1223" i="16" s="1"/>
  <c r="N1223" i="16" s="1"/>
  <c r="P1223" i="16"/>
  <c r="P794" i="16"/>
  <c r="Q794" i="16"/>
  <c r="R794" i="16" s="1"/>
  <c r="N794" i="16" s="1"/>
  <c r="Q448" i="16"/>
  <c r="R448" i="16" s="1"/>
  <c r="N448" i="16" s="1"/>
  <c r="P448" i="16"/>
  <c r="P354" i="16"/>
  <c r="Q354" i="16"/>
  <c r="R354" i="16" s="1"/>
  <c r="N354" i="16" s="1"/>
  <c r="Q259" i="16"/>
  <c r="R259" i="16" s="1"/>
  <c r="N259" i="16" s="1"/>
  <c r="P259" i="16"/>
  <c r="Q981" i="16"/>
  <c r="R981" i="16" s="1"/>
  <c r="N981" i="16" s="1"/>
  <c r="P981" i="16"/>
  <c r="Q671" i="16"/>
  <c r="R671" i="16" s="1"/>
  <c r="N671" i="16" s="1"/>
  <c r="P671" i="16"/>
  <c r="Q1297" i="16"/>
  <c r="R1297" i="16" s="1"/>
  <c r="N1297" i="16" s="1"/>
  <c r="P1297" i="16"/>
  <c r="Q2053" i="16"/>
  <c r="R2053" i="16" s="1"/>
  <c r="N2053" i="16" s="1"/>
  <c r="P2053" i="16"/>
  <c r="P1757" i="16"/>
  <c r="Q1757" i="16"/>
  <c r="R1757" i="16" s="1"/>
  <c r="N1757" i="16" s="1"/>
  <c r="P1242" i="16"/>
  <c r="Q1242" i="16"/>
  <c r="R1242" i="16" s="1"/>
  <c r="N1242" i="16" s="1"/>
  <c r="Q1256" i="16"/>
  <c r="R1256" i="16" s="1"/>
  <c r="N1256" i="16" s="1"/>
  <c r="P1256" i="16"/>
  <c r="Q1990" i="16"/>
  <c r="R1990" i="16" s="1"/>
  <c r="N1990" i="16" s="1"/>
  <c r="P1990" i="16"/>
  <c r="P1991" i="16"/>
  <c r="Q1991" i="16"/>
  <c r="R1991" i="16" s="1"/>
  <c r="N1991" i="16" s="1"/>
  <c r="P662" i="16"/>
  <c r="Q662" i="16"/>
  <c r="R662" i="16" s="1"/>
  <c r="N662" i="16" s="1"/>
  <c r="P315" i="16"/>
  <c r="Q315" i="16"/>
  <c r="R315" i="16" s="1"/>
  <c r="N315" i="16" s="1"/>
  <c r="Q221" i="16"/>
  <c r="R221" i="16" s="1"/>
  <c r="N221" i="16" s="1"/>
  <c r="P221" i="16"/>
  <c r="Q127" i="16"/>
  <c r="R127" i="16" s="1"/>
  <c r="N127" i="16" s="1"/>
  <c r="P127" i="16"/>
  <c r="P850" i="16"/>
  <c r="Q850" i="16"/>
  <c r="R850" i="16" s="1"/>
  <c r="N850" i="16" s="1"/>
  <c r="Q528" i="16"/>
  <c r="R528" i="16" s="1"/>
  <c r="N528" i="16" s="1"/>
  <c r="P528" i="16"/>
  <c r="P1166" i="16"/>
  <c r="Q1166" i="16"/>
  <c r="R1166" i="16" s="1"/>
  <c r="N1166" i="16" s="1"/>
  <c r="Q1921" i="16"/>
  <c r="R1921" i="16" s="1"/>
  <c r="N1921" i="16" s="1"/>
  <c r="P1921" i="16"/>
  <c r="P1624" i="16"/>
  <c r="Q1624" i="16"/>
  <c r="R1624" i="16" s="1"/>
  <c r="N1624" i="16" s="1"/>
  <c r="P1111" i="16"/>
  <c r="Q1111" i="16"/>
  <c r="R1111" i="16" s="1"/>
  <c r="N1111" i="16" s="1"/>
  <c r="Q1124" i="16"/>
  <c r="R1124" i="16" s="1"/>
  <c r="N1124" i="16" s="1"/>
  <c r="P1124" i="16"/>
  <c r="Q1857" i="16"/>
  <c r="R1857" i="16" s="1"/>
  <c r="N1857" i="16" s="1"/>
  <c r="P1857" i="16"/>
  <c r="Q1787" i="16"/>
  <c r="R1787" i="16" s="1"/>
  <c r="N1787" i="16" s="1"/>
  <c r="P1787" i="16"/>
  <c r="P386" i="16"/>
  <c r="Q386" i="16"/>
  <c r="R386" i="16" s="1"/>
  <c r="N386" i="16" s="1"/>
  <c r="P1083" i="16"/>
  <c r="Q1083" i="16"/>
  <c r="R1083" i="16" s="1"/>
  <c r="N1083" i="16" s="1"/>
  <c r="Q725" i="16"/>
  <c r="R725" i="16" s="1"/>
  <c r="N725" i="16" s="1"/>
  <c r="P725" i="16"/>
  <c r="P882" i="16"/>
  <c r="Q882" i="16"/>
  <c r="R882" i="16" s="1"/>
  <c r="N882" i="16" s="1"/>
  <c r="Q573" i="16"/>
  <c r="R573" i="16" s="1"/>
  <c r="N573" i="16" s="1"/>
  <c r="P573" i="16"/>
  <c r="Q251" i="16"/>
  <c r="R251" i="16" s="1"/>
  <c r="N251" i="16" s="1"/>
  <c r="P251" i="16"/>
  <c r="Q972" i="16"/>
  <c r="R972" i="16" s="1"/>
  <c r="N972" i="16" s="1"/>
  <c r="P972" i="16"/>
  <c r="P1645" i="16"/>
  <c r="Q1645" i="16"/>
  <c r="R1645" i="16" s="1"/>
  <c r="N1645" i="16" s="1"/>
  <c r="Q1348" i="16"/>
  <c r="R1348" i="16" s="1"/>
  <c r="N1348" i="16" s="1"/>
  <c r="P1348" i="16"/>
  <c r="Q833" i="16"/>
  <c r="R833" i="16" s="1"/>
  <c r="N833" i="16" s="1"/>
  <c r="P833" i="16"/>
  <c r="Q1879" i="16"/>
  <c r="R1879" i="16" s="1"/>
  <c r="N1879" i="16" s="1"/>
  <c r="P1879" i="16"/>
  <c r="P1580" i="16"/>
  <c r="Q1580" i="16"/>
  <c r="R1580" i="16" s="1"/>
  <c r="N1580" i="16" s="1"/>
  <c r="Q1451" i="16"/>
  <c r="R1451" i="16" s="1"/>
  <c r="N1451" i="16" s="1"/>
  <c r="P1451" i="16"/>
  <c r="Q1115" i="16"/>
  <c r="R1115" i="16" s="1"/>
  <c r="N1115" i="16" s="1"/>
  <c r="P1115" i="16"/>
  <c r="P1824" i="16"/>
  <c r="Q1824" i="16"/>
  <c r="R1824" i="16" s="1"/>
  <c r="N1824" i="16" s="1"/>
  <c r="Q3541" i="16"/>
  <c r="R3541" i="16" s="1"/>
  <c r="N3541" i="16" s="1"/>
  <c r="P3541" i="16"/>
  <c r="P3506" i="16"/>
  <c r="Q3506" i="16"/>
  <c r="R3506" i="16" s="1"/>
  <c r="N3506" i="16" s="1"/>
  <c r="Q3423" i="16"/>
  <c r="R3423" i="16" s="1"/>
  <c r="N3423" i="16" s="1"/>
  <c r="P3423" i="16"/>
  <c r="P3352" i="16"/>
  <c r="Q3352" i="16"/>
  <c r="R3352" i="16" s="1"/>
  <c r="N3352" i="16" s="1"/>
  <c r="Q2993" i="16"/>
  <c r="R2993" i="16" s="1"/>
  <c r="N2993" i="16" s="1"/>
  <c r="P2993" i="16"/>
  <c r="Q2971" i="16"/>
  <c r="R2971" i="16" s="1"/>
  <c r="N2971" i="16" s="1"/>
  <c r="P2971" i="16"/>
  <c r="P3234" i="16"/>
  <c r="Q3234" i="16"/>
  <c r="R3234" i="16" s="1"/>
  <c r="N3234" i="16" s="1"/>
  <c r="P3176" i="16"/>
  <c r="Q3176" i="16"/>
  <c r="R3176" i="16" s="1"/>
  <c r="N3176" i="16" s="1"/>
  <c r="Q3094" i="16"/>
  <c r="R3094" i="16" s="1"/>
  <c r="N3094" i="16" s="1"/>
  <c r="P3094" i="16"/>
  <c r="P3022" i="16"/>
  <c r="Q3022" i="16"/>
  <c r="R3022" i="16" s="1"/>
  <c r="N3022" i="16" s="1"/>
  <c r="P2976" i="16"/>
  <c r="Q2976" i="16"/>
  <c r="R2976" i="16" s="1"/>
  <c r="N2976" i="16" s="1"/>
  <c r="P2916" i="16"/>
  <c r="Q2916" i="16"/>
  <c r="R2916" i="16" s="1"/>
  <c r="N2916" i="16" s="1"/>
  <c r="Q1835" i="16"/>
  <c r="R1835" i="16" s="1"/>
  <c r="N1835" i="16" s="1"/>
  <c r="P1835" i="16"/>
  <c r="Q3553" i="16"/>
  <c r="R3553" i="16" s="1"/>
  <c r="N3553" i="16" s="1"/>
  <c r="P3553" i="16"/>
  <c r="Q3518" i="16"/>
  <c r="R3518" i="16" s="1"/>
  <c r="N3518" i="16" s="1"/>
  <c r="P3518" i="16"/>
  <c r="Q3435" i="16"/>
  <c r="R3435" i="16" s="1"/>
  <c r="N3435" i="16" s="1"/>
  <c r="P3435" i="16"/>
  <c r="P3364" i="16"/>
  <c r="Q3364" i="16"/>
  <c r="R3364" i="16" s="1"/>
  <c r="N3364" i="16" s="1"/>
  <c r="P3004" i="16"/>
  <c r="Q3004" i="16"/>
  <c r="R3004" i="16" s="1"/>
  <c r="N3004" i="16" s="1"/>
  <c r="Q2982" i="16"/>
  <c r="R2982" i="16" s="1"/>
  <c r="N2982" i="16" s="1"/>
  <c r="P2982" i="16"/>
  <c r="Q3247" i="16"/>
  <c r="R3247" i="16" s="1"/>
  <c r="N3247" i="16" s="1"/>
  <c r="P3247" i="16"/>
  <c r="Q3188" i="16"/>
  <c r="R3188" i="16" s="1"/>
  <c r="N3188" i="16" s="1"/>
  <c r="P3188" i="16"/>
  <c r="Q3105" i="16"/>
  <c r="R3105" i="16" s="1"/>
  <c r="N3105" i="16" s="1"/>
  <c r="P3105" i="16"/>
  <c r="Q3034" i="16"/>
  <c r="R3034" i="16" s="1"/>
  <c r="N3034" i="16" s="1"/>
  <c r="P3034" i="16"/>
  <c r="Q2986" i="16"/>
  <c r="R2986" i="16" s="1"/>
  <c r="N2986" i="16" s="1"/>
  <c r="P2986" i="16"/>
  <c r="Q2927" i="16"/>
  <c r="R2927" i="16" s="1"/>
  <c r="N2927" i="16" s="1"/>
  <c r="P2927" i="16"/>
  <c r="Q2257" i="16"/>
  <c r="R2257" i="16" s="1"/>
  <c r="N2257" i="16" s="1"/>
  <c r="P2257" i="16"/>
  <c r="Q2198" i="16"/>
  <c r="R2198" i="16" s="1"/>
  <c r="N2198" i="16" s="1"/>
  <c r="P2198" i="16"/>
  <c r="Q2152" i="16"/>
  <c r="R2152" i="16" s="1"/>
  <c r="N2152" i="16" s="1"/>
  <c r="P2152" i="16"/>
  <c r="Q3594" i="16"/>
  <c r="R3594" i="16" s="1"/>
  <c r="N3594" i="16" s="1"/>
  <c r="P3594" i="16"/>
  <c r="P3808" i="16"/>
  <c r="Q3808" i="16"/>
  <c r="R3808" i="16" s="1"/>
  <c r="N3808" i="16" s="1"/>
  <c r="Q3449" i="16"/>
  <c r="R3449" i="16" s="1"/>
  <c r="N3449" i="16" s="1"/>
  <c r="P3449" i="16"/>
  <c r="Q3450" i="16"/>
  <c r="R3450" i="16" s="1"/>
  <c r="N3450" i="16" s="1"/>
  <c r="P3450" i="16"/>
  <c r="Q3691" i="16"/>
  <c r="R3691" i="16" s="1"/>
  <c r="N3691" i="16" s="1"/>
  <c r="P3691" i="16"/>
  <c r="Q3644" i="16"/>
  <c r="R3644" i="16" s="1"/>
  <c r="N3644" i="16" s="1"/>
  <c r="P3644" i="16"/>
  <c r="P3549" i="16"/>
  <c r="Q3549" i="16"/>
  <c r="R3549" i="16" s="1"/>
  <c r="N3549" i="16" s="1"/>
  <c r="Q3478" i="16"/>
  <c r="R3478" i="16" s="1"/>
  <c r="N3478" i="16" s="1"/>
  <c r="P3478" i="16"/>
  <c r="P3432" i="16"/>
  <c r="Q3432" i="16"/>
  <c r="R3432" i="16" s="1"/>
  <c r="N3432" i="16" s="1"/>
  <c r="P3373" i="16"/>
  <c r="Q3373" i="16"/>
  <c r="R3373" i="16" s="1"/>
  <c r="N3373" i="16" s="1"/>
  <c r="Q2269" i="16"/>
  <c r="R2269" i="16" s="1"/>
  <c r="N2269" i="16" s="1"/>
  <c r="P2269" i="16"/>
  <c r="Q2210" i="16"/>
  <c r="R2210" i="16" s="1"/>
  <c r="N2210" i="16" s="1"/>
  <c r="P2210" i="16"/>
  <c r="Q2163" i="16"/>
  <c r="R2163" i="16" s="1"/>
  <c r="N2163" i="16" s="1"/>
  <c r="P2163" i="16"/>
  <c r="Q3749" i="16"/>
  <c r="R3749" i="16" s="1"/>
  <c r="N3749" i="16" s="1"/>
  <c r="P3749" i="16"/>
  <c r="Q3819" i="16"/>
  <c r="R3819" i="16" s="1"/>
  <c r="N3819" i="16" s="1"/>
  <c r="P3819" i="16"/>
  <c r="Q3461" i="16"/>
  <c r="R3461" i="16" s="1"/>
  <c r="N3461" i="16" s="1"/>
  <c r="P3461" i="16"/>
  <c r="Q3463" i="16"/>
  <c r="R3463" i="16" s="1"/>
  <c r="N3463" i="16" s="1"/>
  <c r="P3463" i="16"/>
  <c r="Q3703" i="16"/>
  <c r="R3703" i="16" s="1"/>
  <c r="N3703" i="16" s="1"/>
  <c r="P3703" i="16"/>
  <c r="P3655" i="16"/>
  <c r="Q3655" i="16"/>
  <c r="R3655" i="16" s="1"/>
  <c r="N3655" i="16" s="1"/>
  <c r="Q3561" i="16"/>
  <c r="R3561" i="16" s="1"/>
  <c r="N3561" i="16" s="1"/>
  <c r="P3561" i="16"/>
  <c r="Q3490" i="16"/>
  <c r="R3490" i="16" s="1"/>
  <c r="N3490" i="16" s="1"/>
  <c r="P3490" i="16"/>
  <c r="P3443" i="16"/>
  <c r="Q3443" i="16"/>
  <c r="R3443" i="16" s="1"/>
  <c r="N3443" i="16" s="1"/>
  <c r="Q3383" i="16"/>
  <c r="R3383" i="16" s="1"/>
  <c r="N3383" i="16" s="1"/>
  <c r="P3383" i="16"/>
  <c r="P2581" i="16"/>
  <c r="Q2581" i="16"/>
  <c r="R2581" i="16" s="1"/>
  <c r="N2581" i="16" s="1"/>
  <c r="P2523" i="16"/>
  <c r="Q2523" i="16"/>
  <c r="R2523" i="16" s="1"/>
  <c r="N2523" i="16" s="1"/>
  <c r="P2463" i="16"/>
  <c r="Q2463" i="16"/>
  <c r="R2463" i="16" s="1"/>
  <c r="N2463" i="16" s="1"/>
  <c r="Q2392" i="16"/>
  <c r="R2392" i="16" s="1"/>
  <c r="N2392" i="16" s="1"/>
  <c r="P2392" i="16"/>
  <c r="Q2033" i="16"/>
  <c r="R2033" i="16" s="1"/>
  <c r="N2033" i="16" s="1"/>
  <c r="P2033" i="16"/>
  <c r="P1999" i="16"/>
  <c r="Q1999" i="16"/>
  <c r="R1999" i="16" s="1"/>
  <c r="N1999" i="16" s="1"/>
  <c r="Q2275" i="16"/>
  <c r="R2275" i="16" s="1"/>
  <c r="N2275" i="16" s="1"/>
  <c r="P2275" i="16"/>
  <c r="P2215" i="16"/>
  <c r="Q2215" i="16"/>
  <c r="R2215" i="16" s="1"/>
  <c r="N2215" i="16" s="1"/>
  <c r="Q2121" i="16"/>
  <c r="R2121" i="16" s="1"/>
  <c r="N2121" i="16" s="1"/>
  <c r="P2121" i="16"/>
  <c r="P3654" i="16"/>
  <c r="Q3654" i="16"/>
  <c r="R3654" i="16" s="1"/>
  <c r="N3654" i="16" s="1"/>
  <c r="P3791" i="16"/>
  <c r="Q3791" i="16"/>
  <c r="R3791" i="16" s="1"/>
  <c r="N3791" i="16" s="1"/>
  <c r="Q3742" i="16"/>
  <c r="R3742" i="16" s="1"/>
  <c r="N3742" i="16" s="1"/>
  <c r="P3742" i="16"/>
  <c r="Q3684" i="16"/>
  <c r="R3684" i="16" s="1"/>
  <c r="N3684" i="16" s="1"/>
  <c r="P3684" i="16"/>
  <c r="P2593" i="16"/>
  <c r="Q2593" i="16"/>
  <c r="R2593" i="16" s="1"/>
  <c r="N2593" i="16" s="1"/>
  <c r="Q2534" i="16"/>
  <c r="R2534" i="16" s="1"/>
  <c r="N2534" i="16" s="1"/>
  <c r="P2534" i="16"/>
  <c r="P2476" i="16"/>
  <c r="Q2476" i="16"/>
  <c r="R2476" i="16" s="1"/>
  <c r="N2476" i="16" s="1"/>
  <c r="P2405" i="16"/>
  <c r="Q2405" i="16"/>
  <c r="R2405" i="16" s="1"/>
  <c r="N2405" i="16" s="1"/>
  <c r="Q2046" i="16"/>
  <c r="R2046" i="16" s="1"/>
  <c r="N2046" i="16" s="1"/>
  <c r="P2046" i="16"/>
  <c r="Q2010" i="16"/>
  <c r="R2010" i="16" s="1"/>
  <c r="N2010" i="16" s="1"/>
  <c r="P2010" i="16"/>
  <c r="Q2287" i="16"/>
  <c r="R2287" i="16" s="1"/>
  <c r="N2287" i="16" s="1"/>
  <c r="P2287" i="16"/>
  <c r="Q2228" i="16"/>
  <c r="R2228" i="16" s="1"/>
  <c r="N2228" i="16" s="1"/>
  <c r="P2228" i="16"/>
  <c r="Q2134" i="16"/>
  <c r="R2134" i="16" s="1"/>
  <c r="N2134" i="16" s="1"/>
  <c r="P2134" i="16"/>
  <c r="P3761" i="16"/>
  <c r="Q3761" i="16"/>
  <c r="R3761" i="16" s="1"/>
  <c r="N3761" i="16" s="1"/>
  <c r="Q3803" i="16"/>
  <c r="R3803" i="16" s="1"/>
  <c r="N3803" i="16" s="1"/>
  <c r="P3803" i="16"/>
  <c r="Q3755" i="16"/>
  <c r="R3755" i="16" s="1"/>
  <c r="N3755" i="16" s="1"/>
  <c r="P3755" i="16"/>
  <c r="Q3696" i="16"/>
  <c r="R3696" i="16" s="1"/>
  <c r="N3696" i="16" s="1"/>
  <c r="P3696" i="16"/>
  <c r="P1752" i="16"/>
  <c r="Q1752" i="16"/>
  <c r="R1752" i="16" s="1"/>
  <c r="N1752" i="16" s="1"/>
  <c r="P3468" i="16"/>
  <c r="Q3468" i="16"/>
  <c r="R3468" i="16" s="1"/>
  <c r="N3468" i="16" s="1"/>
  <c r="P3434" i="16"/>
  <c r="Q3434" i="16"/>
  <c r="R3434" i="16" s="1"/>
  <c r="N3434" i="16" s="1"/>
  <c r="Q3350" i="16"/>
  <c r="R3350" i="16" s="1"/>
  <c r="N3350" i="16" s="1"/>
  <c r="P3350" i="16"/>
  <c r="Q3280" i="16"/>
  <c r="R3280" i="16" s="1"/>
  <c r="N3280" i="16" s="1"/>
  <c r="P3280" i="16"/>
  <c r="Q2922" i="16"/>
  <c r="R2922" i="16" s="1"/>
  <c r="N2922" i="16" s="1"/>
  <c r="P2922" i="16"/>
  <c r="Q2897" i="16"/>
  <c r="R2897" i="16" s="1"/>
  <c r="N2897" i="16" s="1"/>
  <c r="P2897" i="16"/>
  <c r="Q3163" i="16"/>
  <c r="R3163" i="16" s="1"/>
  <c r="N3163" i="16" s="1"/>
  <c r="P3163" i="16"/>
  <c r="P3104" i="16"/>
  <c r="Q3104" i="16"/>
  <c r="R3104" i="16" s="1"/>
  <c r="N3104" i="16" s="1"/>
  <c r="Q3021" i="16"/>
  <c r="R3021" i="16" s="1"/>
  <c r="N3021" i="16" s="1"/>
  <c r="P3021" i="16"/>
  <c r="Q2950" i="16"/>
  <c r="R2950" i="16" s="1"/>
  <c r="N2950" i="16" s="1"/>
  <c r="P2950" i="16"/>
  <c r="P2904" i="16"/>
  <c r="Q2904" i="16"/>
  <c r="R2904" i="16" s="1"/>
  <c r="N2904" i="16" s="1"/>
  <c r="P2845" i="16"/>
  <c r="Q2845" i="16"/>
  <c r="R2845" i="16" s="1"/>
  <c r="N2845" i="16" s="1"/>
  <c r="P1764" i="16"/>
  <c r="Q1764" i="16"/>
  <c r="R1764" i="16" s="1"/>
  <c r="N1764" i="16" s="1"/>
  <c r="Q3481" i="16"/>
  <c r="R3481" i="16" s="1"/>
  <c r="N3481" i="16" s="1"/>
  <c r="P3481" i="16"/>
  <c r="Q3446" i="16"/>
  <c r="R3446" i="16" s="1"/>
  <c r="N3446" i="16" s="1"/>
  <c r="P3446" i="16"/>
  <c r="Q3363" i="16"/>
  <c r="R3363" i="16" s="1"/>
  <c r="N3363" i="16" s="1"/>
  <c r="P3363" i="16"/>
  <c r="Q3291" i="16"/>
  <c r="R3291" i="16" s="1"/>
  <c r="N3291" i="16" s="1"/>
  <c r="P3291" i="16"/>
  <c r="Q2933" i="16"/>
  <c r="R2933" i="16" s="1"/>
  <c r="N2933" i="16" s="1"/>
  <c r="P2933" i="16"/>
  <c r="Q2909" i="16"/>
  <c r="R2909" i="16" s="1"/>
  <c r="N2909" i="16" s="1"/>
  <c r="P2909" i="16"/>
  <c r="Q3174" i="16"/>
  <c r="R3174" i="16" s="1"/>
  <c r="N3174" i="16" s="1"/>
  <c r="P3174" i="16"/>
  <c r="Q3115" i="16"/>
  <c r="R3115" i="16" s="1"/>
  <c r="N3115" i="16" s="1"/>
  <c r="P3115" i="16"/>
  <c r="P3032" i="16"/>
  <c r="Q3032" i="16"/>
  <c r="R3032" i="16" s="1"/>
  <c r="N3032" i="16" s="1"/>
  <c r="Q2961" i="16"/>
  <c r="R2961" i="16" s="1"/>
  <c r="N2961" i="16" s="1"/>
  <c r="P2961" i="16"/>
  <c r="Q2915" i="16"/>
  <c r="R2915" i="16" s="1"/>
  <c r="N2915" i="16" s="1"/>
  <c r="P2915" i="16"/>
  <c r="Q2856" i="16"/>
  <c r="R2856" i="16" s="1"/>
  <c r="N2856" i="16" s="1"/>
  <c r="P2856" i="16"/>
  <c r="P1920" i="16"/>
  <c r="Q1920" i="16"/>
  <c r="R1920" i="16" s="1"/>
  <c r="N1920" i="16" s="1"/>
  <c r="P3638" i="16"/>
  <c r="Q3638" i="16"/>
  <c r="R3638" i="16" s="1"/>
  <c r="N3638" i="16" s="1"/>
  <c r="P3603" i="16"/>
  <c r="Q3603" i="16"/>
  <c r="R3603" i="16" s="1"/>
  <c r="N3603" i="16" s="1"/>
  <c r="Q3520" i="16"/>
  <c r="R3520" i="16" s="1"/>
  <c r="N3520" i="16" s="1"/>
  <c r="P3520" i="16"/>
  <c r="P3448" i="16"/>
  <c r="Q3448" i="16"/>
  <c r="R3448" i="16" s="1"/>
  <c r="N3448" i="16" s="1"/>
  <c r="Q3089" i="16"/>
  <c r="R3089" i="16" s="1"/>
  <c r="N3089" i="16" s="1"/>
  <c r="P3089" i="16"/>
  <c r="Q3067" i="16"/>
  <c r="R3067" i="16" s="1"/>
  <c r="N3067" i="16" s="1"/>
  <c r="P3067" i="16"/>
  <c r="P3330" i="16"/>
  <c r="Q3330" i="16"/>
  <c r="R3330" i="16" s="1"/>
  <c r="N3330" i="16" s="1"/>
  <c r="Q3272" i="16"/>
  <c r="R3272" i="16" s="1"/>
  <c r="N3272" i="16" s="1"/>
  <c r="P3272" i="16"/>
  <c r="P3190" i="16"/>
  <c r="Q3190" i="16"/>
  <c r="R3190" i="16" s="1"/>
  <c r="N3190" i="16" s="1"/>
  <c r="Q3119" i="16"/>
  <c r="R3119" i="16" s="1"/>
  <c r="N3119" i="16" s="1"/>
  <c r="P3119" i="16"/>
  <c r="Q3071" i="16"/>
  <c r="R3071" i="16" s="1"/>
  <c r="N3071" i="16" s="1"/>
  <c r="P3071" i="16"/>
  <c r="Q3011" i="16"/>
  <c r="R3011" i="16" s="1"/>
  <c r="N3011" i="16" s="1"/>
  <c r="P3011" i="16"/>
  <c r="P1644" i="16"/>
  <c r="Q1644" i="16"/>
  <c r="R1644" i="16" s="1"/>
  <c r="N1644" i="16" s="1"/>
  <c r="P3361" i="16"/>
  <c r="Q3361" i="16"/>
  <c r="R3361" i="16" s="1"/>
  <c r="N3361" i="16" s="1"/>
  <c r="P3326" i="16"/>
  <c r="Q3326" i="16"/>
  <c r="R3326" i="16" s="1"/>
  <c r="N3326" i="16" s="1"/>
  <c r="P3243" i="16"/>
  <c r="Q3243" i="16"/>
  <c r="R3243" i="16" s="1"/>
  <c r="N3243" i="16" s="1"/>
  <c r="P3172" i="16"/>
  <c r="Q3172" i="16"/>
  <c r="R3172" i="16" s="1"/>
  <c r="N3172" i="16" s="1"/>
  <c r="Q2812" i="16"/>
  <c r="R2812" i="16" s="1"/>
  <c r="N2812" i="16" s="1"/>
  <c r="P2812" i="16"/>
  <c r="P2789" i="16"/>
  <c r="Q2789" i="16"/>
  <c r="R2789" i="16" s="1"/>
  <c r="N2789" i="16" s="1"/>
  <c r="P3056" i="16"/>
  <c r="Q3056" i="16"/>
  <c r="R3056" i="16" s="1"/>
  <c r="N3056" i="16" s="1"/>
  <c r="Q2995" i="16"/>
  <c r="R2995" i="16" s="1"/>
  <c r="N2995" i="16" s="1"/>
  <c r="P2995" i="16"/>
  <c r="Q2913" i="16"/>
  <c r="R2913" i="16" s="1"/>
  <c r="N2913" i="16" s="1"/>
  <c r="P2913" i="16"/>
  <c r="Q2842" i="16"/>
  <c r="R2842" i="16" s="1"/>
  <c r="N2842" i="16" s="1"/>
  <c r="P2842" i="16"/>
  <c r="Q2795" i="16"/>
  <c r="R2795" i="16" s="1"/>
  <c r="N2795" i="16" s="1"/>
  <c r="P2795" i="16"/>
  <c r="Q2736" i="16"/>
  <c r="R2736" i="16" s="1"/>
  <c r="N2736" i="16" s="1"/>
  <c r="P2736" i="16"/>
  <c r="P1800" i="16"/>
  <c r="Q1800" i="16"/>
  <c r="R1800" i="16" s="1"/>
  <c r="N1800" i="16" s="1"/>
  <c r="Q3517" i="16"/>
  <c r="R3517" i="16" s="1"/>
  <c r="N3517" i="16" s="1"/>
  <c r="P3517" i="16"/>
  <c r="Q3482" i="16"/>
  <c r="R3482" i="16" s="1"/>
  <c r="N3482" i="16" s="1"/>
  <c r="P3482" i="16"/>
  <c r="Q3399" i="16"/>
  <c r="R3399" i="16" s="1"/>
  <c r="N3399" i="16" s="1"/>
  <c r="P3399" i="16"/>
  <c r="Q3328" i="16"/>
  <c r="R3328" i="16" s="1"/>
  <c r="N3328" i="16" s="1"/>
  <c r="P3328" i="16"/>
  <c r="P2968" i="16"/>
  <c r="Q2968" i="16"/>
  <c r="R2968" i="16" s="1"/>
  <c r="N2968" i="16" s="1"/>
  <c r="Q2946" i="16"/>
  <c r="R2946" i="16" s="1"/>
  <c r="N2946" i="16" s="1"/>
  <c r="P2946" i="16"/>
  <c r="Q3211" i="16"/>
  <c r="R3211" i="16" s="1"/>
  <c r="N3211" i="16" s="1"/>
  <c r="P3211" i="16"/>
  <c r="Q3151" i="16"/>
  <c r="R3151" i="16" s="1"/>
  <c r="N3151" i="16" s="1"/>
  <c r="P3151" i="16"/>
  <c r="P3069" i="16"/>
  <c r="Q3069" i="16"/>
  <c r="R3069" i="16" s="1"/>
  <c r="N3069" i="16" s="1"/>
  <c r="Q2998" i="16"/>
  <c r="R2998" i="16" s="1"/>
  <c r="N2998" i="16" s="1"/>
  <c r="P2998" i="16"/>
  <c r="P2952" i="16"/>
  <c r="Q2952" i="16"/>
  <c r="R2952" i="16" s="1"/>
  <c r="N2952" i="16" s="1"/>
  <c r="P2892" i="16"/>
  <c r="Q2892" i="16"/>
  <c r="R2892" i="16" s="1"/>
  <c r="N2892" i="16" s="1"/>
  <c r="Q1381" i="16"/>
  <c r="R1381" i="16" s="1"/>
  <c r="N1381" i="16" s="1"/>
  <c r="P1381" i="16"/>
  <c r="P3096" i="16"/>
  <c r="Q3096" i="16"/>
  <c r="R3096" i="16" s="1"/>
  <c r="N3096" i="16" s="1"/>
  <c r="Q3063" i="16"/>
  <c r="R3063" i="16" s="1"/>
  <c r="N3063" i="16" s="1"/>
  <c r="P3063" i="16"/>
  <c r="P2980" i="16"/>
  <c r="Q2980" i="16"/>
  <c r="R2980" i="16" s="1"/>
  <c r="N2980" i="16" s="1"/>
  <c r="P2908" i="16"/>
  <c r="Q2908" i="16"/>
  <c r="R2908" i="16" s="1"/>
  <c r="N2908" i="16" s="1"/>
  <c r="P2549" i="16"/>
  <c r="Q2549" i="16"/>
  <c r="R2549" i="16" s="1"/>
  <c r="N2549" i="16" s="1"/>
  <c r="Q2526" i="16"/>
  <c r="R2526" i="16" s="1"/>
  <c r="N2526" i="16" s="1"/>
  <c r="P2526" i="16"/>
  <c r="Q2791" i="16"/>
  <c r="R2791" i="16" s="1"/>
  <c r="N2791" i="16" s="1"/>
  <c r="P2791" i="16"/>
  <c r="Q2732" i="16"/>
  <c r="R2732" i="16" s="1"/>
  <c r="N2732" i="16" s="1"/>
  <c r="P2732" i="16"/>
  <c r="P2649" i="16"/>
  <c r="Q2649" i="16"/>
  <c r="R2649" i="16" s="1"/>
  <c r="N2649" i="16" s="1"/>
  <c r="Q2566" i="16"/>
  <c r="R2566" i="16" s="1"/>
  <c r="N2566" i="16" s="1"/>
  <c r="P2566" i="16"/>
  <c r="P2531" i="16"/>
  <c r="Q2531" i="16"/>
  <c r="R2531" i="16" s="1"/>
  <c r="N2531" i="16" s="1"/>
  <c r="P2461" i="16"/>
  <c r="Q2461" i="16"/>
  <c r="R2461" i="16" s="1"/>
  <c r="N2461" i="16" s="1"/>
  <c r="Q409" i="16"/>
  <c r="R409" i="16" s="1"/>
  <c r="N409" i="16" s="1"/>
  <c r="P409" i="16"/>
  <c r="P1880" i="16"/>
  <c r="Q1880" i="16"/>
  <c r="R1880" i="16" s="1"/>
  <c r="N1880" i="16" s="1"/>
  <c r="Q275" i="16"/>
  <c r="R275" i="16" s="1"/>
  <c r="N275" i="16" s="1"/>
  <c r="P275" i="16"/>
  <c r="Q1791" i="16"/>
  <c r="R1791" i="16" s="1"/>
  <c r="N1791" i="16" s="1"/>
  <c r="P1791" i="16"/>
  <c r="Q1201" i="16"/>
  <c r="R1201" i="16" s="1"/>
  <c r="N1201" i="16" s="1"/>
  <c r="P1201" i="16"/>
  <c r="P1146" i="16"/>
  <c r="Q1146" i="16"/>
  <c r="R1146" i="16" s="1"/>
  <c r="N1146" i="16" s="1"/>
  <c r="P3845" i="16"/>
  <c r="Q3845" i="16"/>
  <c r="R3845" i="16" s="1"/>
  <c r="N3845" i="16" s="1"/>
  <c r="P686" i="16"/>
  <c r="Q686" i="16"/>
  <c r="R686" i="16" s="1"/>
  <c r="N686" i="16" s="1"/>
  <c r="Q375" i="16"/>
  <c r="R375" i="16" s="1"/>
  <c r="N375" i="16" s="1"/>
  <c r="P375" i="16"/>
  <c r="Q157" i="16"/>
  <c r="R157" i="16" s="1"/>
  <c r="N157" i="16" s="1"/>
  <c r="P157" i="16"/>
  <c r="Q452" i="16"/>
  <c r="R452" i="16" s="1"/>
  <c r="N452" i="16" s="1"/>
  <c r="P452" i="16"/>
  <c r="Q852" i="16"/>
  <c r="R852" i="16" s="1"/>
  <c r="N852" i="16" s="1"/>
  <c r="P852" i="16"/>
  <c r="P1476" i="16"/>
  <c r="Q1476" i="16"/>
  <c r="R1476" i="16" s="1"/>
  <c r="N1476" i="16" s="1"/>
  <c r="P1215" i="16"/>
  <c r="Q1215" i="16"/>
  <c r="R1215" i="16" s="1"/>
  <c r="N1215" i="16" s="1"/>
  <c r="Q1935" i="16"/>
  <c r="R1935" i="16" s="1"/>
  <c r="N1935" i="16" s="1"/>
  <c r="P1935" i="16"/>
  <c r="Q1421" i="16"/>
  <c r="R1421" i="16" s="1"/>
  <c r="N1421" i="16" s="1"/>
  <c r="P1421" i="16"/>
  <c r="Q1436" i="16"/>
  <c r="R1436" i="16" s="1"/>
  <c r="N1436" i="16" s="1"/>
  <c r="P1436" i="16"/>
  <c r="P1186" i="16"/>
  <c r="Q1186" i="16"/>
  <c r="R1186" i="16" s="1"/>
  <c r="N1186" i="16" s="1"/>
  <c r="Q73" i="16"/>
  <c r="R73" i="16" s="1"/>
  <c r="N73" i="16" s="1"/>
  <c r="P73" i="16"/>
  <c r="Q841" i="16"/>
  <c r="R841" i="16" s="1"/>
  <c r="N841" i="16" s="1"/>
  <c r="P841" i="16"/>
  <c r="Q497" i="16"/>
  <c r="R497" i="16" s="1"/>
  <c r="N497" i="16" s="1"/>
  <c r="P497" i="16"/>
  <c r="P402" i="16"/>
  <c r="Q402" i="16"/>
  <c r="R402" i="16" s="1"/>
  <c r="N402" i="16" s="1"/>
  <c r="Q308" i="16"/>
  <c r="R308" i="16" s="1"/>
  <c r="N308" i="16" s="1"/>
  <c r="P308" i="16"/>
  <c r="Q1028" i="16"/>
  <c r="R1028" i="16" s="1"/>
  <c r="N1028" i="16" s="1"/>
  <c r="P1028" i="16"/>
  <c r="P718" i="16"/>
  <c r="Q718" i="16"/>
  <c r="R718" i="16" s="1"/>
  <c r="N718" i="16" s="1"/>
  <c r="Q1345" i="16"/>
  <c r="R1345" i="16" s="1"/>
  <c r="N1345" i="16" s="1"/>
  <c r="P1345" i="16"/>
  <c r="Q2102" i="16"/>
  <c r="R2102" i="16" s="1"/>
  <c r="N2102" i="16" s="1"/>
  <c r="P2102" i="16"/>
  <c r="Q1805" i="16"/>
  <c r="R1805" i="16" s="1"/>
  <c r="N1805" i="16" s="1"/>
  <c r="P1805" i="16"/>
  <c r="P1290" i="16"/>
  <c r="Q1290" i="16"/>
  <c r="R1290" i="16" s="1"/>
  <c r="N1290" i="16" s="1"/>
  <c r="Q1305" i="16"/>
  <c r="R1305" i="16" s="1"/>
  <c r="N1305" i="16" s="1"/>
  <c r="P1305" i="16"/>
  <c r="Q2038" i="16"/>
  <c r="R2038" i="16" s="1"/>
  <c r="N2038" i="16" s="1"/>
  <c r="P2038" i="16"/>
  <c r="Q2040" i="16"/>
  <c r="R2040" i="16" s="1"/>
  <c r="N2040" i="16" s="1"/>
  <c r="P2040" i="16"/>
  <c r="Q399" i="16"/>
  <c r="R399" i="16" s="1"/>
  <c r="N399" i="16" s="1"/>
  <c r="P399" i="16"/>
  <c r="Q1084" i="16"/>
  <c r="R1084" i="16" s="1"/>
  <c r="N1084" i="16" s="1"/>
  <c r="P1084" i="16"/>
  <c r="Q199" i="16"/>
  <c r="R199" i="16" s="1"/>
  <c r="N199" i="16" s="1"/>
  <c r="P199" i="16"/>
  <c r="Q908" i="16"/>
  <c r="R908" i="16" s="1"/>
  <c r="N908" i="16" s="1"/>
  <c r="P908" i="16"/>
  <c r="Q575" i="16"/>
  <c r="R575" i="16" s="1"/>
  <c r="N575" i="16" s="1"/>
  <c r="P575" i="16"/>
  <c r="Q288" i="16"/>
  <c r="R288" i="16" s="1"/>
  <c r="N288" i="16" s="1"/>
  <c r="P288" i="16"/>
  <c r="Q1945" i="16"/>
  <c r="R1945" i="16" s="1"/>
  <c r="N1945" i="16" s="1"/>
  <c r="P1945" i="16"/>
  <c r="Q1671" i="16"/>
  <c r="R1671" i="16" s="1"/>
  <c r="N1671" i="16" s="1"/>
  <c r="P1671" i="16"/>
  <c r="P1134" i="16"/>
  <c r="Q1134" i="16"/>
  <c r="R1134" i="16" s="1"/>
  <c r="N1134" i="16" s="1"/>
  <c r="Q1171" i="16"/>
  <c r="R1171" i="16" s="1"/>
  <c r="N1171" i="16" s="1"/>
  <c r="P1171" i="16"/>
  <c r="P1892" i="16"/>
  <c r="Q1892" i="16"/>
  <c r="R1892" i="16" s="1"/>
  <c r="N1892" i="16" s="1"/>
  <c r="Q1690" i="16"/>
  <c r="R1690" i="16" s="1"/>
  <c r="N1690" i="16" s="1"/>
  <c r="P1690" i="16"/>
  <c r="Q673" i="16"/>
  <c r="R673" i="16" s="1"/>
  <c r="N673" i="16" s="1"/>
  <c r="P673" i="16"/>
  <c r="Q411" i="16"/>
  <c r="R411" i="16" s="1"/>
  <c r="N411" i="16" s="1"/>
  <c r="P411" i="16"/>
  <c r="Q51" i="16"/>
  <c r="R51" i="16" s="1"/>
  <c r="N51" i="16" s="1"/>
  <c r="P51" i="16"/>
  <c r="Q211" i="16"/>
  <c r="R211" i="16" s="1"/>
  <c r="N211" i="16" s="1"/>
  <c r="P211" i="16"/>
  <c r="Q921" i="16"/>
  <c r="R921" i="16" s="1"/>
  <c r="N921" i="16" s="1"/>
  <c r="P921" i="16"/>
  <c r="Q587" i="16"/>
  <c r="R587" i="16" s="1"/>
  <c r="N587" i="16" s="1"/>
  <c r="P587" i="16"/>
  <c r="Q299" i="16"/>
  <c r="R299" i="16" s="1"/>
  <c r="N299" i="16" s="1"/>
  <c r="P299" i="16"/>
  <c r="Q1970" i="16"/>
  <c r="R1970" i="16" s="1"/>
  <c r="N1970" i="16" s="1"/>
  <c r="P1970" i="16"/>
  <c r="Q1682" i="16"/>
  <c r="R1682" i="16" s="1"/>
  <c r="N1682" i="16" s="1"/>
  <c r="P1682" i="16"/>
  <c r="Q1145" i="16"/>
  <c r="R1145" i="16" s="1"/>
  <c r="N1145" i="16" s="1"/>
  <c r="P1145" i="16"/>
  <c r="Q1183" i="16"/>
  <c r="R1183" i="16" s="1"/>
  <c r="N1183" i="16" s="1"/>
  <c r="P1183" i="16"/>
  <c r="Q1905" i="16"/>
  <c r="R1905" i="16" s="1"/>
  <c r="N1905" i="16" s="1"/>
  <c r="P1905" i="16"/>
  <c r="Q1701" i="16"/>
  <c r="R1701" i="16" s="1"/>
  <c r="N1701" i="16" s="1"/>
  <c r="P1701" i="16"/>
  <c r="Q542" i="16"/>
  <c r="R542" i="16" s="1"/>
  <c r="N542" i="16" s="1"/>
  <c r="P542" i="16"/>
  <c r="Q267" i="16"/>
  <c r="R267" i="16" s="1"/>
  <c r="N267" i="16" s="1"/>
  <c r="P267" i="16"/>
  <c r="P964" i="16"/>
  <c r="Q964" i="16"/>
  <c r="R964" i="16" s="1"/>
  <c r="N964" i="16" s="1"/>
  <c r="P79" i="16"/>
  <c r="Q79" i="16"/>
  <c r="R79" i="16" s="1"/>
  <c r="N79" i="16" s="1"/>
  <c r="Q789" i="16"/>
  <c r="R789" i="16" s="1"/>
  <c r="N789" i="16" s="1"/>
  <c r="P789" i="16"/>
  <c r="P454" i="16"/>
  <c r="Q454" i="16"/>
  <c r="R454" i="16" s="1"/>
  <c r="N454" i="16" s="1"/>
  <c r="P155" i="16"/>
  <c r="Q155" i="16"/>
  <c r="R155" i="16" s="1"/>
  <c r="N155" i="16" s="1"/>
  <c r="Q1813" i="16"/>
  <c r="R1813" i="16" s="1"/>
  <c r="N1813" i="16" s="1"/>
  <c r="P1813" i="16"/>
  <c r="Q1552" i="16"/>
  <c r="R1552" i="16" s="1"/>
  <c r="N1552" i="16" s="1"/>
  <c r="P1552" i="16"/>
  <c r="Q1013" i="16"/>
  <c r="R1013" i="16" s="1"/>
  <c r="N1013" i="16" s="1"/>
  <c r="P1013" i="16"/>
  <c r="P1758" i="16"/>
  <c r="Q1758" i="16"/>
  <c r="R1758" i="16" s="1"/>
  <c r="N1758" i="16" s="1"/>
  <c r="P1772" i="16"/>
  <c r="Q1772" i="16"/>
  <c r="R1772" i="16" s="1"/>
  <c r="N1772" i="16" s="1"/>
  <c r="Q1559" i="16"/>
  <c r="R1559" i="16" s="1"/>
  <c r="N1559" i="16" s="1"/>
  <c r="P1559" i="16"/>
  <c r="Q985" i="16"/>
  <c r="R985" i="16" s="1"/>
  <c r="N985" i="16" s="1"/>
  <c r="P985" i="16"/>
  <c r="P723" i="16"/>
  <c r="Q723" i="16"/>
  <c r="R723" i="16" s="1"/>
  <c r="N723" i="16" s="1"/>
  <c r="Q365" i="16"/>
  <c r="R365" i="16" s="1"/>
  <c r="N365" i="16" s="1"/>
  <c r="P365" i="16"/>
  <c r="P524" i="16"/>
  <c r="Q524" i="16"/>
  <c r="R524" i="16" s="1"/>
  <c r="N524" i="16" s="1"/>
  <c r="Q213" i="16"/>
  <c r="R213" i="16" s="1"/>
  <c r="N213" i="16" s="1"/>
  <c r="P213" i="16"/>
  <c r="Q909" i="16"/>
  <c r="R909" i="16" s="1"/>
  <c r="N909" i="16" s="1"/>
  <c r="P909" i="16"/>
  <c r="Q612" i="16"/>
  <c r="R612" i="16" s="1"/>
  <c r="N612" i="16" s="1"/>
  <c r="P612" i="16"/>
  <c r="Q1286" i="16"/>
  <c r="R1286" i="16" s="1"/>
  <c r="N1286" i="16" s="1"/>
  <c r="P1286" i="16"/>
  <c r="Q1994" i="16"/>
  <c r="R1994" i="16" s="1"/>
  <c r="N1994" i="16" s="1"/>
  <c r="P1994" i="16"/>
  <c r="P1458" i="16"/>
  <c r="Q1458" i="16"/>
  <c r="R1458" i="16" s="1"/>
  <c r="N1458" i="16" s="1"/>
  <c r="Q1507" i="16"/>
  <c r="R1507" i="16" s="1"/>
  <c r="N1507" i="16" s="1"/>
  <c r="P1507" i="16"/>
  <c r="Q1221" i="16"/>
  <c r="R1221" i="16" s="1"/>
  <c r="N1221" i="16" s="1"/>
  <c r="P1221" i="16"/>
  <c r="P2050" i="16"/>
  <c r="Q2050" i="16"/>
  <c r="R2050" i="16" s="1"/>
  <c r="N2050" i="16" s="1"/>
  <c r="P854" i="16"/>
  <c r="Q854" i="16"/>
  <c r="R854" i="16" s="1"/>
  <c r="N854" i="16" s="1"/>
  <c r="P590" i="16"/>
  <c r="Q590" i="16"/>
  <c r="R590" i="16" s="1"/>
  <c r="N590" i="16" s="1"/>
  <c r="Q233" i="16"/>
  <c r="R233" i="16" s="1"/>
  <c r="N233" i="16" s="1"/>
  <c r="P233" i="16"/>
  <c r="Q391" i="16"/>
  <c r="R391" i="16" s="1"/>
  <c r="N391" i="16" s="1"/>
  <c r="P391" i="16"/>
  <c r="Q81" i="16"/>
  <c r="R81" i="16" s="1"/>
  <c r="N81" i="16" s="1"/>
  <c r="P81" i="16"/>
  <c r="Q767" i="16"/>
  <c r="R767" i="16" s="1"/>
  <c r="N767" i="16" s="1"/>
  <c r="P767" i="16"/>
  <c r="Q479" i="16"/>
  <c r="R479" i="16" s="1"/>
  <c r="N479" i="16" s="1"/>
  <c r="P479" i="16"/>
  <c r="P1154" i="16"/>
  <c r="Q1154" i="16"/>
  <c r="R1154" i="16" s="1"/>
  <c r="N1154" i="16" s="1"/>
  <c r="Q1863" i="16"/>
  <c r="R1863" i="16" s="1"/>
  <c r="N1863" i="16" s="1"/>
  <c r="P1863" i="16"/>
  <c r="Q1325" i="16"/>
  <c r="R1325" i="16" s="1"/>
  <c r="N1325" i="16" s="1"/>
  <c r="P1325" i="16"/>
  <c r="Q1375" i="16"/>
  <c r="R1375" i="16" s="1"/>
  <c r="N1375" i="16" s="1"/>
  <c r="P1375" i="16"/>
  <c r="P1090" i="16"/>
  <c r="Q1090" i="16"/>
  <c r="R1090" i="16" s="1"/>
  <c r="N1090" i="16" s="1"/>
  <c r="P1907" i="16"/>
  <c r="Q1907" i="16"/>
  <c r="R1907" i="16" s="1"/>
  <c r="N1907" i="16" s="1"/>
  <c r="P1058" i="16"/>
  <c r="Q1058" i="16"/>
  <c r="R1058" i="16" s="1"/>
  <c r="N1058" i="16" s="1"/>
  <c r="Q712" i="16"/>
  <c r="R712" i="16" s="1"/>
  <c r="N712" i="16" s="1"/>
  <c r="P712" i="16"/>
  <c r="P618" i="16"/>
  <c r="Q618" i="16"/>
  <c r="R618" i="16" s="1"/>
  <c r="N618" i="16" s="1"/>
  <c r="Q535" i="16"/>
  <c r="R535" i="16" s="1"/>
  <c r="N535" i="16" s="1"/>
  <c r="P535" i="16"/>
  <c r="P202" i="16"/>
  <c r="Q202" i="16"/>
  <c r="R202" i="16" s="1"/>
  <c r="N202" i="16" s="1"/>
  <c r="Q935" i="16"/>
  <c r="R935" i="16" s="1"/>
  <c r="N935" i="16" s="1"/>
  <c r="P935" i="16"/>
  <c r="Q1560" i="16"/>
  <c r="R1560" i="16" s="1"/>
  <c r="N1560" i="16" s="1"/>
  <c r="P1560" i="16"/>
  <c r="P1299" i="16"/>
  <c r="Q1299" i="16"/>
  <c r="R1299" i="16" s="1"/>
  <c r="N1299" i="16" s="1"/>
  <c r="Q2021" i="16"/>
  <c r="R2021" i="16" s="1"/>
  <c r="N2021" i="16" s="1"/>
  <c r="P2021" i="16"/>
  <c r="P1506" i="16"/>
  <c r="Q1506" i="16"/>
  <c r="R1506" i="16" s="1"/>
  <c r="N1506" i="16" s="1"/>
  <c r="Q1520" i="16"/>
  <c r="R1520" i="16" s="1"/>
  <c r="N1520" i="16" s="1"/>
  <c r="P1520" i="16"/>
  <c r="Q1281" i="16"/>
  <c r="R1281" i="16" s="1"/>
  <c r="N1281" i="16" s="1"/>
  <c r="P1281" i="16"/>
  <c r="Q301" i="16"/>
  <c r="R301" i="16" s="1"/>
  <c r="N301" i="16" s="1"/>
  <c r="P301" i="16"/>
  <c r="Q1070" i="16"/>
  <c r="R1070" i="16" s="1"/>
  <c r="N1070" i="16" s="1"/>
  <c r="P1070" i="16"/>
  <c r="Q724" i="16"/>
  <c r="R724" i="16" s="1"/>
  <c r="N724" i="16" s="1"/>
  <c r="P724" i="16"/>
  <c r="P630" i="16"/>
  <c r="Q630" i="16"/>
  <c r="R630" i="16" s="1"/>
  <c r="N630" i="16" s="1"/>
  <c r="Q547" i="16"/>
  <c r="R547" i="16" s="1"/>
  <c r="N547" i="16" s="1"/>
  <c r="P547" i="16"/>
  <c r="P214" i="16"/>
  <c r="Q214" i="16"/>
  <c r="R214" i="16" s="1"/>
  <c r="N214" i="16" s="1"/>
  <c r="Q947" i="16"/>
  <c r="R947" i="16" s="1"/>
  <c r="N947" i="16" s="1"/>
  <c r="P947" i="16"/>
  <c r="Q1572" i="16"/>
  <c r="R1572" i="16" s="1"/>
  <c r="N1572" i="16" s="1"/>
  <c r="P1572" i="16"/>
  <c r="Q1311" i="16"/>
  <c r="R1311" i="16" s="1"/>
  <c r="N1311" i="16" s="1"/>
  <c r="P1311" i="16"/>
  <c r="P2031" i="16"/>
  <c r="Q2031" i="16"/>
  <c r="R2031" i="16" s="1"/>
  <c r="N2031" i="16" s="1"/>
  <c r="Q1517" i="16"/>
  <c r="R1517" i="16" s="1"/>
  <c r="N1517" i="16" s="1"/>
  <c r="P1517" i="16"/>
  <c r="Q1532" i="16"/>
  <c r="R1532" i="16" s="1"/>
  <c r="N1532" i="16" s="1"/>
  <c r="P1532" i="16"/>
  <c r="Q1293" i="16"/>
  <c r="R1293" i="16" s="1"/>
  <c r="N1293" i="16" s="1"/>
  <c r="P1293" i="16"/>
  <c r="Q169" i="16"/>
  <c r="R169" i="16" s="1"/>
  <c r="N169" i="16" s="1"/>
  <c r="P169" i="16"/>
  <c r="P938" i="16"/>
  <c r="Q938" i="16"/>
  <c r="R938" i="16" s="1"/>
  <c r="N938" i="16" s="1"/>
  <c r="Q592" i="16"/>
  <c r="R592" i="16" s="1"/>
  <c r="N592" i="16" s="1"/>
  <c r="P592" i="16"/>
  <c r="Q499" i="16"/>
  <c r="R499" i="16" s="1"/>
  <c r="N499" i="16" s="1"/>
  <c r="P499" i="16"/>
  <c r="Q416" i="16"/>
  <c r="R416" i="16" s="1"/>
  <c r="N416" i="16" s="1"/>
  <c r="P416" i="16"/>
  <c r="Q82" i="16"/>
  <c r="R82" i="16" s="1"/>
  <c r="N82" i="16" s="1"/>
  <c r="P82" i="16"/>
  <c r="P815" i="16"/>
  <c r="Q815" i="16"/>
  <c r="R815" i="16" s="1"/>
  <c r="N815" i="16" s="1"/>
  <c r="P1442" i="16"/>
  <c r="Q1442" i="16"/>
  <c r="R1442" i="16" s="1"/>
  <c r="N1442" i="16" s="1"/>
  <c r="Q1179" i="16"/>
  <c r="R1179" i="16" s="1"/>
  <c r="N1179" i="16" s="1"/>
  <c r="P1179" i="16"/>
  <c r="P1901" i="16"/>
  <c r="Q1901" i="16"/>
  <c r="R1901" i="16" s="1"/>
  <c r="N1901" i="16" s="1"/>
  <c r="P1386" i="16"/>
  <c r="Q1386" i="16"/>
  <c r="R1386" i="16" s="1"/>
  <c r="N1386" i="16" s="1"/>
  <c r="Q1400" i="16"/>
  <c r="R1400" i="16" s="1"/>
  <c r="N1400" i="16" s="1"/>
  <c r="P1400" i="16"/>
  <c r="P1150" i="16"/>
  <c r="Q1150" i="16"/>
  <c r="R1150" i="16" s="1"/>
  <c r="N1150" i="16" s="1"/>
  <c r="Q1273" i="16"/>
  <c r="R1273" i="16" s="1"/>
  <c r="N1273" i="16" s="1"/>
  <c r="P1273" i="16"/>
  <c r="P806" i="16"/>
  <c r="Q806" i="16"/>
  <c r="R806" i="16" s="1"/>
  <c r="N806" i="16" s="1"/>
  <c r="P460" i="16"/>
  <c r="Q460" i="16"/>
  <c r="R460" i="16" s="1"/>
  <c r="N460" i="16" s="1"/>
  <c r="P366" i="16"/>
  <c r="Q366" i="16"/>
  <c r="R366" i="16" s="1"/>
  <c r="N366" i="16" s="1"/>
  <c r="Q272" i="16"/>
  <c r="R272" i="16" s="1"/>
  <c r="N272" i="16" s="1"/>
  <c r="P272" i="16"/>
  <c r="P994" i="16"/>
  <c r="Q994" i="16"/>
  <c r="R994" i="16" s="1"/>
  <c r="N994" i="16" s="1"/>
  <c r="Q683" i="16"/>
  <c r="R683" i="16" s="1"/>
  <c r="N683" i="16" s="1"/>
  <c r="P683" i="16"/>
  <c r="P1310" i="16"/>
  <c r="Q1310" i="16"/>
  <c r="R1310" i="16" s="1"/>
  <c r="N1310" i="16" s="1"/>
  <c r="Q2066" i="16"/>
  <c r="R2066" i="16" s="1"/>
  <c r="N2066" i="16" s="1"/>
  <c r="P2066" i="16"/>
  <c r="P1768" i="16"/>
  <c r="Q1768" i="16"/>
  <c r="R1768" i="16" s="1"/>
  <c r="N1768" i="16" s="1"/>
  <c r="P1255" i="16"/>
  <c r="Q1255" i="16"/>
  <c r="R1255" i="16" s="1"/>
  <c r="N1255" i="16" s="1"/>
  <c r="Q1269" i="16"/>
  <c r="R1269" i="16" s="1"/>
  <c r="N1269" i="16" s="1"/>
  <c r="P1269" i="16"/>
  <c r="Q2001" i="16"/>
  <c r="R2001" i="16" s="1"/>
  <c r="N2001" i="16" s="1"/>
  <c r="P2001" i="16"/>
  <c r="Q2002" i="16"/>
  <c r="R2002" i="16" s="1"/>
  <c r="N2002" i="16" s="1"/>
  <c r="P2002" i="16"/>
  <c r="P530" i="16"/>
  <c r="Q530" i="16"/>
  <c r="R530" i="16" s="1"/>
  <c r="N530" i="16" s="1"/>
  <c r="Q184" i="16"/>
  <c r="R184" i="16" s="1"/>
  <c r="N184" i="16" s="1"/>
  <c r="P184" i="16"/>
  <c r="Q90" i="16"/>
  <c r="R90" i="16" s="1"/>
  <c r="N90" i="16" s="1"/>
  <c r="P90" i="16"/>
  <c r="Q1027" i="16"/>
  <c r="R1027" i="16" s="1"/>
  <c r="N1027" i="16" s="1"/>
  <c r="P1027" i="16"/>
  <c r="Q717" i="16"/>
  <c r="R717" i="16" s="1"/>
  <c r="N717" i="16" s="1"/>
  <c r="P717" i="16"/>
  <c r="Q395" i="16"/>
  <c r="R395" i="16" s="1"/>
  <c r="N395" i="16" s="1"/>
  <c r="P395" i="16"/>
  <c r="Q1032" i="16"/>
  <c r="R1032" i="16" s="1"/>
  <c r="N1032" i="16" s="1"/>
  <c r="P1032" i="16"/>
  <c r="P1790" i="16"/>
  <c r="Q1790" i="16"/>
  <c r="R1790" i="16" s="1"/>
  <c r="N1790" i="16" s="1"/>
  <c r="Q1491" i="16"/>
  <c r="R1491" i="16" s="1"/>
  <c r="N1491" i="16" s="1"/>
  <c r="P1491" i="16"/>
  <c r="P978" i="16"/>
  <c r="Q978" i="16"/>
  <c r="R978" i="16" s="1"/>
  <c r="N978" i="16" s="1"/>
  <c r="Q2024" i="16"/>
  <c r="R2024" i="16" s="1"/>
  <c r="N2024" i="16" s="1"/>
  <c r="P2024" i="16"/>
  <c r="Q1726" i="16"/>
  <c r="R1726" i="16" s="1"/>
  <c r="N1726" i="16" s="1"/>
  <c r="P1726" i="16"/>
  <c r="P1632" i="16"/>
  <c r="Q1632" i="16"/>
  <c r="R1632" i="16" s="1"/>
  <c r="N1632" i="16" s="1"/>
  <c r="Q1259" i="16"/>
  <c r="R1259" i="16" s="1"/>
  <c r="N1259" i="16" s="1"/>
  <c r="P1259" i="16"/>
  <c r="Q1968" i="16"/>
  <c r="R1968" i="16" s="1"/>
  <c r="N1968" i="16" s="1"/>
  <c r="P1968" i="16"/>
  <c r="Q3685" i="16"/>
  <c r="R3685" i="16" s="1"/>
  <c r="N3685" i="16" s="1"/>
  <c r="P3685" i="16"/>
  <c r="Q3650" i="16"/>
  <c r="R3650" i="16" s="1"/>
  <c r="N3650" i="16" s="1"/>
  <c r="P3650" i="16"/>
  <c r="P3567" i="16"/>
  <c r="Q3567" i="16"/>
  <c r="R3567" i="16" s="1"/>
  <c r="N3567" i="16" s="1"/>
  <c r="Q3496" i="16"/>
  <c r="R3496" i="16" s="1"/>
  <c r="N3496" i="16" s="1"/>
  <c r="P3496" i="16"/>
  <c r="Q3137" i="16"/>
  <c r="R3137" i="16" s="1"/>
  <c r="N3137" i="16" s="1"/>
  <c r="P3137" i="16"/>
  <c r="Q3113" i="16"/>
  <c r="R3113" i="16" s="1"/>
  <c r="N3113" i="16" s="1"/>
  <c r="P3113" i="16"/>
  <c r="Q3379" i="16"/>
  <c r="R3379" i="16" s="1"/>
  <c r="N3379" i="16" s="1"/>
  <c r="P3379" i="16"/>
  <c r="Q3320" i="16"/>
  <c r="R3320" i="16" s="1"/>
  <c r="N3320" i="16" s="1"/>
  <c r="P3320" i="16"/>
  <c r="P3238" i="16"/>
  <c r="Q3238" i="16"/>
  <c r="R3238" i="16" s="1"/>
  <c r="N3238" i="16" s="1"/>
  <c r="P3166" i="16"/>
  <c r="Q3166" i="16"/>
  <c r="R3166" i="16" s="1"/>
  <c r="N3166" i="16" s="1"/>
  <c r="Q3118" i="16"/>
  <c r="R3118" i="16" s="1"/>
  <c r="N3118" i="16" s="1"/>
  <c r="P3118" i="16"/>
  <c r="Q3059" i="16"/>
  <c r="R3059" i="16" s="1"/>
  <c r="N3059" i="16" s="1"/>
  <c r="P3059" i="16"/>
  <c r="P1979" i="16"/>
  <c r="Q1979" i="16"/>
  <c r="R1979" i="16" s="1"/>
  <c r="N1979" i="16" s="1"/>
  <c r="Q3697" i="16"/>
  <c r="R3697" i="16" s="1"/>
  <c r="N3697" i="16" s="1"/>
  <c r="P3697" i="16"/>
  <c r="Q3663" i="16"/>
  <c r="R3663" i="16" s="1"/>
  <c r="N3663" i="16" s="1"/>
  <c r="P3663" i="16"/>
  <c r="P3579" i="16"/>
  <c r="Q3579" i="16"/>
  <c r="R3579" i="16" s="1"/>
  <c r="N3579" i="16" s="1"/>
  <c r="Q3508" i="16"/>
  <c r="R3508" i="16" s="1"/>
  <c r="N3508" i="16" s="1"/>
  <c r="P3508" i="16"/>
  <c r="P3148" i="16"/>
  <c r="Q3148" i="16"/>
  <c r="R3148" i="16" s="1"/>
  <c r="N3148" i="16" s="1"/>
  <c r="Q3126" i="16"/>
  <c r="R3126" i="16" s="1"/>
  <c r="N3126" i="16" s="1"/>
  <c r="P3126" i="16"/>
  <c r="P3392" i="16"/>
  <c r="Q3392" i="16"/>
  <c r="R3392" i="16" s="1"/>
  <c r="N3392" i="16" s="1"/>
  <c r="P3332" i="16"/>
  <c r="Q3332" i="16"/>
  <c r="R3332" i="16" s="1"/>
  <c r="N3332" i="16" s="1"/>
  <c r="Q3249" i="16"/>
  <c r="R3249" i="16" s="1"/>
  <c r="N3249" i="16" s="1"/>
  <c r="P3249" i="16"/>
  <c r="Q3179" i="16"/>
  <c r="R3179" i="16" s="1"/>
  <c r="N3179" i="16" s="1"/>
  <c r="P3179" i="16"/>
  <c r="Q3130" i="16"/>
  <c r="R3130" i="16" s="1"/>
  <c r="N3130" i="16" s="1"/>
  <c r="P3130" i="16"/>
  <c r="P3072" i="16"/>
  <c r="Q3072" i="16"/>
  <c r="R3072" i="16" s="1"/>
  <c r="N3072" i="16" s="1"/>
  <c r="P2413" i="16"/>
  <c r="Q2413" i="16"/>
  <c r="R2413" i="16" s="1"/>
  <c r="N2413" i="16" s="1"/>
  <c r="P2354" i="16"/>
  <c r="Q2354" i="16"/>
  <c r="R2354" i="16" s="1"/>
  <c r="N2354" i="16" s="1"/>
  <c r="P2294" i="16"/>
  <c r="Q2294" i="16"/>
  <c r="R2294" i="16" s="1"/>
  <c r="N2294" i="16" s="1"/>
  <c r="Q2213" i="16"/>
  <c r="R2213" i="16" s="1"/>
  <c r="N2213" i="16" s="1"/>
  <c r="P2213" i="16"/>
  <c r="Q1866" i="16"/>
  <c r="R1866" i="16" s="1"/>
  <c r="N1866" i="16" s="1"/>
  <c r="P1866" i="16"/>
  <c r="P1830" i="16"/>
  <c r="Q1830" i="16"/>
  <c r="R1830" i="16" s="1"/>
  <c r="N1830" i="16" s="1"/>
  <c r="Q2108" i="16"/>
  <c r="R2108" i="16" s="1"/>
  <c r="N2108" i="16" s="1"/>
  <c r="P2108" i="16"/>
  <c r="P3835" i="16"/>
  <c r="Q3835" i="16"/>
  <c r="R3835" i="16" s="1"/>
  <c r="N3835" i="16" s="1"/>
  <c r="Q3788" i="16"/>
  <c r="R3788" i="16" s="1"/>
  <c r="N3788" i="16" s="1"/>
  <c r="P3788" i="16"/>
  <c r="P3692" i="16"/>
  <c r="Q3692" i="16"/>
  <c r="R3692" i="16" s="1"/>
  <c r="N3692" i="16" s="1"/>
  <c r="Q3621" i="16"/>
  <c r="R3621" i="16" s="1"/>
  <c r="N3621" i="16" s="1"/>
  <c r="P3621" i="16"/>
  <c r="P3575" i="16"/>
  <c r="Q3575" i="16"/>
  <c r="R3575" i="16" s="1"/>
  <c r="N3575" i="16" s="1"/>
  <c r="Q3515" i="16"/>
  <c r="R3515" i="16" s="1"/>
  <c r="N3515" i="16" s="1"/>
  <c r="P3515" i="16"/>
  <c r="P2425" i="16"/>
  <c r="Q2425" i="16"/>
  <c r="R2425" i="16" s="1"/>
  <c r="N2425" i="16" s="1"/>
  <c r="Q2367" i="16"/>
  <c r="R2367" i="16" s="1"/>
  <c r="N2367" i="16" s="1"/>
  <c r="P2367" i="16"/>
  <c r="Q2306" i="16"/>
  <c r="R2306" i="16" s="1"/>
  <c r="N2306" i="16" s="1"/>
  <c r="P2306" i="16"/>
  <c r="Q2224" i="16"/>
  <c r="R2224" i="16" s="1"/>
  <c r="N2224" i="16" s="1"/>
  <c r="P2224" i="16"/>
  <c r="Q1878" i="16"/>
  <c r="R1878" i="16" s="1"/>
  <c r="N1878" i="16" s="1"/>
  <c r="P1878" i="16"/>
  <c r="Q1842" i="16"/>
  <c r="R1842" i="16" s="1"/>
  <c r="N1842" i="16" s="1"/>
  <c r="P1842" i="16"/>
  <c r="Q2120" i="16"/>
  <c r="R2120" i="16" s="1"/>
  <c r="N2120" i="16" s="1"/>
  <c r="P2120" i="16"/>
  <c r="Q3679" i="16"/>
  <c r="R3679" i="16" s="1"/>
  <c r="N3679" i="16" s="1"/>
  <c r="P3679" i="16"/>
  <c r="P3801" i="16"/>
  <c r="Q3801" i="16"/>
  <c r="R3801" i="16" s="1"/>
  <c r="N3801" i="16" s="1"/>
  <c r="P3706" i="16"/>
  <c r="Q3706" i="16"/>
  <c r="R3706" i="16" s="1"/>
  <c r="N3706" i="16" s="1"/>
  <c r="P3635" i="16"/>
  <c r="Q3635" i="16"/>
  <c r="R3635" i="16" s="1"/>
  <c r="N3635" i="16" s="1"/>
  <c r="Q3587" i="16"/>
  <c r="R3587" i="16" s="1"/>
  <c r="N3587" i="16" s="1"/>
  <c r="P3587" i="16"/>
  <c r="Q3528" i="16"/>
  <c r="R3528" i="16" s="1"/>
  <c r="N3528" i="16" s="1"/>
  <c r="P3528" i="16"/>
  <c r="P2725" i="16"/>
  <c r="Q2725" i="16"/>
  <c r="R2725" i="16" s="1"/>
  <c r="N2725" i="16" s="1"/>
  <c r="Q2666" i="16"/>
  <c r="R2666" i="16" s="1"/>
  <c r="N2666" i="16" s="1"/>
  <c r="P2666" i="16"/>
  <c r="P2607" i="16"/>
  <c r="Q2607" i="16"/>
  <c r="R2607" i="16" s="1"/>
  <c r="N2607" i="16" s="1"/>
  <c r="Q2536" i="16"/>
  <c r="R2536" i="16" s="1"/>
  <c r="N2536" i="16" s="1"/>
  <c r="P2536" i="16"/>
  <c r="Q2177" i="16"/>
  <c r="R2177" i="16" s="1"/>
  <c r="N2177" i="16" s="1"/>
  <c r="P2177" i="16"/>
  <c r="Q2142" i="16"/>
  <c r="R2142" i="16" s="1"/>
  <c r="N2142" i="16" s="1"/>
  <c r="P2142" i="16"/>
  <c r="P2419" i="16"/>
  <c r="Q2419" i="16"/>
  <c r="R2419" i="16" s="1"/>
  <c r="N2419" i="16" s="1"/>
  <c r="Q2360" i="16"/>
  <c r="R2360" i="16" s="1"/>
  <c r="N2360" i="16" s="1"/>
  <c r="P2360" i="16"/>
  <c r="Q2265" i="16"/>
  <c r="R2265" i="16" s="1"/>
  <c r="N2265" i="16" s="1"/>
  <c r="P2265" i="16"/>
  <c r="P2194" i="16"/>
  <c r="Q2194" i="16"/>
  <c r="R2194" i="16" s="1"/>
  <c r="N2194" i="16" s="1"/>
  <c r="P2159" i="16"/>
  <c r="Q2159" i="16"/>
  <c r="R2159" i="16" s="1"/>
  <c r="N2159" i="16" s="1"/>
  <c r="P3571" i="16"/>
  <c r="Q3571" i="16"/>
  <c r="R3571" i="16" s="1"/>
  <c r="N3571" i="16" s="1"/>
  <c r="Q3828" i="16"/>
  <c r="R3828" i="16" s="1"/>
  <c r="N3828" i="16" s="1"/>
  <c r="P3828" i="16"/>
  <c r="P2737" i="16"/>
  <c r="Q2737" i="16"/>
  <c r="R2737" i="16" s="1"/>
  <c r="N2737" i="16" s="1"/>
  <c r="Q2678" i="16"/>
  <c r="R2678" i="16" s="1"/>
  <c r="N2678" i="16" s="1"/>
  <c r="P2678" i="16"/>
  <c r="Q2618" i="16"/>
  <c r="R2618" i="16" s="1"/>
  <c r="N2618" i="16" s="1"/>
  <c r="P2618" i="16"/>
  <c r="Q2548" i="16"/>
  <c r="R2548" i="16" s="1"/>
  <c r="N2548" i="16" s="1"/>
  <c r="P2548" i="16"/>
  <c r="Q2190" i="16"/>
  <c r="R2190" i="16" s="1"/>
  <c r="N2190" i="16" s="1"/>
  <c r="P2190" i="16"/>
  <c r="Q2154" i="16"/>
  <c r="R2154" i="16" s="1"/>
  <c r="N2154" i="16" s="1"/>
  <c r="P2154" i="16"/>
  <c r="P2431" i="16"/>
  <c r="Q2431" i="16"/>
  <c r="R2431" i="16" s="1"/>
  <c r="N2431" i="16" s="1"/>
  <c r="Q2373" i="16"/>
  <c r="R2373" i="16" s="1"/>
  <c r="N2373" i="16" s="1"/>
  <c r="P2373" i="16"/>
  <c r="P2278" i="16"/>
  <c r="Q2278" i="16"/>
  <c r="R2278" i="16" s="1"/>
  <c r="N2278" i="16" s="1"/>
  <c r="Q2206" i="16"/>
  <c r="R2206" i="16" s="1"/>
  <c r="N2206" i="16" s="1"/>
  <c r="P2206" i="16"/>
  <c r="Q2172" i="16"/>
  <c r="R2172" i="16" s="1"/>
  <c r="N2172" i="16" s="1"/>
  <c r="P2172" i="16"/>
  <c r="Q3727" i="16"/>
  <c r="R3727" i="16" s="1"/>
  <c r="N3727" i="16" s="1"/>
  <c r="P3727" i="16"/>
  <c r="Q3840" i="16"/>
  <c r="R3840" i="16" s="1"/>
  <c r="N3840" i="16" s="1"/>
  <c r="P3840" i="16"/>
  <c r="Q1897" i="16"/>
  <c r="R1897" i="16" s="1"/>
  <c r="N1897" i="16" s="1"/>
  <c r="P1897" i="16"/>
  <c r="Q3613" i="16"/>
  <c r="R3613" i="16" s="1"/>
  <c r="N3613" i="16" s="1"/>
  <c r="P3613" i="16"/>
  <c r="P3578" i="16"/>
  <c r="Q3578" i="16"/>
  <c r="R3578" i="16" s="1"/>
  <c r="N3578" i="16" s="1"/>
  <c r="P3494" i="16"/>
  <c r="Q3494" i="16"/>
  <c r="R3494" i="16" s="1"/>
  <c r="N3494" i="16" s="1"/>
  <c r="P3424" i="16"/>
  <c r="Q3424" i="16"/>
  <c r="R3424" i="16" s="1"/>
  <c r="N3424" i="16" s="1"/>
  <c r="Q3065" i="16"/>
  <c r="R3065" i="16" s="1"/>
  <c r="N3065" i="16" s="1"/>
  <c r="P3065" i="16"/>
  <c r="Q3043" i="16"/>
  <c r="R3043" i="16" s="1"/>
  <c r="N3043" i="16" s="1"/>
  <c r="P3043" i="16"/>
  <c r="Q3307" i="16"/>
  <c r="R3307" i="16" s="1"/>
  <c r="N3307" i="16" s="1"/>
  <c r="P3307" i="16"/>
  <c r="Q3248" i="16"/>
  <c r="R3248" i="16" s="1"/>
  <c r="N3248" i="16" s="1"/>
  <c r="P3248" i="16"/>
  <c r="Q3165" i="16"/>
  <c r="R3165" i="16" s="1"/>
  <c r="N3165" i="16" s="1"/>
  <c r="P3165" i="16"/>
  <c r="P3093" i="16"/>
  <c r="Q3093" i="16"/>
  <c r="R3093" i="16" s="1"/>
  <c r="N3093" i="16" s="1"/>
  <c r="P3048" i="16"/>
  <c r="Q3048" i="16"/>
  <c r="R3048" i="16" s="1"/>
  <c r="N3048" i="16" s="1"/>
  <c r="Q2989" i="16"/>
  <c r="R2989" i="16" s="1"/>
  <c r="N2989" i="16" s="1"/>
  <c r="P2989" i="16"/>
  <c r="P1908" i="16"/>
  <c r="Q1908" i="16"/>
  <c r="R1908" i="16" s="1"/>
  <c r="N1908" i="16" s="1"/>
  <c r="Q3626" i="16"/>
  <c r="R3626" i="16" s="1"/>
  <c r="N3626" i="16" s="1"/>
  <c r="P3626" i="16"/>
  <c r="P3591" i="16"/>
  <c r="Q3591" i="16"/>
  <c r="R3591" i="16" s="1"/>
  <c r="N3591" i="16" s="1"/>
  <c r="P3507" i="16"/>
  <c r="Q3507" i="16"/>
  <c r="R3507" i="16" s="1"/>
  <c r="N3507" i="16" s="1"/>
  <c r="Q3437" i="16"/>
  <c r="R3437" i="16" s="1"/>
  <c r="N3437" i="16" s="1"/>
  <c r="P3437" i="16"/>
  <c r="Q3077" i="16"/>
  <c r="R3077" i="16" s="1"/>
  <c r="N3077" i="16" s="1"/>
  <c r="P3077" i="16"/>
  <c r="Q3054" i="16"/>
  <c r="R3054" i="16" s="1"/>
  <c r="N3054" i="16" s="1"/>
  <c r="P3054" i="16"/>
  <c r="Q3319" i="16"/>
  <c r="R3319" i="16" s="1"/>
  <c r="N3319" i="16" s="1"/>
  <c r="P3319" i="16"/>
  <c r="Q3261" i="16"/>
  <c r="R3261" i="16" s="1"/>
  <c r="N3261" i="16" s="1"/>
  <c r="P3261" i="16"/>
  <c r="Q3177" i="16"/>
  <c r="R3177" i="16" s="1"/>
  <c r="N3177" i="16" s="1"/>
  <c r="P3177" i="16"/>
  <c r="Q3106" i="16"/>
  <c r="R3106" i="16" s="1"/>
  <c r="N3106" i="16" s="1"/>
  <c r="P3106" i="16"/>
  <c r="P3060" i="16"/>
  <c r="Q3060" i="16"/>
  <c r="R3060" i="16" s="1"/>
  <c r="N3060" i="16" s="1"/>
  <c r="Q2999" i="16"/>
  <c r="R2999" i="16" s="1"/>
  <c r="N2999" i="16" s="1"/>
  <c r="P2999" i="16"/>
  <c r="P2063" i="16"/>
  <c r="Q2063" i="16"/>
  <c r="R2063" i="16" s="1"/>
  <c r="N2063" i="16" s="1"/>
  <c r="Q3781" i="16"/>
  <c r="R3781" i="16" s="1"/>
  <c r="N3781" i="16" s="1"/>
  <c r="P3781" i="16"/>
  <c r="Q3746" i="16"/>
  <c r="R3746" i="16" s="1"/>
  <c r="N3746" i="16" s="1"/>
  <c r="P3746" i="16"/>
  <c r="Q3675" i="16"/>
  <c r="R3675" i="16" s="1"/>
  <c r="N3675" i="16" s="1"/>
  <c r="P3675" i="16"/>
  <c r="Q3592" i="16"/>
  <c r="R3592" i="16" s="1"/>
  <c r="N3592" i="16" s="1"/>
  <c r="P3592" i="16"/>
  <c r="Q3233" i="16"/>
  <c r="R3233" i="16" s="1"/>
  <c r="N3233" i="16" s="1"/>
  <c r="P3233" i="16"/>
  <c r="Q3210" i="16"/>
  <c r="R3210" i="16" s="1"/>
  <c r="N3210" i="16" s="1"/>
  <c r="P3210" i="16"/>
  <c r="Q3475" i="16"/>
  <c r="R3475" i="16" s="1"/>
  <c r="N3475" i="16" s="1"/>
  <c r="P3475" i="16"/>
  <c r="P3416" i="16"/>
  <c r="Q3416" i="16"/>
  <c r="R3416" i="16" s="1"/>
  <c r="N3416" i="16" s="1"/>
  <c r="P3333" i="16"/>
  <c r="Q3333" i="16"/>
  <c r="R3333" i="16" s="1"/>
  <c r="N3333" i="16" s="1"/>
  <c r="P3262" i="16"/>
  <c r="Q3262" i="16"/>
  <c r="R3262" i="16" s="1"/>
  <c r="N3262" i="16" s="1"/>
  <c r="Q3216" i="16"/>
  <c r="R3216" i="16" s="1"/>
  <c r="N3216" i="16" s="1"/>
  <c r="P3216" i="16"/>
  <c r="P3155" i="16"/>
  <c r="Q3155" i="16"/>
  <c r="R3155" i="16" s="1"/>
  <c r="N3155" i="16" s="1"/>
  <c r="P1788" i="16"/>
  <c r="Q1788" i="16"/>
  <c r="R1788" i="16" s="1"/>
  <c r="N1788" i="16" s="1"/>
  <c r="P3505" i="16"/>
  <c r="Q3505" i="16"/>
  <c r="R3505" i="16" s="1"/>
  <c r="N3505" i="16" s="1"/>
  <c r="Q3470" i="16"/>
  <c r="R3470" i="16" s="1"/>
  <c r="N3470" i="16" s="1"/>
  <c r="P3470" i="16"/>
  <c r="P3387" i="16"/>
  <c r="Q3387" i="16"/>
  <c r="R3387" i="16" s="1"/>
  <c r="N3387" i="16" s="1"/>
  <c r="Q3315" i="16"/>
  <c r="R3315" i="16" s="1"/>
  <c r="N3315" i="16" s="1"/>
  <c r="P3315" i="16"/>
  <c r="Q2957" i="16"/>
  <c r="R2957" i="16" s="1"/>
  <c r="N2957" i="16" s="1"/>
  <c r="P2957" i="16"/>
  <c r="Q2935" i="16"/>
  <c r="R2935" i="16" s="1"/>
  <c r="N2935" i="16" s="1"/>
  <c r="P2935" i="16"/>
  <c r="Q3199" i="16"/>
  <c r="R3199" i="16" s="1"/>
  <c r="N3199" i="16" s="1"/>
  <c r="P3199" i="16"/>
  <c r="Q3139" i="16"/>
  <c r="R3139" i="16" s="1"/>
  <c r="N3139" i="16" s="1"/>
  <c r="P3139" i="16"/>
  <c r="Q3057" i="16"/>
  <c r="R3057" i="16" s="1"/>
  <c r="N3057" i="16" s="1"/>
  <c r="P3057" i="16"/>
  <c r="Q2987" i="16"/>
  <c r="R2987" i="16" s="1"/>
  <c r="N2987" i="16" s="1"/>
  <c r="P2987" i="16"/>
  <c r="Q2938" i="16"/>
  <c r="R2938" i="16" s="1"/>
  <c r="N2938" i="16" s="1"/>
  <c r="P2938" i="16"/>
  <c r="P2880" i="16"/>
  <c r="Q2880" i="16"/>
  <c r="R2880" i="16" s="1"/>
  <c r="N2880" i="16" s="1"/>
  <c r="Q1944" i="16"/>
  <c r="R1944" i="16" s="1"/>
  <c r="N1944" i="16" s="1"/>
  <c r="P1944" i="16"/>
  <c r="Q3661" i="16"/>
  <c r="R3661" i="16" s="1"/>
  <c r="N3661" i="16" s="1"/>
  <c r="P3661" i="16"/>
  <c r="Q3625" i="16"/>
  <c r="R3625" i="16" s="1"/>
  <c r="N3625" i="16" s="1"/>
  <c r="P3625" i="16"/>
  <c r="Q3544" i="16"/>
  <c r="R3544" i="16" s="1"/>
  <c r="N3544" i="16" s="1"/>
  <c r="P3544" i="16"/>
  <c r="Q3473" i="16"/>
  <c r="R3473" i="16" s="1"/>
  <c r="N3473" i="16" s="1"/>
  <c r="P3473" i="16"/>
  <c r="Q3114" i="16"/>
  <c r="R3114" i="16" s="1"/>
  <c r="N3114" i="16" s="1"/>
  <c r="P3114" i="16"/>
  <c r="Q3090" i="16"/>
  <c r="R3090" i="16" s="1"/>
  <c r="N3090" i="16" s="1"/>
  <c r="P3090" i="16"/>
  <c r="Q3355" i="16"/>
  <c r="R3355" i="16" s="1"/>
  <c r="N3355" i="16" s="1"/>
  <c r="P3355" i="16"/>
  <c r="P3295" i="16"/>
  <c r="Q3295" i="16"/>
  <c r="R3295" i="16" s="1"/>
  <c r="N3295" i="16" s="1"/>
  <c r="Q3213" i="16"/>
  <c r="R3213" i="16" s="1"/>
  <c r="N3213" i="16" s="1"/>
  <c r="P3213" i="16"/>
  <c r="Q3142" i="16"/>
  <c r="R3142" i="16" s="1"/>
  <c r="N3142" i="16" s="1"/>
  <c r="P3142" i="16"/>
  <c r="Q3095" i="16"/>
  <c r="R3095" i="16" s="1"/>
  <c r="N3095" i="16" s="1"/>
  <c r="P3095" i="16"/>
  <c r="P3036" i="16"/>
  <c r="Q3036" i="16"/>
  <c r="R3036" i="16" s="1"/>
  <c r="N3036" i="16" s="1"/>
  <c r="Q1524" i="16"/>
  <c r="R1524" i="16" s="1"/>
  <c r="N1524" i="16" s="1"/>
  <c r="P1524" i="16"/>
  <c r="Q3240" i="16"/>
  <c r="R3240" i="16" s="1"/>
  <c r="N3240" i="16" s="1"/>
  <c r="P3240" i="16"/>
  <c r="P3206" i="16"/>
  <c r="Q3206" i="16"/>
  <c r="R3206" i="16" s="1"/>
  <c r="N3206" i="16" s="1"/>
  <c r="Q3122" i="16"/>
  <c r="R3122" i="16" s="1"/>
  <c r="N3122" i="16" s="1"/>
  <c r="P3122" i="16"/>
  <c r="Q3053" i="16"/>
  <c r="R3053" i="16" s="1"/>
  <c r="N3053" i="16" s="1"/>
  <c r="P3053" i="16"/>
  <c r="P2693" i="16"/>
  <c r="Q2693" i="16"/>
  <c r="R2693" i="16" s="1"/>
  <c r="N2693" i="16" s="1"/>
  <c r="Q2670" i="16"/>
  <c r="R2670" i="16" s="1"/>
  <c r="N2670" i="16" s="1"/>
  <c r="P2670" i="16"/>
  <c r="Q2934" i="16"/>
  <c r="R2934" i="16" s="1"/>
  <c r="N2934" i="16" s="1"/>
  <c r="P2934" i="16"/>
  <c r="P2876" i="16"/>
  <c r="Q2876" i="16"/>
  <c r="R2876" i="16" s="1"/>
  <c r="N2876" i="16" s="1"/>
  <c r="P2793" i="16"/>
  <c r="Q2793" i="16"/>
  <c r="R2793" i="16" s="1"/>
  <c r="N2793" i="16" s="1"/>
  <c r="Q2722" i="16"/>
  <c r="R2722" i="16" s="1"/>
  <c r="N2722" i="16" s="1"/>
  <c r="P2722" i="16"/>
  <c r="Q2676" i="16"/>
  <c r="R2676" i="16" s="1"/>
  <c r="N2676" i="16" s="1"/>
  <c r="P2676" i="16"/>
  <c r="P2603" i="16"/>
  <c r="Q2603" i="16"/>
  <c r="R2603" i="16" s="1"/>
  <c r="N2603" i="16" s="1"/>
  <c r="P228" i="16"/>
  <c r="Q228" i="16"/>
  <c r="R228" i="16" s="1"/>
  <c r="N228" i="16" s="1"/>
  <c r="Q1649" i="16"/>
  <c r="R1649" i="16" s="1"/>
  <c r="N1649" i="16" s="1"/>
  <c r="P1649" i="16"/>
  <c r="Q1516" i="16"/>
  <c r="R1516" i="16" s="1"/>
  <c r="N1516" i="16" s="1"/>
  <c r="P1516" i="16"/>
  <c r="Q707" i="16"/>
  <c r="R707" i="16" s="1"/>
  <c r="N707" i="16" s="1"/>
  <c r="P707" i="16"/>
  <c r="P258" i="16"/>
  <c r="Q258" i="16"/>
  <c r="R258" i="16" s="1"/>
  <c r="N258" i="16" s="1"/>
  <c r="Q1661" i="16"/>
  <c r="R1661" i="16" s="1"/>
  <c r="N1661" i="16" s="1"/>
  <c r="P1661" i="16"/>
  <c r="Q1894" i="16"/>
  <c r="R1894" i="16" s="1"/>
  <c r="N1894" i="16" s="1"/>
  <c r="P1894" i="16"/>
  <c r="Q2400" i="16"/>
  <c r="R2400" i="16" s="1"/>
  <c r="N2400" i="16" s="1"/>
  <c r="P2400" i="16"/>
  <c r="Q864" i="16"/>
  <c r="R864" i="16" s="1"/>
  <c r="N864" i="16" s="1"/>
  <c r="P864" i="16"/>
  <c r="P3294" i="16"/>
  <c r="Q3294" i="16"/>
  <c r="R3294" i="16" s="1"/>
  <c r="N3294" i="16" s="1"/>
  <c r="Q534" i="16"/>
  <c r="R534" i="16" s="1"/>
  <c r="N534" i="16" s="1"/>
  <c r="P534" i="16"/>
  <c r="Q118" i="16"/>
  <c r="R118" i="16" s="1"/>
  <c r="N118" i="16" s="1"/>
  <c r="P118" i="16"/>
  <c r="Q1159" i="16"/>
  <c r="R1159" i="16" s="1"/>
  <c r="N1159" i="16" s="1"/>
  <c r="P1159" i="16"/>
  <c r="Q1893" i="16"/>
  <c r="R1893" i="16" s="1"/>
  <c r="N1893" i="16" s="1"/>
  <c r="P1893" i="16"/>
  <c r="Q340" i="16"/>
  <c r="R340" i="16" s="1"/>
  <c r="N340" i="16" s="1"/>
  <c r="P340" i="16"/>
  <c r="P75" i="16"/>
  <c r="Q75" i="16"/>
  <c r="R75" i="16" s="1"/>
  <c r="N75" i="16" s="1"/>
  <c r="Q1060" i="16"/>
  <c r="R1060" i="16" s="1"/>
  <c r="N1060" i="16" s="1"/>
  <c r="P1060" i="16"/>
  <c r="P121" i="16"/>
  <c r="Q121" i="16"/>
  <c r="R121" i="16" s="1"/>
  <c r="N121" i="16" s="1"/>
  <c r="Q577" i="16"/>
  <c r="R577" i="16" s="1"/>
  <c r="N577" i="16" s="1"/>
  <c r="P577" i="16"/>
  <c r="Q678" i="16"/>
  <c r="R678" i="16" s="1"/>
  <c r="N678" i="16" s="1"/>
  <c r="P678" i="16"/>
  <c r="Q595" i="16"/>
  <c r="R595" i="16" s="1"/>
  <c r="N595" i="16" s="1"/>
  <c r="P595" i="16"/>
  <c r="P262" i="16"/>
  <c r="Q262" i="16"/>
  <c r="R262" i="16" s="1"/>
  <c r="N262" i="16" s="1"/>
  <c r="Q995" i="16"/>
  <c r="R995" i="16" s="1"/>
  <c r="N995" i="16" s="1"/>
  <c r="P995" i="16"/>
  <c r="P1621" i="16"/>
  <c r="Q1621" i="16"/>
  <c r="R1621" i="16" s="1"/>
  <c r="N1621" i="16" s="1"/>
  <c r="Q1359" i="16"/>
  <c r="R1359" i="16" s="1"/>
  <c r="N1359" i="16" s="1"/>
  <c r="P1359" i="16"/>
  <c r="P2079" i="16"/>
  <c r="Q2079" i="16"/>
  <c r="R2079" i="16" s="1"/>
  <c r="N2079" i="16" s="1"/>
  <c r="Q1565" i="16"/>
  <c r="R1565" i="16" s="1"/>
  <c r="N1565" i="16" s="1"/>
  <c r="P1565" i="16"/>
  <c r="Q1581" i="16"/>
  <c r="R1581" i="16" s="1"/>
  <c r="N1581" i="16" s="1"/>
  <c r="P1581" i="16"/>
  <c r="Q1341" i="16"/>
  <c r="R1341" i="16" s="1"/>
  <c r="N1341" i="16" s="1"/>
  <c r="P1341" i="16"/>
  <c r="Q216" i="16"/>
  <c r="R216" i="16" s="1"/>
  <c r="N216" i="16" s="1"/>
  <c r="P216" i="16"/>
  <c r="Q987" i="16"/>
  <c r="R987" i="16" s="1"/>
  <c r="N987" i="16" s="1"/>
  <c r="P987" i="16"/>
  <c r="Q640" i="16"/>
  <c r="R640" i="16" s="1"/>
  <c r="N640" i="16" s="1"/>
  <c r="P640" i="16"/>
  <c r="Q545" i="16"/>
  <c r="R545" i="16" s="1"/>
  <c r="N545" i="16" s="1"/>
  <c r="P545" i="16"/>
  <c r="Q464" i="16"/>
  <c r="R464" i="16" s="1"/>
  <c r="N464" i="16" s="1"/>
  <c r="P464" i="16"/>
  <c r="P130" i="16"/>
  <c r="Q130" i="16"/>
  <c r="R130" i="16" s="1"/>
  <c r="N130" i="16" s="1"/>
  <c r="Q863" i="16"/>
  <c r="R863" i="16" s="1"/>
  <c r="N863" i="16" s="1"/>
  <c r="P863" i="16"/>
  <c r="Q1489" i="16"/>
  <c r="R1489" i="16" s="1"/>
  <c r="N1489" i="16" s="1"/>
  <c r="P1489" i="16"/>
  <c r="Q1226" i="16"/>
  <c r="R1226" i="16" s="1"/>
  <c r="N1226" i="16" s="1"/>
  <c r="P1226" i="16"/>
  <c r="P1947" i="16"/>
  <c r="Q1947" i="16"/>
  <c r="R1947" i="16" s="1"/>
  <c r="N1947" i="16" s="1"/>
  <c r="P1434" i="16"/>
  <c r="Q1434" i="16"/>
  <c r="R1434" i="16" s="1"/>
  <c r="N1434" i="16" s="1"/>
  <c r="Q1449" i="16"/>
  <c r="R1449" i="16" s="1"/>
  <c r="N1449" i="16" s="1"/>
  <c r="P1449" i="16"/>
  <c r="P1198" i="16"/>
  <c r="Q1198" i="16"/>
  <c r="R1198" i="16" s="1"/>
  <c r="N1198" i="16" s="1"/>
  <c r="Q805" i="16"/>
  <c r="R805" i="16" s="1"/>
  <c r="N805" i="16" s="1"/>
  <c r="P805" i="16"/>
  <c r="Q544" i="16"/>
  <c r="R544" i="16" s="1"/>
  <c r="N544" i="16" s="1"/>
  <c r="P544" i="16"/>
  <c r="Q185" i="16"/>
  <c r="R185" i="16" s="1"/>
  <c r="N185" i="16" s="1"/>
  <c r="P185" i="16"/>
  <c r="Q343" i="16"/>
  <c r="R343" i="16" s="1"/>
  <c r="N343" i="16" s="1"/>
  <c r="P343" i="16"/>
  <c r="Q1052" i="16"/>
  <c r="R1052" i="16" s="1"/>
  <c r="N1052" i="16" s="1"/>
  <c r="P1052" i="16"/>
  <c r="Q719" i="16"/>
  <c r="R719" i="16" s="1"/>
  <c r="N719" i="16" s="1"/>
  <c r="P719" i="16"/>
  <c r="Q432" i="16"/>
  <c r="R432" i="16" s="1"/>
  <c r="N432" i="16" s="1"/>
  <c r="P432" i="16"/>
  <c r="P1106" i="16"/>
  <c r="Q1106" i="16"/>
  <c r="R1106" i="16" s="1"/>
  <c r="N1106" i="16" s="1"/>
  <c r="Q1815" i="16"/>
  <c r="R1815" i="16" s="1"/>
  <c r="N1815" i="16" s="1"/>
  <c r="P1815" i="16"/>
  <c r="Q1277" i="16"/>
  <c r="R1277" i="16" s="1"/>
  <c r="N1277" i="16" s="1"/>
  <c r="P1277" i="16"/>
  <c r="Q1315" i="16"/>
  <c r="R1315" i="16" s="1"/>
  <c r="N1315" i="16" s="1"/>
  <c r="P1315" i="16"/>
  <c r="Q2036" i="16"/>
  <c r="R2036" i="16" s="1"/>
  <c r="N2036" i="16" s="1"/>
  <c r="P2036" i="16"/>
  <c r="Q1846" i="16"/>
  <c r="R1846" i="16" s="1"/>
  <c r="N1846" i="16" s="1"/>
  <c r="P1846" i="16"/>
  <c r="Q817" i="16"/>
  <c r="R817" i="16" s="1"/>
  <c r="N817" i="16" s="1"/>
  <c r="P817" i="16"/>
  <c r="P554" i="16"/>
  <c r="Q554" i="16"/>
  <c r="R554" i="16" s="1"/>
  <c r="N554" i="16" s="1"/>
  <c r="Q197" i="16"/>
  <c r="R197" i="16" s="1"/>
  <c r="N197" i="16" s="1"/>
  <c r="P197" i="16"/>
  <c r="Q355" i="16"/>
  <c r="R355" i="16" s="1"/>
  <c r="N355" i="16" s="1"/>
  <c r="P355" i="16"/>
  <c r="Q57" i="16"/>
  <c r="R57" i="16" s="1"/>
  <c r="N57" i="16" s="1"/>
  <c r="P57" i="16"/>
  <c r="P730" i="16"/>
  <c r="Q730" i="16"/>
  <c r="R730" i="16" s="1"/>
  <c r="N730" i="16" s="1"/>
  <c r="Q444" i="16"/>
  <c r="R444" i="16" s="1"/>
  <c r="N444" i="16" s="1"/>
  <c r="P444" i="16"/>
  <c r="Q1117" i="16"/>
  <c r="R1117" i="16" s="1"/>
  <c r="N1117" i="16" s="1"/>
  <c r="P1117" i="16"/>
  <c r="Q1826" i="16"/>
  <c r="R1826" i="16" s="1"/>
  <c r="N1826" i="16" s="1"/>
  <c r="P1826" i="16"/>
  <c r="Q1288" i="16"/>
  <c r="R1288" i="16" s="1"/>
  <c r="N1288" i="16" s="1"/>
  <c r="P1288" i="16"/>
  <c r="Q1327" i="16"/>
  <c r="R1327" i="16" s="1"/>
  <c r="N1327" i="16" s="1"/>
  <c r="P1327" i="16"/>
  <c r="P2047" i="16"/>
  <c r="Q2047" i="16"/>
  <c r="R2047" i="16" s="1"/>
  <c r="N2047" i="16" s="1"/>
  <c r="Q1858" i="16"/>
  <c r="R1858" i="16" s="1"/>
  <c r="N1858" i="16" s="1"/>
  <c r="P1858" i="16"/>
  <c r="P685" i="16"/>
  <c r="Q685" i="16"/>
  <c r="R685" i="16" s="1"/>
  <c r="N685" i="16" s="1"/>
  <c r="Q423" i="16"/>
  <c r="R423" i="16" s="1"/>
  <c r="N423" i="16" s="1"/>
  <c r="P423" i="16"/>
  <c r="Q65" i="16"/>
  <c r="R65" i="16" s="1"/>
  <c r="N65" i="16" s="1"/>
  <c r="P65" i="16"/>
  <c r="Q223" i="16"/>
  <c r="R223" i="16" s="1"/>
  <c r="N223" i="16" s="1"/>
  <c r="P223" i="16"/>
  <c r="Q933" i="16"/>
  <c r="R933" i="16" s="1"/>
  <c r="N933" i="16" s="1"/>
  <c r="P933" i="16"/>
  <c r="Q599" i="16"/>
  <c r="R599" i="16" s="1"/>
  <c r="N599" i="16" s="1"/>
  <c r="P599" i="16"/>
  <c r="Q311" i="16"/>
  <c r="R311" i="16" s="1"/>
  <c r="N311" i="16" s="1"/>
  <c r="P311" i="16"/>
  <c r="P1982" i="16"/>
  <c r="Q1982" i="16"/>
  <c r="R1982" i="16" s="1"/>
  <c r="N1982" i="16" s="1"/>
  <c r="Q1695" i="16"/>
  <c r="R1695" i="16" s="1"/>
  <c r="N1695" i="16" s="1"/>
  <c r="P1695" i="16"/>
  <c r="Q1157" i="16"/>
  <c r="R1157" i="16" s="1"/>
  <c r="N1157" i="16" s="1"/>
  <c r="P1157" i="16"/>
  <c r="Q1195" i="16"/>
  <c r="R1195" i="16" s="1"/>
  <c r="N1195" i="16" s="1"/>
  <c r="P1195" i="16"/>
  <c r="Q1917" i="16"/>
  <c r="R1917" i="16" s="1"/>
  <c r="N1917" i="16" s="1"/>
  <c r="P1917" i="16"/>
  <c r="Q1714" i="16"/>
  <c r="R1714" i="16" s="1"/>
  <c r="N1714" i="16" s="1"/>
  <c r="P1714" i="16"/>
  <c r="P170" i="16"/>
  <c r="Q170" i="16"/>
  <c r="R170" i="16" s="1"/>
  <c r="N170" i="16" s="1"/>
  <c r="P867" i="16"/>
  <c r="Q867" i="16"/>
  <c r="R867" i="16" s="1"/>
  <c r="N867" i="16" s="1"/>
  <c r="P510" i="16"/>
  <c r="Q510" i="16"/>
  <c r="R510" i="16" s="1"/>
  <c r="N510" i="16" s="1"/>
  <c r="Q667" i="16"/>
  <c r="R667" i="16" s="1"/>
  <c r="N667" i="16" s="1"/>
  <c r="P667" i="16"/>
  <c r="Q357" i="16"/>
  <c r="R357" i="16" s="1"/>
  <c r="N357" i="16" s="1"/>
  <c r="P357" i="16"/>
  <c r="Q1053" i="16"/>
  <c r="R1053" i="16" s="1"/>
  <c r="N1053" i="16" s="1"/>
  <c r="P1053" i="16"/>
  <c r="Q755" i="16"/>
  <c r="R755" i="16" s="1"/>
  <c r="N755" i="16" s="1"/>
  <c r="P755" i="16"/>
  <c r="Q1430" i="16"/>
  <c r="R1430" i="16" s="1"/>
  <c r="N1430" i="16" s="1"/>
  <c r="P1430" i="16"/>
  <c r="Q1132" i="16"/>
  <c r="R1132" i="16" s="1"/>
  <c r="N1132" i="16" s="1"/>
  <c r="P1132" i="16"/>
  <c r="P1600" i="16"/>
  <c r="Q1600" i="16"/>
  <c r="R1600" i="16" s="1"/>
  <c r="N1600" i="16" s="1"/>
  <c r="Q1663" i="16"/>
  <c r="R1663" i="16" s="1"/>
  <c r="N1663" i="16" s="1"/>
  <c r="P1663" i="16"/>
  <c r="Q1365" i="16"/>
  <c r="R1365" i="16" s="1"/>
  <c r="N1365" i="16" s="1"/>
  <c r="P1365" i="16"/>
  <c r="Q1200" i="16"/>
  <c r="R1200" i="16" s="1"/>
  <c r="N1200" i="16" s="1"/>
  <c r="P1200" i="16"/>
  <c r="Q996" i="16"/>
  <c r="R996" i="16" s="1"/>
  <c r="N996" i="16" s="1"/>
  <c r="P996" i="16"/>
  <c r="Q735" i="16"/>
  <c r="R735" i="16" s="1"/>
  <c r="N735" i="16" s="1"/>
  <c r="P735" i="16"/>
  <c r="P378" i="16"/>
  <c r="Q378" i="16"/>
  <c r="R378" i="16" s="1"/>
  <c r="N378" i="16" s="1"/>
  <c r="Q536" i="16"/>
  <c r="R536" i="16" s="1"/>
  <c r="N536" i="16" s="1"/>
  <c r="P536" i="16"/>
  <c r="Q225" i="16"/>
  <c r="R225" i="16" s="1"/>
  <c r="N225" i="16" s="1"/>
  <c r="P225" i="16"/>
  <c r="P922" i="16"/>
  <c r="Q922" i="16"/>
  <c r="R922" i="16" s="1"/>
  <c r="N922" i="16" s="1"/>
  <c r="Q624" i="16"/>
  <c r="R624" i="16" s="1"/>
  <c r="N624" i="16" s="1"/>
  <c r="P624" i="16"/>
  <c r="P1298" i="16"/>
  <c r="Q1298" i="16"/>
  <c r="R1298" i="16" s="1"/>
  <c r="N1298" i="16" s="1"/>
  <c r="Q2008" i="16"/>
  <c r="R2008" i="16" s="1"/>
  <c r="N2008" i="16" s="1"/>
  <c r="P2008" i="16"/>
  <c r="P1470" i="16"/>
  <c r="Q1470" i="16"/>
  <c r="R1470" i="16" s="1"/>
  <c r="N1470" i="16" s="1"/>
  <c r="Q1519" i="16"/>
  <c r="R1519" i="16" s="1"/>
  <c r="N1519" i="16" s="1"/>
  <c r="P1519" i="16"/>
  <c r="Q1233" i="16"/>
  <c r="R1233" i="16" s="1"/>
  <c r="N1233" i="16" s="1"/>
  <c r="P1233" i="16"/>
  <c r="Q2062" i="16"/>
  <c r="R2062" i="16" s="1"/>
  <c r="N2062" i="16" s="1"/>
  <c r="P2062" i="16"/>
  <c r="Q160" i="16"/>
  <c r="R160" i="16" s="1"/>
  <c r="N160" i="16" s="1"/>
  <c r="P160" i="16"/>
  <c r="Q857" i="16"/>
  <c r="R857" i="16" s="1"/>
  <c r="N857" i="16" s="1"/>
  <c r="P857" i="16"/>
  <c r="P762" i="16"/>
  <c r="Q762" i="16"/>
  <c r="R762" i="16" s="1"/>
  <c r="N762" i="16" s="1"/>
  <c r="Q679" i="16"/>
  <c r="R679" i="16" s="1"/>
  <c r="N679" i="16" s="1"/>
  <c r="P679" i="16"/>
  <c r="P346" i="16"/>
  <c r="Q346" i="16"/>
  <c r="R346" i="16" s="1"/>
  <c r="N346" i="16" s="1"/>
  <c r="Q1079" i="16"/>
  <c r="R1079" i="16" s="1"/>
  <c r="N1079" i="16" s="1"/>
  <c r="P1079" i="16"/>
  <c r="Q1706" i="16"/>
  <c r="R1706" i="16" s="1"/>
  <c r="N1706" i="16" s="1"/>
  <c r="P1706" i="16"/>
  <c r="P1443" i="16"/>
  <c r="Q1443" i="16"/>
  <c r="R1443" i="16" s="1"/>
  <c r="N1443" i="16" s="1"/>
  <c r="Q905" i="16"/>
  <c r="R905" i="16" s="1"/>
  <c r="N905" i="16" s="1"/>
  <c r="P905" i="16"/>
  <c r="Q1650" i="16"/>
  <c r="R1650" i="16" s="1"/>
  <c r="N1650" i="16" s="1"/>
  <c r="P1650" i="16"/>
  <c r="P1664" i="16"/>
  <c r="Q1664" i="16"/>
  <c r="R1664" i="16" s="1"/>
  <c r="N1664" i="16" s="1"/>
  <c r="Q1437" i="16"/>
  <c r="R1437" i="16" s="1"/>
  <c r="N1437" i="16" s="1"/>
  <c r="P1437" i="16"/>
  <c r="Q445" i="16"/>
  <c r="R445" i="16" s="1"/>
  <c r="N445" i="16" s="1"/>
  <c r="P445" i="16"/>
  <c r="Q172" i="16"/>
  <c r="R172" i="16" s="1"/>
  <c r="N172" i="16" s="1"/>
  <c r="P172" i="16"/>
  <c r="Q868" i="16"/>
  <c r="R868" i="16" s="1"/>
  <c r="N868" i="16" s="1"/>
  <c r="P868" i="16"/>
  <c r="P774" i="16"/>
  <c r="Q774" i="16"/>
  <c r="R774" i="16" s="1"/>
  <c r="N774" i="16" s="1"/>
  <c r="Q692" i="16"/>
  <c r="R692" i="16" s="1"/>
  <c r="N692" i="16" s="1"/>
  <c r="P692" i="16"/>
  <c r="P358" i="16"/>
  <c r="Q358" i="16"/>
  <c r="R358" i="16" s="1"/>
  <c r="N358" i="16" s="1"/>
  <c r="Q56" i="16"/>
  <c r="R56" i="16" s="1"/>
  <c r="N56" i="16" s="1"/>
  <c r="P56" i="16"/>
  <c r="Q1717" i="16"/>
  <c r="R1717" i="16" s="1"/>
  <c r="N1717" i="16" s="1"/>
  <c r="P1717" i="16"/>
  <c r="Q1455" i="16"/>
  <c r="R1455" i="16" s="1"/>
  <c r="N1455" i="16" s="1"/>
  <c r="P1455" i="16"/>
  <c r="Q916" i="16"/>
  <c r="R916" i="16" s="1"/>
  <c r="N916" i="16" s="1"/>
  <c r="P916" i="16"/>
  <c r="Q1662" i="16"/>
  <c r="R1662" i="16" s="1"/>
  <c r="N1662" i="16" s="1"/>
  <c r="P1662" i="16"/>
  <c r="P1676" i="16"/>
  <c r="Q1676" i="16"/>
  <c r="R1676" i="16" s="1"/>
  <c r="N1676" i="16" s="1"/>
  <c r="P1450" i="16"/>
  <c r="Q1450" i="16"/>
  <c r="R1450" i="16" s="1"/>
  <c r="N1450" i="16" s="1"/>
  <c r="Q313" i="16"/>
  <c r="R313" i="16" s="1"/>
  <c r="N313" i="16" s="1"/>
  <c r="P313" i="16"/>
  <c r="P1082" i="16"/>
  <c r="Q1082" i="16"/>
  <c r="R1082" i="16" s="1"/>
  <c r="N1082" i="16" s="1"/>
  <c r="Q736" i="16"/>
  <c r="R736" i="16" s="1"/>
  <c r="N736" i="16" s="1"/>
  <c r="P736" i="16"/>
  <c r="P642" i="16"/>
  <c r="Q642" i="16"/>
  <c r="R642" i="16" s="1"/>
  <c r="N642" i="16" s="1"/>
  <c r="Q559" i="16"/>
  <c r="R559" i="16" s="1"/>
  <c r="N559" i="16" s="1"/>
  <c r="P559" i="16"/>
  <c r="P226" i="16"/>
  <c r="Q226" i="16"/>
  <c r="R226" i="16" s="1"/>
  <c r="N226" i="16" s="1"/>
  <c r="Q960" i="16"/>
  <c r="R960" i="16" s="1"/>
  <c r="N960" i="16" s="1"/>
  <c r="P960" i="16"/>
  <c r="Q1585" i="16"/>
  <c r="R1585" i="16" s="1"/>
  <c r="N1585" i="16" s="1"/>
  <c r="P1585" i="16"/>
  <c r="P1322" i="16"/>
  <c r="Q1322" i="16"/>
  <c r="R1322" i="16" s="1"/>
  <c r="N1322" i="16" s="1"/>
  <c r="Q2043" i="16"/>
  <c r="R2043" i="16" s="1"/>
  <c r="N2043" i="16" s="1"/>
  <c r="P2043" i="16"/>
  <c r="P1530" i="16"/>
  <c r="Q1530" i="16"/>
  <c r="R1530" i="16" s="1"/>
  <c r="N1530" i="16" s="1"/>
  <c r="Q1544" i="16"/>
  <c r="R1544" i="16" s="1"/>
  <c r="N1544" i="16" s="1"/>
  <c r="P1544" i="16"/>
  <c r="P1306" i="16"/>
  <c r="Q1306" i="16"/>
  <c r="R1306" i="16" s="1"/>
  <c r="N1306" i="16" s="1"/>
  <c r="Q182" i="16"/>
  <c r="R182" i="16" s="1"/>
  <c r="N182" i="16" s="1"/>
  <c r="P182" i="16"/>
  <c r="P950" i="16"/>
  <c r="Q950" i="16"/>
  <c r="R950" i="16" s="1"/>
  <c r="N950" i="16" s="1"/>
  <c r="P604" i="16"/>
  <c r="Q604" i="16"/>
  <c r="R604" i="16" s="1"/>
  <c r="N604" i="16" s="1"/>
  <c r="Q509" i="16"/>
  <c r="R509" i="16" s="1"/>
  <c r="N509" i="16" s="1"/>
  <c r="P509" i="16"/>
  <c r="Q428" i="16"/>
  <c r="R428" i="16" s="1"/>
  <c r="N428" i="16" s="1"/>
  <c r="P428" i="16"/>
  <c r="P94" i="16"/>
  <c r="Q94" i="16"/>
  <c r="R94" i="16" s="1"/>
  <c r="N94" i="16" s="1"/>
  <c r="Q827" i="16"/>
  <c r="R827" i="16" s="1"/>
  <c r="N827" i="16" s="1"/>
  <c r="P827" i="16"/>
  <c r="Q1453" i="16"/>
  <c r="R1453" i="16" s="1"/>
  <c r="N1453" i="16" s="1"/>
  <c r="P1453" i="16"/>
  <c r="Q1191" i="16"/>
  <c r="R1191" i="16" s="1"/>
  <c r="N1191" i="16" s="1"/>
  <c r="P1191" i="16"/>
  <c r="Q1912" i="16"/>
  <c r="R1912" i="16" s="1"/>
  <c r="N1912" i="16" s="1"/>
  <c r="P1912" i="16"/>
  <c r="Q1398" i="16"/>
  <c r="R1398" i="16" s="1"/>
  <c r="N1398" i="16" s="1"/>
  <c r="P1398" i="16"/>
  <c r="Q1412" i="16"/>
  <c r="R1412" i="16" s="1"/>
  <c r="N1412" i="16" s="1"/>
  <c r="P1412" i="16"/>
  <c r="Q1163" i="16"/>
  <c r="R1163" i="16" s="1"/>
  <c r="N1163" i="16" s="1"/>
  <c r="P1163" i="16"/>
  <c r="Q1296" i="16"/>
  <c r="R1296" i="16" s="1"/>
  <c r="N1296" i="16" s="1"/>
  <c r="P1296" i="16"/>
  <c r="P674" i="16"/>
  <c r="Q674" i="16"/>
  <c r="R674" i="16" s="1"/>
  <c r="N674" i="16" s="1"/>
  <c r="Q328" i="16"/>
  <c r="R328" i="16" s="1"/>
  <c r="N328" i="16" s="1"/>
  <c r="P328" i="16"/>
  <c r="P234" i="16"/>
  <c r="Q234" i="16"/>
  <c r="R234" i="16" s="1"/>
  <c r="N234" i="16" s="1"/>
  <c r="P139" i="16"/>
  <c r="Q139" i="16"/>
  <c r="R139" i="16" s="1"/>
  <c r="N139" i="16" s="1"/>
  <c r="Q860" i="16"/>
  <c r="R860" i="16" s="1"/>
  <c r="N860" i="16" s="1"/>
  <c r="P860" i="16"/>
  <c r="Q540" i="16"/>
  <c r="R540" i="16" s="1"/>
  <c r="N540" i="16" s="1"/>
  <c r="P540" i="16"/>
  <c r="Q1177" i="16"/>
  <c r="R1177" i="16" s="1"/>
  <c r="N1177" i="16" s="1"/>
  <c r="P1177" i="16"/>
  <c r="P1934" i="16"/>
  <c r="Q1934" i="16"/>
  <c r="R1934" i="16" s="1"/>
  <c r="N1934" i="16" s="1"/>
  <c r="P1636" i="16"/>
  <c r="Q1636" i="16"/>
  <c r="R1636" i="16" s="1"/>
  <c r="N1636" i="16" s="1"/>
  <c r="P1122" i="16"/>
  <c r="Q1122" i="16"/>
  <c r="R1122" i="16" s="1"/>
  <c r="N1122" i="16" s="1"/>
  <c r="Q1135" i="16"/>
  <c r="R1135" i="16" s="1"/>
  <c r="N1135" i="16" s="1"/>
  <c r="P1135" i="16"/>
  <c r="P1868" i="16"/>
  <c r="Q1868" i="16"/>
  <c r="R1868" i="16" s="1"/>
  <c r="N1868" i="16" s="1"/>
  <c r="Q1798" i="16"/>
  <c r="R1798" i="16" s="1"/>
  <c r="N1798" i="16" s="1"/>
  <c r="P1798" i="16"/>
  <c r="Q1403" i="16"/>
  <c r="R1403" i="16" s="1"/>
  <c r="N1403" i="16" s="1"/>
  <c r="P1403" i="16"/>
  <c r="Q2089" i="16"/>
  <c r="R2089" i="16" s="1"/>
  <c r="N2089" i="16" s="1"/>
  <c r="P2089" i="16"/>
  <c r="Q3829" i="16"/>
  <c r="R3829" i="16" s="1"/>
  <c r="N3829" i="16" s="1"/>
  <c r="P3829" i="16"/>
  <c r="Q3794" i="16"/>
  <c r="R3794" i="16" s="1"/>
  <c r="N3794" i="16" s="1"/>
  <c r="P3794" i="16"/>
  <c r="P3723" i="16"/>
  <c r="Q3723" i="16"/>
  <c r="R3723" i="16" s="1"/>
  <c r="N3723" i="16" s="1"/>
  <c r="Q3640" i="16"/>
  <c r="R3640" i="16" s="1"/>
  <c r="N3640" i="16" s="1"/>
  <c r="P3640" i="16"/>
  <c r="Q3281" i="16"/>
  <c r="R3281" i="16" s="1"/>
  <c r="N3281" i="16" s="1"/>
  <c r="P3281" i="16"/>
  <c r="P3258" i="16"/>
  <c r="Q3258" i="16"/>
  <c r="R3258" i="16" s="1"/>
  <c r="N3258" i="16" s="1"/>
  <c r="P3523" i="16"/>
  <c r="Q3523" i="16"/>
  <c r="R3523" i="16" s="1"/>
  <c r="N3523" i="16" s="1"/>
  <c r="P3464" i="16"/>
  <c r="Q3464" i="16"/>
  <c r="R3464" i="16" s="1"/>
  <c r="N3464" i="16" s="1"/>
  <c r="Q3381" i="16"/>
  <c r="R3381" i="16" s="1"/>
  <c r="N3381" i="16" s="1"/>
  <c r="P3381" i="16"/>
  <c r="Q3310" i="16"/>
  <c r="R3310" i="16" s="1"/>
  <c r="N3310" i="16" s="1"/>
  <c r="P3310" i="16"/>
  <c r="Q3263" i="16"/>
  <c r="R3263" i="16" s="1"/>
  <c r="N3263" i="16" s="1"/>
  <c r="P3263" i="16"/>
  <c r="Q3203" i="16"/>
  <c r="R3203" i="16" s="1"/>
  <c r="N3203" i="16" s="1"/>
  <c r="P3203" i="16"/>
  <c r="Q2101" i="16"/>
  <c r="R2101" i="16" s="1"/>
  <c r="N2101" i="16" s="1"/>
  <c r="P2101" i="16"/>
  <c r="Q3841" i="16"/>
  <c r="R3841" i="16" s="1"/>
  <c r="N3841" i="16" s="1"/>
  <c r="P3841" i="16"/>
  <c r="Q3807" i="16"/>
  <c r="R3807" i="16" s="1"/>
  <c r="N3807" i="16" s="1"/>
  <c r="P3807" i="16"/>
  <c r="P3735" i="16"/>
  <c r="Q3735" i="16"/>
  <c r="R3735" i="16" s="1"/>
  <c r="N3735" i="16" s="1"/>
  <c r="Q3652" i="16"/>
  <c r="R3652" i="16" s="1"/>
  <c r="N3652" i="16" s="1"/>
  <c r="P3652" i="16"/>
  <c r="Q3293" i="16"/>
  <c r="R3293" i="16" s="1"/>
  <c r="N3293" i="16" s="1"/>
  <c r="P3293" i="16"/>
  <c r="P3270" i="16"/>
  <c r="Q3270" i="16"/>
  <c r="R3270" i="16" s="1"/>
  <c r="N3270" i="16" s="1"/>
  <c r="Q3535" i="16"/>
  <c r="R3535" i="16" s="1"/>
  <c r="N3535" i="16" s="1"/>
  <c r="P3535" i="16"/>
  <c r="P3476" i="16"/>
  <c r="Q3476" i="16"/>
  <c r="R3476" i="16" s="1"/>
  <c r="N3476" i="16" s="1"/>
  <c r="Q3394" i="16"/>
  <c r="R3394" i="16" s="1"/>
  <c r="N3394" i="16" s="1"/>
  <c r="P3394" i="16"/>
  <c r="P3322" i="16"/>
  <c r="Q3322" i="16"/>
  <c r="R3322" i="16" s="1"/>
  <c r="N3322" i="16" s="1"/>
  <c r="P3274" i="16"/>
  <c r="Q3274" i="16"/>
  <c r="R3274" i="16" s="1"/>
  <c r="N3274" i="16" s="1"/>
  <c r="Q3215" i="16"/>
  <c r="R3215" i="16" s="1"/>
  <c r="N3215" i="16" s="1"/>
  <c r="P3215" i="16"/>
  <c r="P2557" i="16"/>
  <c r="Q2557" i="16"/>
  <c r="R2557" i="16" s="1"/>
  <c r="N2557" i="16" s="1"/>
  <c r="Q2498" i="16"/>
  <c r="R2498" i="16" s="1"/>
  <c r="N2498" i="16" s="1"/>
  <c r="P2498" i="16"/>
  <c r="P2439" i="16"/>
  <c r="Q2439" i="16"/>
  <c r="R2439" i="16" s="1"/>
  <c r="N2439" i="16" s="1"/>
  <c r="Q2368" i="16"/>
  <c r="R2368" i="16" s="1"/>
  <c r="N2368" i="16" s="1"/>
  <c r="P2368" i="16"/>
  <c r="Q2009" i="16"/>
  <c r="R2009" i="16" s="1"/>
  <c r="N2009" i="16" s="1"/>
  <c r="P2009" i="16"/>
  <c r="P1973" i="16"/>
  <c r="Q1973" i="16"/>
  <c r="R1973" i="16" s="1"/>
  <c r="N1973" i="16" s="1"/>
  <c r="Q2252" i="16"/>
  <c r="R2252" i="16" s="1"/>
  <c r="N2252" i="16" s="1"/>
  <c r="P2252" i="16"/>
  <c r="P2191" i="16"/>
  <c r="Q2191" i="16"/>
  <c r="R2191" i="16" s="1"/>
  <c r="N2191" i="16" s="1"/>
  <c r="Q2098" i="16"/>
  <c r="R2098" i="16" s="1"/>
  <c r="N2098" i="16" s="1"/>
  <c r="P2098" i="16"/>
  <c r="Q3838" i="16"/>
  <c r="R3838" i="16" s="1"/>
  <c r="N3838" i="16" s="1"/>
  <c r="P3838" i="16"/>
  <c r="Q3766" i="16"/>
  <c r="R3766" i="16" s="1"/>
  <c r="N3766" i="16" s="1"/>
  <c r="P3766" i="16"/>
  <c r="P3719" i="16"/>
  <c r="Q3719" i="16"/>
  <c r="R3719" i="16" s="1"/>
  <c r="N3719" i="16" s="1"/>
  <c r="P3660" i="16"/>
  <c r="Q3660" i="16"/>
  <c r="R3660" i="16" s="1"/>
  <c r="N3660" i="16" s="1"/>
  <c r="P2569" i="16"/>
  <c r="Q2569" i="16"/>
  <c r="R2569" i="16" s="1"/>
  <c r="N2569" i="16" s="1"/>
  <c r="Q2510" i="16"/>
  <c r="R2510" i="16" s="1"/>
  <c r="N2510" i="16" s="1"/>
  <c r="P2510" i="16"/>
  <c r="Q2451" i="16"/>
  <c r="R2451" i="16" s="1"/>
  <c r="N2451" i="16" s="1"/>
  <c r="P2451" i="16"/>
  <c r="Q2380" i="16"/>
  <c r="R2380" i="16" s="1"/>
  <c r="N2380" i="16" s="1"/>
  <c r="P2380" i="16"/>
  <c r="Q2020" i="16"/>
  <c r="R2020" i="16" s="1"/>
  <c r="N2020" i="16" s="1"/>
  <c r="P2020" i="16"/>
  <c r="Q1986" i="16"/>
  <c r="R1986" i="16" s="1"/>
  <c r="N1986" i="16" s="1"/>
  <c r="P1986" i="16"/>
  <c r="Q2264" i="16"/>
  <c r="R2264" i="16" s="1"/>
  <c r="N2264" i="16" s="1"/>
  <c r="P2264" i="16"/>
  <c r="P2203" i="16"/>
  <c r="Q2203" i="16"/>
  <c r="R2203" i="16" s="1"/>
  <c r="N2203" i="16" s="1"/>
  <c r="Q2109" i="16"/>
  <c r="R2109" i="16" s="1"/>
  <c r="N2109" i="16" s="1"/>
  <c r="P2109" i="16"/>
  <c r="Q3557" i="16"/>
  <c r="R3557" i="16" s="1"/>
  <c r="N3557" i="16" s="1"/>
  <c r="P3557" i="16"/>
  <c r="Q3779" i="16"/>
  <c r="R3779" i="16" s="1"/>
  <c r="N3779" i="16" s="1"/>
  <c r="P3779" i="16"/>
  <c r="Q3731" i="16"/>
  <c r="R3731" i="16" s="1"/>
  <c r="N3731" i="16" s="1"/>
  <c r="P3731" i="16"/>
  <c r="Q3672" i="16"/>
  <c r="R3672" i="16" s="1"/>
  <c r="N3672" i="16" s="1"/>
  <c r="P3672" i="16"/>
  <c r="Q2869" i="16"/>
  <c r="R2869" i="16" s="1"/>
  <c r="N2869" i="16" s="1"/>
  <c r="P2869" i="16"/>
  <c r="Q2822" i="16"/>
  <c r="R2822" i="16" s="1"/>
  <c r="N2822" i="16" s="1"/>
  <c r="P2822" i="16"/>
  <c r="Q2750" i="16"/>
  <c r="R2750" i="16" s="1"/>
  <c r="N2750" i="16" s="1"/>
  <c r="P2750" i="16"/>
  <c r="Q2680" i="16"/>
  <c r="R2680" i="16" s="1"/>
  <c r="N2680" i="16" s="1"/>
  <c r="P2680" i="16"/>
  <c r="Q2321" i="16"/>
  <c r="R2321" i="16" s="1"/>
  <c r="N2321" i="16" s="1"/>
  <c r="P2321" i="16"/>
  <c r="P2286" i="16"/>
  <c r="Q2286" i="16"/>
  <c r="R2286" i="16" s="1"/>
  <c r="N2286" i="16" s="1"/>
  <c r="P2563" i="16"/>
  <c r="Q2563" i="16"/>
  <c r="R2563" i="16" s="1"/>
  <c r="N2563" i="16" s="1"/>
  <c r="Q2504" i="16"/>
  <c r="R2504" i="16" s="1"/>
  <c r="N2504" i="16" s="1"/>
  <c r="P2504" i="16"/>
  <c r="P2409" i="16"/>
  <c r="Q2409" i="16"/>
  <c r="R2409" i="16" s="1"/>
  <c r="N2409" i="16" s="1"/>
  <c r="Q2338" i="16"/>
  <c r="R2338" i="16" s="1"/>
  <c r="N2338" i="16" s="1"/>
  <c r="P2338" i="16"/>
  <c r="Q2303" i="16"/>
  <c r="R2303" i="16" s="1"/>
  <c r="N2303" i="16" s="1"/>
  <c r="P2303" i="16"/>
  <c r="Q2233" i="16"/>
  <c r="R2233" i="16" s="1"/>
  <c r="N2233" i="16" s="1"/>
  <c r="P2233" i="16"/>
  <c r="Q1164" i="16"/>
  <c r="R1164" i="16" s="1"/>
  <c r="N1164" i="16" s="1"/>
  <c r="P1164" i="16"/>
  <c r="Q2881" i="16"/>
  <c r="R2881" i="16" s="1"/>
  <c r="N2881" i="16" s="1"/>
  <c r="P2881" i="16"/>
  <c r="Q2846" i="16"/>
  <c r="R2846" i="16" s="1"/>
  <c r="N2846" i="16" s="1"/>
  <c r="P2846" i="16"/>
  <c r="Q2762" i="16"/>
  <c r="R2762" i="16" s="1"/>
  <c r="N2762" i="16" s="1"/>
  <c r="P2762" i="16"/>
  <c r="Q2692" i="16"/>
  <c r="R2692" i="16" s="1"/>
  <c r="N2692" i="16" s="1"/>
  <c r="P2692" i="16"/>
  <c r="Q2333" i="16"/>
  <c r="R2333" i="16" s="1"/>
  <c r="N2333" i="16" s="1"/>
  <c r="P2333" i="16"/>
  <c r="P2298" i="16"/>
  <c r="Q2298" i="16"/>
  <c r="R2298" i="16" s="1"/>
  <c r="N2298" i="16" s="1"/>
  <c r="P2575" i="16"/>
  <c r="Q2575" i="16"/>
  <c r="R2575" i="16" s="1"/>
  <c r="N2575" i="16" s="1"/>
  <c r="Q2516" i="16"/>
  <c r="R2516" i="16" s="1"/>
  <c r="N2516" i="16" s="1"/>
  <c r="P2516" i="16"/>
  <c r="P2421" i="16"/>
  <c r="Q2421" i="16"/>
  <c r="R2421" i="16" s="1"/>
  <c r="N2421" i="16" s="1"/>
  <c r="Q2349" i="16"/>
  <c r="R2349" i="16" s="1"/>
  <c r="N2349" i="16" s="1"/>
  <c r="P2349" i="16"/>
  <c r="P2314" i="16"/>
  <c r="Q2314" i="16"/>
  <c r="R2314" i="16" s="1"/>
  <c r="N2314" i="16" s="1"/>
  <c r="Q2244" i="16"/>
  <c r="R2244" i="16" s="1"/>
  <c r="N2244" i="16" s="1"/>
  <c r="P2244" i="16"/>
  <c r="Q1331" i="16"/>
  <c r="R1331" i="16" s="1"/>
  <c r="N1331" i="16" s="1"/>
  <c r="P1331" i="16"/>
  <c r="P2039" i="16"/>
  <c r="Q2039" i="16"/>
  <c r="R2039" i="16" s="1"/>
  <c r="N2039" i="16" s="1"/>
  <c r="Q3757" i="16"/>
  <c r="R3757" i="16" s="1"/>
  <c r="N3757" i="16" s="1"/>
  <c r="P3757" i="16"/>
  <c r="P3722" i="16"/>
  <c r="Q3722" i="16"/>
  <c r="R3722" i="16" s="1"/>
  <c r="N3722" i="16" s="1"/>
  <c r="Q3651" i="16"/>
  <c r="R3651" i="16" s="1"/>
  <c r="N3651" i="16" s="1"/>
  <c r="P3651" i="16"/>
  <c r="Q3568" i="16"/>
  <c r="R3568" i="16" s="1"/>
  <c r="N3568" i="16" s="1"/>
  <c r="P3568" i="16"/>
  <c r="Q3209" i="16"/>
  <c r="R3209" i="16" s="1"/>
  <c r="N3209" i="16" s="1"/>
  <c r="P3209" i="16"/>
  <c r="Q3185" i="16"/>
  <c r="R3185" i="16" s="1"/>
  <c r="N3185" i="16" s="1"/>
  <c r="P3185" i="16"/>
  <c r="Q3451" i="16"/>
  <c r="R3451" i="16" s="1"/>
  <c r="N3451" i="16" s="1"/>
  <c r="P3451" i="16"/>
  <c r="P3391" i="16"/>
  <c r="Q3391" i="16"/>
  <c r="R3391" i="16" s="1"/>
  <c r="N3391" i="16" s="1"/>
  <c r="Q3309" i="16"/>
  <c r="R3309" i="16" s="1"/>
  <c r="N3309" i="16" s="1"/>
  <c r="P3309" i="16"/>
  <c r="P3237" i="16"/>
  <c r="Q3237" i="16"/>
  <c r="R3237" i="16" s="1"/>
  <c r="N3237" i="16" s="1"/>
  <c r="Q3192" i="16"/>
  <c r="R3192" i="16" s="1"/>
  <c r="N3192" i="16" s="1"/>
  <c r="P3192" i="16"/>
  <c r="P3132" i="16"/>
  <c r="Q3132" i="16"/>
  <c r="R3132" i="16" s="1"/>
  <c r="N3132" i="16" s="1"/>
  <c r="Q2052" i="16"/>
  <c r="R2052" i="16" s="1"/>
  <c r="N2052" i="16" s="1"/>
  <c r="P2052" i="16"/>
  <c r="Q3769" i="16"/>
  <c r="R3769" i="16" s="1"/>
  <c r="N3769" i="16" s="1"/>
  <c r="P3769" i="16"/>
  <c r="Q3734" i="16"/>
  <c r="R3734" i="16" s="1"/>
  <c r="N3734" i="16" s="1"/>
  <c r="P3734" i="16"/>
  <c r="P3662" i="16"/>
  <c r="Q3662" i="16"/>
  <c r="R3662" i="16" s="1"/>
  <c r="N3662" i="16" s="1"/>
  <c r="Q3580" i="16"/>
  <c r="R3580" i="16" s="1"/>
  <c r="N3580" i="16" s="1"/>
  <c r="P3580" i="16"/>
  <c r="P3222" i="16"/>
  <c r="Q3222" i="16"/>
  <c r="R3222" i="16" s="1"/>
  <c r="N3222" i="16" s="1"/>
  <c r="P3198" i="16"/>
  <c r="Q3198" i="16"/>
  <c r="R3198" i="16" s="1"/>
  <c r="N3198" i="16" s="1"/>
  <c r="Q3462" i="16"/>
  <c r="R3462" i="16" s="1"/>
  <c r="N3462" i="16" s="1"/>
  <c r="P3462" i="16"/>
  <c r="Q3405" i="16"/>
  <c r="R3405" i="16" s="1"/>
  <c r="N3405" i="16" s="1"/>
  <c r="P3405" i="16"/>
  <c r="Q3321" i="16"/>
  <c r="R3321" i="16" s="1"/>
  <c r="N3321" i="16" s="1"/>
  <c r="P3321" i="16"/>
  <c r="Q3251" i="16"/>
  <c r="R3251" i="16" s="1"/>
  <c r="N3251" i="16" s="1"/>
  <c r="P3251" i="16"/>
  <c r="Q3204" i="16"/>
  <c r="R3204" i="16" s="1"/>
  <c r="N3204" i="16" s="1"/>
  <c r="P3204" i="16"/>
  <c r="Q3143" i="16"/>
  <c r="R3143" i="16" s="1"/>
  <c r="N3143" i="16" s="1"/>
  <c r="P3143" i="16"/>
  <c r="Q2185" i="16"/>
  <c r="R2185" i="16" s="1"/>
  <c r="N2185" i="16" s="1"/>
  <c r="P2185" i="16"/>
  <c r="Q2125" i="16"/>
  <c r="R2125" i="16" s="1"/>
  <c r="N2125" i="16" s="1"/>
  <c r="P2125" i="16"/>
  <c r="P3582" i="16"/>
  <c r="Q3582" i="16"/>
  <c r="R3582" i="16" s="1"/>
  <c r="N3582" i="16" s="1"/>
  <c r="Q3820" i="16"/>
  <c r="R3820" i="16" s="1"/>
  <c r="N3820" i="16" s="1"/>
  <c r="P3820" i="16"/>
  <c r="P3737" i="16"/>
  <c r="Q3737" i="16"/>
  <c r="R3737" i="16" s="1"/>
  <c r="N3737" i="16" s="1"/>
  <c r="Q3377" i="16"/>
  <c r="R3377" i="16" s="1"/>
  <c r="N3377" i="16" s="1"/>
  <c r="P3377" i="16"/>
  <c r="Q3367" i="16"/>
  <c r="R3367" i="16" s="1"/>
  <c r="N3367" i="16" s="1"/>
  <c r="P3367" i="16"/>
  <c r="Q3618" i="16"/>
  <c r="R3618" i="16" s="1"/>
  <c r="N3618" i="16" s="1"/>
  <c r="P3618" i="16"/>
  <c r="Q3572" i="16"/>
  <c r="R3572" i="16" s="1"/>
  <c r="N3572" i="16" s="1"/>
  <c r="P3572" i="16"/>
  <c r="P3477" i="16"/>
  <c r="Q3477" i="16"/>
  <c r="R3477" i="16" s="1"/>
  <c r="N3477" i="16" s="1"/>
  <c r="Q3406" i="16"/>
  <c r="R3406" i="16" s="1"/>
  <c r="N3406" i="16" s="1"/>
  <c r="P3406" i="16"/>
  <c r="Q3359" i="16"/>
  <c r="R3359" i="16" s="1"/>
  <c r="N3359" i="16" s="1"/>
  <c r="P3359" i="16"/>
  <c r="P3300" i="16"/>
  <c r="Q3300" i="16"/>
  <c r="R3300" i="16" s="1"/>
  <c r="N3300" i="16" s="1"/>
  <c r="Q1933" i="16"/>
  <c r="R1933" i="16" s="1"/>
  <c r="N1933" i="16" s="1"/>
  <c r="P1933" i="16"/>
  <c r="P3649" i="16"/>
  <c r="Q3649" i="16"/>
  <c r="R3649" i="16" s="1"/>
  <c r="N3649" i="16" s="1"/>
  <c r="Q3614" i="16"/>
  <c r="R3614" i="16" s="1"/>
  <c r="N3614" i="16" s="1"/>
  <c r="P3614" i="16"/>
  <c r="Q3531" i="16"/>
  <c r="R3531" i="16" s="1"/>
  <c r="N3531" i="16" s="1"/>
  <c r="P3531" i="16"/>
  <c r="P3460" i="16"/>
  <c r="Q3460" i="16"/>
  <c r="R3460" i="16" s="1"/>
  <c r="N3460" i="16" s="1"/>
  <c r="Q3101" i="16"/>
  <c r="R3101" i="16" s="1"/>
  <c r="N3101" i="16" s="1"/>
  <c r="P3101" i="16"/>
  <c r="Q3078" i="16"/>
  <c r="R3078" i="16" s="1"/>
  <c r="N3078" i="16" s="1"/>
  <c r="P3078" i="16"/>
  <c r="Q3343" i="16"/>
  <c r="R3343" i="16" s="1"/>
  <c r="N3343" i="16" s="1"/>
  <c r="P3343" i="16"/>
  <c r="Q3284" i="16"/>
  <c r="R3284" i="16" s="1"/>
  <c r="N3284" i="16" s="1"/>
  <c r="P3284" i="16"/>
  <c r="Q3201" i="16"/>
  <c r="R3201" i="16" s="1"/>
  <c r="N3201" i="16" s="1"/>
  <c r="P3201" i="16"/>
  <c r="Q3131" i="16"/>
  <c r="R3131" i="16" s="1"/>
  <c r="N3131" i="16" s="1"/>
  <c r="P3131" i="16"/>
  <c r="P3082" i="16"/>
  <c r="Q3082" i="16"/>
  <c r="R3082" i="16" s="1"/>
  <c r="N3082" i="16" s="1"/>
  <c r="Q3023" i="16"/>
  <c r="R3023" i="16" s="1"/>
  <c r="N3023" i="16" s="1"/>
  <c r="P3023" i="16"/>
  <c r="P2087" i="16"/>
  <c r="Q2087" i="16"/>
  <c r="R2087" i="16" s="1"/>
  <c r="N2087" i="16" s="1"/>
  <c r="Q3805" i="16"/>
  <c r="R3805" i="16" s="1"/>
  <c r="N3805" i="16" s="1"/>
  <c r="P3805" i="16"/>
  <c r="Q3770" i="16"/>
  <c r="R3770" i="16" s="1"/>
  <c r="N3770" i="16" s="1"/>
  <c r="P3770" i="16"/>
  <c r="Q3699" i="16"/>
  <c r="R3699" i="16" s="1"/>
  <c r="N3699" i="16" s="1"/>
  <c r="P3699" i="16"/>
  <c r="Q3616" i="16"/>
  <c r="R3616" i="16" s="1"/>
  <c r="N3616" i="16" s="1"/>
  <c r="P3616" i="16"/>
  <c r="Q3257" i="16"/>
  <c r="R3257" i="16" s="1"/>
  <c r="N3257" i="16" s="1"/>
  <c r="P3257" i="16"/>
  <c r="Q3235" i="16"/>
  <c r="R3235" i="16" s="1"/>
  <c r="N3235" i="16" s="1"/>
  <c r="P3235" i="16"/>
  <c r="Q3498" i="16"/>
  <c r="R3498" i="16" s="1"/>
  <c r="N3498" i="16" s="1"/>
  <c r="P3498" i="16"/>
  <c r="P3440" i="16"/>
  <c r="Q3440" i="16"/>
  <c r="R3440" i="16" s="1"/>
  <c r="N3440" i="16" s="1"/>
  <c r="Q3357" i="16"/>
  <c r="R3357" i="16" s="1"/>
  <c r="N3357" i="16" s="1"/>
  <c r="P3357" i="16"/>
  <c r="P3286" i="16"/>
  <c r="Q3286" i="16"/>
  <c r="R3286" i="16" s="1"/>
  <c r="N3286" i="16" s="1"/>
  <c r="Q3239" i="16"/>
  <c r="R3239" i="16" s="1"/>
  <c r="N3239" i="16" s="1"/>
  <c r="P3239" i="16"/>
  <c r="P3180" i="16"/>
  <c r="Q3180" i="16"/>
  <c r="R3180" i="16" s="1"/>
  <c r="N3180" i="16" s="1"/>
  <c r="P1668" i="16"/>
  <c r="Q1668" i="16"/>
  <c r="R1668" i="16" s="1"/>
  <c r="N1668" i="16" s="1"/>
  <c r="Q3385" i="16"/>
  <c r="R3385" i="16" s="1"/>
  <c r="N3385" i="16" s="1"/>
  <c r="P3385" i="16"/>
  <c r="Q3351" i="16"/>
  <c r="R3351" i="16" s="1"/>
  <c r="N3351" i="16" s="1"/>
  <c r="P3351" i="16"/>
  <c r="P3266" i="16"/>
  <c r="Q3266" i="16"/>
  <c r="R3266" i="16" s="1"/>
  <c r="N3266" i="16" s="1"/>
  <c r="Q3196" i="16"/>
  <c r="R3196" i="16" s="1"/>
  <c r="N3196" i="16" s="1"/>
  <c r="P3196" i="16"/>
  <c r="Q2836" i="16"/>
  <c r="R2836" i="16" s="1"/>
  <c r="N2836" i="16" s="1"/>
  <c r="P2836" i="16"/>
  <c r="Q2814" i="16"/>
  <c r="R2814" i="16" s="1"/>
  <c r="N2814" i="16" s="1"/>
  <c r="P2814" i="16"/>
  <c r="P3080" i="16"/>
  <c r="Q3080" i="16"/>
  <c r="R3080" i="16" s="1"/>
  <c r="N3080" i="16" s="1"/>
  <c r="P3020" i="16"/>
  <c r="Q3020" i="16"/>
  <c r="R3020" i="16" s="1"/>
  <c r="N3020" i="16" s="1"/>
  <c r="Q2937" i="16"/>
  <c r="R2937" i="16" s="1"/>
  <c r="N2937" i="16" s="1"/>
  <c r="P2937" i="16"/>
  <c r="Q2866" i="16"/>
  <c r="R2866" i="16" s="1"/>
  <c r="N2866" i="16" s="1"/>
  <c r="P2866" i="16"/>
  <c r="Q2819" i="16"/>
  <c r="R2819" i="16" s="1"/>
  <c r="N2819" i="16" s="1"/>
  <c r="P2819" i="16"/>
  <c r="P2760" i="16"/>
  <c r="Q2760" i="16"/>
  <c r="R2760" i="16" s="1"/>
  <c r="N2760" i="16" s="1"/>
  <c r="Q1133" i="16"/>
  <c r="R1133" i="16" s="1"/>
  <c r="N1133" i="16" s="1"/>
  <c r="P1133" i="16"/>
  <c r="P1002" i="16"/>
  <c r="Q1002" i="16"/>
  <c r="R1002" i="16" s="1"/>
  <c r="N1002" i="16" s="1"/>
  <c r="P1333" i="16"/>
  <c r="Q1333" i="16"/>
  <c r="R1333" i="16" s="1"/>
  <c r="N1333" i="16" s="1"/>
  <c r="Q885" i="16"/>
  <c r="R885" i="16" s="1"/>
  <c r="N885" i="16" s="1"/>
  <c r="P885" i="16"/>
  <c r="Q264" i="16"/>
  <c r="R264" i="16" s="1"/>
  <c r="N264" i="16" s="1"/>
  <c r="P264" i="16"/>
  <c r="Q772" i="16"/>
  <c r="R772" i="16" s="1"/>
  <c r="N772" i="16" s="1"/>
  <c r="P772" i="16"/>
  <c r="Q85" i="16"/>
  <c r="R85" i="16" s="1"/>
  <c r="N85" i="16" s="1"/>
  <c r="P85" i="16"/>
  <c r="Q516" i="16"/>
  <c r="R516" i="16" s="1"/>
  <c r="N516" i="16" s="1"/>
  <c r="P516" i="16"/>
  <c r="P398" i="16"/>
  <c r="Q398" i="16"/>
  <c r="R398" i="16" s="1"/>
  <c r="N398" i="16" s="1"/>
  <c r="P821" i="16"/>
  <c r="Q821" i="16"/>
  <c r="R821" i="16" s="1"/>
  <c r="N821" i="16" s="1"/>
  <c r="Q740" i="16"/>
  <c r="R740" i="16" s="1"/>
  <c r="N740" i="16" s="1"/>
  <c r="P740" i="16"/>
  <c r="P406" i="16"/>
  <c r="Q406" i="16"/>
  <c r="R406" i="16" s="1"/>
  <c r="N406" i="16" s="1"/>
  <c r="P107" i="16"/>
  <c r="Q107" i="16"/>
  <c r="R107" i="16" s="1"/>
  <c r="N107" i="16" s="1"/>
  <c r="P1766" i="16"/>
  <c r="Q1766" i="16"/>
  <c r="R1766" i="16" s="1"/>
  <c r="N1766" i="16" s="1"/>
  <c r="P1502" i="16"/>
  <c r="Q1502" i="16"/>
  <c r="R1502" i="16" s="1"/>
  <c r="N1502" i="16" s="1"/>
  <c r="Q965" i="16"/>
  <c r="R965" i="16" s="1"/>
  <c r="N965" i="16" s="1"/>
  <c r="P965" i="16"/>
  <c r="Q1709" i="16"/>
  <c r="R1709" i="16" s="1"/>
  <c r="N1709" i="16" s="1"/>
  <c r="P1709" i="16"/>
  <c r="P1724" i="16"/>
  <c r="Q1724" i="16"/>
  <c r="R1724" i="16" s="1"/>
  <c r="N1724" i="16" s="1"/>
  <c r="P1498" i="16"/>
  <c r="Q1498" i="16"/>
  <c r="R1498" i="16" s="1"/>
  <c r="N1498" i="16" s="1"/>
  <c r="Q361" i="16"/>
  <c r="R361" i="16" s="1"/>
  <c r="N361" i="16" s="1"/>
  <c r="P361" i="16"/>
  <c r="P87" i="16"/>
  <c r="Q87" i="16"/>
  <c r="R87" i="16" s="1"/>
  <c r="N87" i="16" s="1"/>
  <c r="Q784" i="16"/>
  <c r="R784" i="16" s="1"/>
  <c r="N784" i="16" s="1"/>
  <c r="P784" i="16"/>
  <c r="P690" i="16"/>
  <c r="Q690" i="16"/>
  <c r="R690" i="16" s="1"/>
  <c r="N690" i="16" s="1"/>
  <c r="Q608" i="16"/>
  <c r="R608" i="16" s="1"/>
  <c r="N608" i="16" s="1"/>
  <c r="P608" i="16"/>
  <c r="Q273" i="16"/>
  <c r="R273" i="16" s="1"/>
  <c r="N273" i="16" s="1"/>
  <c r="P273" i="16"/>
  <c r="Q1008" i="16"/>
  <c r="R1008" i="16" s="1"/>
  <c r="N1008" i="16" s="1"/>
  <c r="P1008" i="16"/>
  <c r="Q1633" i="16"/>
  <c r="R1633" i="16" s="1"/>
  <c r="N1633" i="16" s="1"/>
  <c r="P1633" i="16"/>
  <c r="P1371" i="16"/>
  <c r="Q1371" i="16"/>
  <c r="R1371" i="16" s="1"/>
  <c r="N1371" i="16" s="1"/>
  <c r="P834" i="16"/>
  <c r="Q834" i="16"/>
  <c r="R834" i="16" s="1"/>
  <c r="N834" i="16" s="1"/>
  <c r="Q1577" i="16"/>
  <c r="R1577" i="16" s="1"/>
  <c r="N1577" i="16" s="1"/>
  <c r="P1577" i="16"/>
  <c r="P1592" i="16"/>
  <c r="Q1592" i="16"/>
  <c r="R1592" i="16" s="1"/>
  <c r="N1592" i="16" s="1"/>
  <c r="P1354" i="16"/>
  <c r="Q1354" i="16"/>
  <c r="R1354" i="16" s="1"/>
  <c r="N1354" i="16" s="1"/>
  <c r="Q949" i="16"/>
  <c r="R949" i="16" s="1"/>
  <c r="N949" i="16" s="1"/>
  <c r="P949" i="16"/>
  <c r="Q687" i="16"/>
  <c r="R687" i="16" s="1"/>
  <c r="N687" i="16" s="1"/>
  <c r="P687" i="16"/>
  <c r="Q329" i="16"/>
  <c r="R329" i="16" s="1"/>
  <c r="N329" i="16" s="1"/>
  <c r="P329" i="16"/>
  <c r="Q487" i="16"/>
  <c r="R487" i="16" s="1"/>
  <c r="N487" i="16" s="1"/>
  <c r="P487" i="16"/>
  <c r="Q177" i="16"/>
  <c r="R177" i="16" s="1"/>
  <c r="N177" i="16" s="1"/>
  <c r="P177" i="16"/>
  <c r="P874" i="16"/>
  <c r="Q874" i="16"/>
  <c r="R874" i="16" s="1"/>
  <c r="N874" i="16" s="1"/>
  <c r="Q576" i="16"/>
  <c r="R576" i="16" s="1"/>
  <c r="N576" i="16" s="1"/>
  <c r="P576" i="16"/>
  <c r="P1250" i="16"/>
  <c r="Q1250" i="16"/>
  <c r="R1250" i="16" s="1"/>
  <c r="N1250" i="16" s="1"/>
  <c r="Q1960" i="16"/>
  <c r="R1960" i="16" s="1"/>
  <c r="N1960" i="16" s="1"/>
  <c r="P1960" i="16"/>
  <c r="P1422" i="16"/>
  <c r="Q1422" i="16"/>
  <c r="R1422" i="16" s="1"/>
  <c r="N1422" i="16" s="1"/>
  <c r="Q1471" i="16"/>
  <c r="R1471" i="16" s="1"/>
  <c r="N1471" i="16" s="1"/>
  <c r="P1471" i="16"/>
  <c r="Q1185" i="16"/>
  <c r="R1185" i="16" s="1"/>
  <c r="N1185" i="16" s="1"/>
  <c r="P1185" i="16"/>
  <c r="Q2014" i="16"/>
  <c r="R2014" i="16" s="1"/>
  <c r="N2014" i="16" s="1"/>
  <c r="P2014" i="16"/>
  <c r="Q961" i="16"/>
  <c r="R961" i="16" s="1"/>
  <c r="N961" i="16" s="1"/>
  <c r="P961" i="16"/>
  <c r="Q699" i="16"/>
  <c r="R699" i="16" s="1"/>
  <c r="N699" i="16" s="1"/>
  <c r="P699" i="16"/>
  <c r="Q341" i="16"/>
  <c r="R341" i="16" s="1"/>
  <c r="N341" i="16" s="1"/>
  <c r="P341" i="16"/>
  <c r="P498" i="16"/>
  <c r="Q498" i="16"/>
  <c r="R498" i="16" s="1"/>
  <c r="N498" i="16" s="1"/>
  <c r="Q189" i="16"/>
  <c r="R189" i="16" s="1"/>
  <c r="N189" i="16" s="1"/>
  <c r="P189" i="16"/>
  <c r="P886" i="16"/>
  <c r="Q886" i="16"/>
  <c r="R886" i="16" s="1"/>
  <c r="N886" i="16" s="1"/>
  <c r="Q588" i="16"/>
  <c r="R588" i="16" s="1"/>
  <c r="N588" i="16" s="1"/>
  <c r="P588" i="16"/>
  <c r="P1262" i="16"/>
  <c r="Q1262" i="16"/>
  <c r="R1262" i="16" s="1"/>
  <c r="N1262" i="16" s="1"/>
  <c r="P1971" i="16"/>
  <c r="Q1971" i="16"/>
  <c r="R1971" i="16" s="1"/>
  <c r="N1971" i="16" s="1"/>
  <c r="Q1433" i="16"/>
  <c r="R1433" i="16" s="1"/>
  <c r="N1433" i="16" s="1"/>
  <c r="P1433" i="16"/>
  <c r="Q1483" i="16"/>
  <c r="R1483" i="16" s="1"/>
  <c r="N1483" i="16" s="1"/>
  <c r="P1483" i="16"/>
  <c r="Q1197" i="16"/>
  <c r="R1197" i="16" s="1"/>
  <c r="N1197" i="16" s="1"/>
  <c r="P1197" i="16"/>
  <c r="Q2026" i="16"/>
  <c r="R2026" i="16" s="1"/>
  <c r="N2026" i="16" s="1"/>
  <c r="P2026" i="16"/>
  <c r="P828" i="16"/>
  <c r="Q828" i="16"/>
  <c r="R828" i="16" s="1"/>
  <c r="N828" i="16" s="1"/>
  <c r="P566" i="16"/>
  <c r="Q566" i="16"/>
  <c r="R566" i="16" s="1"/>
  <c r="N566" i="16" s="1"/>
  <c r="Q209" i="16"/>
  <c r="R209" i="16" s="1"/>
  <c r="N209" i="16" s="1"/>
  <c r="P209" i="16"/>
  <c r="Q367" i="16"/>
  <c r="R367" i="16" s="1"/>
  <c r="N367" i="16" s="1"/>
  <c r="P367" i="16"/>
  <c r="Q45" i="16"/>
  <c r="R45" i="16" s="1"/>
  <c r="N45" i="16" s="1"/>
  <c r="P45" i="16"/>
  <c r="P742" i="16"/>
  <c r="Q742" i="16"/>
  <c r="R742" i="16" s="1"/>
  <c r="N742" i="16" s="1"/>
  <c r="Q456" i="16"/>
  <c r="R456" i="16" s="1"/>
  <c r="N456" i="16" s="1"/>
  <c r="P456" i="16"/>
  <c r="P1130" i="16"/>
  <c r="Q1130" i="16"/>
  <c r="R1130" i="16" s="1"/>
  <c r="N1130" i="16" s="1"/>
  <c r="P1840" i="16"/>
  <c r="Q1840" i="16"/>
  <c r="R1840" i="16" s="1"/>
  <c r="N1840" i="16" s="1"/>
  <c r="Q1301" i="16"/>
  <c r="R1301" i="16" s="1"/>
  <c r="N1301" i="16" s="1"/>
  <c r="P1301" i="16"/>
  <c r="Q1339" i="16"/>
  <c r="R1339" i="16" s="1"/>
  <c r="N1339" i="16" s="1"/>
  <c r="P1339" i="16"/>
  <c r="Q2060" i="16"/>
  <c r="R2060" i="16" s="1"/>
  <c r="N2060" i="16" s="1"/>
  <c r="P2060" i="16"/>
  <c r="Q1870" i="16"/>
  <c r="R1870" i="16" s="1"/>
  <c r="N1870" i="16" s="1"/>
  <c r="P1870" i="16"/>
  <c r="P314" i="16"/>
  <c r="Q314" i="16"/>
  <c r="R314" i="16" s="1"/>
  <c r="N314" i="16" s="1"/>
  <c r="P1011" i="16"/>
  <c r="Q1011" i="16"/>
  <c r="R1011" i="16" s="1"/>
  <c r="N1011" i="16" s="1"/>
  <c r="Q653" i="16"/>
  <c r="R653" i="16" s="1"/>
  <c r="N653" i="16" s="1"/>
  <c r="P653" i="16"/>
  <c r="Q811" i="16"/>
  <c r="R811" i="16" s="1"/>
  <c r="N811" i="16" s="1"/>
  <c r="P811" i="16"/>
  <c r="Q501" i="16"/>
  <c r="R501" i="16" s="1"/>
  <c r="N501" i="16" s="1"/>
  <c r="P501" i="16"/>
  <c r="Q167" i="16"/>
  <c r="R167" i="16" s="1"/>
  <c r="N167" i="16" s="1"/>
  <c r="P167" i="16"/>
  <c r="Q899" i="16"/>
  <c r="R899" i="16" s="1"/>
  <c r="N899" i="16" s="1"/>
  <c r="P899" i="16"/>
  <c r="P1575" i="16"/>
  <c r="Q1575" i="16"/>
  <c r="R1575" i="16" s="1"/>
  <c r="N1575" i="16" s="1"/>
  <c r="Q1276" i="16"/>
  <c r="R1276" i="16" s="1"/>
  <c r="N1276" i="16" s="1"/>
  <c r="P1276" i="16"/>
  <c r="Q1745" i="16"/>
  <c r="R1745" i="16" s="1"/>
  <c r="N1745" i="16" s="1"/>
  <c r="P1745" i="16"/>
  <c r="P1808" i="16"/>
  <c r="Q1808" i="16"/>
  <c r="R1808" i="16" s="1"/>
  <c r="N1808" i="16" s="1"/>
  <c r="Q1509" i="16"/>
  <c r="R1509" i="16" s="1"/>
  <c r="N1509" i="16" s="1"/>
  <c r="P1509" i="16"/>
  <c r="Q1367" i="16"/>
  <c r="R1367" i="16" s="1"/>
  <c r="N1367" i="16" s="1"/>
  <c r="P1367" i="16"/>
  <c r="Q181" i="16"/>
  <c r="R181" i="16" s="1"/>
  <c r="N181" i="16" s="1"/>
  <c r="P181" i="16"/>
  <c r="Q879" i="16"/>
  <c r="R879" i="16" s="1"/>
  <c r="N879" i="16" s="1"/>
  <c r="P879" i="16"/>
  <c r="P522" i="16"/>
  <c r="Q522" i="16"/>
  <c r="R522" i="16" s="1"/>
  <c r="N522" i="16" s="1"/>
  <c r="Q680" i="16"/>
  <c r="R680" i="16" s="1"/>
  <c r="N680" i="16" s="1"/>
  <c r="P680" i="16"/>
  <c r="Q369" i="16"/>
  <c r="R369" i="16" s="1"/>
  <c r="N369" i="16" s="1"/>
  <c r="P369" i="16"/>
  <c r="P1066" i="16"/>
  <c r="Q1066" i="16"/>
  <c r="R1066" i="16" s="1"/>
  <c r="N1066" i="16" s="1"/>
  <c r="Q768" i="16"/>
  <c r="R768" i="16" s="1"/>
  <c r="N768" i="16" s="1"/>
  <c r="P768" i="16"/>
  <c r="Q1441" i="16"/>
  <c r="R1441" i="16" s="1"/>
  <c r="N1441" i="16" s="1"/>
  <c r="P1441" i="16"/>
  <c r="Q1144" i="16"/>
  <c r="R1144" i="16" s="1"/>
  <c r="N1144" i="16" s="1"/>
  <c r="P1144" i="16"/>
  <c r="P1612" i="16"/>
  <c r="Q1612" i="16"/>
  <c r="R1612" i="16" s="1"/>
  <c r="N1612" i="16" s="1"/>
  <c r="Q1675" i="16"/>
  <c r="R1675" i="16" s="1"/>
  <c r="N1675" i="16" s="1"/>
  <c r="P1675" i="16"/>
  <c r="Q1377" i="16"/>
  <c r="R1377" i="16" s="1"/>
  <c r="N1377" i="16" s="1"/>
  <c r="P1377" i="16"/>
  <c r="Q1211" i="16"/>
  <c r="R1211" i="16" s="1"/>
  <c r="N1211" i="16" s="1"/>
  <c r="P1211" i="16"/>
  <c r="Q316" i="16"/>
  <c r="R316" i="16" s="1"/>
  <c r="N316" i="16" s="1"/>
  <c r="P316" i="16"/>
  <c r="Q1001" i="16"/>
  <c r="R1001" i="16" s="1"/>
  <c r="N1001" i="16" s="1"/>
  <c r="P1001" i="16"/>
  <c r="Q116" i="16"/>
  <c r="R116" i="16" s="1"/>
  <c r="N116" i="16" s="1"/>
  <c r="P116" i="16"/>
  <c r="Q824" i="16"/>
  <c r="R824" i="16" s="1"/>
  <c r="N824" i="16" s="1"/>
  <c r="P824" i="16"/>
  <c r="Q490" i="16"/>
  <c r="R490" i="16" s="1"/>
  <c r="N490" i="16" s="1"/>
  <c r="P490" i="16"/>
  <c r="Q192" i="16"/>
  <c r="R192" i="16" s="1"/>
  <c r="N192" i="16" s="1"/>
  <c r="P192" i="16"/>
  <c r="Q1849" i="16"/>
  <c r="R1849" i="16" s="1"/>
  <c r="N1849" i="16" s="1"/>
  <c r="P1849" i="16"/>
  <c r="P1586" i="16"/>
  <c r="Q1586" i="16"/>
  <c r="R1586" i="16" s="1"/>
  <c r="N1586" i="16" s="1"/>
  <c r="Q1049" i="16"/>
  <c r="R1049" i="16" s="1"/>
  <c r="N1049" i="16" s="1"/>
  <c r="P1049" i="16"/>
  <c r="Q1794" i="16"/>
  <c r="R1794" i="16" s="1"/>
  <c r="N1794" i="16" s="1"/>
  <c r="P1794" i="16"/>
  <c r="Q1807" i="16"/>
  <c r="R1807" i="16" s="1"/>
  <c r="N1807" i="16" s="1"/>
  <c r="P1807" i="16"/>
  <c r="Q1593" i="16"/>
  <c r="R1593" i="16" s="1"/>
  <c r="N1593" i="16" s="1"/>
  <c r="P1593" i="16"/>
  <c r="Q589" i="16"/>
  <c r="R589" i="16" s="1"/>
  <c r="N589" i="16" s="1"/>
  <c r="P589" i="16"/>
  <c r="P327" i="16"/>
  <c r="Q327" i="16"/>
  <c r="R327" i="16" s="1"/>
  <c r="N327" i="16" s="1"/>
  <c r="Q1012" i="16"/>
  <c r="R1012" i="16" s="1"/>
  <c r="N1012" i="16" s="1"/>
  <c r="P1012" i="16"/>
  <c r="Q128" i="16"/>
  <c r="R128" i="16" s="1"/>
  <c r="N128" i="16" s="1"/>
  <c r="P128" i="16"/>
  <c r="Q835" i="16"/>
  <c r="R835" i="16" s="1"/>
  <c r="N835" i="16" s="1"/>
  <c r="P835" i="16"/>
  <c r="P502" i="16"/>
  <c r="Q502" i="16"/>
  <c r="R502" i="16" s="1"/>
  <c r="N502" i="16" s="1"/>
  <c r="Q204" i="16"/>
  <c r="R204" i="16" s="1"/>
  <c r="N204" i="16" s="1"/>
  <c r="P204" i="16"/>
  <c r="Q1861" i="16"/>
  <c r="R1861" i="16" s="1"/>
  <c r="N1861" i="16" s="1"/>
  <c r="P1861" i="16"/>
  <c r="Q1599" i="16"/>
  <c r="R1599" i="16" s="1"/>
  <c r="N1599" i="16" s="1"/>
  <c r="P1599" i="16"/>
  <c r="Q1061" i="16"/>
  <c r="R1061" i="16" s="1"/>
  <c r="N1061" i="16" s="1"/>
  <c r="P1061" i="16"/>
  <c r="Q1087" i="16"/>
  <c r="R1087" i="16" s="1"/>
  <c r="N1087" i="16" s="1"/>
  <c r="P1087" i="16"/>
  <c r="Q1819" i="16"/>
  <c r="R1819" i="16" s="1"/>
  <c r="N1819" i="16" s="1"/>
  <c r="P1819" i="16"/>
  <c r="Q1606" i="16"/>
  <c r="R1606" i="16" s="1"/>
  <c r="N1606" i="16" s="1"/>
  <c r="P1606" i="16"/>
  <c r="Q457" i="16"/>
  <c r="R457" i="16" s="1"/>
  <c r="N457" i="16" s="1"/>
  <c r="P457" i="16"/>
  <c r="Q183" i="16"/>
  <c r="R183" i="16" s="1"/>
  <c r="N183" i="16" s="1"/>
  <c r="P183" i="16"/>
  <c r="Q880" i="16"/>
  <c r="R880" i="16" s="1"/>
  <c r="N880" i="16" s="1"/>
  <c r="P880" i="16"/>
  <c r="P786" i="16"/>
  <c r="Q786" i="16"/>
  <c r="R786" i="16" s="1"/>
  <c r="N786" i="16" s="1"/>
  <c r="Q705" i="16"/>
  <c r="R705" i="16" s="1"/>
  <c r="N705" i="16" s="1"/>
  <c r="P705" i="16"/>
  <c r="P370" i="16"/>
  <c r="Q370" i="16"/>
  <c r="R370" i="16" s="1"/>
  <c r="N370" i="16" s="1"/>
  <c r="P60" i="16"/>
  <c r="Q60" i="16"/>
  <c r="R60" i="16" s="1"/>
  <c r="N60" i="16" s="1"/>
  <c r="Q1729" i="16"/>
  <c r="R1729" i="16" s="1"/>
  <c r="N1729" i="16" s="1"/>
  <c r="P1729" i="16"/>
  <c r="Q1467" i="16"/>
  <c r="R1467" i="16" s="1"/>
  <c r="N1467" i="16" s="1"/>
  <c r="P1467" i="16"/>
  <c r="Q929" i="16"/>
  <c r="R929" i="16" s="1"/>
  <c r="N929" i="16" s="1"/>
  <c r="P929" i="16"/>
  <c r="Q1674" i="16"/>
  <c r="R1674" i="16" s="1"/>
  <c r="N1674" i="16" s="1"/>
  <c r="P1674" i="16"/>
  <c r="P1688" i="16"/>
  <c r="Q1688" i="16"/>
  <c r="R1688" i="16" s="1"/>
  <c r="N1688" i="16" s="1"/>
  <c r="P1462" i="16"/>
  <c r="Q1462" i="16"/>
  <c r="R1462" i="16" s="1"/>
  <c r="N1462" i="16" s="1"/>
  <c r="Q326" i="16"/>
  <c r="R326" i="16" s="1"/>
  <c r="N326" i="16" s="1"/>
  <c r="P326" i="16"/>
  <c r="Q48" i="16"/>
  <c r="R48" i="16" s="1"/>
  <c r="N48" i="16" s="1"/>
  <c r="P48" i="16"/>
  <c r="P749" i="16"/>
  <c r="Q749" i="16"/>
  <c r="R749" i="16" s="1"/>
  <c r="N749" i="16" s="1"/>
  <c r="P654" i="16"/>
  <c r="Q654" i="16"/>
  <c r="R654" i="16" s="1"/>
  <c r="N654" i="16" s="1"/>
  <c r="Q572" i="16"/>
  <c r="R572" i="16" s="1"/>
  <c r="N572" i="16" s="1"/>
  <c r="P572" i="16"/>
  <c r="P238" i="16"/>
  <c r="Q238" i="16"/>
  <c r="R238" i="16" s="1"/>
  <c r="N238" i="16" s="1"/>
  <c r="Q971" i="16"/>
  <c r="R971" i="16" s="1"/>
  <c r="N971" i="16" s="1"/>
  <c r="P971" i="16"/>
  <c r="Q1598" i="16"/>
  <c r="R1598" i="16" s="1"/>
  <c r="N1598" i="16" s="1"/>
  <c r="P1598" i="16"/>
  <c r="Q1335" i="16"/>
  <c r="R1335" i="16" s="1"/>
  <c r="N1335" i="16" s="1"/>
  <c r="P1335" i="16"/>
  <c r="Q2056" i="16"/>
  <c r="R2056" i="16" s="1"/>
  <c r="N2056" i="16" s="1"/>
  <c r="P2056" i="16"/>
  <c r="Q1542" i="16"/>
  <c r="R1542" i="16" s="1"/>
  <c r="N1542" i="16" s="1"/>
  <c r="P1542" i="16"/>
  <c r="Q1555" i="16"/>
  <c r="R1555" i="16" s="1"/>
  <c r="N1555" i="16" s="1"/>
  <c r="P1555" i="16"/>
  <c r="P1318" i="16"/>
  <c r="Q1318" i="16"/>
  <c r="R1318" i="16" s="1"/>
  <c r="N1318" i="16" s="1"/>
  <c r="P54" i="16"/>
  <c r="Q54" i="16"/>
  <c r="R54" i="16" s="1"/>
  <c r="N54" i="16" s="1"/>
  <c r="P818" i="16"/>
  <c r="Q818" i="16"/>
  <c r="R818" i="16" s="1"/>
  <c r="N818" i="16" s="1"/>
  <c r="Q472" i="16"/>
  <c r="R472" i="16" s="1"/>
  <c r="N472" i="16" s="1"/>
  <c r="P472" i="16"/>
  <c r="Q377" i="16"/>
  <c r="R377" i="16" s="1"/>
  <c r="N377" i="16" s="1"/>
  <c r="P377" i="16"/>
  <c r="P284" i="16"/>
  <c r="Q284" i="16"/>
  <c r="R284" i="16" s="1"/>
  <c r="N284" i="16" s="1"/>
  <c r="P1006" i="16"/>
  <c r="Q1006" i="16"/>
  <c r="R1006" i="16" s="1"/>
  <c r="N1006" i="16" s="1"/>
  <c r="Q695" i="16"/>
  <c r="R695" i="16" s="1"/>
  <c r="N695" i="16" s="1"/>
  <c r="P695" i="16"/>
  <c r="Q1320" i="16"/>
  <c r="R1320" i="16" s="1"/>
  <c r="N1320" i="16" s="1"/>
  <c r="P1320" i="16"/>
  <c r="P2078" i="16"/>
  <c r="Q2078" i="16"/>
  <c r="R2078" i="16" s="1"/>
  <c r="N2078" i="16" s="1"/>
  <c r="Q1779" i="16"/>
  <c r="R1779" i="16" s="1"/>
  <c r="N1779" i="16" s="1"/>
  <c r="P1779" i="16"/>
  <c r="Q1265" i="16"/>
  <c r="R1265" i="16" s="1"/>
  <c r="N1265" i="16" s="1"/>
  <c r="P1265" i="16"/>
  <c r="Q1280" i="16"/>
  <c r="R1280" i="16" s="1"/>
  <c r="N1280" i="16" s="1"/>
  <c r="P1280" i="16"/>
  <c r="Q2013" i="16"/>
  <c r="R2013" i="16" s="1"/>
  <c r="N2013" i="16" s="1"/>
  <c r="P2013" i="16"/>
  <c r="Q2016" i="16"/>
  <c r="R2016" i="16" s="1"/>
  <c r="N2016" i="16" s="1"/>
  <c r="P2016" i="16"/>
  <c r="Q1547" i="16"/>
  <c r="R1547" i="16" s="1"/>
  <c r="N1547" i="16" s="1"/>
  <c r="P1547" i="16"/>
  <c r="Q2232" i="16"/>
  <c r="R2232" i="16" s="1"/>
  <c r="N2232" i="16" s="1"/>
  <c r="P2232" i="16"/>
  <c r="Q2173" i="16"/>
  <c r="R2173" i="16" s="1"/>
  <c r="N2173" i="16" s="1"/>
  <c r="P2173" i="16"/>
  <c r="Q2128" i="16"/>
  <c r="R2128" i="16" s="1"/>
  <c r="N2128" i="16" s="1"/>
  <c r="P2128" i="16"/>
  <c r="Q3617" i="16"/>
  <c r="R3617" i="16" s="1"/>
  <c r="N3617" i="16" s="1"/>
  <c r="P3617" i="16"/>
  <c r="Q3785" i="16"/>
  <c r="R3785" i="16" s="1"/>
  <c r="N3785" i="16" s="1"/>
  <c r="P3785" i="16"/>
  <c r="Q3426" i="16"/>
  <c r="R3426" i="16" s="1"/>
  <c r="N3426" i="16" s="1"/>
  <c r="P3426" i="16"/>
  <c r="Q3425" i="16"/>
  <c r="R3425" i="16" s="1"/>
  <c r="N3425" i="16" s="1"/>
  <c r="P3425" i="16"/>
  <c r="Q3667" i="16"/>
  <c r="R3667" i="16" s="1"/>
  <c r="N3667" i="16" s="1"/>
  <c r="P3667" i="16"/>
  <c r="Q3620" i="16"/>
  <c r="R3620" i="16" s="1"/>
  <c r="N3620" i="16" s="1"/>
  <c r="P3620" i="16"/>
  <c r="Q3525" i="16"/>
  <c r="R3525" i="16" s="1"/>
  <c r="N3525" i="16" s="1"/>
  <c r="P3525" i="16"/>
  <c r="P3454" i="16"/>
  <c r="Q3454" i="16"/>
  <c r="R3454" i="16" s="1"/>
  <c r="N3454" i="16" s="1"/>
  <c r="Q3407" i="16"/>
  <c r="R3407" i="16" s="1"/>
  <c r="N3407" i="16" s="1"/>
  <c r="P3407" i="16"/>
  <c r="Q3349" i="16"/>
  <c r="R3349" i="16" s="1"/>
  <c r="N3349" i="16" s="1"/>
  <c r="P3349" i="16"/>
  <c r="Q2246" i="16"/>
  <c r="R2246" i="16" s="1"/>
  <c r="N2246" i="16" s="1"/>
  <c r="P2246" i="16"/>
  <c r="Q2186" i="16"/>
  <c r="R2186" i="16" s="1"/>
  <c r="N2186" i="16" s="1"/>
  <c r="P2186" i="16"/>
  <c r="Q2140" i="16"/>
  <c r="R2140" i="16" s="1"/>
  <c r="N2140" i="16" s="1"/>
  <c r="P2140" i="16"/>
  <c r="Q3725" i="16"/>
  <c r="R3725" i="16" s="1"/>
  <c r="N3725" i="16" s="1"/>
  <c r="P3725" i="16"/>
  <c r="Q3796" i="16"/>
  <c r="R3796" i="16" s="1"/>
  <c r="N3796" i="16" s="1"/>
  <c r="P3796" i="16"/>
  <c r="P3436" i="16"/>
  <c r="Q3436" i="16"/>
  <c r="R3436" i="16" s="1"/>
  <c r="N3436" i="16" s="1"/>
  <c r="P3438" i="16"/>
  <c r="Q3438" i="16"/>
  <c r="R3438" i="16" s="1"/>
  <c r="N3438" i="16" s="1"/>
  <c r="P3678" i="16"/>
  <c r="Q3678" i="16"/>
  <c r="R3678" i="16" s="1"/>
  <c r="N3678" i="16" s="1"/>
  <c r="Q3633" i="16"/>
  <c r="R3633" i="16" s="1"/>
  <c r="N3633" i="16" s="1"/>
  <c r="P3633" i="16"/>
  <c r="Q3537" i="16"/>
  <c r="R3537" i="16" s="1"/>
  <c r="N3537" i="16" s="1"/>
  <c r="P3537" i="16"/>
  <c r="Q3466" i="16"/>
  <c r="R3466" i="16" s="1"/>
  <c r="N3466" i="16" s="1"/>
  <c r="P3466" i="16"/>
  <c r="Q3419" i="16"/>
  <c r="R3419" i="16" s="1"/>
  <c r="N3419" i="16" s="1"/>
  <c r="P3419" i="16"/>
  <c r="P3360" i="16"/>
  <c r="Q3360" i="16"/>
  <c r="R3360" i="16" s="1"/>
  <c r="N3360" i="16" s="1"/>
  <c r="P2701" i="16"/>
  <c r="Q2701" i="16"/>
  <c r="R2701" i="16" s="1"/>
  <c r="N2701" i="16" s="1"/>
  <c r="Q2642" i="16"/>
  <c r="R2642" i="16" s="1"/>
  <c r="N2642" i="16" s="1"/>
  <c r="P2642" i="16"/>
  <c r="P2583" i="16"/>
  <c r="Q2583" i="16"/>
  <c r="R2583" i="16" s="1"/>
  <c r="N2583" i="16" s="1"/>
  <c r="Q2512" i="16"/>
  <c r="R2512" i="16" s="1"/>
  <c r="N2512" i="16" s="1"/>
  <c r="P2512" i="16"/>
  <c r="Q2153" i="16"/>
  <c r="R2153" i="16" s="1"/>
  <c r="N2153" i="16" s="1"/>
  <c r="P2153" i="16"/>
  <c r="P2118" i="16"/>
  <c r="Q2118" i="16"/>
  <c r="R2118" i="16" s="1"/>
  <c r="N2118" i="16" s="1"/>
  <c r="Q2395" i="16"/>
  <c r="R2395" i="16" s="1"/>
  <c r="N2395" i="16" s="1"/>
  <c r="P2395" i="16"/>
  <c r="Q2336" i="16"/>
  <c r="R2336" i="16" s="1"/>
  <c r="N2336" i="16" s="1"/>
  <c r="P2336" i="16"/>
  <c r="Q2241" i="16"/>
  <c r="R2241" i="16" s="1"/>
  <c r="N2241" i="16" s="1"/>
  <c r="P2241" i="16"/>
  <c r="Q2170" i="16"/>
  <c r="R2170" i="16" s="1"/>
  <c r="N2170" i="16" s="1"/>
  <c r="P2170" i="16"/>
  <c r="Q2136" i="16"/>
  <c r="R2136" i="16" s="1"/>
  <c r="N2136" i="16" s="1"/>
  <c r="P2136" i="16"/>
  <c r="Q3630" i="16"/>
  <c r="R3630" i="16" s="1"/>
  <c r="N3630" i="16" s="1"/>
  <c r="P3630" i="16"/>
  <c r="P3804" i="16"/>
  <c r="Q3804" i="16"/>
  <c r="R3804" i="16" s="1"/>
  <c r="N3804" i="16" s="1"/>
  <c r="Q2714" i="16"/>
  <c r="R2714" i="16" s="1"/>
  <c r="N2714" i="16" s="1"/>
  <c r="P2714" i="16"/>
  <c r="P2653" i="16"/>
  <c r="Q2653" i="16"/>
  <c r="R2653" i="16" s="1"/>
  <c r="N2653" i="16" s="1"/>
  <c r="Q2595" i="16"/>
  <c r="R2595" i="16" s="1"/>
  <c r="N2595" i="16" s="1"/>
  <c r="P2595" i="16"/>
  <c r="P2525" i="16"/>
  <c r="Q2525" i="16"/>
  <c r="R2525" i="16" s="1"/>
  <c r="N2525" i="16" s="1"/>
  <c r="Q2164" i="16"/>
  <c r="R2164" i="16" s="1"/>
  <c r="N2164" i="16" s="1"/>
  <c r="P2164" i="16"/>
  <c r="Q2130" i="16"/>
  <c r="R2130" i="16" s="1"/>
  <c r="N2130" i="16" s="1"/>
  <c r="P2130" i="16"/>
  <c r="P2407" i="16"/>
  <c r="Q2407" i="16"/>
  <c r="R2407" i="16" s="1"/>
  <c r="N2407" i="16" s="1"/>
  <c r="Q2348" i="16"/>
  <c r="R2348" i="16" s="1"/>
  <c r="N2348" i="16" s="1"/>
  <c r="P2348" i="16"/>
  <c r="Q2253" i="16"/>
  <c r="R2253" i="16" s="1"/>
  <c r="N2253" i="16" s="1"/>
  <c r="P2253" i="16"/>
  <c r="Q2181" i="16"/>
  <c r="R2181" i="16" s="1"/>
  <c r="N2181" i="16" s="1"/>
  <c r="P2181" i="16"/>
  <c r="P2147" i="16"/>
  <c r="Q2147" i="16"/>
  <c r="R2147" i="16" s="1"/>
  <c r="N2147" i="16" s="1"/>
  <c r="P3736" i="16"/>
  <c r="Q3736" i="16"/>
  <c r="R3736" i="16" s="1"/>
  <c r="N3736" i="16" s="1"/>
  <c r="Q3816" i="16"/>
  <c r="R3816" i="16" s="1"/>
  <c r="N3816" i="16" s="1"/>
  <c r="P3816" i="16"/>
  <c r="Q3013" i="16"/>
  <c r="R3013" i="16" s="1"/>
  <c r="N3013" i="16" s="1"/>
  <c r="P3013" i="16"/>
  <c r="Q2978" i="16"/>
  <c r="R2978" i="16" s="1"/>
  <c r="N2978" i="16" s="1"/>
  <c r="P2978" i="16"/>
  <c r="P2896" i="16"/>
  <c r="Q2896" i="16"/>
  <c r="R2896" i="16" s="1"/>
  <c r="N2896" i="16" s="1"/>
  <c r="Q2824" i="16"/>
  <c r="R2824" i="16" s="1"/>
  <c r="N2824" i="16" s="1"/>
  <c r="P2824" i="16"/>
  <c r="Q2464" i="16"/>
  <c r="R2464" i="16" s="1"/>
  <c r="N2464" i="16" s="1"/>
  <c r="P2464" i="16"/>
  <c r="Q2430" i="16"/>
  <c r="R2430" i="16" s="1"/>
  <c r="N2430" i="16" s="1"/>
  <c r="P2430" i="16"/>
  <c r="Q2707" i="16"/>
  <c r="R2707" i="16" s="1"/>
  <c r="N2707" i="16" s="1"/>
  <c r="P2707" i="16"/>
  <c r="Q2648" i="16"/>
  <c r="R2648" i="16" s="1"/>
  <c r="N2648" i="16" s="1"/>
  <c r="P2648" i="16"/>
  <c r="Q2565" i="16"/>
  <c r="R2565" i="16" s="1"/>
  <c r="N2565" i="16" s="1"/>
  <c r="P2565" i="16"/>
  <c r="P2482" i="16"/>
  <c r="Q2482" i="16"/>
  <c r="R2482" i="16" s="1"/>
  <c r="N2482" i="16" s="1"/>
  <c r="P2447" i="16"/>
  <c r="Q2447" i="16"/>
  <c r="R2447" i="16" s="1"/>
  <c r="N2447" i="16" s="1"/>
  <c r="Q2376" i="16"/>
  <c r="R2376" i="16" s="1"/>
  <c r="N2376" i="16" s="1"/>
  <c r="P2376" i="16"/>
  <c r="Q1308" i="16"/>
  <c r="R1308" i="16" s="1"/>
  <c r="N1308" i="16" s="1"/>
  <c r="P1308" i="16"/>
  <c r="Q3025" i="16"/>
  <c r="R3025" i="16" s="1"/>
  <c r="N3025" i="16" s="1"/>
  <c r="P3025" i="16"/>
  <c r="Q2990" i="16"/>
  <c r="R2990" i="16" s="1"/>
  <c r="N2990" i="16" s="1"/>
  <c r="P2990" i="16"/>
  <c r="Q2907" i="16"/>
  <c r="R2907" i="16" s="1"/>
  <c r="N2907" i="16" s="1"/>
  <c r="P2907" i="16"/>
  <c r="P2837" i="16"/>
  <c r="Q2837" i="16"/>
  <c r="R2837" i="16" s="1"/>
  <c r="N2837" i="16" s="1"/>
  <c r="P2477" i="16"/>
  <c r="Q2477" i="16"/>
  <c r="R2477" i="16" s="1"/>
  <c r="N2477" i="16" s="1"/>
  <c r="Q2454" i="16"/>
  <c r="R2454" i="16" s="1"/>
  <c r="N2454" i="16" s="1"/>
  <c r="P2454" i="16"/>
  <c r="Q2718" i="16"/>
  <c r="R2718" i="16" s="1"/>
  <c r="N2718" i="16" s="1"/>
  <c r="P2718" i="16"/>
  <c r="Q2660" i="16"/>
  <c r="R2660" i="16" s="1"/>
  <c r="N2660" i="16" s="1"/>
  <c r="P2660" i="16"/>
  <c r="P2577" i="16"/>
  <c r="Q2577" i="16"/>
  <c r="R2577" i="16" s="1"/>
  <c r="N2577" i="16" s="1"/>
  <c r="P2493" i="16"/>
  <c r="Q2493" i="16"/>
  <c r="R2493" i="16" s="1"/>
  <c r="N2493" i="16" s="1"/>
  <c r="Q2458" i="16"/>
  <c r="R2458" i="16" s="1"/>
  <c r="N2458" i="16" s="1"/>
  <c r="P2458" i="16"/>
  <c r="Q2388" i="16"/>
  <c r="R2388" i="16" s="1"/>
  <c r="N2388" i="16" s="1"/>
  <c r="P2388" i="16"/>
  <c r="Q1475" i="16"/>
  <c r="R1475" i="16" s="1"/>
  <c r="N1475" i="16" s="1"/>
  <c r="P1475" i="16"/>
  <c r="Q2160" i="16"/>
  <c r="R2160" i="16" s="1"/>
  <c r="N2160" i="16" s="1"/>
  <c r="P2160" i="16"/>
  <c r="Q3762" i="16"/>
  <c r="R3762" i="16" s="1"/>
  <c r="N3762" i="16" s="1"/>
  <c r="P3762" i="16"/>
  <c r="Q3641" i="16"/>
  <c r="R3641" i="16" s="1"/>
  <c r="N3641" i="16" s="1"/>
  <c r="P3641" i="16"/>
  <c r="P3795" i="16"/>
  <c r="Q3795" i="16"/>
  <c r="R3795" i="16" s="1"/>
  <c r="N3795" i="16" s="1"/>
  <c r="Q3712" i="16"/>
  <c r="R3712" i="16" s="1"/>
  <c r="N3712" i="16" s="1"/>
  <c r="P3712" i="16"/>
  <c r="Q3353" i="16"/>
  <c r="R3353" i="16" s="1"/>
  <c r="N3353" i="16" s="1"/>
  <c r="P3353" i="16"/>
  <c r="Q3342" i="16"/>
  <c r="R3342" i="16" s="1"/>
  <c r="N3342" i="16" s="1"/>
  <c r="P3342" i="16"/>
  <c r="Q3596" i="16"/>
  <c r="R3596" i="16" s="1"/>
  <c r="N3596" i="16" s="1"/>
  <c r="P3596" i="16"/>
  <c r="Q3548" i="16"/>
  <c r="R3548" i="16" s="1"/>
  <c r="N3548" i="16" s="1"/>
  <c r="P3548" i="16"/>
  <c r="P3452" i="16"/>
  <c r="Q3452" i="16"/>
  <c r="R3452" i="16" s="1"/>
  <c r="N3452" i="16" s="1"/>
  <c r="P3382" i="16"/>
  <c r="Q3382" i="16"/>
  <c r="R3382" i="16" s="1"/>
  <c r="N3382" i="16" s="1"/>
  <c r="Q3335" i="16"/>
  <c r="R3335" i="16" s="1"/>
  <c r="N3335" i="16" s="1"/>
  <c r="P3335" i="16"/>
  <c r="Q3276" i="16"/>
  <c r="R3276" i="16" s="1"/>
  <c r="N3276" i="16" s="1"/>
  <c r="P3276" i="16"/>
  <c r="Q2174" i="16"/>
  <c r="R2174" i="16" s="1"/>
  <c r="N2174" i="16" s="1"/>
  <c r="P2174" i="16"/>
  <c r="Q2114" i="16"/>
  <c r="R2114" i="16" s="1"/>
  <c r="N2114" i="16" s="1"/>
  <c r="P2114" i="16"/>
  <c r="Q3773" i="16"/>
  <c r="R3773" i="16" s="1"/>
  <c r="N3773" i="16" s="1"/>
  <c r="P3773" i="16"/>
  <c r="P3806" i="16"/>
  <c r="Q3806" i="16"/>
  <c r="R3806" i="16" s="1"/>
  <c r="N3806" i="16" s="1"/>
  <c r="Q3724" i="16"/>
  <c r="R3724" i="16" s="1"/>
  <c r="N3724" i="16" s="1"/>
  <c r="P3724" i="16"/>
  <c r="Q3365" i="16"/>
  <c r="R3365" i="16" s="1"/>
  <c r="N3365" i="16" s="1"/>
  <c r="P3365" i="16"/>
  <c r="Q3354" i="16"/>
  <c r="R3354" i="16" s="1"/>
  <c r="N3354" i="16" s="1"/>
  <c r="P3354" i="16"/>
  <c r="Q3606" i="16"/>
  <c r="R3606" i="16" s="1"/>
  <c r="N3606" i="16" s="1"/>
  <c r="P3606" i="16"/>
  <c r="P3559" i="16"/>
  <c r="Q3559" i="16"/>
  <c r="R3559" i="16" s="1"/>
  <c r="N3559" i="16" s="1"/>
  <c r="Q3465" i="16"/>
  <c r="R3465" i="16" s="1"/>
  <c r="N3465" i="16" s="1"/>
  <c r="P3465" i="16"/>
  <c r="Q3393" i="16"/>
  <c r="R3393" i="16" s="1"/>
  <c r="N3393" i="16" s="1"/>
  <c r="P3393" i="16"/>
  <c r="Q3347" i="16"/>
  <c r="R3347" i="16" s="1"/>
  <c r="N3347" i="16" s="1"/>
  <c r="P3347" i="16"/>
  <c r="Q3288" i="16"/>
  <c r="R3288" i="16" s="1"/>
  <c r="N3288" i="16" s="1"/>
  <c r="P3288" i="16"/>
  <c r="Q2329" i="16"/>
  <c r="R2329" i="16" s="1"/>
  <c r="N2329" i="16" s="1"/>
  <c r="P2329" i="16"/>
  <c r="P2282" i="16"/>
  <c r="Q2282" i="16"/>
  <c r="R2282" i="16" s="1"/>
  <c r="N2282" i="16" s="1"/>
  <c r="P2223" i="16"/>
  <c r="Q2223" i="16"/>
  <c r="R2223" i="16" s="1"/>
  <c r="N2223" i="16" s="1"/>
  <c r="P2139" i="16"/>
  <c r="Q2139" i="16"/>
  <c r="R2139" i="16" s="1"/>
  <c r="N2139" i="16" s="1"/>
  <c r="P3643" i="16"/>
  <c r="Q3643" i="16"/>
  <c r="R3643" i="16" s="1"/>
  <c r="N3643" i="16" s="1"/>
  <c r="Q3701" i="16"/>
  <c r="R3701" i="16" s="1"/>
  <c r="N3701" i="16" s="1"/>
  <c r="P3701" i="16"/>
  <c r="Q3522" i="16"/>
  <c r="R3522" i="16" s="1"/>
  <c r="N3522" i="16" s="1"/>
  <c r="P3522" i="16"/>
  <c r="Q3763" i="16"/>
  <c r="R3763" i="16" s="1"/>
  <c r="N3763" i="16" s="1"/>
  <c r="P3763" i="16"/>
  <c r="Q3717" i="16"/>
  <c r="R3717" i="16" s="1"/>
  <c r="N3717" i="16" s="1"/>
  <c r="P3717" i="16"/>
  <c r="P3622" i="16"/>
  <c r="Q3622" i="16"/>
  <c r="R3622" i="16" s="1"/>
  <c r="N3622" i="16" s="1"/>
  <c r="P3551" i="16"/>
  <c r="Q3551" i="16"/>
  <c r="R3551" i="16" s="1"/>
  <c r="N3551" i="16" s="1"/>
  <c r="P3503" i="16"/>
  <c r="Q3503" i="16"/>
  <c r="R3503" i="16" s="1"/>
  <c r="N3503" i="16" s="1"/>
  <c r="Q3444" i="16"/>
  <c r="R3444" i="16" s="1"/>
  <c r="N3444" i="16" s="1"/>
  <c r="P3444" i="16"/>
  <c r="P2075" i="16"/>
  <c r="Q2075" i="16"/>
  <c r="R2075" i="16" s="1"/>
  <c r="N2075" i="16" s="1"/>
  <c r="Q3793" i="16"/>
  <c r="R3793" i="16" s="1"/>
  <c r="N3793" i="16" s="1"/>
  <c r="P3793" i="16"/>
  <c r="Q3758" i="16"/>
  <c r="R3758" i="16" s="1"/>
  <c r="N3758" i="16" s="1"/>
  <c r="P3758" i="16"/>
  <c r="Q3687" i="16"/>
  <c r="R3687" i="16" s="1"/>
  <c r="N3687" i="16" s="1"/>
  <c r="P3687" i="16"/>
  <c r="Q3604" i="16"/>
  <c r="R3604" i="16" s="1"/>
  <c r="N3604" i="16" s="1"/>
  <c r="P3604" i="16"/>
  <c r="Q3245" i="16"/>
  <c r="R3245" i="16" s="1"/>
  <c r="N3245" i="16" s="1"/>
  <c r="P3245" i="16"/>
  <c r="Q3221" i="16"/>
  <c r="R3221" i="16" s="1"/>
  <c r="N3221" i="16" s="1"/>
  <c r="P3221" i="16"/>
  <c r="P3487" i="16"/>
  <c r="Q3487" i="16"/>
  <c r="R3487" i="16" s="1"/>
  <c r="N3487" i="16" s="1"/>
  <c r="P3428" i="16"/>
  <c r="Q3428" i="16"/>
  <c r="R3428" i="16" s="1"/>
  <c r="N3428" i="16" s="1"/>
  <c r="Q3345" i="16"/>
  <c r="R3345" i="16" s="1"/>
  <c r="N3345" i="16" s="1"/>
  <c r="P3345" i="16"/>
  <c r="Q3275" i="16"/>
  <c r="R3275" i="16" s="1"/>
  <c r="N3275" i="16" s="1"/>
  <c r="P3275" i="16"/>
  <c r="P3227" i="16"/>
  <c r="Q3227" i="16"/>
  <c r="R3227" i="16" s="1"/>
  <c r="N3227" i="16" s="1"/>
  <c r="Q3167" i="16"/>
  <c r="R3167" i="16" s="1"/>
  <c r="N3167" i="16" s="1"/>
  <c r="P3167" i="16"/>
  <c r="P2209" i="16"/>
  <c r="Q2209" i="16"/>
  <c r="R2209" i="16" s="1"/>
  <c r="N2209" i="16" s="1"/>
  <c r="P2150" i="16"/>
  <c r="Q2150" i="16"/>
  <c r="R2150" i="16" s="1"/>
  <c r="N2150" i="16" s="1"/>
  <c r="P2103" i="16"/>
  <c r="Q2103" i="16"/>
  <c r="R2103" i="16" s="1"/>
  <c r="N2103" i="16" s="1"/>
  <c r="Q3842" i="16"/>
  <c r="R3842" i="16" s="1"/>
  <c r="N3842" i="16" s="1"/>
  <c r="P3842" i="16"/>
  <c r="P3760" i="16"/>
  <c r="Q3760" i="16"/>
  <c r="R3760" i="16" s="1"/>
  <c r="N3760" i="16" s="1"/>
  <c r="Q3401" i="16"/>
  <c r="R3401" i="16" s="1"/>
  <c r="N3401" i="16" s="1"/>
  <c r="P3401" i="16"/>
  <c r="Q3402" i="16"/>
  <c r="R3402" i="16" s="1"/>
  <c r="N3402" i="16" s="1"/>
  <c r="P3402" i="16"/>
  <c r="P3642" i="16"/>
  <c r="Q3642" i="16"/>
  <c r="R3642" i="16" s="1"/>
  <c r="N3642" i="16" s="1"/>
  <c r="P3595" i="16"/>
  <c r="Q3595" i="16"/>
  <c r="R3595" i="16" s="1"/>
  <c r="N3595" i="16" s="1"/>
  <c r="Q3500" i="16"/>
  <c r="R3500" i="16" s="1"/>
  <c r="N3500" i="16" s="1"/>
  <c r="P3500" i="16"/>
  <c r="Q3430" i="16"/>
  <c r="R3430" i="16" s="1"/>
  <c r="N3430" i="16" s="1"/>
  <c r="P3430" i="16"/>
  <c r="P3384" i="16"/>
  <c r="Q3384" i="16"/>
  <c r="R3384" i="16" s="1"/>
  <c r="N3384" i="16" s="1"/>
  <c r="Q3325" i="16"/>
  <c r="R3325" i="16" s="1"/>
  <c r="N3325" i="16" s="1"/>
  <c r="P3325" i="16"/>
  <c r="P1812" i="16"/>
  <c r="Q1812" i="16"/>
  <c r="R1812" i="16" s="1"/>
  <c r="N1812" i="16" s="1"/>
  <c r="Q3529" i="16"/>
  <c r="R3529" i="16" s="1"/>
  <c r="N3529" i="16" s="1"/>
  <c r="P3529" i="16"/>
  <c r="P3495" i="16"/>
  <c r="Q3495" i="16"/>
  <c r="R3495" i="16" s="1"/>
  <c r="N3495" i="16" s="1"/>
  <c r="Q3411" i="16"/>
  <c r="R3411" i="16" s="1"/>
  <c r="N3411" i="16" s="1"/>
  <c r="P3411" i="16"/>
  <c r="Q3339" i="16"/>
  <c r="R3339" i="16" s="1"/>
  <c r="N3339" i="16" s="1"/>
  <c r="P3339" i="16"/>
  <c r="Q2981" i="16"/>
  <c r="R2981" i="16" s="1"/>
  <c r="N2981" i="16" s="1"/>
  <c r="P2981" i="16"/>
  <c r="Q2958" i="16"/>
  <c r="R2958" i="16" s="1"/>
  <c r="N2958" i="16" s="1"/>
  <c r="P2958" i="16"/>
  <c r="Q3223" i="16"/>
  <c r="R3223" i="16" s="1"/>
  <c r="N3223" i="16" s="1"/>
  <c r="P3223" i="16"/>
  <c r="P3164" i="16"/>
  <c r="Q3164" i="16"/>
  <c r="R3164" i="16" s="1"/>
  <c r="N3164" i="16" s="1"/>
  <c r="Q3081" i="16"/>
  <c r="R3081" i="16" s="1"/>
  <c r="N3081" i="16" s="1"/>
  <c r="P3081" i="16"/>
  <c r="Q3010" i="16"/>
  <c r="R3010" i="16" s="1"/>
  <c r="N3010" i="16" s="1"/>
  <c r="P3010" i="16"/>
  <c r="P2964" i="16"/>
  <c r="Q2964" i="16"/>
  <c r="R2964" i="16" s="1"/>
  <c r="N2964" i="16" s="1"/>
  <c r="P2903" i="16"/>
  <c r="Q2903" i="16"/>
  <c r="R2903" i="16" s="1"/>
  <c r="N2903" i="16" s="1"/>
  <c r="Q245" i="16"/>
  <c r="R245" i="16" s="1"/>
  <c r="N245" i="16" s="1"/>
  <c r="P245" i="16"/>
  <c r="Q208" i="16"/>
  <c r="R208" i="16" s="1"/>
  <c r="N208" i="16" s="1"/>
  <c r="P208" i="16"/>
  <c r="Q44" i="16"/>
  <c r="R44" i="16" s="1"/>
  <c r="N44" i="16" s="1"/>
  <c r="P44" i="16"/>
  <c r="Q1292" i="16"/>
  <c r="R1292" i="16" s="1"/>
  <c r="N1292" i="16" s="1"/>
  <c r="P1292" i="16"/>
  <c r="P71" i="16"/>
  <c r="Q71" i="16"/>
  <c r="R71" i="16" s="1"/>
  <c r="N71" i="16" s="1"/>
  <c r="Q175" i="16"/>
  <c r="R175" i="16" s="1"/>
  <c r="N175" i="16" s="1"/>
  <c r="P175" i="16"/>
  <c r="Q1647" i="16"/>
  <c r="R1647" i="16" s="1"/>
  <c r="N1647" i="16" s="1"/>
  <c r="P1647" i="16"/>
  <c r="Q1108" i="16"/>
  <c r="R1108" i="16" s="1"/>
  <c r="N1108" i="16" s="1"/>
  <c r="P1108" i="16"/>
  <c r="Q1136" i="16"/>
  <c r="R1136" i="16" s="1"/>
  <c r="N1136" i="16" s="1"/>
  <c r="P1136" i="16"/>
  <c r="Q1869" i="16"/>
  <c r="R1869" i="16" s="1"/>
  <c r="N1869" i="16" s="1"/>
  <c r="P1869" i="16"/>
  <c r="Q1654" i="16"/>
  <c r="R1654" i="16" s="1"/>
  <c r="N1654" i="16" s="1"/>
  <c r="P1654" i="16"/>
  <c r="Q505" i="16"/>
  <c r="R505" i="16" s="1"/>
  <c r="N505" i="16" s="1"/>
  <c r="P505" i="16"/>
  <c r="Q232" i="16"/>
  <c r="R232" i="16" s="1"/>
  <c r="N232" i="16" s="1"/>
  <c r="P232" i="16"/>
  <c r="Q928" i="16"/>
  <c r="R928" i="16" s="1"/>
  <c r="N928" i="16" s="1"/>
  <c r="P928" i="16"/>
  <c r="P49" i="16"/>
  <c r="Q49" i="16"/>
  <c r="R49" i="16" s="1"/>
  <c r="N49" i="16" s="1"/>
  <c r="Q752" i="16"/>
  <c r="R752" i="16" s="1"/>
  <c r="N752" i="16" s="1"/>
  <c r="P752" i="16"/>
  <c r="P418" i="16"/>
  <c r="Q418" i="16"/>
  <c r="R418" i="16" s="1"/>
  <c r="N418" i="16" s="1"/>
  <c r="P119" i="16"/>
  <c r="Q119" i="16"/>
  <c r="R119" i="16" s="1"/>
  <c r="N119" i="16" s="1"/>
  <c r="Q1777" i="16"/>
  <c r="R1777" i="16" s="1"/>
  <c r="N1777" i="16" s="1"/>
  <c r="P1777" i="16"/>
  <c r="P1515" i="16"/>
  <c r="Q1515" i="16"/>
  <c r="R1515" i="16" s="1"/>
  <c r="N1515" i="16" s="1"/>
  <c r="Q977" i="16"/>
  <c r="R977" i="16" s="1"/>
  <c r="N977" i="16" s="1"/>
  <c r="P977" i="16"/>
  <c r="Q1721" i="16"/>
  <c r="R1721" i="16" s="1"/>
  <c r="N1721" i="16" s="1"/>
  <c r="P1721" i="16"/>
  <c r="P1736" i="16"/>
  <c r="Q1736" i="16"/>
  <c r="R1736" i="16" s="1"/>
  <c r="N1736" i="16" s="1"/>
  <c r="P1510" i="16"/>
  <c r="Q1510" i="16"/>
  <c r="R1510" i="16" s="1"/>
  <c r="N1510" i="16" s="1"/>
  <c r="Q134" i="16"/>
  <c r="R134" i="16" s="1"/>
  <c r="N134" i="16" s="1"/>
  <c r="P134" i="16"/>
  <c r="Q831" i="16"/>
  <c r="R831" i="16" s="1"/>
  <c r="N831" i="16" s="1"/>
  <c r="P831" i="16"/>
  <c r="P474" i="16"/>
  <c r="Q474" i="16"/>
  <c r="R474" i="16" s="1"/>
  <c r="N474" i="16" s="1"/>
  <c r="Q632" i="16"/>
  <c r="R632" i="16" s="1"/>
  <c r="N632" i="16" s="1"/>
  <c r="P632" i="16"/>
  <c r="P322" i="16"/>
  <c r="Q322" i="16"/>
  <c r="R322" i="16" s="1"/>
  <c r="N322" i="16" s="1"/>
  <c r="P1018" i="16"/>
  <c r="Q1018" i="16"/>
  <c r="R1018" i="16" s="1"/>
  <c r="N1018" i="16" s="1"/>
  <c r="Q720" i="16"/>
  <c r="R720" i="16" s="1"/>
  <c r="N720" i="16" s="1"/>
  <c r="P720" i="16"/>
  <c r="Q1393" i="16"/>
  <c r="R1393" i="16" s="1"/>
  <c r="N1393" i="16" s="1"/>
  <c r="P1393" i="16"/>
  <c r="Q1097" i="16"/>
  <c r="R1097" i="16" s="1"/>
  <c r="N1097" i="16" s="1"/>
  <c r="P1097" i="16"/>
  <c r="P1566" i="16"/>
  <c r="Q1566" i="16"/>
  <c r="R1566" i="16" s="1"/>
  <c r="N1566" i="16" s="1"/>
  <c r="Q1627" i="16"/>
  <c r="R1627" i="16" s="1"/>
  <c r="N1627" i="16" s="1"/>
  <c r="P1627" i="16"/>
  <c r="Q1329" i="16"/>
  <c r="R1329" i="16" s="1"/>
  <c r="N1329" i="16" s="1"/>
  <c r="P1329" i="16"/>
  <c r="P1162" i="16"/>
  <c r="Q1162" i="16"/>
  <c r="R1162" i="16" s="1"/>
  <c r="N1162" i="16" s="1"/>
  <c r="P146" i="16"/>
  <c r="Q146" i="16"/>
  <c r="R146" i="16" s="1"/>
  <c r="N146" i="16" s="1"/>
  <c r="Q843" i="16"/>
  <c r="R843" i="16" s="1"/>
  <c r="N843" i="16" s="1"/>
  <c r="P843" i="16"/>
  <c r="P486" i="16"/>
  <c r="Q486" i="16"/>
  <c r="R486" i="16" s="1"/>
  <c r="N486" i="16" s="1"/>
  <c r="Q643" i="16"/>
  <c r="R643" i="16" s="1"/>
  <c r="N643" i="16" s="1"/>
  <c r="P643" i="16"/>
  <c r="Q333" i="16"/>
  <c r="R333" i="16" s="1"/>
  <c r="N333" i="16" s="1"/>
  <c r="P333" i="16"/>
  <c r="P1030" i="16"/>
  <c r="Q1030" i="16"/>
  <c r="R1030" i="16" s="1"/>
  <c r="N1030" i="16" s="1"/>
  <c r="Q733" i="16"/>
  <c r="R733" i="16" s="1"/>
  <c r="N733" i="16" s="1"/>
  <c r="P733" i="16"/>
  <c r="P1406" i="16"/>
  <c r="Q1406" i="16"/>
  <c r="R1406" i="16" s="1"/>
  <c r="N1406" i="16" s="1"/>
  <c r="P1109" i="16"/>
  <c r="Q1109" i="16"/>
  <c r="R1109" i="16" s="1"/>
  <c r="N1109" i="16" s="1"/>
  <c r="Q1578" i="16"/>
  <c r="R1578" i="16" s="1"/>
  <c r="N1578" i="16" s="1"/>
  <c r="P1578" i="16"/>
  <c r="Q1638" i="16"/>
  <c r="R1638" i="16" s="1"/>
  <c r="N1638" i="16" s="1"/>
  <c r="P1638" i="16"/>
  <c r="P1342" i="16"/>
  <c r="Q1342" i="16"/>
  <c r="R1342" i="16" s="1"/>
  <c r="N1342" i="16" s="1"/>
  <c r="Q1175" i="16"/>
  <c r="R1175" i="16" s="1"/>
  <c r="N1175" i="16" s="1"/>
  <c r="P1175" i="16"/>
  <c r="Q974" i="16"/>
  <c r="R974" i="16" s="1"/>
  <c r="N974" i="16" s="1"/>
  <c r="P974" i="16"/>
  <c r="Q711" i="16"/>
  <c r="R711" i="16" s="1"/>
  <c r="N711" i="16" s="1"/>
  <c r="P711" i="16"/>
  <c r="Q353" i="16"/>
  <c r="R353" i="16" s="1"/>
  <c r="N353" i="16" s="1"/>
  <c r="P353" i="16"/>
  <c r="Q512" i="16"/>
  <c r="R512" i="16" s="1"/>
  <c r="N512" i="16" s="1"/>
  <c r="P512" i="16"/>
  <c r="Q201" i="16"/>
  <c r="R201" i="16" s="1"/>
  <c r="N201" i="16" s="1"/>
  <c r="P201" i="16"/>
  <c r="P898" i="16"/>
  <c r="Q898" i="16"/>
  <c r="R898" i="16" s="1"/>
  <c r="N898" i="16" s="1"/>
  <c r="Q600" i="16"/>
  <c r="R600" i="16" s="1"/>
  <c r="N600" i="16" s="1"/>
  <c r="P600" i="16"/>
  <c r="P1274" i="16"/>
  <c r="Q1274" i="16"/>
  <c r="R1274" i="16" s="1"/>
  <c r="N1274" i="16" s="1"/>
  <c r="Q1984" i="16"/>
  <c r="R1984" i="16" s="1"/>
  <c r="N1984" i="16" s="1"/>
  <c r="P1984" i="16"/>
  <c r="Q1444" i="16"/>
  <c r="R1444" i="16" s="1"/>
  <c r="N1444" i="16" s="1"/>
  <c r="P1444" i="16"/>
  <c r="P1494" i="16"/>
  <c r="Q1494" i="16"/>
  <c r="R1494" i="16" s="1"/>
  <c r="N1494" i="16" s="1"/>
  <c r="Q1208" i="16"/>
  <c r="R1208" i="16" s="1"/>
  <c r="N1208" i="16" s="1"/>
  <c r="P1208" i="16"/>
  <c r="Q2037" i="16"/>
  <c r="R2037" i="16" s="1"/>
  <c r="N2037" i="16" s="1"/>
  <c r="P2037" i="16"/>
  <c r="P458" i="16"/>
  <c r="Q458" i="16"/>
  <c r="R458" i="16" s="1"/>
  <c r="N458" i="16" s="1"/>
  <c r="Q113" i="16"/>
  <c r="R113" i="16" s="1"/>
  <c r="N113" i="16" s="1"/>
  <c r="P113" i="16"/>
  <c r="Q796" i="16"/>
  <c r="R796" i="16" s="1"/>
  <c r="N796" i="16" s="1"/>
  <c r="P796" i="16"/>
  <c r="Q955" i="16"/>
  <c r="R955" i="16" s="1"/>
  <c r="N955" i="16" s="1"/>
  <c r="P955" i="16"/>
  <c r="Q645" i="16"/>
  <c r="R645" i="16" s="1"/>
  <c r="N645" i="16" s="1"/>
  <c r="P645" i="16"/>
  <c r="Q323" i="16"/>
  <c r="R323" i="16" s="1"/>
  <c r="N323" i="16" s="1"/>
  <c r="P323" i="16"/>
  <c r="Q1045" i="16"/>
  <c r="R1045" i="16" s="1"/>
  <c r="N1045" i="16" s="1"/>
  <c r="P1045" i="16"/>
  <c r="P1718" i="16"/>
  <c r="Q1718" i="16"/>
  <c r="R1718" i="16" s="1"/>
  <c r="N1718" i="16" s="1"/>
  <c r="Q1420" i="16"/>
  <c r="R1420" i="16" s="1"/>
  <c r="N1420" i="16" s="1"/>
  <c r="P1420" i="16"/>
  <c r="P906" i="16"/>
  <c r="Q906" i="16"/>
  <c r="R906" i="16" s="1"/>
  <c r="N906" i="16" s="1"/>
  <c r="Q1952" i="16"/>
  <c r="R1952" i="16" s="1"/>
  <c r="N1952" i="16" s="1"/>
  <c r="P1952" i="16"/>
  <c r="Q1653" i="16"/>
  <c r="R1653" i="16" s="1"/>
  <c r="N1653" i="16" s="1"/>
  <c r="P1653" i="16"/>
  <c r="Q1535" i="16"/>
  <c r="R1535" i="16" s="1"/>
  <c r="N1535" i="16" s="1"/>
  <c r="P1535" i="16"/>
  <c r="Q325" i="16"/>
  <c r="R325" i="16" s="1"/>
  <c r="N325" i="16" s="1"/>
  <c r="P325" i="16"/>
  <c r="Q1023" i="16"/>
  <c r="R1023" i="16" s="1"/>
  <c r="N1023" i="16" s="1"/>
  <c r="P1023" i="16"/>
  <c r="Q665" i="16"/>
  <c r="R665" i="16" s="1"/>
  <c r="N665" i="16" s="1"/>
  <c r="P665" i="16"/>
  <c r="Q823" i="16"/>
  <c r="R823" i="16" s="1"/>
  <c r="N823" i="16" s="1"/>
  <c r="P823" i="16"/>
  <c r="Q514" i="16"/>
  <c r="R514" i="16" s="1"/>
  <c r="N514" i="16" s="1"/>
  <c r="P514" i="16"/>
  <c r="P178" i="16"/>
  <c r="Q178" i="16"/>
  <c r="R178" i="16" s="1"/>
  <c r="N178" i="16" s="1"/>
  <c r="Q912" i="16"/>
  <c r="R912" i="16" s="1"/>
  <c r="N912" i="16" s="1"/>
  <c r="P912" i="16"/>
  <c r="Q1587" i="16"/>
  <c r="R1587" i="16" s="1"/>
  <c r="N1587" i="16" s="1"/>
  <c r="P1587" i="16"/>
  <c r="Q1289" i="16"/>
  <c r="R1289" i="16" s="1"/>
  <c r="N1289" i="16" s="1"/>
  <c r="P1289" i="16"/>
  <c r="P1756" i="16"/>
  <c r="Q1756" i="16"/>
  <c r="R1756" i="16" s="1"/>
  <c r="N1756" i="16" s="1"/>
  <c r="P1820" i="16"/>
  <c r="Q1820" i="16"/>
  <c r="R1820" i="16" s="1"/>
  <c r="N1820" i="16" s="1"/>
  <c r="Q1521" i="16"/>
  <c r="R1521" i="16" s="1"/>
  <c r="N1521" i="16" s="1"/>
  <c r="P1521" i="16"/>
  <c r="Q1379" i="16"/>
  <c r="R1379" i="16" s="1"/>
  <c r="N1379" i="16" s="1"/>
  <c r="P1379" i="16"/>
  <c r="Q459" i="16"/>
  <c r="R459" i="16" s="1"/>
  <c r="N459" i="16" s="1"/>
  <c r="P459" i="16"/>
  <c r="Q101" i="16"/>
  <c r="R101" i="16" s="1"/>
  <c r="N101" i="16" s="1"/>
  <c r="P101" i="16"/>
  <c r="P260" i="16"/>
  <c r="Q260" i="16"/>
  <c r="R260" i="16" s="1"/>
  <c r="N260" i="16" s="1"/>
  <c r="Q968" i="16"/>
  <c r="R968" i="16" s="1"/>
  <c r="N968" i="16" s="1"/>
  <c r="P968" i="16"/>
  <c r="P634" i="16"/>
  <c r="Q634" i="16"/>
  <c r="R634" i="16" s="1"/>
  <c r="N634" i="16" s="1"/>
  <c r="Q348" i="16"/>
  <c r="R348" i="16" s="1"/>
  <c r="N348" i="16" s="1"/>
  <c r="P348" i="16"/>
  <c r="Q2017" i="16"/>
  <c r="R2017" i="16" s="1"/>
  <c r="N2017" i="16" s="1"/>
  <c r="P2017" i="16"/>
  <c r="P1731" i="16"/>
  <c r="Q1731" i="16"/>
  <c r="R1731" i="16" s="1"/>
  <c r="N1731" i="16" s="1"/>
  <c r="Q1193" i="16"/>
  <c r="R1193" i="16" s="1"/>
  <c r="N1193" i="16" s="1"/>
  <c r="P1193" i="16"/>
  <c r="Q1231" i="16"/>
  <c r="R1231" i="16" s="1"/>
  <c r="N1231" i="16" s="1"/>
  <c r="P1231" i="16"/>
  <c r="P1951" i="16"/>
  <c r="Q1951" i="16"/>
  <c r="R1951" i="16" s="1"/>
  <c r="N1951" i="16" s="1"/>
  <c r="Q1750" i="16"/>
  <c r="R1750" i="16" s="1"/>
  <c r="N1750" i="16" s="1"/>
  <c r="P1750" i="16"/>
  <c r="Q732" i="16"/>
  <c r="R732" i="16" s="1"/>
  <c r="N732" i="16" s="1"/>
  <c r="P732" i="16"/>
  <c r="P470" i="16"/>
  <c r="Q470" i="16"/>
  <c r="R470" i="16" s="1"/>
  <c r="N470" i="16" s="1"/>
  <c r="Q112" i="16"/>
  <c r="R112" i="16" s="1"/>
  <c r="N112" i="16" s="1"/>
  <c r="P112" i="16"/>
  <c r="Q271" i="16"/>
  <c r="R271" i="16" s="1"/>
  <c r="N271" i="16" s="1"/>
  <c r="P271" i="16"/>
  <c r="Q980" i="16"/>
  <c r="R980" i="16" s="1"/>
  <c r="N980" i="16" s="1"/>
  <c r="P980" i="16"/>
  <c r="P646" i="16"/>
  <c r="Q646" i="16"/>
  <c r="R646" i="16" s="1"/>
  <c r="N646" i="16" s="1"/>
  <c r="Q360" i="16"/>
  <c r="R360" i="16" s="1"/>
  <c r="N360" i="16" s="1"/>
  <c r="P360" i="16"/>
  <c r="Q2029" i="16"/>
  <c r="R2029" i="16" s="1"/>
  <c r="N2029" i="16" s="1"/>
  <c r="P2029" i="16"/>
  <c r="P1744" i="16"/>
  <c r="Q1744" i="16"/>
  <c r="R1744" i="16" s="1"/>
  <c r="N1744" i="16" s="1"/>
  <c r="Q1205" i="16"/>
  <c r="R1205" i="16" s="1"/>
  <c r="N1205" i="16" s="1"/>
  <c r="P1205" i="16"/>
  <c r="Q1243" i="16"/>
  <c r="R1243" i="16" s="1"/>
  <c r="N1243" i="16" s="1"/>
  <c r="P1243" i="16"/>
  <c r="P1963" i="16"/>
  <c r="Q1963" i="16"/>
  <c r="R1963" i="16" s="1"/>
  <c r="N1963" i="16" s="1"/>
  <c r="Q1763" i="16"/>
  <c r="R1763" i="16" s="1"/>
  <c r="N1763" i="16" s="1"/>
  <c r="P1763" i="16"/>
  <c r="P602" i="16"/>
  <c r="Q602" i="16"/>
  <c r="R602" i="16" s="1"/>
  <c r="N602" i="16" s="1"/>
  <c r="Q339" i="16"/>
  <c r="R339" i="16" s="1"/>
  <c r="N339" i="16" s="1"/>
  <c r="P339" i="16"/>
  <c r="Q1024" i="16"/>
  <c r="R1024" i="16" s="1"/>
  <c r="N1024" i="16" s="1"/>
  <c r="P1024" i="16"/>
  <c r="Q140" i="16"/>
  <c r="R140" i="16" s="1"/>
  <c r="N140" i="16" s="1"/>
  <c r="P140" i="16"/>
  <c r="Q848" i="16"/>
  <c r="R848" i="16" s="1"/>
  <c r="N848" i="16" s="1"/>
  <c r="P848" i="16"/>
  <c r="Q513" i="16"/>
  <c r="R513" i="16" s="1"/>
  <c r="N513" i="16" s="1"/>
  <c r="P513" i="16"/>
  <c r="Q217" i="16"/>
  <c r="R217" i="16" s="1"/>
  <c r="N217" i="16" s="1"/>
  <c r="P217" i="16"/>
  <c r="Q1886" i="16"/>
  <c r="R1886" i="16" s="1"/>
  <c r="N1886" i="16" s="1"/>
  <c r="P1886" i="16"/>
  <c r="Q1611" i="16"/>
  <c r="R1611" i="16" s="1"/>
  <c r="N1611" i="16" s="1"/>
  <c r="P1611" i="16"/>
  <c r="Q1073" i="16"/>
  <c r="R1073" i="16" s="1"/>
  <c r="N1073" i="16" s="1"/>
  <c r="P1073" i="16"/>
  <c r="Q1099" i="16"/>
  <c r="R1099" i="16" s="1"/>
  <c r="N1099" i="16" s="1"/>
  <c r="P1099" i="16"/>
  <c r="P1832" i="16"/>
  <c r="Q1832" i="16"/>
  <c r="R1832" i="16" s="1"/>
  <c r="N1832" i="16" s="1"/>
  <c r="Q1619" i="16"/>
  <c r="R1619" i="16" s="1"/>
  <c r="N1619" i="16" s="1"/>
  <c r="P1619" i="16"/>
  <c r="P469" i="16"/>
  <c r="Q469" i="16"/>
  <c r="R469" i="16" s="1"/>
  <c r="N469" i="16" s="1"/>
  <c r="Q195" i="16"/>
  <c r="R195" i="16" s="1"/>
  <c r="N195" i="16" s="1"/>
  <c r="P195" i="16"/>
  <c r="P892" i="16"/>
  <c r="Q892" i="16"/>
  <c r="R892" i="16" s="1"/>
  <c r="N892" i="16" s="1"/>
  <c r="P798" i="16"/>
  <c r="Q798" i="16"/>
  <c r="R798" i="16" s="1"/>
  <c r="N798" i="16" s="1"/>
  <c r="P716" i="16"/>
  <c r="Q716" i="16"/>
  <c r="R716" i="16" s="1"/>
  <c r="N716" i="16" s="1"/>
  <c r="P382" i="16"/>
  <c r="Q382" i="16"/>
  <c r="R382" i="16" s="1"/>
  <c r="N382" i="16" s="1"/>
  <c r="Q83" i="16"/>
  <c r="R83" i="16" s="1"/>
  <c r="N83" i="16" s="1"/>
  <c r="P83" i="16"/>
  <c r="Q1742" i="16"/>
  <c r="R1742" i="16" s="1"/>
  <c r="N1742" i="16" s="1"/>
  <c r="P1742" i="16"/>
  <c r="P1478" i="16"/>
  <c r="Q1478" i="16"/>
  <c r="R1478" i="16" s="1"/>
  <c r="N1478" i="16" s="1"/>
  <c r="Q941" i="16"/>
  <c r="R941" i="16" s="1"/>
  <c r="N941" i="16" s="1"/>
  <c r="P941" i="16"/>
  <c r="P1686" i="16"/>
  <c r="Q1686" i="16"/>
  <c r="R1686" i="16" s="1"/>
  <c r="N1686" i="16" s="1"/>
  <c r="P1700" i="16"/>
  <c r="Q1700" i="16"/>
  <c r="R1700" i="16" s="1"/>
  <c r="N1700" i="16" s="1"/>
  <c r="Q1473" i="16"/>
  <c r="R1473" i="16" s="1"/>
  <c r="N1473" i="16" s="1"/>
  <c r="P1473" i="16"/>
  <c r="Q193" i="16"/>
  <c r="R193" i="16" s="1"/>
  <c r="N193" i="16" s="1"/>
  <c r="P193" i="16"/>
  <c r="P962" i="16"/>
  <c r="Q962" i="16"/>
  <c r="R962" i="16" s="1"/>
  <c r="N962" i="16" s="1"/>
  <c r="Q616" i="16"/>
  <c r="R616" i="16" s="1"/>
  <c r="N616" i="16" s="1"/>
  <c r="P616" i="16"/>
  <c r="Q521" i="16"/>
  <c r="R521" i="16" s="1"/>
  <c r="N521" i="16" s="1"/>
  <c r="P521" i="16"/>
  <c r="Q440" i="16"/>
  <c r="R440" i="16" s="1"/>
  <c r="N440" i="16" s="1"/>
  <c r="P440" i="16"/>
  <c r="P106" i="16"/>
  <c r="Q106" i="16"/>
  <c r="R106" i="16" s="1"/>
  <c r="N106" i="16" s="1"/>
  <c r="Q839" i="16"/>
  <c r="R839" i="16" s="1"/>
  <c r="N839" i="16" s="1"/>
  <c r="P839" i="16"/>
  <c r="Q1464" i="16"/>
  <c r="R1464" i="16" s="1"/>
  <c r="N1464" i="16" s="1"/>
  <c r="P1464" i="16"/>
  <c r="Q1204" i="16"/>
  <c r="R1204" i="16" s="1"/>
  <c r="N1204" i="16" s="1"/>
  <c r="P1204" i="16"/>
  <c r="Q1923" i="16"/>
  <c r="R1923" i="16" s="1"/>
  <c r="N1923" i="16" s="1"/>
  <c r="P1923" i="16"/>
  <c r="Q1409" i="16"/>
  <c r="R1409" i="16" s="1"/>
  <c r="N1409" i="16" s="1"/>
  <c r="P1409" i="16"/>
  <c r="Q1424" i="16"/>
  <c r="R1424" i="16" s="1"/>
  <c r="N1424" i="16" s="1"/>
  <c r="P1424" i="16"/>
  <c r="P1174" i="16"/>
  <c r="Q1174" i="16"/>
  <c r="R1174" i="16" s="1"/>
  <c r="N1174" i="16" s="1"/>
  <c r="Q1416" i="16"/>
  <c r="R1416" i="16" s="1"/>
  <c r="N1416" i="16" s="1"/>
  <c r="P1416" i="16"/>
  <c r="Q1691" i="16"/>
  <c r="R1691" i="16" s="1"/>
  <c r="N1691" i="16" s="1"/>
  <c r="P1691" i="16"/>
  <c r="Q2377" i="16"/>
  <c r="R2377" i="16" s="1"/>
  <c r="N2377" i="16" s="1"/>
  <c r="P2377" i="16"/>
  <c r="P2330" i="16"/>
  <c r="Q2330" i="16"/>
  <c r="R2330" i="16" s="1"/>
  <c r="N2330" i="16" s="1"/>
  <c r="P2271" i="16"/>
  <c r="Q2271" i="16"/>
  <c r="R2271" i="16" s="1"/>
  <c r="N2271" i="16" s="1"/>
  <c r="Q2187" i="16"/>
  <c r="R2187" i="16" s="1"/>
  <c r="N2187" i="16" s="1"/>
  <c r="P2187" i="16"/>
  <c r="Q1841" i="16"/>
  <c r="R1841" i="16" s="1"/>
  <c r="N1841" i="16" s="1"/>
  <c r="P1841" i="16"/>
  <c r="Q1806" i="16"/>
  <c r="R1806" i="16" s="1"/>
  <c r="N1806" i="16" s="1"/>
  <c r="P1806" i="16"/>
  <c r="Q3715" i="16"/>
  <c r="R3715" i="16" s="1"/>
  <c r="N3715" i="16" s="1"/>
  <c r="P3715" i="16"/>
  <c r="Q3811" i="16"/>
  <c r="R3811" i="16" s="1"/>
  <c r="N3811" i="16" s="1"/>
  <c r="P3811" i="16"/>
  <c r="Q3765" i="16"/>
  <c r="R3765" i="16" s="1"/>
  <c r="N3765" i="16" s="1"/>
  <c r="P3765" i="16"/>
  <c r="Q3669" i="16"/>
  <c r="R3669" i="16" s="1"/>
  <c r="N3669" i="16" s="1"/>
  <c r="P3669" i="16"/>
  <c r="P3598" i="16"/>
  <c r="Q3598" i="16"/>
  <c r="R3598" i="16" s="1"/>
  <c r="N3598" i="16" s="1"/>
  <c r="Q3550" i="16"/>
  <c r="R3550" i="16" s="1"/>
  <c r="N3550" i="16" s="1"/>
  <c r="P3550" i="16"/>
  <c r="P3491" i="16"/>
  <c r="Q3491" i="16"/>
  <c r="R3491" i="16" s="1"/>
  <c r="N3491" i="16" s="1"/>
  <c r="Q2389" i="16"/>
  <c r="R2389" i="16" s="1"/>
  <c r="N2389" i="16" s="1"/>
  <c r="P2389" i="16"/>
  <c r="P2342" i="16"/>
  <c r="Q2342" i="16"/>
  <c r="R2342" i="16" s="1"/>
  <c r="N2342" i="16" s="1"/>
  <c r="Q2283" i="16"/>
  <c r="R2283" i="16" s="1"/>
  <c r="N2283" i="16" s="1"/>
  <c r="P2283" i="16"/>
  <c r="P2199" i="16"/>
  <c r="Q2199" i="16"/>
  <c r="R2199" i="16" s="1"/>
  <c r="N2199" i="16" s="1"/>
  <c r="P1852" i="16"/>
  <c r="Q1852" i="16"/>
  <c r="R1852" i="16" s="1"/>
  <c r="N1852" i="16" s="1"/>
  <c r="Q1818" i="16"/>
  <c r="R1818" i="16" s="1"/>
  <c r="N1818" i="16" s="1"/>
  <c r="P1818" i="16"/>
  <c r="Q2096" i="16"/>
  <c r="R2096" i="16" s="1"/>
  <c r="N2096" i="16" s="1"/>
  <c r="P2096" i="16"/>
  <c r="Q3823" i="16"/>
  <c r="R3823" i="16" s="1"/>
  <c r="N3823" i="16" s="1"/>
  <c r="P3823" i="16"/>
  <c r="Q3775" i="16"/>
  <c r="R3775" i="16" s="1"/>
  <c r="N3775" i="16" s="1"/>
  <c r="P3775" i="16"/>
  <c r="Q3681" i="16"/>
  <c r="R3681" i="16" s="1"/>
  <c r="N3681" i="16" s="1"/>
  <c r="P3681" i="16"/>
  <c r="Q3609" i="16"/>
  <c r="R3609" i="16" s="1"/>
  <c r="N3609" i="16" s="1"/>
  <c r="P3609" i="16"/>
  <c r="P3563" i="16"/>
  <c r="Q3563" i="16"/>
  <c r="R3563" i="16" s="1"/>
  <c r="N3563" i="16" s="1"/>
  <c r="Q3504" i="16"/>
  <c r="R3504" i="16" s="1"/>
  <c r="N3504" i="16" s="1"/>
  <c r="P3504" i="16"/>
  <c r="Q2844" i="16"/>
  <c r="R2844" i="16" s="1"/>
  <c r="N2844" i="16" s="1"/>
  <c r="P2844" i="16"/>
  <c r="Q2786" i="16"/>
  <c r="R2786" i="16" s="1"/>
  <c r="N2786" i="16" s="1"/>
  <c r="P2786" i="16"/>
  <c r="Q2727" i="16"/>
  <c r="R2727" i="16" s="1"/>
  <c r="N2727" i="16" s="1"/>
  <c r="P2727" i="16"/>
  <c r="Q2655" i="16"/>
  <c r="R2655" i="16" s="1"/>
  <c r="N2655" i="16" s="1"/>
  <c r="P2655" i="16"/>
  <c r="P2297" i="16"/>
  <c r="Q2297" i="16"/>
  <c r="R2297" i="16" s="1"/>
  <c r="N2297" i="16" s="1"/>
  <c r="P2262" i="16"/>
  <c r="Q2262" i="16"/>
  <c r="R2262" i="16" s="1"/>
  <c r="N2262" i="16" s="1"/>
  <c r="Q2540" i="16"/>
  <c r="R2540" i="16" s="1"/>
  <c r="N2540" i="16" s="1"/>
  <c r="P2540" i="16"/>
  <c r="Q2480" i="16"/>
  <c r="R2480" i="16" s="1"/>
  <c r="N2480" i="16" s="1"/>
  <c r="P2480" i="16"/>
  <c r="P2386" i="16"/>
  <c r="Q2386" i="16"/>
  <c r="R2386" i="16" s="1"/>
  <c r="N2386" i="16" s="1"/>
  <c r="Q2315" i="16"/>
  <c r="R2315" i="16" s="1"/>
  <c r="N2315" i="16" s="1"/>
  <c r="P2315" i="16"/>
  <c r="Q2279" i="16"/>
  <c r="R2279" i="16" s="1"/>
  <c r="N2279" i="16" s="1"/>
  <c r="P2279" i="16"/>
  <c r="P2207" i="16"/>
  <c r="Q2207" i="16"/>
  <c r="R2207" i="16" s="1"/>
  <c r="N2207" i="16" s="1"/>
  <c r="Q1140" i="16"/>
  <c r="R1140" i="16" s="1"/>
  <c r="N1140" i="16" s="1"/>
  <c r="P1140" i="16"/>
  <c r="Q2857" i="16"/>
  <c r="R2857" i="16" s="1"/>
  <c r="N2857" i="16" s="1"/>
  <c r="P2857" i="16"/>
  <c r="P2811" i="16"/>
  <c r="Q2811" i="16"/>
  <c r="R2811" i="16" s="1"/>
  <c r="N2811" i="16" s="1"/>
  <c r="P2739" i="16"/>
  <c r="Q2739" i="16"/>
  <c r="R2739" i="16" s="1"/>
  <c r="N2739" i="16" s="1"/>
  <c r="Q2668" i="16"/>
  <c r="R2668" i="16" s="1"/>
  <c r="N2668" i="16" s="1"/>
  <c r="P2668" i="16"/>
  <c r="Q2309" i="16"/>
  <c r="R2309" i="16" s="1"/>
  <c r="N2309" i="16" s="1"/>
  <c r="P2309" i="16"/>
  <c r="P2274" i="16"/>
  <c r="Q2274" i="16"/>
  <c r="R2274" i="16" s="1"/>
  <c r="N2274" i="16" s="1"/>
  <c r="P2551" i="16"/>
  <c r="Q2551" i="16"/>
  <c r="R2551" i="16" s="1"/>
  <c r="N2551" i="16" s="1"/>
  <c r="Q2492" i="16"/>
  <c r="R2492" i="16" s="1"/>
  <c r="N2492" i="16" s="1"/>
  <c r="P2492" i="16"/>
  <c r="Q2397" i="16"/>
  <c r="R2397" i="16" s="1"/>
  <c r="N2397" i="16" s="1"/>
  <c r="P2397" i="16"/>
  <c r="P2326" i="16"/>
  <c r="Q2326" i="16"/>
  <c r="R2326" i="16" s="1"/>
  <c r="N2326" i="16" s="1"/>
  <c r="Q2291" i="16"/>
  <c r="R2291" i="16" s="1"/>
  <c r="N2291" i="16" s="1"/>
  <c r="P2291" i="16"/>
  <c r="P2219" i="16"/>
  <c r="Q2219" i="16"/>
  <c r="R2219" i="16" s="1"/>
  <c r="N2219" i="16" s="1"/>
  <c r="Q1439" i="16"/>
  <c r="R1439" i="16" s="1"/>
  <c r="N1439" i="16" s="1"/>
  <c r="P1439" i="16"/>
  <c r="Q3157" i="16"/>
  <c r="R3157" i="16" s="1"/>
  <c r="N3157" i="16" s="1"/>
  <c r="P3157" i="16"/>
  <c r="Q3123" i="16"/>
  <c r="R3123" i="16" s="1"/>
  <c r="N3123" i="16" s="1"/>
  <c r="P3123" i="16"/>
  <c r="P3040" i="16"/>
  <c r="Q3040" i="16"/>
  <c r="R3040" i="16" s="1"/>
  <c r="N3040" i="16" s="1"/>
  <c r="Q2969" i="16"/>
  <c r="R2969" i="16" s="1"/>
  <c r="N2969" i="16" s="1"/>
  <c r="P2969" i="16"/>
  <c r="P2609" i="16"/>
  <c r="Q2609" i="16"/>
  <c r="R2609" i="16" s="1"/>
  <c r="N2609" i="16" s="1"/>
  <c r="P2587" i="16"/>
  <c r="Q2587" i="16"/>
  <c r="R2587" i="16" s="1"/>
  <c r="N2587" i="16" s="1"/>
  <c r="P2851" i="16"/>
  <c r="Q2851" i="16"/>
  <c r="R2851" i="16" s="1"/>
  <c r="N2851" i="16" s="1"/>
  <c r="Q2792" i="16"/>
  <c r="R2792" i="16" s="1"/>
  <c r="N2792" i="16" s="1"/>
  <c r="P2792" i="16"/>
  <c r="Q2709" i="16"/>
  <c r="R2709" i="16" s="1"/>
  <c r="N2709" i="16" s="1"/>
  <c r="P2709" i="16"/>
  <c r="P2626" i="16"/>
  <c r="Q2626" i="16"/>
  <c r="R2626" i="16" s="1"/>
  <c r="N2626" i="16" s="1"/>
  <c r="P2591" i="16"/>
  <c r="Q2591" i="16"/>
  <c r="R2591" i="16" s="1"/>
  <c r="N2591" i="16" s="1"/>
  <c r="Q2520" i="16"/>
  <c r="R2520" i="16" s="1"/>
  <c r="N2520" i="16" s="1"/>
  <c r="P2520" i="16"/>
  <c r="Q1452" i="16"/>
  <c r="R1452" i="16" s="1"/>
  <c r="N1452" i="16" s="1"/>
  <c r="P1452" i="16"/>
  <c r="Q3169" i="16"/>
  <c r="R3169" i="16" s="1"/>
  <c r="N3169" i="16" s="1"/>
  <c r="P3169" i="16"/>
  <c r="Q3134" i="16"/>
  <c r="R3134" i="16" s="1"/>
  <c r="N3134" i="16" s="1"/>
  <c r="P3134" i="16"/>
  <c r="Q3051" i="16"/>
  <c r="R3051" i="16" s="1"/>
  <c r="N3051" i="16" s="1"/>
  <c r="P3051" i="16"/>
  <c r="Q2979" i="16"/>
  <c r="R2979" i="16" s="1"/>
  <c r="N2979" i="16" s="1"/>
  <c r="P2979" i="16"/>
  <c r="P2621" i="16"/>
  <c r="Q2621" i="16"/>
  <c r="R2621" i="16" s="1"/>
  <c r="N2621" i="16" s="1"/>
  <c r="P2599" i="16"/>
  <c r="Q2599" i="16"/>
  <c r="R2599" i="16" s="1"/>
  <c r="N2599" i="16" s="1"/>
  <c r="Q2864" i="16"/>
  <c r="R2864" i="16" s="1"/>
  <c r="N2864" i="16" s="1"/>
  <c r="P2864" i="16"/>
  <c r="Q2804" i="16"/>
  <c r="R2804" i="16" s="1"/>
  <c r="N2804" i="16" s="1"/>
  <c r="P2804" i="16"/>
  <c r="P2721" i="16"/>
  <c r="Q2721" i="16"/>
  <c r="R2721" i="16" s="1"/>
  <c r="N2721" i="16" s="1"/>
  <c r="Q2638" i="16"/>
  <c r="R2638" i="16" s="1"/>
  <c r="N2638" i="16" s="1"/>
  <c r="P2638" i="16"/>
  <c r="Q2604" i="16"/>
  <c r="R2604" i="16" s="1"/>
  <c r="N2604" i="16" s="1"/>
  <c r="P2604" i="16"/>
  <c r="P2533" i="16"/>
  <c r="Q2533" i="16"/>
  <c r="R2533" i="16" s="1"/>
  <c r="N2533" i="16" s="1"/>
  <c r="Q1618" i="16"/>
  <c r="R1618" i="16" s="1"/>
  <c r="N1618" i="16" s="1"/>
  <c r="P1618" i="16"/>
  <c r="P2305" i="16"/>
  <c r="Q2305" i="16"/>
  <c r="R2305" i="16" s="1"/>
  <c r="N2305" i="16" s="1"/>
  <c r="Q2258" i="16"/>
  <c r="R2258" i="16" s="1"/>
  <c r="N2258" i="16" s="1"/>
  <c r="P2258" i="16"/>
  <c r="Q2200" i="16"/>
  <c r="R2200" i="16" s="1"/>
  <c r="N2200" i="16" s="1"/>
  <c r="P2200" i="16"/>
  <c r="P2116" i="16"/>
  <c r="Q2116" i="16"/>
  <c r="R2116" i="16" s="1"/>
  <c r="N2116" i="16" s="1"/>
  <c r="Q3688" i="16"/>
  <c r="R3688" i="16" s="1"/>
  <c r="N3688" i="16" s="1"/>
  <c r="P3688" i="16"/>
  <c r="Q3497" i="16"/>
  <c r="R3497" i="16" s="1"/>
  <c r="N3497" i="16" s="1"/>
  <c r="P3497" i="16"/>
  <c r="P3499" i="16"/>
  <c r="Q3499" i="16"/>
  <c r="R3499" i="16" s="1"/>
  <c r="N3499" i="16" s="1"/>
  <c r="P3739" i="16"/>
  <c r="Q3739" i="16"/>
  <c r="R3739" i="16" s="1"/>
  <c r="N3739" i="16" s="1"/>
  <c r="Q3693" i="16"/>
  <c r="R3693" i="16" s="1"/>
  <c r="N3693" i="16" s="1"/>
  <c r="P3693" i="16"/>
  <c r="Q3597" i="16"/>
  <c r="R3597" i="16" s="1"/>
  <c r="N3597" i="16" s="1"/>
  <c r="P3597" i="16"/>
  <c r="P3526" i="16"/>
  <c r="Q3526" i="16"/>
  <c r="R3526" i="16" s="1"/>
  <c r="N3526" i="16" s="1"/>
  <c r="P3480" i="16"/>
  <c r="Q3480" i="16"/>
  <c r="R3480" i="16" s="1"/>
  <c r="N3480" i="16" s="1"/>
  <c r="P3420" i="16"/>
  <c r="Q3420" i="16"/>
  <c r="R3420" i="16" s="1"/>
  <c r="N3420" i="16" s="1"/>
  <c r="P2318" i="16"/>
  <c r="Q2318" i="16"/>
  <c r="R2318" i="16" s="1"/>
  <c r="N2318" i="16" s="1"/>
  <c r="Q2270" i="16"/>
  <c r="R2270" i="16" s="1"/>
  <c r="N2270" i="16" s="1"/>
  <c r="P2270" i="16"/>
  <c r="P2211" i="16"/>
  <c r="Q2211" i="16"/>
  <c r="R2211" i="16" s="1"/>
  <c r="N2211" i="16" s="1"/>
  <c r="P2127" i="16"/>
  <c r="Q2127" i="16"/>
  <c r="R2127" i="16" s="1"/>
  <c r="N2127" i="16" s="1"/>
  <c r="Q3809" i="16"/>
  <c r="R3809" i="16" s="1"/>
  <c r="N3809" i="16" s="1"/>
  <c r="P3809" i="16"/>
  <c r="Q3581" i="16"/>
  <c r="R3581" i="16" s="1"/>
  <c r="N3581" i="16" s="1"/>
  <c r="P3581" i="16"/>
  <c r="Q3510" i="16"/>
  <c r="R3510" i="16" s="1"/>
  <c r="N3510" i="16" s="1"/>
  <c r="P3510" i="16"/>
  <c r="Q3751" i="16"/>
  <c r="R3751" i="16" s="1"/>
  <c r="N3751" i="16" s="1"/>
  <c r="P3751" i="16"/>
  <c r="Q3704" i="16"/>
  <c r="R3704" i="16" s="1"/>
  <c r="N3704" i="16" s="1"/>
  <c r="P3704" i="16"/>
  <c r="Q3610" i="16"/>
  <c r="R3610" i="16" s="1"/>
  <c r="N3610" i="16" s="1"/>
  <c r="P3610" i="16"/>
  <c r="Q3538" i="16"/>
  <c r="R3538" i="16" s="1"/>
  <c r="N3538" i="16" s="1"/>
  <c r="P3538" i="16"/>
  <c r="Q3492" i="16"/>
  <c r="R3492" i="16" s="1"/>
  <c r="N3492" i="16" s="1"/>
  <c r="P3492" i="16"/>
  <c r="Q3431" i="16"/>
  <c r="R3431" i="16" s="1"/>
  <c r="N3431" i="16" s="1"/>
  <c r="P3431" i="16"/>
  <c r="P2485" i="16"/>
  <c r="Q2485" i="16"/>
  <c r="R2485" i="16" s="1"/>
  <c r="N2485" i="16" s="1"/>
  <c r="Q2426" i="16"/>
  <c r="R2426" i="16" s="1"/>
  <c r="N2426" i="16" s="1"/>
  <c r="P2426" i="16"/>
  <c r="P2366" i="16"/>
  <c r="Q2366" i="16"/>
  <c r="R2366" i="16" s="1"/>
  <c r="N2366" i="16" s="1"/>
  <c r="Q2285" i="16"/>
  <c r="R2285" i="16" s="1"/>
  <c r="N2285" i="16" s="1"/>
  <c r="P2285" i="16"/>
  <c r="Q1937" i="16"/>
  <c r="R1937" i="16" s="1"/>
  <c r="N1937" i="16" s="1"/>
  <c r="P1937" i="16"/>
  <c r="P1902" i="16"/>
  <c r="Q1902" i="16"/>
  <c r="R1902" i="16" s="1"/>
  <c r="N1902" i="16" s="1"/>
  <c r="P2179" i="16"/>
  <c r="Q2179" i="16"/>
  <c r="R2179" i="16" s="1"/>
  <c r="N2179" i="16" s="1"/>
  <c r="P2119" i="16"/>
  <c r="Q2119" i="16"/>
  <c r="R2119" i="16" s="1"/>
  <c r="N2119" i="16" s="1"/>
  <c r="Q3665" i="16"/>
  <c r="R3665" i="16" s="1"/>
  <c r="N3665" i="16" s="1"/>
  <c r="P3665" i="16"/>
  <c r="Q3764" i="16"/>
  <c r="R3764" i="16" s="1"/>
  <c r="N3764" i="16" s="1"/>
  <c r="P3764" i="16"/>
  <c r="P3694" i="16"/>
  <c r="Q3694" i="16"/>
  <c r="R3694" i="16" s="1"/>
  <c r="N3694" i="16" s="1"/>
  <c r="P3646" i="16"/>
  <c r="Q3646" i="16"/>
  <c r="R3646" i="16" s="1"/>
  <c r="N3646" i="16" s="1"/>
  <c r="P3588" i="16"/>
  <c r="Q3588" i="16"/>
  <c r="R3588" i="16" s="1"/>
  <c r="N3588" i="16" s="1"/>
  <c r="Q2197" i="16"/>
  <c r="R2197" i="16" s="1"/>
  <c r="N2197" i="16" s="1"/>
  <c r="P2197" i="16"/>
  <c r="Q2138" i="16"/>
  <c r="R2138" i="16" s="1"/>
  <c r="N2138" i="16" s="1"/>
  <c r="P2138" i="16"/>
  <c r="P3702" i="16"/>
  <c r="Q3702" i="16"/>
  <c r="R3702" i="16" s="1"/>
  <c r="N3702" i="16" s="1"/>
  <c r="Q3830" i="16"/>
  <c r="R3830" i="16" s="1"/>
  <c r="N3830" i="16" s="1"/>
  <c r="P3830" i="16"/>
  <c r="P3747" i="16"/>
  <c r="Q3747" i="16"/>
  <c r="R3747" i="16" s="1"/>
  <c r="N3747" i="16" s="1"/>
  <c r="P3388" i="16"/>
  <c r="Q3388" i="16"/>
  <c r="R3388" i="16" s="1"/>
  <c r="N3388" i="16" s="1"/>
  <c r="Q3378" i="16"/>
  <c r="R3378" i="16" s="1"/>
  <c r="N3378" i="16" s="1"/>
  <c r="P3378" i="16"/>
  <c r="P3631" i="16"/>
  <c r="Q3631" i="16"/>
  <c r="R3631" i="16" s="1"/>
  <c r="N3631" i="16" s="1"/>
  <c r="P3584" i="16"/>
  <c r="Q3584" i="16"/>
  <c r="R3584" i="16" s="1"/>
  <c r="N3584" i="16" s="1"/>
  <c r="Q3488" i="16"/>
  <c r="R3488" i="16" s="1"/>
  <c r="N3488" i="16" s="1"/>
  <c r="P3488" i="16"/>
  <c r="Q3418" i="16"/>
  <c r="R3418" i="16" s="1"/>
  <c r="N3418" i="16" s="1"/>
  <c r="P3418" i="16"/>
  <c r="P3371" i="16"/>
  <c r="Q3371" i="16"/>
  <c r="R3371" i="16" s="1"/>
  <c r="N3371" i="16" s="1"/>
  <c r="Q3312" i="16"/>
  <c r="R3312" i="16" s="1"/>
  <c r="N3312" i="16" s="1"/>
  <c r="P3312" i="16"/>
  <c r="P2353" i="16"/>
  <c r="Q2353" i="16"/>
  <c r="R2353" i="16" s="1"/>
  <c r="N2353" i="16" s="1"/>
  <c r="Q2307" i="16"/>
  <c r="R2307" i="16" s="1"/>
  <c r="N2307" i="16" s="1"/>
  <c r="P2307" i="16"/>
  <c r="P2247" i="16"/>
  <c r="Q2247" i="16"/>
  <c r="R2247" i="16" s="1"/>
  <c r="N2247" i="16" s="1"/>
  <c r="Q2165" i="16"/>
  <c r="R2165" i="16" s="1"/>
  <c r="N2165" i="16" s="1"/>
  <c r="P2165" i="16"/>
  <c r="Q1817" i="16"/>
  <c r="R1817" i="16" s="1"/>
  <c r="N1817" i="16" s="1"/>
  <c r="P1817" i="16"/>
  <c r="P3690" i="16"/>
  <c r="Q3690" i="16"/>
  <c r="R3690" i="16" s="1"/>
  <c r="N3690" i="16" s="1"/>
  <c r="Q3546" i="16"/>
  <c r="R3546" i="16" s="1"/>
  <c r="N3546" i="16" s="1"/>
  <c r="P3546" i="16"/>
  <c r="Q3787" i="16"/>
  <c r="R3787" i="16" s="1"/>
  <c r="N3787" i="16" s="1"/>
  <c r="P3787" i="16"/>
  <c r="Q3740" i="16"/>
  <c r="R3740" i="16" s="1"/>
  <c r="N3740" i="16" s="1"/>
  <c r="P3740" i="16"/>
  <c r="Q3645" i="16"/>
  <c r="R3645" i="16" s="1"/>
  <c r="N3645" i="16" s="1"/>
  <c r="P3645" i="16"/>
  <c r="Q3574" i="16"/>
  <c r="R3574" i="16" s="1"/>
  <c r="N3574" i="16" s="1"/>
  <c r="P3574" i="16"/>
  <c r="P3527" i="16"/>
  <c r="Q3527" i="16"/>
  <c r="R3527" i="16" s="1"/>
  <c r="N3527" i="16" s="1"/>
  <c r="Q3469" i="16"/>
  <c r="R3469" i="16" s="1"/>
  <c r="N3469" i="16" s="1"/>
  <c r="P3469" i="16"/>
  <c r="P1957" i="16"/>
  <c r="Q1957" i="16"/>
  <c r="R1957" i="16" s="1"/>
  <c r="N1957" i="16" s="1"/>
  <c r="P3674" i="16"/>
  <c r="Q3674" i="16"/>
  <c r="R3674" i="16" s="1"/>
  <c r="N3674" i="16" s="1"/>
  <c r="Q3637" i="16"/>
  <c r="R3637" i="16" s="1"/>
  <c r="N3637" i="16" s="1"/>
  <c r="P3637" i="16"/>
  <c r="P3555" i="16"/>
  <c r="Q3555" i="16"/>
  <c r="R3555" i="16" s="1"/>
  <c r="N3555" i="16" s="1"/>
  <c r="Q3484" i="16"/>
  <c r="R3484" i="16" s="1"/>
  <c r="N3484" i="16" s="1"/>
  <c r="P3484" i="16"/>
  <c r="Q3125" i="16"/>
  <c r="R3125" i="16" s="1"/>
  <c r="N3125" i="16" s="1"/>
  <c r="P3125" i="16"/>
  <c r="Q3103" i="16"/>
  <c r="R3103" i="16" s="1"/>
  <c r="N3103" i="16" s="1"/>
  <c r="P3103" i="16"/>
  <c r="Q3366" i="16"/>
  <c r="R3366" i="16" s="1"/>
  <c r="N3366" i="16" s="1"/>
  <c r="P3366" i="16"/>
  <c r="Q3308" i="16"/>
  <c r="R3308" i="16" s="1"/>
  <c r="N3308" i="16" s="1"/>
  <c r="P3308" i="16"/>
  <c r="Q3225" i="16"/>
  <c r="R3225" i="16" s="1"/>
  <c r="N3225" i="16" s="1"/>
  <c r="P3225" i="16"/>
  <c r="Q3154" i="16"/>
  <c r="R3154" i="16" s="1"/>
  <c r="N3154" i="16" s="1"/>
  <c r="P3154" i="16"/>
  <c r="P3108" i="16"/>
  <c r="Q3108" i="16"/>
  <c r="R3108" i="16" s="1"/>
  <c r="N3108" i="16" s="1"/>
  <c r="P3047" i="16"/>
  <c r="Q3047" i="16"/>
  <c r="R3047" i="16" s="1"/>
  <c r="N3047" i="16" s="1"/>
  <c r="Q873" i="16"/>
  <c r="R873" i="16" s="1"/>
  <c r="N873" i="16" s="1"/>
  <c r="P873" i="16"/>
  <c r="Q1051" i="16"/>
  <c r="R1051" i="16" s="1"/>
  <c r="N1051" i="16" s="1"/>
  <c r="P1051" i="16"/>
  <c r="P306" i="16"/>
  <c r="Q306" i="16"/>
  <c r="R306" i="16" s="1"/>
  <c r="N306" i="16" s="1"/>
  <c r="P698" i="16"/>
  <c r="Q698" i="16"/>
  <c r="R698" i="16" s="1"/>
  <c r="N698" i="16" s="1"/>
  <c r="Q721" i="16"/>
  <c r="R721" i="16" s="1"/>
  <c r="N721" i="16" s="1"/>
  <c r="P721" i="16"/>
  <c r="Q549" i="16"/>
  <c r="R549" i="16" s="1"/>
  <c r="N549" i="16" s="1"/>
  <c r="P549" i="16"/>
  <c r="P830" i="16"/>
  <c r="Q830" i="16"/>
  <c r="R830" i="16" s="1"/>
  <c r="N830" i="16" s="1"/>
  <c r="Q110" i="16"/>
  <c r="R110" i="16" s="1"/>
  <c r="N110" i="16" s="1"/>
  <c r="P110" i="16"/>
  <c r="Q737" i="16"/>
  <c r="R737" i="16" s="1"/>
  <c r="N737" i="16" s="1"/>
  <c r="P737" i="16"/>
  <c r="Q1029" i="16"/>
  <c r="R1029" i="16" s="1"/>
  <c r="N1029" i="16" s="1"/>
  <c r="P1029" i="16"/>
  <c r="Q408" i="16"/>
  <c r="R408" i="16" s="1"/>
  <c r="N408" i="16" s="1"/>
  <c r="P408" i="16"/>
  <c r="P1792" i="16"/>
  <c r="Q1792" i="16"/>
  <c r="R1792" i="16" s="1"/>
  <c r="N1792" i="16" s="1"/>
  <c r="Q1291" i="16"/>
  <c r="R1291" i="16" s="1"/>
  <c r="N1291" i="16" s="1"/>
  <c r="P1291" i="16"/>
  <c r="P2011" i="16"/>
  <c r="Q2011" i="16"/>
  <c r="R2011" i="16" s="1"/>
  <c r="N2011" i="16" s="1"/>
  <c r="Q1811" i="16"/>
  <c r="R1811" i="16" s="1"/>
  <c r="N1811" i="16" s="1"/>
  <c r="P1811" i="16"/>
  <c r="Q649" i="16"/>
  <c r="R649" i="16" s="1"/>
  <c r="N649" i="16" s="1"/>
  <c r="P649" i="16"/>
  <c r="Q387" i="16"/>
  <c r="R387" i="16" s="1"/>
  <c r="N387" i="16" s="1"/>
  <c r="P387" i="16"/>
  <c r="Q1071" i="16"/>
  <c r="R1071" i="16" s="1"/>
  <c r="N1071" i="16" s="1"/>
  <c r="P1071" i="16"/>
  <c r="Q187" i="16"/>
  <c r="R187" i="16" s="1"/>
  <c r="N187" i="16" s="1"/>
  <c r="P187" i="16"/>
  <c r="Q896" i="16"/>
  <c r="R896" i="16" s="1"/>
  <c r="N896" i="16" s="1"/>
  <c r="P896" i="16"/>
  <c r="Q561" i="16"/>
  <c r="R561" i="16" s="1"/>
  <c r="N561" i="16" s="1"/>
  <c r="P561" i="16"/>
  <c r="Q265" i="16"/>
  <c r="R265" i="16" s="1"/>
  <c r="N265" i="16" s="1"/>
  <c r="P265" i="16"/>
  <c r="P1932" i="16"/>
  <c r="Q1932" i="16"/>
  <c r="R1932" i="16" s="1"/>
  <c r="N1932" i="16" s="1"/>
  <c r="P1659" i="16"/>
  <c r="Q1659" i="16"/>
  <c r="R1659" i="16" s="1"/>
  <c r="N1659" i="16" s="1"/>
  <c r="Q1121" i="16"/>
  <c r="R1121" i="16" s="1"/>
  <c r="N1121" i="16" s="1"/>
  <c r="P1121" i="16"/>
  <c r="Q1147" i="16"/>
  <c r="R1147" i="16" s="1"/>
  <c r="N1147" i="16" s="1"/>
  <c r="P1147" i="16"/>
  <c r="Q1881" i="16"/>
  <c r="R1881" i="16" s="1"/>
  <c r="N1881" i="16" s="1"/>
  <c r="P1881" i="16"/>
  <c r="Q1667" i="16"/>
  <c r="R1667" i="16" s="1"/>
  <c r="N1667" i="16" s="1"/>
  <c r="P1667" i="16"/>
  <c r="P277" i="16"/>
  <c r="Q277" i="16"/>
  <c r="R277" i="16" s="1"/>
  <c r="N277" i="16" s="1"/>
  <c r="Q975" i="16"/>
  <c r="R975" i="16" s="1"/>
  <c r="N975" i="16" s="1"/>
  <c r="P975" i="16"/>
  <c r="Q617" i="16"/>
  <c r="R617" i="16" s="1"/>
  <c r="N617" i="16" s="1"/>
  <c r="P617" i="16"/>
  <c r="Q776" i="16"/>
  <c r="R776" i="16" s="1"/>
  <c r="N776" i="16" s="1"/>
  <c r="P776" i="16"/>
  <c r="Q465" i="16"/>
  <c r="R465" i="16" s="1"/>
  <c r="N465" i="16" s="1"/>
  <c r="P465" i="16"/>
  <c r="Q132" i="16"/>
  <c r="R132" i="16" s="1"/>
  <c r="N132" i="16" s="1"/>
  <c r="P132" i="16"/>
  <c r="Q865" i="16"/>
  <c r="R865" i="16" s="1"/>
  <c r="N865" i="16" s="1"/>
  <c r="P865" i="16"/>
  <c r="P1538" i="16"/>
  <c r="Q1538" i="16"/>
  <c r="R1538" i="16" s="1"/>
  <c r="N1538" i="16" s="1"/>
  <c r="Q1240" i="16"/>
  <c r="R1240" i="16" s="1"/>
  <c r="N1240" i="16" s="1"/>
  <c r="P1240" i="16"/>
  <c r="Q1710" i="16"/>
  <c r="R1710" i="16" s="1"/>
  <c r="N1710" i="16" s="1"/>
  <c r="P1710" i="16"/>
  <c r="Q1771" i="16"/>
  <c r="R1771" i="16" s="1"/>
  <c r="N1771" i="16" s="1"/>
  <c r="P1771" i="16"/>
  <c r="P1474" i="16"/>
  <c r="Q1474" i="16"/>
  <c r="R1474" i="16" s="1"/>
  <c r="N1474" i="16" s="1"/>
  <c r="Q1319" i="16"/>
  <c r="R1319" i="16" s="1"/>
  <c r="N1319" i="16" s="1"/>
  <c r="P1319" i="16"/>
  <c r="Q291" i="16"/>
  <c r="R291" i="16" s="1"/>
  <c r="N291" i="16" s="1"/>
  <c r="P291" i="16"/>
  <c r="P986" i="16"/>
  <c r="Q986" i="16"/>
  <c r="R986" i="16" s="1"/>
  <c r="N986" i="16" s="1"/>
  <c r="Q629" i="16"/>
  <c r="R629" i="16" s="1"/>
  <c r="N629" i="16" s="1"/>
  <c r="P629" i="16"/>
  <c r="Q787" i="16"/>
  <c r="R787" i="16" s="1"/>
  <c r="N787" i="16" s="1"/>
  <c r="P787" i="16"/>
  <c r="Q476" i="16"/>
  <c r="R476" i="16" s="1"/>
  <c r="N476" i="16" s="1"/>
  <c r="P476" i="16"/>
  <c r="Q143" i="16"/>
  <c r="R143" i="16" s="1"/>
  <c r="N143" i="16" s="1"/>
  <c r="P143" i="16"/>
  <c r="Q875" i="16"/>
  <c r="R875" i="16" s="1"/>
  <c r="N875" i="16" s="1"/>
  <c r="P875" i="16"/>
  <c r="Q1549" i="16"/>
  <c r="R1549" i="16" s="1"/>
  <c r="N1549" i="16" s="1"/>
  <c r="P1549" i="16"/>
  <c r="P1252" i="16"/>
  <c r="Q1252" i="16"/>
  <c r="R1252" i="16" s="1"/>
  <c r="N1252" i="16" s="1"/>
  <c r="Q1722" i="16"/>
  <c r="R1722" i="16" s="1"/>
  <c r="N1722" i="16" s="1"/>
  <c r="P1722" i="16"/>
  <c r="P1784" i="16"/>
  <c r="Q1784" i="16"/>
  <c r="R1784" i="16" s="1"/>
  <c r="N1784" i="16" s="1"/>
  <c r="P1486" i="16"/>
  <c r="Q1486" i="16"/>
  <c r="R1486" i="16" s="1"/>
  <c r="N1486" i="16" s="1"/>
  <c r="Q1343" i="16"/>
  <c r="R1343" i="16" s="1"/>
  <c r="N1343" i="16" s="1"/>
  <c r="P1343" i="16"/>
  <c r="P158" i="16"/>
  <c r="Q158" i="16"/>
  <c r="R158" i="16" s="1"/>
  <c r="N158" i="16" s="1"/>
  <c r="Q855" i="16"/>
  <c r="R855" i="16" s="1"/>
  <c r="N855" i="16" s="1"/>
  <c r="P855" i="16"/>
  <c r="Q496" i="16"/>
  <c r="R496" i="16" s="1"/>
  <c r="N496" i="16" s="1"/>
  <c r="P496" i="16"/>
  <c r="Q655" i="16"/>
  <c r="R655" i="16" s="1"/>
  <c r="N655" i="16" s="1"/>
  <c r="P655" i="16"/>
  <c r="Q345" i="16"/>
  <c r="R345" i="16" s="1"/>
  <c r="N345" i="16" s="1"/>
  <c r="P345" i="16"/>
  <c r="Q1041" i="16"/>
  <c r="R1041" i="16" s="1"/>
  <c r="N1041" i="16" s="1"/>
  <c r="P1041" i="16"/>
  <c r="Q744" i="16"/>
  <c r="R744" i="16" s="1"/>
  <c r="N744" i="16" s="1"/>
  <c r="P744" i="16"/>
  <c r="P1418" i="16"/>
  <c r="Q1418" i="16"/>
  <c r="R1418" i="16" s="1"/>
  <c r="N1418" i="16" s="1"/>
  <c r="Q1120" i="16"/>
  <c r="R1120" i="16" s="1"/>
  <c r="N1120" i="16" s="1"/>
  <c r="P1120" i="16"/>
  <c r="Q1589" i="16"/>
  <c r="R1589" i="16" s="1"/>
  <c r="N1589" i="16" s="1"/>
  <c r="P1589" i="16"/>
  <c r="Q1652" i="16"/>
  <c r="R1652" i="16" s="1"/>
  <c r="N1652" i="16" s="1"/>
  <c r="P1652" i="16"/>
  <c r="Q1353" i="16"/>
  <c r="R1353" i="16" s="1"/>
  <c r="N1353" i="16" s="1"/>
  <c r="P1353" i="16"/>
  <c r="Q1187" i="16"/>
  <c r="R1187" i="16" s="1"/>
  <c r="N1187" i="16" s="1"/>
  <c r="P1187" i="16"/>
  <c r="Q601" i="16"/>
  <c r="R601" i="16" s="1"/>
  <c r="N601" i="16" s="1"/>
  <c r="P601" i="16"/>
  <c r="Q255" i="16"/>
  <c r="R255" i="16" s="1"/>
  <c r="N255" i="16" s="1"/>
  <c r="P255" i="16"/>
  <c r="P162" i="16"/>
  <c r="Q162" i="16"/>
  <c r="R162" i="16" s="1"/>
  <c r="N162" i="16" s="1"/>
  <c r="P68" i="16"/>
  <c r="Q68" i="16"/>
  <c r="R68" i="16" s="1"/>
  <c r="N68" i="16" s="1"/>
  <c r="Q788" i="16"/>
  <c r="R788" i="16" s="1"/>
  <c r="N788" i="16" s="1"/>
  <c r="P788" i="16"/>
  <c r="P466" i="16"/>
  <c r="Q466" i="16"/>
  <c r="R466" i="16" s="1"/>
  <c r="N466" i="16" s="1"/>
  <c r="Q1105" i="16"/>
  <c r="R1105" i="16" s="1"/>
  <c r="N1105" i="16" s="1"/>
  <c r="P1105" i="16"/>
  <c r="P1862" i="16"/>
  <c r="Q1862" i="16"/>
  <c r="R1862" i="16" s="1"/>
  <c r="N1862" i="16" s="1"/>
  <c r="Q1564" i="16"/>
  <c r="R1564" i="16" s="1"/>
  <c r="N1564" i="16" s="1"/>
  <c r="P1564" i="16"/>
  <c r="P1050" i="16"/>
  <c r="Q1050" i="16"/>
  <c r="R1050" i="16" s="1"/>
  <c r="N1050" i="16" s="1"/>
  <c r="Q1064" i="16"/>
  <c r="R1064" i="16" s="1"/>
  <c r="N1064" i="16" s="1"/>
  <c r="P1064" i="16"/>
  <c r="Q1797" i="16"/>
  <c r="R1797" i="16" s="1"/>
  <c r="N1797" i="16" s="1"/>
  <c r="P1797" i="16"/>
  <c r="Q1715" i="16"/>
  <c r="R1715" i="16" s="1"/>
  <c r="N1715" i="16" s="1"/>
  <c r="P1715" i="16"/>
  <c r="Q471" i="16"/>
  <c r="R471" i="16" s="1"/>
  <c r="N471" i="16" s="1"/>
  <c r="P471" i="16"/>
  <c r="Q123" i="16"/>
  <c r="R123" i="16" s="1"/>
  <c r="N123" i="16" s="1"/>
  <c r="P123" i="16"/>
  <c r="Q809" i="16"/>
  <c r="R809" i="16" s="1"/>
  <c r="N809" i="16" s="1"/>
  <c r="P809" i="16"/>
  <c r="P966" i="16"/>
  <c r="Q966" i="16"/>
  <c r="R966" i="16" s="1"/>
  <c r="N966" i="16" s="1"/>
  <c r="Q657" i="16"/>
  <c r="R657" i="16" s="1"/>
  <c r="N657" i="16" s="1"/>
  <c r="P657" i="16"/>
  <c r="Q334" i="16"/>
  <c r="R334" i="16" s="1"/>
  <c r="N334" i="16" s="1"/>
  <c r="P334" i="16"/>
  <c r="Q1055" i="16"/>
  <c r="R1055" i="16" s="1"/>
  <c r="N1055" i="16" s="1"/>
  <c r="P1055" i="16"/>
  <c r="Q1730" i="16"/>
  <c r="R1730" i="16" s="1"/>
  <c r="N1730" i="16" s="1"/>
  <c r="P1730" i="16"/>
  <c r="Q1432" i="16"/>
  <c r="R1432" i="16" s="1"/>
  <c r="N1432" i="16" s="1"/>
  <c r="P1432" i="16"/>
  <c r="P918" i="16"/>
  <c r="Q918" i="16"/>
  <c r="R918" i="16" s="1"/>
  <c r="N918" i="16" s="1"/>
  <c r="Q1964" i="16"/>
  <c r="R1964" i="16" s="1"/>
  <c r="N1964" i="16" s="1"/>
  <c r="P1964" i="16"/>
  <c r="Q1665" i="16"/>
  <c r="R1665" i="16" s="1"/>
  <c r="N1665" i="16" s="1"/>
  <c r="P1665" i="16"/>
  <c r="P1558" i="16"/>
  <c r="Q1558" i="16"/>
  <c r="R1558" i="16" s="1"/>
  <c r="N1558" i="16" s="1"/>
  <c r="Q603" i="16"/>
  <c r="R603" i="16" s="1"/>
  <c r="N603" i="16" s="1"/>
  <c r="P603" i="16"/>
  <c r="P246" i="16"/>
  <c r="Q246" i="16"/>
  <c r="R246" i="16" s="1"/>
  <c r="N246" i="16" s="1"/>
  <c r="Q403" i="16"/>
  <c r="R403" i="16" s="1"/>
  <c r="N403" i="16" s="1"/>
  <c r="P403" i="16"/>
  <c r="Q92" i="16"/>
  <c r="R92" i="16" s="1"/>
  <c r="N92" i="16" s="1"/>
  <c r="P92" i="16"/>
  <c r="P778" i="16"/>
  <c r="Q778" i="16"/>
  <c r="R778" i="16" s="1"/>
  <c r="N778" i="16" s="1"/>
  <c r="Q492" i="16"/>
  <c r="R492" i="16" s="1"/>
  <c r="N492" i="16" s="1"/>
  <c r="P492" i="16"/>
  <c r="Q1165" i="16"/>
  <c r="R1165" i="16" s="1"/>
  <c r="N1165" i="16" s="1"/>
  <c r="P1165" i="16"/>
  <c r="Q1876" i="16"/>
  <c r="R1876" i="16" s="1"/>
  <c r="N1876" i="16" s="1"/>
  <c r="P1876" i="16"/>
  <c r="Q1337" i="16"/>
  <c r="R1337" i="16" s="1"/>
  <c r="N1337" i="16" s="1"/>
  <c r="P1337" i="16"/>
  <c r="Q1387" i="16"/>
  <c r="R1387" i="16" s="1"/>
  <c r="N1387" i="16" s="1"/>
  <c r="P1387" i="16"/>
  <c r="Q1101" i="16"/>
  <c r="R1101" i="16" s="1"/>
  <c r="N1101" i="16" s="1"/>
  <c r="P1101" i="16"/>
  <c r="Q1918" i="16"/>
  <c r="R1918" i="16" s="1"/>
  <c r="N1918" i="16" s="1"/>
  <c r="P1918" i="16"/>
  <c r="Q877" i="16"/>
  <c r="R877" i="16" s="1"/>
  <c r="N877" i="16" s="1"/>
  <c r="P877" i="16"/>
  <c r="Q615" i="16"/>
  <c r="R615" i="16" s="1"/>
  <c r="N615" i="16" s="1"/>
  <c r="P615" i="16"/>
  <c r="Q257" i="16"/>
  <c r="R257" i="16" s="1"/>
  <c r="N257" i="16" s="1"/>
  <c r="P257" i="16"/>
  <c r="Q415" i="16"/>
  <c r="R415" i="16" s="1"/>
  <c r="N415" i="16" s="1"/>
  <c r="P415" i="16"/>
  <c r="Q105" i="16"/>
  <c r="R105" i="16" s="1"/>
  <c r="N105" i="16" s="1"/>
  <c r="P105" i="16"/>
  <c r="Q791" i="16"/>
  <c r="R791" i="16" s="1"/>
  <c r="N791" i="16" s="1"/>
  <c r="P791" i="16"/>
  <c r="Q504" i="16"/>
  <c r="R504" i="16" s="1"/>
  <c r="N504" i="16" s="1"/>
  <c r="P504" i="16"/>
  <c r="P1178" i="16"/>
  <c r="Q1178" i="16"/>
  <c r="R1178" i="16" s="1"/>
  <c r="N1178" i="16" s="1"/>
  <c r="Q1887" i="16"/>
  <c r="R1887" i="16" s="1"/>
  <c r="N1887" i="16" s="1"/>
  <c r="P1887" i="16"/>
  <c r="Q1349" i="16"/>
  <c r="R1349" i="16" s="1"/>
  <c r="N1349" i="16" s="1"/>
  <c r="P1349" i="16"/>
  <c r="Q1399" i="16"/>
  <c r="R1399" i="16" s="1"/>
  <c r="N1399" i="16" s="1"/>
  <c r="P1399" i="16"/>
  <c r="Q1113" i="16"/>
  <c r="R1113" i="16" s="1"/>
  <c r="N1113" i="16" s="1"/>
  <c r="P1113" i="16"/>
  <c r="Q1930" i="16"/>
  <c r="R1930" i="16" s="1"/>
  <c r="N1930" i="16" s="1"/>
  <c r="P1930" i="16"/>
  <c r="Q745" i="16"/>
  <c r="R745" i="16" s="1"/>
  <c r="N745" i="16" s="1"/>
  <c r="P745" i="16"/>
  <c r="P482" i="16"/>
  <c r="Q482" i="16"/>
  <c r="R482" i="16" s="1"/>
  <c r="N482" i="16" s="1"/>
  <c r="P125" i="16"/>
  <c r="Q125" i="16"/>
  <c r="R125" i="16" s="1"/>
  <c r="N125" i="16" s="1"/>
  <c r="Q283" i="16"/>
  <c r="R283" i="16" s="1"/>
  <c r="N283" i="16" s="1"/>
  <c r="P283" i="16"/>
  <c r="Q991" i="16"/>
  <c r="R991" i="16" s="1"/>
  <c r="N991" i="16" s="1"/>
  <c r="P991" i="16"/>
  <c r="P658" i="16"/>
  <c r="Q658" i="16"/>
  <c r="R658" i="16" s="1"/>
  <c r="N658" i="16" s="1"/>
  <c r="Q372" i="16"/>
  <c r="R372" i="16" s="1"/>
  <c r="N372" i="16" s="1"/>
  <c r="P372" i="16"/>
  <c r="Q2041" i="16"/>
  <c r="R2041" i="16" s="1"/>
  <c r="N2041" i="16" s="1"/>
  <c r="P2041" i="16"/>
  <c r="Q1755" i="16"/>
  <c r="R1755" i="16" s="1"/>
  <c r="N1755" i="16" s="1"/>
  <c r="P1755" i="16"/>
  <c r="Q1217" i="16"/>
  <c r="R1217" i="16" s="1"/>
  <c r="N1217" i="16" s="1"/>
  <c r="P1217" i="16"/>
  <c r="P1254" i="16"/>
  <c r="Q1254" i="16"/>
  <c r="R1254" i="16" s="1"/>
  <c r="N1254" i="16" s="1"/>
  <c r="Q1976" i="16"/>
  <c r="R1976" i="16" s="1"/>
  <c r="N1976" i="16" s="1"/>
  <c r="P1976" i="16"/>
  <c r="Q1773" i="16"/>
  <c r="R1773" i="16" s="1"/>
  <c r="N1773" i="16" s="1"/>
  <c r="P1773" i="16"/>
  <c r="P613" i="16"/>
  <c r="Q613" i="16"/>
  <c r="R613" i="16" s="1"/>
  <c r="N613" i="16" s="1"/>
  <c r="Q351" i="16"/>
  <c r="R351" i="16" s="1"/>
  <c r="N351" i="16" s="1"/>
  <c r="P351" i="16"/>
  <c r="P1036" i="16"/>
  <c r="Q1036" i="16"/>
  <c r="R1036" i="16" s="1"/>
  <c r="N1036" i="16" s="1"/>
  <c r="Q151" i="16"/>
  <c r="R151" i="16" s="1"/>
  <c r="N151" i="16" s="1"/>
  <c r="P151" i="16"/>
  <c r="Q861" i="16"/>
  <c r="R861" i="16" s="1"/>
  <c r="N861" i="16" s="1"/>
  <c r="P861" i="16"/>
  <c r="Q525" i="16"/>
  <c r="R525" i="16" s="1"/>
  <c r="N525" i="16" s="1"/>
  <c r="P525" i="16"/>
  <c r="P229" i="16"/>
  <c r="Q229" i="16"/>
  <c r="R229" i="16" s="1"/>
  <c r="N229" i="16" s="1"/>
  <c r="P1896" i="16"/>
  <c r="Q1896" i="16"/>
  <c r="R1896" i="16" s="1"/>
  <c r="N1896" i="16" s="1"/>
  <c r="Q1623" i="16"/>
  <c r="R1623" i="16" s="1"/>
  <c r="N1623" i="16" s="1"/>
  <c r="P1623" i="16"/>
  <c r="Q1085" i="16"/>
  <c r="R1085" i="16" s="1"/>
  <c r="N1085" i="16" s="1"/>
  <c r="P1085" i="16"/>
  <c r="P1110" i="16"/>
  <c r="Q1110" i="16"/>
  <c r="R1110" i="16" s="1"/>
  <c r="N1110" i="16" s="1"/>
  <c r="Q1843" i="16"/>
  <c r="R1843" i="16" s="1"/>
  <c r="N1843" i="16" s="1"/>
  <c r="P1843" i="16"/>
  <c r="Q1630" i="16"/>
  <c r="R1630" i="16" s="1"/>
  <c r="N1630" i="16" s="1"/>
  <c r="P1630" i="16"/>
  <c r="Q337" i="16"/>
  <c r="R337" i="16" s="1"/>
  <c r="N337" i="16" s="1"/>
  <c r="P337" i="16"/>
  <c r="Q64" i="16"/>
  <c r="R64" i="16" s="1"/>
  <c r="N64" i="16" s="1"/>
  <c r="P64" i="16"/>
  <c r="Q760" i="16"/>
  <c r="R760" i="16" s="1"/>
  <c r="N760" i="16" s="1"/>
  <c r="P760" i="16"/>
  <c r="P666" i="16"/>
  <c r="Q666" i="16"/>
  <c r="R666" i="16" s="1"/>
  <c r="N666" i="16" s="1"/>
  <c r="Q585" i="16"/>
  <c r="R585" i="16" s="1"/>
  <c r="N585" i="16" s="1"/>
  <c r="P585" i="16"/>
  <c r="Q250" i="16"/>
  <c r="R250" i="16" s="1"/>
  <c r="N250" i="16" s="1"/>
  <c r="P250" i="16"/>
  <c r="Q983" i="16"/>
  <c r="R983" i="16" s="1"/>
  <c r="N983" i="16" s="1"/>
  <c r="P983" i="16"/>
  <c r="Q1609" i="16"/>
  <c r="R1609" i="16" s="1"/>
  <c r="N1609" i="16" s="1"/>
  <c r="P1609" i="16"/>
  <c r="Q1347" i="16"/>
  <c r="R1347" i="16" s="1"/>
  <c r="N1347" i="16" s="1"/>
  <c r="P1347" i="16"/>
  <c r="Q2069" i="16"/>
  <c r="R2069" i="16" s="1"/>
  <c r="N2069" i="16" s="1"/>
  <c r="P2069" i="16"/>
  <c r="P1554" i="16"/>
  <c r="Q1554" i="16"/>
  <c r="R1554" i="16" s="1"/>
  <c r="N1554" i="16" s="1"/>
  <c r="Q1568" i="16"/>
  <c r="R1568" i="16" s="1"/>
  <c r="N1568" i="16" s="1"/>
  <c r="P1568" i="16"/>
  <c r="P1330" i="16"/>
  <c r="Q1330" i="16"/>
  <c r="R1330" i="16" s="1"/>
  <c r="N1330" i="16" s="1"/>
  <c r="P1102" i="16"/>
  <c r="Q1102" i="16"/>
  <c r="R1102" i="16" s="1"/>
  <c r="N1102" i="16" s="1"/>
  <c r="P1836" i="16"/>
  <c r="Q1836" i="16"/>
  <c r="R1836" i="16" s="1"/>
  <c r="N1836" i="16" s="1"/>
  <c r="Q2532" i="16"/>
  <c r="R2532" i="16" s="1"/>
  <c r="N2532" i="16" s="1"/>
  <c r="P2532" i="16"/>
  <c r="Q2474" i="16"/>
  <c r="R2474" i="16" s="1"/>
  <c r="N2474" i="16" s="1"/>
  <c r="P2474" i="16"/>
  <c r="P2415" i="16"/>
  <c r="Q2415" i="16"/>
  <c r="R2415" i="16" s="1"/>
  <c r="N2415" i="16" s="1"/>
  <c r="P2331" i="16"/>
  <c r="Q2331" i="16"/>
  <c r="R2331" i="16" s="1"/>
  <c r="N2331" i="16" s="1"/>
  <c r="Q1985" i="16"/>
  <c r="R1985" i="16" s="1"/>
  <c r="N1985" i="16" s="1"/>
  <c r="P1985" i="16"/>
  <c r="Q1950" i="16"/>
  <c r="R1950" i="16" s="1"/>
  <c r="N1950" i="16" s="1"/>
  <c r="P1950" i="16"/>
  <c r="Q2227" i="16"/>
  <c r="R2227" i="16" s="1"/>
  <c r="N2227" i="16" s="1"/>
  <c r="P2227" i="16"/>
  <c r="Q2169" i="16"/>
  <c r="R2169" i="16" s="1"/>
  <c r="N2169" i="16" s="1"/>
  <c r="P2169" i="16"/>
  <c r="Q2073" i="16"/>
  <c r="R2073" i="16" s="1"/>
  <c r="N2073" i="16" s="1"/>
  <c r="P2073" i="16"/>
  <c r="Q3812" i="16"/>
  <c r="R3812" i="16" s="1"/>
  <c r="N3812" i="16" s="1"/>
  <c r="P3812" i="16"/>
  <c r="Q3743" i="16"/>
  <c r="R3743" i="16" s="1"/>
  <c r="N3743" i="16" s="1"/>
  <c r="P3743" i="16"/>
  <c r="Q3695" i="16"/>
  <c r="R3695" i="16" s="1"/>
  <c r="N3695" i="16" s="1"/>
  <c r="P3695" i="16"/>
  <c r="Q3636" i="16"/>
  <c r="R3636" i="16" s="1"/>
  <c r="N3636" i="16" s="1"/>
  <c r="P3636" i="16"/>
  <c r="P2545" i="16"/>
  <c r="Q2545" i="16"/>
  <c r="R2545" i="16" s="1"/>
  <c r="N2545" i="16" s="1"/>
  <c r="Q2486" i="16"/>
  <c r="R2486" i="16" s="1"/>
  <c r="N2486" i="16" s="1"/>
  <c r="P2486" i="16"/>
  <c r="P2427" i="16"/>
  <c r="Q2427" i="16"/>
  <c r="R2427" i="16" s="1"/>
  <c r="N2427" i="16" s="1"/>
  <c r="Q2355" i="16"/>
  <c r="R2355" i="16" s="1"/>
  <c r="N2355" i="16" s="1"/>
  <c r="P2355" i="16"/>
  <c r="Q1997" i="16"/>
  <c r="R1997" i="16" s="1"/>
  <c r="N1997" i="16" s="1"/>
  <c r="P1997" i="16"/>
  <c r="Q1962" i="16"/>
  <c r="R1962" i="16" s="1"/>
  <c r="N1962" i="16" s="1"/>
  <c r="P1962" i="16"/>
  <c r="Q2240" i="16"/>
  <c r="R2240" i="16" s="1"/>
  <c r="N2240" i="16" s="1"/>
  <c r="P2240" i="16"/>
  <c r="Q2180" i="16"/>
  <c r="R2180" i="16" s="1"/>
  <c r="N2180" i="16" s="1"/>
  <c r="P2180" i="16"/>
  <c r="Q2085" i="16"/>
  <c r="R2085" i="16" s="1"/>
  <c r="N2085" i="16" s="1"/>
  <c r="P2085" i="16"/>
  <c r="Q3825" i="16"/>
  <c r="R3825" i="16" s="1"/>
  <c r="N3825" i="16" s="1"/>
  <c r="P3825" i="16"/>
  <c r="P3754" i="16"/>
  <c r="Q3754" i="16"/>
  <c r="R3754" i="16" s="1"/>
  <c r="N3754" i="16" s="1"/>
  <c r="Q3707" i="16"/>
  <c r="R3707" i="16" s="1"/>
  <c r="N3707" i="16" s="1"/>
  <c r="P3707" i="16"/>
  <c r="Q3648" i="16"/>
  <c r="R3648" i="16" s="1"/>
  <c r="N3648" i="16" s="1"/>
  <c r="P3648" i="16"/>
  <c r="P2988" i="16"/>
  <c r="Q2988" i="16"/>
  <c r="R2988" i="16" s="1"/>
  <c r="N2988" i="16" s="1"/>
  <c r="Q2954" i="16"/>
  <c r="R2954" i="16" s="1"/>
  <c r="N2954" i="16" s="1"/>
  <c r="P2954" i="16"/>
  <c r="P2871" i="16"/>
  <c r="Q2871" i="16"/>
  <c r="R2871" i="16" s="1"/>
  <c r="N2871" i="16" s="1"/>
  <c r="Q2800" i="16"/>
  <c r="R2800" i="16" s="1"/>
  <c r="N2800" i="16" s="1"/>
  <c r="P2800" i="16"/>
  <c r="P2441" i="16"/>
  <c r="Q2441" i="16"/>
  <c r="R2441" i="16" s="1"/>
  <c r="N2441" i="16" s="1"/>
  <c r="P2406" i="16"/>
  <c r="Q2406" i="16"/>
  <c r="R2406" i="16" s="1"/>
  <c r="N2406" i="16" s="1"/>
  <c r="Q2682" i="16"/>
  <c r="R2682" i="16" s="1"/>
  <c r="N2682" i="16" s="1"/>
  <c r="P2682" i="16"/>
  <c r="Q2624" i="16"/>
  <c r="R2624" i="16" s="1"/>
  <c r="N2624" i="16" s="1"/>
  <c r="P2624" i="16"/>
  <c r="P2541" i="16"/>
  <c r="Q2541" i="16"/>
  <c r="R2541" i="16" s="1"/>
  <c r="N2541" i="16" s="1"/>
  <c r="P2459" i="16"/>
  <c r="Q2459" i="16"/>
  <c r="R2459" i="16" s="1"/>
  <c r="N2459" i="16" s="1"/>
  <c r="P2423" i="16"/>
  <c r="Q2423" i="16"/>
  <c r="R2423" i="16" s="1"/>
  <c r="N2423" i="16" s="1"/>
  <c r="Q2352" i="16"/>
  <c r="R2352" i="16" s="1"/>
  <c r="N2352" i="16" s="1"/>
  <c r="P2352" i="16"/>
  <c r="Q1284" i="16"/>
  <c r="R1284" i="16" s="1"/>
  <c r="N1284" i="16" s="1"/>
  <c r="P1284" i="16"/>
  <c r="Q3001" i="16"/>
  <c r="R3001" i="16" s="1"/>
  <c r="N3001" i="16" s="1"/>
  <c r="P3001" i="16"/>
  <c r="Q2966" i="16"/>
  <c r="R2966" i="16" s="1"/>
  <c r="N2966" i="16" s="1"/>
  <c r="P2966" i="16"/>
  <c r="P2883" i="16"/>
  <c r="Q2883" i="16"/>
  <c r="R2883" i="16" s="1"/>
  <c r="N2883" i="16" s="1"/>
  <c r="P2813" i="16"/>
  <c r="Q2813" i="16"/>
  <c r="R2813" i="16" s="1"/>
  <c r="N2813" i="16" s="1"/>
  <c r="P2453" i="16"/>
  <c r="Q2453" i="16"/>
  <c r="R2453" i="16" s="1"/>
  <c r="N2453" i="16" s="1"/>
  <c r="Q2418" i="16"/>
  <c r="R2418" i="16" s="1"/>
  <c r="N2418" i="16" s="1"/>
  <c r="P2418" i="16"/>
  <c r="Q2695" i="16"/>
  <c r="R2695" i="16" s="1"/>
  <c r="N2695" i="16" s="1"/>
  <c r="P2695" i="16"/>
  <c r="Q2636" i="16"/>
  <c r="R2636" i="16" s="1"/>
  <c r="N2636" i="16" s="1"/>
  <c r="P2636" i="16"/>
  <c r="P2553" i="16"/>
  <c r="Q2553" i="16"/>
  <c r="R2553" i="16" s="1"/>
  <c r="N2553" i="16" s="1"/>
  <c r="Q2470" i="16"/>
  <c r="R2470" i="16" s="1"/>
  <c r="N2470" i="16" s="1"/>
  <c r="P2470" i="16"/>
  <c r="P2435" i="16"/>
  <c r="Q2435" i="16"/>
  <c r="R2435" i="16" s="1"/>
  <c r="N2435" i="16" s="1"/>
  <c r="Q2365" i="16"/>
  <c r="R2365" i="16" s="1"/>
  <c r="N2365" i="16" s="1"/>
  <c r="P2365" i="16"/>
  <c r="Q1583" i="16"/>
  <c r="R1583" i="16" s="1"/>
  <c r="N1583" i="16" s="1"/>
  <c r="P1583" i="16"/>
  <c r="Q3301" i="16"/>
  <c r="R3301" i="16" s="1"/>
  <c r="N3301" i="16" s="1"/>
  <c r="P3301" i="16"/>
  <c r="Q3267" i="16"/>
  <c r="R3267" i="16" s="1"/>
  <c r="N3267" i="16" s="1"/>
  <c r="P3267" i="16"/>
  <c r="P3184" i="16"/>
  <c r="Q3184" i="16"/>
  <c r="R3184" i="16" s="1"/>
  <c r="N3184" i="16" s="1"/>
  <c r="P3112" i="16"/>
  <c r="Q3112" i="16"/>
  <c r="R3112" i="16" s="1"/>
  <c r="N3112" i="16" s="1"/>
  <c r="P2753" i="16"/>
  <c r="Q2753" i="16"/>
  <c r="R2753" i="16" s="1"/>
  <c r="N2753" i="16" s="1"/>
  <c r="Q2730" i="16"/>
  <c r="R2730" i="16" s="1"/>
  <c r="N2730" i="16" s="1"/>
  <c r="P2730" i="16"/>
  <c r="P2996" i="16"/>
  <c r="Q2996" i="16"/>
  <c r="R2996" i="16" s="1"/>
  <c r="N2996" i="16" s="1"/>
  <c r="P2936" i="16"/>
  <c r="Q2936" i="16"/>
  <c r="R2936" i="16" s="1"/>
  <c r="N2936" i="16" s="1"/>
  <c r="P2853" i="16"/>
  <c r="Q2853" i="16"/>
  <c r="R2853" i="16" s="1"/>
  <c r="N2853" i="16" s="1"/>
  <c r="Q2782" i="16"/>
  <c r="R2782" i="16" s="1"/>
  <c r="N2782" i="16" s="1"/>
  <c r="P2782" i="16"/>
  <c r="Q2735" i="16"/>
  <c r="R2735" i="16" s="1"/>
  <c r="N2735" i="16" s="1"/>
  <c r="P2735" i="16"/>
  <c r="Q2675" i="16"/>
  <c r="R2675" i="16" s="1"/>
  <c r="N2675" i="16" s="1"/>
  <c r="P2675" i="16"/>
  <c r="P1596" i="16"/>
  <c r="Q1596" i="16"/>
  <c r="R1596" i="16" s="1"/>
  <c r="N1596" i="16" s="1"/>
  <c r="Q3313" i="16"/>
  <c r="R3313" i="16" s="1"/>
  <c r="N3313" i="16" s="1"/>
  <c r="P3313" i="16"/>
  <c r="P3278" i="16"/>
  <c r="Q3278" i="16"/>
  <c r="R3278" i="16" s="1"/>
  <c r="N3278" i="16" s="1"/>
  <c r="Q3195" i="16"/>
  <c r="R3195" i="16" s="1"/>
  <c r="N3195" i="16" s="1"/>
  <c r="P3195" i="16"/>
  <c r="P3124" i="16"/>
  <c r="Q3124" i="16"/>
  <c r="R3124" i="16" s="1"/>
  <c r="N3124" i="16" s="1"/>
  <c r="Q2766" i="16"/>
  <c r="R2766" i="16" s="1"/>
  <c r="N2766" i="16" s="1"/>
  <c r="P2766" i="16"/>
  <c r="Q2742" i="16"/>
  <c r="R2742" i="16" s="1"/>
  <c r="N2742" i="16" s="1"/>
  <c r="P2742" i="16"/>
  <c r="P3008" i="16"/>
  <c r="Q3008" i="16"/>
  <c r="R3008" i="16" s="1"/>
  <c r="N3008" i="16" s="1"/>
  <c r="Q2947" i="16"/>
  <c r="R2947" i="16" s="1"/>
  <c r="N2947" i="16" s="1"/>
  <c r="P2947" i="16"/>
  <c r="Q2865" i="16"/>
  <c r="R2865" i="16" s="1"/>
  <c r="N2865" i="16" s="1"/>
  <c r="P2865" i="16"/>
  <c r="Q2794" i="16"/>
  <c r="R2794" i="16" s="1"/>
  <c r="N2794" i="16" s="1"/>
  <c r="P2794" i="16"/>
  <c r="Q2747" i="16"/>
  <c r="R2747" i="16" s="1"/>
  <c r="N2747" i="16" s="1"/>
  <c r="P2747" i="16"/>
  <c r="Q2688" i="16"/>
  <c r="R2688" i="16" s="1"/>
  <c r="N2688" i="16" s="1"/>
  <c r="P2688" i="16"/>
  <c r="Q1762" i="16"/>
  <c r="R1762" i="16" s="1"/>
  <c r="N1762" i="16" s="1"/>
  <c r="P1762" i="16"/>
  <c r="Q2460" i="16"/>
  <c r="R2460" i="16" s="1"/>
  <c r="N2460" i="16" s="1"/>
  <c r="P2460" i="16"/>
  <c r="P2403" i="16"/>
  <c r="Q2403" i="16"/>
  <c r="R2403" i="16" s="1"/>
  <c r="N2403" i="16" s="1"/>
  <c r="Q2343" i="16"/>
  <c r="R2343" i="16" s="1"/>
  <c r="N2343" i="16" s="1"/>
  <c r="P2343" i="16"/>
  <c r="P2261" i="16"/>
  <c r="Q2261" i="16"/>
  <c r="R2261" i="16" s="1"/>
  <c r="N2261" i="16" s="1"/>
  <c r="Q1913" i="16"/>
  <c r="R1913" i="16" s="1"/>
  <c r="N1913" i="16" s="1"/>
  <c r="P1913" i="16"/>
  <c r="Q1877" i="16"/>
  <c r="R1877" i="16" s="1"/>
  <c r="N1877" i="16" s="1"/>
  <c r="P1877" i="16"/>
  <c r="P2156" i="16"/>
  <c r="Q2156" i="16"/>
  <c r="R2156" i="16" s="1"/>
  <c r="N2156" i="16" s="1"/>
  <c r="P2095" i="16"/>
  <c r="Q2095" i="16"/>
  <c r="R2095" i="16" s="1"/>
  <c r="N2095" i="16" s="1"/>
  <c r="Q3836" i="16"/>
  <c r="R3836" i="16" s="1"/>
  <c r="N3836" i="16" s="1"/>
  <c r="P3836" i="16"/>
  <c r="Q3741" i="16"/>
  <c r="R3741" i="16" s="1"/>
  <c r="N3741" i="16" s="1"/>
  <c r="P3741" i="16"/>
  <c r="Q3670" i="16"/>
  <c r="R3670" i="16" s="1"/>
  <c r="N3670" i="16" s="1"/>
  <c r="P3670" i="16"/>
  <c r="Q3624" i="16"/>
  <c r="R3624" i="16" s="1"/>
  <c r="N3624" i="16" s="1"/>
  <c r="P3624" i="16"/>
  <c r="Q3564" i="16"/>
  <c r="R3564" i="16" s="1"/>
  <c r="N3564" i="16" s="1"/>
  <c r="P3564" i="16"/>
  <c r="P2473" i="16"/>
  <c r="Q2473" i="16"/>
  <c r="R2473" i="16" s="1"/>
  <c r="N2473" i="16" s="1"/>
  <c r="Q2414" i="16"/>
  <c r="R2414" i="16" s="1"/>
  <c r="N2414" i="16" s="1"/>
  <c r="P2414" i="16"/>
  <c r="Q2356" i="16"/>
  <c r="R2356" i="16" s="1"/>
  <c r="N2356" i="16" s="1"/>
  <c r="P2356" i="16"/>
  <c r="Q2272" i="16"/>
  <c r="R2272" i="16" s="1"/>
  <c r="N2272" i="16" s="1"/>
  <c r="P2272" i="16"/>
  <c r="Q1925" i="16"/>
  <c r="R1925" i="16" s="1"/>
  <c r="N1925" i="16" s="1"/>
  <c r="P1925" i="16"/>
  <c r="Q1890" i="16"/>
  <c r="R1890" i="16" s="1"/>
  <c r="N1890" i="16" s="1"/>
  <c r="P1890" i="16"/>
  <c r="P2167" i="16"/>
  <c r="Q2167" i="16"/>
  <c r="R2167" i="16" s="1"/>
  <c r="N2167" i="16" s="1"/>
  <c r="P2107" i="16"/>
  <c r="Q2107" i="16"/>
  <c r="R2107" i="16" s="1"/>
  <c r="N2107" i="16" s="1"/>
  <c r="P3826" i="16"/>
  <c r="Q3826" i="16"/>
  <c r="R3826" i="16" s="1"/>
  <c r="N3826" i="16" s="1"/>
  <c r="Q3753" i="16"/>
  <c r="R3753" i="16" s="1"/>
  <c r="N3753" i="16" s="1"/>
  <c r="P3753" i="16"/>
  <c r="P3682" i="16"/>
  <c r="Q3682" i="16"/>
  <c r="R3682" i="16" s="1"/>
  <c r="N3682" i="16" s="1"/>
  <c r="Q3634" i="16"/>
  <c r="R3634" i="16" s="1"/>
  <c r="N3634" i="16" s="1"/>
  <c r="P3634" i="16"/>
  <c r="Q3576" i="16"/>
  <c r="R3576" i="16" s="1"/>
  <c r="N3576" i="16" s="1"/>
  <c r="P3576" i="16"/>
  <c r="P2629" i="16"/>
  <c r="Q2629" i="16"/>
  <c r="R2629" i="16" s="1"/>
  <c r="N2629" i="16" s="1"/>
  <c r="Q2570" i="16"/>
  <c r="R2570" i="16" s="1"/>
  <c r="N2570" i="16" s="1"/>
  <c r="P2570" i="16"/>
  <c r="P2511" i="16"/>
  <c r="Q2511" i="16"/>
  <c r="R2511" i="16" s="1"/>
  <c r="N2511" i="16" s="1"/>
  <c r="Q2440" i="16"/>
  <c r="R2440" i="16" s="1"/>
  <c r="N2440" i="16" s="1"/>
  <c r="P2440" i="16"/>
  <c r="Q2082" i="16"/>
  <c r="R2082" i="16" s="1"/>
  <c r="N2082" i="16" s="1"/>
  <c r="P2082" i="16"/>
  <c r="P2045" i="16"/>
  <c r="Q2045" i="16"/>
  <c r="R2045" i="16" s="1"/>
  <c r="N2045" i="16" s="1"/>
  <c r="Q2323" i="16"/>
  <c r="R2323" i="16" s="1"/>
  <c r="N2323" i="16" s="1"/>
  <c r="P2323" i="16"/>
  <c r="P2263" i="16"/>
  <c r="Q2263" i="16"/>
  <c r="R2263" i="16" s="1"/>
  <c r="N2263" i="16" s="1"/>
  <c r="Q2168" i="16"/>
  <c r="R2168" i="16" s="1"/>
  <c r="N2168" i="16" s="1"/>
  <c r="P2168" i="16"/>
  <c r="Q2097" i="16"/>
  <c r="R2097" i="16" s="1"/>
  <c r="N2097" i="16" s="1"/>
  <c r="P2097" i="16"/>
  <c r="Q3677" i="16"/>
  <c r="R3677" i="16" s="1"/>
  <c r="N3677" i="16" s="1"/>
  <c r="P3677" i="16"/>
  <c r="P3790" i="16"/>
  <c r="Q3790" i="16"/>
  <c r="R3790" i="16" s="1"/>
  <c r="N3790" i="16" s="1"/>
  <c r="P3732" i="16"/>
  <c r="Q3732" i="16"/>
  <c r="R3732" i="16" s="1"/>
  <c r="N3732" i="16" s="1"/>
  <c r="Q2341" i="16"/>
  <c r="R2341" i="16" s="1"/>
  <c r="N2341" i="16" s="1"/>
  <c r="P2341" i="16"/>
  <c r="Q2295" i="16"/>
  <c r="R2295" i="16" s="1"/>
  <c r="N2295" i="16" s="1"/>
  <c r="P2295" i="16"/>
  <c r="Q2235" i="16"/>
  <c r="R2235" i="16" s="1"/>
  <c r="N2235" i="16" s="1"/>
  <c r="P2235" i="16"/>
  <c r="P2151" i="16"/>
  <c r="Q2151" i="16"/>
  <c r="R2151" i="16" s="1"/>
  <c r="N2151" i="16" s="1"/>
  <c r="P3810" i="16"/>
  <c r="Q3810" i="16"/>
  <c r="R3810" i="16" s="1"/>
  <c r="N3810" i="16" s="1"/>
  <c r="P3833" i="16"/>
  <c r="Q3833" i="16"/>
  <c r="R3833" i="16" s="1"/>
  <c r="N3833" i="16" s="1"/>
  <c r="Q3534" i="16"/>
  <c r="R3534" i="16" s="1"/>
  <c r="N3534" i="16" s="1"/>
  <c r="P3534" i="16"/>
  <c r="P3776" i="16"/>
  <c r="Q3776" i="16"/>
  <c r="R3776" i="16" s="1"/>
  <c r="N3776" i="16" s="1"/>
  <c r="P3728" i="16"/>
  <c r="Q3728" i="16"/>
  <c r="R3728" i="16" s="1"/>
  <c r="N3728" i="16" s="1"/>
  <c r="Q3632" i="16"/>
  <c r="R3632" i="16" s="1"/>
  <c r="N3632" i="16" s="1"/>
  <c r="P3632" i="16"/>
  <c r="Q3562" i="16"/>
  <c r="R3562" i="16" s="1"/>
  <c r="N3562" i="16" s="1"/>
  <c r="P3562" i="16"/>
  <c r="P3516" i="16"/>
  <c r="Q3516" i="16"/>
  <c r="R3516" i="16" s="1"/>
  <c r="N3516" i="16" s="1"/>
  <c r="P3456" i="16"/>
  <c r="Q3456" i="16"/>
  <c r="R3456" i="16" s="1"/>
  <c r="N3456" i="16" s="1"/>
  <c r="P2509" i="16"/>
  <c r="Q2509" i="16"/>
  <c r="R2509" i="16" s="1"/>
  <c r="N2509" i="16" s="1"/>
  <c r="Q2450" i="16"/>
  <c r="R2450" i="16" s="1"/>
  <c r="N2450" i="16" s="1"/>
  <c r="P2450" i="16"/>
  <c r="P2390" i="16"/>
  <c r="Q2390" i="16"/>
  <c r="R2390" i="16" s="1"/>
  <c r="N2390" i="16" s="1"/>
  <c r="Q2308" i="16"/>
  <c r="R2308" i="16" s="1"/>
  <c r="N2308" i="16" s="1"/>
  <c r="P2308" i="16"/>
  <c r="Q1961" i="16"/>
  <c r="R1961" i="16" s="1"/>
  <c r="N1961" i="16" s="1"/>
  <c r="P1961" i="16"/>
  <c r="Q1926" i="16"/>
  <c r="R1926" i="16" s="1"/>
  <c r="N1926" i="16" s="1"/>
  <c r="P1926" i="16"/>
  <c r="Q2204" i="16"/>
  <c r="R2204" i="16" s="1"/>
  <c r="N2204" i="16" s="1"/>
  <c r="P2204" i="16"/>
  <c r="Q2145" i="16"/>
  <c r="R2145" i="16" s="1"/>
  <c r="N2145" i="16" s="1"/>
  <c r="P2145" i="16"/>
  <c r="Q3607" i="16"/>
  <c r="R3607" i="16" s="1"/>
  <c r="N3607" i="16" s="1"/>
  <c r="P3607" i="16"/>
  <c r="Q3789" i="16"/>
  <c r="R3789" i="16" s="1"/>
  <c r="N3789" i="16" s="1"/>
  <c r="P3789" i="16"/>
  <c r="Q3718" i="16"/>
  <c r="R3718" i="16" s="1"/>
  <c r="N3718" i="16" s="1"/>
  <c r="P3718" i="16"/>
  <c r="Q3671" i="16"/>
  <c r="R3671" i="16" s="1"/>
  <c r="N3671" i="16" s="1"/>
  <c r="P3671" i="16"/>
  <c r="P3611" i="16"/>
  <c r="Q3611" i="16"/>
  <c r="R3611" i="16" s="1"/>
  <c r="N3611" i="16" s="1"/>
  <c r="Q2100" i="16"/>
  <c r="R2100" i="16" s="1"/>
  <c r="N2100" i="16" s="1"/>
  <c r="P2100" i="16"/>
  <c r="Q3817" i="16"/>
  <c r="R3817" i="16" s="1"/>
  <c r="N3817" i="16" s="1"/>
  <c r="P3817" i="16"/>
  <c r="Q3782" i="16"/>
  <c r="R3782" i="16" s="1"/>
  <c r="N3782" i="16" s="1"/>
  <c r="P3782" i="16"/>
  <c r="Q3711" i="16"/>
  <c r="R3711" i="16" s="1"/>
  <c r="N3711" i="16" s="1"/>
  <c r="P3711" i="16"/>
  <c r="Q3628" i="16"/>
  <c r="R3628" i="16" s="1"/>
  <c r="N3628" i="16" s="1"/>
  <c r="P3628" i="16"/>
  <c r="Q3269" i="16"/>
  <c r="R3269" i="16" s="1"/>
  <c r="N3269" i="16" s="1"/>
  <c r="P3269" i="16"/>
  <c r="P3246" i="16"/>
  <c r="Q3246" i="16"/>
  <c r="R3246" i="16" s="1"/>
  <c r="N3246" i="16" s="1"/>
  <c r="Q3512" i="16"/>
  <c r="R3512" i="16" s="1"/>
  <c r="N3512" i="16" s="1"/>
  <c r="P3512" i="16"/>
  <c r="Q3453" i="16"/>
  <c r="R3453" i="16" s="1"/>
  <c r="N3453" i="16" s="1"/>
  <c r="P3453" i="16"/>
  <c r="Q3369" i="16"/>
  <c r="R3369" i="16" s="1"/>
  <c r="N3369" i="16" s="1"/>
  <c r="P3369" i="16"/>
  <c r="Q3299" i="16"/>
  <c r="R3299" i="16" s="1"/>
  <c r="N3299" i="16" s="1"/>
  <c r="P3299" i="16"/>
  <c r="P3250" i="16"/>
  <c r="Q3250" i="16"/>
  <c r="R3250" i="16" s="1"/>
  <c r="N3250" i="16" s="1"/>
  <c r="P3191" i="16"/>
  <c r="Q3191" i="16"/>
  <c r="R3191" i="16" s="1"/>
  <c r="N3191" i="16" s="1"/>
  <c r="Q663" i="16"/>
  <c r="R663" i="16" s="1"/>
  <c r="N663" i="16" s="1"/>
  <c r="P663" i="16"/>
  <c r="Q555" i="16"/>
  <c r="R555" i="16" s="1"/>
  <c r="N555" i="16" s="1"/>
  <c r="P555" i="16"/>
  <c r="Q349" i="16"/>
  <c r="R349" i="16" s="1"/>
  <c r="N349" i="16" s="1"/>
  <c r="P349" i="16"/>
  <c r="P1278" i="16"/>
  <c r="Q1278" i="16"/>
  <c r="R1278" i="16" s="1"/>
  <c r="N1278" i="16" s="1"/>
  <c r="Q2445" i="16"/>
  <c r="R2445" i="16" s="1"/>
  <c r="N2445" i="16" s="1"/>
  <c r="P2445" i="16"/>
  <c r="P254" i="16"/>
  <c r="Q254" i="16"/>
  <c r="R254" i="16" s="1"/>
  <c r="N254" i="16" s="1"/>
  <c r="Q1543" i="16"/>
  <c r="R1543" i="16" s="1"/>
  <c r="N1543" i="16" s="1"/>
  <c r="P1543" i="16"/>
  <c r="Q925" i="16"/>
  <c r="R925" i="16" s="1"/>
  <c r="N925" i="16" s="1"/>
  <c r="P925" i="16"/>
  <c r="Q807" i="16"/>
  <c r="R807" i="16" s="1"/>
  <c r="N807" i="16" s="1"/>
  <c r="P807" i="16"/>
  <c r="Q319" i="16"/>
  <c r="R319" i="16" s="1"/>
  <c r="N319" i="16" s="1"/>
  <c r="P319" i="16"/>
  <c r="P694" i="16"/>
  <c r="Q694" i="16"/>
  <c r="R694" i="16" s="1"/>
  <c r="N694" i="16" s="1"/>
  <c r="Q2077" i="16"/>
  <c r="R2077" i="16" s="1"/>
  <c r="N2077" i="16" s="1"/>
  <c r="P2077" i="16"/>
  <c r="Q1253" i="16"/>
  <c r="R1253" i="16" s="1"/>
  <c r="N1253" i="16" s="1"/>
  <c r="P1253" i="16"/>
  <c r="P1351" i="16"/>
  <c r="Q1351" i="16"/>
  <c r="R1351" i="16" s="1"/>
  <c r="N1351" i="16" s="1"/>
  <c r="P2344" i="16"/>
  <c r="Q2344" i="16"/>
  <c r="R2344" i="16" s="1"/>
  <c r="N2344" i="16" s="1"/>
  <c r="Q484" i="16"/>
  <c r="R484" i="16" s="1"/>
  <c r="N484" i="16" s="1"/>
  <c r="P484" i="16"/>
  <c r="Q219" i="16"/>
  <c r="R219" i="16" s="1"/>
  <c r="N219" i="16" s="1"/>
  <c r="P219" i="16"/>
  <c r="Q519" i="16"/>
  <c r="R519" i="16" s="1"/>
  <c r="N519" i="16" s="1"/>
  <c r="P519" i="16"/>
  <c r="Q449" i="16"/>
  <c r="R449" i="16" s="1"/>
  <c r="N449" i="16" s="1"/>
  <c r="P449" i="16"/>
  <c r="Q205" i="16"/>
  <c r="R205" i="16" s="1"/>
  <c r="N205" i="16" s="1"/>
  <c r="P205" i="16"/>
  <c r="Q463" i="16"/>
  <c r="R463" i="16" s="1"/>
  <c r="N463" i="16" s="1"/>
  <c r="P463" i="16"/>
  <c r="P154" i="16"/>
  <c r="Q154" i="16"/>
  <c r="R154" i="16" s="1"/>
  <c r="N154" i="16" s="1"/>
  <c r="P849" i="16"/>
  <c r="Q849" i="16"/>
  <c r="R849" i="16" s="1"/>
  <c r="N849" i="16" s="1"/>
  <c r="Q553" i="16"/>
  <c r="R553" i="16" s="1"/>
  <c r="N553" i="16" s="1"/>
  <c r="P553" i="16"/>
  <c r="Q1227" i="16"/>
  <c r="R1227" i="16" s="1"/>
  <c r="N1227" i="16" s="1"/>
  <c r="P1227" i="16"/>
  <c r="P1936" i="16"/>
  <c r="Q1936" i="16"/>
  <c r="R1936" i="16" s="1"/>
  <c r="N1936" i="16" s="1"/>
  <c r="Q1397" i="16"/>
  <c r="R1397" i="16" s="1"/>
  <c r="N1397" i="16" s="1"/>
  <c r="P1397" i="16"/>
  <c r="P1446" i="16"/>
  <c r="Q1446" i="16"/>
  <c r="R1446" i="16" s="1"/>
  <c r="N1446" i="16" s="1"/>
  <c r="Q1161" i="16"/>
  <c r="R1161" i="16" s="1"/>
  <c r="N1161" i="16" s="1"/>
  <c r="P1161" i="16"/>
  <c r="Q1989" i="16"/>
  <c r="R1989" i="16" s="1"/>
  <c r="N1989" i="16" s="1"/>
  <c r="P1989" i="16"/>
  <c r="Q793" i="16"/>
  <c r="R793" i="16" s="1"/>
  <c r="N793" i="16" s="1"/>
  <c r="P793" i="16"/>
  <c r="Q532" i="16"/>
  <c r="R532" i="16" s="1"/>
  <c r="N532" i="16" s="1"/>
  <c r="P532" i="16"/>
  <c r="Q174" i="16"/>
  <c r="R174" i="16" s="1"/>
  <c r="N174" i="16" s="1"/>
  <c r="P174" i="16"/>
  <c r="Q331" i="16"/>
  <c r="R331" i="16" s="1"/>
  <c r="N331" i="16" s="1"/>
  <c r="P331" i="16"/>
  <c r="Q1039" i="16"/>
  <c r="R1039" i="16" s="1"/>
  <c r="N1039" i="16" s="1"/>
  <c r="P1039" i="16"/>
  <c r="P706" i="16"/>
  <c r="Q706" i="16"/>
  <c r="R706" i="16" s="1"/>
  <c r="N706" i="16" s="1"/>
  <c r="Q420" i="16"/>
  <c r="R420" i="16" s="1"/>
  <c r="N420" i="16" s="1"/>
  <c r="P420" i="16"/>
  <c r="Q1095" i="16"/>
  <c r="R1095" i="16" s="1"/>
  <c r="N1095" i="16" s="1"/>
  <c r="P1095" i="16"/>
  <c r="P1803" i="16"/>
  <c r="Q1803" i="16"/>
  <c r="R1803" i="16" s="1"/>
  <c r="N1803" i="16" s="1"/>
  <c r="P1266" i="16"/>
  <c r="Q1266" i="16"/>
  <c r="R1266" i="16" s="1"/>
  <c r="N1266" i="16" s="1"/>
  <c r="P1302" i="16"/>
  <c r="Q1302" i="16"/>
  <c r="R1302" i="16" s="1"/>
  <c r="N1302" i="16" s="1"/>
  <c r="P2023" i="16"/>
  <c r="Q2023" i="16"/>
  <c r="R2023" i="16" s="1"/>
  <c r="N2023" i="16" s="1"/>
  <c r="Q1833" i="16"/>
  <c r="R1833" i="16" s="1"/>
  <c r="N1833" i="16" s="1"/>
  <c r="P1833" i="16"/>
  <c r="Q422" i="16"/>
  <c r="R422" i="16" s="1"/>
  <c r="N422" i="16" s="1"/>
  <c r="P422" i="16"/>
  <c r="Q77" i="16"/>
  <c r="R77" i="16" s="1"/>
  <c r="N77" i="16" s="1"/>
  <c r="P77" i="16"/>
  <c r="P761" i="16"/>
  <c r="Q761" i="16"/>
  <c r="R761" i="16" s="1"/>
  <c r="N761" i="16" s="1"/>
  <c r="Q919" i="16"/>
  <c r="R919" i="16" s="1"/>
  <c r="N919" i="16" s="1"/>
  <c r="P919" i="16"/>
  <c r="P610" i="16"/>
  <c r="Q610" i="16"/>
  <c r="R610" i="16" s="1"/>
  <c r="N610" i="16" s="1"/>
  <c r="Q287" i="16"/>
  <c r="R287" i="16" s="1"/>
  <c r="N287" i="16" s="1"/>
  <c r="P287" i="16"/>
  <c r="Q1007" i="16"/>
  <c r="R1007" i="16" s="1"/>
  <c r="N1007" i="16" s="1"/>
  <c r="P1007" i="16"/>
  <c r="Q1683" i="16"/>
  <c r="R1683" i="16" s="1"/>
  <c r="N1683" i="16" s="1"/>
  <c r="P1683" i="16"/>
  <c r="Q1384" i="16"/>
  <c r="R1384" i="16" s="1"/>
  <c r="N1384" i="16" s="1"/>
  <c r="P1384" i="16"/>
  <c r="Q869" i="16"/>
  <c r="R869" i="16" s="1"/>
  <c r="N869" i="16" s="1"/>
  <c r="P869" i="16"/>
  <c r="Q1915" i="16"/>
  <c r="R1915" i="16" s="1"/>
  <c r="N1915" i="16" s="1"/>
  <c r="P1915" i="16"/>
  <c r="Q1617" i="16"/>
  <c r="R1617" i="16" s="1"/>
  <c r="N1617" i="16" s="1"/>
  <c r="P1617" i="16"/>
  <c r="Q1499" i="16"/>
  <c r="R1499" i="16" s="1"/>
  <c r="N1499" i="16" s="1"/>
  <c r="P1499" i="16"/>
  <c r="P434" i="16"/>
  <c r="Q434" i="16"/>
  <c r="R434" i="16" s="1"/>
  <c r="N434" i="16" s="1"/>
  <c r="Q89" i="16"/>
  <c r="R89" i="16" s="1"/>
  <c r="N89" i="16" s="1"/>
  <c r="P89" i="16"/>
  <c r="Q773" i="16"/>
  <c r="R773" i="16" s="1"/>
  <c r="N773" i="16" s="1"/>
  <c r="P773" i="16"/>
  <c r="Q931" i="16"/>
  <c r="R931" i="16" s="1"/>
  <c r="N931" i="16" s="1"/>
  <c r="P931" i="16"/>
  <c r="Q621" i="16"/>
  <c r="R621" i="16" s="1"/>
  <c r="N621" i="16" s="1"/>
  <c r="P621" i="16"/>
  <c r="Q300" i="16"/>
  <c r="R300" i="16" s="1"/>
  <c r="N300" i="16" s="1"/>
  <c r="P300" i="16"/>
  <c r="Q1020" i="16"/>
  <c r="R1020" i="16" s="1"/>
  <c r="N1020" i="16" s="1"/>
  <c r="P1020" i="16"/>
  <c r="Q1694" i="16"/>
  <c r="R1694" i="16" s="1"/>
  <c r="N1694" i="16" s="1"/>
  <c r="P1694" i="16"/>
  <c r="P1396" i="16"/>
  <c r="Q1396" i="16"/>
  <c r="R1396" i="16" s="1"/>
  <c r="N1396" i="16" s="1"/>
  <c r="Q883" i="16"/>
  <c r="R883" i="16" s="1"/>
  <c r="N883" i="16" s="1"/>
  <c r="P883" i="16"/>
  <c r="Q1927" i="16"/>
  <c r="R1927" i="16" s="1"/>
  <c r="N1927" i="16" s="1"/>
  <c r="P1927" i="16"/>
  <c r="P1628" i="16"/>
  <c r="Q1628" i="16"/>
  <c r="R1628" i="16" s="1"/>
  <c r="N1628" i="16" s="1"/>
  <c r="Q1511" i="16"/>
  <c r="R1511" i="16" s="1"/>
  <c r="N1511" i="16" s="1"/>
  <c r="P1511" i="16"/>
  <c r="P302" i="16"/>
  <c r="Q302" i="16"/>
  <c r="R302" i="16" s="1"/>
  <c r="N302" i="16" s="1"/>
  <c r="Q999" i="16"/>
  <c r="R999" i="16" s="1"/>
  <c r="N999" i="16" s="1"/>
  <c r="P999" i="16"/>
  <c r="Q641" i="16"/>
  <c r="R641" i="16" s="1"/>
  <c r="N641" i="16" s="1"/>
  <c r="P641" i="16"/>
  <c r="Q799" i="16"/>
  <c r="R799" i="16" s="1"/>
  <c r="N799" i="16" s="1"/>
  <c r="P799" i="16"/>
  <c r="Q489" i="16"/>
  <c r="R489" i="16" s="1"/>
  <c r="N489" i="16" s="1"/>
  <c r="P489" i="16"/>
  <c r="Q156" i="16"/>
  <c r="R156" i="16" s="1"/>
  <c r="N156" i="16" s="1"/>
  <c r="P156" i="16"/>
  <c r="Q887" i="16"/>
  <c r="R887" i="16" s="1"/>
  <c r="N887" i="16" s="1"/>
  <c r="P887" i="16"/>
  <c r="P1562" i="16"/>
  <c r="Q1562" i="16"/>
  <c r="R1562" i="16" s="1"/>
  <c r="N1562" i="16" s="1"/>
  <c r="Q1263" i="16"/>
  <c r="R1263" i="16" s="1"/>
  <c r="N1263" i="16" s="1"/>
  <c r="P1263" i="16"/>
  <c r="P1732" i="16"/>
  <c r="Q1732" i="16"/>
  <c r="R1732" i="16" s="1"/>
  <c r="N1732" i="16" s="1"/>
  <c r="P1795" i="16"/>
  <c r="Q1795" i="16"/>
  <c r="R1795" i="16" s="1"/>
  <c r="N1795" i="16" s="1"/>
  <c r="Q1497" i="16"/>
  <c r="R1497" i="16" s="1"/>
  <c r="N1497" i="16" s="1"/>
  <c r="P1497" i="16"/>
  <c r="Q1355" i="16"/>
  <c r="R1355" i="16" s="1"/>
  <c r="N1355" i="16" s="1"/>
  <c r="P1355" i="16"/>
  <c r="P746" i="16"/>
  <c r="Q746" i="16"/>
  <c r="R746" i="16" s="1"/>
  <c r="N746" i="16" s="1"/>
  <c r="Q400" i="16"/>
  <c r="R400" i="16" s="1"/>
  <c r="N400" i="16" s="1"/>
  <c r="P400" i="16"/>
  <c r="Q305" i="16"/>
  <c r="R305" i="16" s="1"/>
  <c r="N305" i="16" s="1"/>
  <c r="P305" i="16"/>
  <c r="P212" i="16"/>
  <c r="Q212" i="16"/>
  <c r="R212" i="16" s="1"/>
  <c r="N212" i="16" s="1"/>
  <c r="Q932" i="16"/>
  <c r="R932" i="16" s="1"/>
  <c r="N932" i="16" s="1"/>
  <c r="P932" i="16"/>
  <c r="Q623" i="16"/>
  <c r="R623" i="16" s="1"/>
  <c r="N623" i="16" s="1"/>
  <c r="P623" i="16"/>
  <c r="Q1249" i="16"/>
  <c r="R1249" i="16" s="1"/>
  <c r="N1249" i="16" s="1"/>
  <c r="P1249" i="16"/>
  <c r="P2005" i="16"/>
  <c r="Q2005" i="16"/>
  <c r="R2005" i="16" s="1"/>
  <c r="N2005" i="16" s="1"/>
  <c r="P1708" i="16"/>
  <c r="Q1708" i="16"/>
  <c r="R1708" i="16" s="1"/>
  <c r="N1708" i="16" s="1"/>
  <c r="P1194" i="16"/>
  <c r="Q1194" i="16"/>
  <c r="R1194" i="16" s="1"/>
  <c r="N1194" i="16" s="1"/>
  <c r="Q1209" i="16"/>
  <c r="R1209" i="16" s="1"/>
  <c r="N1209" i="16" s="1"/>
  <c r="P1209" i="16"/>
  <c r="Q1941" i="16"/>
  <c r="R1941" i="16" s="1"/>
  <c r="N1941" i="16" s="1"/>
  <c r="P1941" i="16"/>
  <c r="Q1895" i="16"/>
  <c r="R1895" i="16" s="1"/>
  <c r="N1895" i="16" s="1"/>
  <c r="P1895" i="16"/>
  <c r="P614" i="16"/>
  <c r="Q614" i="16"/>
  <c r="R614" i="16" s="1"/>
  <c r="N614" i="16" s="1"/>
  <c r="Q268" i="16"/>
  <c r="R268" i="16" s="1"/>
  <c r="N268" i="16" s="1"/>
  <c r="P268" i="16"/>
  <c r="Q173" i="16"/>
  <c r="R173" i="16" s="1"/>
  <c r="N173" i="16" s="1"/>
  <c r="P173" i="16"/>
  <c r="Q80" i="16"/>
  <c r="R80" i="16" s="1"/>
  <c r="N80" i="16" s="1"/>
  <c r="P80" i="16"/>
  <c r="Q801" i="16"/>
  <c r="R801" i="16" s="1"/>
  <c r="N801" i="16" s="1"/>
  <c r="P801" i="16"/>
  <c r="P480" i="16"/>
  <c r="Q480" i="16"/>
  <c r="R480" i="16" s="1"/>
  <c r="N480" i="16" s="1"/>
  <c r="Q1118" i="16"/>
  <c r="R1118" i="16" s="1"/>
  <c r="N1118" i="16" s="1"/>
  <c r="P1118" i="16"/>
  <c r="Q1874" i="16"/>
  <c r="R1874" i="16" s="1"/>
  <c r="N1874" i="16" s="1"/>
  <c r="P1874" i="16"/>
  <c r="Q1576" i="16"/>
  <c r="R1576" i="16" s="1"/>
  <c r="N1576" i="16" s="1"/>
  <c r="P1576" i="16"/>
  <c r="P1062" i="16"/>
  <c r="Q1062" i="16"/>
  <c r="R1062" i="16" s="1"/>
  <c r="N1062" i="16" s="1"/>
  <c r="Q1076" i="16"/>
  <c r="R1076" i="16" s="1"/>
  <c r="N1076" i="16" s="1"/>
  <c r="P1076" i="16"/>
  <c r="Q1809" i="16"/>
  <c r="R1809" i="16" s="1"/>
  <c r="N1809" i="16" s="1"/>
  <c r="P1809" i="16"/>
  <c r="P1728" i="16"/>
  <c r="Q1728" i="16"/>
  <c r="R1728" i="16" s="1"/>
  <c r="N1728" i="16" s="1"/>
  <c r="Q747" i="16"/>
  <c r="R747" i="16" s="1"/>
  <c r="N747" i="16" s="1"/>
  <c r="P747" i="16"/>
  <c r="Q389" i="16"/>
  <c r="R389" i="16" s="1"/>
  <c r="N389" i="16" s="1"/>
  <c r="P389" i="16"/>
  <c r="Q548" i="16"/>
  <c r="R548" i="16" s="1"/>
  <c r="N548" i="16" s="1"/>
  <c r="P548" i="16"/>
  <c r="Q237" i="16"/>
  <c r="R237" i="16" s="1"/>
  <c r="N237" i="16" s="1"/>
  <c r="P237" i="16"/>
  <c r="P934" i="16"/>
  <c r="Q934" i="16"/>
  <c r="R934" i="16" s="1"/>
  <c r="N934" i="16" s="1"/>
  <c r="Q637" i="16"/>
  <c r="R637" i="16" s="1"/>
  <c r="N637" i="16" s="1"/>
  <c r="P637" i="16"/>
  <c r="Q1309" i="16"/>
  <c r="R1309" i="16" s="1"/>
  <c r="N1309" i="16" s="1"/>
  <c r="P1309" i="16"/>
  <c r="Q2019" i="16"/>
  <c r="R2019" i="16" s="1"/>
  <c r="N2019" i="16" s="1"/>
  <c r="P2019" i="16"/>
  <c r="Q1481" i="16"/>
  <c r="R1481" i="16" s="1"/>
  <c r="N1481" i="16" s="1"/>
  <c r="P1481" i="16"/>
  <c r="Q1531" i="16"/>
  <c r="R1531" i="16" s="1"/>
  <c r="N1531" i="16" s="1"/>
  <c r="P1531" i="16"/>
  <c r="P1246" i="16"/>
  <c r="Q1246" i="16"/>
  <c r="R1246" i="16" s="1"/>
  <c r="N1246" i="16" s="1"/>
  <c r="Q2074" i="16"/>
  <c r="R2074" i="16" s="1"/>
  <c r="N2074" i="16" s="1"/>
  <c r="P2074" i="16"/>
  <c r="Q62" i="16"/>
  <c r="R62" i="16" s="1"/>
  <c r="N62" i="16" s="1"/>
  <c r="P62" i="16"/>
  <c r="Q759" i="16"/>
  <c r="R759" i="16" s="1"/>
  <c r="N759" i="16" s="1"/>
  <c r="P759" i="16"/>
  <c r="Q401" i="16"/>
  <c r="R401" i="16" s="1"/>
  <c r="N401" i="16" s="1"/>
  <c r="P401" i="16"/>
  <c r="Q560" i="16"/>
  <c r="R560" i="16" s="1"/>
  <c r="N560" i="16" s="1"/>
  <c r="P560" i="16"/>
  <c r="Q249" i="16"/>
  <c r="R249" i="16" s="1"/>
  <c r="N249" i="16" s="1"/>
  <c r="P249" i="16"/>
  <c r="P946" i="16"/>
  <c r="Q946" i="16"/>
  <c r="R946" i="16" s="1"/>
  <c r="N946" i="16" s="1"/>
  <c r="Q648" i="16"/>
  <c r="R648" i="16" s="1"/>
  <c r="N648" i="16" s="1"/>
  <c r="P648" i="16"/>
  <c r="Q1323" i="16"/>
  <c r="R1323" i="16" s="1"/>
  <c r="N1323" i="16" s="1"/>
  <c r="P1323" i="16"/>
  <c r="Q2032" i="16"/>
  <c r="R2032" i="16" s="1"/>
  <c r="N2032" i="16" s="1"/>
  <c r="P2032" i="16"/>
  <c r="Q1493" i="16"/>
  <c r="R1493" i="16" s="1"/>
  <c r="N1493" i="16" s="1"/>
  <c r="P1493" i="16"/>
  <c r="Q1556" i="16"/>
  <c r="R1556" i="16" s="1"/>
  <c r="N1556" i="16" s="1"/>
  <c r="P1556" i="16"/>
  <c r="Q1257" i="16"/>
  <c r="R1257" i="16" s="1"/>
  <c r="N1257" i="16" s="1"/>
  <c r="P1257" i="16"/>
  <c r="Q2086" i="16"/>
  <c r="R2086" i="16" s="1"/>
  <c r="N2086" i="16" s="1"/>
  <c r="P2086" i="16"/>
  <c r="Q889" i="16"/>
  <c r="R889" i="16" s="1"/>
  <c r="N889" i="16" s="1"/>
  <c r="P889" i="16"/>
  <c r="Q628" i="16"/>
  <c r="R628" i="16" s="1"/>
  <c r="N628" i="16" s="1"/>
  <c r="P628" i="16"/>
  <c r="P269" i="16"/>
  <c r="Q269" i="16"/>
  <c r="R269" i="16" s="1"/>
  <c r="N269" i="16" s="1"/>
  <c r="Q427" i="16"/>
  <c r="R427" i="16" s="1"/>
  <c r="N427" i="16" s="1"/>
  <c r="P427" i="16"/>
  <c r="P117" i="16"/>
  <c r="Q117" i="16"/>
  <c r="R117" i="16" s="1"/>
  <c r="N117" i="16" s="1"/>
  <c r="P802" i="16"/>
  <c r="Q802" i="16"/>
  <c r="R802" i="16" s="1"/>
  <c r="N802" i="16" s="1"/>
  <c r="Q517" i="16"/>
  <c r="R517" i="16" s="1"/>
  <c r="N517" i="16" s="1"/>
  <c r="P517" i="16"/>
  <c r="P1190" i="16"/>
  <c r="Q1190" i="16"/>
  <c r="R1190" i="16" s="1"/>
  <c r="N1190" i="16" s="1"/>
  <c r="Q1899" i="16"/>
  <c r="R1899" i="16" s="1"/>
  <c r="N1899" i="16" s="1"/>
  <c r="P1899" i="16"/>
  <c r="Q1361" i="16"/>
  <c r="R1361" i="16" s="1"/>
  <c r="N1361" i="16" s="1"/>
  <c r="P1361" i="16"/>
  <c r="Q1411" i="16"/>
  <c r="R1411" i="16" s="1"/>
  <c r="N1411" i="16" s="1"/>
  <c r="P1411" i="16"/>
  <c r="Q1125" i="16"/>
  <c r="R1125" i="16" s="1"/>
  <c r="N1125" i="16" s="1"/>
  <c r="P1125" i="16"/>
  <c r="Q1942" i="16"/>
  <c r="R1942" i="16" s="1"/>
  <c r="N1942" i="16" s="1"/>
  <c r="P1942" i="16"/>
  <c r="Q758" i="16"/>
  <c r="R758" i="16" s="1"/>
  <c r="N758" i="16" s="1"/>
  <c r="P758" i="16"/>
  <c r="P494" i="16"/>
  <c r="Q494" i="16"/>
  <c r="R494" i="16" s="1"/>
  <c r="N494" i="16" s="1"/>
  <c r="Q136" i="16"/>
  <c r="R136" i="16" s="1"/>
  <c r="N136" i="16" s="1"/>
  <c r="P136" i="16"/>
  <c r="Q296" i="16"/>
  <c r="R296" i="16" s="1"/>
  <c r="N296" i="16" s="1"/>
  <c r="P296" i="16"/>
  <c r="Q1004" i="16"/>
  <c r="R1004" i="16" s="1"/>
  <c r="N1004" i="16" s="1"/>
  <c r="P1004" i="16"/>
  <c r="P670" i="16"/>
  <c r="Q670" i="16"/>
  <c r="R670" i="16" s="1"/>
  <c r="N670" i="16" s="1"/>
  <c r="Q384" i="16"/>
  <c r="R384" i="16" s="1"/>
  <c r="N384" i="16" s="1"/>
  <c r="P384" i="16"/>
  <c r="Q2054" i="16"/>
  <c r="R2054" i="16" s="1"/>
  <c r="N2054" i="16" s="1"/>
  <c r="P2054" i="16"/>
  <c r="Q1767" i="16"/>
  <c r="R1767" i="16" s="1"/>
  <c r="N1767" i="16" s="1"/>
  <c r="P1767" i="16"/>
  <c r="P1230" i="16"/>
  <c r="Q1230" i="16"/>
  <c r="R1230" i="16" s="1"/>
  <c r="N1230" i="16" s="1"/>
  <c r="Q1267" i="16"/>
  <c r="R1267" i="16" s="1"/>
  <c r="N1267" i="16" s="1"/>
  <c r="P1267" i="16"/>
  <c r="Q1988" i="16"/>
  <c r="R1988" i="16" s="1"/>
  <c r="N1988" i="16" s="1"/>
  <c r="P1988" i="16"/>
  <c r="Q1786" i="16"/>
  <c r="R1786" i="16" s="1"/>
  <c r="N1786" i="16" s="1"/>
  <c r="P1786" i="16"/>
  <c r="Q481" i="16"/>
  <c r="R481" i="16" s="1"/>
  <c r="N481" i="16" s="1"/>
  <c r="P481" i="16"/>
  <c r="Q207" i="16"/>
  <c r="R207" i="16" s="1"/>
  <c r="N207" i="16" s="1"/>
  <c r="P207" i="16"/>
  <c r="Q904" i="16"/>
  <c r="R904" i="16" s="1"/>
  <c r="N904" i="16" s="1"/>
  <c r="P904" i="16"/>
  <c r="P810" i="16"/>
  <c r="Q810" i="16"/>
  <c r="R810" i="16" s="1"/>
  <c r="N810" i="16" s="1"/>
  <c r="Q728" i="16"/>
  <c r="R728" i="16" s="1"/>
  <c r="N728" i="16" s="1"/>
  <c r="P728" i="16"/>
  <c r="Q394" i="16"/>
  <c r="R394" i="16" s="1"/>
  <c r="N394" i="16" s="1"/>
  <c r="P394" i="16"/>
  <c r="Q97" i="16"/>
  <c r="R97" i="16" s="1"/>
  <c r="N97" i="16" s="1"/>
  <c r="P97" i="16"/>
  <c r="Q1754" i="16"/>
  <c r="R1754" i="16" s="1"/>
  <c r="N1754" i="16" s="1"/>
  <c r="P1754" i="16"/>
  <c r="Q1492" i="16"/>
  <c r="R1492" i="16" s="1"/>
  <c r="N1492" i="16" s="1"/>
  <c r="P1492" i="16"/>
  <c r="Q953" i="16"/>
  <c r="R953" i="16" s="1"/>
  <c r="N953" i="16" s="1"/>
  <c r="P953" i="16"/>
  <c r="Q1698" i="16"/>
  <c r="R1698" i="16" s="1"/>
  <c r="N1698" i="16" s="1"/>
  <c r="P1698" i="16"/>
  <c r="P1712" i="16"/>
  <c r="Q1712" i="16"/>
  <c r="R1712" i="16" s="1"/>
  <c r="N1712" i="16" s="1"/>
  <c r="Q1485" i="16"/>
  <c r="R1485" i="16" s="1"/>
  <c r="N1485" i="16" s="1"/>
  <c r="P1485" i="16"/>
  <c r="Q1245" i="16"/>
  <c r="R1245" i="16" s="1"/>
  <c r="N1245" i="16" s="1"/>
  <c r="P1245" i="16"/>
  <c r="Q1980" i="16"/>
  <c r="R1980" i="16" s="1"/>
  <c r="N1980" i="16" s="1"/>
  <c r="P1980" i="16"/>
  <c r="P2677" i="16"/>
  <c r="Q2677" i="16"/>
  <c r="R2677" i="16" s="1"/>
  <c r="N2677" i="16" s="1"/>
  <c r="P2619" i="16"/>
  <c r="Q2619" i="16"/>
  <c r="R2619" i="16" s="1"/>
  <c r="N2619" i="16" s="1"/>
  <c r="P2559" i="16"/>
  <c r="Q2559" i="16"/>
  <c r="R2559" i="16" s="1"/>
  <c r="N2559" i="16" s="1"/>
  <c r="Q2488" i="16"/>
  <c r="R2488" i="16" s="1"/>
  <c r="N2488" i="16" s="1"/>
  <c r="P2488" i="16"/>
  <c r="Q2129" i="16"/>
  <c r="R2129" i="16" s="1"/>
  <c r="N2129" i="16" s="1"/>
  <c r="P2129" i="16"/>
  <c r="Q2094" i="16"/>
  <c r="R2094" i="16" s="1"/>
  <c r="N2094" i="16" s="1"/>
  <c r="P2094" i="16"/>
  <c r="P2371" i="16"/>
  <c r="Q2371" i="16"/>
  <c r="R2371" i="16" s="1"/>
  <c r="N2371" i="16" s="1"/>
  <c r="Q2312" i="16"/>
  <c r="R2312" i="16" s="1"/>
  <c r="N2312" i="16" s="1"/>
  <c r="P2312" i="16"/>
  <c r="Q2217" i="16"/>
  <c r="R2217" i="16" s="1"/>
  <c r="N2217" i="16" s="1"/>
  <c r="P2217" i="16"/>
  <c r="Q2146" i="16"/>
  <c r="R2146" i="16" s="1"/>
  <c r="N2146" i="16" s="1"/>
  <c r="P2146" i="16"/>
  <c r="P2111" i="16"/>
  <c r="Q2111" i="16"/>
  <c r="R2111" i="16" s="1"/>
  <c r="N2111" i="16" s="1"/>
  <c r="P3839" i="16"/>
  <c r="Q3839" i="16"/>
  <c r="R3839" i="16" s="1"/>
  <c r="N3839" i="16" s="1"/>
  <c r="P3780" i="16"/>
  <c r="Q3780" i="16"/>
  <c r="R3780" i="16" s="1"/>
  <c r="N3780" i="16" s="1"/>
  <c r="P2689" i="16"/>
  <c r="Q2689" i="16"/>
  <c r="R2689" i="16" s="1"/>
  <c r="N2689" i="16" s="1"/>
  <c r="Q2630" i="16"/>
  <c r="R2630" i="16" s="1"/>
  <c r="N2630" i="16" s="1"/>
  <c r="P2630" i="16"/>
  <c r="P2571" i="16"/>
  <c r="Q2571" i="16"/>
  <c r="R2571" i="16" s="1"/>
  <c r="N2571" i="16" s="1"/>
  <c r="P2501" i="16"/>
  <c r="Q2501" i="16"/>
  <c r="R2501" i="16" s="1"/>
  <c r="N2501" i="16" s="1"/>
  <c r="Q2141" i="16"/>
  <c r="R2141" i="16" s="1"/>
  <c r="N2141" i="16" s="1"/>
  <c r="P2141" i="16"/>
  <c r="Q2106" i="16"/>
  <c r="R2106" i="16" s="1"/>
  <c r="N2106" i="16" s="1"/>
  <c r="P2106" i="16"/>
  <c r="Q2383" i="16"/>
  <c r="R2383" i="16" s="1"/>
  <c r="N2383" i="16" s="1"/>
  <c r="P2383" i="16"/>
  <c r="Q2324" i="16"/>
  <c r="R2324" i="16" s="1"/>
  <c r="N2324" i="16" s="1"/>
  <c r="P2324" i="16"/>
  <c r="Q2229" i="16"/>
  <c r="R2229" i="16" s="1"/>
  <c r="N2229" i="16" s="1"/>
  <c r="P2229" i="16"/>
  <c r="Q2158" i="16"/>
  <c r="R2158" i="16" s="1"/>
  <c r="N2158" i="16" s="1"/>
  <c r="P2158" i="16"/>
  <c r="Q2124" i="16"/>
  <c r="R2124" i="16" s="1"/>
  <c r="N2124" i="16" s="1"/>
  <c r="P2124" i="16"/>
  <c r="Q3533" i="16"/>
  <c r="R3533" i="16" s="1"/>
  <c r="N3533" i="16" s="1"/>
  <c r="P3533" i="16"/>
  <c r="Q3792" i="16"/>
  <c r="R3792" i="16" s="1"/>
  <c r="N3792" i="16" s="1"/>
  <c r="P3792" i="16"/>
  <c r="Q3133" i="16"/>
  <c r="R3133" i="16" s="1"/>
  <c r="N3133" i="16" s="1"/>
  <c r="P3133" i="16"/>
  <c r="Q3098" i="16"/>
  <c r="R3098" i="16" s="1"/>
  <c r="N3098" i="16" s="1"/>
  <c r="P3098" i="16"/>
  <c r="Q3014" i="16"/>
  <c r="R3014" i="16" s="1"/>
  <c r="N3014" i="16" s="1"/>
  <c r="P3014" i="16"/>
  <c r="P2944" i="16"/>
  <c r="Q2944" i="16"/>
  <c r="R2944" i="16" s="1"/>
  <c r="N2944" i="16" s="1"/>
  <c r="P2585" i="16"/>
  <c r="Q2585" i="16"/>
  <c r="R2585" i="16" s="1"/>
  <c r="N2585" i="16" s="1"/>
  <c r="Q2562" i="16"/>
  <c r="R2562" i="16" s="1"/>
  <c r="N2562" i="16" s="1"/>
  <c r="P2562" i="16"/>
  <c r="Q2827" i="16"/>
  <c r="R2827" i="16" s="1"/>
  <c r="N2827" i="16" s="1"/>
  <c r="P2827" i="16"/>
  <c r="Q2768" i="16"/>
  <c r="R2768" i="16" s="1"/>
  <c r="N2768" i="16" s="1"/>
  <c r="P2768" i="16"/>
  <c r="P2685" i="16"/>
  <c r="Q2685" i="16"/>
  <c r="R2685" i="16" s="1"/>
  <c r="N2685" i="16" s="1"/>
  <c r="Q2602" i="16"/>
  <c r="R2602" i="16" s="1"/>
  <c r="N2602" i="16" s="1"/>
  <c r="P2602" i="16"/>
  <c r="P2567" i="16"/>
  <c r="Q2567" i="16"/>
  <c r="R2567" i="16" s="1"/>
  <c r="N2567" i="16" s="1"/>
  <c r="P2497" i="16"/>
  <c r="Q2497" i="16"/>
  <c r="R2497" i="16" s="1"/>
  <c r="N2497" i="16" s="1"/>
  <c r="Q1428" i="16"/>
  <c r="R1428" i="16" s="1"/>
  <c r="N1428" i="16" s="1"/>
  <c r="P1428" i="16"/>
  <c r="P3145" i="16"/>
  <c r="Q3145" i="16"/>
  <c r="R3145" i="16" s="1"/>
  <c r="N3145" i="16" s="1"/>
  <c r="Q3110" i="16"/>
  <c r="R3110" i="16" s="1"/>
  <c r="N3110" i="16" s="1"/>
  <c r="P3110" i="16"/>
  <c r="Q3028" i="16"/>
  <c r="R3028" i="16" s="1"/>
  <c r="N3028" i="16" s="1"/>
  <c r="P3028" i="16"/>
  <c r="P2956" i="16"/>
  <c r="Q2956" i="16"/>
  <c r="R2956" i="16" s="1"/>
  <c r="N2956" i="16" s="1"/>
  <c r="Q2596" i="16"/>
  <c r="R2596" i="16" s="1"/>
  <c r="N2596" i="16" s="1"/>
  <c r="P2596" i="16"/>
  <c r="Q2574" i="16"/>
  <c r="R2574" i="16" s="1"/>
  <c r="N2574" i="16" s="1"/>
  <c r="P2574" i="16"/>
  <c r="Q2839" i="16"/>
  <c r="R2839" i="16" s="1"/>
  <c r="N2839" i="16" s="1"/>
  <c r="P2839" i="16"/>
  <c r="Q2780" i="16"/>
  <c r="R2780" i="16" s="1"/>
  <c r="N2780" i="16" s="1"/>
  <c r="P2780" i="16"/>
  <c r="P2698" i="16"/>
  <c r="Q2698" i="16"/>
  <c r="R2698" i="16" s="1"/>
  <c r="N2698" i="16" s="1"/>
  <c r="Q2614" i="16"/>
  <c r="R2614" i="16" s="1"/>
  <c r="N2614" i="16" s="1"/>
  <c r="P2614" i="16"/>
  <c r="P2579" i="16"/>
  <c r="Q2579" i="16"/>
  <c r="R2579" i="16" s="1"/>
  <c r="N2579" i="16" s="1"/>
  <c r="P2507" i="16"/>
  <c r="Q2507" i="16"/>
  <c r="R2507" i="16" s="1"/>
  <c r="N2507" i="16" s="1"/>
  <c r="Q1727" i="16"/>
  <c r="R1727" i="16" s="1"/>
  <c r="N1727" i="16" s="1"/>
  <c r="P1727" i="16"/>
  <c r="Q3445" i="16"/>
  <c r="R3445" i="16" s="1"/>
  <c r="N3445" i="16" s="1"/>
  <c r="P3445" i="16"/>
  <c r="Q3410" i="16"/>
  <c r="R3410" i="16" s="1"/>
  <c r="N3410" i="16" s="1"/>
  <c r="P3410" i="16"/>
  <c r="Q3327" i="16"/>
  <c r="R3327" i="16" s="1"/>
  <c r="N3327" i="16" s="1"/>
  <c r="P3327" i="16"/>
  <c r="Q3256" i="16"/>
  <c r="R3256" i="16" s="1"/>
  <c r="N3256" i="16" s="1"/>
  <c r="P3256" i="16"/>
  <c r="Q2898" i="16"/>
  <c r="R2898" i="16" s="1"/>
  <c r="N2898" i="16" s="1"/>
  <c r="P2898" i="16"/>
  <c r="Q2875" i="16"/>
  <c r="R2875" i="16" s="1"/>
  <c r="N2875" i="16" s="1"/>
  <c r="P2875" i="16"/>
  <c r="P3140" i="16"/>
  <c r="Q3140" i="16"/>
  <c r="R3140" i="16" s="1"/>
  <c r="N3140" i="16" s="1"/>
  <c r="Q3079" i="16"/>
  <c r="R3079" i="16" s="1"/>
  <c r="N3079" i="16" s="1"/>
  <c r="P3079" i="16"/>
  <c r="P2997" i="16"/>
  <c r="Q2997" i="16"/>
  <c r="R2997" i="16" s="1"/>
  <c r="N2997" i="16" s="1"/>
  <c r="Q2926" i="16"/>
  <c r="R2926" i="16" s="1"/>
  <c r="N2926" i="16" s="1"/>
  <c r="P2926" i="16"/>
  <c r="Q2879" i="16"/>
  <c r="R2879" i="16" s="1"/>
  <c r="N2879" i="16" s="1"/>
  <c r="P2879" i="16"/>
  <c r="Q2820" i="16"/>
  <c r="R2820" i="16" s="1"/>
  <c r="N2820" i="16" s="1"/>
  <c r="P2820" i="16"/>
  <c r="P1740" i="16"/>
  <c r="Q1740" i="16"/>
  <c r="R1740" i="16" s="1"/>
  <c r="N1740" i="16" s="1"/>
  <c r="Q3457" i="16"/>
  <c r="R3457" i="16" s="1"/>
  <c r="N3457" i="16" s="1"/>
  <c r="P3457" i="16"/>
  <c r="Q3422" i="16"/>
  <c r="R3422" i="16" s="1"/>
  <c r="N3422" i="16" s="1"/>
  <c r="P3422" i="16"/>
  <c r="P3340" i="16"/>
  <c r="Q3340" i="16"/>
  <c r="R3340" i="16" s="1"/>
  <c r="N3340" i="16" s="1"/>
  <c r="Q3268" i="16"/>
  <c r="R3268" i="16" s="1"/>
  <c r="N3268" i="16" s="1"/>
  <c r="P3268" i="16"/>
  <c r="Q2910" i="16"/>
  <c r="R2910" i="16" s="1"/>
  <c r="N2910" i="16" s="1"/>
  <c r="P2910" i="16"/>
  <c r="Q2886" i="16"/>
  <c r="R2886" i="16" s="1"/>
  <c r="N2886" i="16" s="1"/>
  <c r="P2886" i="16"/>
  <c r="P3152" i="16"/>
  <c r="Q3152" i="16"/>
  <c r="R3152" i="16" s="1"/>
  <c r="N3152" i="16" s="1"/>
  <c r="P3092" i="16"/>
  <c r="Q3092" i="16"/>
  <c r="R3092" i="16" s="1"/>
  <c r="N3092" i="16" s="1"/>
  <c r="Q3009" i="16"/>
  <c r="R3009" i="16" s="1"/>
  <c r="N3009" i="16" s="1"/>
  <c r="P3009" i="16"/>
  <c r="Q2939" i="16"/>
  <c r="R2939" i="16" s="1"/>
  <c r="N2939" i="16" s="1"/>
  <c r="P2939" i="16"/>
  <c r="Q2891" i="16"/>
  <c r="R2891" i="16" s="1"/>
  <c r="N2891" i="16" s="1"/>
  <c r="P2891" i="16"/>
  <c r="Q2833" i="16"/>
  <c r="R2833" i="16" s="1"/>
  <c r="N2833" i="16" s="1"/>
  <c r="P2833" i="16"/>
  <c r="Q1906" i="16"/>
  <c r="R1906" i="16" s="1"/>
  <c r="N1906" i="16" s="1"/>
  <c r="P1906" i="16"/>
  <c r="P2605" i="16"/>
  <c r="Q2605" i="16"/>
  <c r="R2605" i="16" s="1"/>
  <c r="N2605" i="16" s="1"/>
  <c r="Q2546" i="16"/>
  <c r="R2546" i="16" s="1"/>
  <c r="N2546" i="16" s="1"/>
  <c r="P2546" i="16"/>
  <c r="P2487" i="16"/>
  <c r="Q2487" i="16"/>
  <c r="R2487" i="16" s="1"/>
  <c r="N2487" i="16" s="1"/>
  <c r="Q2416" i="16"/>
  <c r="R2416" i="16" s="1"/>
  <c r="N2416" i="16" s="1"/>
  <c r="P2416" i="16"/>
  <c r="Q2057" i="16"/>
  <c r="R2057" i="16" s="1"/>
  <c r="N2057" i="16" s="1"/>
  <c r="P2057" i="16"/>
  <c r="Q2022" i="16"/>
  <c r="R2022" i="16" s="1"/>
  <c r="N2022" i="16" s="1"/>
  <c r="P2022" i="16"/>
  <c r="P2299" i="16"/>
  <c r="Q2299" i="16"/>
  <c r="R2299" i="16" s="1"/>
  <c r="N2299" i="16" s="1"/>
  <c r="P2239" i="16"/>
  <c r="Q2239" i="16"/>
  <c r="R2239" i="16" s="1"/>
  <c r="N2239" i="16" s="1"/>
  <c r="Q2144" i="16"/>
  <c r="R2144" i="16" s="1"/>
  <c r="N2144" i="16" s="1"/>
  <c r="P2144" i="16"/>
  <c r="Q3558" i="16"/>
  <c r="R3558" i="16" s="1"/>
  <c r="N3558" i="16" s="1"/>
  <c r="P3558" i="16"/>
  <c r="P3814" i="16"/>
  <c r="Q3814" i="16"/>
  <c r="R3814" i="16" s="1"/>
  <c r="N3814" i="16" s="1"/>
  <c r="Q3767" i="16"/>
  <c r="R3767" i="16" s="1"/>
  <c r="N3767" i="16" s="1"/>
  <c r="P3767" i="16"/>
  <c r="Q3709" i="16"/>
  <c r="R3709" i="16" s="1"/>
  <c r="N3709" i="16" s="1"/>
  <c r="P3709" i="16"/>
  <c r="P2617" i="16"/>
  <c r="Q2617" i="16"/>
  <c r="R2617" i="16" s="1"/>
  <c r="N2617" i="16" s="1"/>
  <c r="Q2558" i="16"/>
  <c r="R2558" i="16" s="1"/>
  <c r="N2558" i="16" s="1"/>
  <c r="P2558" i="16"/>
  <c r="P2499" i="16"/>
  <c r="Q2499" i="16"/>
  <c r="R2499" i="16" s="1"/>
  <c r="N2499" i="16" s="1"/>
  <c r="Q2428" i="16"/>
  <c r="R2428" i="16" s="1"/>
  <c r="N2428" i="16" s="1"/>
  <c r="P2428" i="16"/>
  <c r="Q2068" i="16"/>
  <c r="R2068" i="16" s="1"/>
  <c r="N2068" i="16" s="1"/>
  <c r="P2068" i="16"/>
  <c r="Q2034" i="16"/>
  <c r="R2034" i="16" s="1"/>
  <c r="N2034" i="16" s="1"/>
  <c r="P2034" i="16"/>
  <c r="Q2311" i="16"/>
  <c r="R2311" i="16" s="1"/>
  <c r="N2311" i="16" s="1"/>
  <c r="P2311" i="16"/>
  <c r="P2251" i="16"/>
  <c r="Q2251" i="16"/>
  <c r="R2251" i="16" s="1"/>
  <c r="N2251" i="16" s="1"/>
  <c r="Q2157" i="16"/>
  <c r="R2157" i="16" s="1"/>
  <c r="N2157" i="16" s="1"/>
  <c r="P2157" i="16"/>
  <c r="Q3738" i="16"/>
  <c r="R3738" i="16" s="1"/>
  <c r="N3738" i="16" s="1"/>
  <c r="P3738" i="16"/>
  <c r="P3837" i="16"/>
  <c r="Q3837" i="16"/>
  <c r="R3837" i="16" s="1"/>
  <c r="N3837" i="16" s="1"/>
  <c r="Q3778" i="16"/>
  <c r="R3778" i="16" s="1"/>
  <c r="N3778" i="16" s="1"/>
  <c r="P3778" i="16"/>
  <c r="Q3721" i="16"/>
  <c r="R3721" i="16" s="1"/>
  <c r="N3721" i="16" s="1"/>
  <c r="P3721" i="16"/>
  <c r="P2773" i="16"/>
  <c r="Q2773" i="16"/>
  <c r="R2773" i="16" s="1"/>
  <c r="N2773" i="16" s="1"/>
  <c r="P2713" i="16"/>
  <c r="Q2713" i="16"/>
  <c r="R2713" i="16" s="1"/>
  <c r="N2713" i="16" s="1"/>
  <c r="Q2656" i="16"/>
  <c r="R2656" i="16" s="1"/>
  <c r="N2656" i="16" s="1"/>
  <c r="P2656" i="16"/>
  <c r="Q2584" i="16"/>
  <c r="R2584" i="16" s="1"/>
  <c r="N2584" i="16" s="1"/>
  <c r="P2584" i="16"/>
  <c r="Q2226" i="16"/>
  <c r="R2226" i="16" s="1"/>
  <c r="N2226" i="16" s="1"/>
  <c r="P2226" i="16"/>
  <c r="P2189" i="16"/>
  <c r="Q2189" i="16"/>
  <c r="R2189" i="16" s="1"/>
  <c r="N2189" i="16" s="1"/>
  <c r="P2467" i="16"/>
  <c r="Q2467" i="16"/>
  <c r="R2467" i="16" s="1"/>
  <c r="N2467" i="16" s="1"/>
  <c r="Q2408" i="16"/>
  <c r="R2408" i="16" s="1"/>
  <c r="N2408" i="16" s="1"/>
  <c r="P2408" i="16"/>
  <c r="Q2313" i="16"/>
  <c r="R2313" i="16" s="1"/>
  <c r="N2313" i="16" s="1"/>
  <c r="P2313" i="16"/>
  <c r="Q2242" i="16"/>
  <c r="R2242" i="16" s="1"/>
  <c r="N2242" i="16" s="1"/>
  <c r="P2242" i="16"/>
  <c r="Q2208" i="16"/>
  <c r="R2208" i="16" s="1"/>
  <c r="N2208" i="16" s="1"/>
  <c r="P2208" i="16"/>
  <c r="P2135" i="16"/>
  <c r="Q2135" i="16"/>
  <c r="R2135" i="16" s="1"/>
  <c r="N2135" i="16" s="1"/>
  <c r="Q3713" i="16"/>
  <c r="R3713" i="16" s="1"/>
  <c r="N3713" i="16" s="1"/>
  <c r="P3713" i="16"/>
  <c r="Q2496" i="16"/>
  <c r="R2496" i="16" s="1"/>
  <c r="N2496" i="16" s="1"/>
  <c r="P2496" i="16"/>
  <c r="Q2438" i="16"/>
  <c r="R2438" i="16" s="1"/>
  <c r="N2438" i="16" s="1"/>
  <c r="P2438" i="16"/>
  <c r="P2379" i="16"/>
  <c r="Q2379" i="16"/>
  <c r="R2379" i="16" s="1"/>
  <c r="N2379" i="16" s="1"/>
  <c r="P2296" i="16"/>
  <c r="Q2296" i="16"/>
  <c r="R2296" i="16" s="1"/>
  <c r="N2296" i="16" s="1"/>
  <c r="Q1949" i="16"/>
  <c r="R1949" i="16" s="1"/>
  <c r="N1949" i="16" s="1"/>
  <c r="P1949" i="16"/>
  <c r="Q1914" i="16"/>
  <c r="R1914" i="16" s="1"/>
  <c r="N1914" i="16" s="1"/>
  <c r="P1914" i="16"/>
  <c r="Q2192" i="16"/>
  <c r="R2192" i="16" s="1"/>
  <c r="N2192" i="16" s="1"/>
  <c r="P2192" i="16"/>
  <c r="Q2132" i="16"/>
  <c r="R2132" i="16" s="1"/>
  <c r="N2132" i="16" s="1"/>
  <c r="P2132" i="16"/>
  <c r="Q3784" i="16"/>
  <c r="R3784" i="16" s="1"/>
  <c r="N3784" i="16" s="1"/>
  <c r="P3784" i="16"/>
  <c r="Q3777" i="16"/>
  <c r="R3777" i="16" s="1"/>
  <c r="N3777" i="16" s="1"/>
  <c r="P3777" i="16"/>
  <c r="Q3705" i="16"/>
  <c r="R3705" i="16" s="1"/>
  <c r="N3705" i="16" s="1"/>
  <c r="P3705" i="16"/>
  <c r="P3659" i="16"/>
  <c r="Q3659" i="16"/>
  <c r="R3659" i="16" s="1"/>
  <c r="N3659" i="16" s="1"/>
  <c r="P3599" i="16"/>
  <c r="Q3599" i="16"/>
  <c r="R3599" i="16" s="1"/>
  <c r="N3599" i="16" s="1"/>
  <c r="Q2654" i="16"/>
  <c r="R2654" i="16" s="1"/>
  <c r="N2654" i="16" s="1"/>
  <c r="P2654" i="16"/>
  <c r="Q2594" i="16"/>
  <c r="R2594" i="16" s="1"/>
  <c r="N2594" i="16" s="1"/>
  <c r="P2594" i="16"/>
  <c r="P2535" i="16"/>
  <c r="Q2535" i="16"/>
  <c r="R2535" i="16" s="1"/>
  <c r="N2535" i="16" s="1"/>
  <c r="P2465" i="16"/>
  <c r="Q2465" i="16"/>
  <c r="R2465" i="16" s="1"/>
  <c r="N2465" i="16" s="1"/>
  <c r="Q2105" i="16"/>
  <c r="R2105" i="16" s="1"/>
  <c r="N2105" i="16" s="1"/>
  <c r="P2105" i="16"/>
  <c r="Q2070" i="16"/>
  <c r="R2070" i="16" s="1"/>
  <c r="N2070" i="16" s="1"/>
  <c r="P2070" i="16"/>
  <c r="Q2347" i="16"/>
  <c r="R2347" i="16" s="1"/>
  <c r="N2347" i="16" s="1"/>
  <c r="P2347" i="16"/>
  <c r="P2289" i="16"/>
  <c r="Q2289" i="16"/>
  <c r="R2289" i="16" s="1"/>
  <c r="N2289" i="16" s="1"/>
  <c r="Q2193" i="16"/>
  <c r="R2193" i="16" s="1"/>
  <c r="N2193" i="16" s="1"/>
  <c r="P2193" i="16"/>
  <c r="P2122" i="16"/>
  <c r="Q2122" i="16"/>
  <c r="R2122" i="16" s="1"/>
  <c r="N2122" i="16" s="1"/>
  <c r="P3653" i="16"/>
  <c r="Q3653" i="16"/>
  <c r="R3653" i="16" s="1"/>
  <c r="N3653" i="16" s="1"/>
  <c r="Q3815" i="16"/>
  <c r="R3815" i="16" s="1"/>
  <c r="N3815" i="16" s="1"/>
  <c r="P3815" i="16"/>
  <c r="P3756" i="16"/>
  <c r="Q3756" i="16"/>
  <c r="R3756" i="16" s="1"/>
  <c r="N3756" i="16" s="1"/>
  <c r="P2222" i="16"/>
  <c r="Q2222" i="16"/>
  <c r="R2222" i="16" s="1"/>
  <c r="N2222" i="16" s="1"/>
  <c r="Q2162" i="16"/>
  <c r="R2162" i="16" s="1"/>
  <c r="N2162" i="16" s="1"/>
  <c r="P2162" i="16"/>
  <c r="P2115" i="16"/>
  <c r="Q2115" i="16"/>
  <c r="R2115" i="16" s="1"/>
  <c r="N2115" i="16" s="1"/>
  <c r="Q3545" i="16"/>
  <c r="R3545" i="16" s="1"/>
  <c r="N3545" i="16" s="1"/>
  <c r="P3545" i="16"/>
  <c r="P3772" i="16"/>
  <c r="Q3772" i="16"/>
  <c r="R3772" i="16" s="1"/>
  <c r="N3772" i="16" s="1"/>
  <c r="Q3413" i="16"/>
  <c r="R3413" i="16" s="1"/>
  <c r="N3413" i="16" s="1"/>
  <c r="P3413" i="16"/>
  <c r="P3415" i="16"/>
  <c r="Q3415" i="16"/>
  <c r="R3415" i="16" s="1"/>
  <c r="N3415" i="16" s="1"/>
  <c r="Q3656" i="16"/>
  <c r="R3656" i="16" s="1"/>
  <c r="N3656" i="16" s="1"/>
  <c r="P3656" i="16"/>
  <c r="Q3608" i="16"/>
  <c r="R3608" i="16" s="1"/>
  <c r="N3608" i="16" s="1"/>
  <c r="P3608" i="16"/>
  <c r="Q3514" i="16"/>
  <c r="R3514" i="16" s="1"/>
  <c r="N3514" i="16" s="1"/>
  <c r="P3514" i="16"/>
  <c r="Q3442" i="16"/>
  <c r="R3442" i="16" s="1"/>
  <c r="N3442" i="16" s="1"/>
  <c r="P3442" i="16"/>
  <c r="Q3395" i="16"/>
  <c r="R3395" i="16" s="1"/>
  <c r="N3395" i="16" s="1"/>
  <c r="P3395" i="16"/>
  <c r="P3336" i="16"/>
  <c r="Q3336" i="16"/>
  <c r="R3336" i="16" s="1"/>
  <c r="N3336" i="16" s="1"/>
  <c r="P1189" i="16"/>
  <c r="Q1189" i="16"/>
  <c r="R1189" i="16" s="1"/>
  <c r="N1189" i="16" s="1"/>
  <c r="Q1057" i="16"/>
  <c r="R1057" i="16" s="1"/>
  <c r="N1057" i="16" s="1"/>
  <c r="P1057" i="16"/>
  <c r="Q1016" i="16"/>
  <c r="R1016" i="16" s="1"/>
  <c r="N1016" i="16" s="1"/>
  <c r="P1016" i="16"/>
  <c r="Q164" i="16"/>
  <c r="R164" i="16" s="1"/>
  <c r="N164" i="16" s="1"/>
  <c r="P164" i="16"/>
  <c r="Q373" i="16"/>
  <c r="R373" i="16" s="1"/>
  <c r="N373" i="16" s="1"/>
  <c r="P373" i="16"/>
  <c r="Q252" i="16"/>
  <c r="R252" i="16" s="1"/>
  <c r="N252" i="16" s="1"/>
  <c r="P252" i="16"/>
  <c r="Q303" i="16"/>
  <c r="R303" i="16" s="1"/>
  <c r="N303" i="16" s="1"/>
  <c r="P303" i="16"/>
  <c r="Q3390" i="16"/>
  <c r="R3390" i="16" s="1"/>
  <c r="N3390" i="16" s="1"/>
  <c r="P3390" i="16"/>
  <c r="P606" i="16"/>
  <c r="Q606" i="16"/>
  <c r="R606" i="16" s="1"/>
  <c r="N606" i="16" s="1"/>
  <c r="Q297" i="16"/>
  <c r="R297" i="16" s="1"/>
  <c r="N297" i="16" s="1"/>
  <c r="P297" i="16"/>
  <c r="Q993" i="16"/>
  <c r="R993" i="16" s="1"/>
  <c r="N993" i="16" s="1"/>
  <c r="P993" i="16"/>
  <c r="Q696" i="16"/>
  <c r="R696" i="16" s="1"/>
  <c r="N696" i="16" s="1"/>
  <c r="P696" i="16"/>
  <c r="P1370" i="16"/>
  <c r="Q1370" i="16"/>
  <c r="R1370" i="16" s="1"/>
  <c r="N1370" i="16" s="1"/>
  <c r="Q2080" i="16"/>
  <c r="R2080" i="16" s="1"/>
  <c r="N2080" i="16" s="1"/>
  <c r="P2080" i="16"/>
  <c r="Q1541" i="16"/>
  <c r="R1541" i="16" s="1"/>
  <c r="N1541" i="16" s="1"/>
  <c r="P1541" i="16"/>
  <c r="Q1603" i="16"/>
  <c r="R1603" i="16" s="1"/>
  <c r="N1603" i="16" s="1"/>
  <c r="P1603" i="16"/>
  <c r="Q1304" i="16"/>
  <c r="R1304" i="16" s="1"/>
  <c r="N1304" i="16" s="1"/>
  <c r="P1304" i="16"/>
  <c r="Q1139" i="16"/>
  <c r="R1139" i="16" s="1"/>
  <c r="N1139" i="16" s="1"/>
  <c r="P1139" i="16"/>
  <c r="Q937" i="16"/>
  <c r="R937" i="16" s="1"/>
  <c r="N937" i="16" s="1"/>
  <c r="P937" i="16"/>
  <c r="Q675" i="16"/>
  <c r="R675" i="16" s="1"/>
  <c r="N675" i="16" s="1"/>
  <c r="P675" i="16"/>
  <c r="Q317" i="16"/>
  <c r="R317" i="16" s="1"/>
  <c r="N317" i="16" s="1"/>
  <c r="P317" i="16"/>
  <c r="Q475" i="16"/>
  <c r="R475" i="16" s="1"/>
  <c r="N475" i="16" s="1"/>
  <c r="P475" i="16"/>
  <c r="P166" i="16"/>
  <c r="Q166" i="16"/>
  <c r="R166" i="16" s="1"/>
  <c r="N166" i="16" s="1"/>
  <c r="P862" i="16"/>
  <c r="Q862" i="16"/>
  <c r="R862" i="16" s="1"/>
  <c r="N862" i="16" s="1"/>
  <c r="Q564" i="16"/>
  <c r="R564" i="16" s="1"/>
  <c r="N564" i="16" s="1"/>
  <c r="P564" i="16"/>
  <c r="Q1239" i="16"/>
  <c r="R1239" i="16" s="1"/>
  <c r="N1239" i="16" s="1"/>
  <c r="P1239" i="16"/>
  <c r="P1948" i="16"/>
  <c r="Q1948" i="16"/>
  <c r="R1948" i="16" s="1"/>
  <c r="N1948" i="16" s="1"/>
  <c r="P1410" i="16"/>
  <c r="Q1410" i="16"/>
  <c r="R1410" i="16" s="1"/>
  <c r="N1410" i="16" s="1"/>
  <c r="Q1459" i="16"/>
  <c r="R1459" i="16" s="1"/>
  <c r="N1459" i="16" s="1"/>
  <c r="P1459" i="16"/>
  <c r="Q1173" i="16"/>
  <c r="R1173" i="16" s="1"/>
  <c r="N1173" i="16" s="1"/>
  <c r="P1173" i="16"/>
  <c r="P2003" i="16"/>
  <c r="Q2003" i="16"/>
  <c r="R2003" i="16" s="1"/>
  <c r="N2003" i="16" s="1"/>
  <c r="P567" i="16"/>
  <c r="Q567" i="16"/>
  <c r="R567" i="16" s="1"/>
  <c r="N567" i="16" s="1"/>
  <c r="Q220" i="16"/>
  <c r="R220" i="16" s="1"/>
  <c r="N220" i="16" s="1"/>
  <c r="P220" i="16"/>
  <c r="P126" i="16"/>
  <c r="Q126" i="16"/>
  <c r="R126" i="16" s="1"/>
  <c r="N126" i="16" s="1"/>
  <c r="Q1063" i="16"/>
  <c r="R1063" i="16" s="1"/>
  <c r="N1063" i="16" s="1"/>
  <c r="P1063" i="16"/>
  <c r="Q753" i="16"/>
  <c r="R753" i="16" s="1"/>
  <c r="N753" i="16" s="1"/>
  <c r="P753" i="16"/>
  <c r="Q431" i="16"/>
  <c r="R431" i="16" s="1"/>
  <c r="N431" i="16" s="1"/>
  <c r="P431" i="16"/>
  <c r="Q1069" i="16"/>
  <c r="R1069" i="16" s="1"/>
  <c r="N1069" i="16" s="1"/>
  <c r="P1069" i="16"/>
  <c r="Q1827" i="16"/>
  <c r="R1827" i="16" s="1"/>
  <c r="N1827" i="16" s="1"/>
  <c r="P1827" i="16"/>
  <c r="Q1528" i="16"/>
  <c r="R1528" i="16" s="1"/>
  <c r="N1528" i="16" s="1"/>
  <c r="P1528" i="16"/>
  <c r="P1014" i="16"/>
  <c r="Q1014" i="16"/>
  <c r="R1014" i="16" s="1"/>
  <c r="N1014" i="16" s="1"/>
  <c r="P2059" i="16"/>
  <c r="Q2059" i="16"/>
  <c r="R2059" i="16" s="1"/>
  <c r="N2059" i="16" s="1"/>
  <c r="P1760" i="16"/>
  <c r="Q1760" i="16"/>
  <c r="R1760" i="16" s="1"/>
  <c r="N1760" i="16" s="1"/>
  <c r="Q1666" i="16"/>
  <c r="R1666" i="16" s="1"/>
  <c r="N1666" i="16" s="1"/>
  <c r="P1666" i="16"/>
  <c r="Q579" i="16"/>
  <c r="R579" i="16" s="1"/>
  <c r="N579" i="16" s="1"/>
  <c r="P579" i="16"/>
  <c r="Q231" i="16"/>
  <c r="R231" i="16" s="1"/>
  <c r="N231" i="16" s="1"/>
  <c r="P231" i="16"/>
  <c r="P138" i="16"/>
  <c r="Q138" i="16"/>
  <c r="R138" i="16" s="1"/>
  <c r="N138" i="16" s="1"/>
  <c r="Q1075" i="16"/>
  <c r="R1075" i="16" s="1"/>
  <c r="N1075" i="16" s="1"/>
  <c r="P1075" i="16"/>
  <c r="Q765" i="16"/>
  <c r="R765" i="16" s="1"/>
  <c r="N765" i="16" s="1"/>
  <c r="P765" i="16"/>
  <c r="Q443" i="16"/>
  <c r="R443" i="16" s="1"/>
  <c r="N443" i="16" s="1"/>
  <c r="P443" i="16"/>
  <c r="Q1081" i="16"/>
  <c r="R1081" i="16" s="1"/>
  <c r="N1081" i="16" s="1"/>
  <c r="P1081" i="16"/>
  <c r="Q1837" i="16"/>
  <c r="R1837" i="16" s="1"/>
  <c r="N1837" i="16" s="1"/>
  <c r="P1837" i="16"/>
  <c r="P1539" i="16"/>
  <c r="Q1539" i="16"/>
  <c r="R1539" i="16" s="1"/>
  <c r="N1539" i="16" s="1"/>
  <c r="Q1025" i="16"/>
  <c r="R1025" i="16" s="1"/>
  <c r="N1025" i="16" s="1"/>
  <c r="P1025" i="16"/>
  <c r="Q2072" i="16"/>
  <c r="R2072" i="16" s="1"/>
  <c r="N2072" i="16" s="1"/>
  <c r="P2072" i="16"/>
  <c r="Q1774" i="16"/>
  <c r="R1774" i="16" s="1"/>
  <c r="N1774" i="16" s="1"/>
  <c r="P1774" i="16"/>
  <c r="P1680" i="16"/>
  <c r="Q1680" i="16"/>
  <c r="R1680" i="16" s="1"/>
  <c r="N1680" i="16" s="1"/>
  <c r="P446" i="16"/>
  <c r="Q446" i="16"/>
  <c r="R446" i="16" s="1"/>
  <c r="N446" i="16" s="1"/>
  <c r="P100" i="16"/>
  <c r="Q100" i="16"/>
  <c r="R100" i="16" s="1"/>
  <c r="N100" i="16" s="1"/>
  <c r="Q785" i="16"/>
  <c r="R785" i="16" s="1"/>
  <c r="N785" i="16" s="1"/>
  <c r="P785" i="16"/>
  <c r="Q944" i="16"/>
  <c r="R944" i="16" s="1"/>
  <c r="N944" i="16" s="1"/>
  <c r="P944" i="16"/>
  <c r="Q633" i="16"/>
  <c r="R633" i="16" s="1"/>
  <c r="N633" i="16" s="1"/>
  <c r="P633" i="16"/>
  <c r="Q312" i="16"/>
  <c r="R312" i="16" s="1"/>
  <c r="N312" i="16" s="1"/>
  <c r="P312" i="16"/>
  <c r="Q1033" i="16"/>
  <c r="R1033" i="16" s="1"/>
  <c r="N1033" i="16" s="1"/>
  <c r="P1033" i="16"/>
  <c r="Q1705" i="16"/>
  <c r="R1705" i="16" s="1"/>
  <c r="N1705" i="16" s="1"/>
  <c r="P1705" i="16"/>
  <c r="Q1408" i="16"/>
  <c r="R1408" i="16" s="1"/>
  <c r="N1408" i="16" s="1"/>
  <c r="P1408" i="16"/>
  <c r="Q894" i="16"/>
  <c r="R894" i="16" s="1"/>
  <c r="N894" i="16" s="1"/>
  <c r="P894" i="16"/>
  <c r="P1938" i="16"/>
  <c r="Q1938" i="16"/>
  <c r="R1938" i="16" s="1"/>
  <c r="N1938" i="16" s="1"/>
  <c r="P1640" i="16"/>
  <c r="Q1640" i="16"/>
  <c r="R1640" i="16" s="1"/>
  <c r="N1640" i="16" s="1"/>
  <c r="Q1523" i="16"/>
  <c r="R1523" i="16" s="1"/>
  <c r="N1523" i="16" s="1"/>
  <c r="P1523" i="16"/>
  <c r="Q891" i="16"/>
  <c r="R891" i="16" s="1"/>
  <c r="N891" i="16" s="1"/>
  <c r="P891" i="16"/>
  <c r="Q543" i="16"/>
  <c r="R543" i="16" s="1"/>
  <c r="N543" i="16" s="1"/>
  <c r="P543" i="16"/>
  <c r="P450" i="16"/>
  <c r="Q450" i="16"/>
  <c r="R450" i="16" s="1"/>
  <c r="N450" i="16" s="1"/>
  <c r="Q368" i="16"/>
  <c r="R368" i="16" s="1"/>
  <c r="N368" i="16" s="1"/>
  <c r="P368" i="16"/>
  <c r="Q1077" i="16"/>
  <c r="R1077" i="16" s="1"/>
  <c r="N1077" i="16" s="1"/>
  <c r="P1077" i="16"/>
  <c r="P766" i="16"/>
  <c r="Q766" i="16"/>
  <c r="R766" i="16" s="1"/>
  <c r="N766" i="16" s="1"/>
  <c r="P1394" i="16"/>
  <c r="Q1394" i="16"/>
  <c r="R1394" i="16" s="1"/>
  <c r="N1394" i="16" s="1"/>
  <c r="Q1131" i="16"/>
  <c r="R1131" i="16" s="1"/>
  <c r="N1131" i="16" s="1"/>
  <c r="P1131" i="16"/>
  <c r="Q1853" i="16"/>
  <c r="R1853" i="16" s="1"/>
  <c r="N1853" i="16" s="1"/>
  <c r="P1853" i="16"/>
  <c r="P1338" i="16"/>
  <c r="Q1338" i="16"/>
  <c r="R1338" i="16" s="1"/>
  <c r="N1338" i="16" s="1"/>
  <c r="Q1352" i="16"/>
  <c r="R1352" i="16" s="1"/>
  <c r="N1352" i="16" s="1"/>
  <c r="P1352" i="16"/>
  <c r="Q1089" i="16"/>
  <c r="R1089" i="16" s="1"/>
  <c r="N1089" i="16" s="1"/>
  <c r="P1089" i="16"/>
  <c r="Q1128" i="16"/>
  <c r="R1128" i="16" s="1"/>
  <c r="N1128" i="16" s="1"/>
  <c r="P1128" i="16"/>
  <c r="Q757" i="16"/>
  <c r="R757" i="16" s="1"/>
  <c r="N757" i="16" s="1"/>
  <c r="P757" i="16"/>
  <c r="Q412" i="16"/>
  <c r="R412" i="16" s="1"/>
  <c r="N412" i="16" s="1"/>
  <c r="P412" i="16"/>
  <c r="P318" i="16"/>
  <c r="Q318" i="16"/>
  <c r="R318" i="16" s="1"/>
  <c r="N318" i="16" s="1"/>
  <c r="Q224" i="16"/>
  <c r="R224" i="16" s="1"/>
  <c r="N224" i="16" s="1"/>
  <c r="P224" i="16"/>
  <c r="Q945" i="16"/>
  <c r="R945" i="16" s="1"/>
  <c r="N945" i="16" s="1"/>
  <c r="P945" i="16"/>
  <c r="Q635" i="16"/>
  <c r="R635" i="16" s="1"/>
  <c r="N635" i="16" s="1"/>
  <c r="P635" i="16"/>
  <c r="P1261" i="16"/>
  <c r="Q1261" i="16"/>
  <c r="R1261" i="16" s="1"/>
  <c r="N1261" i="16" s="1"/>
  <c r="Q2018" i="16"/>
  <c r="R2018" i="16" s="1"/>
  <c r="N2018" i="16" s="1"/>
  <c r="P2018" i="16"/>
  <c r="P1720" i="16"/>
  <c r="Q1720" i="16"/>
  <c r="R1720" i="16" s="1"/>
  <c r="N1720" i="16" s="1"/>
  <c r="Q1207" i="16"/>
  <c r="R1207" i="16" s="1"/>
  <c r="N1207" i="16" s="1"/>
  <c r="P1207" i="16"/>
  <c r="Q1220" i="16"/>
  <c r="R1220" i="16" s="1"/>
  <c r="N1220" i="16" s="1"/>
  <c r="P1220" i="16"/>
  <c r="Q1953" i="16"/>
  <c r="R1953" i="16" s="1"/>
  <c r="N1953" i="16" s="1"/>
  <c r="P1953" i="16"/>
  <c r="Q1919" i="16"/>
  <c r="R1919" i="16" s="1"/>
  <c r="N1919" i="16" s="1"/>
  <c r="P1919" i="16"/>
  <c r="P890" i="16"/>
  <c r="Q890" i="16"/>
  <c r="R890" i="16" s="1"/>
  <c r="N890" i="16" s="1"/>
  <c r="Q533" i="16"/>
  <c r="R533" i="16" s="1"/>
  <c r="N533" i="16" s="1"/>
  <c r="P533" i="16"/>
  <c r="Q691" i="16"/>
  <c r="R691" i="16" s="1"/>
  <c r="N691" i="16" s="1"/>
  <c r="P691" i="16"/>
  <c r="Q381" i="16"/>
  <c r="R381" i="16" s="1"/>
  <c r="N381" i="16" s="1"/>
  <c r="P381" i="16"/>
  <c r="P46" i="16"/>
  <c r="Q46" i="16"/>
  <c r="R46" i="16" s="1"/>
  <c r="N46" i="16" s="1"/>
  <c r="Q781" i="16"/>
  <c r="R781" i="16" s="1"/>
  <c r="N781" i="16" s="1"/>
  <c r="P781" i="16"/>
  <c r="P1454" i="16"/>
  <c r="Q1454" i="16"/>
  <c r="R1454" i="16" s="1"/>
  <c r="N1454" i="16" s="1"/>
  <c r="Q1155" i="16"/>
  <c r="R1155" i="16" s="1"/>
  <c r="N1155" i="16" s="1"/>
  <c r="P1155" i="16"/>
  <c r="Q1626" i="16"/>
  <c r="R1626" i="16" s="1"/>
  <c r="N1626" i="16" s="1"/>
  <c r="P1626" i="16"/>
  <c r="Q1687" i="16"/>
  <c r="R1687" i="16" s="1"/>
  <c r="N1687" i="16" s="1"/>
  <c r="P1687" i="16"/>
  <c r="Q1389" i="16"/>
  <c r="R1389" i="16" s="1"/>
  <c r="N1389" i="16" s="1"/>
  <c r="P1389" i="16"/>
  <c r="Q1224" i="16"/>
  <c r="R1224" i="16" s="1"/>
  <c r="N1224" i="16" s="1"/>
  <c r="P1224" i="16"/>
  <c r="Q206" i="16"/>
  <c r="R206" i="16" s="1"/>
  <c r="N206" i="16" s="1"/>
  <c r="P206" i="16"/>
  <c r="P902" i="16"/>
  <c r="Q902" i="16"/>
  <c r="R902" i="16" s="1"/>
  <c r="N902" i="16" s="1"/>
  <c r="P546" i="16"/>
  <c r="Q546" i="16"/>
  <c r="R546" i="16" s="1"/>
  <c r="N546" i="16" s="1"/>
  <c r="Q703" i="16"/>
  <c r="R703" i="16" s="1"/>
  <c r="N703" i="16" s="1"/>
  <c r="P703" i="16"/>
  <c r="Q393" i="16"/>
  <c r="R393" i="16" s="1"/>
  <c r="N393" i="16" s="1"/>
  <c r="P393" i="16"/>
  <c r="Q58" i="16"/>
  <c r="R58" i="16" s="1"/>
  <c r="N58" i="16" s="1"/>
  <c r="P58" i="16"/>
  <c r="Q792" i="16"/>
  <c r="R792" i="16" s="1"/>
  <c r="N792" i="16" s="1"/>
  <c r="P792" i="16"/>
  <c r="P1466" i="16"/>
  <c r="Q1466" i="16"/>
  <c r="R1466" i="16" s="1"/>
  <c r="N1466" i="16" s="1"/>
  <c r="Q1168" i="16"/>
  <c r="R1168" i="16" s="1"/>
  <c r="N1168" i="16" s="1"/>
  <c r="P1168" i="16"/>
  <c r="Q1637" i="16"/>
  <c r="R1637" i="16" s="1"/>
  <c r="N1637" i="16" s="1"/>
  <c r="P1637" i="16"/>
  <c r="Q1699" i="16"/>
  <c r="R1699" i="16" s="1"/>
  <c r="N1699" i="16" s="1"/>
  <c r="P1699" i="16"/>
  <c r="Q1401" i="16"/>
  <c r="R1401" i="16" s="1"/>
  <c r="N1401" i="16" s="1"/>
  <c r="P1401" i="16"/>
  <c r="Q1235" i="16"/>
  <c r="R1235" i="16" s="1"/>
  <c r="N1235" i="16" s="1"/>
  <c r="P1235" i="16"/>
  <c r="Q74" i="16"/>
  <c r="R74" i="16" s="1"/>
  <c r="N74" i="16" s="1"/>
  <c r="P74" i="16"/>
  <c r="Q771" i="16"/>
  <c r="R771" i="16" s="1"/>
  <c r="N771" i="16" s="1"/>
  <c r="P771" i="16"/>
  <c r="Q413" i="16"/>
  <c r="R413" i="16" s="1"/>
  <c r="N413" i="16" s="1"/>
  <c r="P413" i="16"/>
  <c r="P570" i="16"/>
  <c r="Q570" i="16"/>
  <c r="R570" i="16" s="1"/>
  <c r="N570" i="16" s="1"/>
  <c r="Q261" i="16"/>
  <c r="R261" i="16" s="1"/>
  <c r="N261" i="16" s="1"/>
  <c r="P261" i="16"/>
  <c r="P958" i="16"/>
  <c r="Q958" i="16"/>
  <c r="R958" i="16" s="1"/>
  <c r="N958" i="16" s="1"/>
  <c r="Q660" i="16"/>
  <c r="R660" i="16" s="1"/>
  <c r="N660" i="16" s="1"/>
  <c r="P660" i="16"/>
  <c r="P1334" i="16"/>
  <c r="Q1334" i="16"/>
  <c r="R1334" i="16" s="1"/>
  <c r="N1334" i="16" s="1"/>
  <c r="Q2044" i="16"/>
  <c r="R2044" i="16" s="1"/>
  <c r="N2044" i="16" s="1"/>
  <c r="P2044" i="16"/>
  <c r="Q1505" i="16"/>
  <c r="R1505" i="16" s="1"/>
  <c r="N1505" i="16" s="1"/>
  <c r="P1505" i="16"/>
  <c r="Q1567" i="16"/>
  <c r="R1567" i="16" s="1"/>
  <c r="N1567" i="16" s="1"/>
  <c r="P1567" i="16"/>
  <c r="Q1268" i="16"/>
  <c r="R1268" i="16" s="1"/>
  <c r="N1268" i="16" s="1"/>
  <c r="P1268" i="16"/>
  <c r="Q1091" i="16"/>
  <c r="R1091" i="16" s="1"/>
  <c r="N1091" i="16" s="1"/>
  <c r="P1091" i="16"/>
  <c r="P901" i="16"/>
  <c r="Q901" i="16"/>
  <c r="R901" i="16" s="1"/>
  <c r="N901" i="16" s="1"/>
  <c r="Q639" i="16"/>
  <c r="R639" i="16" s="1"/>
  <c r="N639" i="16" s="1"/>
  <c r="P639" i="16"/>
  <c r="P282" i="16"/>
  <c r="Q282" i="16"/>
  <c r="R282" i="16" s="1"/>
  <c r="N282" i="16" s="1"/>
  <c r="P438" i="16"/>
  <c r="Q438" i="16"/>
  <c r="R438" i="16" s="1"/>
  <c r="N438" i="16" s="1"/>
  <c r="P129" i="16"/>
  <c r="Q129" i="16"/>
  <c r="R129" i="16" s="1"/>
  <c r="N129" i="16" s="1"/>
  <c r="Q825" i="16"/>
  <c r="R825" i="16" s="1"/>
  <c r="N825" i="16" s="1"/>
  <c r="P825" i="16"/>
  <c r="Q527" i="16"/>
  <c r="R527" i="16" s="1"/>
  <c r="N527" i="16" s="1"/>
  <c r="P527" i="16"/>
  <c r="P1202" i="16"/>
  <c r="Q1202" i="16"/>
  <c r="R1202" i="16" s="1"/>
  <c r="N1202" i="16" s="1"/>
  <c r="Q1911" i="16"/>
  <c r="R1911" i="16" s="1"/>
  <c r="N1911" i="16" s="1"/>
  <c r="P1911" i="16"/>
  <c r="P1374" i="16"/>
  <c r="Q1374" i="16"/>
  <c r="R1374" i="16" s="1"/>
  <c r="N1374" i="16" s="1"/>
  <c r="Q1423" i="16"/>
  <c r="R1423" i="16" s="1"/>
  <c r="N1423" i="16" s="1"/>
  <c r="P1423" i="16"/>
  <c r="P1138" i="16"/>
  <c r="Q1138" i="16"/>
  <c r="R1138" i="16" s="1"/>
  <c r="N1138" i="16" s="1"/>
  <c r="Q1954" i="16"/>
  <c r="R1954" i="16" s="1"/>
  <c r="N1954" i="16" s="1"/>
  <c r="P1954" i="16"/>
  <c r="Q625" i="16"/>
  <c r="R625" i="16" s="1"/>
  <c r="N625" i="16" s="1"/>
  <c r="P625" i="16"/>
  <c r="P363" i="16"/>
  <c r="Q363" i="16"/>
  <c r="R363" i="16" s="1"/>
  <c r="N363" i="16" s="1"/>
  <c r="Q1048" i="16"/>
  <c r="R1048" i="16" s="1"/>
  <c r="N1048" i="16" s="1"/>
  <c r="P1048" i="16"/>
  <c r="Q163" i="16"/>
  <c r="R163" i="16" s="1"/>
  <c r="N163" i="16" s="1"/>
  <c r="P163" i="16"/>
  <c r="Q871" i="16"/>
  <c r="R871" i="16" s="1"/>
  <c r="N871" i="16" s="1"/>
  <c r="P871" i="16"/>
  <c r="P537" i="16"/>
  <c r="Q537" i="16"/>
  <c r="R537" i="16" s="1"/>
  <c r="N537" i="16" s="1"/>
  <c r="Q240" i="16"/>
  <c r="R240" i="16" s="1"/>
  <c r="N240" i="16" s="1"/>
  <c r="P240" i="16"/>
  <c r="Q1909" i="16"/>
  <c r="R1909" i="16" s="1"/>
  <c r="N1909" i="16" s="1"/>
  <c r="P1909" i="16"/>
  <c r="Q1634" i="16"/>
  <c r="R1634" i="16" s="1"/>
  <c r="N1634" i="16" s="1"/>
  <c r="P1634" i="16"/>
  <c r="Q1096" i="16"/>
  <c r="R1096" i="16" s="1"/>
  <c r="N1096" i="16" s="1"/>
  <c r="P1096" i="16"/>
  <c r="Q1123" i="16"/>
  <c r="R1123" i="16" s="1"/>
  <c r="N1123" i="16" s="1"/>
  <c r="P1123" i="16"/>
  <c r="Q1855" i="16"/>
  <c r="R1855" i="16" s="1"/>
  <c r="N1855" i="16" s="1"/>
  <c r="P1855" i="16"/>
  <c r="Q1642" i="16"/>
  <c r="R1642" i="16" s="1"/>
  <c r="N1642" i="16" s="1"/>
  <c r="P1642" i="16"/>
  <c r="P1390" i="16"/>
  <c r="Q1390" i="16"/>
  <c r="R1390" i="16" s="1"/>
  <c r="N1390" i="16" s="1"/>
  <c r="Q1104" i="16"/>
  <c r="R1104" i="16" s="1"/>
  <c r="N1104" i="16" s="1"/>
  <c r="P1104" i="16"/>
  <c r="P2821" i="16"/>
  <c r="Q2821" i="16"/>
  <c r="R2821" i="16" s="1"/>
  <c r="N2821" i="16" s="1"/>
  <c r="Q2763" i="16"/>
  <c r="R2763" i="16" s="1"/>
  <c r="N2763" i="16" s="1"/>
  <c r="P2763" i="16"/>
  <c r="Q2703" i="16"/>
  <c r="R2703" i="16" s="1"/>
  <c r="N2703" i="16" s="1"/>
  <c r="P2703" i="16"/>
  <c r="Q2632" i="16"/>
  <c r="R2632" i="16" s="1"/>
  <c r="N2632" i="16" s="1"/>
  <c r="P2632" i="16"/>
  <c r="P2273" i="16"/>
  <c r="Q2273" i="16"/>
  <c r="R2273" i="16" s="1"/>
  <c r="N2273" i="16" s="1"/>
  <c r="Q2237" i="16"/>
  <c r="R2237" i="16" s="1"/>
  <c r="N2237" i="16" s="1"/>
  <c r="P2237" i="16"/>
  <c r="Q2515" i="16"/>
  <c r="R2515" i="16" s="1"/>
  <c r="N2515" i="16" s="1"/>
  <c r="P2515" i="16"/>
  <c r="Q2456" i="16"/>
  <c r="R2456" i="16" s="1"/>
  <c r="N2456" i="16" s="1"/>
  <c r="P2456" i="16"/>
  <c r="Q2361" i="16"/>
  <c r="R2361" i="16" s="1"/>
  <c r="N2361" i="16" s="1"/>
  <c r="P2361" i="16"/>
  <c r="P2290" i="16"/>
  <c r="Q2290" i="16"/>
  <c r="R2290" i="16" s="1"/>
  <c r="N2290" i="16" s="1"/>
  <c r="Q2256" i="16"/>
  <c r="R2256" i="16" s="1"/>
  <c r="N2256" i="16" s="1"/>
  <c r="P2256" i="16"/>
  <c r="Q2184" i="16"/>
  <c r="R2184" i="16" s="1"/>
  <c r="N2184" i="16" s="1"/>
  <c r="P2184" i="16"/>
  <c r="Q1116" i="16"/>
  <c r="R1116" i="16" s="1"/>
  <c r="N1116" i="16" s="1"/>
  <c r="P1116" i="16"/>
  <c r="Q2832" i="16"/>
  <c r="R2832" i="16" s="1"/>
  <c r="N2832" i="16" s="1"/>
  <c r="P2832" i="16"/>
  <c r="Q2775" i="16"/>
  <c r="R2775" i="16" s="1"/>
  <c r="N2775" i="16" s="1"/>
  <c r="P2775" i="16"/>
  <c r="Q2715" i="16"/>
  <c r="R2715" i="16" s="1"/>
  <c r="N2715" i="16" s="1"/>
  <c r="P2715" i="16"/>
  <c r="Q2644" i="16"/>
  <c r="R2644" i="16" s="1"/>
  <c r="N2644" i="16" s="1"/>
  <c r="P2644" i="16"/>
  <c r="Q2284" i="16"/>
  <c r="R2284" i="16" s="1"/>
  <c r="N2284" i="16" s="1"/>
  <c r="P2284" i="16"/>
  <c r="Q2250" i="16"/>
  <c r="R2250" i="16" s="1"/>
  <c r="N2250" i="16" s="1"/>
  <c r="P2250" i="16"/>
  <c r="P2527" i="16"/>
  <c r="Q2527" i="16"/>
  <c r="R2527" i="16" s="1"/>
  <c r="N2527" i="16" s="1"/>
  <c r="P2469" i="16"/>
  <c r="Q2469" i="16"/>
  <c r="R2469" i="16" s="1"/>
  <c r="N2469" i="16" s="1"/>
  <c r="Q2372" i="16"/>
  <c r="R2372" i="16" s="1"/>
  <c r="N2372" i="16" s="1"/>
  <c r="P2372" i="16"/>
  <c r="Q2301" i="16"/>
  <c r="R2301" i="16" s="1"/>
  <c r="N2301" i="16" s="1"/>
  <c r="P2301" i="16"/>
  <c r="Q2268" i="16"/>
  <c r="R2268" i="16" s="1"/>
  <c r="N2268" i="16" s="1"/>
  <c r="P2268" i="16"/>
  <c r="Q2196" i="16"/>
  <c r="R2196" i="16" s="1"/>
  <c r="N2196" i="16" s="1"/>
  <c r="P2196" i="16"/>
  <c r="Q1561" i="16"/>
  <c r="R1561" i="16" s="1"/>
  <c r="N1561" i="16" s="1"/>
  <c r="P1561" i="16"/>
  <c r="Q3277" i="16"/>
  <c r="R3277" i="16" s="1"/>
  <c r="N3277" i="16" s="1"/>
  <c r="P3277" i="16"/>
  <c r="P3242" i="16"/>
  <c r="Q3242" i="16"/>
  <c r="R3242" i="16" s="1"/>
  <c r="N3242" i="16" s="1"/>
  <c r="P3160" i="16"/>
  <c r="Q3160" i="16"/>
  <c r="R3160" i="16" s="1"/>
  <c r="N3160" i="16" s="1"/>
  <c r="Q3087" i="16"/>
  <c r="R3087" i="16" s="1"/>
  <c r="N3087" i="16" s="1"/>
  <c r="P3087" i="16"/>
  <c r="P2729" i="16"/>
  <c r="Q2729" i="16"/>
  <c r="R2729" i="16" s="1"/>
  <c r="N2729" i="16" s="1"/>
  <c r="P2705" i="16"/>
  <c r="Q2705" i="16"/>
  <c r="R2705" i="16" s="1"/>
  <c r="N2705" i="16" s="1"/>
  <c r="Q2970" i="16"/>
  <c r="R2970" i="16" s="1"/>
  <c r="N2970" i="16" s="1"/>
  <c r="P2970" i="16"/>
  <c r="P2911" i="16"/>
  <c r="Q2911" i="16"/>
  <c r="R2911" i="16" s="1"/>
  <c r="N2911" i="16" s="1"/>
  <c r="Q2828" i="16"/>
  <c r="R2828" i="16" s="1"/>
  <c r="N2828" i="16" s="1"/>
  <c r="P2828" i="16"/>
  <c r="P2758" i="16"/>
  <c r="Q2758" i="16"/>
  <c r="R2758" i="16" s="1"/>
  <c r="N2758" i="16" s="1"/>
  <c r="Q2711" i="16"/>
  <c r="R2711" i="16" s="1"/>
  <c r="N2711" i="16" s="1"/>
  <c r="P2711" i="16"/>
  <c r="Q2651" i="16"/>
  <c r="R2651" i="16" s="1"/>
  <c r="N2651" i="16" s="1"/>
  <c r="P2651" i="16"/>
  <c r="Q1573" i="16"/>
  <c r="R1573" i="16" s="1"/>
  <c r="N1573" i="16" s="1"/>
  <c r="P1573" i="16"/>
  <c r="P3289" i="16"/>
  <c r="Q3289" i="16"/>
  <c r="R3289" i="16" s="1"/>
  <c r="N3289" i="16" s="1"/>
  <c r="P3254" i="16"/>
  <c r="Q3254" i="16"/>
  <c r="R3254" i="16" s="1"/>
  <c r="N3254" i="16" s="1"/>
  <c r="P3170" i="16"/>
  <c r="Q3170" i="16"/>
  <c r="R3170" i="16" s="1"/>
  <c r="N3170" i="16" s="1"/>
  <c r="P3100" i="16"/>
  <c r="Q3100" i="16"/>
  <c r="R3100" i="16" s="1"/>
  <c r="N3100" i="16" s="1"/>
  <c r="P2741" i="16"/>
  <c r="Q2741" i="16"/>
  <c r="R2741" i="16" s="1"/>
  <c r="N2741" i="16" s="1"/>
  <c r="Q2719" i="16"/>
  <c r="R2719" i="16" s="1"/>
  <c r="N2719" i="16" s="1"/>
  <c r="P2719" i="16"/>
  <c r="Q2983" i="16"/>
  <c r="R2983" i="16" s="1"/>
  <c r="N2983" i="16" s="1"/>
  <c r="P2983" i="16"/>
  <c r="Q2925" i="16"/>
  <c r="R2925" i="16" s="1"/>
  <c r="N2925" i="16" s="1"/>
  <c r="P2925" i="16"/>
  <c r="P2841" i="16"/>
  <c r="Q2841" i="16"/>
  <c r="R2841" i="16" s="1"/>
  <c r="N2841" i="16" s="1"/>
  <c r="P2770" i="16"/>
  <c r="Q2770" i="16"/>
  <c r="R2770" i="16" s="1"/>
  <c r="N2770" i="16" s="1"/>
  <c r="Q2723" i="16"/>
  <c r="R2723" i="16" s="1"/>
  <c r="N2723" i="16" s="1"/>
  <c r="P2723" i="16"/>
  <c r="Q2664" i="16"/>
  <c r="R2664" i="16" s="1"/>
  <c r="N2664" i="16" s="1"/>
  <c r="P2664" i="16"/>
  <c r="P1873" i="16"/>
  <c r="Q1873" i="16"/>
  <c r="R1873" i="16" s="1"/>
  <c r="N1873" i="16" s="1"/>
  <c r="Q3589" i="16"/>
  <c r="R3589" i="16" s="1"/>
  <c r="N3589" i="16" s="1"/>
  <c r="P3589" i="16"/>
  <c r="Q3554" i="16"/>
  <c r="R3554" i="16" s="1"/>
  <c r="N3554" i="16" s="1"/>
  <c r="P3554" i="16"/>
  <c r="Q3471" i="16"/>
  <c r="R3471" i="16" s="1"/>
  <c r="N3471" i="16" s="1"/>
  <c r="P3471" i="16"/>
  <c r="P3400" i="16"/>
  <c r="Q3400" i="16"/>
  <c r="R3400" i="16" s="1"/>
  <c r="N3400" i="16" s="1"/>
  <c r="Q3041" i="16"/>
  <c r="R3041" i="16" s="1"/>
  <c r="N3041" i="16" s="1"/>
  <c r="P3041" i="16"/>
  <c r="Q3018" i="16"/>
  <c r="R3018" i="16" s="1"/>
  <c r="N3018" i="16" s="1"/>
  <c r="P3018" i="16"/>
  <c r="Q3283" i="16"/>
  <c r="R3283" i="16" s="1"/>
  <c r="N3283" i="16" s="1"/>
  <c r="P3283" i="16"/>
  <c r="Q3224" i="16"/>
  <c r="R3224" i="16" s="1"/>
  <c r="N3224" i="16" s="1"/>
  <c r="P3224" i="16"/>
  <c r="Q3141" i="16"/>
  <c r="R3141" i="16" s="1"/>
  <c r="N3141" i="16" s="1"/>
  <c r="P3141" i="16"/>
  <c r="Q3070" i="16"/>
  <c r="R3070" i="16" s="1"/>
  <c r="N3070" i="16" s="1"/>
  <c r="P3070" i="16"/>
  <c r="P3024" i="16"/>
  <c r="Q3024" i="16"/>
  <c r="R3024" i="16" s="1"/>
  <c r="N3024" i="16" s="1"/>
  <c r="Q2963" i="16"/>
  <c r="R2963" i="16" s="1"/>
  <c r="N2963" i="16" s="1"/>
  <c r="P2963" i="16"/>
  <c r="P1884" i="16"/>
  <c r="Q1884" i="16"/>
  <c r="R1884" i="16" s="1"/>
  <c r="N1884" i="16" s="1"/>
  <c r="Q3601" i="16"/>
  <c r="R3601" i="16" s="1"/>
  <c r="N3601" i="16" s="1"/>
  <c r="P3601" i="16"/>
  <c r="Q3566" i="16"/>
  <c r="R3566" i="16" s="1"/>
  <c r="N3566" i="16" s="1"/>
  <c r="P3566" i="16"/>
  <c r="P3483" i="16"/>
  <c r="Q3483" i="16"/>
  <c r="R3483" i="16" s="1"/>
  <c r="N3483" i="16" s="1"/>
  <c r="P3412" i="16"/>
  <c r="Q3412" i="16"/>
  <c r="R3412" i="16" s="1"/>
  <c r="N3412" i="16" s="1"/>
  <c r="P3052" i="16"/>
  <c r="Q3052" i="16"/>
  <c r="R3052" i="16" s="1"/>
  <c r="N3052" i="16" s="1"/>
  <c r="Q3030" i="16"/>
  <c r="R3030" i="16" s="1"/>
  <c r="N3030" i="16" s="1"/>
  <c r="P3030" i="16"/>
  <c r="Q3296" i="16"/>
  <c r="R3296" i="16" s="1"/>
  <c r="N3296" i="16" s="1"/>
  <c r="P3296" i="16"/>
  <c r="Q3236" i="16"/>
  <c r="R3236" i="16" s="1"/>
  <c r="N3236" i="16" s="1"/>
  <c r="P3236" i="16"/>
  <c r="Q3153" i="16"/>
  <c r="R3153" i="16" s="1"/>
  <c r="N3153" i="16" s="1"/>
  <c r="P3153" i="16"/>
  <c r="Q3083" i="16"/>
  <c r="R3083" i="16" s="1"/>
  <c r="N3083" i="16" s="1"/>
  <c r="P3083" i="16"/>
  <c r="Q3035" i="16"/>
  <c r="R3035" i="16" s="1"/>
  <c r="N3035" i="16" s="1"/>
  <c r="P3035" i="16"/>
  <c r="P2975" i="16"/>
  <c r="Q2975" i="16"/>
  <c r="R2975" i="16" s="1"/>
  <c r="N2975" i="16" s="1"/>
  <c r="P2051" i="16"/>
  <c r="Q2051" i="16"/>
  <c r="R2051" i="16" s="1"/>
  <c r="N2051" i="16" s="1"/>
  <c r="P2749" i="16"/>
  <c r="Q2749" i="16"/>
  <c r="R2749" i="16" s="1"/>
  <c r="N2749" i="16" s="1"/>
  <c r="Q2690" i="16"/>
  <c r="R2690" i="16" s="1"/>
  <c r="N2690" i="16" s="1"/>
  <c r="P2690" i="16"/>
  <c r="Q2631" i="16"/>
  <c r="R2631" i="16" s="1"/>
  <c r="N2631" i="16" s="1"/>
  <c r="P2631" i="16"/>
  <c r="P2561" i="16"/>
  <c r="Q2561" i="16"/>
  <c r="R2561" i="16" s="1"/>
  <c r="N2561" i="16" s="1"/>
  <c r="P2201" i="16"/>
  <c r="Q2201" i="16"/>
  <c r="R2201" i="16" s="1"/>
  <c r="N2201" i="16" s="1"/>
  <c r="Q2166" i="16"/>
  <c r="R2166" i="16" s="1"/>
  <c r="N2166" i="16" s="1"/>
  <c r="P2166" i="16"/>
  <c r="P2443" i="16"/>
  <c r="Q2443" i="16"/>
  <c r="R2443" i="16" s="1"/>
  <c r="N2443" i="16" s="1"/>
  <c r="Q2384" i="16"/>
  <c r="R2384" i="16" s="1"/>
  <c r="N2384" i="16" s="1"/>
  <c r="P2384" i="16"/>
  <c r="Q2288" i="16"/>
  <c r="R2288" i="16" s="1"/>
  <c r="N2288" i="16" s="1"/>
  <c r="P2288" i="16"/>
  <c r="Q2218" i="16"/>
  <c r="R2218" i="16" s="1"/>
  <c r="N2218" i="16" s="1"/>
  <c r="P2218" i="16"/>
  <c r="P2183" i="16"/>
  <c r="Q2183" i="16"/>
  <c r="R2183" i="16" s="1"/>
  <c r="N2183" i="16" s="1"/>
  <c r="Q2113" i="16"/>
  <c r="R2113" i="16" s="1"/>
  <c r="N2113" i="16" s="1"/>
  <c r="P2113" i="16"/>
  <c r="Q3844" i="16"/>
  <c r="R3844" i="16" s="1"/>
  <c r="N3844" i="16" s="1"/>
  <c r="P3844" i="16"/>
  <c r="P2761" i="16"/>
  <c r="Q2761" i="16"/>
  <c r="R2761" i="16" s="1"/>
  <c r="N2761" i="16" s="1"/>
  <c r="Q2702" i="16"/>
  <c r="R2702" i="16" s="1"/>
  <c r="N2702" i="16" s="1"/>
  <c r="P2702" i="16"/>
  <c r="Q2643" i="16"/>
  <c r="R2643" i="16" s="1"/>
  <c r="N2643" i="16" s="1"/>
  <c r="P2643" i="16"/>
  <c r="Q2572" i="16"/>
  <c r="R2572" i="16" s="1"/>
  <c r="N2572" i="16" s="1"/>
  <c r="P2572" i="16"/>
  <c r="Q2212" i="16"/>
  <c r="R2212" i="16" s="1"/>
  <c r="N2212" i="16" s="1"/>
  <c r="P2212" i="16"/>
  <c r="Q2178" i="16"/>
  <c r="R2178" i="16" s="1"/>
  <c r="N2178" i="16" s="1"/>
  <c r="P2178" i="16"/>
  <c r="P2455" i="16"/>
  <c r="Q2455" i="16"/>
  <c r="R2455" i="16" s="1"/>
  <c r="N2455" i="16" s="1"/>
  <c r="Q2396" i="16"/>
  <c r="R2396" i="16" s="1"/>
  <c r="N2396" i="16" s="1"/>
  <c r="P2396" i="16"/>
  <c r="P2302" i="16"/>
  <c r="Q2302" i="16"/>
  <c r="R2302" i="16" s="1"/>
  <c r="N2302" i="16" s="1"/>
  <c r="Q2230" i="16"/>
  <c r="R2230" i="16" s="1"/>
  <c r="N2230" i="16" s="1"/>
  <c r="P2230" i="16"/>
  <c r="P2195" i="16"/>
  <c r="Q2195" i="16"/>
  <c r="R2195" i="16" s="1"/>
  <c r="N2195" i="16" s="1"/>
  <c r="P2123" i="16"/>
  <c r="Q2123" i="16"/>
  <c r="R2123" i="16" s="1"/>
  <c r="N2123" i="16" s="1"/>
  <c r="Q3593" i="16"/>
  <c r="R3593" i="16" s="1"/>
  <c r="N3593" i="16" s="1"/>
  <c r="P3593" i="16"/>
  <c r="Q2917" i="16"/>
  <c r="R2917" i="16" s="1"/>
  <c r="N2917" i="16" s="1"/>
  <c r="P2917" i="16"/>
  <c r="Q2882" i="16"/>
  <c r="R2882" i="16" s="1"/>
  <c r="N2882" i="16" s="1"/>
  <c r="P2882" i="16"/>
  <c r="P2799" i="16"/>
  <c r="Q2799" i="16"/>
  <c r="R2799" i="16" s="1"/>
  <c r="N2799" i="16" s="1"/>
  <c r="Q2728" i="16"/>
  <c r="R2728" i="16" s="1"/>
  <c r="N2728" i="16" s="1"/>
  <c r="P2728" i="16"/>
  <c r="Q2369" i="16"/>
  <c r="R2369" i="16" s="1"/>
  <c r="N2369" i="16" s="1"/>
  <c r="P2369" i="16"/>
  <c r="Q2334" i="16"/>
  <c r="R2334" i="16" s="1"/>
  <c r="N2334" i="16" s="1"/>
  <c r="P2334" i="16"/>
  <c r="P2611" i="16"/>
  <c r="Q2611" i="16"/>
  <c r="R2611" i="16" s="1"/>
  <c r="N2611" i="16" s="1"/>
  <c r="P2552" i="16"/>
  <c r="Q2552" i="16"/>
  <c r="R2552" i="16" s="1"/>
  <c r="N2552" i="16" s="1"/>
  <c r="Q2468" i="16"/>
  <c r="R2468" i="16" s="1"/>
  <c r="N2468" i="16" s="1"/>
  <c r="P2468" i="16"/>
  <c r="Q2385" i="16"/>
  <c r="R2385" i="16" s="1"/>
  <c r="N2385" i="16" s="1"/>
  <c r="P2385" i="16"/>
  <c r="Q2351" i="16"/>
  <c r="R2351" i="16" s="1"/>
  <c r="N2351" i="16" s="1"/>
  <c r="P2351" i="16"/>
  <c r="Q2280" i="16"/>
  <c r="R2280" i="16" s="1"/>
  <c r="N2280" i="16" s="1"/>
  <c r="P2280" i="16"/>
  <c r="P1943" i="16"/>
  <c r="Q1943" i="16"/>
  <c r="R1943" i="16" s="1"/>
  <c r="N1943" i="16" s="1"/>
  <c r="P2641" i="16"/>
  <c r="Q2641" i="16"/>
  <c r="R2641" i="16" s="1"/>
  <c r="N2641" i="16" s="1"/>
  <c r="Q2582" i="16"/>
  <c r="R2582" i="16" s="1"/>
  <c r="N2582" i="16" s="1"/>
  <c r="P2582" i="16"/>
  <c r="P2522" i="16"/>
  <c r="Q2522" i="16"/>
  <c r="R2522" i="16" s="1"/>
  <c r="N2522" i="16" s="1"/>
  <c r="Q2452" i="16"/>
  <c r="R2452" i="16" s="1"/>
  <c r="N2452" i="16" s="1"/>
  <c r="P2452" i="16"/>
  <c r="Q2093" i="16"/>
  <c r="R2093" i="16" s="1"/>
  <c r="N2093" i="16" s="1"/>
  <c r="P2093" i="16"/>
  <c r="Q2058" i="16"/>
  <c r="R2058" i="16" s="1"/>
  <c r="N2058" i="16" s="1"/>
  <c r="P2058" i="16"/>
  <c r="Q2335" i="16"/>
  <c r="R2335" i="16" s="1"/>
  <c r="N2335" i="16" s="1"/>
  <c r="P2335" i="16"/>
  <c r="Q2276" i="16"/>
  <c r="R2276" i="16" s="1"/>
  <c r="N2276" i="16" s="1"/>
  <c r="P2276" i="16"/>
  <c r="Q2182" i="16"/>
  <c r="R2182" i="16" s="1"/>
  <c r="N2182" i="16" s="1"/>
  <c r="P2182" i="16"/>
  <c r="Q2110" i="16"/>
  <c r="R2110" i="16" s="1"/>
  <c r="N2110" i="16" s="1"/>
  <c r="P2110" i="16"/>
  <c r="P3798" i="16"/>
  <c r="Q3798" i="16"/>
  <c r="R3798" i="16" s="1"/>
  <c r="N3798" i="16" s="1"/>
  <c r="Q3802" i="16"/>
  <c r="R3802" i="16" s="1"/>
  <c r="N3802" i="16" s="1"/>
  <c r="P3802" i="16"/>
  <c r="Q3744" i="16"/>
  <c r="R3744" i="16" s="1"/>
  <c r="N3744" i="16" s="1"/>
  <c r="P3744" i="16"/>
  <c r="P2797" i="16"/>
  <c r="Q2797" i="16"/>
  <c r="R2797" i="16" s="1"/>
  <c r="N2797" i="16" s="1"/>
  <c r="Q2738" i="16"/>
  <c r="R2738" i="16" s="1"/>
  <c r="N2738" i="16" s="1"/>
  <c r="P2738" i="16"/>
  <c r="Q2679" i="16"/>
  <c r="R2679" i="16" s="1"/>
  <c r="N2679" i="16" s="1"/>
  <c r="P2679" i="16"/>
  <c r="Q2608" i="16"/>
  <c r="R2608" i="16" s="1"/>
  <c r="N2608" i="16" s="1"/>
  <c r="P2608" i="16"/>
  <c r="Q2249" i="16"/>
  <c r="R2249" i="16" s="1"/>
  <c r="N2249" i="16" s="1"/>
  <c r="P2249" i="16"/>
  <c r="Q2214" i="16"/>
  <c r="R2214" i="16" s="1"/>
  <c r="N2214" i="16" s="1"/>
  <c r="P2214" i="16"/>
  <c r="P2491" i="16"/>
  <c r="Q2491" i="16"/>
  <c r="R2491" i="16" s="1"/>
  <c r="N2491" i="16" s="1"/>
  <c r="Q2432" i="16"/>
  <c r="R2432" i="16" s="1"/>
  <c r="N2432" i="16" s="1"/>
  <c r="P2432" i="16"/>
  <c r="Q2337" i="16"/>
  <c r="R2337" i="16" s="1"/>
  <c r="N2337" i="16" s="1"/>
  <c r="P2337" i="16"/>
  <c r="P2266" i="16"/>
  <c r="Q2266" i="16"/>
  <c r="R2266" i="16" s="1"/>
  <c r="N2266" i="16" s="1"/>
  <c r="P2231" i="16"/>
  <c r="Q2231" i="16"/>
  <c r="R2231" i="16" s="1"/>
  <c r="N2231" i="16" s="1"/>
  <c r="Q2161" i="16"/>
  <c r="R2161" i="16" s="1"/>
  <c r="N2161" i="16" s="1"/>
  <c r="P2161" i="16"/>
  <c r="P3666" i="16"/>
  <c r="Q3666" i="16"/>
  <c r="R3666" i="16" s="1"/>
  <c r="N3666" i="16" s="1"/>
  <c r="Q2364" i="16"/>
  <c r="R2364" i="16" s="1"/>
  <c r="N2364" i="16" s="1"/>
  <c r="P2364" i="16"/>
  <c r="Q2317" i="16"/>
  <c r="R2317" i="16" s="1"/>
  <c r="N2317" i="16" s="1"/>
  <c r="P2317" i="16"/>
  <c r="P2259" i="16"/>
  <c r="Q2259" i="16"/>
  <c r="R2259" i="16" s="1"/>
  <c r="N2259" i="16" s="1"/>
  <c r="P2175" i="16"/>
  <c r="Q2175" i="16"/>
  <c r="R2175" i="16" s="1"/>
  <c r="N2175" i="16" s="1"/>
  <c r="P1829" i="16"/>
  <c r="Q1829" i="16"/>
  <c r="R1829" i="16" s="1"/>
  <c r="N1829" i="16" s="1"/>
  <c r="Q3834" i="16"/>
  <c r="R3834" i="16" s="1"/>
  <c r="N3834" i="16" s="1"/>
  <c r="P3834" i="16"/>
  <c r="Q3629" i="16"/>
  <c r="R3629" i="16" s="1"/>
  <c r="N3629" i="16" s="1"/>
  <c r="P3629" i="16"/>
  <c r="Q3799" i="16"/>
  <c r="R3799" i="16" s="1"/>
  <c r="N3799" i="16" s="1"/>
  <c r="P3799" i="16"/>
  <c r="P3752" i="16"/>
  <c r="Q3752" i="16"/>
  <c r="R3752" i="16" s="1"/>
  <c r="N3752" i="16" s="1"/>
  <c r="P3658" i="16"/>
  <c r="Q3658" i="16"/>
  <c r="R3658" i="16" s="1"/>
  <c r="N3658" i="16" s="1"/>
  <c r="Q3586" i="16"/>
  <c r="R3586" i="16" s="1"/>
  <c r="N3586" i="16" s="1"/>
  <c r="P3586" i="16"/>
  <c r="P3539" i="16"/>
  <c r="Q3539" i="16"/>
  <c r="R3539" i="16" s="1"/>
  <c r="N3539" i="16" s="1"/>
  <c r="Q3479" i="16"/>
  <c r="R3479" i="16" s="1"/>
  <c r="N3479" i="16" s="1"/>
  <c r="P3479" i="16"/>
  <c r="P551" i="16"/>
  <c r="Q551" i="16"/>
  <c r="R551" i="16" s="1"/>
  <c r="N551" i="16" s="1"/>
  <c r="Q741" i="16"/>
  <c r="R741" i="16" s="1"/>
  <c r="N741" i="16" s="1"/>
  <c r="P741" i="16"/>
  <c r="P390" i="16"/>
  <c r="Q390" i="16"/>
  <c r="R390" i="16" s="1"/>
  <c r="N390" i="16" s="1"/>
  <c r="P2027" i="16"/>
  <c r="Q2027" i="16"/>
  <c r="R2027" i="16" s="1"/>
  <c r="N2027" i="16" s="1"/>
  <c r="P814" i="16"/>
  <c r="Q814" i="16"/>
  <c r="R814" i="16" s="1"/>
  <c r="N814" i="16" s="1"/>
  <c r="Q884" i="16"/>
  <c r="R884" i="16" s="1"/>
  <c r="N884" i="16" s="1"/>
  <c r="P884" i="16"/>
  <c r="P2639" i="16"/>
  <c r="Q2639" i="16"/>
  <c r="R2639" i="16" s="1"/>
  <c r="N2639" i="16" s="1"/>
  <c r="Q161" i="16"/>
  <c r="R161" i="16" s="1"/>
  <c r="N161" i="16" s="1"/>
  <c r="P161" i="16"/>
  <c r="Q2834" i="16"/>
  <c r="R2834" i="16" s="1"/>
  <c r="N2834" i="16" s="1"/>
  <c r="P2834" i="16"/>
  <c r="Q96" i="16"/>
  <c r="R96" i="16" s="1"/>
  <c r="N96" i="16" s="1"/>
  <c r="P96" i="16"/>
  <c r="Q751" i="16"/>
  <c r="R751" i="16" s="1"/>
  <c r="N751" i="16" s="1"/>
  <c r="P751" i="16"/>
  <c r="Q108" i="16"/>
  <c r="R108" i="16" s="1"/>
  <c r="N108" i="16" s="1"/>
  <c r="P108" i="16"/>
  <c r="Q840" i="16"/>
  <c r="R840" i="16" s="1"/>
  <c r="N840" i="16" s="1"/>
  <c r="P840" i="16"/>
  <c r="P1514" i="16"/>
  <c r="Q1514" i="16"/>
  <c r="R1514" i="16" s="1"/>
  <c r="N1514" i="16" s="1"/>
  <c r="Q1216" i="16"/>
  <c r="R1216" i="16" s="1"/>
  <c r="N1216" i="16" s="1"/>
  <c r="P1216" i="16"/>
  <c r="Q1685" i="16"/>
  <c r="R1685" i="16" s="1"/>
  <c r="N1685" i="16" s="1"/>
  <c r="P1685" i="16"/>
  <c r="P1748" i="16"/>
  <c r="Q1748" i="16"/>
  <c r="R1748" i="16" s="1"/>
  <c r="N1748" i="16" s="1"/>
  <c r="Q1448" i="16"/>
  <c r="R1448" i="16" s="1"/>
  <c r="N1448" i="16" s="1"/>
  <c r="P1448" i="16"/>
  <c r="Q1295" i="16"/>
  <c r="R1295" i="16" s="1"/>
  <c r="N1295" i="16" s="1"/>
  <c r="P1295" i="16"/>
  <c r="P122" i="16"/>
  <c r="Q122" i="16"/>
  <c r="R122" i="16" s="1"/>
  <c r="N122" i="16" s="1"/>
  <c r="Q819" i="16"/>
  <c r="R819" i="16" s="1"/>
  <c r="N819" i="16" s="1"/>
  <c r="P819" i="16"/>
  <c r="Q461" i="16"/>
  <c r="R461" i="16" s="1"/>
  <c r="N461" i="16" s="1"/>
  <c r="P461" i="16"/>
  <c r="Q619" i="16"/>
  <c r="R619" i="16" s="1"/>
  <c r="N619" i="16" s="1"/>
  <c r="P619" i="16"/>
  <c r="Q309" i="16"/>
  <c r="R309" i="16" s="1"/>
  <c r="N309" i="16" s="1"/>
  <c r="P309" i="16"/>
  <c r="Q1005" i="16"/>
  <c r="R1005" i="16" s="1"/>
  <c r="N1005" i="16" s="1"/>
  <c r="P1005" i="16"/>
  <c r="Q708" i="16"/>
  <c r="R708" i="16" s="1"/>
  <c r="N708" i="16" s="1"/>
  <c r="P708" i="16"/>
  <c r="Q1383" i="16"/>
  <c r="R1383" i="16" s="1"/>
  <c r="N1383" i="16" s="1"/>
  <c r="P1383" i="16"/>
  <c r="P2092" i="16"/>
  <c r="Q2092" i="16"/>
  <c r="R2092" i="16" s="1"/>
  <c r="N2092" i="16" s="1"/>
  <c r="Q1553" i="16"/>
  <c r="R1553" i="16" s="1"/>
  <c r="N1553" i="16" s="1"/>
  <c r="P1553" i="16"/>
  <c r="P1616" i="16"/>
  <c r="Q1616" i="16"/>
  <c r="R1616" i="16" s="1"/>
  <c r="N1616" i="16" s="1"/>
  <c r="Q1316" i="16"/>
  <c r="R1316" i="16" s="1"/>
  <c r="N1316" i="16" s="1"/>
  <c r="P1316" i="16"/>
  <c r="Q1151" i="16"/>
  <c r="R1151" i="16" s="1"/>
  <c r="N1151" i="16" s="1"/>
  <c r="P1151" i="16"/>
  <c r="Q710" i="16"/>
  <c r="R710" i="16" s="1"/>
  <c r="N710" i="16" s="1"/>
  <c r="P710" i="16"/>
  <c r="Q364" i="16"/>
  <c r="R364" i="16" s="1"/>
  <c r="N364" i="16" s="1"/>
  <c r="P364" i="16"/>
  <c r="P270" i="16"/>
  <c r="Q270" i="16"/>
  <c r="R270" i="16" s="1"/>
  <c r="N270" i="16" s="1"/>
  <c r="Q176" i="16"/>
  <c r="R176" i="16" s="1"/>
  <c r="N176" i="16" s="1"/>
  <c r="P176" i="16"/>
  <c r="Q897" i="16"/>
  <c r="R897" i="16" s="1"/>
  <c r="N897" i="16" s="1"/>
  <c r="P897" i="16"/>
  <c r="P574" i="16"/>
  <c r="Q574" i="16"/>
  <c r="R574" i="16" s="1"/>
  <c r="N574" i="16" s="1"/>
  <c r="P1214" i="16"/>
  <c r="Q1214" i="16"/>
  <c r="R1214" i="16" s="1"/>
  <c r="N1214" i="16" s="1"/>
  <c r="Q1969" i="16"/>
  <c r="R1969" i="16" s="1"/>
  <c r="N1969" i="16" s="1"/>
  <c r="P1969" i="16"/>
  <c r="P1672" i="16"/>
  <c r="Q1672" i="16"/>
  <c r="R1672" i="16" s="1"/>
  <c r="N1672" i="16" s="1"/>
  <c r="P1158" i="16"/>
  <c r="Q1158" i="16"/>
  <c r="R1158" i="16" s="1"/>
  <c r="N1158" i="16" s="1"/>
  <c r="Q1172" i="16"/>
  <c r="R1172" i="16" s="1"/>
  <c r="N1172" i="16" s="1"/>
  <c r="P1172" i="16"/>
  <c r="P1904" i="16"/>
  <c r="Q1904" i="16"/>
  <c r="R1904" i="16" s="1"/>
  <c r="N1904" i="16" s="1"/>
  <c r="P1860" i="16"/>
  <c r="Q1860" i="16"/>
  <c r="R1860" i="16" s="1"/>
  <c r="N1860" i="16" s="1"/>
  <c r="P722" i="16"/>
  <c r="Q722" i="16"/>
  <c r="R722" i="16" s="1"/>
  <c r="N722" i="16" s="1"/>
  <c r="Q376" i="16"/>
  <c r="R376" i="16" s="1"/>
  <c r="N376" i="16" s="1"/>
  <c r="P376" i="16"/>
  <c r="Q281" i="16"/>
  <c r="R281" i="16" s="1"/>
  <c r="N281" i="16" s="1"/>
  <c r="P281" i="16"/>
  <c r="Q188" i="16"/>
  <c r="R188" i="16" s="1"/>
  <c r="N188" i="16" s="1"/>
  <c r="P188" i="16"/>
  <c r="P910" i="16"/>
  <c r="Q910" i="16"/>
  <c r="R910" i="16" s="1"/>
  <c r="N910" i="16" s="1"/>
  <c r="P586" i="16"/>
  <c r="Q586" i="16"/>
  <c r="R586" i="16" s="1"/>
  <c r="N586" i="16" s="1"/>
  <c r="Q1225" i="16"/>
  <c r="R1225" i="16" s="1"/>
  <c r="N1225" i="16" s="1"/>
  <c r="P1225" i="16"/>
  <c r="Q1981" i="16"/>
  <c r="R1981" i="16" s="1"/>
  <c r="N1981" i="16" s="1"/>
  <c r="P1981" i="16"/>
  <c r="Q1684" i="16"/>
  <c r="R1684" i="16" s="1"/>
  <c r="N1684" i="16" s="1"/>
  <c r="P1684" i="16"/>
  <c r="P1170" i="16"/>
  <c r="Q1170" i="16"/>
  <c r="R1170" i="16" s="1"/>
  <c r="N1170" i="16" s="1"/>
  <c r="Q1184" i="16"/>
  <c r="R1184" i="16" s="1"/>
  <c r="N1184" i="16" s="1"/>
  <c r="P1184" i="16"/>
  <c r="P1916" i="16"/>
  <c r="Q1916" i="16"/>
  <c r="R1916" i="16" s="1"/>
  <c r="N1916" i="16" s="1"/>
  <c r="Q1871" i="16"/>
  <c r="R1871" i="16" s="1"/>
  <c r="N1871" i="16" s="1"/>
  <c r="P1871" i="16"/>
  <c r="Q591" i="16"/>
  <c r="R591" i="16" s="1"/>
  <c r="N591" i="16" s="1"/>
  <c r="P591" i="16"/>
  <c r="P244" i="16"/>
  <c r="Q244" i="16"/>
  <c r="R244" i="16" s="1"/>
  <c r="N244" i="16" s="1"/>
  <c r="Q149" i="16"/>
  <c r="R149" i="16" s="1"/>
  <c r="N149" i="16" s="1"/>
  <c r="P149" i="16"/>
  <c r="P47" i="16"/>
  <c r="Q47" i="16"/>
  <c r="R47" i="16" s="1"/>
  <c r="N47" i="16" s="1"/>
  <c r="Q777" i="16"/>
  <c r="R777" i="16" s="1"/>
  <c r="N777" i="16" s="1"/>
  <c r="P777" i="16"/>
  <c r="Q455" i="16"/>
  <c r="R455" i="16" s="1"/>
  <c r="N455" i="16" s="1"/>
  <c r="P455" i="16"/>
  <c r="Q1093" i="16"/>
  <c r="R1093" i="16" s="1"/>
  <c r="N1093" i="16" s="1"/>
  <c r="P1093" i="16"/>
  <c r="Q1851" i="16"/>
  <c r="R1851" i="16" s="1"/>
  <c r="N1851" i="16" s="1"/>
  <c r="P1851" i="16"/>
  <c r="Q1551" i="16"/>
  <c r="R1551" i="16" s="1"/>
  <c r="N1551" i="16" s="1"/>
  <c r="P1551" i="16"/>
  <c r="P1037" i="16"/>
  <c r="Q1037" i="16"/>
  <c r="R1037" i="16" s="1"/>
  <c r="N1037" i="16" s="1"/>
  <c r="Q2083" i="16"/>
  <c r="R2083" i="16" s="1"/>
  <c r="N2083" i="16" s="1"/>
  <c r="P2083" i="16"/>
  <c r="Q1785" i="16"/>
  <c r="R1785" i="16" s="1"/>
  <c r="N1785" i="16" s="1"/>
  <c r="P1785" i="16"/>
  <c r="Q1703" i="16"/>
  <c r="R1703" i="16" s="1"/>
  <c r="N1703" i="16" s="1"/>
  <c r="P1703" i="16"/>
  <c r="P1034" i="16"/>
  <c r="Q1034" i="16"/>
  <c r="R1034" i="16" s="1"/>
  <c r="N1034" i="16" s="1"/>
  <c r="Q688" i="16"/>
  <c r="R688" i="16" s="1"/>
  <c r="N688" i="16" s="1"/>
  <c r="P688" i="16"/>
  <c r="P594" i="16"/>
  <c r="Q594" i="16"/>
  <c r="R594" i="16" s="1"/>
  <c r="N594" i="16" s="1"/>
  <c r="Q511" i="16"/>
  <c r="R511" i="16" s="1"/>
  <c r="N511" i="16" s="1"/>
  <c r="P511" i="16"/>
  <c r="P179" i="16"/>
  <c r="Q179" i="16"/>
  <c r="R179" i="16" s="1"/>
  <c r="N179" i="16" s="1"/>
  <c r="Q911" i="16"/>
  <c r="R911" i="16" s="1"/>
  <c r="N911" i="16" s="1"/>
  <c r="P911" i="16"/>
  <c r="Q1537" i="16"/>
  <c r="R1537" i="16" s="1"/>
  <c r="N1537" i="16" s="1"/>
  <c r="P1537" i="16"/>
  <c r="Q1275" i="16"/>
  <c r="R1275" i="16" s="1"/>
  <c r="N1275" i="16" s="1"/>
  <c r="P1275" i="16"/>
  <c r="Q1996" i="16"/>
  <c r="R1996" i="16" s="1"/>
  <c r="N1996" i="16" s="1"/>
  <c r="P1996" i="16"/>
  <c r="P1482" i="16"/>
  <c r="Q1482" i="16"/>
  <c r="R1482" i="16" s="1"/>
  <c r="N1482" i="16" s="1"/>
  <c r="Q1496" i="16"/>
  <c r="R1496" i="16" s="1"/>
  <c r="N1496" i="16" s="1"/>
  <c r="P1496" i="16"/>
  <c r="P1258" i="16"/>
  <c r="Q1258" i="16"/>
  <c r="R1258" i="16" s="1"/>
  <c r="N1258" i="16" s="1"/>
  <c r="P133" i="16"/>
  <c r="Q133" i="16"/>
  <c r="R133" i="16" s="1"/>
  <c r="N133" i="16" s="1"/>
  <c r="Q903" i="16"/>
  <c r="R903" i="16" s="1"/>
  <c r="N903" i="16" s="1"/>
  <c r="P903" i="16"/>
  <c r="Q556" i="16"/>
  <c r="R556" i="16" s="1"/>
  <c r="N556" i="16" s="1"/>
  <c r="P556" i="16"/>
  <c r="P462" i="16"/>
  <c r="Q462" i="16"/>
  <c r="R462" i="16" s="1"/>
  <c r="N462" i="16" s="1"/>
  <c r="Q379" i="16"/>
  <c r="R379" i="16" s="1"/>
  <c r="N379" i="16" s="1"/>
  <c r="P379" i="16"/>
  <c r="Q52" i="16"/>
  <c r="R52" i="16" s="1"/>
  <c r="N52" i="16" s="1"/>
  <c r="P52" i="16"/>
  <c r="Q779" i="16"/>
  <c r="R779" i="16" s="1"/>
  <c r="N779" i="16" s="1"/>
  <c r="P779" i="16"/>
  <c r="P1405" i="16"/>
  <c r="Q1405" i="16"/>
  <c r="R1405" i="16" s="1"/>
  <c r="N1405" i="16" s="1"/>
  <c r="Q1143" i="16"/>
  <c r="R1143" i="16" s="1"/>
  <c r="N1143" i="16" s="1"/>
  <c r="P1143" i="16"/>
  <c r="P1864" i="16"/>
  <c r="Q1864" i="16"/>
  <c r="R1864" i="16" s="1"/>
  <c r="N1864" i="16" s="1"/>
  <c r="P1350" i="16"/>
  <c r="Q1350" i="16"/>
  <c r="R1350" i="16" s="1"/>
  <c r="N1350" i="16" s="1"/>
  <c r="Q1363" i="16"/>
  <c r="R1363" i="16" s="1"/>
  <c r="N1363" i="16" s="1"/>
  <c r="P1363" i="16"/>
  <c r="P1114" i="16"/>
  <c r="Q1114" i="16"/>
  <c r="R1114" i="16" s="1"/>
  <c r="N1114" i="16" s="1"/>
  <c r="Q1152" i="16"/>
  <c r="R1152" i="16" s="1"/>
  <c r="N1152" i="16" s="1"/>
  <c r="P1152" i="16"/>
  <c r="Q1035" i="16"/>
  <c r="R1035" i="16" s="1"/>
  <c r="N1035" i="16" s="1"/>
  <c r="P1035" i="16"/>
  <c r="Q677" i="16"/>
  <c r="R677" i="16" s="1"/>
  <c r="N677" i="16" s="1"/>
  <c r="P677" i="16"/>
  <c r="Q836" i="16"/>
  <c r="R836" i="16" s="1"/>
  <c r="N836" i="16" s="1"/>
  <c r="P836" i="16"/>
  <c r="P526" i="16"/>
  <c r="Q526" i="16"/>
  <c r="R526" i="16" s="1"/>
  <c r="N526" i="16" s="1"/>
  <c r="P190" i="16"/>
  <c r="Q190" i="16"/>
  <c r="R190" i="16" s="1"/>
  <c r="N190" i="16" s="1"/>
  <c r="Q924" i="16"/>
  <c r="R924" i="16" s="1"/>
  <c r="N924" i="16" s="1"/>
  <c r="P924" i="16"/>
  <c r="Q1597" i="16"/>
  <c r="R1597" i="16" s="1"/>
  <c r="N1597" i="16" s="1"/>
  <c r="P1597" i="16"/>
  <c r="Q1300" i="16"/>
  <c r="R1300" i="16" s="1"/>
  <c r="N1300" i="16" s="1"/>
  <c r="P1300" i="16"/>
  <c r="Q1770" i="16"/>
  <c r="R1770" i="16" s="1"/>
  <c r="N1770" i="16" s="1"/>
  <c r="P1770" i="16"/>
  <c r="Q1831" i="16"/>
  <c r="R1831" i="16" s="1"/>
  <c r="N1831" i="16" s="1"/>
  <c r="P1831" i="16"/>
  <c r="P1534" i="16"/>
  <c r="Q1534" i="16"/>
  <c r="R1534" i="16" s="1"/>
  <c r="N1534" i="16" s="1"/>
  <c r="Q1391" i="16"/>
  <c r="R1391" i="16" s="1"/>
  <c r="N1391" i="16" s="1"/>
  <c r="P1391" i="16"/>
  <c r="Q350" i="16"/>
  <c r="R350" i="16" s="1"/>
  <c r="N350" i="16" s="1"/>
  <c r="P350" i="16"/>
  <c r="Q1047" i="16"/>
  <c r="R1047" i="16" s="1"/>
  <c r="N1047" i="16" s="1"/>
  <c r="P1047" i="16"/>
  <c r="Q689" i="16"/>
  <c r="R689" i="16" s="1"/>
  <c r="N689" i="16" s="1"/>
  <c r="P689" i="16"/>
  <c r="Q847" i="16"/>
  <c r="R847" i="16" s="1"/>
  <c r="N847" i="16" s="1"/>
  <c r="P847" i="16"/>
  <c r="Q538" i="16"/>
  <c r="R538" i="16" s="1"/>
  <c r="N538" i="16" s="1"/>
  <c r="P538" i="16"/>
  <c r="Q203" i="16"/>
  <c r="R203" i="16" s="1"/>
  <c r="N203" i="16" s="1"/>
  <c r="P203" i="16"/>
  <c r="Q936" i="16"/>
  <c r="R936" i="16" s="1"/>
  <c r="N936" i="16" s="1"/>
  <c r="P936" i="16"/>
  <c r="Q1610" i="16"/>
  <c r="R1610" i="16" s="1"/>
  <c r="N1610" i="16" s="1"/>
  <c r="P1610" i="16"/>
  <c r="Q1313" i="16"/>
  <c r="R1313" i="16" s="1"/>
  <c r="N1313" i="16" s="1"/>
  <c r="P1313" i="16"/>
  <c r="Q1781" i="16"/>
  <c r="R1781" i="16" s="1"/>
  <c r="N1781" i="16" s="1"/>
  <c r="P1781" i="16"/>
  <c r="P1844" i="16"/>
  <c r="Q1844" i="16"/>
  <c r="R1844" i="16" s="1"/>
  <c r="N1844" i="16" s="1"/>
  <c r="Q1545" i="16"/>
  <c r="R1545" i="16" s="1"/>
  <c r="N1545" i="16" s="1"/>
  <c r="P1545" i="16"/>
  <c r="Q1415" i="16"/>
  <c r="R1415" i="16" s="1"/>
  <c r="N1415" i="16" s="1"/>
  <c r="P1415" i="16"/>
  <c r="P218" i="16"/>
  <c r="Q218" i="16"/>
  <c r="R218" i="16" s="1"/>
  <c r="N218" i="16" s="1"/>
  <c r="Q915" i="16"/>
  <c r="R915" i="16" s="1"/>
  <c r="N915" i="16" s="1"/>
  <c r="P915" i="16"/>
  <c r="Q558" i="16"/>
  <c r="R558" i="16" s="1"/>
  <c r="N558" i="16" s="1"/>
  <c r="P558" i="16"/>
  <c r="Q715" i="16"/>
  <c r="R715" i="16" s="1"/>
  <c r="N715" i="16" s="1"/>
  <c r="P715" i="16"/>
  <c r="Q405" i="16"/>
  <c r="R405" i="16" s="1"/>
  <c r="N405" i="16" s="1"/>
  <c r="P405" i="16"/>
  <c r="P72" i="16"/>
  <c r="Q72" i="16"/>
  <c r="R72" i="16" s="1"/>
  <c r="N72" i="16" s="1"/>
  <c r="Q804" i="16"/>
  <c r="R804" i="16" s="1"/>
  <c r="N804" i="16" s="1"/>
  <c r="P804" i="16"/>
  <c r="Q1479" i="16"/>
  <c r="R1479" i="16" s="1"/>
  <c r="N1479" i="16" s="1"/>
  <c r="P1479" i="16"/>
  <c r="P1180" i="16"/>
  <c r="Q1180" i="16"/>
  <c r="R1180" i="16" s="1"/>
  <c r="N1180" i="16" s="1"/>
  <c r="P1648" i="16"/>
  <c r="Q1648" i="16"/>
  <c r="R1648" i="16" s="1"/>
  <c r="N1648" i="16" s="1"/>
  <c r="Q1711" i="16"/>
  <c r="R1711" i="16" s="1"/>
  <c r="N1711" i="16" s="1"/>
  <c r="P1711" i="16"/>
  <c r="Q1413" i="16"/>
  <c r="R1413" i="16" s="1"/>
  <c r="N1413" i="16" s="1"/>
  <c r="P1413" i="16"/>
  <c r="Q1247" i="16"/>
  <c r="R1247" i="16" s="1"/>
  <c r="N1247" i="16" s="1"/>
  <c r="P1247" i="16"/>
  <c r="Q86" i="16"/>
  <c r="R86" i="16" s="1"/>
  <c r="N86" i="16" s="1"/>
  <c r="P86" i="16"/>
  <c r="Q783" i="16"/>
  <c r="R783" i="16" s="1"/>
  <c r="N783" i="16" s="1"/>
  <c r="P783" i="16"/>
  <c r="Q425" i="16"/>
  <c r="R425" i="16" s="1"/>
  <c r="N425" i="16" s="1"/>
  <c r="P425" i="16"/>
  <c r="P582" i="16"/>
  <c r="Q582" i="16"/>
  <c r="R582" i="16" s="1"/>
  <c r="N582" i="16" s="1"/>
  <c r="P274" i="16"/>
  <c r="Q274" i="16"/>
  <c r="R274" i="16" s="1"/>
  <c r="N274" i="16" s="1"/>
  <c r="P970" i="16"/>
  <c r="Q970" i="16"/>
  <c r="R970" i="16" s="1"/>
  <c r="N970" i="16" s="1"/>
  <c r="Q672" i="16"/>
  <c r="R672" i="16" s="1"/>
  <c r="N672" i="16" s="1"/>
  <c r="P672" i="16"/>
  <c r="P1346" i="16"/>
  <c r="Q1346" i="16"/>
  <c r="R1346" i="16" s="1"/>
  <c r="N1346" i="16" s="1"/>
  <c r="P2055" i="16"/>
  <c r="Q2055" i="16"/>
  <c r="R2055" i="16" s="1"/>
  <c r="N2055" i="16" s="1"/>
  <c r="P1518" i="16"/>
  <c r="Q1518" i="16"/>
  <c r="R1518" i="16" s="1"/>
  <c r="N1518" i="16" s="1"/>
  <c r="P1579" i="16"/>
  <c r="Q1579" i="16"/>
  <c r="R1579" i="16" s="1"/>
  <c r="N1579" i="16" s="1"/>
  <c r="P1282" i="16"/>
  <c r="Q1282" i="16"/>
  <c r="R1282" i="16" s="1"/>
  <c r="N1282" i="16" s="1"/>
  <c r="Q1103" i="16"/>
  <c r="R1103" i="16" s="1"/>
  <c r="N1103" i="16" s="1"/>
  <c r="P1103" i="16"/>
  <c r="Q769" i="16"/>
  <c r="R769" i="16" s="1"/>
  <c r="N769" i="16" s="1"/>
  <c r="P769" i="16"/>
  <c r="Q506" i="16"/>
  <c r="R506" i="16" s="1"/>
  <c r="N506" i="16" s="1"/>
  <c r="P506" i="16"/>
  <c r="P150" i="16"/>
  <c r="Q150" i="16"/>
  <c r="R150" i="16" s="1"/>
  <c r="N150" i="16" s="1"/>
  <c r="Q307" i="16"/>
  <c r="R307" i="16" s="1"/>
  <c r="N307" i="16" s="1"/>
  <c r="P307" i="16"/>
  <c r="Q1017" i="16"/>
  <c r="R1017" i="16" s="1"/>
  <c r="N1017" i="16" s="1"/>
  <c r="P1017" i="16"/>
  <c r="P682" i="16"/>
  <c r="Q682" i="16"/>
  <c r="R682" i="16" s="1"/>
  <c r="N682" i="16" s="1"/>
  <c r="Q396" i="16"/>
  <c r="R396" i="16" s="1"/>
  <c r="N396" i="16" s="1"/>
  <c r="P396" i="16"/>
  <c r="P2065" i="16"/>
  <c r="Q2065" i="16"/>
  <c r="R2065" i="16" s="1"/>
  <c r="N2065" i="16" s="1"/>
  <c r="P1780" i="16"/>
  <c r="Q1780" i="16"/>
  <c r="R1780" i="16" s="1"/>
  <c r="N1780" i="16" s="1"/>
  <c r="Q1241" i="16"/>
  <c r="R1241" i="16" s="1"/>
  <c r="N1241" i="16" s="1"/>
  <c r="P1241" i="16"/>
  <c r="P1279" i="16"/>
  <c r="Q1279" i="16"/>
  <c r="R1279" i="16" s="1"/>
  <c r="N1279" i="16" s="1"/>
  <c r="Q2000" i="16"/>
  <c r="R2000" i="16" s="1"/>
  <c r="N2000" i="16" s="1"/>
  <c r="P2000" i="16"/>
  <c r="Q1799" i="16"/>
  <c r="R1799" i="16" s="1"/>
  <c r="N1799" i="16" s="1"/>
  <c r="P1799" i="16"/>
  <c r="Q1533" i="16"/>
  <c r="R1533" i="16" s="1"/>
  <c r="N1533" i="16" s="1"/>
  <c r="P1533" i="16"/>
  <c r="Q1248" i="16"/>
  <c r="R1248" i="16" s="1"/>
  <c r="N1248" i="16" s="1"/>
  <c r="P1248" i="16"/>
  <c r="Q2965" i="16"/>
  <c r="R2965" i="16" s="1"/>
  <c r="N2965" i="16" s="1"/>
  <c r="P2965" i="16"/>
  <c r="Q2930" i="16"/>
  <c r="R2930" i="16" s="1"/>
  <c r="N2930" i="16" s="1"/>
  <c r="P2930" i="16"/>
  <c r="Q2847" i="16"/>
  <c r="R2847" i="16" s="1"/>
  <c r="N2847" i="16" s="1"/>
  <c r="P2847" i="16"/>
  <c r="Q2776" i="16"/>
  <c r="R2776" i="16" s="1"/>
  <c r="N2776" i="16" s="1"/>
  <c r="P2776" i="16"/>
  <c r="P2417" i="16"/>
  <c r="Q2417" i="16"/>
  <c r="R2417" i="16" s="1"/>
  <c r="N2417" i="16" s="1"/>
  <c r="Q2381" i="16"/>
  <c r="R2381" i="16" s="1"/>
  <c r="N2381" i="16" s="1"/>
  <c r="P2381" i="16"/>
  <c r="P2659" i="16"/>
  <c r="Q2659" i="16"/>
  <c r="R2659" i="16" s="1"/>
  <c r="N2659" i="16" s="1"/>
  <c r="Q2600" i="16"/>
  <c r="R2600" i="16" s="1"/>
  <c r="N2600" i="16" s="1"/>
  <c r="P2600" i="16"/>
  <c r="P2517" i="16"/>
  <c r="Q2517" i="16"/>
  <c r="R2517" i="16" s="1"/>
  <c r="N2517" i="16" s="1"/>
  <c r="Q2434" i="16"/>
  <c r="R2434" i="16" s="1"/>
  <c r="N2434" i="16" s="1"/>
  <c r="P2434" i="16"/>
  <c r="Q2399" i="16"/>
  <c r="R2399" i="16" s="1"/>
  <c r="N2399" i="16" s="1"/>
  <c r="P2399" i="16"/>
  <c r="Q2328" i="16"/>
  <c r="R2328" i="16" s="1"/>
  <c r="N2328" i="16" s="1"/>
  <c r="P2328" i="16"/>
  <c r="Q1260" i="16"/>
  <c r="R1260" i="16" s="1"/>
  <c r="N1260" i="16" s="1"/>
  <c r="P1260" i="16"/>
  <c r="Q2977" i="16"/>
  <c r="R2977" i="16" s="1"/>
  <c r="N2977" i="16" s="1"/>
  <c r="P2977" i="16"/>
  <c r="Q2942" i="16"/>
  <c r="R2942" i="16" s="1"/>
  <c r="N2942" i="16" s="1"/>
  <c r="P2942" i="16"/>
  <c r="Q2858" i="16"/>
  <c r="R2858" i="16" s="1"/>
  <c r="N2858" i="16" s="1"/>
  <c r="P2858" i="16"/>
  <c r="Q2788" i="16"/>
  <c r="R2788" i="16" s="1"/>
  <c r="N2788" i="16" s="1"/>
  <c r="P2788" i="16"/>
  <c r="P2429" i="16"/>
  <c r="Q2429" i="16"/>
  <c r="R2429" i="16" s="1"/>
  <c r="N2429" i="16" s="1"/>
  <c r="P2394" i="16"/>
  <c r="Q2394" i="16"/>
  <c r="R2394" i="16" s="1"/>
  <c r="N2394" i="16" s="1"/>
  <c r="Q2671" i="16"/>
  <c r="R2671" i="16" s="1"/>
  <c r="N2671" i="16" s="1"/>
  <c r="P2671" i="16"/>
  <c r="Q2612" i="16"/>
  <c r="R2612" i="16" s="1"/>
  <c r="N2612" i="16" s="1"/>
  <c r="P2612" i="16"/>
  <c r="Q2528" i="16"/>
  <c r="R2528" i="16" s="1"/>
  <c r="N2528" i="16" s="1"/>
  <c r="P2528" i="16"/>
  <c r="P2446" i="16"/>
  <c r="Q2446" i="16"/>
  <c r="R2446" i="16" s="1"/>
  <c r="N2446" i="16" s="1"/>
  <c r="Q2412" i="16"/>
  <c r="R2412" i="16" s="1"/>
  <c r="N2412" i="16" s="1"/>
  <c r="P2412" i="16"/>
  <c r="Q2340" i="16"/>
  <c r="R2340" i="16" s="1"/>
  <c r="N2340" i="16" s="1"/>
  <c r="P2340" i="16"/>
  <c r="P1704" i="16"/>
  <c r="Q1704" i="16"/>
  <c r="R1704" i="16" s="1"/>
  <c r="N1704" i="16" s="1"/>
  <c r="Q3421" i="16"/>
  <c r="R3421" i="16" s="1"/>
  <c r="N3421" i="16" s="1"/>
  <c r="P3421" i="16"/>
  <c r="Q3386" i="16"/>
  <c r="R3386" i="16" s="1"/>
  <c r="N3386" i="16" s="1"/>
  <c r="P3386" i="16"/>
  <c r="Q3304" i="16"/>
  <c r="R3304" i="16" s="1"/>
  <c r="N3304" i="16" s="1"/>
  <c r="P3304" i="16"/>
  <c r="Q3232" i="16"/>
  <c r="R3232" i="16" s="1"/>
  <c r="N3232" i="16" s="1"/>
  <c r="P3232" i="16"/>
  <c r="Q2873" i="16"/>
  <c r="R2873" i="16" s="1"/>
  <c r="N2873" i="16" s="1"/>
  <c r="P2873" i="16"/>
  <c r="P2850" i="16"/>
  <c r="Q2850" i="16"/>
  <c r="R2850" i="16" s="1"/>
  <c r="N2850" i="16" s="1"/>
  <c r="P3116" i="16"/>
  <c r="Q3116" i="16"/>
  <c r="R3116" i="16" s="1"/>
  <c r="N3116" i="16" s="1"/>
  <c r="Q3055" i="16"/>
  <c r="R3055" i="16" s="1"/>
  <c r="N3055" i="16" s="1"/>
  <c r="P3055" i="16"/>
  <c r="Q2973" i="16"/>
  <c r="R2973" i="16" s="1"/>
  <c r="N2973" i="16" s="1"/>
  <c r="P2973" i="16"/>
  <c r="Q2902" i="16"/>
  <c r="R2902" i="16" s="1"/>
  <c r="N2902" i="16" s="1"/>
  <c r="P2902" i="16"/>
  <c r="Q2854" i="16"/>
  <c r="R2854" i="16" s="1"/>
  <c r="N2854" i="16" s="1"/>
  <c r="P2854" i="16"/>
  <c r="Q2796" i="16"/>
  <c r="R2796" i="16" s="1"/>
  <c r="N2796" i="16" s="1"/>
  <c r="P2796" i="16"/>
  <c r="P1716" i="16"/>
  <c r="Q1716" i="16"/>
  <c r="R1716" i="16" s="1"/>
  <c r="N1716" i="16" s="1"/>
  <c r="P3433" i="16"/>
  <c r="Q3433" i="16"/>
  <c r="R3433" i="16" s="1"/>
  <c r="N3433" i="16" s="1"/>
  <c r="Q3398" i="16"/>
  <c r="R3398" i="16" s="1"/>
  <c r="N3398" i="16" s="1"/>
  <c r="P3398" i="16"/>
  <c r="P3316" i="16"/>
  <c r="Q3316" i="16"/>
  <c r="R3316" i="16" s="1"/>
  <c r="N3316" i="16" s="1"/>
  <c r="Q3244" i="16"/>
  <c r="R3244" i="16" s="1"/>
  <c r="N3244" i="16" s="1"/>
  <c r="P3244" i="16"/>
  <c r="Q2885" i="16"/>
  <c r="R2885" i="16" s="1"/>
  <c r="N2885" i="16" s="1"/>
  <c r="P2885" i="16"/>
  <c r="Q2862" i="16"/>
  <c r="R2862" i="16" s="1"/>
  <c r="N2862" i="16" s="1"/>
  <c r="P2862" i="16"/>
  <c r="Q3127" i="16"/>
  <c r="R3127" i="16" s="1"/>
  <c r="N3127" i="16" s="1"/>
  <c r="P3127" i="16"/>
  <c r="P3068" i="16"/>
  <c r="Q3068" i="16"/>
  <c r="R3068" i="16" s="1"/>
  <c r="N3068" i="16" s="1"/>
  <c r="P2984" i="16"/>
  <c r="Q2984" i="16"/>
  <c r="R2984" i="16" s="1"/>
  <c r="N2984" i="16" s="1"/>
  <c r="Q2914" i="16"/>
  <c r="R2914" i="16" s="1"/>
  <c r="N2914" i="16" s="1"/>
  <c r="P2914" i="16"/>
  <c r="P2867" i="16"/>
  <c r="Q2867" i="16"/>
  <c r="R2867" i="16" s="1"/>
  <c r="N2867" i="16" s="1"/>
  <c r="Q2808" i="16"/>
  <c r="R2808" i="16" s="1"/>
  <c r="N2808" i="16" s="1"/>
  <c r="P2808" i="16"/>
  <c r="P2015" i="16"/>
  <c r="Q2015" i="16"/>
  <c r="R2015" i="16" s="1"/>
  <c r="N2015" i="16" s="1"/>
  <c r="Q3733" i="16"/>
  <c r="R3733" i="16" s="1"/>
  <c r="N3733" i="16" s="1"/>
  <c r="P3733" i="16"/>
  <c r="P3698" i="16"/>
  <c r="Q3698" i="16"/>
  <c r="R3698" i="16" s="1"/>
  <c r="N3698" i="16" s="1"/>
  <c r="P3615" i="16"/>
  <c r="Q3615" i="16"/>
  <c r="R3615" i="16" s="1"/>
  <c r="N3615" i="16" s="1"/>
  <c r="P3543" i="16"/>
  <c r="Q3543" i="16"/>
  <c r="R3543" i="16" s="1"/>
  <c r="N3543" i="16" s="1"/>
  <c r="Q3186" i="16"/>
  <c r="R3186" i="16" s="1"/>
  <c r="N3186" i="16" s="1"/>
  <c r="P3186" i="16"/>
  <c r="Q3161" i="16"/>
  <c r="R3161" i="16" s="1"/>
  <c r="N3161" i="16" s="1"/>
  <c r="P3161" i="16"/>
  <c r="Q3427" i="16"/>
  <c r="R3427" i="16" s="1"/>
  <c r="N3427" i="16" s="1"/>
  <c r="P3427" i="16"/>
  <c r="P3368" i="16"/>
  <c r="Q3368" i="16"/>
  <c r="R3368" i="16" s="1"/>
  <c r="N3368" i="16" s="1"/>
  <c r="Q3285" i="16"/>
  <c r="R3285" i="16" s="1"/>
  <c r="N3285" i="16" s="1"/>
  <c r="P3285" i="16"/>
  <c r="P3214" i="16"/>
  <c r="Q3214" i="16"/>
  <c r="R3214" i="16" s="1"/>
  <c r="N3214" i="16" s="1"/>
  <c r="P3168" i="16"/>
  <c r="Q3168" i="16"/>
  <c r="R3168" i="16" s="1"/>
  <c r="N3168" i="16" s="1"/>
  <c r="Q3107" i="16"/>
  <c r="R3107" i="16" s="1"/>
  <c r="N3107" i="16" s="1"/>
  <c r="P3107" i="16"/>
  <c r="Q2028" i="16"/>
  <c r="R2028" i="16" s="1"/>
  <c r="N2028" i="16" s="1"/>
  <c r="P2028" i="16"/>
  <c r="Q3745" i="16"/>
  <c r="R3745" i="16" s="1"/>
  <c r="N3745" i="16" s="1"/>
  <c r="P3745" i="16"/>
  <c r="P3710" i="16"/>
  <c r="Q3710" i="16"/>
  <c r="R3710" i="16" s="1"/>
  <c r="N3710" i="16" s="1"/>
  <c r="P3627" i="16"/>
  <c r="Q3627" i="16"/>
  <c r="R3627" i="16" s="1"/>
  <c r="N3627" i="16" s="1"/>
  <c r="Q3556" i="16"/>
  <c r="R3556" i="16" s="1"/>
  <c r="N3556" i="16" s="1"/>
  <c r="P3556" i="16"/>
  <c r="Q3197" i="16"/>
  <c r="R3197" i="16" s="1"/>
  <c r="N3197" i="16" s="1"/>
  <c r="P3197" i="16"/>
  <c r="Q3175" i="16"/>
  <c r="R3175" i="16" s="1"/>
  <c r="N3175" i="16" s="1"/>
  <c r="P3175" i="16"/>
  <c r="Q3439" i="16"/>
  <c r="R3439" i="16" s="1"/>
  <c r="N3439" i="16" s="1"/>
  <c r="P3439" i="16"/>
  <c r="P3380" i="16"/>
  <c r="Q3380" i="16"/>
  <c r="R3380" i="16" s="1"/>
  <c r="N3380" i="16" s="1"/>
  <c r="Q3297" i="16"/>
  <c r="R3297" i="16" s="1"/>
  <c r="N3297" i="16" s="1"/>
  <c r="P3297" i="16"/>
  <c r="P3226" i="16"/>
  <c r="Q3226" i="16"/>
  <c r="R3226" i="16" s="1"/>
  <c r="N3226" i="16" s="1"/>
  <c r="Q3178" i="16"/>
  <c r="R3178" i="16" s="1"/>
  <c r="N3178" i="16" s="1"/>
  <c r="P3178" i="16"/>
  <c r="P3120" i="16"/>
  <c r="Q3120" i="16"/>
  <c r="R3120" i="16" s="1"/>
  <c r="N3120" i="16" s="1"/>
  <c r="Q1176" i="16"/>
  <c r="R1176" i="16" s="1"/>
  <c r="N1176" i="16" s="1"/>
  <c r="P1176" i="16"/>
  <c r="Q2893" i="16"/>
  <c r="R2893" i="16" s="1"/>
  <c r="N2893" i="16" s="1"/>
  <c r="P2893" i="16"/>
  <c r="P2859" i="16"/>
  <c r="Q2859" i="16"/>
  <c r="R2859" i="16" s="1"/>
  <c r="N2859" i="16" s="1"/>
  <c r="Q2774" i="16"/>
  <c r="R2774" i="16" s="1"/>
  <c r="N2774" i="16" s="1"/>
  <c r="P2774" i="16"/>
  <c r="Q2704" i="16"/>
  <c r="R2704" i="16" s="1"/>
  <c r="N2704" i="16" s="1"/>
  <c r="P2704" i="16"/>
  <c r="Q2345" i="16"/>
  <c r="R2345" i="16" s="1"/>
  <c r="N2345" i="16" s="1"/>
  <c r="P2345" i="16"/>
  <c r="P2310" i="16"/>
  <c r="Q2310" i="16"/>
  <c r="R2310" i="16" s="1"/>
  <c r="N2310" i="16" s="1"/>
  <c r="P2586" i="16"/>
  <c r="Q2586" i="16"/>
  <c r="R2586" i="16" s="1"/>
  <c r="N2586" i="16" s="1"/>
  <c r="P2529" i="16"/>
  <c r="Q2529" i="16"/>
  <c r="R2529" i="16" s="1"/>
  <c r="N2529" i="16" s="1"/>
  <c r="P2433" i="16"/>
  <c r="Q2433" i="16"/>
  <c r="R2433" i="16" s="1"/>
  <c r="N2433" i="16" s="1"/>
  <c r="P2362" i="16"/>
  <c r="Q2362" i="16"/>
  <c r="R2362" i="16" s="1"/>
  <c r="N2362" i="16" s="1"/>
  <c r="Q2327" i="16"/>
  <c r="R2327" i="16" s="1"/>
  <c r="N2327" i="16" s="1"/>
  <c r="P2327" i="16"/>
  <c r="P2255" i="16"/>
  <c r="Q2255" i="16"/>
  <c r="R2255" i="16" s="1"/>
  <c r="N2255" i="16" s="1"/>
  <c r="Q1188" i="16"/>
  <c r="R1188" i="16" s="1"/>
  <c r="N1188" i="16" s="1"/>
  <c r="P1188" i="16"/>
  <c r="Q2905" i="16"/>
  <c r="R2905" i="16" s="1"/>
  <c r="N2905" i="16" s="1"/>
  <c r="P2905" i="16"/>
  <c r="Q2870" i="16"/>
  <c r="R2870" i="16" s="1"/>
  <c r="N2870" i="16" s="1"/>
  <c r="P2870" i="16"/>
  <c r="Q2787" i="16"/>
  <c r="R2787" i="16" s="1"/>
  <c r="N2787" i="16" s="1"/>
  <c r="P2787" i="16"/>
  <c r="Q2716" i="16"/>
  <c r="R2716" i="16" s="1"/>
  <c r="N2716" i="16" s="1"/>
  <c r="P2716" i="16"/>
  <c r="P2357" i="16"/>
  <c r="Q2357" i="16"/>
  <c r="R2357" i="16" s="1"/>
  <c r="N2357" i="16" s="1"/>
  <c r="P2322" i="16"/>
  <c r="Q2322" i="16"/>
  <c r="R2322" i="16" s="1"/>
  <c r="N2322" i="16" s="1"/>
  <c r="Q2598" i="16"/>
  <c r="R2598" i="16" s="1"/>
  <c r="N2598" i="16" s="1"/>
  <c r="P2598" i="16"/>
  <c r="P2539" i="16"/>
  <c r="Q2539" i="16"/>
  <c r="R2539" i="16" s="1"/>
  <c r="N2539" i="16" s="1"/>
  <c r="P2457" i="16"/>
  <c r="Q2457" i="16"/>
  <c r="R2457" i="16" s="1"/>
  <c r="N2457" i="16" s="1"/>
  <c r="P2374" i="16"/>
  <c r="Q2374" i="16"/>
  <c r="R2374" i="16" s="1"/>
  <c r="N2374" i="16" s="1"/>
  <c r="Q2339" i="16"/>
  <c r="R2339" i="16" s="1"/>
  <c r="N2339" i="16" s="1"/>
  <c r="P2339" i="16"/>
  <c r="P2267" i="16"/>
  <c r="Q2267" i="16"/>
  <c r="R2267" i="16" s="1"/>
  <c r="N2267" i="16" s="1"/>
  <c r="Q1344" i="16"/>
  <c r="R1344" i="16" s="1"/>
  <c r="N1344" i="16" s="1"/>
  <c r="P1344" i="16"/>
  <c r="Q3061" i="16"/>
  <c r="R3061" i="16" s="1"/>
  <c r="N3061" i="16" s="1"/>
  <c r="P3061" i="16"/>
  <c r="Q3026" i="16"/>
  <c r="R3026" i="16" s="1"/>
  <c r="N3026" i="16" s="1"/>
  <c r="P3026" i="16"/>
  <c r="Q2943" i="16"/>
  <c r="R2943" i="16" s="1"/>
  <c r="N2943" i="16" s="1"/>
  <c r="P2943" i="16"/>
  <c r="Q2872" i="16"/>
  <c r="R2872" i="16" s="1"/>
  <c r="N2872" i="16" s="1"/>
  <c r="P2872" i="16"/>
  <c r="P2513" i="16"/>
  <c r="Q2513" i="16"/>
  <c r="R2513" i="16" s="1"/>
  <c r="N2513" i="16" s="1"/>
  <c r="Q2490" i="16"/>
  <c r="R2490" i="16" s="1"/>
  <c r="N2490" i="16" s="1"/>
  <c r="P2490" i="16"/>
  <c r="Q2755" i="16"/>
  <c r="R2755" i="16" s="1"/>
  <c r="N2755" i="16" s="1"/>
  <c r="P2755" i="16"/>
  <c r="Q2696" i="16"/>
  <c r="R2696" i="16" s="1"/>
  <c r="N2696" i="16" s="1"/>
  <c r="P2696" i="16"/>
  <c r="P2613" i="16"/>
  <c r="Q2613" i="16"/>
  <c r="R2613" i="16" s="1"/>
  <c r="N2613" i="16" s="1"/>
  <c r="Q2530" i="16"/>
  <c r="R2530" i="16" s="1"/>
  <c r="N2530" i="16" s="1"/>
  <c r="P2530" i="16"/>
  <c r="P2495" i="16"/>
  <c r="Q2495" i="16"/>
  <c r="R2495" i="16" s="1"/>
  <c r="N2495" i="16" s="1"/>
  <c r="Q2424" i="16"/>
  <c r="R2424" i="16" s="1"/>
  <c r="N2424" i="16" s="1"/>
  <c r="P2424" i="16"/>
  <c r="Q2088" i="16"/>
  <c r="R2088" i="16" s="1"/>
  <c r="N2088" i="16" s="1"/>
  <c r="P2088" i="16"/>
  <c r="P2785" i="16"/>
  <c r="Q2785" i="16"/>
  <c r="R2785" i="16" s="1"/>
  <c r="N2785" i="16" s="1"/>
  <c r="Q2726" i="16"/>
  <c r="R2726" i="16" s="1"/>
  <c r="N2726" i="16" s="1"/>
  <c r="P2726" i="16"/>
  <c r="P2667" i="16"/>
  <c r="Q2667" i="16"/>
  <c r="R2667" i="16" s="1"/>
  <c r="N2667" i="16" s="1"/>
  <c r="P2597" i="16"/>
  <c r="Q2597" i="16"/>
  <c r="R2597" i="16" s="1"/>
  <c r="N2597" i="16" s="1"/>
  <c r="Q2238" i="16"/>
  <c r="R2238" i="16" s="1"/>
  <c r="N2238" i="16" s="1"/>
  <c r="P2238" i="16"/>
  <c r="Q2202" i="16"/>
  <c r="R2202" i="16" s="1"/>
  <c r="N2202" i="16" s="1"/>
  <c r="P2202" i="16"/>
  <c r="P2479" i="16"/>
  <c r="Q2479" i="16"/>
  <c r="R2479" i="16" s="1"/>
  <c r="N2479" i="16" s="1"/>
  <c r="Q2420" i="16"/>
  <c r="R2420" i="16" s="1"/>
  <c r="N2420" i="16" s="1"/>
  <c r="P2420" i="16"/>
  <c r="Q2325" i="16"/>
  <c r="R2325" i="16" s="1"/>
  <c r="N2325" i="16" s="1"/>
  <c r="P2325" i="16"/>
  <c r="Q2254" i="16"/>
  <c r="R2254" i="16" s="1"/>
  <c r="N2254" i="16" s="1"/>
  <c r="P2254" i="16"/>
  <c r="Q2220" i="16"/>
  <c r="R2220" i="16" s="1"/>
  <c r="N2220" i="16" s="1"/>
  <c r="P2220" i="16"/>
  <c r="Q2149" i="16"/>
  <c r="R2149" i="16" s="1"/>
  <c r="N2149" i="16" s="1"/>
  <c r="P2149" i="16"/>
  <c r="P3821" i="16"/>
  <c r="Q3821" i="16"/>
  <c r="R3821" i="16" s="1"/>
  <c r="N3821" i="16" s="1"/>
  <c r="Q2941" i="16"/>
  <c r="R2941" i="16" s="1"/>
  <c r="N2941" i="16" s="1"/>
  <c r="P2941" i="16"/>
  <c r="Q2906" i="16"/>
  <c r="R2906" i="16" s="1"/>
  <c r="N2906" i="16" s="1"/>
  <c r="P2906" i="16"/>
  <c r="Q2823" i="16"/>
  <c r="R2823" i="16" s="1"/>
  <c r="N2823" i="16" s="1"/>
  <c r="P2823" i="16"/>
  <c r="Q2752" i="16"/>
  <c r="R2752" i="16" s="1"/>
  <c r="N2752" i="16" s="1"/>
  <c r="P2752" i="16"/>
  <c r="Q2393" i="16"/>
  <c r="R2393" i="16" s="1"/>
  <c r="N2393" i="16" s="1"/>
  <c r="P2393" i="16"/>
  <c r="Q2359" i="16"/>
  <c r="R2359" i="16" s="1"/>
  <c r="N2359" i="16" s="1"/>
  <c r="P2359" i="16"/>
  <c r="Q2635" i="16"/>
  <c r="R2635" i="16" s="1"/>
  <c r="N2635" i="16" s="1"/>
  <c r="P2635" i="16"/>
  <c r="Q2576" i="16"/>
  <c r="R2576" i="16" s="1"/>
  <c r="N2576" i="16" s="1"/>
  <c r="P2576" i="16"/>
  <c r="P2494" i="16"/>
  <c r="Q2494" i="16"/>
  <c r="R2494" i="16" s="1"/>
  <c r="N2494" i="16" s="1"/>
  <c r="P2410" i="16"/>
  <c r="Q2410" i="16"/>
  <c r="R2410" i="16" s="1"/>
  <c r="N2410" i="16" s="1"/>
  <c r="Q2375" i="16"/>
  <c r="R2375" i="16" s="1"/>
  <c r="N2375" i="16" s="1"/>
  <c r="P2375" i="16"/>
  <c r="Q2304" i="16"/>
  <c r="R2304" i="16" s="1"/>
  <c r="N2304" i="16" s="1"/>
  <c r="P2304" i="16"/>
  <c r="Q1823" i="16"/>
  <c r="R1823" i="16" s="1"/>
  <c r="N1823" i="16" s="1"/>
  <c r="P1823" i="16"/>
  <c r="P2521" i="16"/>
  <c r="Q2521" i="16"/>
  <c r="R2521" i="16" s="1"/>
  <c r="N2521" i="16" s="1"/>
  <c r="Q2462" i="16"/>
  <c r="R2462" i="16" s="1"/>
  <c r="N2462" i="16" s="1"/>
  <c r="P2462" i="16"/>
  <c r="Q2402" i="16"/>
  <c r="R2402" i="16" s="1"/>
  <c r="N2402" i="16" s="1"/>
  <c r="P2402" i="16"/>
  <c r="Q2320" i="16"/>
  <c r="R2320" i="16" s="1"/>
  <c r="N2320" i="16" s="1"/>
  <c r="P2320" i="16"/>
  <c r="Q1974" i="16"/>
  <c r="R1974" i="16" s="1"/>
  <c r="N1974" i="16" s="1"/>
  <c r="P1974" i="16"/>
  <c r="Q1939" i="16"/>
  <c r="R1939" i="16" s="1"/>
  <c r="N1939" i="16" s="1"/>
  <c r="P1939" i="16"/>
  <c r="Q2216" i="16"/>
  <c r="R2216" i="16" s="1"/>
  <c r="N2216" i="16" s="1"/>
  <c r="P2216" i="16"/>
  <c r="P2155" i="16"/>
  <c r="Q2155" i="16"/>
  <c r="R2155" i="16" s="1"/>
  <c r="N2155" i="16" s="1"/>
  <c r="Q3774" i="16"/>
  <c r="R3774" i="16" s="1"/>
  <c r="N3774" i="16" s="1"/>
  <c r="P3774" i="16"/>
  <c r="Q3800" i="16"/>
  <c r="R3800" i="16" s="1"/>
  <c r="N3800" i="16" s="1"/>
  <c r="P3800" i="16"/>
  <c r="Q3729" i="16"/>
  <c r="R3729" i="16" s="1"/>
  <c r="N3729" i="16" s="1"/>
  <c r="P3729" i="16"/>
  <c r="Q3683" i="16"/>
  <c r="R3683" i="16" s="1"/>
  <c r="N3683" i="16" s="1"/>
  <c r="P3683" i="16"/>
  <c r="P3623" i="16"/>
  <c r="Q3623" i="16"/>
  <c r="R3623" i="16" s="1"/>
  <c r="N3623" i="16" s="1"/>
  <c r="P598" i="16"/>
  <c r="Q598" i="16"/>
  <c r="R598" i="16" s="1"/>
  <c r="N598" i="16" s="1"/>
  <c r="Q1946" i="16"/>
  <c r="R1946" i="16" s="1"/>
  <c r="N1946" i="16" s="1"/>
  <c r="P1946" i="16"/>
  <c r="Q419" i="16"/>
  <c r="R419" i="16" s="1"/>
  <c r="N419" i="16" s="1"/>
  <c r="P419" i="16"/>
  <c r="Q295" i="16"/>
  <c r="R295" i="16" s="1"/>
  <c r="N295" i="16" s="1"/>
  <c r="P295" i="16"/>
  <c r="Q2025" i="16"/>
  <c r="R2025" i="16" s="1"/>
  <c r="N2025" i="16" s="1"/>
  <c r="P2025" i="16"/>
  <c r="Q320" i="16"/>
  <c r="R320" i="16" s="1"/>
  <c r="N320" i="16" s="1"/>
  <c r="P320" i="16"/>
  <c r="P53" i="16"/>
  <c r="Q53" i="16"/>
  <c r="R53" i="16" s="1"/>
  <c r="N53" i="16" s="1"/>
  <c r="P2697" i="16"/>
  <c r="Q2697" i="16"/>
  <c r="R2697" i="16" s="1"/>
  <c r="N2697" i="16" s="1"/>
  <c r="Q917" i="16"/>
  <c r="R917" i="16" s="1"/>
  <c r="N917" i="16" s="1"/>
  <c r="P917" i="16"/>
  <c r="P1872" i="16"/>
  <c r="Q1872" i="16"/>
  <c r="R1872" i="16" s="1"/>
  <c r="N1872" i="16" s="1"/>
  <c r="Q2442" i="16"/>
  <c r="R2442" i="16" s="1"/>
  <c r="N2442" i="16" s="1"/>
  <c r="P2442" i="16"/>
  <c r="Q541" i="16"/>
  <c r="R541" i="16" s="1"/>
  <c r="N541" i="16" s="1"/>
  <c r="P541" i="16"/>
  <c r="Q227" i="16"/>
  <c r="R227" i="16" s="1"/>
  <c r="N227" i="16" s="1"/>
  <c r="P227" i="16"/>
  <c r="Q780" i="16"/>
  <c r="R780" i="16" s="1"/>
  <c r="N780" i="16" s="1"/>
  <c r="P780" i="16"/>
  <c r="Q493" i="16"/>
  <c r="R493" i="16" s="1"/>
  <c r="N493" i="16" s="1"/>
  <c r="P493" i="16"/>
  <c r="Q196" i="16"/>
  <c r="R196" i="16" s="1"/>
  <c r="N196" i="16" s="1"/>
  <c r="P196" i="16"/>
  <c r="Q584" i="16"/>
  <c r="R584" i="16" s="1"/>
  <c r="N584" i="16" s="1"/>
  <c r="P584" i="16"/>
  <c r="Q984" i="16"/>
  <c r="R984" i="16" s="1"/>
  <c r="N984" i="16" s="1"/>
  <c r="P984" i="16"/>
  <c r="Q1360" i="16"/>
  <c r="R1360" i="16" s="1"/>
  <c r="N1360" i="16" s="1"/>
  <c r="P1360" i="16"/>
  <c r="Q1891" i="16"/>
  <c r="R1891" i="16" s="1"/>
  <c r="N1891" i="16" s="1"/>
  <c r="P1891" i="16"/>
  <c r="Q1594" i="16"/>
  <c r="R1594" i="16" s="1"/>
  <c r="N1594" i="16" s="1"/>
  <c r="P1594" i="16"/>
  <c r="Q1463" i="16"/>
  <c r="R1463" i="16" s="1"/>
  <c r="N1463" i="16" s="1"/>
  <c r="P1463" i="16"/>
  <c r="P266" i="16"/>
  <c r="Q266" i="16"/>
  <c r="R266" i="16" s="1"/>
  <c r="N266" i="16" s="1"/>
  <c r="Q963" i="16"/>
  <c r="R963" i="16" s="1"/>
  <c r="N963" i="16" s="1"/>
  <c r="P963" i="16"/>
  <c r="Q605" i="16"/>
  <c r="R605" i="16" s="1"/>
  <c r="N605" i="16" s="1"/>
  <c r="P605" i="16"/>
  <c r="Q763" i="16"/>
  <c r="R763" i="16" s="1"/>
  <c r="N763" i="16" s="1"/>
  <c r="P763" i="16"/>
  <c r="Q453" i="16"/>
  <c r="R453" i="16" s="1"/>
  <c r="N453" i="16" s="1"/>
  <c r="P453" i="16"/>
  <c r="Q120" i="16"/>
  <c r="R120" i="16" s="1"/>
  <c r="N120" i="16" s="1"/>
  <c r="P120" i="16"/>
  <c r="Q851" i="16"/>
  <c r="R851" i="16" s="1"/>
  <c r="N851" i="16" s="1"/>
  <c r="P851" i="16"/>
  <c r="Q1527" i="16"/>
  <c r="R1527" i="16" s="1"/>
  <c r="N1527" i="16" s="1"/>
  <c r="P1527" i="16"/>
  <c r="Q1228" i="16"/>
  <c r="R1228" i="16" s="1"/>
  <c r="N1228" i="16" s="1"/>
  <c r="P1228" i="16"/>
  <c r="P1696" i="16"/>
  <c r="Q1696" i="16"/>
  <c r="R1696" i="16" s="1"/>
  <c r="N1696" i="16" s="1"/>
  <c r="Q1759" i="16"/>
  <c r="R1759" i="16" s="1"/>
  <c r="N1759" i="16" s="1"/>
  <c r="P1759" i="16"/>
  <c r="Q1461" i="16"/>
  <c r="R1461" i="16" s="1"/>
  <c r="N1461" i="16" s="1"/>
  <c r="P1461" i="16"/>
  <c r="Q1307" i="16"/>
  <c r="R1307" i="16" s="1"/>
  <c r="N1307" i="16" s="1"/>
  <c r="P1307" i="16"/>
  <c r="P853" i="16"/>
  <c r="Q853" i="16"/>
  <c r="R853" i="16" s="1"/>
  <c r="N853" i="16" s="1"/>
  <c r="Q508" i="16"/>
  <c r="R508" i="16" s="1"/>
  <c r="N508" i="16" s="1"/>
  <c r="P508" i="16"/>
  <c r="P414" i="16"/>
  <c r="Q414" i="16"/>
  <c r="R414" i="16" s="1"/>
  <c r="N414" i="16" s="1"/>
  <c r="Q332" i="16"/>
  <c r="R332" i="16" s="1"/>
  <c r="N332" i="16" s="1"/>
  <c r="P332" i="16"/>
  <c r="P1042" i="16"/>
  <c r="Q1042" i="16"/>
  <c r="R1042" i="16" s="1"/>
  <c r="N1042" i="16" s="1"/>
  <c r="Q731" i="16"/>
  <c r="R731" i="16" s="1"/>
  <c r="N731" i="16" s="1"/>
  <c r="P731" i="16"/>
  <c r="P1358" i="16"/>
  <c r="Q1358" i="16"/>
  <c r="R1358" i="16" s="1"/>
  <c r="N1358" i="16" s="1"/>
  <c r="P1094" i="16"/>
  <c r="Q1094" i="16"/>
  <c r="R1094" i="16" s="1"/>
  <c r="N1094" i="16" s="1"/>
  <c r="P1816" i="16"/>
  <c r="Q1816" i="16"/>
  <c r="R1816" i="16" s="1"/>
  <c r="N1816" i="16" s="1"/>
  <c r="Q1303" i="16"/>
  <c r="R1303" i="16" s="1"/>
  <c r="N1303" i="16" s="1"/>
  <c r="P1303" i="16"/>
  <c r="Q1317" i="16"/>
  <c r="R1317" i="16" s="1"/>
  <c r="N1317" i="16" s="1"/>
  <c r="P1317" i="16"/>
  <c r="Q2049" i="16"/>
  <c r="R2049" i="16" s="1"/>
  <c r="N2049" i="16" s="1"/>
  <c r="P2049" i="16"/>
  <c r="Q2064" i="16"/>
  <c r="R2064" i="16" s="1"/>
  <c r="N2064" i="16" s="1"/>
  <c r="P2064" i="16"/>
  <c r="P866" i="16"/>
  <c r="Q866" i="16"/>
  <c r="R866" i="16" s="1"/>
  <c r="N866" i="16" s="1"/>
  <c r="Q520" i="16"/>
  <c r="R520" i="16" s="1"/>
  <c r="N520" i="16" s="1"/>
  <c r="P520" i="16"/>
  <c r="P426" i="16"/>
  <c r="Q426" i="16"/>
  <c r="R426" i="16" s="1"/>
  <c r="N426" i="16" s="1"/>
  <c r="Q344" i="16"/>
  <c r="R344" i="16" s="1"/>
  <c r="N344" i="16" s="1"/>
  <c r="P344" i="16"/>
  <c r="P1054" i="16"/>
  <c r="Q1054" i="16"/>
  <c r="R1054" i="16" s="1"/>
  <c r="N1054" i="16" s="1"/>
  <c r="Q743" i="16"/>
  <c r="R743" i="16" s="1"/>
  <c r="N743" i="16" s="1"/>
  <c r="P743" i="16"/>
  <c r="Q1369" i="16"/>
  <c r="R1369" i="16" s="1"/>
  <c r="N1369" i="16" s="1"/>
  <c r="P1369" i="16"/>
  <c r="Q1107" i="16"/>
  <c r="R1107" i="16" s="1"/>
  <c r="N1107" i="16" s="1"/>
  <c r="P1107" i="16"/>
  <c r="Q1828" i="16"/>
  <c r="R1828" i="16" s="1"/>
  <c r="N1828" i="16" s="1"/>
  <c r="P1828" i="16"/>
  <c r="P1314" i="16"/>
  <c r="Q1314" i="16"/>
  <c r="R1314" i="16" s="1"/>
  <c r="N1314" i="16" s="1"/>
  <c r="Q1328" i="16"/>
  <c r="R1328" i="16" s="1"/>
  <c r="N1328" i="16" s="1"/>
  <c r="P1328" i="16"/>
  <c r="Q2061" i="16"/>
  <c r="R2061" i="16" s="1"/>
  <c r="N2061" i="16" s="1"/>
  <c r="P2061" i="16"/>
  <c r="Q2076" i="16"/>
  <c r="R2076" i="16" s="1"/>
  <c r="N2076" i="16" s="1"/>
  <c r="P2076" i="16"/>
  <c r="P734" i="16"/>
  <c r="Q734" i="16"/>
  <c r="R734" i="16" s="1"/>
  <c r="N734" i="16" s="1"/>
  <c r="P388" i="16"/>
  <c r="Q388" i="16"/>
  <c r="R388" i="16" s="1"/>
  <c r="N388" i="16" s="1"/>
  <c r="P294" i="16"/>
  <c r="Q294" i="16"/>
  <c r="R294" i="16" s="1"/>
  <c r="N294" i="16" s="1"/>
  <c r="Q200" i="16"/>
  <c r="R200" i="16" s="1"/>
  <c r="N200" i="16" s="1"/>
  <c r="P200" i="16"/>
  <c r="Q920" i="16"/>
  <c r="R920" i="16" s="1"/>
  <c r="N920" i="16" s="1"/>
  <c r="P920" i="16"/>
  <c r="Q611" i="16"/>
  <c r="R611" i="16" s="1"/>
  <c r="N611" i="16" s="1"/>
  <c r="P611" i="16"/>
  <c r="Q1237" i="16"/>
  <c r="R1237" i="16" s="1"/>
  <c r="N1237" i="16" s="1"/>
  <c r="P1237" i="16"/>
  <c r="P1995" i="16"/>
  <c r="Q1995" i="16"/>
  <c r="R1995" i="16" s="1"/>
  <c r="N1995" i="16" s="1"/>
  <c r="Q1697" i="16"/>
  <c r="R1697" i="16" s="1"/>
  <c r="N1697" i="16" s="1"/>
  <c r="P1697" i="16"/>
  <c r="P1181" i="16"/>
  <c r="Q1181" i="16"/>
  <c r="R1181" i="16" s="1"/>
  <c r="N1181" i="16" s="1"/>
  <c r="Q1196" i="16"/>
  <c r="R1196" i="16" s="1"/>
  <c r="N1196" i="16" s="1"/>
  <c r="P1196" i="16"/>
  <c r="Q1929" i="16"/>
  <c r="R1929" i="16" s="1"/>
  <c r="N1929" i="16" s="1"/>
  <c r="P1929" i="16"/>
  <c r="Q1883" i="16"/>
  <c r="R1883" i="16" s="1"/>
  <c r="N1883" i="16" s="1"/>
  <c r="P1883" i="16"/>
  <c r="Q135" i="16"/>
  <c r="R135" i="16" s="1"/>
  <c r="N135" i="16" s="1"/>
  <c r="P135" i="16"/>
  <c r="Q832" i="16"/>
  <c r="R832" i="16" s="1"/>
  <c r="N832" i="16" s="1"/>
  <c r="P832" i="16"/>
  <c r="P738" i="16"/>
  <c r="Q738" i="16"/>
  <c r="R738" i="16" s="1"/>
  <c r="N738" i="16" s="1"/>
  <c r="Q656" i="16"/>
  <c r="R656" i="16" s="1"/>
  <c r="N656" i="16" s="1"/>
  <c r="P656" i="16"/>
  <c r="Q321" i="16"/>
  <c r="R321" i="16" s="1"/>
  <c r="N321" i="16" s="1"/>
  <c r="P321" i="16"/>
  <c r="Q1056" i="16"/>
  <c r="R1056" i="16" s="1"/>
  <c r="N1056" i="16" s="1"/>
  <c r="P1056" i="16"/>
  <c r="Q1681" i="16"/>
  <c r="R1681" i="16" s="1"/>
  <c r="N1681" i="16" s="1"/>
  <c r="P1681" i="16"/>
  <c r="Q1419" i="16"/>
  <c r="R1419" i="16" s="1"/>
  <c r="N1419" i="16" s="1"/>
  <c r="P1419" i="16"/>
  <c r="Q881" i="16"/>
  <c r="R881" i="16" s="1"/>
  <c r="N881" i="16" s="1"/>
  <c r="P881" i="16"/>
  <c r="Q1625" i="16"/>
  <c r="R1625" i="16" s="1"/>
  <c r="N1625" i="16" s="1"/>
  <c r="P1625" i="16"/>
  <c r="Q1641" i="16"/>
  <c r="R1641" i="16" s="1"/>
  <c r="N1641" i="16" s="1"/>
  <c r="P1641" i="16"/>
  <c r="P1414" i="16"/>
  <c r="Q1414" i="16"/>
  <c r="R1414" i="16" s="1"/>
  <c r="N1414" i="16" s="1"/>
  <c r="P278" i="16"/>
  <c r="Q278" i="16"/>
  <c r="R278" i="16" s="1"/>
  <c r="N278" i="16" s="1"/>
  <c r="P1046" i="16"/>
  <c r="Q1046" i="16"/>
  <c r="R1046" i="16" s="1"/>
  <c r="N1046" i="16" s="1"/>
  <c r="Q701" i="16"/>
  <c r="R701" i="16" s="1"/>
  <c r="N701" i="16" s="1"/>
  <c r="P701" i="16"/>
  <c r="P607" i="16"/>
  <c r="Q607" i="16"/>
  <c r="R607" i="16" s="1"/>
  <c r="N607" i="16" s="1"/>
  <c r="Q523" i="16"/>
  <c r="R523" i="16" s="1"/>
  <c r="N523" i="16" s="1"/>
  <c r="P523" i="16"/>
  <c r="Q191" i="16"/>
  <c r="R191" i="16" s="1"/>
  <c r="N191" i="16" s="1"/>
  <c r="P191" i="16"/>
  <c r="Q923" i="16"/>
  <c r="R923" i="16" s="1"/>
  <c r="N923" i="16" s="1"/>
  <c r="P923" i="16"/>
  <c r="Q1550" i="16"/>
  <c r="R1550" i="16" s="1"/>
  <c r="N1550" i="16" s="1"/>
  <c r="P1550" i="16"/>
  <c r="Q1287" i="16"/>
  <c r="R1287" i="16" s="1"/>
  <c r="N1287" i="16" s="1"/>
  <c r="P1287" i="16"/>
  <c r="P2007" i="16"/>
  <c r="Q2007" i="16"/>
  <c r="R2007" i="16" s="1"/>
  <c r="N2007" i="16" s="1"/>
  <c r="Q1495" i="16"/>
  <c r="R1495" i="16" s="1"/>
  <c r="N1495" i="16" s="1"/>
  <c r="P1495" i="16"/>
  <c r="Q1508" i="16"/>
  <c r="R1508" i="16" s="1"/>
  <c r="N1508" i="16" s="1"/>
  <c r="P1508" i="16"/>
  <c r="Q1271" i="16"/>
  <c r="R1271" i="16" s="1"/>
  <c r="N1271" i="16" s="1"/>
  <c r="P1271" i="16"/>
  <c r="Q483" i="16"/>
  <c r="R483" i="16" s="1"/>
  <c r="N483" i="16" s="1"/>
  <c r="P483" i="16"/>
  <c r="P137" i="16"/>
  <c r="Q137" i="16"/>
  <c r="R137" i="16" s="1"/>
  <c r="N137" i="16" s="1"/>
  <c r="P822" i="16"/>
  <c r="Q822" i="16"/>
  <c r="R822" i="16" s="1"/>
  <c r="N822" i="16" s="1"/>
  <c r="Q979" i="16"/>
  <c r="R979" i="16" s="1"/>
  <c r="N979" i="16" s="1"/>
  <c r="P979" i="16"/>
  <c r="Q669" i="16"/>
  <c r="R669" i="16" s="1"/>
  <c r="N669" i="16" s="1"/>
  <c r="P669" i="16"/>
  <c r="Q347" i="16"/>
  <c r="R347" i="16" s="1"/>
  <c r="N347" i="16" s="1"/>
  <c r="P347" i="16"/>
  <c r="Q1068" i="16"/>
  <c r="R1068" i="16" s="1"/>
  <c r="N1068" i="16" s="1"/>
  <c r="P1068" i="16"/>
  <c r="Q1741" i="16"/>
  <c r="R1741" i="16" s="1"/>
  <c r="N1741" i="16" s="1"/>
  <c r="P1741" i="16"/>
  <c r="Q1445" i="16"/>
  <c r="R1445" i="16" s="1"/>
  <c r="N1445" i="16" s="1"/>
  <c r="P1445" i="16"/>
  <c r="P930" i="16"/>
  <c r="Q930" i="16"/>
  <c r="R930" i="16" s="1"/>
  <c r="N930" i="16" s="1"/>
  <c r="P1975" i="16"/>
  <c r="Q1975" i="16"/>
  <c r="R1975" i="16" s="1"/>
  <c r="N1975" i="16" s="1"/>
  <c r="Q1678" i="16"/>
  <c r="R1678" i="16" s="1"/>
  <c r="N1678" i="16" s="1"/>
  <c r="P1678" i="16"/>
  <c r="Q1571" i="16"/>
  <c r="R1571" i="16" s="1"/>
  <c r="N1571" i="16" s="1"/>
  <c r="P1571" i="16"/>
  <c r="Q495" i="16"/>
  <c r="R495" i="16" s="1"/>
  <c r="N495" i="16" s="1"/>
  <c r="P495" i="16"/>
  <c r="Q147" i="16"/>
  <c r="R147" i="16" s="1"/>
  <c r="N147" i="16" s="1"/>
  <c r="P147" i="16"/>
  <c r="P55" i="16"/>
  <c r="Q55" i="16"/>
  <c r="R55" i="16" s="1"/>
  <c r="N55" i="16" s="1"/>
  <c r="Q992" i="16"/>
  <c r="R992" i="16" s="1"/>
  <c r="N992" i="16" s="1"/>
  <c r="P992" i="16"/>
  <c r="Q681" i="16"/>
  <c r="R681" i="16" s="1"/>
  <c r="N681" i="16" s="1"/>
  <c r="P681" i="16"/>
  <c r="Q359" i="16"/>
  <c r="R359" i="16" s="1"/>
  <c r="N359" i="16" s="1"/>
  <c r="P359" i="16"/>
  <c r="Q1080" i="16"/>
  <c r="R1080" i="16" s="1"/>
  <c r="N1080" i="16" s="1"/>
  <c r="P1080" i="16"/>
  <c r="Q1753" i="16"/>
  <c r="R1753" i="16" s="1"/>
  <c r="N1753" i="16" s="1"/>
  <c r="P1753" i="16"/>
  <c r="Q1456" i="16"/>
  <c r="R1456" i="16" s="1"/>
  <c r="N1456" i="16" s="1"/>
  <c r="P1456" i="16"/>
  <c r="P942" i="16"/>
  <c r="Q942" i="16"/>
  <c r="R942" i="16" s="1"/>
  <c r="N942" i="16" s="1"/>
  <c r="P1987" i="16"/>
  <c r="Q1987" i="16"/>
  <c r="R1987" i="16" s="1"/>
  <c r="N1987" i="16" s="1"/>
  <c r="Q1689" i="16"/>
  <c r="R1689" i="16" s="1"/>
  <c r="N1689" i="16" s="1"/>
  <c r="P1689" i="16"/>
  <c r="P1584" i="16"/>
  <c r="Q1584" i="16"/>
  <c r="R1584" i="16" s="1"/>
  <c r="N1584" i="16" s="1"/>
  <c r="P362" i="16"/>
  <c r="Q362" i="16"/>
  <c r="R362" i="16" s="1"/>
  <c r="N362" i="16" s="1"/>
  <c r="Q1059" i="16"/>
  <c r="R1059" i="16" s="1"/>
  <c r="N1059" i="16" s="1"/>
  <c r="P1059" i="16"/>
  <c r="Q700" i="16"/>
  <c r="R700" i="16" s="1"/>
  <c r="N700" i="16" s="1"/>
  <c r="P700" i="16"/>
  <c r="P858" i="16"/>
  <c r="Q858" i="16"/>
  <c r="R858" i="16" s="1"/>
  <c r="N858" i="16" s="1"/>
  <c r="P550" i="16"/>
  <c r="Q550" i="16"/>
  <c r="R550" i="16" s="1"/>
  <c r="N550" i="16" s="1"/>
  <c r="Q215" i="16"/>
  <c r="R215" i="16" s="1"/>
  <c r="N215" i="16" s="1"/>
  <c r="P215" i="16"/>
  <c r="Q948" i="16"/>
  <c r="R948" i="16" s="1"/>
  <c r="N948" i="16" s="1"/>
  <c r="P948" i="16"/>
  <c r="Q1622" i="16"/>
  <c r="R1622" i="16" s="1"/>
  <c r="N1622" i="16" s="1"/>
  <c r="P1622" i="16"/>
  <c r="P1324" i="16"/>
  <c r="Q1324" i="16"/>
  <c r="R1324" i="16" s="1"/>
  <c r="N1324" i="16" s="1"/>
  <c r="Q1793" i="16"/>
  <c r="R1793" i="16" s="1"/>
  <c r="N1793" i="16" s="1"/>
  <c r="P1793" i="16"/>
  <c r="P1856" i="16"/>
  <c r="Q1856" i="16"/>
  <c r="R1856" i="16" s="1"/>
  <c r="N1856" i="16" s="1"/>
  <c r="Q1557" i="16"/>
  <c r="R1557" i="16" s="1"/>
  <c r="N1557" i="16" s="1"/>
  <c r="P1557" i="16"/>
  <c r="Q1427" i="16"/>
  <c r="R1427" i="16" s="1"/>
  <c r="N1427" i="16" s="1"/>
  <c r="P1427" i="16"/>
  <c r="Q230" i="16"/>
  <c r="R230" i="16" s="1"/>
  <c r="N230" i="16" s="1"/>
  <c r="P230" i="16"/>
  <c r="Q927" i="16"/>
  <c r="R927" i="16" s="1"/>
  <c r="N927" i="16" s="1"/>
  <c r="P927" i="16"/>
  <c r="Q569" i="16"/>
  <c r="R569" i="16" s="1"/>
  <c r="N569" i="16" s="1"/>
  <c r="P569" i="16"/>
  <c r="Q727" i="16"/>
  <c r="R727" i="16" s="1"/>
  <c r="N727" i="16" s="1"/>
  <c r="P727" i="16"/>
  <c r="Q417" i="16"/>
  <c r="R417" i="16" s="1"/>
  <c r="N417" i="16" s="1"/>
  <c r="P417" i="16"/>
  <c r="Q84" i="16"/>
  <c r="R84" i="16" s="1"/>
  <c r="N84" i="16" s="1"/>
  <c r="P84" i="16"/>
  <c r="Q816" i="16"/>
  <c r="R816" i="16" s="1"/>
  <c r="N816" i="16" s="1"/>
  <c r="P816" i="16"/>
  <c r="P1490" i="16"/>
  <c r="Q1490" i="16"/>
  <c r="R1490" i="16" s="1"/>
  <c r="N1490" i="16" s="1"/>
  <c r="Q1192" i="16"/>
  <c r="R1192" i="16" s="1"/>
  <c r="N1192" i="16" s="1"/>
  <c r="P1192" i="16"/>
  <c r="P1660" i="16"/>
  <c r="Q1660" i="16"/>
  <c r="R1660" i="16" s="1"/>
  <c r="N1660" i="16" s="1"/>
  <c r="P1723" i="16"/>
  <c r="Q1723" i="16"/>
  <c r="R1723" i="16" s="1"/>
  <c r="N1723" i="16" s="1"/>
  <c r="Q1425" i="16"/>
  <c r="R1425" i="16" s="1"/>
  <c r="N1425" i="16" s="1"/>
  <c r="P1425" i="16"/>
  <c r="P1270" i="16"/>
  <c r="Q1270" i="16"/>
  <c r="R1270" i="16" s="1"/>
  <c r="N1270" i="16" s="1"/>
  <c r="Q913" i="16"/>
  <c r="R913" i="16" s="1"/>
  <c r="N913" i="16" s="1"/>
  <c r="P913" i="16"/>
  <c r="P652" i="16"/>
  <c r="Q652" i="16"/>
  <c r="R652" i="16" s="1"/>
  <c r="N652" i="16" s="1"/>
  <c r="Q293" i="16"/>
  <c r="R293" i="16" s="1"/>
  <c r="N293" i="16" s="1"/>
  <c r="P293" i="16"/>
  <c r="Q451" i="16"/>
  <c r="R451" i="16" s="1"/>
  <c r="N451" i="16" s="1"/>
  <c r="P451" i="16"/>
  <c r="P142" i="16"/>
  <c r="Q142" i="16"/>
  <c r="R142" i="16" s="1"/>
  <c r="N142" i="16" s="1"/>
  <c r="Q837" i="16"/>
  <c r="R837" i="16" s="1"/>
  <c r="N837" i="16" s="1"/>
  <c r="P837" i="16"/>
  <c r="Q539" i="16"/>
  <c r="R539" i="16" s="1"/>
  <c r="N539" i="16" s="1"/>
  <c r="P539" i="16"/>
  <c r="P1213" i="16"/>
  <c r="Q1213" i="16"/>
  <c r="R1213" i="16" s="1"/>
  <c r="N1213" i="16" s="1"/>
  <c r="P1924" i="16"/>
  <c r="Q1924" i="16"/>
  <c r="R1924" i="16" s="1"/>
  <c r="N1924" i="16" s="1"/>
  <c r="Q1385" i="16"/>
  <c r="R1385" i="16" s="1"/>
  <c r="N1385" i="16" s="1"/>
  <c r="P1385" i="16"/>
  <c r="Q1435" i="16"/>
  <c r="R1435" i="16" s="1"/>
  <c r="N1435" i="16" s="1"/>
  <c r="P1435" i="16"/>
  <c r="Q1149" i="16"/>
  <c r="R1149" i="16" s="1"/>
  <c r="N1149" i="16" s="1"/>
  <c r="P1149" i="16"/>
  <c r="Q1966" i="16"/>
  <c r="R1966" i="16" s="1"/>
  <c r="N1966" i="16" s="1"/>
  <c r="P1966" i="16"/>
  <c r="Q1677" i="16"/>
  <c r="R1677" i="16" s="1"/>
  <c r="N1677" i="16" s="1"/>
  <c r="P1677" i="16"/>
  <c r="Q1392" i="16"/>
  <c r="R1392" i="16" s="1"/>
  <c r="N1392" i="16" s="1"/>
  <c r="P1392" i="16"/>
  <c r="Q3109" i="16"/>
  <c r="R3109" i="16" s="1"/>
  <c r="N3109" i="16" s="1"/>
  <c r="P3109" i="16"/>
  <c r="Q3074" i="16"/>
  <c r="R3074" i="16" s="1"/>
  <c r="N3074" i="16" s="1"/>
  <c r="P3074" i="16"/>
  <c r="P2992" i="16"/>
  <c r="Q2992" i="16"/>
  <c r="R2992" i="16" s="1"/>
  <c r="N2992" i="16" s="1"/>
  <c r="Q2919" i="16"/>
  <c r="R2919" i="16" s="1"/>
  <c r="N2919" i="16" s="1"/>
  <c r="P2919" i="16"/>
  <c r="Q2560" i="16"/>
  <c r="R2560" i="16" s="1"/>
  <c r="N2560" i="16" s="1"/>
  <c r="P2560" i="16"/>
  <c r="Q2538" i="16"/>
  <c r="R2538" i="16" s="1"/>
  <c r="N2538" i="16" s="1"/>
  <c r="P2538" i="16"/>
  <c r="P2803" i="16"/>
  <c r="Q2803" i="16"/>
  <c r="R2803" i="16" s="1"/>
  <c r="N2803" i="16" s="1"/>
  <c r="Q2743" i="16"/>
  <c r="R2743" i="16" s="1"/>
  <c r="N2743" i="16" s="1"/>
  <c r="P2743" i="16"/>
  <c r="P2661" i="16"/>
  <c r="Q2661" i="16"/>
  <c r="R2661" i="16" s="1"/>
  <c r="N2661" i="16" s="1"/>
  <c r="Q2578" i="16"/>
  <c r="R2578" i="16" s="1"/>
  <c r="N2578" i="16" s="1"/>
  <c r="P2578" i="16"/>
  <c r="P2543" i="16"/>
  <c r="Q2543" i="16"/>
  <c r="R2543" i="16" s="1"/>
  <c r="N2543" i="16" s="1"/>
  <c r="Q2472" i="16"/>
  <c r="R2472" i="16" s="1"/>
  <c r="N2472" i="16" s="1"/>
  <c r="P2472" i="16"/>
  <c r="Q1404" i="16"/>
  <c r="R1404" i="16" s="1"/>
  <c r="N1404" i="16" s="1"/>
  <c r="P1404" i="16"/>
  <c r="Q3121" i="16"/>
  <c r="R3121" i="16" s="1"/>
  <c r="N3121" i="16" s="1"/>
  <c r="P3121" i="16"/>
  <c r="Q3086" i="16"/>
  <c r="R3086" i="16" s="1"/>
  <c r="N3086" i="16" s="1"/>
  <c r="P3086" i="16"/>
  <c r="Q3002" i="16"/>
  <c r="R3002" i="16" s="1"/>
  <c r="N3002" i="16" s="1"/>
  <c r="P3002" i="16"/>
  <c r="P2932" i="16"/>
  <c r="Q2932" i="16"/>
  <c r="R2932" i="16" s="1"/>
  <c r="N2932" i="16" s="1"/>
  <c r="P2573" i="16"/>
  <c r="Q2573" i="16"/>
  <c r="R2573" i="16" s="1"/>
  <c r="N2573" i="16" s="1"/>
  <c r="Q2550" i="16"/>
  <c r="R2550" i="16" s="1"/>
  <c r="N2550" i="16" s="1"/>
  <c r="P2550" i="16"/>
  <c r="Q2815" i="16"/>
  <c r="R2815" i="16" s="1"/>
  <c r="N2815" i="16" s="1"/>
  <c r="P2815" i="16"/>
  <c r="Q2756" i="16"/>
  <c r="R2756" i="16" s="1"/>
  <c r="N2756" i="16" s="1"/>
  <c r="P2756" i="16"/>
  <c r="P2673" i="16"/>
  <c r="Q2673" i="16"/>
  <c r="R2673" i="16" s="1"/>
  <c r="N2673" i="16" s="1"/>
  <c r="Q2590" i="16"/>
  <c r="R2590" i="16" s="1"/>
  <c r="N2590" i="16" s="1"/>
  <c r="P2590" i="16"/>
  <c r="P2555" i="16"/>
  <c r="Q2555" i="16"/>
  <c r="R2555" i="16" s="1"/>
  <c r="N2555" i="16" s="1"/>
  <c r="Q2484" i="16"/>
  <c r="R2484" i="16" s="1"/>
  <c r="N2484" i="16" s="1"/>
  <c r="P2484" i="16"/>
  <c r="P1848" i="16"/>
  <c r="Q1848" i="16"/>
  <c r="R1848" i="16" s="1"/>
  <c r="N1848" i="16" s="1"/>
  <c r="Q3565" i="16"/>
  <c r="R3565" i="16" s="1"/>
  <c r="N3565" i="16" s="1"/>
  <c r="P3565" i="16"/>
  <c r="Q3530" i="16"/>
  <c r="R3530" i="16" s="1"/>
  <c r="N3530" i="16" s="1"/>
  <c r="P3530" i="16"/>
  <c r="Q3447" i="16"/>
  <c r="R3447" i="16" s="1"/>
  <c r="N3447" i="16" s="1"/>
  <c r="P3447" i="16"/>
  <c r="P3376" i="16"/>
  <c r="Q3376" i="16"/>
  <c r="R3376" i="16" s="1"/>
  <c r="N3376" i="16" s="1"/>
  <c r="Q3017" i="16"/>
  <c r="R3017" i="16" s="1"/>
  <c r="N3017" i="16" s="1"/>
  <c r="P3017" i="16"/>
  <c r="Q2994" i="16"/>
  <c r="R2994" i="16" s="1"/>
  <c r="N2994" i="16" s="1"/>
  <c r="P2994" i="16"/>
  <c r="Q3259" i="16"/>
  <c r="R3259" i="16" s="1"/>
  <c r="N3259" i="16" s="1"/>
  <c r="P3259" i="16"/>
  <c r="Q3200" i="16"/>
  <c r="R3200" i="16" s="1"/>
  <c r="N3200" i="16" s="1"/>
  <c r="P3200" i="16"/>
  <c r="P3117" i="16"/>
  <c r="Q3117" i="16"/>
  <c r="R3117" i="16" s="1"/>
  <c r="N3117" i="16" s="1"/>
  <c r="Q3046" i="16"/>
  <c r="R3046" i="16" s="1"/>
  <c r="N3046" i="16" s="1"/>
  <c r="P3046" i="16"/>
  <c r="P3000" i="16"/>
  <c r="Q3000" i="16"/>
  <c r="R3000" i="16" s="1"/>
  <c r="N3000" i="16" s="1"/>
  <c r="P2940" i="16"/>
  <c r="Q2940" i="16"/>
  <c r="R2940" i="16" s="1"/>
  <c r="N2940" i="16" s="1"/>
  <c r="Q1859" i="16"/>
  <c r="R1859" i="16" s="1"/>
  <c r="N1859" i="16" s="1"/>
  <c r="P1859" i="16"/>
  <c r="P3577" i="16"/>
  <c r="Q3577" i="16"/>
  <c r="R3577" i="16" s="1"/>
  <c r="N3577" i="16" s="1"/>
  <c r="Q3542" i="16"/>
  <c r="R3542" i="16" s="1"/>
  <c r="N3542" i="16" s="1"/>
  <c r="P3542" i="16"/>
  <c r="P3459" i="16"/>
  <c r="Q3459" i="16"/>
  <c r="R3459" i="16" s="1"/>
  <c r="N3459" i="16" s="1"/>
  <c r="Q3389" i="16"/>
  <c r="R3389" i="16" s="1"/>
  <c r="N3389" i="16" s="1"/>
  <c r="P3389" i="16"/>
  <c r="Q3029" i="16"/>
  <c r="R3029" i="16" s="1"/>
  <c r="N3029" i="16" s="1"/>
  <c r="P3029" i="16"/>
  <c r="Q3006" i="16"/>
  <c r="R3006" i="16" s="1"/>
  <c r="N3006" i="16" s="1"/>
  <c r="P3006" i="16"/>
  <c r="Q3271" i="16"/>
  <c r="R3271" i="16" s="1"/>
  <c r="N3271" i="16" s="1"/>
  <c r="P3271" i="16"/>
  <c r="Q3212" i="16"/>
  <c r="R3212" i="16" s="1"/>
  <c r="N3212" i="16" s="1"/>
  <c r="P3212" i="16"/>
  <c r="P3128" i="16"/>
  <c r="Q3128" i="16"/>
  <c r="R3128" i="16" s="1"/>
  <c r="N3128" i="16" s="1"/>
  <c r="Q3058" i="16"/>
  <c r="R3058" i="16" s="1"/>
  <c r="N3058" i="16" s="1"/>
  <c r="P3058" i="16"/>
  <c r="P3012" i="16"/>
  <c r="Q3012" i="16"/>
  <c r="R3012" i="16" s="1"/>
  <c r="N3012" i="16" s="1"/>
  <c r="Q2951" i="16"/>
  <c r="R2951" i="16" s="1"/>
  <c r="N2951" i="16" s="1"/>
  <c r="P2951" i="16"/>
  <c r="P2137" i="16"/>
  <c r="Q2137" i="16"/>
  <c r="R2137" i="16" s="1"/>
  <c r="N2137" i="16" s="1"/>
  <c r="Q3750" i="16"/>
  <c r="R3750" i="16" s="1"/>
  <c r="N3750" i="16" s="1"/>
  <c r="P3750" i="16"/>
  <c r="P3843" i="16"/>
  <c r="Q3843" i="16"/>
  <c r="R3843" i="16" s="1"/>
  <c r="N3843" i="16" s="1"/>
  <c r="Q3771" i="16"/>
  <c r="R3771" i="16" s="1"/>
  <c r="N3771" i="16" s="1"/>
  <c r="P3771" i="16"/>
  <c r="Q3689" i="16"/>
  <c r="R3689" i="16" s="1"/>
  <c r="N3689" i="16" s="1"/>
  <c r="P3689" i="16"/>
  <c r="Q3329" i="16"/>
  <c r="R3329" i="16" s="1"/>
  <c r="N3329" i="16" s="1"/>
  <c r="P3329" i="16"/>
  <c r="P3317" i="16"/>
  <c r="Q3317" i="16"/>
  <c r="R3317" i="16" s="1"/>
  <c r="N3317" i="16" s="1"/>
  <c r="Q3570" i="16"/>
  <c r="R3570" i="16" s="1"/>
  <c r="N3570" i="16" s="1"/>
  <c r="P3570" i="16"/>
  <c r="P3511" i="16"/>
  <c r="Q3511" i="16"/>
  <c r="R3511" i="16" s="1"/>
  <c r="N3511" i="16" s="1"/>
  <c r="Q3429" i="16"/>
  <c r="R3429" i="16" s="1"/>
  <c r="N3429" i="16" s="1"/>
  <c r="P3429" i="16"/>
  <c r="Q3358" i="16"/>
  <c r="R3358" i="16" s="1"/>
  <c r="N3358" i="16" s="1"/>
  <c r="P3358" i="16"/>
  <c r="Q3311" i="16"/>
  <c r="R3311" i="16" s="1"/>
  <c r="N3311" i="16" s="1"/>
  <c r="P3311" i="16"/>
  <c r="Q3252" i="16"/>
  <c r="R3252" i="16" s="1"/>
  <c r="N3252" i="16" s="1"/>
  <c r="P3252" i="16"/>
  <c r="Q2148" i="16"/>
  <c r="R2148" i="16" s="1"/>
  <c r="N2148" i="16" s="1"/>
  <c r="P2148" i="16"/>
  <c r="P3619" i="16"/>
  <c r="Q3619" i="16"/>
  <c r="R3619" i="16" s="1"/>
  <c r="N3619" i="16" s="1"/>
  <c r="Q3521" i="16"/>
  <c r="R3521" i="16" s="1"/>
  <c r="N3521" i="16" s="1"/>
  <c r="P3521" i="16"/>
  <c r="Q3783" i="16"/>
  <c r="R3783" i="16" s="1"/>
  <c r="N3783" i="16" s="1"/>
  <c r="P3783" i="16"/>
  <c r="Q3700" i="16"/>
  <c r="R3700" i="16" s="1"/>
  <c r="N3700" i="16" s="1"/>
  <c r="P3700" i="16"/>
  <c r="Q3341" i="16"/>
  <c r="R3341" i="16" s="1"/>
  <c r="N3341" i="16" s="1"/>
  <c r="P3341" i="16"/>
  <c r="P3331" i="16"/>
  <c r="Q3331" i="16"/>
  <c r="R3331" i="16" s="1"/>
  <c r="N3331" i="16" s="1"/>
  <c r="P3583" i="16"/>
  <c r="Q3583" i="16"/>
  <c r="R3583" i="16" s="1"/>
  <c r="N3583" i="16" s="1"/>
  <c r="Q3536" i="16"/>
  <c r="R3536" i="16" s="1"/>
  <c r="N3536" i="16" s="1"/>
  <c r="P3536" i="16"/>
  <c r="Q3441" i="16"/>
  <c r="R3441" i="16" s="1"/>
  <c r="N3441" i="16" s="1"/>
  <c r="P3441" i="16"/>
  <c r="Q3370" i="16"/>
  <c r="R3370" i="16" s="1"/>
  <c r="N3370" i="16" s="1"/>
  <c r="P3370" i="16"/>
  <c r="Q3323" i="16"/>
  <c r="R3323" i="16" s="1"/>
  <c r="N3323" i="16" s="1"/>
  <c r="P3323" i="16"/>
  <c r="Q3265" i="16"/>
  <c r="R3265" i="16" s="1"/>
  <c r="N3265" i="16" s="1"/>
  <c r="P3265" i="16"/>
  <c r="Q1321" i="16"/>
  <c r="R1321" i="16" s="1"/>
  <c r="N1321" i="16" s="1"/>
  <c r="P1321" i="16"/>
  <c r="Q3037" i="16"/>
  <c r="R3037" i="16" s="1"/>
  <c r="N3037" i="16" s="1"/>
  <c r="P3037" i="16"/>
  <c r="Q3003" i="16"/>
  <c r="R3003" i="16" s="1"/>
  <c r="N3003" i="16" s="1"/>
  <c r="P3003" i="16"/>
  <c r="P2920" i="16"/>
  <c r="Q2920" i="16"/>
  <c r="R2920" i="16" s="1"/>
  <c r="N2920" i="16" s="1"/>
  <c r="Q2848" i="16"/>
  <c r="R2848" i="16" s="1"/>
  <c r="N2848" i="16" s="1"/>
  <c r="P2848" i="16"/>
  <c r="P2489" i="16"/>
  <c r="Q2489" i="16"/>
  <c r="R2489" i="16" s="1"/>
  <c r="N2489" i="16" s="1"/>
  <c r="Q2466" i="16"/>
  <c r="R2466" i="16" s="1"/>
  <c r="N2466" i="16" s="1"/>
  <c r="P2466" i="16"/>
  <c r="P2731" i="16"/>
  <c r="Q2731" i="16"/>
  <c r="R2731" i="16" s="1"/>
  <c r="N2731" i="16" s="1"/>
  <c r="Q2672" i="16"/>
  <c r="R2672" i="16" s="1"/>
  <c r="N2672" i="16" s="1"/>
  <c r="P2672" i="16"/>
  <c r="P2589" i="16"/>
  <c r="Q2589" i="16"/>
  <c r="R2589" i="16" s="1"/>
  <c r="N2589" i="16" s="1"/>
  <c r="Q2506" i="16"/>
  <c r="R2506" i="16" s="1"/>
  <c r="N2506" i="16" s="1"/>
  <c r="P2506" i="16"/>
  <c r="P2471" i="16"/>
  <c r="Q2471" i="16"/>
  <c r="R2471" i="16" s="1"/>
  <c r="N2471" i="16" s="1"/>
  <c r="Q2401" i="16"/>
  <c r="R2401" i="16" s="1"/>
  <c r="N2401" i="16" s="1"/>
  <c r="P2401" i="16"/>
  <c r="Q1332" i="16"/>
  <c r="R1332" i="16" s="1"/>
  <c r="N1332" i="16" s="1"/>
  <c r="P1332" i="16"/>
  <c r="Q3050" i="16"/>
  <c r="R3050" i="16" s="1"/>
  <c r="N3050" i="16" s="1"/>
  <c r="P3050" i="16"/>
  <c r="Q3015" i="16"/>
  <c r="R3015" i="16" s="1"/>
  <c r="N3015" i="16" s="1"/>
  <c r="P3015" i="16"/>
  <c r="Q2931" i="16"/>
  <c r="R2931" i="16" s="1"/>
  <c r="N2931" i="16" s="1"/>
  <c r="P2931" i="16"/>
  <c r="Q2860" i="16"/>
  <c r="R2860" i="16" s="1"/>
  <c r="N2860" i="16" s="1"/>
  <c r="P2860" i="16"/>
  <c r="Q2500" i="16"/>
  <c r="R2500" i="16" s="1"/>
  <c r="N2500" i="16" s="1"/>
  <c r="P2500" i="16"/>
  <c r="Q2478" i="16"/>
  <c r="R2478" i="16" s="1"/>
  <c r="N2478" i="16" s="1"/>
  <c r="P2478" i="16"/>
  <c r="Q2744" i="16"/>
  <c r="R2744" i="16" s="1"/>
  <c r="N2744" i="16" s="1"/>
  <c r="P2744" i="16"/>
  <c r="Q2684" i="16"/>
  <c r="R2684" i="16" s="1"/>
  <c r="N2684" i="16" s="1"/>
  <c r="P2684" i="16"/>
  <c r="P2601" i="16"/>
  <c r="Q2601" i="16"/>
  <c r="R2601" i="16" s="1"/>
  <c r="N2601" i="16" s="1"/>
  <c r="Q2518" i="16"/>
  <c r="R2518" i="16" s="1"/>
  <c r="N2518" i="16" s="1"/>
  <c r="P2518" i="16"/>
  <c r="P2483" i="16"/>
  <c r="Q2483" i="16"/>
  <c r="R2483" i="16" s="1"/>
  <c r="N2483" i="16" s="1"/>
  <c r="P2411" i="16"/>
  <c r="Q2411" i="16"/>
  <c r="R2411" i="16" s="1"/>
  <c r="N2411" i="16" s="1"/>
  <c r="Q1488" i="16"/>
  <c r="R1488" i="16" s="1"/>
  <c r="N1488" i="16" s="1"/>
  <c r="P1488" i="16"/>
  <c r="Q3205" i="16"/>
  <c r="R3205" i="16" s="1"/>
  <c r="N3205" i="16" s="1"/>
  <c r="P3205" i="16"/>
  <c r="Q3171" i="16"/>
  <c r="R3171" i="16" s="1"/>
  <c r="N3171" i="16" s="1"/>
  <c r="P3171" i="16"/>
  <c r="P3088" i="16"/>
  <c r="Q3088" i="16"/>
  <c r="R3088" i="16" s="1"/>
  <c r="N3088" i="16" s="1"/>
  <c r="P3016" i="16"/>
  <c r="Q3016" i="16"/>
  <c r="R3016" i="16" s="1"/>
  <c r="N3016" i="16" s="1"/>
  <c r="P2657" i="16"/>
  <c r="Q2657" i="16"/>
  <c r="R2657" i="16" s="1"/>
  <c r="N2657" i="16" s="1"/>
  <c r="P2633" i="16"/>
  <c r="Q2633" i="16"/>
  <c r="R2633" i="16" s="1"/>
  <c r="N2633" i="16" s="1"/>
  <c r="Q2899" i="16"/>
  <c r="R2899" i="16" s="1"/>
  <c r="N2899" i="16" s="1"/>
  <c r="P2899" i="16"/>
  <c r="Q2840" i="16"/>
  <c r="R2840" i="16" s="1"/>
  <c r="N2840" i="16" s="1"/>
  <c r="P2840" i="16"/>
  <c r="Q2757" i="16"/>
  <c r="R2757" i="16" s="1"/>
  <c r="N2757" i="16" s="1"/>
  <c r="P2757" i="16"/>
  <c r="Q2674" i="16"/>
  <c r="R2674" i="16" s="1"/>
  <c r="N2674" i="16" s="1"/>
  <c r="P2674" i="16"/>
  <c r="P2640" i="16"/>
  <c r="Q2640" i="16"/>
  <c r="R2640" i="16" s="1"/>
  <c r="N2640" i="16" s="1"/>
  <c r="Q2568" i="16"/>
  <c r="R2568" i="16" s="1"/>
  <c r="N2568" i="16" s="1"/>
  <c r="P2568" i="16"/>
  <c r="Q1212" i="16"/>
  <c r="R1212" i="16" s="1"/>
  <c r="N1212" i="16" s="1"/>
  <c r="P1212" i="16"/>
  <c r="Q2929" i="16"/>
  <c r="R2929" i="16" s="1"/>
  <c r="N2929" i="16" s="1"/>
  <c r="P2929" i="16"/>
  <c r="Q2894" i="16"/>
  <c r="R2894" i="16" s="1"/>
  <c r="N2894" i="16" s="1"/>
  <c r="P2894" i="16"/>
  <c r="P2810" i="16"/>
  <c r="Q2810" i="16"/>
  <c r="R2810" i="16" s="1"/>
  <c r="N2810" i="16" s="1"/>
  <c r="Q2740" i="16"/>
  <c r="R2740" i="16" s="1"/>
  <c r="N2740" i="16" s="1"/>
  <c r="P2740" i="16"/>
  <c r="P2382" i="16"/>
  <c r="Q2382" i="16"/>
  <c r="R2382" i="16" s="1"/>
  <c r="N2382" i="16" s="1"/>
  <c r="P2346" i="16"/>
  <c r="Q2346" i="16"/>
  <c r="R2346" i="16" s="1"/>
  <c r="N2346" i="16" s="1"/>
  <c r="Q2623" i="16"/>
  <c r="R2623" i="16" s="1"/>
  <c r="N2623" i="16" s="1"/>
  <c r="P2623" i="16"/>
  <c r="Q2564" i="16"/>
  <c r="R2564" i="16" s="1"/>
  <c r="N2564" i="16" s="1"/>
  <c r="P2564" i="16"/>
  <c r="P2481" i="16"/>
  <c r="Q2481" i="16"/>
  <c r="R2481" i="16" s="1"/>
  <c r="N2481" i="16" s="1"/>
  <c r="P2398" i="16"/>
  <c r="Q2398" i="16"/>
  <c r="R2398" i="16" s="1"/>
  <c r="N2398" i="16" s="1"/>
  <c r="Q2363" i="16"/>
  <c r="R2363" i="16" s="1"/>
  <c r="N2363" i="16" s="1"/>
  <c r="P2363" i="16"/>
  <c r="Q2292" i="16"/>
  <c r="R2292" i="16" s="1"/>
  <c r="N2292" i="16" s="1"/>
  <c r="P2292" i="16"/>
  <c r="Q1368" i="16"/>
  <c r="R1368" i="16" s="1"/>
  <c r="N1368" i="16" s="1"/>
  <c r="P1368" i="16"/>
  <c r="Q3085" i="16"/>
  <c r="R3085" i="16" s="1"/>
  <c r="N3085" i="16" s="1"/>
  <c r="P3085" i="16"/>
  <c r="Q3049" i="16"/>
  <c r="R3049" i="16" s="1"/>
  <c r="N3049" i="16" s="1"/>
  <c r="P3049" i="16"/>
  <c r="Q2967" i="16"/>
  <c r="R2967" i="16" s="1"/>
  <c r="N2967" i="16" s="1"/>
  <c r="P2967" i="16"/>
  <c r="Q2895" i="16"/>
  <c r="R2895" i="16" s="1"/>
  <c r="N2895" i="16" s="1"/>
  <c r="P2895" i="16"/>
  <c r="P2537" i="16"/>
  <c r="Q2537" i="16"/>
  <c r="R2537" i="16" s="1"/>
  <c r="N2537" i="16" s="1"/>
  <c r="Q2514" i="16"/>
  <c r="R2514" i="16" s="1"/>
  <c r="N2514" i="16" s="1"/>
  <c r="P2514" i="16"/>
  <c r="Q2778" i="16"/>
  <c r="R2778" i="16" s="1"/>
  <c r="N2778" i="16" s="1"/>
  <c r="P2778" i="16"/>
  <c r="Q2720" i="16"/>
  <c r="R2720" i="16" s="1"/>
  <c r="N2720" i="16" s="1"/>
  <c r="P2720" i="16"/>
  <c r="Q2637" i="16"/>
  <c r="R2637" i="16" s="1"/>
  <c r="N2637" i="16" s="1"/>
  <c r="P2637" i="16"/>
  <c r="P2554" i="16"/>
  <c r="Q2554" i="16"/>
  <c r="R2554" i="16" s="1"/>
  <c r="N2554" i="16" s="1"/>
  <c r="P2519" i="16"/>
  <c r="Q2519" i="16"/>
  <c r="R2519" i="16" s="1"/>
  <c r="N2519" i="16" s="1"/>
  <c r="Q2448" i="16"/>
  <c r="R2448" i="16" s="1"/>
  <c r="N2448" i="16" s="1"/>
  <c r="P2448" i="16"/>
  <c r="P1967" i="16"/>
  <c r="Q1967" i="16"/>
  <c r="R1967" i="16" s="1"/>
  <c r="N1967" i="16" s="1"/>
  <c r="P2665" i="16"/>
  <c r="Q2665" i="16"/>
  <c r="R2665" i="16" s="1"/>
  <c r="N2665" i="16" s="1"/>
  <c r="Q2606" i="16"/>
  <c r="R2606" i="16" s="1"/>
  <c r="N2606" i="16" s="1"/>
  <c r="P2606" i="16"/>
  <c r="P2547" i="16"/>
  <c r="Q2547" i="16"/>
  <c r="R2547" i="16" s="1"/>
  <c r="N2547" i="16" s="1"/>
  <c r="P2475" i="16"/>
  <c r="Q2475" i="16"/>
  <c r="R2475" i="16" s="1"/>
  <c r="N2475" i="16" s="1"/>
  <c r="Q2117" i="16"/>
  <c r="R2117" i="16" s="1"/>
  <c r="N2117" i="16" s="1"/>
  <c r="P2117" i="16"/>
  <c r="Q2081" i="16"/>
  <c r="R2081" i="16" s="1"/>
  <c r="N2081" i="16" s="1"/>
  <c r="P2081" i="16"/>
  <c r="P2358" i="16"/>
  <c r="Q2358" i="16"/>
  <c r="R2358" i="16" s="1"/>
  <c r="N2358" i="16" s="1"/>
  <c r="Q2300" i="16"/>
  <c r="R2300" i="16" s="1"/>
  <c r="N2300" i="16" s="1"/>
  <c r="P2300" i="16"/>
  <c r="Q2205" i="16"/>
  <c r="R2205" i="16" s="1"/>
  <c r="N2205" i="16" s="1"/>
  <c r="P2205" i="16"/>
  <c r="Q2133" i="16"/>
  <c r="R2133" i="16" s="1"/>
  <c r="N2133" i="16" s="1"/>
  <c r="P2133" i="16"/>
  <c r="Q3786" i="16"/>
  <c r="R3786" i="16" s="1"/>
  <c r="N3786" i="16" s="1"/>
  <c r="P3786" i="16"/>
  <c r="P3827" i="16"/>
  <c r="Q3827" i="16"/>
  <c r="R3827" i="16" s="1"/>
  <c r="N3827" i="16" s="1"/>
  <c r="P3768" i="16"/>
  <c r="Q3768" i="16"/>
  <c r="R3768" i="16" s="1"/>
  <c r="N3768" i="16" s="1"/>
  <c r="Q951" i="16"/>
  <c r="R951" i="16" s="1"/>
  <c r="N951" i="16" s="1"/>
  <c r="P951" i="16"/>
  <c r="Q1810" i="16"/>
  <c r="R1810" i="16" s="1"/>
  <c r="N1810" i="16" s="1"/>
  <c r="P1810" i="16"/>
  <c r="Q661" i="16"/>
  <c r="R661" i="16" s="1"/>
  <c r="N661" i="16" s="1"/>
  <c r="P661" i="16"/>
  <c r="Q2090" i="16"/>
  <c r="R2090" i="16" s="1"/>
  <c r="N2090" i="16" s="1"/>
  <c r="P2090" i="16"/>
  <c r="Q563" i="16"/>
  <c r="R563" i="16" s="1"/>
  <c r="N563" i="16" s="1"/>
  <c r="P563" i="16"/>
  <c r="Q433" i="16"/>
  <c r="R433" i="16" s="1"/>
  <c r="N433" i="16" s="1"/>
  <c r="P433" i="16"/>
  <c r="Q1922" i="16"/>
  <c r="R1922" i="16" s="1"/>
  <c r="N1922" i="16" s="1"/>
  <c r="P1922" i="16"/>
  <c r="Q3524" i="16"/>
  <c r="R3524" i="16" s="1"/>
  <c r="N3524" i="16" s="1"/>
  <c r="P3524" i="16"/>
  <c r="Q636" i="16"/>
  <c r="R636" i="16" s="1"/>
  <c r="N636" i="16" s="1"/>
  <c r="P636" i="16"/>
  <c r="Q289" i="16"/>
  <c r="R289" i="16" s="1"/>
  <c r="N289" i="16" s="1"/>
  <c r="P289" i="16"/>
  <c r="Q144" i="16"/>
  <c r="R144" i="16" s="1"/>
  <c r="N144" i="16" s="1"/>
  <c r="P144" i="16"/>
  <c r="Q441" i="16"/>
  <c r="R441" i="16" s="1"/>
  <c r="N441" i="16" s="1"/>
  <c r="P441" i="16"/>
  <c r="Q2798" i="16"/>
  <c r="R2798" i="16" s="1"/>
  <c r="N2798" i="16" s="1"/>
  <c r="P2798" i="16"/>
  <c r="Q3639" i="16"/>
  <c r="R3639" i="16" s="1"/>
  <c r="N3639" i="16" s="1"/>
  <c r="P3639" i="16"/>
  <c r="Q552" i="16"/>
  <c r="R552" i="16" s="1"/>
  <c r="N552" i="16" s="1"/>
  <c r="P552" i="16"/>
  <c r="Q895" i="16"/>
  <c r="R895" i="16" s="1"/>
  <c r="N895" i="16" s="1"/>
  <c r="P895" i="16"/>
  <c r="P263" i="16"/>
  <c r="Q263" i="16"/>
  <c r="R263" i="16" s="1"/>
  <c r="N263" i="16" s="1"/>
  <c r="Q1658" i="16"/>
  <c r="R1658" i="16" s="1"/>
  <c r="N1658" i="16" s="1"/>
  <c r="P1658" i="16"/>
  <c r="Q845" i="16"/>
  <c r="R845" i="16" s="1"/>
  <c r="N845" i="16" s="1"/>
  <c r="P845" i="16"/>
  <c r="Q1956" i="16"/>
  <c r="R1956" i="16" s="1"/>
  <c r="N1956" i="16" s="1"/>
  <c r="P1956" i="16"/>
  <c r="Q2221" i="16"/>
  <c r="R2221" i="16" s="1"/>
  <c r="N2221" i="16" s="1"/>
  <c r="P2221" i="16"/>
  <c r="Q973" i="16"/>
  <c r="R973" i="16" s="1"/>
  <c r="N973" i="16" s="1"/>
  <c r="P973" i="16"/>
  <c r="Q61" i="16"/>
  <c r="R61" i="16" s="1"/>
  <c r="N61" i="16" s="1"/>
  <c r="P61" i="16"/>
  <c r="P194" i="16"/>
  <c r="Q194" i="16"/>
  <c r="R194" i="16" s="1"/>
  <c r="N194" i="16" s="1"/>
  <c r="P338" i="16"/>
  <c r="Q338" i="16"/>
  <c r="R338" i="16" s="1"/>
  <c r="N338" i="16" s="1"/>
  <c r="P103" i="16"/>
  <c r="Q103" i="16"/>
  <c r="R103" i="16" s="1"/>
  <c r="N103" i="16" s="1"/>
  <c r="Q1040" i="16"/>
  <c r="R1040" i="16" s="1"/>
  <c r="N1040" i="16" s="1"/>
  <c r="P1040" i="16"/>
  <c r="Q729" i="16"/>
  <c r="R729" i="16" s="1"/>
  <c r="N729" i="16" s="1"/>
  <c r="P729" i="16"/>
  <c r="P407" i="16"/>
  <c r="Q407" i="16"/>
  <c r="R407" i="16" s="1"/>
  <c r="N407" i="16" s="1"/>
  <c r="P1044" i="16"/>
  <c r="Q1044" i="16"/>
  <c r="R1044" i="16" s="1"/>
  <c r="N1044" i="16" s="1"/>
  <c r="Q1801" i="16"/>
  <c r="R1801" i="16" s="1"/>
  <c r="N1801" i="16" s="1"/>
  <c r="P1801" i="16"/>
  <c r="Q1504" i="16"/>
  <c r="R1504" i="16" s="1"/>
  <c r="N1504" i="16" s="1"/>
  <c r="P1504" i="16"/>
  <c r="Q989" i="16"/>
  <c r="R989" i="16" s="1"/>
  <c r="N989" i="16" s="1"/>
  <c r="P989" i="16"/>
  <c r="P2035" i="16"/>
  <c r="Q2035" i="16"/>
  <c r="R2035" i="16" s="1"/>
  <c r="N2035" i="16" s="1"/>
  <c r="Q1738" i="16"/>
  <c r="R1738" i="16" s="1"/>
  <c r="N1738" i="16" s="1"/>
  <c r="P1738" i="16"/>
  <c r="Q1643" i="16"/>
  <c r="R1643" i="16" s="1"/>
  <c r="N1643" i="16" s="1"/>
  <c r="P1643" i="16"/>
  <c r="P410" i="16"/>
  <c r="Q410" i="16"/>
  <c r="R410" i="16" s="1"/>
  <c r="N410" i="16" s="1"/>
  <c r="P63" i="16"/>
  <c r="Q63" i="16"/>
  <c r="R63" i="16" s="1"/>
  <c r="N63" i="16" s="1"/>
  <c r="Q748" i="16"/>
  <c r="R748" i="16" s="1"/>
  <c r="N748" i="16" s="1"/>
  <c r="P748" i="16"/>
  <c r="Q907" i="16"/>
  <c r="R907" i="16" s="1"/>
  <c r="N907" i="16" s="1"/>
  <c r="P907" i="16"/>
  <c r="Q597" i="16"/>
  <c r="R597" i="16" s="1"/>
  <c r="N597" i="16" s="1"/>
  <c r="P597" i="16"/>
  <c r="P276" i="16"/>
  <c r="Q276" i="16"/>
  <c r="R276" i="16" s="1"/>
  <c r="N276" i="16" s="1"/>
  <c r="Q997" i="16"/>
  <c r="R997" i="16" s="1"/>
  <c r="N997" i="16" s="1"/>
  <c r="P997" i="16"/>
  <c r="Q1670" i="16"/>
  <c r="R1670" i="16" s="1"/>
  <c r="N1670" i="16" s="1"/>
  <c r="P1670" i="16"/>
  <c r="Q1372" i="16"/>
  <c r="R1372" i="16" s="1"/>
  <c r="N1372" i="16" s="1"/>
  <c r="P1372" i="16"/>
  <c r="Q859" i="16"/>
  <c r="R859" i="16" s="1"/>
  <c r="N859" i="16" s="1"/>
  <c r="P859" i="16"/>
  <c r="Q1903" i="16"/>
  <c r="R1903" i="16" s="1"/>
  <c r="N1903" i="16" s="1"/>
  <c r="P1903" i="16"/>
  <c r="Q1605" i="16"/>
  <c r="R1605" i="16" s="1"/>
  <c r="N1605" i="16" s="1"/>
  <c r="P1605" i="16"/>
  <c r="Q1487" i="16"/>
  <c r="R1487" i="16" s="1"/>
  <c r="N1487" i="16" s="1"/>
  <c r="P1487" i="16"/>
  <c r="Q998" i="16"/>
  <c r="R998" i="16" s="1"/>
  <c r="N998" i="16" s="1"/>
  <c r="P998" i="16"/>
  <c r="Q651" i="16"/>
  <c r="R651" i="16" s="1"/>
  <c r="N651" i="16" s="1"/>
  <c r="P651" i="16"/>
  <c r="Q557" i="16"/>
  <c r="R557" i="16" s="1"/>
  <c r="N557" i="16" s="1"/>
  <c r="P557" i="16"/>
  <c r="Q477" i="16"/>
  <c r="R477" i="16" s="1"/>
  <c r="N477" i="16" s="1"/>
  <c r="P477" i="16"/>
  <c r="Q141" i="16"/>
  <c r="R141" i="16" s="1"/>
  <c r="N141" i="16" s="1"/>
  <c r="P141" i="16"/>
  <c r="Q876" i="16"/>
  <c r="R876" i="16" s="1"/>
  <c r="N876" i="16" s="1"/>
  <c r="P876" i="16"/>
  <c r="Q1501" i="16"/>
  <c r="R1501" i="16" s="1"/>
  <c r="N1501" i="16" s="1"/>
  <c r="P1501" i="16"/>
  <c r="P1238" i="16"/>
  <c r="Q1238" i="16"/>
  <c r="R1238" i="16" s="1"/>
  <c r="N1238" i="16" s="1"/>
  <c r="P1959" i="16"/>
  <c r="Q1959" i="16"/>
  <c r="R1959" i="16" s="1"/>
  <c r="N1959" i="16" s="1"/>
  <c r="Q1447" i="16"/>
  <c r="R1447" i="16" s="1"/>
  <c r="N1447" i="16" s="1"/>
  <c r="P1447" i="16"/>
  <c r="Q1460" i="16"/>
  <c r="R1460" i="16" s="1"/>
  <c r="N1460" i="16" s="1"/>
  <c r="P1460" i="16"/>
  <c r="P1210" i="16"/>
  <c r="Q1210" i="16"/>
  <c r="R1210" i="16" s="1"/>
  <c r="N1210" i="16" s="1"/>
  <c r="Q241" i="16"/>
  <c r="R241" i="16" s="1"/>
  <c r="N241" i="16" s="1"/>
  <c r="P241" i="16"/>
  <c r="Q1009" i="16"/>
  <c r="R1009" i="16" s="1"/>
  <c r="N1009" i="16" s="1"/>
  <c r="P1009" i="16"/>
  <c r="Q664" i="16"/>
  <c r="R664" i="16" s="1"/>
  <c r="N664" i="16" s="1"/>
  <c r="P664" i="16"/>
  <c r="Q571" i="16"/>
  <c r="R571" i="16" s="1"/>
  <c r="N571" i="16" s="1"/>
  <c r="P571" i="16"/>
  <c r="Q488" i="16"/>
  <c r="R488" i="16" s="1"/>
  <c r="N488" i="16" s="1"/>
  <c r="P488" i="16"/>
  <c r="Q153" i="16"/>
  <c r="R153" i="16" s="1"/>
  <c r="N153" i="16" s="1"/>
  <c r="P153" i="16"/>
  <c r="Q888" i="16"/>
  <c r="R888" i="16" s="1"/>
  <c r="N888" i="16" s="1"/>
  <c r="P888" i="16"/>
  <c r="Q1513" i="16"/>
  <c r="R1513" i="16" s="1"/>
  <c r="N1513" i="16" s="1"/>
  <c r="P1513" i="16"/>
  <c r="Q1251" i="16"/>
  <c r="R1251" i="16" s="1"/>
  <c r="N1251" i="16" s="1"/>
  <c r="P1251" i="16"/>
  <c r="P1972" i="16"/>
  <c r="Q1972" i="16"/>
  <c r="R1972" i="16" s="1"/>
  <c r="N1972" i="16" s="1"/>
  <c r="Q1457" i="16"/>
  <c r="R1457" i="16" s="1"/>
  <c r="N1457" i="16" s="1"/>
  <c r="P1457" i="16"/>
  <c r="Q1472" i="16"/>
  <c r="R1472" i="16" s="1"/>
  <c r="N1472" i="16" s="1"/>
  <c r="P1472" i="16"/>
  <c r="P1222" i="16"/>
  <c r="Q1222" i="16"/>
  <c r="R1222" i="16" s="1"/>
  <c r="N1222" i="16" s="1"/>
  <c r="P109" i="16"/>
  <c r="Q109" i="16"/>
  <c r="R109" i="16" s="1"/>
  <c r="N109" i="16" s="1"/>
  <c r="P878" i="16"/>
  <c r="Q878" i="16"/>
  <c r="R878" i="16" s="1"/>
  <c r="N878" i="16" s="1"/>
  <c r="P531" i="16"/>
  <c r="Q531" i="16"/>
  <c r="R531" i="16" s="1"/>
  <c r="N531" i="16" s="1"/>
  <c r="Q439" i="16"/>
  <c r="R439" i="16" s="1"/>
  <c r="N439" i="16" s="1"/>
  <c r="P439" i="16"/>
  <c r="Q356" i="16"/>
  <c r="R356" i="16" s="1"/>
  <c r="N356" i="16" s="1"/>
  <c r="P356" i="16"/>
  <c r="Q1065" i="16"/>
  <c r="R1065" i="16" s="1"/>
  <c r="N1065" i="16" s="1"/>
  <c r="P1065" i="16"/>
  <c r="Q756" i="16"/>
  <c r="R756" i="16" s="1"/>
  <c r="N756" i="16" s="1"/>
  <c r="P756" i="16"/>
  <c r="Q1380" i="16"/>
  <c r="R1380" i="16" s="1"/>
  <c r="N1380" i="16" s="1"/>
  <c r="P1380" i="16"/>
  <c r="Q1119" i="16"/>
  <c r="R1119" i="16" s="1"/>
  <c r="N1119" i="16" s="1"/>
  <c r="P1119" i="16"/>
  <c r="Q1839" i="16"/>
  <c r="R1839" i="16" s="1"/>
  <c r="N1839" i="16" s="1"/>
  <c r="P1839" i="16"/>
  <c r="Q1326" i="16"/>
  <c r="R1326" i="16" s="1"/>
  <c r="N1326" i="16" s="1"/>
  <c r="P1326" i="16"/>
  <c r="Q1340" i="16"/>
  <c r="R1340" i="16" s="1"/>
  <c r="N1340" i="16" s="1"/>
  <c r="P1340" i="16"/>
  <c r="P1078" i="16"/>
  <c r="Q1078" i="16"/>
  <c r="R1078" i="16" s="1"/>
  <c r="N1078" i="16" s="1"/>
  <c r="P2099" i="16"/>
  <c r="Q2099" i="16"/>
  <c r="R2099" i="16" s="1"/>
  <c r="N2099" i="16" s="1"/>
  <c r="Q279" i="16"/>
  <c r="R279" i="16" s="1"/>
  <c r="N279" i="16" s="1"/>
  <c r="P279" i="16"/>
  <c r="Q976" i="16"/>
  <c r="R976" i="16" s="1"/>
  <c r="N976" i="16" s="1"/>
  <c r="P976" i="16"/>
  <c r="P91" i="16"/>
  <c r="Q91" i="16"/>
  <c r="R91" i="16" s="1"/>
  <c r="N91" i="16" s="1"/>
  <c r="Q800" i="16"/>
  <c r="R800" i="16" s="1"/>
  <c r="N800" i="16" s="1"/>
  <c r="P800" i="16"/>
  <c r="P467" i="16"/>
  <c r="Q467" i="16"/>
  <c r="R467" i="16" s="1"/>
  <c r="N467" i="16" s="1"/>
  <c r="P168" i="16"/>
  <c r="Q168" i="16"/>
  <c r="R168" i="16" s="1"/>
  <c r="N168" i="16" s="1"/>
  <c r="Q1825" i="16"/>
  <c r="R1825" i="16" s="1"/>
  <c r="N1825" i="16" s="1"/>
  <c r="P1825" i="16"/>
  <c r="Q1563" i="16"/>
  <c r="R1563" i="16" s="1"/>
  <c r="N1563" i="16" s="1"/>
  <c r="P1563" i="16"/>
  <c r="P1026" i="16"/>
  <c r="Q1026" i="16"/>
  <c r="R1026" i="16" s="1"/>
  <c r="N1026" i="16" s="1"/>
  <c r="Q1769" i="16"/>
  <c r="R1769" i="16" s="1"/>
  <c r="N1769" i="16" s="1"/>
  <c r="P1769" i="16"/>
  <c r="Q1783" i="16"/>
  <c r="R1783" i="16" s="1"/>
  <c r="N1783" i="16" s="1"/>
  <c r="P1783" i="16"/>
  <c r="P1570" i="16"/>
  <c r="Q1570" i="16"/>
  <c r="R1570" i="16" s="1"/>
  <c r="N1570" i="16" s="1"/>
  <c r="Q421" i="16"/>
  <c r="R421" i="16" s="1"/>
  <c r="N421" i="16" s="1"/>
  <c r="P421" i="16"/>
  <c r="Q148" i="16"/>
  <c r="R148" i="16" s="1"/>
  <c r="N148" i="16" s="1"/>
  <c r="P148" i="16"/>
  <c r="Q844" i="16"/>
  <c r="R844" i="16" s="1"/>
  <c r="N844" i="16" s="1"/>
  <c r="P844" i="16"/>
  <c r="Q750" i="16"/>
  <c r="R750" i="16" s="1"/>
  <c r="N750" i="16" s="1"/>
  <c r="P750" i="16"/>
  <c r="Q668" i="16"/>
  <c r="R668" i="16" s="1"/>
  <c r="N668" i="16" s="1"/>
  <c r="P668" i="16"/>
  <c r="Q335" i="16"/>
  <c r="R335" i="16" s="1"/>
  <c r="N335" i="16" s="1"/>
  <c r="P335" i="16"/>
  <c r="Q1067" i="16"/>
  <c r="R1067" i="16" s="1"/>
  <c r="N1067" i="16" s="1"/>
  <c r="P1067" i="16"/>
  <c r="Q1692" i="16"/>
  <c r="R1692" i="16" s="1"/>
  <c r="N1692" i="16" s="1"/>
  <c r="P1692" i="16"/>
  <c r="Q1431" i="16"/>
  <c r="R1431" i="16" s="1"/>
  <c r="N1431" i="16" s="1"/>
  <c r="P1431" i="16"/>
  <c r="Q893" i="16"/>
  <c r="R893" i="16" s="1"/>
  <c r="N893" i="16" s="1"/>
  <c r="P893" i="16"/>
  <c r="Q1639" i="16"/>
  <c r="R1639" i="16" s="1"/>
  <c r="N1639" i="16" s="1"/>
  <c r="P1639" i="16"/>
  <c r="Q1651" i="16"/>
  <c r="R1651" i="16" s="1"/>
  <c r="N1651" i="16" s="1"/>
  <c r="P1651" i="16"/>
  <c r="P1426" i="16"/>
  <c r="Q1426" i="16"/>
  <c r="R1426" i="16" s="1"/>
  <c r="N1426" i="16" s="1"/>
  <c r="P626" i="16"/>
  <c r="Q626" i="16"/>
  <c r="R626" i="16" s="1"/>
  <c r="N626" i="16" s="1"/>
  <c r="Q280" i="16"/>
  <c r="R280" i="16" s="1"/>
  <c r="N280" i="16" s="1"/>
  <c r="P280" i="16"/>
  <c r="P186" i="16"/>
  <c r="Q186" i="16"/>
  <c r="R186" i="16" s="1"/>
  <c r="N186" i="16" s="1"/>
  <c r="Q93" i="16"/>
  <c r="R93" i="16" s="1"/>
  <c r="N93" i="16" s="1"/>
  <c r="P93" i="16"/>
  <c r="Q813" i="16"/>
  <c r="R813" i="16" s="1"/>
  <c r="N813" i="16" s="1"/>
  <c r="P813" i="16"/>
  <c r="Q491" i="16"/>
  <c r="R491" i="16" s="1"/>
  <c r="N491" i="16" s="1"/>
  <c r="P491" i="16"/>
  <c r="Q1129" i="16"/>
  <c r="R1129" i="16" s="1"/>
  <c r="N1129" i="16" s="1"/>
  <c r="P1129" i="16"/>
  <c r="Q1885" i="16"/>
  <c r="R1885" i="16" s="1"/>
  <c r="N1885" i="16" s="1"/>
  <c r="P1885" i="16"/>
  <c r="P1588" i="16"/>
  <c r="Q1588" i="16"/>
  <c r="R1588" i="16" s="1"/>
  <c r="N1588" i="16" s="1"/>
  <c r="P1074" i="16"/>
  <c r="Q1074" i="16"/>
  <c r="R1074" i="16" s="1"/>
  <c r="N1074" i="16" s="1"/>
  <c r="Q1088" i="16"/>
  <c r="R1088" i="16" s="1"/>
  <c r="N1088" i="16" s="1"/>
  <c r="P1088" i="16"/>
  <c r="Q1821" i="16"/>
  <c r="R1821" i="16" s="1"/>
  <c r="N1821" i="16" s="1"/>
  <c r="P1821" i="16"/>
  <c r="Q1739" i="16"/>
  <c r="R1739" i="16" s="1"/>
  <c r="N1739" i="16" s="1"/>
  <c r="P1739" i="16"/>
  <c r="Q638" i="16"/>
  <c r="R638" i="16" s="1"/>
  <c r="N638" i="16" s="1"/>
  <c r="P638" i="16"/>
  <c r="Q292" i="16"/>
  <c r="R292" i="16" s="1"/>
  <c r="N292" i="16" s="1"/>
  <c r="P292" i="16"/>
  <c r="P198" i="16"/>
  <c r="Q198" i="16"/>
  <c r="R198" i="16" s="1"/>
  <c r="N198" i="16" s="1"/>
  <c r="Q104" i="16"/>
  <c r="R104" i="16" s="1"/>
  <c r="N104" i="16" s="1"/>
  <c r="P104" i="16"/>
  <c r="P826" i="16"/>
  <c r="Q826" i="16"/>
  <c r="R826" i="16" s="1"/>
  <c r="N826" i="16" s="1"/>
  <c r="Q503" i="16"/>
  <c r="R503" i="16" s="1"/>
  <c r="N503" i="16" s="1"/>
  <c r="P503" i="16"/>
  <c r="Q1141" i="16"/>
  <c r="R1141" i="16" s="1"/>
  <c r="N1141" i="16" s="1"/>
  <c r="P1141" i="16"/>
  <c r="Q1898" i="16"/>
  <c r="R1898" i="16" s="1"/>
  <c r="N1898" i="16" s="1"/>
  <c r="P1898" i="16"/>
  <c r="Q1601" i="16"/>
  <c r="R1601" i="16" s="1"/>
  <c r="N1601" i="16" s="1"/>
  <c r="P1601" i="16"/>
  <c r="P1086" i="16"/>
  <c r="Q1086" i="16"/>
  <c r="R1086" i="16" s="1"/>
  <c r="N1086" i="16" s="1"/>
  <c r="Q1100" i="16"/>
  <c r="R1100" i="16" s="1"/>
  <c r="N1100" i="16" s="1"/>
  <c r="P1100" i="16"/>
  <c r="P1834" i="16"/>
  <c r="Q1834" i="16"/>
  <c r="R1834" i="16" s="1"/>
  <c r="N1834" i="16" s="1"/>
  <c r="Q1751" i="16"/>
  <c r="R1751" i="16" s="1"/>
  <c r="N1751" i="16" s="1"/>
  <c r="P1751" i="16"/>
  <c r="Q507" i="16"/>
  <c r="R507" i="16" s="1"/>
  <c r="N507" i="16" s="1"/>
  <c r="P507" i="16"/>
  <c r="Q159" i="16"/>
  <c r="R159" i="16" s="1"/>
  <c r="N159" i="16" s="1"/>
  <c r="P159" i="16"/>
  <c r="Q66" i="16"/>
  <c r="R66" i="16" s="1"/>
  <c r="N66" i="16" s="1"/>
  <c r="P66" i="16"/>
  <c r="Q1003" i="16"/>
  <c r="R1003" i="16" s="1"/>
  <c r="N1003" i="16" s="1"/>
  <c r="P1003" i="16"/>
  <c r="Q693" i="16"/>
  <c r="R693" i="16" s="1"/>
  <c r="N693" i="16" s="1"/>
  <c r="P693" i="16"/>
  <c r="Q371" i="16"/>
  <c r="R371" i="16" s="1"/>
  <c r="N371" i="16" s="1"/>
  <c r="P371" i="16"/>
  <c r="P1010" i="16"/>
  <c r="Q1010" i="16"/>
  <c r="R1010" i="16" s="1"/>
  <c r="N1010" i="16" s="1"/>
  <c r="Q1765" i="16"/>
  <c r="R1765" i="16" s="1"/>
  <c r="N1765" i="16" s="1"/>
  <c r="P1765" i="16"/>
  <c r="P1468" i="16"/>
  <c r="Q1468" i="16"/>
  <c r="R1468" i="16" s="1"/>
  <c r="N1468" i="16" s="1"/>
  <c r="P954" i="16"/>
  <c r="Q954" i="16"/>
  <c r="R954" i="16" s="1"/>
  <c r="N954" i="16" s="1"/>
  <c r="Q1998" i="16"/>
  <c r="R1998" i="16" s="1"/>
  <c r="N1998" i="16" s="1"/>
  <c r="P1998" i="16"/>
  <c r="Q1702" i="16"/>
  <c r="R1702" i="16" s="1"/>
  <c r="N1702" i="16" s="1"/>
  <c r="P1702" i="16"/>
  <c r="Q1595" i="16"/>
  <c r="R1595" i="16" s="1"/>
  <c r="N1595" i="16" s="1"/>
  <c r="P1595" i="16"/>
  <c r="P374" i="16"/>
  <c r="Q374" i="16"/>
  <c r="R374" i="16" s="1"/>
  <c r="N374" i="16" s="1"/>
  <c r="Q1072" i="16"/>
  <c r="R1072" i="16" s="1"/>
  <c r="N1072" i="16" s="1"/>
  <c r="P1072" i="16"/>
  <c r="Q713" i="16"/>
  <c r="R713" i="16" s="1"/>
  <c r="N713" i="16" s="1"/>
  <c r="P713" i="16"/>
  <c r="Q872" i="16"/>
  <c r="R872" i="16" s="1"/>
  <c r="N872" i="16" s="1"/>
  <c r="P872" i="16"/>
  <c r="P562" i="16"/>
  <c r="Q562" i="16"/>
  <c r="R562" i="16" s="1"/>
  <c r="N562" i="16" s="1"/>
  <c r="Q239" i="16"/>
  <c r="R239" i="16" s="1"/>
  <c r="N239" i="16" s="1"/>
  <c r="P239" i="16"/>
  <c r="Q959" i="16"/>
  <c r="R959" i="16" s="1"/>
  <c r="N959" i="16" s="1"/>
  <c r="P959" i="16"/>
  <c r="Q1635" i="16"/>
  <c r="R1635" i="16" s="1"/>
  <c r="N1635" i="16" s="1"/>
  <c r="P1635" i="16"/>
  <c r="Q1336" i="16"/>
  <c r="R1336" i="16" s="1"/>
  <c r="N1336" i="16" s="1"/>
  <c r="P1336" i="16"/>
  <c r="Q1804" i="16"/>
  <c r="R1804" i="16" s="1"/>
  <c r="N1804" i="16" s="1"/>
  <c r="P1804" i="16"/>
  <c r="P1867" i="16"/>
  <c r="Q1867" i="16"/>
  <c r="R1867" i="16" s="1"/>
  <c r="N1867" i="16" s="1"/>
  <c r="Q1569" i="16"/>
  <c r="R1569" i="16" s="1"/>
  <c r="N1569" i="16" s="1"/>
  <c r="P1569" i="16"/>
  <c r="Q1440" i="16"/>
  <c r="R1440" i="16" s="1"/>
  <c r="N1440" i="16" s="1"/>
  <c r="P1440" i="16"/>
  <c r="Q98" i="16"/>
  <c r="R98" i="16" s="1"/>
  <c r="N98" i="16" s="1"/>
  <c r="P98" i="16"/>
  <c r="P795" i="16"/>
  <c r="Q795" i="16"/>
  <c r="R795" i="16" s="1"/>
  <c r="N795" i="16" s="1"/>
  <c r="Q437" i="16"/>
  <c r="R437" i="16" s="1"/>
  <c r="N437" i="16" s="1"/>
  <c r="P437" i="16"/>
  <c r="Q596" i="16"/>
  <c r="R596" i="16" s="1"/>
  <c r="N596" i="16" s="1"/>
  <c r="P596" i="16"/>
  <c r="P286" i="16"/>
  <c r="Q286" i="16"/>
  <c r="R286" i="16" s="1"/>
  <c r="N286" i="16" s="1"/>
  <c r="P982" i="16"/>
  <c r="Q982" i="16"/>
  <c r="R982" i="16" s="1"/>
  <c r="N982" i="16" s="1"/>
  <c r="Q684" i="16"/>
  <c r="R684" i="16" s="1"/>
  <c r="N684" i="16" s="1"/>
  <c r="P684" i="16"/>
  <c r="P1357" i="16"/>
  <c r="Q1357" i="16"/>
  <c r="R1357" i="16" s="1"/>
  <c r="N1357" i="16" s="1"/>
  <c r="P2067" i="16"/>
  <c r="Q2067" i="16"/>
  <c r="R2067" i="16" s="1"/>
  <c r="N2067" i="16" s="1"/>
  <c r="Q1529" i="16"/>
  <c r="R1529" i="16" s="1"/>
  <c r="N1529" i="16" s="1"/>
  <c r="P1529" i="16"/>
  <c r="Q1591" i="16"/>
  <c r="R1591" i="16" s="1"/>
  <c r="N1591" i="16" s="1"/>
  <c r="P1591" i="16"/>
  <c r="P1294" i="16"/>
  <c r="Q1294" i="16"/>
  <c r="R1294" i="16" s="1"/>
  <c r="N1294" i="16" s="1"/>
  <c r="Q1127" i="16"/>
  <c r="R1127" i="16" s="1"/>
  <c r="N1127" i="16" s="1"/>
  <c r="P1127" i="16"/>
  <c r="Q1822" i="16"/>
  <c r="R1822" i="16" s="1"/>
  <c r="N1822" i="16" s="1"/>
  <c r="P1822" i="16"/>
  <c r="Q1536" i="16"/>
  <c r="R1536" i="16" s="1"/>
  <c r="N1536" i="16" s="1"/>
  <c r="P1536" i="16"/>
  <c r="Q3253" i="16"/>
  <c r="R3253" i="16" s="1"/>
  <c r="N3253" i="16" s="1"/>
  <c r="P3253" i="16"/>
  <c r="Q3218" i="16"/>
  <c r="R3218" i="16" s="1"/>
  <c r="N3218" i="16" s="1"/>
  <c r="P3218" i="16"/>
  <c r="Q3135" i="16"/>
  <c r="R3135" i="16" s="1"/>
  <c r="N3135" i="16" s="1"/>
  <c r="P3135" i="16"/>
  <c r="P3064" i="16"/>
  <c r="Q3064" i="16"/>
  <c r="R3064" i="16" s="1"/>
  <c r="N3064" i="16" s="1"/>
  <c r="Q2706" i="16"/>
  <c r="R2706" i="16" s="1"/>
  <c r="N2706" i="16" s="1"/>
  <c r="P2706" i="16"/>
  <c r="Q2683" i="16"/>
  <c r="R2683" i="16" s="1"/>
  <c r="N2683" i="16" s="1"/>
  <c r="P2683" i="16"/>
  <c r="Q2948" i="16"/>
  <c r="R2948" i="16" s="1"/>
  <c r="N2948" i="16" s="1"/>
  <c r="P2948" i="16"/>
  <c r="Q2887" i="16"/>
  <c r="R2887" i="16" s="1"/>
  <c r="N2887" i="16" s="1"/>
  <c r="P2887" i="16"/>
  <c r="Q2806" i="16"/>
  <c r="R2806" i="16" s="1"/>
  <c r="N2806" i="16" s="1"/>
  <c r="P2806" i="16"/>
  <c r="Q2734" i="16"/>
  <c r="R2734" i="16" s="1"/>
  <c r="N2734" i="16" s="1"/>
  <c r="P2734" i="16"/>
  <c r="Q2687" i="16"/>
  <c r="R2687" i="16" s="1"/>
  <c r="N2687" i="16" s="1"/>
  <c r="P2687" i="16"/>
  <c r="Q2616" i="16"/>
  <c r="R2616" i="16" s="1"/>
  <c r="N2616" i="16" s="1"/>
  <c r="P2616" i="16"/>
  <c r="Q1548" i="16"/>
  <c r="R1548" i="16" s="1"/>
  <c r="N1548" i="16" s="1"/>
  <c r="P1548" i="16"/>
  <c r="Q3264" i="16"/>
  <c r="R3264" i="16" s="1"/>
  <c r="N3264" i="16" s="1"/>
  <c r="P3264" i="16"/>
  <c r="P3230" i="16"/>
  <c r="Q3230" i="16"/>
  <c r="R3230" i="16" s="1"/>
  <c r="N3230" i="16" s="1"/>
  <c r="Q3147" i="16"/>
  <c r="R3147" i="16" s="1"/>
  <c r="N3147" i="16" s="1"/>
  <c r="P3147" i="16"/>
  <c r="Q3075" i="16"/>
  <c r="R3075" i="16" s="1"/>
  <c r="N3075" i="16" s="1"/>
  <c r="P3075" i="16"/>
  <c r="P2717" i="16"/>
  <c r="Q2717" i="16"/>
  <c r="R2717" i="16" s="1"/>
  <c r="N2717" i="16" s="1"/>
  <c r="Q2694" i="16"/>
  <c r="R2694" i="16" s="1"/>
  <c r="N2694" i="16" s="1"/>
  <c r="P2694" i="16"/>
  <c r="Q2959" i="16"/>
  <c r="R2959" i="16" s="1"/>
  <c r="N2959" i="16" s="1"/>
  <c r="P2959" i="16"/>
  <c r="P2900" i="16"/>
  <c r="Q2900" i="16"/>
  <c r="R2900" i="16" s="1"/>
  <c r="N2900" i="16" s="1"/>
  <c r="P2817" i="16"/>
  <c r="Q2817" i="16"/>
  <c r="R2817" i="16" s="1"/>
  <c r="N2817" i="16" s="1"/>
  <c r="P2745" i="16"/>
  <c r="Q2745" i="16"/>
  <c r="R2745" i="16" s="1"/>
  <c r="N2745" i="16" s="1"/>
  <c r="Q2699" i="16"/>
  <c r="R2699" i="16" s="1"/>
  <c r="N2699" i="16" s="1"/>
  <c r="P2699" i="16"/>
  <c r="Q2628" i="16"/>
  <c r="R2628" i="16" s="1"/>
  <c r="N2628" i="16" s="1"/>
  <c r="P2628" i="16"/>
  <c r="Q1993" i="16"/>
  <c r="R1993" i="16" s="1"/>
  <c r="N1993" i="16" s="1"/>
  <c r="P1993" i="16"/>
  <c r="Q3708" i="16"/>
  <c r="R3708" i="16" s="1"/>
  <c r="N3708" i="16" s="1"/>
  <c r="P3708" i="16"/>
  <c r="Q3673" i="16"/>
  <c r="R3673" i="16" s="1"/>
  <c r="N3673" i="16" s="1"/>
  <c r="P3673" i="16"/>
  <c r="Q3590" i="16"/>
  <c r="R3590" i="16" s="1"/>
  <c r="N3590" i="16" s="1"/>
  <c r="P3590" i="16"/>
  <c r="P3519" i="16"/>
  <c r="Q3519" i="16"/>
  <c r="R3519" i="16" s="1"/>
  <c r="N3519" i="16" s="1"/>
  <c r="Q3162" i="16"/>
  <c r="R3162" i="16" s="1"/>
  <c r="N3162" i="16" s="1"/>
  <c r="P3162" i="16"/>
  <c r="P3138" i="16"/>
  <c r="Q3138" i="16"/>
  <c r="R3138" i="16" s="1"/>
  <c r="N3138" i="16" s="1"/>
  <c r="Q3403" i="16"/>
  <c r="R3403" i="16" s="1"/>
  <c r="N3403" i="16" s="1"/>
  <c r="P3403" i="16"/>
  <c r="P3344" i="16"/>
  <c r="Q3344" i="16"/>
  <c r="R3344" i="16" s="1"/>
  <c r="N3344" i="16" s="1"/>
  <c r="P3260" i="16"/>
  <c r="Q3260" i="16"/>
  <c r="R3260" i="16" s="1"/>
  <c r="N3260" i="16" s="1"/>
  <c r="Q3189" i="16"/>
  <c r="R3189" i="16" s="1"/>
  <c r="N3189" i="16" s="1"/>
  <c r="P3189" i="16"/>
  <c r="P3144" i="16"/>
  <c r="Q3144" i="16"/>
  <c r="R3144" i="16" s="1"/>
  <c r="N3144" i="16" s="1"/>
  <c r="Q3084" i="16"/>
  <c r="R3084" i="16" s="1"/>
  <c r="N3084" i="16" s="1"/>
  <c r="P3084" i="16"/>
  <c r="Q2004" i="16"/>
  <c r="R2004" i="16" s="1"/>
  <c r="N2004" i="16" s="1"/>
  <c r="P2004" i="16"/>
  <c r="P3720" i="16"/>
  <c r="Q3720" i="16"/>
  <c r="R3720" i="16" s="1"/>
  <c r="N3720" i="16" s="1"/>
  <c r="P3686" i="16"/>
  <c r="Q3686" i="16"/>
  <c r="R3686" i="16" s="1"/>
  <c r="N3686" i="16" s="1"/>
  <c r="P3602" i="16"/>
  <c r="Q3602" i="16"/>
  <c r="R3602" i="16" s="1"/>
  <c r="N3602" i="16" s="1"/>
  <c r="Q3532" i="16"/>
  <c r="R3532" i="16" s="1"/>
  <c r="N3532" i="16" s="1"/>
  <c r="P3532" i="16"/>
  <c r="Q3173" i="16"/>
  <c r="R3173" i="16" s="1"/>
  <c r="N3173" i="16" s="1"/>
  <c r="P3173" i="16"/>
  <c r="Q3150" i="16"/>
  <c r="R3150" i="16" s="1"/>
  <c r="N3150" i="16" s="1"/>
  <c r="P3150" i="16"/>
  <c r="Q3414" i="16"/>
  <c r="R3414" i="16" s="1"/>
  <c r="N3414" i="16" s="1"/>
  <c r="P3414" i="16"/>
  <c r="P3356" i="16"/>
  <c r="Q3356" i="16"/>
  <c r="R3356" i="16" s="1"/>
  <c r="N3356" i="16" s="1"/>
  <c r="Q3273" i="16"/>
  <c r="R3273" i="16" s="1"/>
  <c r="N3273" i="16" s="1"/>
  <c r="P3273" i="16"/>
  <c r="P3202" i="16"/>
  <c r="Q3202" i="16"/>
  <c r="R3202" i="16" s="1"/>
  <c r="N3202" i="16" s="1"/>
  <c r="Q3156" i="16"/>
  <c r="R3156" i="16" s="1"/>
  <c r="N3156" i="16" s="1"/>
  <c r="P3156" i="16"/>
  <c r="Q3097" i="16"/>
  <c r="R3097" i="16" s="1"/>
  <c r="N3097" i="16" s="1"/>
  <c r="P3097" i="16"/>
  <c r="Q2281" i="16"/>
  <c r="R2281" i="16" s="1"/>
  <c r="N2281" i="16" s="1"/>
  <c r="P2281" i="16"/>
  <c r="Q2234" i="16"/>
  <c r="R2234" i="16" s="1"/>
  <c r="N2234" i="16" s="1"/>
  <c r="P2234" i="16"/>
  <c r="Q2176" i="16"/>
  <c r="R2176" i="16" s="1"/>
  <c r="N2176" i="16" s="1"/>
  <c r="P2176" i="16"/>
  <c r="P2091" i="16"/>
  <c r="Q2091" i="16"/>
  <c r="R2091" i="16" s="1"/>
  <c r="N2091" i="16" s="1"/>
  <c r="Q3832" i="16"/>
  <c r="R3832" i="16" s="1"/>
  <c r="N3832" i="16" s="1"/>
  <c r="P3832" i="16"/>
  <c r="P3472" i="16"/>
  <c r="Q3472" i="16"/>
  <c r="R3472" i="16" s="1"/>
  <c r="N3472" i="16" s="1"/>
  <c r="Q3474" i="16"/>
  <c r="R3474" i="16" s="1"/>
  <c r="N3474" i="16" s="1"/>
  <c r="P3474" i="16"/>
  <c r="P3714" i="16"/>
  <c r="Q3714" i="16"/>
  <c r="R3714" i="16" s="1"/>
  <c r="N3714" i="16" s="1"/>
  <c r="Q3668" i="16"/>
  <c r="R3668" i="16" s="1"/>
  <c r="N3668" i="16" s="1"/>
  <c r="P3668" i="16"/>
  <c r="Q3573" i="16"/>
  <c r="R3573" i="16" s="1"/>
  <c r="N3573" i="16" s="1"/>
  <c r="P3573" i="16"/>
  <c r="Q3502" i="16"/>
  <c r="R3502" i="16" s="1"/>
  <c r="N3502" i="16" s="1"/>
  <c r="P3502" i="16"/>
  <c r="Q3455" i="16"/>
  <c r="R3455" i="16" s="1"/>
  <c r="N3455" i="16" s="1"/>
  <c r="P3455" i="16"/>
  <c r="P3396" i="16"/>
  <c r="Q3396" i="16"/>
  <c r="R3396" i="16" s="1"/>
  <c r="N3396" i="16" s="1"/>
  <c r="Q2293" i="16"/>
  <c r="R2293" i="16" s="1"/>
  <c r="N2293" i="16" s="1"/>
  <c r="P2293" i="16"/>
  <c r="Q2245" i="16"/>
  <c r="R2245" i="16" s="1"/>
  <c r="N2245" i="16" s="1"/>
  <c r="P2245" i="16"/>
  <c r="Q2188" i="16"/>
  <c r="R2188" i="16" s="1"/>
  <c r="N2188" i="16" s="1"/>
  <c r="P2188" i="16"/>
  <c r="Q2104" i="16"/>
  <c r="R2104" i="16" s="1"/>
  <c r="N2104" i="16" s="1"/>
  <c r="P2104" i="16"/>
  <c r="Q3569" i="16"/>
  <c r="R3569" i="16" s="1"/>
  <c r="N3569" i="16" s="1"/>
  <c r="P3569" i="16"/>
  <c r="Q3485" i="16"/>
  <c r="R3485" i="16" s="1"/>
  <c r="N3485" i="16" s="1"/>
  <c r="P3485" i="16"/>
  <c r="P3486" i="16"/>
  <c r="Q3486" i="16"/>
  <c r="R3486" i="16" s="1"/>
  <c r="N3486" i="16" s="1"/>
  <c r="Q3726" i="16"/>
  <c r="R3726" i="16" s="1"/>
  <c r="N3726" i="16" s="1"/>
  <c r="P3726" i="16"/>
  <c r="Q3680" i="16"/>
  <c r="R3680" i="16" s="1"/>
  <c r="N3680" i="16" s="1"/>
  <c r="P3680" i="16"/>
  <c r="Q3585" i="16"/>
  <c r="R3585" i="16" s="1"/>
  <c r="N3585" i="16" s="1"/>
  <c r="P3585" i="16"/>
  <c r="Q3513" i="16"/>
  <c r="R3513" i="16" s="1"/>
  <c r="N3513" i="16" s="1"/>
  <c r="P3513" i="16"/>
  <c r="Q3467" i="16"/>
  <c r="R3467" i="16" s="1"/>
  <c r="N3467" i="16" s="1"/>
  <c r="P3467" i="16"/>
  <c r="Q3409" i="16"/>
  <c r="R3409" i="16" s="1"/>
  <c r="N3409" i="16" s="1"/>
  <c r="P3409" i="16"/>
  <c r="Q1465" i="16"/>
  <c r="R1465" i="16" s="1"/>
  <c r="N1465" i="16" s="1"/>
  <c r="P1465" i="16"/>
  <c r="Q3181" i="16"/>
  <c r="R3181" i="16" s="1"/>
  <c r="N3181" i="16" s="1"/>
  <c r="P3181" i="16"/>
  <c r="P3146" i="16"/>
  <c r="Q3146" i="16"/>
  <c r="R3146" i="16" s="1"/>
  <c r="N3146" i="16" s="1"/>
  <c r="Q3062" i="16"/>
  <c r="R3062" i="16" s="1"/>
  <c r="N3062" i="16" s="1"/>
  <c r="P3062" i="16"/>
  <c r="Q2991" i="16"/>
  <c r="R2991" i="16" s="1"/>
  <c r="N2991" i="16" s="1"/>
  <c r="P2991" i="16"/>
  <c r="Q2634" i="16"/>
  <c r="R2634" i="16" s="1"/>
  <c r="N2634" i="16" s="1"/>
  <c r="P2634" i="16"/>
  <c r="Q2610" i="16"/>
  <c r="R2610" i="16" s="1"/>
  <c r="N2610" i="16" s="1"/>
  <c r="P2610" i="16"/>
  <c r="P2874" i="16"/>
  <c r="Q2874" i="16"/>
  <c r="R2874" i="16" s="1"/>
  <c r="N2874" i="16" s="1"/>
  <c r="Q2816" i="16"/>
  <c r="R2816" i="16" s="1"/>
  <c r="N2816" i="16" s="1"/>
  <c r="P2816" i="16"/>
  <c r="P2733" i="16"/>
  <c r="Q2733" i="16"/>
  <c r="R2733" i="16" s="1"/>
  <c r="N2733" i="16" s="1"/>
  <c r="Q2650" i="16"/>
  <c r="R2650" i="16" s="1"/>
  <c r="N2650" i="16" s="1"/>
  <c r="P2650" i="16"/>
  <c r="P2615" i="16"/>
  <c r="Q2615" i="16"/>
  <c r="R2615" i="16" s="1"/>
  <c r="N2615" i="16" s="1"/>
  <c r="Q2544" i="16"/>
  <c r="R2544" i="16" s="1"/>
  <c r="N2544" i="16" s="1"/>
  <c r="P2544" i="16"/>
  <c r="Q1477" i="16"/>
  <c r="R1477" i="16" s="1"/>
  <c r="N1477" i="16" s="1"/>
  <c r="P1477" i="16"/>
  <c r="Q3193" i="16"/>
  <c r="R3193" i="16" s="1"/>
  <c r="N3193" i="16" s="1"/>
  <c r="P3193" i="16"/>
  <c r="Q3158" i="16"/>
  <c r="R3158" i="16" s="1"/>
  <c r="N3158" i="16" s="1"/>
  <c r="P3158" i="16"/>
  <c r="P3076" i="16"/>
  <c r="Q3076" i="16"/>
  <c r="R3076" i="16" s="1"/>
  <c r="N3076" i="16" s="1"/>
  <c r="Q3005" i="16"/>
  <c r="R3005" i="16" s="1"/>
  <c r="N3005" i="16" s="1"/>
  <c r="P3005" i="16"/>
  <c r="P2645" i="16"/>
  <c r="Q2645" i="16"/>
  <c r="R2645" i="16" s="1"/>
  <c r="N2645" i="16" s="1"/>
  <c r="Q2622" i="16"/>
  <c r="R2622" i="16" s="1"/>
  <c r="N2622" i="16" s="1"/>
  <c r="P2622" i="16"/>
  <c r="P2888" i="16"/>
  <c r="Q2888" i="16"/>
  <c r="R2888" i="16" s="1"/>
  <c r="N2888" i="16" s="1"/>
  <c r="P2829" i="16"/>
  <c r="Q2829" i="16"/>
  <c r="R2829" i="16" s="1"/>
  <c r="N2829" i="16" s="1"/>
  <c r="Q2746" i="16"/>
  <c r="R2746" i="16" s="1"/>
  <c r="N2746" i="16" s="1"/>
  <c r="P2746" i="16"/>
  <c r="Q2662" i="16"/>
  <c r="R2662" i="16" s="1"/>
  <c r="N2662" i="16" s="1"/>
  <c r="P2662" i="16"/>
  <c r="Q2627" i="16"/>
  <c r="R2627" i="16" s="1"/>
  <c r="N2627" i="16" s="1"/>
  <c r="P2627" i="16"/>
  <c r="Q2556" i="16"/>
  <c r="R2556" i="16" s="1"/>
  <c r="N2556" i="16" s="1"/>
  <c r="P2556" i="16"/>
  <c r="Q1631" i="16"/>
  <c r="R1631" i="16" s="1"/>
  <c r="N1631" i="16" s="1"/>
  <c r="P1631" i="16"/>
  <c r="P3348" i="16"/>
  <c r="Q3348" i="16"/>
  <c r="R3348" i="16" s="1"/>
  <c r="N3348" i="16" s="1"/>
  <c r="P3314" i="16"/>
  <c r="Q3314" i="16"/>
  <c r="R3314" i="16" s="1"/>
  <c r="N3314" i="16" s="1"/>
  <c r="Q3231" i="16"/>
  <c r="R3231" i="16" s="1"/>
  <c r="N3231" i="16" s="1"/>
  <c r="P3231" i="16"/>
  <c r="Q3159" i="16"/>
  <c r="R3159" i="16" s="1"/>
  <c r="N3159" i="16" s="1"/>
  <c r="P3159" i="16"/>
  <c r="P2801" i="16"/>
  <c r="Q2801" i="16"/>
  <c r="R2801" i="16" s="1"/>
  <c r="N2801" i="16" s="1"/>
  <c r="P2779" i="16"/>
  <c r="Q2779" i="16"/>
  <c r="R2779" i="16" s="1"/>
  <c r="N2779" i="16" s="1"/>
  <c r="Q3042" i="16"/>
  <c r="R3042" i="16" s="1"/>
  <c r="N3042" i="16" s="1"/>
  <c r="P3042" i="16"/>
  <c r="Q2985" i="16"/>
  <c r="R2985" i="16" s="1"/>
  <c r="N2985" i="16" s="1"/>
  <c r="P2985" i="16"/>
  <c r="Q2901" i="16"/>
  <c r="R2901" i="16" s="1"/>
  <c r="N2901" i="16" s="1"/>
  <c r="P2901" i="16"/>
  <c r="Q2830" i="16"/>
  <c r="R2830" i="16" s="1"/>
  <c r="N2830" i="16" s="1"/>
  <c r="P2830" i="16"/>
  <c r="Q2783" i="16"/>
  <c r="R2783" i="16" s="1"/>
  <c r="N2783" i="16" s="1"/>
  <c r="P2783" i="16"/>
  <c r="Q2724" i="16"/>
  <c r="R2724" i="16" s="1"/>
  <c r="N2724" i="16" s="1"/>
  <c r="P2724" i="16"/>
  <c r="Q1356" i="16"/>
  <c r="R1356" i="16" s="1"/>
  <c r="N1356" i="16" s="1"/>
  <c r="P1356" i="16"/>
  <c r="P3073" i="16"/>
  <c r="Q3073" i="16"/>
  <c r="R3073" i="16" s="1"/>
  <c r="N3073" i="16" s="1"/>
  <c r="Q3038" i="16"/>
  <c r="R3038" i="16" s="1"/>
  <c r="N3038" i="16" s="1"/>
  <c r="P3038" i="16"/>
  <c r="P2955" i="16"/>
  <c r="Q2955" i="16"/>
  <c r="R2955" i="16" s="1"/>
  <c r="N2955" i="16" s="1"/>
  <c r="P2884" i="16"/>
  <c r="Q2884" i="16"/>
  <c r="R2884" i="16" s="1"/>
  <c r="N2884" i="16" s="1"/>
  <c r="Q2524" i="16"/>
  <c r="R2524" i="16" s="1"/>
  <c r="N2524" i="16" s="1"/>
  <c r="P2524" i="16"/>
  <c r="Q2502" i="16"/>
  <c r="R2502" i="16" s="1"/>
  <c r="N2502" i="16" s="1"/>
  <c r="P2502" i="16"/>
  <c r="Q2767" i="16"/>
  <c r="R2767" i="16" s="1"/>
  <c r="N2767" i="16" s="1"/>
  <c r="P2767" i="16"/>
  <c r="Q2708" i="16"/>
  <c r="R2708" i="16" s="1"/>
  <c r="N2708" i="16" s="1"/>
  <c r="P2708" i="16"/>
  <c r="P2625" i="16"/>
  <c r="Q2625" i="16"/>
  <c r="R2625" i="16" s="1"/>
  <c r="N2625" i="16" s="1"/>
  <c r="Q2542" i="16"/>
  <c r="R2542" i="16" s="1"/>
  <c r="N2542" i="16" s="1"/>
  <c r="P2542" i="16"/>
  <c r="Q2508" i="16"/>
  <c r="R2508" i="16" s="1"/>
  <c r="N2508" i="16" s="1"/>
  <c r="P2508" i="16"/>
  <c r="Q2436" i="16"/>
  <c r="R2436" i="16" s="1"/>
  <c r="N2436" i="16" s="1"/>
  <c r="P2436" i="16"/>
  <c r="Q1512" i="16"/>
  <c r="R1512" i="16" s="1"/>
  <c r="N1512" i="16" s="1"/>
  <c r="P1512" i="16"/>
  <c r="Q3229" i="16"/>
  <c r="R3229" i="16" s="1"/>
  <c r="N3229" i="16" s="1"/>
  <c r="P3229" i="16"/>
  <c r="P3194" i="16"/>
  <c r="Q3194" i="16"/>
  <c r="R3194" i="16" s="1"/>
  <c r="N3194" i="16" s="1"/>
  <c r="Q3111" i="16"/>
  <c r="R3111" i="16" s="1"/>
  <c r="N3111" i="16" s="1"/>
  <c r="P3111" i="16"/>
  <c r="Q3039" i="16"/>
  <c r="R3039" i="16" s="1"/>
  <c r="N3039" i="16" s="1"/>
  <c r="P3039" i="16"/>
  <c r="P2681" i="16"/>
  <c r="Q2681" i="16"/>
  <c r="R2681" i="16" s="1"/>
  <c r="N2681" i="16" s="1"/>
  <c r="Q2658" i="16"/>
  <c r="R2658" i="16" s="1"/>
  <c r="N2658" i="16" s="1"/>
  <c r="P2658" i="16"/>
  <c r="Q2923" i="16"/>
  <c r="R2923" i="16" s="1"/>
  <c r="N2923" i="16" s="1"/>
  <c r="P2923" i="16"/>
  <c r="P2863" i="16"/>
  <c r="Q2863" i="16"/>
  <c r="R2863" i="16" s="1"/>
  <c r="N2863" i="16" s="1"/>
  <c r="Q2781" i="16"/>
  <c r="R2781" i="16" s="1"/>
  <c r="N2781" i="16" s="1"/>
  <c r="P2781" i="16"/>
  <c r="Q2710" i="16"/>
  <c r="R2710" i="16" s="1"/>
  <c r="N2710" i="16" s="1"/>
  <c r="P2710" i="16"/>
  <c r="Q2663" i="16"/>
  <c r="R2663" i="16" s="1"/>
  <c r="N2663" i="16" s="1"/>
  <c r="P2663" i="16"/>
  <c r="Q2592" i="16"/>
  <c r="R2592" i="16" s="1"/>
  <c r="N2592" i="16" s="1"/>
  <c r="P2592" i="16"/>
  <c r="Q1092" i="16"/>
  <c r="R1092" i="16" s="1"/>
  <c r="N1092" i="16" s="1"/>
  <c r="P1092" i="16"/>
  <c r="P2809" i="16"/>
  <c r="Q2809" i="16"/>
  <c r="R2809" i="16" s="1"/>
  <c r="N2809" i="16" s="1"/>
  <c r="Q2751" i="16"/>
  <c r="R2751" i="16" s="1"/>
  <c r="N2751" i="16" s="1"/>
  <c r="P2751" i="16"/>
  <c r="Q2691" i="16"/>
  <c r="R2691" i="16" s="1"/>
  <c r="N2691" i="16" s="1"/>
  <c r="P2691" i="16"/>
  <c r="Q2620" i="16"/>
  <c r="R2620" i="16" s="1"/>
  <c r="N2620" i="16" s="1"/>
  <c r="P2620" i="16"/>
  <c r="Q2260" i="16"/>
  <c r="R2260" i="16" s="1"/>
  <c r="N2260" i="16" s="1"/>
  <c r="P2260" i="16"/>
  <c r="Q2225" i="16"/>
  <c r="R2225" i="16" s="1"/>
  <c r="N2225" i="16" s="1"/>
  <c r="P2225" i="16"/>
  <c r="P2503" i="16"/>
  <c r="Q2503" i="16"/>
  <c r="R2503" i="16" s="1"/>
  <c r="N2503" i="16" s="1"/>
  <c r="Q2444" i="16"/>
  <c r="R2444" i="16" s="1"/>
  <c r="N2444" i="16" s="1"/>
  <c r="P2444" i="16"/>
  <c r="P2350" i="16"/>
  <c r="Q2350" i="16"/>
  <c r="R2350" i="16" s="1"/>
  <c r="N2350" i="16" s="1"/>
  <c r="Q2277" i="16"/>
  <c r="R2277" i="16" s="1"/>
  <c r="N2277" i="16" s="1"/>
  <c r="P2277" i="16"/>
  <c r="P2243" i="16"/>
  <c r="Q2243" i="16"/>
  <c r="R2243" i="16" s="1"/>
  <c r="N2243" i="16" s="1"/>
  <c r="P2171" i="16"/>
  <c r="Q2171" i="16"/>
  <c r="R2171" i="16" s="1"/>
  <c r="N2171" i="16" s="1"/>
  <c r="P3797" i="16"/>
  <c r="Q3797" i="16"/>
  <c r="R3797" i="16" s="1"/>
  <c r="N3797" i="16" s="1"/>
  <c r="A18" i="5"/>
  <c r="B18" i="5"/>
  <c r="E34" i="5"/>
  <c r="I18" i="5"/>
  <c r="A34" i="5"/>
  <c r="G18" i="5"/>
  <c r="B34" i="5"/>
  <c r="J18" i="5"/>
  <c r="H34" i="5"/>
  <c r="J34" i="5"/>
  <c r="C18" i="5"/>
  <c r="D18" i="5"/>
  <c r="E18" i="5"/>
  <c r="F18" i="5"/>
  <c r="C34" i="5"/>
  <c r="D34" i="5"/>
  <c r="F34" i="5"/>
  <c r="G34" i="5"/>
  <c r="F81" i="3"/>
  <c r="M6" i="13"/>
  <c r="M5" i="6"/>
  <c r="F109" i="3"/>
  <c r="N2" i="2"/>
  <c r="O2801" i="16" l="1"/>
  <c r="T2801" i="16"/>
  <c r="O3202" i="16"/>
  <c r="T3202" i="16"/>
  <c r="O338" i="16"/>
  <c r="T338" i="16"/>
  <c r="O2398" i="16"/>
  <c r="T2398" i="16"/>
  <c r="O2625" i="16"/>
  <c r="T2625" i="16"/>
  <c r="O2067" i="16"/>
  <c r="T2067" i="16"/>
  <c r="O1834" i="16"/>
  <c r="T1834" i="16"/>
  <c r="O2481" i="16"/>
  <c r="T2481" i="16"/>
  <c r="O2691" i="16"/>
  <c r="T2691" i="16"/>
  <c r="O2710" i="16"/>
  <c r="T2710" i="16"/>
  <c r="O3039" i="16"/>
  <c r="T3039" i="16"/>
  <c r="O2508" i="16"/>
  <c r="T2508" i="16"/>
  <c r="O2524" i="16"/>
  <c r="T2524" i="16"/>
  <c r="O2724" i="16"/>
  <c r="T2724" i="16"/>
  <c r="O1631" i="16"/>
  <c r="T1631" i="16"/>
  <c r="O3193" i="16"/>
  <c r="T3193" i="16"/>
  <c r="O2816" i="16"/>
  <c r="T2816" i="16"/>
  <c r="O3585" i="16"/>
  <c r="T3585" i="16"/>
  <c r="O2104" i="16"/>
  <c r="T2104" i="16"/>
  <c r="O3502" i="16"/>
  <c r="T3502" i="16"/>
  <c r="O3832" i="16"/>
  <c r="T3832" i="16"/>
  <c r="O3156" i="16"/>
  <c r="T3156" i="16"/>
  <c r="O3173" i="16"/>
  <c r="T3173" i="16"/>
  <c r="O3084" i="16"/>
  <c r="T3084" i="16"/>
  <c r="O1993" i="16"/>
  <c r="T1993" i="16"/>
  <c r="O2959" i="16"/>
  <c r="T2959" i="16"/>
  <c r="O3264" i="16"/>
  <c r="T3264" i="16"/>
  <c r="O2887" i="16"/>
  <c r="T2887" i="16"/>
  <c r="O3218" i="16"/>
  <c r="T3218" i="16"/>
  <c r="O1591" i="16"/>
  <c r="T1591" i="16"/>
  <c r="O1569" i="16"/>
  <c r="T1569" i="16"/>
  <c r="O239" i="16"/>
  <c r="T239" i="16"/>
  <c r="O1595" i="16"/>
  <c r="T1595" i="16"/>
  <c r="O507" i="16"/>
  <c r="T507" i="16"/>
  <c r="O1898" i="16"/>
  <c r="T1898" i="16"/>
  <c r="O292" i="16"/>
  <c r="T292" i="16"/>
  <c r="O893" i="16"/>
  <c r="T893" i="16"/>
  <c r="O750" i="16"/>
  <c r="T750" i="16"/>
  <c r="O1769" i="16"/>
  <c r="T1769" i="16"/>
  <c r="O800" i="16"/>
  <c r="T800" i="16"/>
  <c r="O1340" i="16"/>
  <c r="T1340" i="16"/>
  <c r="O1065" i="16"/>
  <c r="T1065" i="16"/>
  <c r="O888" i="16"/>
  <c r="T888" i="16"/>
  <c r="O241" i="16"/>
  <c r="T241" i="16"/>
  <c r="O1501" i="16"/>
  <c r="T1501" i="16"/>
  <c r="O998" i="16"/>
  <c r="T998" i="16"/>
  <c r="O1670" i="16"/>
  <c r="T1670" i="16"/>
  <c r="O1504" i="16"/>
  <c r="T1504" i="16"/>
  <c r="O1956" i="16"/>
  <c r="T1956" i="16"/>
  <c r="O3639" i="16"/>
  <c r="T3639" i="16"/>
  <c r="O3524" i="16"/>
  <c r="T3524" i="16"/>
  <c r="O1810" i="16"/>
  <c r="T1810" i="16"/>
  <c r="O2205" i="16"/>
  <c r="T2205" i="16"/>
  <c r="O2895" i="16"/>
  <c r="T2895" i="16"/>
  <c r="O2363" i="16"/>
  <c r="T2363" i="16"/>
  <c r="O2568" i="16"/>
  <c r="T2568" i="16"/>
  <c r="O1488" i="16"/>
  <c r="T1488" i="16"/>
  <c r="O2744" i="16"/>
  <c r="T2744" i="16"/>
  <c r="O3050" i="16"/>
  <c r="T3050" i="16"/>
  <c r="O2672" i="16"/>
  <c r="T2672" i="16"/>
  <c r="O3003" i="16"/>
  <c r="T3003" i="16"/>
  <c r="O3441" i="16"/>
  <c r="T3441" i="16"/>
  <c r="O3783" i="16"/>
  <c r="T3783" i="16"/>
  <c r="O3358" i="16"/>
  <c r="T3358" i="16"/>
  <c r="O3689" i="16"/>
  <c r="T3689" i="16"/>
  <c r="O3029" i="16"/>
  <c r="T3029" i="16"/>
  <c r="O2994" i="16"/>
  <c r="T2994" i="16"/>
  <c r="O2815" i="16"/>
  <c r="T2815" i="16"/>
  <c r="O3121" i="16"/>
  <c r="T3121" i="16"/>
  <c r="O2743" i="16"/>
  <c r="T2743" i="16"/>
  <c r="O3074" i="16"/>
  <c r="T3074" i="16"/>
  <c r="O1435" i="16"/>
  <c r="T1435" i="16"/>
  <c r="O1425" i="16"/>
  <c r="T1425" i="16"/>
  <c r="O84" i="16"/>
  <c r="T84" i="16"/>
  <c r="O1427" i="16"/>
  <c r="T1427" i="16"/>
  <c r="O948" i="16"/>
  <c r="T948" i="16"/>
  <c r="O1753" i="16"/>
  <c r="T1753" i="16"/>
  <c r="O147" i="16"/>
  <c r="T147" i="16"/>
  <c r="O1445" i="16"/>
  <c r="T1445" i="16"/>
  <c r="O1625" i="16"/>
  <c r="T1625" i="16"/>
  <c r="O656" i="16"/>
  <c r="T656" i="16"/>
  <c r="O1196" i="16"/>
  <c r="T1196" i="16"/>
  <c r="O920" i="16"/>
  <c r="T920" i="16"/>
  <c r="O2061" i="16"/>
  <c r="T2061" i="16"/>
  <c r="O743" i="16"/>
  <c r="T743" i="16"/>
  <c r="O2064" i="16"/>
  <c r="T2064" i="16"/>
  <c r="O1527" i="16"/>
  <c r="T1527" i="16"/>
  <c r="O963" i="16"/>
  <c r="T963" i="16"/>
  <c r="O984" i="16"/>
  <c r="T984" i="16"/>
  <c r="O541" i="16"/>
  <c r="T541" i="16"/>
  <c r="O320" i="16"/>
  <c r="T320" i="16"/>
  <c r="O2216" i="16"/>
  <c r="T2216" i="16"/>
  <c r="O2576" i="16"/>
  <c r="T2576" i="16"/>
  <c r="O2906" i="16"/>
  <c r="T2906" i="16"/>
  <c r="O2325" i="16"/>
  <c r="T2325" i="16"/>
  <c r="O2530" i="16"/>
  <c r="T2530" i="16"/>
  <c r="O2872" i="16"/>
  <c r="T2872" i="16"/>
  <c r="O2339" i="16"/>
  <c r="T2339" i="16"/>
  <c r="O1176" i="16"/>
  <c r="T1176" i="16"/>
  <c r="O3439" i="16"/>
  <c r="T3439" i="16"/>
  <c r="O3745" i="16"/>
  <c r="T3745" i="16"/>
  <c r="O2902" i="16"/>
  <c r="T2902" i="16"/>
  <c r="O3232" i="16"/>
  <c r="T3232" i="16"/>
  <c r="O2412" i="16"/>
  <c r="T2412" i="16"/>
  <c r="O2328" i="16"/>
  <c r="T2328" i="16"/>
  <c r="O2381" i="16"/>
  <c r="T2381" i="16"/>
  <c r="O1248" i="16"/>
  <c r="T1248" i="16"/>
  <c r="O1711" i="16"/>
  <c r="T1711" i="16"/>
  <c r="O405" i="16"/>
  <c r="T405" i="16"/>
  <c r="O1545" i="16"/>
  <c r="T1545" i="16"/>
  <c r="O203" i="16"/>
  <c r="T203" i="16"/>
  <c r="O1391" i="16"/>
  <c r="T1391" i="16"/>
  <c r="O924" i="16"/>
  <c r="T924" i="16"/>
  <c r="O1152" i="16"/>
  <c r="T1152" i="16"/>
  <c r="O903" i="16"/>
  <c r="T903" i="16"/>
  <c r="O1275" i="16"/>
  <c r="T1275" i="16"/>
  <c r="O688" i="16"/>
  <c r="T688" i="16"/>
  <c r="O1551" i="16"/>
  <c r="T1551" i="16"/>
  <c r="O149" i="16"/>
  <c r="T149" i="16"/>
  <c r="O188" i="16"/>
  <c r="T188" i="16"/>
  <c r="O1172" i="16"/>
  <c r="T1172" i="16"/>
  <c r="O897" i="16"/>
  <c r="T897" i="16"/>
  <c r="O1316" i="16"/>
  <c r="T1316" i="16"/>
  <c r="O1005" i="16"/>
  <c r="T1005" i="16"/>
  <c r="O1295" i="16"/>
  <c r="T1295" i="16"/>
  <c r="O840" i="16"/>
  <c r="T840" i="16"/>
  <c r="O3799" i="16"/>
  <c r="T3799" i="16"/>
  <c r="O2317" i="16"/>
  <c r="T2317" i="16"/>
  <c r="O2337" i="16"/>
  <c r="T2337" i="16"/>
  <c r="O2679" i="16"/>
  <c r="T2679" i="16"/>
  <c r="O2110" i="16"/>
  <c r="T2110" i="16"/>
  <c r="O2452" i="16"/>
  <c r="T2452" i="16"/>
  <c r="O2351" i="16"/>
  <c r="T2351" i="16"/>
  <c r="O2369" i="16"/>
  <c r="T2369" i="16"/>
  <c r="O2178" i="16"/>
  <c r="T2178" i="16"/>
  <c r="O3844" i="16"/>
  <c r="T3844" i="16"/>
  <c r="O3236" i="16"/>
  <c r="T3236" i="16"/>
  <c r="O3566" i="16"/>
  <c r="T3566" i="16"/>
  <c r="O3141" i="16"/>
  <c r="T3141" i="16"/>
  <c r="O3471" i="16"/>
  <c r="T3471" i="16"/>
  <c r="O2711" i="16"/>
  <c r="T2711" i="16"/>
  <c r="O2196" i="16"/>
  <c r="T2196" i="16"/>
  <c r="O2250" i="16"/>
  <c r="T2250" i="16"/>
  <c r="O1116" i="16"/>
  <c r="T1116" i="16"/>
  <c r="O2515" i="16"/>
  <c r="T2515" i="16"/>
  <c r="O1096" i="16"/>
  <c r="T1096" i="16"/>
  <c r="O163" i="16"/>
  <c r="T163" i="16"/>
  <c r="O1423" i="16"/>
  <c r="T1423" i="16"/>
  <c r="O1268" i="16"/>
  <c r="T1268" i="16"/>
  <c r="O1235" i="16"/>
  <c r="T1235" i="16"/>
  <c r="O792" i="16"/>
  <c r="T792" i="16"/>
  <c r="O206" i="16"/>
  <c r="T206" i="16"/>
  <c r="O2018" i="16"/>
  <c r="T2018" i="16"/>
  <c r="O412" i="16"/>
  <c r="T412" i="16"/>
  <c r="O1853" i="16"/>
  <c r="T1853" i="16"/>
  <c r="O894" i="16"/>
  <c r="T894" i="16"/>
  <c r="O944" i="16"/>
  <c r="T944" i="16"/>
  <c r="O2072" i="16"/>
  <c r="T2072" i="16"/>
  <c r="O765" i="16"/>
  <c r="T765" i="16"/>
  <c r="O431" i="16"/>
  <c r="T431" i="16"/>
  <c r="O564" i="16"/>
  <c r="T564" i="16"/>
  <c r="O937" i="16"/>
  <c r="T937" i="16"/>
  <c r="O303" i="16"/>
  <c r="T303" i="16"/>
  <c r="O3656" i="16"/>
  <c r="T3656" i="16"/>
  <c r="O2162" i="16"/>
  <c r="T2162" i="16"/>
  <c r="O2193" i="16"/>
  <c r="T2193" i="16"/>
  <c r="O3777" i="16"/>
  <c r="T3777" i="16"/>
  <c r="O2208" i="16"/>
  <c r="T2208" i="16"/>
  <c r="O2226" i="16"/>
  <c r="T2226" i="16"/>
  <c r="O3778" i="16"/>
  <c r="T3778" i="16"/>
  <c r="O2034" i="16"/>
  <c r="T2034" i="16"/>
  <c r="O3709" i="16"/>
  <c r="T3709" i="16"/>
  <c r="O3422" i="16"/>
  <c r="T3422" i="16"/>
  <c r="O3327" i="16"/>
  <c r="T3327" i="16"/>
  <c r="O2614" i="16"/>
  <c r="T2614" i="16"/>
  <c r="O3533" i="16"/>
  <c r="T3533" i="16"/>
  <c r="O2106" i="16"/>
  <c r="T2106" i="16"/>
  <c r="O953" i="16"/>
  <c r="T953" i="16"/>
  <c r="O1267" i="16"/>
  <c r="T1267" i="16"/>
  <c r="O1004" i="16"/>
  <c r="T1004" i="16"/>
  <c r="O1125" i="16"/>
  <c r="T1125" i="16"/>
  <c r="O2086" i="16"/>
  <c r="T2086" i="16"/>
  <c r="O648" i="16"/>
  <c r="T648" i="16"/>
  <c r="O62" i="16"/>
  <c r="T62" i="16"/>
  <c r="O1309" i="16"/>
  <c r="T1309" i="16"/>
  <c r="O747" i="16"/>
  <c r="T747" i="16"/>
  <c r="O1874" i="16"/>
  <c r="T1874" i="16"/>
  <c r="O268" i="16"/>
  <c r="T268" i="16"/>
  <c r="O305" i="16"/>
  <c r="T305" i="16"/>
  <c r="O799" i="16"/>
  <c r="T799" i="16"/>
  <c r="O1927" i="16"/>
  <c r="T1927" i="16"/>
  <c r="O621" i="16"/>
  <c r="T621" i="16"/>
  <c r="O1617" i="16"/>
  <c r="T1617" i="16"/>
  <c r="O287" i="16"/>
  <c r="T287" i="16"/>
  <c r="O1833" i="16"/>
  <c r="T1833" i="16"/>
  <c r="O420" i="16"/>
  <c r="T420" i="16"/>
  <c r="O793" i="16"/>
  <c r="T793" i="16"/>
  <c r="O1227" i="16"/>
  <c r="T1227" i="16"/>
  <c r="O449" i="16"/>
  <c r="T449" i="16"/>
  <c r="O1253" i="16"/>
  <c r="T1253" i="16"/>
  <c r="O1543" i="16"/>
  <c r="T1543" i="16"/>
  <c r="O663" i="16"/>
  <c r="T663" i="16"/>
  <c r="O3512" i="16"/>
  <c r="T3512" i="16"/>
  <c r="O3817" i="16"/>
  <c r="T3817" i="16"/>
  <c r="O3607" i="16"/>
  <c r="T3607" i="16"/>
  <c r="O3632" i="16"/>
  <c r="T3632" i="16"/>
  <c r="O3677" i="16"/>
  <c r="T3677" i="16"/>
  <c r="O2082" i="16"/>
  <c r="T2082" i="16"/>
  <c r="O3634" i="16"/>
  <c r="T3634" i="16"/>
  <c r="O1890" i="16"/>
  <c r="T1890" i="16"/>
  <c r="O3564" i="16"/>
  <c r="T3564" i="16"/>
  <c r="O2460" i="16"/>
  <c r="T2460" i="16"/>
  <c r="O2947" i="16"/>
  <c r="T2947" i="16"/>
  <c r="O2470" i="16"/>
  <c r="T2470" i="16"/>
  <c r="O3707" i="16"/>
  <c r="T3707" i="16"/>
  <c r="O1962" i="16"/>
  <c r="T1962" i="16"/>
  <c r="O3636" i="16"/>
  <c r="T3636" i="16"/>
  <c r="O2227" i="16"/>
  <c r="T2227" i="16"/>
  <c r="O2532" i="16"/>
  <c r="T2532" i="16"/>
  <c r="O2069" i="16"/>
  <c r="T2069" i="16"/>
  <c r="O861" i="16"/>
  <c r="T861" i="16"/>
  <c r="O1976" i="16"/>
  <c r="T1976" i="16"/>
  <c r="O1930" i="16"/>
  <c r="T1930" i="16"/>
  <c r="O504" i="16"/>
  <c r="T504" i="16"/>
  <c r="O877" i="16"/>
  <c r="T877" i="16"/>
  <c r="O1165" i="16"/>
  <c r="T1165" i="16"/>
  <c r="O603" i="16"/>
  <c r="T603" i="16"/>
  <c r="O1730" i="16"/>
  <c r="T1730" i="16"/>
  <c r="O123" i="16"/>
  <c r="T123" i="16"/>
  <c r="O1564" i="16"/>
  <c r="T1564" i="16"/>
  <c r="O1589" i="16"/>
  <c r="T1589" i="16"/>
  <c r="O655" i="16"/>
  <c r="T655" i="16"/>
  <c r="O476" i="16"/>
  <c r="T476" i="16"/>
  <c r="O132" i="16"/>
  <c r="T132" i="16"/>
  <c r="O1667" i="16"/>
  <c r="T1667" i="16"/>
  <c r="O265" i="16"/>
  <c r="T265" i="16"/>
  <c r="O649" i="16"/>
  <c r="T649" i="16"/>
  <c r="O1029" i="16"/>
  <c r="T1029" i="16"/>
  <c r="O3154" i="16"/>
  <c r="T3154" i="16"/>
  <c r="O3484" i="16"/>
  <c r="T3484" i="16"/>
  <c r="O3312" i="16"/>
  <c r="T3312" i="16"/>
  <c r="O3378" i="16"/>
  <c r="T3378" i="16"/>
  <c r="O2197" i="16"/>
  <c r="T2197" i="16"/>
  <c r="O2426" i="16"/>
  <c r="T2426" i="16"/>
  <c r="O3704" i="16"/>
  <c r="T3704" i="16"/>
  <c r="O3597" i="16"/>
  <c r="T3597" i="16"/>
  <c r="O2604" i="16"/>
  <c r="T2604" i="16"/>
  <c r="O2520" i="16"/>
  <c r="T2520" i="16"/>
  <c r="O1439" i="16"/>
  <c r="T1439" i="16"/>
  <c r="O2857" i="16"/>
  <c r="T2857" i="16"/>
  <c r="O2480" i="16"/>
  <c r="T2480" i="16"/>
  <c r="O2786" i="16"/>
  <c r="T2786" i="16"/>
  <c r="O3775" i="16"/>
  <c r="T3775" i="16"/>
  <c r="O2283" i="16"/>
  <c r="T2283" i="16"/>
  <c r="O3669" i="16"/>
  <c r="T3669" i="16"/>
  <c r="O2187" i="16"/>
  <c r="T2187" i="16"/>
  <c r="O839" i="16"/>
  <c r="T839" i="16"/>
  <c r="O193" i="16"/>
  <c r="T193" i="16"/>
  <c r="O1742" i="16"/>
  <c r="T1742" i="16"/>
  <c r="O195" i="16"/>
  <c r="T195" i="16"/>
  <c r="O1611" i="16"/>
  <c r="T1611" i="16"/>
  <c r="O1024" i="16"/>
  <c r="T1024" i="16"/>
  <c r="O1205" i="16"/>
  <c r="T1205" i="16"/>
  <c r="O271" i="16"/>
  <c r="T271" i="16"/>
  <c r="O1231" i="16"/>
  <c r="T1231" i="16"/>
  <c r="O968" i="16"/>
  <c r="T968" i="16"/>
  <c r="O514" i="16"/>
  <c r="T514" i="16"/>
  <c r="O1653" i="16"/>
  <c r="T1653" i="16"/>
  <c r="O323" i="16"/>
  <c r="T323" i="16"/>
  <c r="O2037" i="16"/>
  <c r="T2037" i="16"/>
  <c r="O600" i="16"/>
  <c r="T600" i="16"/>
  <c r="O974" i="16"/>
  <c r="T974" i="16"/>
  <c r="O843" i="16"/>
  <c r="T843" i="16"/>
  <c r="O1097" i="16"/>
  <c r="T1097" i="16"/>
  <c r="O977" i="16"/>
  <c r="T977" i="16"/>
  <c r="O1136" i="16"/>
  <c r="T1136" i="16"/>
  <c r="O44" i="16"/>
  <c r="T44" i="16"/>
  <c r="O3081" i="16"/>
  <c r="T3081" i="16"/>
  <c r="O3411" i="16"/>
  <c r="T3411" i="16"/>
  <c r="O3430" i="16"/>
  <c r="T3430" i="16"/>
  <c r="O3245" i="16"/>
  <c r="T3245" i="16"/>
  <c r="O3444" i="16"/>
  <c r="T3444" i="16"/>
  <c r="O3522" i="16"/>
  <c r="T3522" i="16"/>
  <c r="O2329" i="16"/>
  <c r="T2329" i="16"/>
  <c r="O3606" i="16"/>
  <c r="T3606" i="16"/>
  <c r="O2114" i="16"/>
  <c r="T2114" i="16"/>
  <c r="O3548" i="16"/>
  <c r="T3548" i="16"/>
  <c r="O3641" i="16"/>
  <c r="T3641" i="16"/>
  <c r="O2464" i="16"/>
  <c r="T2464" i="16"/>
  <c r="O2130" i="16"/>
  <c r="T2130" i="16"/>
  <c r="O2395" i="16"/>
  <c r="T2395" i="16"/>
  <c r="O2186" i="16"/>
  <c r="T2186" i="16"/>
  <c r="O3620" i="16"/>
  <c r="T3620" i="16"/>
  <c r="O2128" i="16"/>
  <c r="T2128" i="16"/>
  <c r="O1280" i="16"/>
  <c r="T1280" i="16"/>
  <c r="O971" i="16"/>
  <c r="T971" i="16"/>
  <c r="O326" i="16"/>
  <c r="T326" i="16"/>
  <c r="O1729" i="16"/>
  <c r="T1729" i="16"/>
  <c r="O183" i="16"/>
  <c r="T183" i="16"/>
  <c r="O1599" i="16"/>
  <c r="T1599" i="16"/>
  <c r="O1012" i="16"/>
  <c r="T1012" i="16"/>
  <c r="O1049" i="16"/>
  <c r="T1049" i="16"/>
  <c r="O116" i="16"/>
  <c r="T116" i="16"/>
  <c r="O680" i="16"/>
  <c r="T680" i="16"/>
  <c r="O501" i="16"/>
  <c r="T501" i="16"/>
  <c r="O2060" i="16"/>
  <c r="T2060" i="16"/>
  <c r="O2026" i="16"/>
  <c r="T2026" i="16"/>
  <c r="O588" i="16"/>
  <c r="T588" i="16"/>
  <c r="O961" i="16"/>
  <c r="T961" i="16"/>
  <c r="O687" i="16"/>
  <c r="T687" i="16"/>
  <c r="O784" i="16"/>
  <c r="T784" i="16"/>
  <c r="O965" i="16"/>
  <c r="T965" i="16"/>
  <c r="O885" i="16"/>
  <c r="T885" i="16"/>
  <c r="O2866" i="16"/>
  <c r="T2866" i="16"/>
  <c r="O3196" i="16"/>
  <c r="T3196" i="16"/>
  <c r="O3239" i="16"/>
  <c r="T3239" i="16"/>
  <c r="O3257" i="16"/>
  <c r="T3257" i="16"/>
  <c r="O3023" i="16"/>
  <c r="T3023" i="16"/>
  <c r="O3078" i="16"/>
  <c r="T3078" i="16"/>
  <c r="O1933" i="16"/>
  <c r="T1933" i="16"/>
  <c r="O3618" i="16"/>
  <c r="T3618" i="16"/>
  <c r="O2125" i="16"/>
  <c r="T2125" i="16"/>
  <c r="O3405" i="16"/>
  <c r="T3405" i="16"/>
  <c r="O3734" i="16"/>
  <c r="T3734" i="16"/>
  <c r="O3309" i="16"/>
  <c r="T3309" i="16"/>
  <c r="O3651" i="16"/>
  <c r="T3651" i="16"/>
  <c r="O2333" i="16"/>
  <c r="T2333" i="16"/>
  <c r="O2233" i="16"/>
  <c r="T2233" i="16"/>
  <c r="O3672" i="16"/>
  <c r="T3672" i="16"/>
  <c r="O2264" i="16"/>
  <c r="T2264" i="16"/>
  <c r="O2498" i="16"/>
  <c r="T2498" i="16"/>
  <c r="O3807" i="16"/>
  <c r="T3807" i="16"/>
  <c r="O3381" i="16"/>
  <c r="T3381" i="16"/>
  <c r="O540" i="16"/>
  <c r="T540" i="16"/>
  <c r="O1296" i="16"/>
  <c r="T1296" i="16"/>
  <c r="O1453" i="16"/>
  <c r="T1453" i="16"/>
  <c r="O736" i="16"/>
  <c r="T736" i="16"/>
  <c r="O916" i="16"/>
  <c r="T916" i="16"/>
  <c r="O1650" i="16"/>
  <c r="T1650" i="16"/>
  <c r="O679" i="16"/>
  <c r="T679" i="16"/>
  <c r="O1519" i="16"/>
  <c r="T1519" i="16"/>
  <c r="O225" i="16"/>
  <c r="T225" i="16"/>
  <c r="O1365" i="16"/>
  <c r="T1365" i="16"/>
  <c r="O1053" i="16"/>
  <c r="T1053" i="16"/>
  <c r="O1714" i="16"/>
  <c r="T1714" i="16"/>
  <c r="O311" i="16"/>
  <c r="T311" i="16"/>
  <c r="O1117" i="16"/>
  <c r="T1117" i="16"/>
  <c r="O1815" i="16"/>
  <c r="T1815" i="16"/>
  <c r="O185" i="16"/>
  <c r="T185" i="16"/>
  <c r="O545" i="16"/>
  <c r="T545" i="16"/>
  <c r="O1565" i="16"/>
  <c r="T1565" i="16"/>
  <c r="O595" i="16"/>
  <c r="T595" i="16"/>
  <c r="O340" i="16"/>
  <c r="T340" i="16"/>
  <c r="O864" i="16"/>
  <c r="T864" i="16"/>
  <c r="O1516" i="16"/>
  <c r="T1516" i="16"/>
  <c r="O3122" i="16"/>
  <c r="T3122" i="16"/>
  <c r="O3142" i="16"/>
  <c r="T3142" i="16"/>
  <c r="O3473" i="16"/>
  <c r="T3473" i="16"/>
  <c r="O2938" i="16"/>
  <c r="T2938" i="16"/>
  <c r="O2957" i="16"/>
  <c r="T2957" i="16"/>
  <c r="O3210" i="16"/>
  <c r="T3210" i="16"/>
  <c r="O3319" i="16"/>
  <c r="T3319" i="16"/>
  <c r="O3626" i="16"/>
  <c r="T3626" i="16"/>
  <c r="O3248" i="16"/>
  <c r="T3248" i="16"/>
  <c r="O2206" i="16"/>
  <c r="T2206" i="16"/>
  <c r="O2548" i="16"/>
  <c r="T2548" i="16"/>
  <c r="O2177" i="16"/>
  <c r="T2177" i="16"/>
  <c r="O3587" i="16"/>
  <c r="T3587" i="16"/>
  <c r="O1842" i="16"/>
  <c r="T1842" i="16"/>
  <c r="O3515" i="16"/>
  <c r="T3515" i="16"/>
  <c r="O2108" i="16"/>
  <c r="T2108" i="16"/>
  <c r="O3697" i="16"/>
  <c r="T3697" i="16"/>
  <c r="O3320" i="16"/>
  <c r="T3320" i="16"/>
  <c r="O3650" i="16"/>
  <c r="T3650" i="16"/>
  <c r="O2024" i="16"/>
  <c r="T2024" i="16"/>
  <c r="O717" i="16"/>
  <c r="T717" i="16"/>
  <c r="O2001" i="16"/>
  <c r="T2001" i="16"/>
  <c r="O683" i="16"/>
  <c r="T683" i="16"/>
  <c r="O1273" i="16"/>
  <c r="T1273" i="16"/>
  <c r="O1311" i="16"/>
  <c r="T1311" i="16"/>
  <c r="O724" i="16"/>
  <c r="T724" i="16"/>
  <c r="O2021" i="16"/>
  <c r="T2021" i="16"/>
  <c r="O1325" i="16"/>
  <c r="T1325" i="16"/>
  <c r="O391" i="16"/>
  <c r="T391" i="16"/>
  <c r="O1507" i="16"/>
  <c r="T1507" i="16"/>
  <c r="O213" i="16"/>
  <c r="T213" i="16"/>
  <c r="O1701" i="16"/>
  <c r="T1701" i="16"/>
  <c r="O299" i="16"/>
  <c r="T299" i="16"/>
  <c r="O673" i="16"/>
  <c r="T673" i="16"/>
  <c r="O1945" i="16"/>
  <c r="T1945" i="16"/>
  <c r="O399" i="16"/>
  <c r="T399" i="16"/>
  <c r="O2102" i="16"/>
  <c r="T2102" i="16"/>
  <c r="O497" i="16"/>
  <c r="T497" i="16"/>
  <c r="O1935" i="16"/>
  <c r="T1935" i="16"/>
  <c r="O375" i="16"/>
  <c r="T375" i="16"/>
  <c r="O275" i="16"/>
  <c r="T275" i="16"/>
  <c r="O2998" i="16"/>
  <c r="T2998" i="16"/>
  <c r="O3328" i="16"/>
  <c r="T3328" i="16"/>
  <c r="O2795" i="16"/>
  <c r="T2795" i="16"/>
  <c r="O2812" i="16"/>
  <c r="T2812" i="16"/>
  <c r="O3011" i="16"/>
  <c r="T3011" i="16"/>
  <c r="O3067" i="16"/>
  <c r="T3067" i="16"/>
  <c r="O3174" i="16"/>
  <c r="T3174" i="16"/>
  <c r="O3481" i="16"/>
  <c r="T3481" i="16"/>
  <c r="O2033" i="16"/>
  <c r="T2033" i="16"/>
  <c r="O3461" i="16"/>
  <c r="T3461" i="16"/>
  <c r="O3450" i="16"/>
  <c r="T3450" i="16"/>
  <c r="O2257" i="16"/>
  <c r="T2257" i="16"/>
  <c r="O3247" i="16"/>
  <c r="T3247" i="16"/>
  <c r="O3553" i="16"/>
  <c r="T3553" i="16"/>
  <c r="O1879" i="16"/>
  <c r="T1879" i="16"/>
  <c r="O573" i="16"/>
  <c r="T573" i="16"/>
  <c r="O1857" i="16"/>
  <c r="T1857" i="16"/>
  <c r="O528" i="16"/>
  <c r="T528" i="16"/>
  <c r="O1297" i="16"/>
  <c r="T1297" i="16"/>
  <c r="O1167" i="16"/>
  <c r="T1167" i="16"/>
  <c r="O581" i="16"/>
  <c r="T581" i="16"/>
  <c r="O1875" i="16"/>
  <c r="T1875" i="16"/>
  <c r="O473" i="16"/>
  <c r="T473" i="16"/>
  <c r="O247" i="16"/>
  <c r="T247" i="16"/>
  <c r="O69" i="16"/>
  <c r="T69" i="16"/>
  <c r="O1629" i="16"/>
  <c r="T1629" i="16"/>
  <c r="O145" i="16"/>
  <c r="T145" i="16"/>
  <c r="O529" i="16"/>
  <c r="T529" i="16"/>
  <c r="O1789" i="16"/>
  <c r="T1789" i="16"/>
  <c r="O243" i="16"/>
  <c r="T243" i="16"/>
  <c r="O114" i="16"/>
  <c r="T114" i="16"/>
  <c r="O2588" i="16"/>
  <c r="T2588" i="16"/>
  <c r="O2918" i="16"/>
  <c r="T2918" i="16"/>
  <c r="O2924" i="16"/>
  <c r="T2924" i="16"/>
  <c r="O3255" i="16"/>
  <c r="T3255" i="16"/>
  <c r="O2686" i="16"/>
  <c r="T2686" i="16"/>
  <c r="O3027" i="16"/>
  <c r="T3027" i="16"/>
  <c r="O2945" i="16"/>
  <c r="T2945" i="16"/>
  <c r="O2712" i="16"/>
  <c r="T2712" i="16"/>
  <c r="O3324" i="16"/>
  <c r="T3324" i="16"/>
  <c r="O3824" i="16"/>
  <c r="T3824" i="16"/>
  <c r="O2332" i="16"/>
  <c r="T2332" i="16"/>
  <c r="O3716" i="16"/>
  <c r="T3716" i="16"/>
  <c r="O2236" i="16"/>
  <c r="T2236" i="16"/>
  <c r="O3346" i="16"/>
  <c r="T3346" i="16"/>
  <c r="O3676" i="16"/>
  <c r="T3676" i="16"/>
  <c r="O3287" i="16"/>
  <c r="T3287" i="16"/>
  <c r="O3305" i="16"/>
  <c r="T3305" i="16"/>
  <c r="O2784" i="16"/>
  <c r="T2784" i="16"/>
  <c r="O2838" i="16"/>
  <c r="T2838" i="16"/>
  <c r="O1693" i="16"/>
  <c r="T1693" i="16"/>
  <c r="O3091" i="16"/>
  <c r="T3091" i="16"/>
  <c r="O3397" i="16"/>
  <c r="T3397" i="16"/>
  <c r="O1673" i="16"/>
  <c r="T1673" i="16"/>
  <c r="O739" i="16"/>
  <c r="T739" i="16"/>
  <c r="O704" i="16"/>
  <c r="T704" i="16"/>
  <c r="O1845" i="16"/>
  <c r="T1845" i="16"/>
  <c r="O515" i="16"/>
  <c r="T515" i="16"/>
  <c r="O1285" i="16"/>
  <c r="T1285" i="16"/>
  <c r="O782" i="16"/>
  <c r="T782" i="16"/>
  <c r="O2030" i="16"/>
  <c r="T2030" i="16"/>
  <c r="O424" i="16"/>
  <c r="T424" i="16"/>
  <c r="O988" i="16"/>
  <c r="T988" i="16"/>
  <c r="O1169" i="16"/>
  <c r="T1169" i="16"/>
  <c r="O235" i="16"/>
  <c r="T235" i="16"/>
  <c r="O500" i="16"/>
  <c r="T500" i="16"/>
  <c r="O1615" i="16"/>
  <c r="T1615" i="16"/>
  <c r="O1019" i="16"/>
  <c r="T1019" i="16"/>
  <c r="O1655" i="16"/>
  <c r="T1655" i="16"/>
  <c r="O2350" i="16"/>
  <c r="T2350" i="16"/>
  <c r="O1588" i="16"/>
  <c r="T1588" i="16"/>
  <c r="O63" i="16"/>
  <c r="T63" i="16"/>
  <c r="O103" i="16"/>
  <c r="T103" i="16"/>
  <c r="O2547" i="16"/>
  <c r="T2547" i="16"/>
  <c r="O2382" i="16"/>
  <c r="T2382" i="16"/>
  <c r="O3012" i="16"/>
  <c r="T3012" i="16"/>
  <c r="O2940" i="16"/>
  <c r="T2940" i="16"/>
  <c r="O1848" i="16"/>
  <c r="T1848" i="16"/>
  <c r="O142" i="16"/>
  <c r="T142" i="16"/>
  <c r="O362" i="16"/>
  <c r="T362" i="16"/>
  <c r="O822" i="16"/>
  <c r="T822" i="16"/>
  <c r="O2007" i="16"/>
  <c r="T2007" i="16"/>
  <c r="O607" i="16"/>
  <c r="T607" i="16"/>
  <c r="O1358" i="16"/>
  <c r="T1358" i="16"/>
  <c r="O853" i="16"/>
  <c r="T853" i="16"/>
  <c r="O3623" i="16"/>
  <c r="T3623" i="16"/>
  <c r="O2521" i="16"/>
  <c r="T2521" i="16"/>
  <c r="O2667" i="16"/>
  <c r="T2667" i="16"/>
  <c r="O2357" i="16"/>
  <c r="T2357" i="16"/>
  <c r="O2255" i="16"/>
  <c r="T2255" i="16"/>
  <c r="O2310" i="16"/>
  <c r="T2310" i="16"/>
  <c r="O3368" i="16"/>
  <c r="T3368" i="16"/>
  <c r="O3698" i="16"/>
  <c r="T3698" i="16"/>
  <c r="O2984" i="16"/>
  <c r="T2984" i="16"/>
  <c r="O3316" i="16"/>
  <c r="T3316" i="16"/>
  <c r="O2429" i="16"/>
  <c r="T2429" i="16"/>
  <c r="O1780" i="16"/>
  <c r="T1780" i="16"/>
  <c r="O150" i="16"/>
  <c r="T150" i="16"/>
  <c r="O1518" i="16"/>
  <c r="T1518" i="16"/>
  <c r="O582" i="16"/>
  <c r="T582" i="16"/>
  <c r="O1405" i="16"/>
  <c r="T1405" i="16"/>
  <c r="O1170" i="16"/>
  <c r="T1170" i="16"/>
  <c r="O2639" i="16"/>
  <c r="T2639" i="16"/>
  <c r="O551" i="16"/>
  <c r="T551" i="16"/>
  <c r="O2123" i="16"/>
  <c r="T2123" i="16"/>
  <c r="O2443" i="16"/>
  <c r="T2443" i="16"/>
  <c r="O2749" i="16"/>
  <c r="T2749" i="16"/>
  <c r="O2770" i="16"/>
  <c r="T2770" i="16"/>
  <c r="O3100" i="16"/>
  <c r="T3100" i="16"/>
  <c r="O2729" i="16"/>
  <c r="T2729" i="16"/>
  <c r="O2821" i="16"/>
  <c r="T2821" i="16"/>
  <c r="O129" i="16"/>
  <c r="T129" i="16"/>
  <c r="O958" i="16"/>
  <c r="T958" i="16"/>
  <c r="O1454" i="16"/>
  <c r="T1454" i="16"/>
  <c r="O890" i="16"/>
  <c r="T890" i="16"/>
  <c r="O450" i="16"/>
  <c r="T450" i="16"/>
  <c r="O1760" i="16"/>
  <c r="T1760" i="16"/>
  <c r="O2003" i="16"/>
  <c r="T2003" i="16"/>
  <c r="O1370" i="16"/>
  <c r="T1370" i="16"/>
  <c r="O1189" i="16"/>
  <c r="T1189" i="16"/>
  <c r="O2535" i="16"/>
  <c r="T2535" i="16"/>
  <c r="O2296" i="16"/>
  <c r="T2296" i="16"/>
  <c r="O2299" i="16"/>
  <c r="T2299" i="16"/>
  <c r="O2605" i="16"/>
  <c r="T2605" i="16"/>
  <c r="O3092" i="16"/>
  <c r="T3092" i="16"/>
  <c r="O2997" i="16"/>
  <c r="T2997" i="16"/>
  <c r="O2956" i="16"/>
  <c r="T2956" i="16"/>
  <c r="O2567" i="16"/>
  <c r="T2567" i="16"/>
  <c r="O2585" i="16"/>
  <c r="T2585" i="16"/>
  <c r="O3780" i="16"/>
  <c r="T3780" i="16"/>
  <c r="O2371" i="16"/>
  <c r="T2371" i="16"/>
  <c r="O2677" i="16"/>
  <c r="T2677" i="16"/>
  <c r="O810" i="16"/>
  <c r="T810" i="16"/>
  <c r="O802" i="16"/>
  <c r="T802" i="16"/>
  <c r="O1708" i="16"/>
  <c r="T1708" i="16"/>
  <c r="O1732" i="16"/>
  <c r="T1732" i="16"/>
  <c r="O2390" i="16"/>
  <c r="T2390" i="16"/>
  <c r="O2151" i="16"/>
  <c r="T2151" i="16"/>
  <c r="O2156" i="16"/>
  <c r="T2156" i="16"/>
  <c r="O3278" i="16"/>
  <c r="T3278" i="16"/>
  <c r="O2853" i="16"/>
  <c r="T2853" i="16"/>
  <c r="O3184" i="16"/>
  <c r="T3184" i="16"/>
  <c r="O2813" i="16"/>
  <c r="T2813" i="16"/>
  <c r="O2423" i="16"/>
  <c r="T2423" i="16"/>
  <c r="O2441" i="16"/>
  <c r="T2441" i="16"/>
  <c r="O666" i="16"/>
  <c r="T666" i="16"/>
  <c r="O1110" i="16"/>
  <c r="T1110" i="16"/>
  <c r="O658" i="16"/>
  <c r="T658" i="16"/>
  <c r="O162" i="16"/>
  <c r="T162" i="16"/>
  <c r="O1784" i="16"/>
  <c r="T1784" i="16"/>
  <c r="O1474" i="16"/>
  <c r="T1474" i="16"/>
  <c r="O698" i="16"/>
  <c r="T698" i="16"/>
  <c r="O3527" i="16"/>
  <c r="T3527" i="16"/>
  <c r="O3690" i="16"/>
  <c r="T3690" i="16"/>
  <c r="O2119" i="16"/>
  <c r="T2119" i="16"/>
  <c r="O2211" i="16"/>
  <c r="T2211" i="16"/>
  <c r="O2116" i="16"/>
  <c r="T2116" i="16"/>
  <c r="O2621" i="16"/>
  <c r="T2621" i="16"/>
  <c r="O2587" i="16"/>
  <c r="T2587" i="16"/>
  <c r="O2551" i="16"/>
  <c r="T2551" i="16"/>
  <c r="O1174" i="16"/>
  <c r="T1174" i="16"/>
  <c r="O1820" i="16"/>
  <c r="T1820" i="16"/>
  <c r="O1406" i="16"/>
  <c r="T1406" i="16"/>
  <c r="O474" i="16"/>
  <c r="T474" i="16"/>
  <c r="O49" i="16"/>
  <c r="T49" i="16"/>
  <c r="N39" i="16"/>
  <c r="N40" i="16" s="1"/>
  <c r="O3760" i="16"/>
  <c r="T3760" i="16"/>
  <c r="O3227" i="16"/>
  <c r="T3227" i="16"/>
  <c r="O2493" i="16"/>
  <c r="T2493" i="16"/>
  <c r="O2837" i="16"/>
  <c r="T2837" i="16"/>
  <c r="O2447" i="16"/>
  <c r="T2447" i="16"/>
  <c r="O3736" i="16"/>
  <c r="T3736" i="16"/>
  <c r="O3804" i="16"/>
  <c r="T3804" i="16"/>
  <c r="O2701" i="16"/>
  <c r="T2701" i="16"/>
  <c r="O3678" i="16"/>
  <c r="T3678" i="16"/>
  <c r="O1006" i="16"/>
  <c r="T1006" i="16"/>
  <c r="O1318" i="16"/>
  <c r="T1318" i="16"/>
  <c r="O1612" i="16"/>
  <c r="T1612" i="16"/>
  <c r="O1808" i="16"/>
  <c r="T1808" i="16"/>
  <c r="O742" i="16"/>
  <c r="T742" i="16"/>
  <c r="O1250" i="16"/>
  <c r="T1250" i="16"/>
  <c r="O1371" i="16"/>
  <c r="T1371" i="16"/>
  <c r="O821" i="16"/>
  <c r="T821" i="16"/>
  <c r="O2314" i="16"/>
  <c r="T2314" i="16"/>
  <c r="O2286" i="16"/>
  <c r="T2286" i="16"/>
  <c r="O2569" i="16"/>
  <c r="T2569" i="16"/>
  <c r="O2191" i="16"/>
  <c r="T2191" i="16"/>
  <c r="O3476" i="16"/>
  <c r="T3476" i="16"/>
  <c r="O3723" i="16"/>
  <c r="T3723" i="16"/>
  <c r="O1868" i="16"/>
  <c r="T1868" i="16"/>
  <c r="O950" i="16"/>
  <c r="T950" i="16"/>
  <c r="O1322" i="16"/>
  <c r="T1322" i="16"/>
  <c r="O774" i="16"/>
  <c r="T774" i="16"/>
  <c r="O685" i="16"/>
  <c r="T685" i="16"/>
  <c r="O554" i="16"/>
  <c r="T554" i="16"/>
  <c r="O1947" i="16"/>
  <c r="T1947" i="16"/>
  <c r="O2793" i="16"/>
  <c r="T2793" i="16"/>
  <c r="O3155" i="16"/>
  <c r="T3155" i="16"/>
  <c r="O2063" i="16"/>
  <c r="T2063" i="16"/>
  <c r="O3578" i="16"/>
  <c r="T3578" i="16"/>
  <c r="O2159" i="16"/>
  <c r="T2159" i="16"/>
  <c r="O2413" i="16"/>
  <c r="T2413" i="16"/>
  <c r="O3392" i="16"/>
  <c r="T3392" i="16"/>
  <c r="O1442" i="16"/>
  <c r="T1442" i="16"/>
  <c r="O938" i="16"/>
  <c r="T938" i="16"/>
  <c r="O618" i="16"/>
  <c r="T618" i="16"/>
  <c r="O1772" i="16"/>
  <c r="T1772" i="16"/>
  <c r="O454" i="16"/>
  <c r="T454" i="16"/>
  <c r="O2649" i="16"/>
  <c r="T2649" i="16"/>
  <c r="O2980" i="16"/>
  <c r="T2980" i="16"/>
  <c r="O1920" i="16"/>
  <c r="T1920" i="16"/>
  <c r="O3104" i="16"/>
  <c r="T3104" i="16"/>
  <c r="O3434" i="16"/>
  <c r="T3434" i="16"/>
  <c r="O3761" i="16"/>
  <c r="T3761" i="16"/>
  <c r="O2405" i="16"/>
  <c r="T2405" i="16"/>
  <c r="O3791" i="16"/>
  <c r="T3791" i="16"/>
  <c r="O3443" i="16"/>
  <c r="T3443" i="16"/>
  <c r="O3373" i="16"/>
  <c r="T3373" i="16"/>
  <c r="O3176" i="16"/>
  <c r="T3176" i="16"/>
  <c r="O3506" i="16"/>
  <c r="T3506" i="16"/>
  <c r="O1991" i="16"/>
  <c r="T1991" i="16"/>
  <c r="O794" i="16"/>
  <c r="T794" i="16"/>
  <c r="O1182" i="16"/>
  <c r="T1182" i="16"/>
  <c r="O1364" i="16"/>
  <c r="T1364" i="16"/>
  <c r="O310" i="16"/>
  <c r="T310" i="16"/>
  <c r="O1546" i="16"/>
  <c r="T1546" i="16"/>
  <c r="O2928" i="16"/>
  <c r="T2928" i="16"/>
  <c r="O2765" i="16"/>
  <c r="T2765" i="16"/>
  <c r="O1620" i="16"/>
  <c r="T1620" i="16"/>
  <c r="O3019" i="16"/>
  <c r="T3019" i="16"/>
  <c r="O2012" i="16"/>
  <c r="T2012" i="16"/>
  <c r="O1955" i="16"/>
  <c r="T1955" i="16"/>
  <c r="O1574" i="16"/>
  <c r="T1574" i="16"/>
  <c r="O1469" i="16"/>
  <c r="T1469" i="16"/>
  <c r="O298" i="16"/>
  <c r="T298" i="16"/>
  <c r="O1366" i="16"/>
  <c r="T1366" i="16"/>
  <c r="O2779" i="16"/>
  <c r="T2779" i="16"/>
  <c r="O186" i="16"/>
  <c r="T186" i="16"/>
  <c r="O1222" i="16"/>
  <c r="T1222" i="16"/>
  <c r="O2554" i="16"/>
  <c r="T2554" i="16"/>
  <c r="O2633" i="16"/>
  <c r="T2633" i="16"/>
  <c r="O2444" i="16"/>
  <c r="T2444" i="16"/>
  <c r="O2751" i="16"/>
  <c r="T2751" i="16"/>
  <c r="O2781" i="16"/>
  <c r="T2781" i="16"/>
  <c r="O3111" i="16"/>
  <c r="T3111" i="16"/>
  <c r="O2542" i="16"/>
  <c r="T2542" i="16"/>
  <c r="O2783" i="16"/>
  <c r="T2783" i="16"/>
  <c r="O2556" i="16"/>
  <c r="T2556" i="16"/>
  <c r="O2622" i="16"/>
  <c r="T2622" i="16"/>
  <c r="O1477" i="16"/>
  <c r="T1477" i="16"/>
  <c r="O3181" i="16"/>
  <c r="T3181" i="16"/>
  <c r="O3680" i="16"/>
  <c r="T3680" i="16"/>
  <c r="O2188" i="16"/>
  <c r="T2188" i="16"/>
  <c r="O3573" i="16"/>
  <c r="T3573" i="16"/>
  <c r="O3532" i="16"/>
  <c r="T3532" i="16"/>
  <c r="O3162" i="16"/>
  <c r="T3162" i="16"/>
  <c r="O2628" i="16"/>
  <c r="T2628" i="16"/>
  <c r="O2694" i="16"/>
  <c r="T2694" i="16"/>
  <c r="O1548" i="16"/>
  <c r="T1548" i="16"/>
  <c r="O2948" i="16"/>
  <c r="T2948" i="16"/>
  <c r="O3253" i="16"/>
  <c r="T3253" i="16"/>
  <c r="O1529" i="16"/>
  <c r="T1529" i="16"/>
  <c r="O596" i="16"/>
  <c r="T596" i="16"/>
  <c r="O1702" i="16"/>
  <c r="T1702" i="16"/>
  <c r="O371" i="16"/>
  <c r="T371" i="16"/>
  <c r="O1751" i="16"/>
  <c r="T1751" i="16"/>
  <c r="O1141" i="16"/>
  <c r="T1141" i="16"/>
  <c r="O638" i="16"/>
  <c r="T638" i="16"/>
  <c r="O1885" i="16"/>
  <c r="T1885" i="16"/>
  <c r="O280" i="16"/>
  <c r="T280" i="16"/>
  <c r="O1431" i="16"/>
  <c r="T1431" i="16"/>
  <c r="O844" i="16"/>
  <c r="T844" i="16"/>
  <c r="O1326" i="16"/>
  <c r="T1326" i="16"/>
  <c r="O356" i="16"/>
  <c r="T356" i="16"/>
  <c r="O1472" i="16"/>
  <c r="T1472" i="16"/>
  <c r="O153" i="16"/>
  <c r="T153" i="16"/>
  <c r="O876" i="16"/>
  <c r="T876" i="16"/>
  <c r="O1487" i="16"/>
  <c r="T1487" i="16"/>
  <c r="O997" i="16"/>
  <c r="T997" i="16"/>
  <c r="O1801" i="16"/>
  <c r="T1801" i="16"/>
  <c r="O845" i="16"/>
  <c r="T845" i="16"/>
  <c r="O2798" i="16"/>
  <c r="T2798" i="16"/>
  <c r="O1922" i="16"/>
  <c r="T1922" i="16"/>
  <c r="O951" i="16"/>
  <c r="T951" i="16"/>
  <c r="O2300" i="16"/>
  <c r="T2300" i="16"/>
  <c r="O2606" i="16"/>
  <c r="T2606" i="16"/>
  <c r="O2637" i="16"/>
  <c r="T2637" i="16"/>
  <c r="O2967" i="16"/>
  <c r="T2967" i="16"/>
  <c r="O2740" i="16"/>
  <c r="T2740" i="16"/>
  <c r="O2478" i="16"/>
  <c r="T2478" i="16"/>
  <c r="O1332" i="16"/>
  <c r="T1332" i="16"/>
  <c r="O3037" i="16"/>
  <c r="T3037" i="16"/>
  <c r="O3536" i="16"/>
  <c r="T3536" i="16"/>
  <c r="O3521" i="16"/>
  <c r="T3521" i="16"/>
  <c r="O3429" i="16"/>
  <c r="T3429" i="16"/>
  <c r="O3771" i="16"/>
  <c r="T3771" i="16"/>
  <c r="O3058" i="16"/>
  <c r="T3058" i="16"/>
  <c r="O3389" i="16"/>
  <c r="T3389" i="16"/>
  <c r="O3017" i="16"/>
  <c r="T3017" i="16"/>
  <c r="O2484" i="16"/>
  <c r="T2484" i="16"/>
  <c r="O2550" i="16"/>
  <c r="T2550" i="16"/>
  <c r="O1404" i="16"/>
  <c r="T1404" i="16"/>
  <c r="O3109" i="16"/>
  <c r="T3109" i="16"/>
  <c r="O1385" i="16"/>
  <c r="T1385" i="16"/>
  <c r="O451" i="16"/>
  <c r="T451" i="16"/>
  <c r="O417" i="16"/>
  <c r="T417" i="16"/>
  <c r="O1557" i="16"/>
  <c r="T1557" i="16"/>
  <c r="O215" i="16"/>
  <c r="T215" i="16"/>
  <c r="O1080" i="16"/>
  <c r="T1080" i="16"/>
  <c r="O495" i="16"/>
  <c r="T495" i="16"/>
  <c r="O1741" i="16"/>
  <c r="T1741" i="16"/>
  <c r="O1287" i="16"/>
  <c r="T1287" i="16"/>
  <c r="O701" i="16"/>
  <c r="T701" i="16"/>
  <c r="O881" i="16"/>
  <c r="T881" i="16"/>
  <c r="O200" i="16"/>
  <c r="T200" i="16"/>
  <c r="O1328" i="16"/>
  <c r="T1328" i="16"/>
  <c r="O2049" i="16"/>
  <c r="T2049" i="16"/>
  <c r="O731" i="16"/>
  <c r="T731" i="16"/>
  <c r="O1307" i="16"/>
  <c r="T1307" i="16"/>
  <c r="O851" i="16"/>
  <c r="T851" i="16"/>
  <c r="O584" i="16"/>
  <c r="T584" i="16"/>
  <c r="O2442" i="16"/>
  <c r="T2442" i="16"/>
  <c r="O2025" i="16"/>
  <c r="T2025" i="16"/>
  <c r="O3683" i="16"/>
  <c r="T3683" i="16"/>
  <c r="O1939" i="16"/>
  <c r="T1939" i="16"/>
  <c r="O1823" i="16"/>
  <c r="T1823" i="16"/>
  <c r="O2635" i="16"/>
  <c r="T2635" i="16"/>
  <c r="O2941" i="16"/>
  <c r="T2941" i="16"/>
  <c r="O2420" i="16"/>
  <c r="T2420" i="16"/>
  <c r="O2726" i="16"/>
  <c r="T2726" i="16"/>
  <c r="O2943" i="16"/>
  <c r="T2943" i="16"/>
  <c r="O2716" i="16"/>
  <c r="T2716" i="16"/>
  <c r="O2327" i="16"/>
  <c r="T2327" i="16"/>
  <c r="O2345" i="16"/>
  <c r="T2345" i="16"/>
  <c r="O3175" i="16"/>
  <c r="T3175" i="16"/>
  <c r="O2028" i="16"/>
  <c r="T2028" i="16"/>
  <c r="O3427" i="16"/>
  <c r="T3427" i="16"/>
  <c r="O3733" i="16"/>
  <c r="T3733" i="16"/>
  <c r="O3398" i="16"/>
  <c r="T3398" i="16"/>
  <c r="O2973" i="16"/>
  <c r="T2973" i="16"/>
  <c r="O3304" i="16"/>
  <c r="T3304" i="16"/>
  <c r="O2788" i="16"/>
  <c r="T2788" i="16"/>
  <c r="O2399" i="16"/>
  <c r="T2399" i="16"/>
  <c r="O1533" i="16"/>
  <c r="T1533" i="16"/>
  <c r="O506" i="16"/>
  <c r="T506" i="16"/>
  <c r="O425" i="16"/>
  <c r="T425" i="16"/>
  <c r="O715" i="16"/>
  <c r="T715" i="16"/>
  <c r="O538" i="16"/>
  <c r="T538" i="16"/>
  <c r="O779" i="16"/>
  <c r="T779" i="16"/>
  <c r="O1537" i="16"/>
  <c r="T1537" i="16"/>
  <c r="O1851" i="16"/>
  <c r="T1851" i="16"/>
  <c r="O1684" i="16"/>
  <c r="T1684" i="16"/>
  <c r="O281" i="16"/>
  <c r="T281" i="16"/>
  <c r="O176" i="16"/>
  <c r="T176" i="16"/>
  <c r="O309" i="16"/>
  <c r="T309" i="16"/>
  <c r="O1448" i="16"/>
  <c r="T1448" i="16"/>
  <c r="O108" i="16"/>
  <c r="T108" i="16"/>
  <c r="O884" i="16"/>
  <c r="T884" i="16"/>
  <c r="O3479" i="16"/>
  <c r="T3479" i="16"/>
  <c r="O3629" i="16"/>
  <c r="T3629" i="16"/>
  <c r="O2364" i="16"/>
  <c r="T2364" i="16"/>
  <c r="O2432" i="16"/>
  <c r="T2432" i="16"/>
  <c r="O2738" i="16"/>
  <c r="T2738" i="16"/>
  <c r="O2182" i="16"/>
  <c r="T2182" i="16"/>
  <c r="O2385" i="16"/>
  <c r="T2385" i="16"/>
  <c r="O2728" i="16"/>
  <c r="T2728" i="16"/>
  <c r="O2212" i="16"/>
  <c r="T2212" i="16"/>
  <c r="O2113" i="16"/>
  <c r="T2113" i="16"/>
  <c r="O2166" i="16"/>
  <c r="T2166" i="16"/>
  <c r="O3296" i="16"/>
  <c r="T3296" i="16"/>
  <c r="O3601" i="16"/>
  <c r="T3601" i="16"/>
  <c r="O3224" i="16"/>
  <c r="T3224" i="16"/>
  <c r="O3554" i="16"/>
  <c r="T3554" i="16"/>
  <c r="O3087" i="16"/>
  <c r="T3087" i="16"/>
  <c r="O2268" i="16"/>
  <c r="T2268" i="16"/>
  <c r="O2284" i="16"/>
  <c r="T2284" i="16"/>
  <c r="O2184" i="16"/>
  <c r="T2184" i="16"/>
  <c r="O2237" i="16"/>
  <c r="T2237" i="16"/>
  <c r="O1104" i="16"/>
  <c r="T1104" i="16"/>
  <c r="O1634" i="16"/>
  <c r="T1634" i="16"/>
  <c r="O1048" i="16"/>
  <c r="T1048" i="16"/>
  <c r="O1567" i="16"/>
  <c r="T1567" i="16"/>
  <c r="O261" i="16"/>
  <c r="T261" i="16"/>
  <c r="O1401" i="16"/>
  <c r="T1401" i="16"/>
  <c r="O58" i="16"/>
  <c r="T58" i="16"/>
  <c r="O1224" i="16"/>
  <c r="T1224" i="16"/>
  <c r="O781" i="16"/>
  <c r="T781" i="16"/>
  <c r="O1919" i="16"/>
  <c r="T1919" i="16"/>
  <c r="O757" i="16"/>
  <c r="T757" i="16"/>
  <c r="O1131" i="16"/>
  <c r="T1131" i="16"/>
  <c r="O543" i="16"/>
  <c r="T543" i="16"/>
  <c r="O1408" i="16"/>
  <c r="T1408" i="16"/>
  <c r="O785" i="16"/>
  <c r="T785" i="16"/>
  <c r="O1025" i="16"/>
  <c r="T1025" i="16"/>
  <c r="O1075" i="16"/>
  <c r="T1075" i="16"/>
  <c r="O753" i="16"/>
  <c r="T753" i="16"/>
  <c r="O1173" i="16"/>
  <c r="T1173" i="16"/>
  <c r="O1139" i="16"/>
  <c r="T1139" i="16"/>
  <c r="O696" i="16"/>
  <c r="T696" i="16"/>
  <c r="O252" i="16"/>
  <c r="T252" i="16"/>
  <c r="O2594" i="16"/>
  <c r="T2594" i="16"/>
  <c r="O3784" i="16"/>
  <c r="T3784" i="16"/>
  <c r="O2242" i="16"/>
  <c r="T2242" i="16"/>
  <c r="O2584" i="16"/>
  <c r="T2584" i="16"/>
  <c r="O2068" i="16"/>
  <c r="T2068" i="16"/>
  <c r="O3767" i="16"/>
  <c r="T3767" i="16"/>
  <c r="O2022" i="16"/>
  <c r="T2022" i="16"/>
  <c r="O1906" i="16"/>
  <c r="T1906" i="16"/>
  <c r="O3457" i="16"/>
  <c r="T3457" i="16"/>
  <c r="O3079" i="16"/>
  <c r="T3079" i="16"/>
  <c r="O3410" i="16"/>
  <c r="T3410" i="16"/>
  <c r="O3028" i="16"/>
  <c r="T3028" i="16"/>
  <c r="O2602" i="16"/>
  <c r="T2602" i="16"/>
  <c r="O2124" i="16"/>
  <c r="T2124" i="16"/>
  <c r="O2141" i="16"/>
  <c r="T2141" i="16"/>
  <c r="O2094" i="16"/>
  <c r="T2094" i="16"/>
  <c r="O1980" i="16"/>
  <c r="T1980" i="16"/>
  <c r="O1492" i="16"/>
  <c r="T1492" i="16"/>
  <c r="O904" i="16"/>
  <c r="T904" i="16"/>
  <c r="O296" i="16"/>
  <c r="T296" i="16"/>
  <c r="O1411" i="16"/>
  <c r="T1411" i="16"/>
  <c r="O1257" i="16"/>
  <c r="T1257" i="16"/>
  <c r="O2074" i="16"/>
  <c r="T2074" i="16"/>
  <c r="O637" i="16"/>
  <c r="T637" i="16"/>
  <c r="O1118" i="16"/>
  <c r="T1118" i="16"/>
  <c r="O400" i="16"/>
  <c r="T400" i="16"/>
  <c r="O1263" i="16"/>
  <c r="T1263" i="16"/>
  <c r="O641" i="16"/>
  <c r="T641" i="16"/>
  <c r="O883" i="16"/>
  <c r="T883" i="16"/>
  <c r="O931" i="16"/>
  <c r="T931" i="16"/>
  <c r="O1915" i="16"/>
  <c r="T1915" i="16"/>
  <c r="O1989" i="16"/>
  <c r="T1989" i="16"/>
  <c r="O553" i="16"/>
  <c r="T553" i="16"/>
  <c r="O519" i="16"/>
  <c r="T519" i="16"/>
  <c r="O2077" i="16"/>
  <c r="T2077" i="16"/>
  <c r="O2100" i="16"/>
  <c r="T2100" i="16"/>
  <c r="O2145" i="16"/>
  <c r="T2145" i="16"/>
  <c r="O2450" i="16"/>
  <c r="T2450" i="16"/>
  <c r="O2235" i="16"/>
  <c r="T2235" i="16"/>
  <c r="O2097" i="16"/>
  <c r="T2097" i="16"/>
  <c r="O2440" i="16"/>
  <c r="T2440" i="16"/>
  <c r="O1925" i="16"/>
  <c r="T1925" i="16"/>
  <c r="O3624" i="16"/>
  <c r="T3624" i="16"/>
  <c r="O1877" i="16"/>
  <c r="T1877" i="16"/>
  <c r="O1762" i="16"/>
  <c r="T1762" i="16"/>
  <c r="O3313" i="16"/>
  <c r="T3313" i="16"/>
  <c r="O3267" i="16"/>
  <c r="T3267" i="16"/>
  <c r="O2800" i="16"/>
  <c r="T2800" i="16"/>
  <c r="O1997" i="16"/>
  <c r="T1997" i="16"/>
  <c r="O3695" i="16"/>
  <c r="T3695" i="16"/>
  <c r="O1950" i="16"/>
  <c r="T1950" i="16"/>
  <c r="O1347" i="16"/>
  <c r="T1347" i="16"/>
  <c r="O760" i="16"/>
  <c r="T760" i="16"/>
  <c r="O1085" i="16"/>
  <c r="T1085" i="16"/>
  <c r="O151" i="16"/>
  <c r="T151" i="16"/>
  <c r="O991" i="16"/>
  <c r="T991" i="16"/>
  <c r="O1113" i="16"/>
  <c r="T1113" i="16"/>
  <c r="O791" i="16"/>
  <c r="T791" i="16"/>
  <c r="O1918" i="16"/>
  <c r="T1918" i="16"/>
  <c r="O492" i="16"/>
  <c r="T492" i="16"/>
  <c r="O1055" i="16"/>
  <c r="T1055" i="16"/>
  <c r="O471" i="16"/>
  <c r="T471" i="16"/>
  <c r="O255" i="16"/>
  <c r="T255" i="16"/>
  <c r="O1120" i="16"/>
  <c r="T1120" i="16"/>
  <c r="O496" i="16"/>
  <c r="T496" i="16"/>
  <c r="O1722" i="16"/>
  <c r="T1722" i="16"/>
  <c r="O787" i="16"/>
  <c r="T787" i="16"/>
  <c r="O1771" i="16"/>
  <c r="T1771" i="16"/>
  <c r="O465" i="16"/>
  <c r="T465" i="16"/>
  <c r="O1881" i="16"/>
  <c r="T1881" i="16"/>
  <c r="O561" i="16"/>
  <c r="T561" i="16"/>
  <c r="O1811" i="16"/>
  <c r="T1811" i="16"/>
  <c r="O737" i="16"/>
  <c r="T737" i="16"/>
  <c r="O3225" i="16"/>
  <c r="T3225" i="16"/>
  <c r="O3574" i="16"/>
  <c r="T3574" i="16"/>
  <c r="O1817" i="16"/>
  <c r="T1817" i="16"/>
  <c r="O3751" i="16"/>
  <c r="T3751" i="16"/>
  <c r="O2270" i="16"/>
  <c r="T2270" i="16"/>
  <c r="O3693" i="16"/>
  <c r="T3693" i="16"/>
  <c r="O2200" i="16"/>
  <c r="T2200" i="16"/>
  <c r="O2638" i="16"/>
  <c r="T2638" i="16"/>
  <c r="O2979" i="16"/>
  <c r="T2979" i="16"/>
  <c r="O1140" i="16"/>
  <c r="T1140" i="16"/>
  <c r="O2540" i="16"/>
  <c r="T2540" i="16"/>
  <c r="O2844" i="16"/>
  <c r="T2844" i="16"/>
  <c r="O3823" i="16"/>
  <c r="T3823" i="16"/>
  <c r="O3765" i="16"/>
  <c r="T3765" i="16"/>
  <c r="O1424" i="16"/>
  <c r="T1424" i="16"/>
  <c r="O1473" i="16"/>
  <c r="T1473" i="16"/>
  <c r="O83" i="16"/>
  <c r="T83" i="16"/>
  <c r="O1886" i="16"/>
  <c r="T1886" i="16"/>
  <c r="O339" i="16"/>
  <c r="T339" i="16"/>
  <c r="O112" i="16"/>
  <c r="T112" i="16"/>
  <c r="O1193" i="16"/>
  <c r="T1193" i="16"/>
  <c r="O823" i="16"/>
  <c r="T823" i="16"/>
  <c r="O1952" i="16"/>
  <c r="T1952" i="16"/>
  <c r="O645" i="16"/>
  <c r="T645" i="16"/>
  <c r="O1208" i="16"/>
  <c r="T1208" i="16"/>
  <c r="O1175" i="16"/>
  <c r="T1175" i="16"/>
  <c r="O733" i="16"/>
  <c r="T733" i="16"/>
  <c r="O1393" i="16"/>
  <c r="T1393" i="16"/>
  <c r="O831" i="16"/>
  <c r="T831" i="16"/>
  <c r="O928" i="16"/>
  <c r="T928" i="16"/>
  <c r="O1108" i="16"/>
  <c r="T1108" i="16"/>
  <c r="O208" i="16"/>
  <c r="T208" i="16"/>
  <c r="O3500" i="16"/>
  <c r="T3500" i="16"/>
  <c r="O3842" i="16"/>
  <c r="T3842" i="16"/>
  <c r="O3275" i="16"/>
  <c r="T3275" i="16"/>
  <c r="O3604" i="16"/>
  <c r="T3604" i="16"/>
  <c r="O3701" i="16"/>
  <c r="T3701" i="16"/>
  <c r="O3288" i="16"/>
  <c r="T3288" i="16"/>
  <c r="O3354" i="16"/>
  <c r="T3354" i="16"/>
  <c r="O2174" i="16"/>
  <c r="T2174" i="16"/>
  <c r="O3596" i="16"/>
  <c r="T3596" i="16"/>
  <c r="O3762" i="16"/>
  <c r="T3762" i="16"/>
  <c r="O2907" i="16"/>
  <c r="T2907" i="16"/>
  <c r="O2824" i="16"/>
  <c r="T2824" i="16"/>
  <c r="O2164" i="16"/>
  <c r="T2164" i="16"/>
  <c r="O3630" i="16"/>
  <c r="T3630" i="16"/>
  <c r="O2246" i="16"/>
  <c r="T2246" i="16"/>
  <c r="O3667" i="16"/>
  <c r="T3667" i="16"/>
  <c r="O2173" i="16"/>
  <c r="T2173" i="16"/>
  <c r="O1265" i="16"/>
  <c r="T1265" i="16"/>
  <c r="O1555" i="16"/>
  <c r="T1555" i="16"/>
  <c r="O457" i="16"/>
  <c r="T457" i="16"/>
  <c r="O1861" i="16"/>
  <c r="T1861" i="16"/>
  <c r="O1001" i="16"/>
  <c r="T1001" i="16"/>
  <c r="O1144" i="16"/>
  <c r="T1144" i="16"/>
  <c r="O1745" i="16"/>
  <c r="T1745" i="16"/>
  <c r="O811" i="16"/>
  <c r="T811" i="16"/>
  <c r="O1339" i="16"/>
  <c r="T1339" i="16"/>
  <c r="O45" i="16"/>
  <c r="T45" i="16"/>
  <c r="O1197" i="16"/>
  <c r="T1197" i="16"/>
  <c r="O2014" i="16"/>
  <c r="T2014" i="16"/>
  <c r="O576" i="16"/>
  <c r="T576" i="16"/>
  <c r="O949" i="16"/>
  <c r="T949" i="16"/>
  <c r="O1633" i="16"/>
  <c r="T1633" i="16"/>
  <c r="O2937" i="16"/>
  <c r="T2937" i="16"/>
  <c r="O3616" i="16"/>
  <c r="T3616" i="16"/>
  <c r="O3101" i="16"/>
  <c r="T3101" i="16"/>
  <c r="O3367" i="16"/>
  <c r="T3367" i="16"/>
  <c r="O2185" i="16"/>
  <c r="T2185" i="16"/>
  <c r="O3462" i="16"/>
  <c r="T3462" i="16"/>
  <c r="O3769" i="16"/>
  <c r="T3769" i="16"/>
  <c r="O2349" i="16"/>
  <c r="T2349" i="16"/>
  <c r="O2692" i="16"/>
  <c r="T2692" i="16"/>
  <c r="O2303" i="16"/>
  <c r="T2303" i="16"/>
  <c r="O2321" i="16"/>
  <c r="T2321" i="16"/>
  <c r="O3731" i="16"/>
  <c r="T3731" i="16"/>
  <c r="O1986" i="16"/>
  <c r="T1986" i="16"/>
  <c r="O2252" i="16"/>
  <c r="T2252" i="16"/>
  <c r="O3535" i="16"/>
  <c r="T3535" i="16"/>
  <c r="O3841" i="16"/>
  <c r="T3841" i="16"/>
  <c r="O3794" i="16"/>
  <c r="T3794" i="16"/>
  <c r="O1135" i="16"/>
  <c r="T1135" i="16"/>
  <c r="O860" i="16"/>
  <c r="T860" i="16"/>
  <c r="O1163" i="16"/>
  <c r="T1163" i="16"/>
  <c r="O827" i="16"/>
  <c r="T827" i="16"/>
  <c r="O182" i="16"/>
  <c r="T182" i="16"/>
  <c r="O1585" i="16"/>
  <c r="T1585" i="16"/>
  <c r="O1455" i="16"/>
  <c r="T1455" i="16"/>
  <c r="O868" i="16"/>
  <c r="T868" i="16"/>
  <c r="O905" i="16"/>
  <c r="T905" i="16"/>
  <c r="O536" i="16"/>
  <c r="T536" i="16"/>
  <c r="O1663" i="16"/>
  <c r="T1663" i="16"/>
  <c r="O357" i="16"/>
  <c r="T357" i="16"/>
  <c r="O1917" i="16"/>
  <c r="T1917" i="16"/>
  <c r="O599" i="16"/>
  <c r="T599" i="16"/>
  <c r="O1858" i="16"/>
  <c r="T1858" i="16"/>
  <c r="O444" i="16"/>
  <c r="T444" i="16"/>
  <c r="O817" i="16"/>
  <c r="T817" i="16"/>
  <c r="O544" i="16"/>
  <c r="T544" i="16"/>
  <c r="O1226" i="16"/>
  <c r="T1226" i="16"/>
  <c r="O640" i="16"/>
  <c r="T640" i="16"/>
  <c r="O678" i="16"/>
  <c r="T678" i="16"/>
  <c r="O1893" i="16"/>
  <c r="T1893" i="16"/>
  <c r="O2400" i="16"/>
  <c r="T2400" i="16"/>
  <c r="O1649" i="16"/>
  <c r="T1649" i="16"/>
  <c r="O3213" i="16"/>
  <c r="T3213" i="16"/>
  <c r="O3544" i="16"/>
  <c r="T3544" i="16"/>
  <c r="O2987" i="16"/>
  <c r="T2987" i="16"/>
  <c r="O3315" i="16"/>
  <c r="T3315" i="16"/>
  <c r="O3216" i="16"/>
  <c r="T3216" i="16"/>
  <c r="O3233" i="16"/>
  <c r="T3233" i="16"/>
  <c r="O2999" i="16"/>
  <c r="T2999" i="16"/>
  <c r="O3054" i="16"/>
  <c r="T3054" i="16"/>
  <c r="O3307" i="16"/>
  <c r="T3307" i="16"/>
  <c r="O3613" i="16"/>
  <c r="T3613" i="16"/>
  <c r="O2618" i="16"/>
  <c r="T2618" i="16"/>
  <c r="O2536" i="16"/>
  <c r="T2536" i="16"/>
  <c r="O1878" i="16"/>
  <c r="T1878" i="16"/>
  <c r="O3126" i="16"/>
  <c r="T3126" i="16"/>
  <c r="O3379" i="16"/>
  <c r="T3379" i="16"/>
  <c r="O3685" i="16"/>
  <c r="T3685" i="16"/>
  <c r="O1027" i="16"/>
  <c r="T1027" i="16"/>
  <c r="O1269" i="16"/>
  <c r="T1269" i="16"/>
  <c r="O169" i="16"/>
  <c r="T169" i="16"/>
  <c r="O1572" i="16"/>
  <c r="T1572" i="16"/>
  <c r="O1070" i="16"/>
  <c r="T1070" i="16"/>
  <c r="O712" i="16"/>
  <c r="T712" i="16"/>
  <c r="O1863" i="16"/>
  <c r="T1863" i="16"/>
  <c r="O233" i="16"/>
  <c r="T233" i="16"/>
  <c r="O789" i="16"/>
  <c r="T789" i="16"/>
  <c r="O1905" i="16"/>
  <c r="T1905" i="16"/>
  <c r="O587" i="16"/>
  <c r="T587" i="16"/>
  <c r="O1690" i="16"/>
  <c r="T1690" i="16"/>
  <c r="O288" i="16"/>
  <c r="T288" i="16"/>
  <c r="O2040" i="16"/>
  <c r="T2040" i="16"/>
  <c r="O1345" i="16"/>
  <c r="T1345" i="16"/>
  <c r="O841" i="16"/>
  <c r="T841" i="16"/>
  <c r="O2732" i="16"/>
  <c r="T2732" i="16"/>
  <c r="O3063" i="16"/>
  <c r="T3063" i="16"/>
  <c r="O3399" i="16"/>
  <c r="T3399" i="16"/>
  <c r="O2842" i="16"/>
  <c r="T2842" i="16"/>
  <c r="O3071" i="16"/>
  <c r="T3071" i="16"/>
  <c r="O3089" i="16"/>
  <c r="T3089" i="16"/>
  <c r="O2856" i="16"/>
  <c r="T2856" i="16"/>
  <c r="O2909" i="16"/>
  <c r="T2909" i="16"/>
  <c r="O3163" i="16"/>
  <c r="T3163" i="16"/>
  <c r="O2134" i="16"/>
  <c r="T2134" i="16"/>
  <c r="O2392" i="16"/>
  <c r="T2392" i="16"/>
  <c r="O3490" i="16"/>
  <c r="T3490" i="16"/>
  <c r="O3819" i="16"/>
  <c r="T3819" i="16"/>
  <c r="O3449" i="16"/>
  <c r="T3449" i="16"/>
  <c r="O2927" i="16"/>
  <c r="T2927" i="16"/>
  <c r="O2982" i="16"/>
  <c r="T2982" i="16"/>
  <c r="O1835" i="16"/>
  <c r="T1835" i="16"/>
  <c r="O3541" i="16"/>
  <c r="T3541" i="16"/>
  <c r="O833" i="16"/>
  <c r="T833" i="16"/>
  <c r="O1124" i="16"/>
  <c r="T1124" i="16"/>
  <c r="O1990" i="16"/>
  <c r="T1990" i="16"/>
  <c r="O671" i="16"/>
  <c r="T671" i="16"/>
  <c r="O1223" i="16"/>
  <c r="T1223" i="16"/>
  <c r="O1429" i="16"/>
  <c r="T1429" i="16"/>
  <c r="O926" i="16"/>
  <c r="T926" i="16"/>
  <c r="O568" i="16"/>
  <c r="T568" i="16"/>
  <c r="O1719" i="16"/>
  <c r="T1719" i="16"/>
  <c r="O88" i="16"/>
  <c r="T88" i="16"/>
  <c r="O1312" i="16"/>
  <c r="T1312" i="16"/>
  <c r="O644" i="16"/>
  <c r="T644" i="16"/>
  <c r="O1761" i="16"/>
  <c r="T1761" i="16"/>
  <c r="O131" i="16"/>
  <c r="T131" i="16"/>
  <c r="O1847" i="16"/>
  <c r="T1847" i="16"/>
  <c r="O152" i="16"/>
  <c r="T152" i="16"/>
  <c r="O2647" i="16"/>
  <c r="T2647" i="16"/>
  <c r="O2953" i="16"/>
  <c r="T2953" i="16"/>
  <c r="O3007" i="16"/>
  <c r="T3007" i="16"/>
  <c r="O3338" i="16"/>
  <c r="T3338" i="16"/>
  <c r="O2974" i="16"/>
  <c r="T2974" i="16"/>
  <c r="O3303" i="16"/>
  <c r="T3303" i="16"/>
  <c r="O2771" i="16"/>
  <c r="T2771" i="16"/>
  <c r="O2790" i="16"/>
  <c r="T2790" i="16"/>
  <c r="O2700" i="16"/>
  <c r="T2700" i="16"/>
  <c r="O2754" i="16"/>
  <c r="T2754" i="16"/>
  <c r="O2084" i="16"/>
  <c r="T2084" i="16"/>
  <c r="O2391" i="16"/>
  <c r="T2391" i="16"/>
  <c r="O3813" i="16"/>
  <c r="T3813" i="16"/>
  <c r="O2319" i="16"/>
  <c r="T2319" i="16"/>
  <c r="O3417" i="16"/>
  <c r="T3417" i="16"/>
  <c r="O3759" i="16"/>
  <c r="T3759" i="16"/>
  <c r="O3334" i="16"/>
  <c r="T3334" i="16"/>
  <c r="O3664" i="16"/>
  <c r="T3664" i="16"/>
  <c r="O2843" i="16"/>
  <c r="T2843" i="16"/>
  <c r="O2772" i="16"/>
  <c r="T2772" i="16"/>
  <c r="O2826" i="16"/>
  <c r="T2826" i="16"/>
  <c r="O1679" i="16"/>
  <c r="T1679" i="16"/>
  <c r="O1203" i="16"/>
  <c r="T1203" i="16"/>
  <c r="O580" i="16"/>
  <c r="T580" i="16"/>
  <c r="O1015" i="16"/>
  <c r="T1015" i="16"/>
  <c r="O1112" i="16"/>
  <c r="T1112" i="16"/>
  <c r="O1977" i="16"/>
  <c r="T1977" i="16"/>
  <c r="O659" i="16"/>
  <c r="T659" i="16"/>
  <c r="O1931" i="16"/>
  <c r="T1931" i="16"/>
  <c r="O1272" i="16"/>
  <c r="T1272" i="16"/>
  <c r="O1707" i="16"/>
  <c r="T1707" i="16"/>
  <c r="O76" i="16"/>
  <c r="T76" i="16"/>
  <c r="O583" i="16"/>
  <c r="T583" i="16"/>
  <c r="O1602" i="16"/>
  <c r="T1602" i="16"/>
  <c r="O631" i="16"/>
  <c r="T631" i="16"/>
  <c r="O285" i="16"/>
  <c r="T285" i="16"/>
  <c r="O1749" i="16"/>
  <c r="T1749" i="16"/>
  <c r="O2411" i="16"/>
  <c r="T2411" i="16"/>
  <c r="O2803" i="16"/>
  <c r="T2803" i="16"/>
  <c r="O1584" i="16"/>
  <c r="T1584" i="16"/>
  <c r="O137" i="16"/>
  <c r="T137" i="16"/>
  <c r="O738" i="16"/>
  <c r="T738" i="16"/>
  <c r="O1181" i="16"/>
  <c r="T1181" i="16"/>
  <c r="O1054" i="16"/>
  <c r="T1054" i="16"/>
  <c r="O266" i="16"/>
  <c r="T266" i="16"/>
  <c r="O2613" i="16"/>
  <c r="T2613" i="16"/>
  <c r="O2374" i="16"/>
  <c r="T2374" i="16"/>
  <c r="O3120" i="16"/>
  <c r="T3120" i="16"/>
  <c r="O3068" i="16"/>
  <c r="T3068" i="16"/>
  <c r="O2446" i="16"/>
  <c r="T2446" i="16"/>
  <c r="O2417" i="16"/>
  <c r="T2417" i="16"/>
  <c r="O2065" i="16"/>
  <c r="T2065" i="16"/>
  <c r="O2055" i="16"/>
  <c r="T2055" i="16"/>
  <c r="O1648" i="16"/>
  <c r="T1648" i="16"/>
  <c r="O1844" i="16"/>
  <c r="T1844" i="16"/>
  <c r="O1534" i="16"/>
  <c r="T1534" i="16"/>
  <c r="O190" i="16"/>
  <c r="T190" i="16"/>
  <c r="O1114" i="16"/>
  <c r="T1114" i="16"/>
  <c r="O133" i="16"/>
  <c r="T133" i="16"/>
  <c r="O1034" i="16"/>
  <c r="T1034" i="16"/>
  <c r="O244" i="16"/>
  <c r="T244" i="16"/>
  <c r="O1158" i="16"/>
  <c r="T1158" i="16"/>
  <c r="O1616" i="16"/>
  <c r="T1616" i="16"/>
  <c r="O2522" i="16"/>
  <c r="T2522" i="16"/>
  <c r="O2195" i="16"/>
  <c r="T2195" i="16"/>
  <c r="O2051" i="16"/>
  <c r="T2051" i="16"/>
  <c r="O2841" i="16"/>
  <c r="T2841" i="16"/>
  <c r="O3170" i="16"/>
  <c r="T3170" i="16"/>
  <c r="O2758" i="16"/>
  <c r="T2758" i="16"/>
  <c r="O1374" i="16"/>
  <c r="T1374" i="16"/>
  <c r="O438" i="16"/>
  <c r="T438" i="16"/>
  <c r="O1261" i="16"/>
  <c r="T1261" i="16"/>
  <c r="O2059" i="16"/>
  <c r="T2059" i="16"/>
  <c r="O862" i="16"/>
  <c r="T862" i="16"/>
  <c r="O3336" i="16"/>
  <c r="T3336" i="16"/>
  <c r="O3415" i="16"/>
  <c r="T3415" i="16"/>
  <c r="O2222" i="16"/>
  <c r="T2222" i="16"/>
  <c r="O2289" i="16"/>
  <c r="T2289" i="16"/>
  <c r="O2379" i="16"/>
  <c r="T2379" i="16"/>
  <c r="O3837" i="16"/>
  <c r="T3837" i="16"/>
  <c r="O3152" i="16"/>
  <c r="T3152" i="16"/>
  <c r="O2698" i="16"/>
  <c r="T2698" i="16"/>
  <c r="O2944" i="16"/>
  <c r="T2944" i="16"/>
  <c r="O3839" i="16"/>
  <c r="T3839" i="16"/>
  <c r="O1230" i="16"/>
  <c r="T1230" i="16"/>
  <c r="O117" i="16"/>
  <c r="T117" i="16"/>
  <c r="O946" i="16"/>
  <c r="T946" i="16"/>
  <c r="O1728" i="16"/>
  <c r="T1728" i="16"/>
  <c r="O614" i="16"/>
  <c r="T614" i="16"/>
  <c r="O2005" i="16"/>
  <c r="T2005" i="16"/>
  <c r="O610" i="16"/>
  <c r="T610" i="16"/>
  <c r="O2023" i="16"/>
  <c r="T2023" i="16"/>
  <c r="O706" i="16"/>
  <c r="T706" i="16"/>
  <c r="O254" i="16"/>
  <c r="T254" i="16"/>
  <c r="O3191" i="16"/>
  <c r="T3191" i="16"/>
  <c r="O3246" i="16"/>
  <c r="T3246" i="16"/>
  <c r="O3728" i="16"/>
  <c r="T3728" i="16"/>
  <c r="O3682" i="16"/>
  <c r="T3682" i="16"/>
  <c r="O3008" i="16"/>
  <c r="T3008" i="16"/>
  <c r="O2936" i="16"/>
  <c r="T2936" i="16"/>
  <c r="O2553" i="16"/>
  <c r="T2553" i="16"/>
  <c r="O2883" i="16"/>
  <c r="T2883" i="16"/>
  <c r="O2459" i="16"/>
  <c r="T2459" i="16"/>
  <c r="O3754" i="16"/>
  <c r="T3754" i="16"/>
  <c r="O1836" i="16"/>
  <c r="T1836" i="16"/>
  <c r="O1254" i="16"/>
  <c r="T1254" i="16"/>
  <c r="O1558" i="16"/>
  <c r="T1558" i="16"/>
  <c r="O1862" i="16"/>
  <c r="T1862" i="16"/>
  <c r="O306" i="16"/>
  <c r="T306" i="16"/>
  <c r="O3555" i="16"/>
  <c r="T3555" i="16"/>
  <c r="O3371" i="16"/>
  <c r="T3371" i="16"/>
  <c r="O3388" i="16"/>
  <c r="T3388" i="16"/>
  <c r="O3588" i="16"/>
  <c r="T3588" i="16"/>
  <c r="O2179" i="16"/>
  <c r="T2179" i="16"/>
  <c r="O2485" i="16"/>
  <c r="T2485" i="16"/>
  <c r="O2591" i="16"/>
  <c r="T2591" i="16"/>
  <c r="O2609" i="16"/>
  <c r="T2609" i="16"/>
  <c r="O2219" i="16"/>
  <c r="T2219" i="16"/>
  <c r="O2274" i="16"/>
  <c r="T2274" i="16"/>
  <c r="O2342" i="16"/>
  <c r="T2342" i="16"/>
  <c r="O2271" i="16"/>
  <c r="T2271" i="16"/>
  <c r="O106" i="16"/>
  <c r="T106" i="16"/>
  <c r="O469" i="16"/>
  <c r="T469" i="16"/>
  <c r="O1744" i="16"/>
  <c r="T1744" i="16"/>
  <c r="O260" i="16"/>
  <c r="T260" i="16"/>
  <c r="O1756" i="16"/>
  <c r="T1756" i="16"/>
  <c r="O898" i="16"/>
  <c r="T898" i="16"/>
  <c r="O146" i="16"/>
  <c r="T146" i="16"/>
  <c r="O1515" i="16"/>
  <c r="T1515" i="16"/>
  <c r="O3164" i="16"/>
  <c r="T3164" i="16"/>
  <c r="O3495" i="16"/>
  <c r="T3495" i="16"/>
  <c r="O3503" i="16"/>
  <c r="T3503" i="16"/>
  <c r="O2577" i="16"/>
  <c r="T2577" i="16"/>
  <c r="O2482" i="16"/>
  <c r="T2482" i="16"/>
  <c r="O2147" i="16"/>
  <c r="T2147" i="16"/>
  <c r="O2118" i="16"/>
  <c r="T2118" i="16"/>
  <c r="O3360" i="16"/>
  <c r="T3360" i="16"/>
  <c r="O3438" i="16"/>
  <c r="T3438" i="16"/>
  <c r="O284" i="16"/>
  <c r="T284" i="16"/>
  <c r="O238" i="16"/>
  <c r="T238" i="16"/>
  <c r="O1462" i="16"/>
  <c r="T1462" i="16"/>
  <c r="O60" i="16"/>
  <c r="T60" i="16"/>
  <c r="O327" i="16"/>
  <c r="T327" i="16"/>
  <c r="O1586" i="16"/>
  <c r="T1586" i="16"/>
  <c r="O522" i="16"/>
  <c r="T522" i="16"/>
  <c r="O886" i="16"/>
  <c r="T886" i="16"/>
  <c r="O87" i="16"/>
  <c r="T87" i="16"/>
  <c r="O1502" i="16"/>
  <c r="T1502" i="16"/>
  <c r="O398" i="16"/>
  <c r="T398" i="16"/>
  <c r="O1333" i="16"/>
  <c r="T1333" i="16"/>
  <c r="O3266" i="16"/>
  <c r="T3266" i="16"/>
  <c r="O3286" i="16"/>
  <c r="T3286" i="16"/>
  <c r="O3082" i="16"/>
  <c r="T3082" i="16"/>
  <c r="O3300" i="16"/>
  <c r="T3300" i="16"/>
  <c r="O3391" i="16"/>
  <c r="T3391" i="16"/>
  <c r="O3722" i="16"/>
  <c r="T3722" i="16"/>
  <c r="O3660" i="16"/>
  <c r="T3660" i="16"/>
  <c r="O2557" i="16"/>
  <c r="T2557" i="16"/>
  <c r="O3464" i="16"/>
  <c r="T3464" i="16"/>
  <c r="O1082" i="16"/>
  <c r="T1082" i="16"/>
  <c r="O762" i="16"/>
  <c r="T762" i="16"/>
  <c r="O1470" i="16"/>
  <c r="T1470" i="16"/>
  <c r="O1106" i="16"/>
  <c r="T1106" i="16"/>
  <c r="O2079" i="16"/>
  <c r="T2079" i="16"/>
  <c r="O2876" i="16"/>
  <c r="T2876" i="16"/>
  <c r="O3206" i="16"/>
  <c r="T3206" i="16"/>
  <c r="O1908" i="16"/>
  <c r="T1908" i="16"/>
  <c r="O2278" i="16"/>
  <c r="T2278" i="16"/>
  <c r="O2194" i="16"/>
  <c r="T2194" i="16"/>
  <c r="O3635" i="16"/>
  <c r="T3635" i="16"/>
  <c r="O3575" i="16"/>
  <c r="T3575" i="16"/>
  <c r="O1830" i="16"/>
  <c r="T1830" i="16"/>
  <c r="O3072" i="16"/>
  <c r="T3072" i="16"/>
  <c r="O1979" i="16"/>
  <c r="T1979" i="16"/>
  <c r="O978" i="16"/>
  <c r="T978" i="16"/>
  <c r="O994" i="16"/>
  <c r="T994" i="16"/>
  <c r="O1150" i="16"/>
  <c r="T1150" i="16"/>
  <c r="O815" i="16"/>
  <c r="T815" i="16"/>
  <c r="O1299" i="16"/>
  <c r="T1299" i="16"/>
  <c r="O1458" i="16"/>
  <c r="T1458" i="16"/>
  <c r="O524" i="16"/>
  <c r="T524" i="16"/>
  <c r="O1758" i="16"/>
  <c r="T1758" i="16"/>
  <c r="O1215" i="16"/>
  <c r="T1215" i="16"/>
  <c r="O686" i="16"/>
  <c r="T686" i="16"/>
  <c r="O1880" i="16"/>
  <c r="T1880" i="16"/>
  <c r="O3069" i="16"/>
  <c r="T3069" i="16"/>
  <c r="O3172" i="16"/>
  <c r="T3172" i="16"/>
  <c r="O1764" i="16"/>
  <c r="T1764" i="16"/>
  <c r="O3468" i="16"/>
  <c r="T3468" i="16"/>
  <c r="O2476" i="16"/>
  <c r="T2476" i="16"/>
  <c r="O3654" i="16"/>
  <c r="T3654" i="16"/>
  <c r="O3432" i="16"/>
  <c r="T3432" i="16"/>
  <c r="O3234" i="16"/>
  <c r="T3234" i="16"/>
  <c r="O882" i="16"/>
  <c r="T882" i="16"/>
  <c r="O850" i="16"/>
  <c r="T850" i="16"/>
  <c r="O1156" i="16"/>
  <c r="T1156" i="16"/>
  <c r="O380" i="16"/>
  <c r="T380" i="16"/>
  <c r="O1614" i="16"/>
  <c r="T1614" i="16"/>
  <c r="O442" i="16"/>
  <c r="T442" i="16"/>
  <c r="O1522" i="16"/>
  <c r="T1522" i="16"/>
  <c r="O2769" i="16"/>
  <c r="T2769" i="16"/>
  <c r="O3099" i="16"/>
  <c r="T3099" i="16"/>
  <c r="O1608" i="16"/>
  <c r="T1608" i="16"/>
  <c r="O2861" i="16"/>
  <c r="T2861" i="16"/>
  <c r="O967" i="16"/>
  <c r="T967" i="16"/>
  <c r="O838" i="16"/>
  <c r="T838" i="16"/>
  <c r="O770" i="16"/>
  <c r="T770" i="16"/>
  <c r="O1838" i="16"/>
  <c r="T1838" i="16"/>
  <c r="O290" i="16"/>
  <c r="T290" i="16"/>
  <c r="O1983" i="16"/>
  <c r="T1983" i="16"/>
  <c r="O1604" i="16"/>
  <c r="T1604" i="16"/>
  <c r="O2091" i="16"/>
  <c r="T2091" i="16"/>
  <c r="O1210" i="16"/>
  <c r="T1210" i="16"/>
  <c r="O3000" i="16"/>
  <c r="T3000" i="16"/>
  <c r="O2830" i="16"/>
  <c r="T2830" i="16"/>
  <c r="O3159" i="16"/>
  <c r="T3159" i="16"/>
  <c r="O2627" i="16"/>
  <c r="T2627" i="16"/>
  <c r="O2544" i="16"/>
  <c r="T2544" i="16"/>
  <c r="O2610" i="16"/>
  <c r="T2610" i="16"/>
  <c r="O1465" i="16"/>
  <c r="T1465" i="16"/>
  <c r="O3726" i="16"/>
  <c r="T3726" i="16"/>
  <c r="O2245" i="16"/>
  <c r="T2245" i="16"/>
  <c r="O3668" i="16"/>
  <c r="T3668" i="16"/>
  <c r="O2176" i="16"/>
  <c r="T2176" i="16"/>
  <c r="O3273" i="16"/>
  <c r="T3273" i="16"/>
  <c r="O3189" i="16"/>
  <c r="T3189" i="16"/>
  <c r="O2699" i="16"/>
  <c r="T2699" i="16"/>
  <c r="O2616" i="16"/>
  <c r="T2616" i="16"/>
  <c r="O2683" i="16"/>
  <c r="T2683" i="16"/>
  <c r="O1536" i="16"/>
  <c r="T1536" i="16"/>
  <c r="O437" i="16"/>
  <c r="T437" i="16"/>
  <c r="O1804" i="16"/>
  <c r="T1804" i="16"/>
  <c r="O872" i="16"/>
  <c r="T872" i="16"/>
  <c r="O1998" i="16"/>
  <c r="T1998" i="16"/>
  <c r="O693" i="16"/>
  <c r="T693" i="16"/>
  <c r="O503" i="16"/>
  <c r="T503" i="16"/>
  <c r="O1739" i="16"/>
  <c r="T1739" i="16"/>
  <c r="O1129" i="16"/>
  <c r="T1129" i="16"/>
  <c r="O1692" i="16"/>
  <c r="T1692" i="16"/>
  <c r="O148" i="16"/>
  <c r="T148" i="16"/>
  <c r="O1563" i="16"/>
  <c r="T1563" i="16"/>
  <c r="O976" i="16"/>
  <c r="T976" i="16"/>
  <c r="O1839" i="16"/>
  <c r="T1839" i="16"/>
  <c r="O439" i="16"/>
  <c r="T439" i="16"/>
  <c r="O1457" i="16"/>
  <c r="T1457" i="16"/>
  <c r="O488" i="16"/>
  <c r="T488" i="16"/>
  <c r="O1460" i="16"/>
  <c r="T1460" i="16"/>
  <c r="O141" i="16"/>
  <c r="T141" i="16"/>
  <c r="O1605" i="16"/>
  <c r="T1605" i="16"/>
  <c r="O1643" i="16"/>
  <c r="T1643" i="16"/>
  <c r="O1658" i="16"/>
  <c r="T1658" i="16"/>
  <c r="O441" i="16"/>
  <c r="T441" i="16"/>
  <c r="O433" i="16"/>
  <c r="T433" i="16"/>
  <c r="O2720" i="16"/>
  <c r="T2720" i="16"/>
  <c r="O3049" i="16"/>
  <c r="T3049" i="16"/>
  <c r="O2674" i="16"/>
  <c r="T2674" i="16"/>
  <c r="O2500" i="16"/>
  <c r="T2500" i="16"/>
  <c r="O2401" i="16"/>
  <c r="T2401" i="16"/>
  <c r="O2466" i="16"/>
  <c r="T2466" i="16"/>
  <c r="O1321" i="16"/>
  <c r="T1321" i="16"/>
  <c r="O3046" i="16"/>
  <c r="T3046" i="16"/>
  <c r="O2472" i="16"/>
  <c r="T2472" i="16"/>
  <c r="O2538" i="16"/>
  <c r="T2538" i="16"/>
  <c r="O1392" i="16"/>
  <c r="T1392" i="16"/>
  <c r="O293" i="16"/>
  <c r="T293" i="16"/>
  <c r="O727" i="16"/>
  <c r="T727" i="16"/>
  <c r="O1689" i="16"/>
  <c r="T1689" i="16"/>
  <c r="O359" i="16"/>
  <c r="T359" i="16"/>
  <c r="O1571" i="16"/>
  <c r="T1571" i="16"/>
  <c r="O1068" i="16"/>
  <c r="T1068" i="16"/>
  <c r="O483" i="16"/>
  <c r="T483" i="16"/>
  <c r="O1550" i="16"/>
  <c r="T1550" i="16"/>
  <c r="O1419" i="16"/>
  <c r="T1419" i="16"/>
  <c r="O832" i="16"/>
  <c r="T832" i="16"/>
  <c r="O1697" i="16"/>
  <c r="T1697" i="16"/>
  <c r="O344" i="16"/>
  <c r="T344" i="16"/>
  <c r="O1317" i="16"/>
  <c r="T1317" i="16"/>
  <c r="O1461" i="16"/>
  <c r="T1461" i="16"/>
  <c r="O120" i="16"/>
  <c r="T120" i="16"/>
  <c r="O1463" i="16"/>
  <c r="T1463" i="16"/>
  <c r="O196" i="16"/>
  <c r="T196" i="16"/>
  <c r="O295" i="16"/>
  <c r="T295" i="16"/>
  <c r="O3729" i="16"/>
  <c r="T3729" i="16"/>
  <c r="O1974" i="16"/>
  <c r="T1974" i="16"/>
  <c r="O2304" i="16"/>
  <c r="T2304" i="16"/>
  <c r="O2359" i="16"/>
  <c r="T2359" i="16"/>
  <c r="O2696" i="16"/>
  <c r="T2696" i="16"/>
  <c r="O3026" i="16"/>
  <c r="T3026" i="16"/>
  <c r="O2787" i="16"/>
  <c r="T2787" i="16"/>
  <c r="O2704" i="16"/>
  <c r="T2704" i="16"/>
  <c r="O3178" i="16"/>
  <c r="T3178" i="16"/>
  <c r="O3197" i="16"/>
  <c r="T3197" i="16"/>
  <c r="O3107" i="16"/>
  <c r="T3107" i="16"/>
  <c r="O3161" i="16"/>
  <c r="T3161" i="16"/>
  <c r="O3127" i="16"/>
  <c r="T3127" i="16"/>
  <c r="O3055" i="16"/>
  <c r="T3055" i="16"/>
  <c r="O3386" i="16"/>
  <c r="T3386" i="16"/>
  <c r="O2528" i="16"/>
  <c r="T2528" i="16"/>
  <c r="O2858" i="16"/>
  <c r="T2858" i="16"/>
  <c r="O2434" i="16"/>
  <c r="T2434" i="16"/>
  <c r="O2776" i="16"/>
  <c r="T2776" i="16"/>
  <c r="O1799" i="16"/>
  <c r="T1799" i="16"/>
  <c r="O396" i="16"/>
  <c r="T396" i="16"/>
  <c r="O769" i="16"/>
  <c r="T769" i="16"/>
  <c r="O783" i="16"/>
  <c r="T783" i="16"/>
  <c r="O558" i="16"/>
  <c r="T558" i="16"/>
  <c r="O1781" i="16"/>
  <c r="T1781" i="16"/>
  <c r="O847" i="16"/>
  <c r="T847" i="16"/>
  <c r="O1831" i="16"/>
  <c r="T1831" i="16"/>
  <c r="O1363" i="16"/>
  <c r="T1363" i="16"/>
  <c r="O52" i="16"/>
  <c r="T52" i="16"/>
  <c r="O911" i="16"/>
  <c r="T911" i="16"/>
  <c r="O1703" i="16"/>
  <c r="T1703" i="16"/>
  <c r="O1093" i="16"/>
  <c r="T1093" i="16"/>
  <c r="O591" i="16"/>
  <c r="T591" i="16"/>
  <c r="O1981" i="16"/>
  <c r="T1981" i="16"/>
  <c r="O376" i="16"/>
  <c r="T376" i="16"/>
  <c r="O1553" i="16"/>
  <c r="T1553" i="16"/>
  <c r="O619" i="16"/>
  <c r="T619" i="16"/>
  <c r="O751" i="16"/>
  <c r="T751" i="16"/>
  <c r="O3834" i="16"/>
  <c r="T3834" i="16"/>
  <c r="O2276" i="16"/>
  <c r="T2276" i="16"/>
  <c r="O2582" i="16"/>
  <c r="T2582" i="16"/>
  <c r="O2468" i="16"/>
  <c r="T2468" i="16"/>
  <c r="O2230" i="16"/>
  <c r="T2230" i="16"/>
  <c r="O2572" i="16"/>
  <c r="T2572" i="16"/>
  <c r="O3030" i="16"/>
  <c r="T3030" i="16"/>
  <c r="O3283" i="16"/>
  <c r="T3283" i="16"/>
  <c r="O3589" i="16"/>
  <c r="T3589" i="16"/>
  <c r="O2925" i="16"/>
  <c r="T2925" i="16"/>
  <c r="O2828" i="16"/>
  <c r="T2828" i="16"/>
  <c r="O2301" i="16"/>
  <c r="T2301" i="16"/>
  <c r="O2644" i="16"/>
  <c r="T2644" i="16"/>
  <c r="O2256" i="16"/>
  <c r="T2256" i="16"/>
  <c r="O1909" i="16"/>
  <c r="T1909" i="16"/>
  <c r="O1911" i="16"/>
  <c r="T1911" i="16"/>
  <c r="O1505" i="16"/>
  <c r="T1505" i="16"/>
  <c r="O1699" i="16"/>
  <c r="T1699" i="16"/>
  <c r="O393" i="16"/>
  <c r="T393" i="16"/>
  <c r="O1389" i="16"/>
  <c r="T1389" i="16"/>
  <c r="O1953" i="16"/>
  <c r="T1953" i="16"/>
  <c r="O635" i="16"/>
  <c r="T635" i="16"/>
  <c r="O1128" i="16"/>
  <c r="T1128" i="16"/>
  <c r="O891" i="16"/>
  <c r="T891" i="16"/>
  <c r="O1705" i="16"/>
  <c r="T1705" i="16"/>
  <c r="O1063" i="16"/>
  <c r="T1063" i="16"/>
  <c r="O1459" i="16"/>
  <c r="T1459" i="16"/>
  <c r="O1304" i="16"/>
  <c r="T1304" i="16"/>
  <c r="O993" i="16"/>
  <c r="T993" i="16"/>
  <c r="O373" i="16"/>
  <c r="T373" i="16"/>
  <c r="O3395" i="16"/>
  <c r="T3395" i="16"/>
  <c r="O3413" i="16"/>
  <c r="T3413" i="16"/>
  <c r="O2347" i="16"/>
  <c r="T2347" i="16"/>
  <c r="O2654" i="16"/>
  <c r="T2654" i="16"/>
  <c r="O2132" i="16"/>
  <c r="T2132" i="16"/>
  <c r="O2438" i="16"/>
  <c r="T2438" i="16"/>
  <c r="O2313" i="16"/>
  <c r="T2313" i="16"/>
  <c r="O2656" i="16"/>
  <c r="T2656" i="16"/>
  <c r="O3738" i="16"/>
  <c r="T3738" i="16"/>
  <c r="O2428" i="16"/>
  <c r="T2428" i="16"/>
  <c r="O2057" i="16"/>
  <c r="T2057" i="16"/>
  <c r="O2833" i="16"/>
  <c r="T2833" i="16"/>
  <c r="O2886" i="16"/>
  <c r="T2886" i="16"/>
  <c r="O3445" i="16"/>
  <c r="T3445" i="16"/>
  <c r="O2780" i="16"/>
  <c r="T2780" i="16"/>
  <c r="O3110" i="16"/>
  <c r="T3110" i="16"/>
  <c r="O3014" i="16"/>
  <c r="T3014" i="16"/>
  <c r="O2158" i="16"/>
  <c r="T2158" i="16"/>
  <c r="O2129" i="16"/>
  <c r="T2129" i="16"/>
  <c r="O1245" i="16"/>
  <c r="T1245" i="16"/>
  <c r="O1754" i="16"/>
  <c r="T1754" i="16"/>
  <c r="O207" i="16"/>
  <c r="T207" i="16"/>
  <c r="O1767" i="16"/>
  <c r="T1767" i="16"/>
  <c r="O136" i="16"/>
  <c r="T136" i="16"/>
  <c r="O1361" i="16"/>
  <c r="T1361" i="16"/>
  <c r="O427" i="16"/>
  <c r="T427" i="16"/>
  <c r="O1556" i="16"/>
  <c r="T1556" i="16"/>
  <c r="O249" i="16"/>
  <c r="T249" i="16"/>
  <c r="O1809" i="16"/>
  <c r="T1809" i="16"/>
  <c r="O1895" i="16"/>
  <c r="T1895" i="16"/>
  <c r="O1249" i="16"/>
  <c r="T1249" i="16"/>
  <c r="O999" i="16"/>
  <c r="T999" i="16"/>
  <c r="O773" i="16"/>
  <c r="T773" i="16"/>
  <c r="O869" i="16"/>
  <c r="T869" i="16"/>
  <c r="O919" i="16"/>
  <c r="T919" i="16"/>
  <c r="O1039" i="16"/>
  <c r="T1039" i="16"/>
  <c r="O1161" i="16"/>
  <c r="T1161" i="16"/>
  <c r="O219" i="16"/>
  <c r="T219" i="16"/>
  <c r="O2445" i="16"/>
  <c r="T2445" i="16"/>
  <c r="O3269" i="16"/>
  <c r="T3269" i="16"/>
  <c r="O2204" i="16"/>
  <c r="T2204" i="16"/>
  <c r="O2295" i="16"/>
  <c r="T2295" i="16"/>
  <c r="O2168" i="16"/>
  <c r="T2168" i="16"/>
  <c r="O3753" i="16"/>
  <c r="T3753" i="16"/>
  <c r="O2272" i="16"/>
  <c r="T2272" i="16"/>
  <c r="O3670" i="16"/>
  <c r="T3670" i="16"/>
  <c r="O1913" i="16"/>
  <c r="T1913" i="16"/>
  <c r="O2688" i="16"/>
  <c r="T2688" i="16"/>
  <c r="O2742" i="16"/>
  <c r="T2742" i="16"/>
  <c r="O3301" i="16"/>
  <c r="T3301" i="16"/>
  <c r="O2636" i="16"/>
  <c r="T2636" i="16"/>
  <c r="O2966" i="16"/>
  <c r="T2966" i="16"/>
  <c r="O3825" i="16"/>
  <c r="T3825" i="16"/>
  <c r="O2355" i="16"/>
  <c r="T2355" i="16"/>
  <c r="O3743" i="16"/>
  <c r="T3743" i="16"/>
  <c r="O1985" i="16"/>
  <c r="T1985" i="16"/>
  <c r="O1609" i="16"/>
  <c r="T1609" i="16"/>
  <c r="O64" i="16"/>
  <c r="T64" i="16"/>
  <c r="O1623" i="16"/>
  <c r="T1623" i="16"/>
  <c r="O1217" i="16"/>
  <c r="T1217" i="16"/>
  <c r="O283" i="16"/>
  <c r="T283" i="16"/>
  <c r="O1399" i="16"/>
  <c r="T1399" i="16"/>
  <c r="O105" i="16"/>
  <c r="T105" i="16"/>
  <c r="O1101" i="16"/>
  <c r="T1101" i="16"/>
  <c r="O1665" i="16"/>
  <c r="T1665" i="16"/>
  <c r="O334" i="16"/>
  <c r="T334" i="16"/>
  <c r="O1715" i="16"/>
  <c r="T1715" i="16"/>
  <c r="O1105" i="16"/>
  <c r="T1105" i="16"/>
  <c r="O601" i="16"/>
  <c r="T601" i="16"/>
  <c r="O855" i="16"/>
  <c r="T855" i="16"/>
  <c r="O629" i="16"/>
  <c r="T629" i="16"/>
  <c r="O1710" i="16"/>
  <c r="T1710" i="16"/>
  <c r="O776" i="16"/>
  <c r="T776" i="16"/>
  <c r="O1147" i="16"/>
  <c r="T1147" i="16"/>
  <c r="O896" i="16"/>
  <c r="T896" i="16"/>
  <c r="O110" i="16"/>
  <c r="T110" i="16"/>
  <c r="O1051" i="16"/>
  <c r="T1051" i="16"/>
  <c r="O3308" i="16"/>
  <c r="T3308" i="16"/>
  <c r="O3637" i="16"/>
  <c r="T3637" i="16"/>
  <c r="O3645" i="16"/>
  <c r="T3645" i="16"/>
  <c r="O2165" i="16"/>
  <c r="T2165" i="16"/>
  <c r="O3418" i="16"/>
  <c r="T3418" i="16"/>
  <c r="O3431" i="16"/>
  <c r="T3431" i="16"/>
  <c r="O3510" i="16"/>
  <c r="T3510" i="16"/>
  <c r="O2258" i="16"/>
  <c r="T2258" i="16"/>
  <c r="O3051" i="16"/>
  <c r="T3051" i="16"/>
  <c r="O2969" i="16"/>
  <c r="T2969" i="16"/>
  <c r="O2291" i="16"/>
  <c r="T2291" i="16"/>
  <c r="O2309" i="16"/>
  <c r="T2309" i="16"/>
  <c r="O3504" i="16"/>
  <c r="T3504" i="16"/>
  <c r="O2096" i="16"/>
  <c r="T2096" i="16"/>
  <c r="O2389" i="16"/>
  <c r="T2389" i="16"/>
  <c r="O3811" i="16"/>
  <c r="T3811" i="16"/>
  <c r="O1409" i="16"/>
  <c r="T1409" i="16"/>
  <c r="O440" i="16"/>
  <c r="T440" i="16"/>
  <c r="O1619" i="16"/>
  <c r="T1619" i="16"/>
  <c r="O217" i="16"/>
  <c r="T217" i="16"/>
  <c r="O2029" i="16"/>
  <c r="T2029" i="16"/>
  <c r="O101" i="16"/>
  <c r="T101" i="16"/>
  <c r="O1289" i="16"/>
  <c r="T1289" i="16"/>
  <c r="O665" i="16"/>
  <c r="T665" i="16"/>
  <c r="O955" i="16"/>
  <c r="T955" i="16"/>
  <c r="O201" i="16"/>
  <c r="T201" i="16"/>
  <c r="O720" i="16"/>
  <c r="T720" i="16"/>
  <c r="O134" i="16"/>
  <c r="T134" i="16"/>
  <c r="O1777" i="16"/>
  <c r="T1777" i="16"/>
  <c r="O232" i="16"/>
  <c r="T232" i="16"/>
  <c r="O1647" i="16"/>
  <c r="T1647" i="16"/>
  <c r="O245" i="16"/>
  <c r="T245" i="16"/>
  <c r="O3223" i="16"/>
  <c r="T3223" i="16"/>
  <c r="O3529" i="16"/>
  <c r="T3529" i="16"/>
  <c r="O3345" i="16"/>
  <c r="T3345" i="16"/>
  <c r="O3687" i="16"/>
  <c r="T3687" i="16"/>
  <c r="O3347" i="16"/>
  <c r="T3347" i="16"/>
  <c r="O3365" i="16"/>
  <c r="T3365" i="16"/>
  <c r="O3276" i="16"/>
  <c r="T3276" i="16"/>
  <c r="O3342" i="16"/>
  <c r="T3342" i="16"/>
  <c r="O2160" i="16"/>
  <c r="T2160" i="16"/>
  <c r="O2660" i="16"/>
  <c r="T2660" i="16"/>
  <c r="O2990" i="16"/>
  <c r="T2990" i="16"/>
  <c r="O2565" i="16"/>
  <c r="T2565" i="16"/>
  <c r="O2181" i="16"/>
  <c r="T2181" i="16"/>
  <c r="O2136" i="16"/>
  <c r="T2136" i="16"/>
  <c r="O2153" i="16"/>
  <c r="T2153" i="16"/>
  <c r="O3419" i="16"/>
  <c r="T3419" i="16"/>
  <c r="O3349" i="16"/>
  <c r="T3349" i="16"/>
  <c r="O3425" i="16"/>
  <c r="T3425" i="16"/>
  <c r="O2232" i="16"/>
  <c r="T2232" i="16"/>
  <c r="O1779" i="16"/>
  <c r="T1779" i="16"/>
  <c r="O377" i="16"/>
  <c r="T377" i="16"/>
  <c r="O1542" i="16"/>
  <c r="T1542" i="16"/>
  <c r="O572" i="16"/>
  <c r="T572" i="16"/>
  <c r="O1606" i="16"/>
  <c r="T1606" i="16"/>
  <c r="O204" i="16"/>
  <c r="T204" i="16"/>
  <c r="O589" i="16"/>
  <c r="T589" i="16"/>
  <c r="O1849" i="16"/>
  <c r="T1849" i="16"/>
  <c r="O316" i="16"/>
  <c r="T316" i="16"/>
  <c r="O1441" i="16"/>
  <c r="T1441" i="16"/>
  <c r="O879" i="16"/>
  <c r="T879" i="16"/>
  <c r="O1276" i="16"/>
  <c r="T1276" i="16"/>
  <c r="O653" i="16"/>
  <c r="T653" i="16"/>
  <c r="O1301" i="16"/>
  <c r="T1301" i="16"/>
  <c r="O367" i="16"/>
  <c r="T367" i="16"/>
  <c r="O1483" i="16"/>
  <c r="T1483" i="16"/>
  <c r="O189" i="16"/>
  <c r="T189" i="16"/>
  <c r="O1185" i="16"/>
  <c r="T1185" i="16"/>
  <c r="O1008" i="16"/>
  <c r="T1008" i="16"/>
  <c r="O361" i="16"/>
  <c r="T361" i="16"/>
  <c r="O516" i="16"/>
  <c r="T516" i="16"/>
  <c r="O3351" i="16"/>
  <c r="T3351" i="16"/>
  <c r="O3357" i="16"/>
  <c r="T3357" i="16"/>
  <c r="O3699" i="16"/>
  <c r="T3699" i="16"/>
  <c r="O3131" i="16"/>
  <c r="T3131" i="16"/>
  <c r="O3359" i="16"/>
  <c r="T3359" i="16"/>
  <c r="O3377" i="16"/>
  <c r="T3377" i="16"/>
  <c r="O3143" i="16"/>
  <c r="T3143" i="16"/>
  <c r="O2052" i="16"/>
  <c r="T2052" i="16"/>
  <c r="O3451" i="16"/>
  <c r="T3451" i="16"/>
  <c r="O3757" i="16"/>
  <c r="T3757" i="16"/>
  <c r="O2762" i="16"/>
  <c r="T2762" i="16"/>
  <c r="O2338" i="16"/>
  <c r="T2338" i="16"/>
  <c r="O2680" i="16"/>
  <c r="T2680" i="16"/>
  <c r="O3779" i="16"/>
  <c r="T3779" i="16"/>
  <c r="O2020" i="16"/>
  <c r="T2020" i="16"/>
  <c r="O3215" i="16"/>
  <c r="T3215" i="16"/>
  <c r="O2101" i="16"/>
  <c r="T2101" i="16"/>
  <c r="O3829" i="16"/>
  <c r="T3829" i="16"/>
  <c r="O1412" i="16"/>
  <c r="T1412" i="16"/>
  <c r="O960" i="16"/>
  <c r="T960" i="16"/>
  <c r="O313" i="16"/>
  <c r="T313" i="16"/>
  <c r="O1717" i="16"/>
  <c r="T1717" i="16"/>
  <c r="O172" i="16"/>
  <c r="T172" i="16"/>
  <c r="O857" i="16"/>
  <c r="T857" i="16"/>
  <c r="O2008" i="16"/>
  <c r="T2008" i="16"/>
  <c r="O667" i="16"/>
  <c r="T667" i="16"/>
  <c r="O1195" i="16"/>
  <c r="T1195" i="16"/>
  <c r="O933" i="16"/>
  <c r="T933" i="16"/>
  <c r="O1846" i="16"/>
  <c r="T1846" i="16"/>
  <c r="O432" i="16"/>
  <c r="T432" i="16"/>
  <c r="O805" i="16"/>
  <c r="T805" i="16"/>
  <c r="O1489" i="16"/>
  <c r="T1489" i="16"/>
  <c r="O987" i="16"/>
  <c r="T987" i="16"/>
  <c r="O1359" i="16"/>
  <c r="T1359" i="16"/>
  <c r="O577" i="16"/>
  <c r="T577" i="16"/>
  <c r="O1159" i="16"/>
  <c r="T1159" i="16"/>
  <c r="O1894" i="16"/>
  <c r="T1894" i="16"/>
  <c r="O2934" i="16"/>
  <c r="T2934" i="16"/>
  <c r="O3240" i="16"/>
  <c r="T3240" i="16"/>
  <c r="O3625" i="16"/>
  <c r="T3625" i="16"/>
  <c r="O3057" i="16"/>
  <c r="T3057" i="16"/>
  <c r="O3592" i="16"/>
  <c r="T3592" i="16"/>
  <c r="O3077" i="16"/>
  <c r="T3077" i="16"/>
  <c r="O2989" i="16"/>
  <c r="T2989" i="16"/>
  <c r="O3043" i="16"/>
  <c r="T3043" i="16"/>
  <c r="O1897" i="16"/>
  <c r="T1897" i="16"/>
  <c r="O2373" i="16"/>
  <c r="T2373" i="16"/>
  <c r="O2678" i="16"/>
  <c r="T2678" i="16"/>
  <c r="O2265" i="16"/>
  <c r="T2265" i="16"/>
  <c r="O2224" i="16"/>
  <c r="T2224" i="16"/>
  <c r="O3621" i="16"/>
  <c r="T3621" i="16"/>
  <c r="O1866" i="16"/>
  <c r="T1866" i="16"/>
  <c r="O3130" i="16"/>
  <c r="T3130" i="16"/>
  <c r="O3059" i="16"/>
  <c r="T3059" i="16"/>
  <c r="O3113" i="16"/>
  <c r="T3113" i="16"/>
  <c r="O1968" i="16"/>
  <c r="T1968" i="16"/>
  <c r="O1491" i="16"/>
  <c r="T1491" i="16"/>
  <c r="O90" i="16"/>
  <c r="T90" i="16"/>
  <c r="O272" i="16"/>
  <c r="T272" i="16"/>
  <c r="O1400" i="16"/>
  <c r="T1400" i="16"/>
  <c r="O82" i="16"/>
  <c r="T82" i="16"/>
  <c r="O1293" i="16"/>
  <c r="T1293" i="16"/>
  <c r="O947" i="16"/>
  <c r="T947" i="16"/>
  <c r="O301" i="16"/>
  <c r="T301" i="16"/>
  <c r="O1560" i="16"/>
  <c r="T1560" i="16"/>
  <c r="O1994" i="16"/>
  <c r="T1994" i="16"/>
  <c r="O365" i="16"/>
  <c r="T365" i="16"/>
  <c r="O1013" i="16"/>
  <c r="T1013" i="16"/>
  <c r="O1183" i="16"/>
  <c r="T1183" i="16"/>
  <c r="O921" i="16"/>
  <c r="T921" i="16"/>
  <c r="O575" i="16"/>
  <c r="T575" i="16"/>
  <c r="O2038" i="16"/>
  <c r="T2038" i="16"/>
  <c r="O73" i="16"/>
  <c r="T73" i="16"/>
  <c r="O409" i="16"/>
  <c r="T409" i="16"/>
  <c r="O2791" i="16"/>
  <c r="T2791" i="16"/>
  <c r="O3151" i="16"/>
  <c r="T3151" i="16"/>
  <c r="O3482" i="16"/>
  <c r="T3482" i="16"/>
  <c r="O2913" i="16"/>
  <c r="T2913" i="16"/>
  <c r="O3119" i="16"/>
  <c r="T3119" i="16"/>
  <c r="O2915" i="16"/>
  <c r="T2915" i="16"/>
  <c r="O2933" i="16"/>
  <c r="T2933" i="16"/>
  <c r="O2897" i="16"/>
  <c r="T2897" i="16"/>
  <c r="O2228" i="16"/>
  <c r="T2228" i="16"/>
  <c r="O2534" i="16"/>
  <c r="T2534" i="16"/>
  <c r="O2121" i="16"/>
  <c r="T2121" i="16"/>
  <c r="O3561" i="16"/>
  <c r="T3561" i="16"/>
  <c r="O3749" i="16"/>
  <c r="T3749" i="16"/>
  <c r="O3478" i="16"/>
  <c r="T3478" i="16"/>
  <c r="O2986" i="16"/>
  <c r="T2986" i="16"/>
  <c r="O2971" i="16"/>
  <c r="T2971" i="16"/>
  <c r="O1348" i="16"/>
  <c r="T1348" i="16"/>
  <c r="O725" i="16"/>
  <c r="T725" i="16"/>
  <c r="O127" i="16"/>
  <c r="T127" i="16"/>
  <c r="O1256" i="16"/>
  <c r="T1256" i="16"/>
  <c r="O981" i="16"/>
  <c r="T981" i="16"/>
  <c r="O1137" i="16"/>
  <c r="T1137" i="16"/>
  <c r="O803" i="16"/>
  <c r="T803" i="16"/>
  <c r="O1199" i="16"/>
  <c r="T1199" i="16"/>
  <c r="O1417" i="16"/>
  <c r="T1417" i="16"/>
  <c r="O2006" i="16"/>
  <c r="T2006" i="16"/>
  <c r="O447" i="16"/>
  <c r="T447" i="16"/>
  <c r="O1850" i="16"/>
  <c r="T1850" i="16"/>
  <c r="O1746" i="16"/>
  <c r="T1746" i="16"/>
  <c r="O775" i="16"/>
  <c r="T775" i="16"/>
  <c r="O1747" i="16"/>
  <c r="T1747" i="16"/>
  <c r="O1160" i="16"/>
  <c r="T1160" i="16"/>
  <c r="O2316" i="16"/>
  <c r="T2316" i="16"/>
  <c r="O1236" i="16"/>
  <c r="T1236" i="16"/>
  <c r="O3066" i="16"/>
  <c r="T3066" i="16"/>
  <c r="O2852" i="16"/>
  <c r="T2852" i="16"/>
  <c r="O3182" i="16"/>
  <c r="T3182" i="16"/>
  <c r="O3375" i="16"/>
  <c r="T3375" i="16"/>
  <c r="O2818" i="16"/>
  <c r="T2818" i="16"/>
  <c r="O3149" i="16"/>
  <c r="T3149" i="16"/>
  <c r="O2759" i="16"/>
  <c r="T2759" i="16"/>
  <c r="O3552" i="16"/>
  <c r="T3552" i="16"/>
  <c r="O3501" i="16"/>
  <c r="T3501" i="16"/>
  <c r="O3404" i="16"/>
  <c r="T3404" i="16"/>
  <c r="O3748" i="16"/>
  <c r="T3748" i="16"/>
  <c r="O2889" i="16"/>
  <c r="T2889" i="16"/>
  <c r="O3220" i="16"/>
  <c r="T3220" i="16"/>
  <c r="O2831" i="16"/>
  <c r="T2831" i="16"/>
  <c r="O1480" i="16"/>
  <c r="T1480" i="16"/>
  <c r="O78" i="16"/>
  <c r="T78" i="16"/>
  <c r="O1244" i="16"/>
  <c r="T1244" i="16"/>
  <c r="O969" i="16"/>
  <c r="T969" i="16"/>
  <c r="O1965" i="16"/>
  <c r="T1965" i="16"/>
  <c r="O647" i="16"/>
  <c r="T647" i="16"/>
  <c r="O1582" i="16"/>
  <c r="T1582" i="16"/>
  <c r="O180" i="16"/>
  <c r="T180" i="16"/>
  <c r="O565" i="16"/>
  <c r="T565" i="16"/>
  <c r="O1264" i="16"/>
  <c r="T1264" i="16"/>
  <c r="O856" i="16"/>
  <c r="T856" i="16"/>
  <c r="O1590" i="16"/>
  <c r="T1590" i="16"/>
  <c r="O620" i="16"/>
  <c r="T620" i="16"/>
  <c r="O2048" i="16"/>
  <c r="T2048" i="16"/>
  <c r="O562" i="16"/>
  <c r="T562" i="16"/>
  <c r="O1026" i="16"/>
  <c r="T1026" i="16"/>
  <c r="O2731" i="16"/>
  <c r="T2731" i="16"/>
  <c r="O2955" i="16"/>
  <c r="T2955" i="16"/>
  <c r="O3768" i="16"/>
  <c r="T3768" i="16"/>
  <c r="O3016" i="16"/>
  <c r="T3016" i="16"/>
  <c r="O3843" i="16"/>
  <c r="T3843" i="16"/>
  <c r="O2573" i="16"/>
  <c r="T2573" i="16"/>
  <c r="O1924" i="16"/>
  <c r="T1924" i="16"/>
  <c r="O1660" i="16"/>
  <c r="T1660" i="16"/>
  <c r="O1856" i="16"/>
  <c r="T1856" i="16"/>
  <c r="O550" i="16"/>
  <c r="T550" i="16"/>
  <c r="O1046" i="16"/>
  <c r="T1046" i="16"/>
  <c r="O294" i="16"/>
  <c r="T294" i="16"/>
  <c r="O1314" i="16"/>
  <c r="T1314" i="16"/>
  <c r="O1042" i="16"/>
  <c r="T1042" i="16"/>
  <c r="O1872" i="16"/>
  <c r="T1872" i="16"/>
  <c r="O3821" i="16"/>
  <c r="T3821" i="16"/>
  <c r="O2479" i="16"/>
  <c r="T2479" i="16"/>
  <c r="O2785" i="16"/>
  <c r="T2785" i="16"/>
  <c r="O2457" i="16"/>
  <c r="T2457" i="16"/>
  <c r="O2362" i="16"/>
  <c r="T2362" i="16"/>
  <c r="O2015" i="16"/>
  <c r="T2015" i="16"/>
  <c r="O3433" i="16"/>
  <c r="T3433" i="16"/>
  <c r="O1346" i="16"/>
  <c r="T1346" i="16"/>
  <c r="O1180" i="16"/>
  <c r="T1180" i="16"/>
  <c r="O526" i="16"/>
  <c r="T526" i="16"/>
  <c r="O1258" i="16"/>
  <c r="T1258" i="16"/>
  <c r="O1672" i="16"/>
  <c r="T1672" i="16"/>
  <c r="O270" i="16"/>
  <c r="T270" i="16"/>
  <c r="O1748" i="16"/>
  <c r="T1748" i="16"/>
  <c r="O814" i="16"/>
  <c r="T814" i="16"/>
  <c r="O3539" i="16"/>
  <c r="T3539" i="16"/>
  <c r="O3666" i="16"/>
  <c r="T3666" i="16"/>
  <c r="O2491" i="16"/>
  <c r="T2491" i="16"/>
  <c r="O2797" i="16"/>
  <c r="T2797" i="16"/>
  <c r="O2799" i="16"/>
  <c r="T2799" i="16"/>
  <c r="O2183" i="16"/>
  <c r="T2183" i="16"/>
  <c r="O2201" i="16"/>
  <c r="T2201" i="16"/>
  <c r="O2975" i="16"/>
  <c r="T2975" i="16"/>
  <c r="O1884" i="16"/>
  <c r="T1884" i="16"/>
  <c r="O3254" i="16"/>
  <c r="T3254" i="16"/>
  <c r="O3160" i="16"/>
  <c r="T3160" i="16"/>
  <c r="O2273" i="16"/>
  <c r="T2273" i="16"/>
  <c r="O1390" i="16"/>
  <c r="T1390" i="16"/>
  <c r="O363" i="16"/>
  <c r="T363" i="16"/>
  <c r="O282" i="16"/>
  <c r="T282" i="16"/>
  <c r="O570" i="16"/>
  <c r="T570" i="16"/>
  <c r="O46" i="16"/>
  <c r="T46" i="16"/>
  <c r="O1394" i="16"/>
  <c r="T1394" i="16"/>
  <c r="O100" i="16"/>
  <c r="T100" i="16"/>
  <c r="O1539" i="16"/>
  <c r="T1539" i="16"/>
  <c r="O138" i="16"/>
  <c r="T138" i="16"/>
  <c r="O1014" i="16"/>
  <c r="T1014" i="16"/>
  <c r="O166" i="16"/>
  <c r="T166" i="16"/>
  <c r="O3756" i="16"/>
  <c r="T3756" i="16"/>
  <c r="O3814" i="16"/>
  <c r="T3814" i="16"/>
  <c r="O1740" i="16"/>
  <c r="T1740" i="16"/>
  <c r="O3140" i="16"/>
  <c r="T3140" i="16"/>
  <c r="O2685" i="16"/>
  <c r="T2685" i="16"/>
  <c r="O2501" i="16"/>
  <c r="T2501" i="16"/>
  <c r="O2111" i="16"/>
  <c r="T2111" i="16"/>
  <c r="O1246" i="16"/>
  <c r="T1246" i="16"/>
  <c r="O934" i="16"/>
  <c r="T934" i="16"/>
  <c r="O480" i="16"/>
  <c r="T480" i="16"/>
  <c r="O746" i="16"/>
  <c r="T746" i="16"/>
  <c r="O1562" i="16"/>
  <c r="T1562" i="16"/>
  <c r="O1396" i="16"/>
  <c r="T1396" i="16"/>
  <c r="O1302" i="16"/>
  <c r="T1302" i="16"/>
  <c r="O849" i="16"/>
  <c r="T849" i="16"/>
  <c r="O694" i="16"/>
  <c r="T694" i="16"/>
  <c r="O3250" i="16"/>
  <c r="T3250" i="16"/>
  <c r="O3611" i="16"/>
  <c r="T3611" i="16"/>
  <c r="O2509" i="16"/>
  <c r="T2509" i="16"/>
  <c r="O3776" i="16"/>
  <c r="T3776" i="16"/>
  <c r="O2511" i="16"/>
  <c r="T2511" i="16"/>
  <c r="O1596" i="16"/>
  <c r="T1596" i="16"/>
  <c r="O2996" i="16"/>
  <c r="T2996" i="16"/>
  <c r="O2541" i="16"/>
  <c r="T2541" i="16"/>
  <c r="O2871" i="16"/>
  <c r="T2871" i="16"/>
  <c r="O1102" i="16"/>
  <c r="T1102" i="16"/>
  <c r="O1036" i="16"/>
  <c r="T1036" i="16"/>
  <c r="O778" i="16"/>
  <c r="T778" i="16"/>
  <c r="O1418" i="16"/>
  <c r="T1418" i="16"/>
  <c r="O1252" i="16"/>
  <c r="T1252" i="16"/>
  <c r="O2011" i="16"/>
  <c r="T2011" i="16"/>
  <c r="O3747" i="16"/>
  <c r="T3747" i="16"/>
  <c r="O3646" i="16"/>
  <c r="T3646" i="16"/>
  <c r="O1902" i="16"/>
  <c r="T1902" i="16"/>
  <c r="O2318" i="16"/>
  <c r="T2318" i="16"/>
  <c r="O3739" i="16"/>
  <c r="T3739" i="16"/>
  <c r="O2721" i="16"/>
  <c r="T2721" i="16"/>
  <c r="O2626" i="16"/>
  <c r="T2626" i="16"/>
  <c r="O2207" i="16"/>
  <c r="T2207" i="16"/>
  <c r="O2262" i="16"/>
  <c r="T2262" i="16"/>
  <c r="O2330" i="16"/>
  <c r="T2330" i="16"/>
  <c r="O1700" i="16"/>
  <c r="T1700" i="16"/>
  <c r="O382" i="16"/>
  <c r="T382" i="16"/>
  <c r="O602" i="16"/>
  <c r="T602" i="16"/>
  <c r="O470" i="16"/>
  <c r="T470" i="16"/>
  <c r="O1731" i="16"/>
  <c r="T1731" i="16"/>
  <c r="O906" i="16"/>
  <c r="T906" i="16"/>
  <c r="O1494" i="16"/>
  <c r="T1494" i="16"/>
  <c r="O1342" i="16"/>
  <c r="T1342" i="16"/>
  <c r="O1030" i="16"/>
  <c r="T1030" i="16"/>
  <c r="O1162" i="16"/>
  <c r="T1162" i="16"/>
  <c r="O3595" i="16"/>
  <c r="T3595" i="16"/>
  <c r="O2103" i="16"/>
  <c r="T2103" i="16"/>
  <c r="O3551" i="16"/>
  <c r="T3551" i="16"/>
  <c r="O3643" i="16"/>
  <c r="T3643" i="16"/>
  <c r="O2896" i="16"/>
  <c r="T2896" i="16"/>
  <c r="O2525" i="16"/>
  <c r="T2525" i="16"/>
  <c r="O3436" i="16"/>
  <c r="T3436" i="16"/>
  <c r="O1688" i="16"/>
  <c r="T1688" i="16"/>
  <c r="O370" i="16"/>
  <c r="T370" i="16"/>
  <c r="O874" i="16"/>
  <c r="T874" i="16"/>
  <c r="O1354" i="16"/>
  <c r="T1354" i="16"/>
  <c r="O1766" i="16"/>
  <c r="T1766" i="16"/>
  <c r="O1002" i="16"/>
  <c r="T1002" i="16"/>
  <c r="O3020" i="16"/>
  <c r="T3020" i="16"/>
  <c r="O3460" i="16"/>
  <c r="T3460" i="16"/>
  <c r="O3198" i="16"/>
  <c r="T3198" i="16"/>
  <c r="O2421" i="16"/>
  <c r="T2421" i="16"/>
  <c r="O3719" i="16"/>
  <c r="T3719" i="16"/>
  <c r="O1973" i="16"/>
  <c r="T1973" i="16"/>
  <c r="O3270" i="16"/>
  <c r="T3270" i="16"/>
  <c r="O3523" i="16"/>
  <c r="T3523" i="16"/>
  <c r="O1122" i="16"/>
  <c r="T1122" i="16"/>
  <c r="O139" i="16"/>
  <c r="T139" i="16"/>
  <c r="O94" i="16"/>
  <c r="T94" i="16"/>
  <c r="O1306" i="16"/>
  <c r="T1306" i="16"/>
  <c r="O1443" i="16"/>
  <c r="T1443" i="16"/>
  <c r="O378" i="16"/>
  <c r="T378" i="16"/>
  <c r="O1600" i="16"/>
  <c r="T1600" i="16"/>
  <c r="O2047" i="16"/>
  <c r="T2047" i="16"/>
  <c r="O730" i="16"/>
  <c r="T730" i="16"/>
  <c r="O228" i="16"/>
  <c r="T228" i="16"/>
  <c r="O3295" i="16"/>
  <c r="T3295" i="16"/>
  <c r="O3387" i="16"/>
  <c r="T3387" i="16"/>
  <c r="O3262" i="16"/>
  <c r="T3262" i="16"/>
  <c r="O3060" i="16"/>
  <c r="T3060" i="16"/>
  <c r="O2607" i="16"/>
  <c r="T2607" i="16"/>
  <c r="O3706" i="16"/>
  <c r="T3706" i="16"/>
  <c r="O3148" i="16"/>
  <c r="T3148" i="16"/>
  <c r="O1255" i="16"/>
  <c r="T1255" i="16"/>
  <c r="O1058" i="16"/>
  <c r="T1058" i="16"/>
  <c r="O1154" i="16"/>
  <c r="T1154" i="16"/>
  <c r="O590" i="16"/>
  <c r="T590" i="16"/>
  <c r="O79" i="16"/>
  <c r="T79" i="16"/>
  <c r="O1892" i="16"/>
  <c r="T1892" i="16"/>
  <c r="O718" i="16"/>
  <c r="T718" i="16"/>
  <c r="O1476" i="16"/>
  <c r="T1476" i="16"/>
  <c r="O3845" i="16"/>
  <c r="T3845" i="16"/>
  <c r="O3096" i="16"/>
  <c r="T3096" i="16"/>
  <c r="O3243" i="16"/>
  <c r="T3243" i="16"/>
  <c r="O3448" i="16"/>
  <c r="T3448" i="16"/>
  <c r="O2845" i="16"/>
  <c r="T2845" i="16"/>
  <c r="O1752" i="16"/>
  <c r="T1752" i="16"/>
  <c r="O2463" i="16"/>
  <c r="T2463" i="16"/>
  <c r="O3808" i="16"/>
  <c r="T3808" i="16"/>
  <c r="O3004" i="16"/>
  <c r="T3004" i="16"/>
  <c r="O2916" i="16"/>
  <c r="T2916" i="16"/>
  <c r="O1824" i="16"/>
  <c r="T1824" i="16"/>
  <c r="O1111" i="16"/>
  <c r="T1111" i="16"/>
  <c r="O914" i="16"/>
  <c r="T914" i="16"/>
  <c r="O222" i="16"/>
  <c r="T222" i="16"/>
  <c r="O870" i="16"/>
  <c r="T870" i="16"/>
  <c r="O726" i="16"/>
  <c r="T726" i="16"/>
  <c r="O430" i="16"/>
  <c r="T430" i="16"/>
  <c r="O2370" i="16"/>
  <c r="T2370" i="16"/>
  <c r="O3372" i="16"/>
  <c r="T3372" i="16"/>
  <c r="O3045" i="16"/>
  <c r="T3045" i="16"/>
  <c r="O2777" i="16"/>
  <c r="T2777" i="16"/>
  <c r="O2143" i="16"/>
  <c r="T2143" i="16"/>
  <c r="O2449" i="16"/>
  <c r="T2449" i="16"/>
  <c r="O3822" i="16"/>
  <c r="T3822" i="16"/>
  <c r="O2378" i="16"/>
  <c r="T2378" i="16"/>
  <c r="O3831" i="16"/>
  <c r="T3831" i="16"/>
  <c r="O2849" i="16"/>
  <c r="T2849" i="16"/>
  <c r="O1978" i="16"/>
  <c r="T1978" i="16"/>
  <c r="O1503" i="16"/>
  <c r="T1503" i="16"/>
  <c r="O939" i="16"/>
  <c r="T939" i="16"/>
  <c r="O1098" i="16"/>
  <c r="T1098" i="16"/>
  <c r="O115" i="16"/>
  <c r="T115" i="16"/>
  <c r="O1992" i="16"/>
  <c r="T1992" i="16"/>
  <c r="O435" i="16"/>
  <c r="T435" i="16"/>
  <c r="O676" i="16"/>
  <c r="T676" i="16"/>
  <c r="O714" i="16"/>
  <c r="T714" i="16"/>
  <c r="O3138" i="16"/>
  <c r="T3138" i="16"/>
  <c r="O1010" i="16"/>
  <c r="T1010" i="16"/>
  <c r="O1723" i="16"/>
  <c r="T1723" i="16"/>
  <c r="O3194" i="16"/>
  <c r="T3194" i="16"/>
  <c r="O3511" i="16"/>
  <c r="T3511" i="16"/>
  <c r="O3038" i="16"/>
  <c r="T3038" i="16"/>
  <c r="O3409" i="16"/>
  <c r="T3409" i="16"/>
  <c r="O2687" i="16"/>
  <c r="T2687" i="16"/>
  <c r="O2706" i="16"/>
  <c r="T2706" i="16"/>
  <c r="O1822" i="16"/>
  <c r="T1822" i="16"/>
  <c r="O1336" i="16"/>
  <c r="T1336" i="16"/>
  <c r="O713" i="16"/>
  <c r="T713" i="16"/>
  <c r="O1003" i="16"/>
  <c r="T1003" i="16"/>
  <c r="O1100" i="16"/>
  <c r="T1100" i="16"/>
  <c r="O1821" i="16"/>
  <c r="T1821" i="16"/>
  <c r="O491" i="16"/>
  <c r="T491" i="16"/>
  <c r="O1067" i="16"/>
  <c r="T1067" i="16"/>
  <c r="O421" i="16"/>
  <c r="T421" i="16"/>
  <c r="O1825" i="16"/>
  <c r="T1825" i="16"/>
  <c r="O279" i="16"/>
  <c r="T279" i="16"/>
  <c r="O1119" i="16"/>
  <c r="T1119" i="16"/>
  <c r="O571" i="16"/>
  <c r="T571" i="16"/>
  <c r="O1447" i="16"/>
  <c r="T1447" i="16"/>
  <c r="O477" i="16"/>
  <c r="T477" i="16"/>
  <c r="O1903" i="16"/>
  <c r="T1903" i="16"/>
  <c r="O597" i="16"/>
  <c r="T597" i="16"/>
  <c r="O1738" i="16"/>
  <c r="T1738" i="16"/>
  <c r="O61" i="16"/>
  <c r="T61" i="16"/>
  <c r="O144" i="16"/>
  <c r="T144" i="16"/>
  <c r="O563" i="16"/>
  <c r="T563" i="16"/>
  <c r="O2081" i="16"/>
  <c r="T2081" i="16"/>
  <c r="O2778" i="16"/>
  <c r="T2778" i="16"/>
  <c r="O3085" i="16"/>
  <c r="T3085" i="16"/>
  <c r="O2564" i="16"/>
  <c r="T2564" i="16"/>
  <c r="O2894" i="16"/>
  <c r="T2894" i="16"/>
  <c r="O2757" i="16"/>
  <c r="T2757" i="16"/>
  <c r="O2518" i="16"/>
  <c r="T2518" i="16"/>
  <c r="O2860" i="16"/>
  <c r="T2860" i="16"/>
  <c r="O3265" i="16"/>
  <c r="T3265" i="16"/>
  <c r="O2148" i="16"/>
  <c r="T2148" i="16"/>
  <c r="O3570" i="16"/>
  <c r="T3570" i="16"/>
  <c r="O3750" i="16"/>
  <c r="T3750" i="16"/>
  <c r="O3212" i="16"/>
  <c r="T3212" i="16"/>
  <c r="O3542" i="16"/>
  <c r="T3542" i="16"/>
  <c r="O3447" i="16"/>
  <c r="T3447" i="16"/>
  <c r="O2590" i="16"/>
  <c r="T2590" i="16"/>
  <c r="O2560" i="16"/>
  <c r="T2560" i="16"/>
  <c r="O1677" i="16"/>
  <c r="T1677" i="16"/>
  <c r="O1192" i="16"/>
  <c r="T1192" i="16"/>
  <c r="O569" i="16"/>
  <c r="T569" i="16"/>
  <c r="O1793" i="16"/>
  <c r="T1793" i="16"/>
  <c r="O681" i="16"/>
  <c r="T681" i="16"/>
  <c r="O1678" i="16"/>
  <c r="T1678" i="16"/>
  <c r="O347" i="16"/>
  <c r="T347" i="16"/>
  <c r="O1271" i="16"/>
  <c r="T1271" i="16"/>
  <c r="O923" i="16"/>
  <c r="T923" i="16"/>
  <c r="O1681" i="16"/>
  <c r="T1681" i="16"/>
  <c r="O135" i="16"/>
  <c r="T135" i="16"/>
  <c r="O1828" i="16"/>
  <c r="T1828" i="16"/>
  <c r="O1303" i="16"/>
  <c r="T1303" i="16"/>
  <c r="O332" i="16"/>
  <c r="T332" i="16"/>
  <c r="O1759" i="16"/>
  <c r="T1759" i="16"/>
  <c r="O453" i="16"/>
  <c r="T453" i="16"/>
  <c r="O1594" i="16"/>
  <c r="T1594" i="16"/>
  <c r="O493" i="16"/>
  <c r="T493" i="16"/>
  <c r="O917" i="16"/>
  <c r="T917" i="16"/>
  <c r="O419" i="16"/>
  <c r="T419" i="16"/>
  <c r="O3800" i="16"/>
  <c r="T3800" i="16"/>
  <c r="O2320" i="16"/>
  <c r="T2320" i="16"/>
  <c r="O2375" i="16"/>
  <c r="T2375" i="16"/>
  <c r="O2393" i="16"/>
  <c r="T2393" i="16"/>
  <c r="O2149" i="16"/>
  <c r="T2149" i="16"/>
  <c r="O2202" i="16"/>
  <c r="T2202" i="16"/>
  <c r="O2088" i="16"/>
  <c r="T2088" i="16"/>
  <c r="O2755" i="16"/>
  <c r="T2755" i="16"/>
  <c r="O3061" i="16"/>
  <c r="T3061" i="16"/>
  <c r="O2870" i="16"/>
  <c r="T2870" i="16"/>
  <c r="O2774" i="16"/>
  <c r="T2774" i="16"/>
  <c r="O3556" i="16"/>
  <c r="T3556" i="16"/>
  <c r="O3186" i="16"/>
  <c r="T3186" i="16"/>
  <c r="O2808" i="16"/>
  <c r="T2808" i="16"/>
  <c r="O2862" i="16"/>
  <c r="T2862" i="16"/>
  <c r="O3421" i="16"/>
  <c r="T3421" i="16"/>
  <c r="O2612" i="16"/>
  <c r="T2612" i="16"/>
  <c r="O2942" i="16"/>
  <c r="T2942" i="16"/>
  <c r="O2847" i="16"/>
  <c r="T2847" i="16"/>
  <c r="O2000" i="16"/>
  <c r="T2000" i="16"/>
  <c r="O1103" i="16"/>
  <c r="T1103" i="16"/>
  <c r="O672" i="16"/>
  <c r="T672" i="16"/>
  <c r="O86" i="16"/>
  <c r="T86" i="16"/>
  <c r="O1479" i="16"/>
  <c r="T1479" i="16"/>
  <c r="O915" i="16"/>
  <c r="T915" i="16"/>
  <c r="O1313" i="16"/>
  <c r="T1313" i="16"/>
  <c r="O689" i="16"/>
  <c r="T689" i="16"/>
  <c r="O1770" i="16"/>
  <c r="T1770" i="16"/>
  <c r="O836" i="16"/>
  <c r="T836" i="16"/>
  <c r="O379" i="16"/>
  <c r="T379" i="16"/>
  <c r="O1496" i="16"/>
  <c r="T1496" i="16"/>
  <c r="O1785" i="16"/>
  <c r="T1785" i="16"/>
  <c r="O455" i="16"/>
  <c r="T455" i="16"/>
  <c r="O1871" i="16"/>
  <c r="T1871" i="16"/>
  <c r="O1225" i="16"/>
  <c r="T1225" i="16"/>
  <c r="O1969" i="16"/>
  <c r="T1969" i="16"/>
  <c r="O364" i="16"/>
  <c r="T364" i="16"/>
  <c r="O461" i="16"/>
  <c r="T461" i="16"/>
  <c r="O1685" i="16"/>
  <c r="T1685" i="16"/>
  <c r="O96" i="16"/>
  <c r="T96" i="16"/>
  <c r="O3586" i="16"/>
  <c r="T3586" i="16"/>
  <c r="O2161" i="16"/>
  <c r="T2161" i="16"/>
  <c r="O2214" i="16"/>
  <c r="T2214" i="16"/>
  <c r="O3744" i="16"/>
  <c r="T3744" i="16"/>
  <c r="O2335" i="16"/>
  <c r="T2335" i="16"/>
  <c r="O2882" i="16"/>
  <c r="T2882" i="16"/>
  <c r="O2643" i="16"/>
  <c r="T2643" i="16"/>
  <c r="O2218" i="16"/>
  <c r="T2218" i="16"/>
  <c r="O3035" i="16"/>
  <c r="T3035" i="16"/>
  <c r="O2963" i="16"/>
  <c r="T2963" i="16"/>
  <c r="O3018" i="16"/>
  <c r="T3018" i="16"/>
  <c r="O2983" i="16"/>
  <c r="T2983" i="16"/>
  <c r="O2372" i="16"/>
  <c r="T2372" i="16"/>
  <c r="O2715" i="16"/>
  <c r="T2715" i="16"/>
  <c r="O2632" i="16"/>
  <c r="T2632" i="16"/>
  <c r="O1642" i="16"/>
  <c r="T1642" i="16"/>
  <c r="O240" i="16"/>
  <c r="T240" i="16"/>
  <c r="O625" i="16"/>
  <c r="T625" i="16"/>
  <c r="O639" i="16"/>
  <c r="T639" i="16"/>
  <c r="O2044" i="16"/>
  <c r="T2044" i="16"/>
  <c r="O413" i="16"/>
  <c r="T413" i="16"/>
  <c r="O1637" i="16"/>
  <c r="T1637" i="16"/>
  <c r="O703" i="16"/>
  <c r="T703" i="16"/>
  <c r="O1687" i="16"/>
  <c r="T1687" i="16"/>
  <c r="O381" i="16"/>
  <c r="T381" i="16"/>
  <c r="O1220" i="16"/>
  <c r="T1220" i="16"/>
  <c r="O945" i="16"/>
  <c r="T945" i="16"/>
  <c r="O1089" i="16"/>
  <c r="T1089" i="16"/>
  <c r="O1523" i="16"/>
  <c r="T1523" i="16"/>
  <c r="O1033" i="16"/>
  <c r="T1033" i="16"/>
  <c r="O1837" i="16"/>
  <c r="T1837" i="16"/>
  <c r="O231" i="16"/>
  <c r="T231" i="16"/>
  <c r="O1528" i="16"/>
  <c r="T1528" i="16"/>
  <c r="O475" i="16"/>
  <c r="T475" i="16"/>
  <c r="O1603" i="16"/>
  <c r="T1603" i="16"/>
  <c r="O297" i="16"/>
  <c r="T297" i="16"/>
  <c r="O164" i="16"/>
  <c r="T164" i="16"/>
  <c r="O3442" i="16"/>
  <c r="T3442" i="16"/>
  <c r="O3815" i="16"/>
  <c r="T3815" i="16"/>
  <c r="O2070" i="16"/>
  <c r="T2070" i="16"/>
  <c r="O2192" i="16"/>
  <c r="T2192" i="16"/>
  <c r="O2496" i="16"/>
  <c r="T2496" i="16"/>
  <c r="O2408" i="16"/>
  <c r="T2408" i="16"/>
  <c r="O2157" i="16"/>
  <c r="T2157" i="16"/>
  <c r="O3558" i="16"/>
  <c r="T3558" i="16"/>
  <c r="O2416" i="16"/>
  <c r="T2416" i="16"/>
  <c r="O2891" i="16"/>
  <c r="T2891" i="16"/>
  <c r="O2910" i="16"/>
  <c r="T2910" i="16"/>
  <c r="O2820" i="16"/>
  <c r="T2820" i="16"/>
  <c r="O2875" i="16"/>
  <c r="T2875" i="16"/>
  <c r="O1727" i="16"/>
  <c r="T1727" i="16"/>
  <c r="O2839" i="16"/>
  <c r="T2839" i="16"/>
  <c r="O2768" i="16"/>
  <c r="T2768" i="16"/>
  <c r="O3098" i="16"/>
  <c r="T3098" i="16"/>
  <c r="O2229" i="16"/>
  <c r="T2229" i="16"/>
  <c r="O2146" i="16"/>
  <c r="T2146" i="16"/>
  <c r="O2488" i="16"/>
  <c r="T2488" i="16"/>
  <c r="O1485" i="16"/>
  <c r="T1485" i="16"/>
  <c r="O97" i="16"/>
  <c r="T97" i="16"/>
  <c r="O481" i="16"/>
  <c r="T481" i="16"/>
  <c r="O2054" i="16"/>
  <c r="T2054" i="16"/>
  <c r="O1899" i="16"/>
  <c r="T1899" i="16"/>
  <c r="O1493" i="16"/>
  <c r="T1493" i="16"/>
  <c r="O560" i="16"/>
  <c r="T560" i="16"/>
  <c r="O1531" i="16"/>
  <c r="T1531" i="16"/>
  <c r="O237" i="16"/>
  <c r="T237" i="16"/>
  <c r="O1076" i="16"/>
  <c r="T1076" i="16"/>
  <c r="O801" i="16"/>
  <c r="T801" i="16"/>
  <c r="O1941" i="16"/>
  <c r="T1941" i="16"/>
  <c r="O623" i="16"/>
  <c r="T623" i="16"/>
  <c r="O1355" i="16"/>
  <c r="T1355" i="16"/>
  <c r="O887" i="16"/>
  <c r="T887" i="16"/>
  <c r="O1694" i="16"/>
  <c r="T1694" i="16"/>
  <c r="O89" i="16"/>
  <c r="T89" i="16"/>
  <c r="O1384" i="16"/>
  <c r="T1384" i="16"/>
  <c r="O331" i="16"/>
  <c r="T331" i="16"/>
  <c r="O484" i="16"/>
  <c r="T484" i="16"/>
  <c r="O319" i="16"/>
  <c r="T319" i="16"/>
  <c r="O3299" i="16"/>
  <c r="T3299" i="16"/>
  <c r="O3628" i="16"/>
  <c r="T3628" i="16"/>
  <c r="O3671" i="16"/>
  <c r="T3671" i="16"/>
  <c r="O1926" i="16"/>
  <c r="T1926" i="16"/>
  <c r="O3534" i="16"/>
  <c r="T3534" i="16"/>
  <c r="O2341" i="16"/>
  <c r="T2341" i="16"/>
  <c r="O2570" i="16"/>
  <c r="T2570" i="16"/>
  <c r="O2356" i="16"/>
  <c r="T2356" i="16"/>
  <c r="O3741" i="16"/>
  <c r="T3741" i="16"/>
  <c r="O2747" i="16"/>
  <c r="T2747" i="16"/>
  <c r="O2766" i="16"/>
  <c r="T2766" i="16"/>
  <c r="O2675" i="16"/>
  <c r="T2675" i="16"/>
  <c r="O2730" i="16"/>
  <c r="T2730" i="16"/>
  <c r="O1583" i="16"/>
  <c r="T1583" i="16"/>
  <c r="O2695" i="16"/>
  <c r="T2695" i="16"/>
  <c r="O3001" i="16"/>
  <c r="T3001" i="16"/>
  <c r="O2624" i="16"/>
  <c r="T2624" i="16"/>
  <c r="O2954" i="16"/>
  <c r="T2954" i="16"/>
  <c r="O2085" i="16"/>
  <c r="T2085" i="16"/>
  <c r="O3812" i="16"/>
  <c r="T3812" i="16"/>
  <c r="O983" i="16"/>
  <c r="T983" i="16"/>
  <c r="O337" i="16"/>
  <c r="T337" i="16"/>
  <c r="O351" i="16"/>
  <c r="T351" i="16"/>
  <c r="O1755" i="16"/>
  <c r="T1755" i="16"/>
  <c r="O1349" i="16"/>
  <c r="T1349" i="16"/>
  <c r="O415" i="16"/>
  <c r="T415" i="16"/>
  <c r="O1387" i="16"/>
  <c r="T1387" i="16"/>
  <c r="O92" i="16"/>
  <c r="T92" i="16"/>
  <c r="O1964" i="16"/>
  <c r="T1964" i="16"/>
  <c r="O657" i="16"/>
  <c r="T657" i="16"/>
  <c r="O1797" i="16"/>
  <c r="T1797" i="16"/>
  <c r="O1187" i="16"/>
  <c r="T1187" i="16"/>
  <c r="O744" i="16"/>
  <c r="T744" i="16"/>
  <c r="O1549" i="16"/>
  <c r="T1549" i="16"/>
  <c r="O1240" i="16"/>
  <c r="T1240" i="16"/>
  <c r="O617" i="16"/>
  <c r="T617" i="16"/>
  <c r="O1121" i="16"/>
  <c r="T1121" i="16"/>
  <c r="O187" i="16"/>
  <c r="T187" i="16"/>
  <c r="O1291" i="16"/>
  <c r="T1291" i="16"/>
  <c r="O873" i="16"/>
  <c r="T873" i="16"/>
  <c r="O3366" i="16"/>
  <c r="T3366" i="16"/>
  <c r="O3740" i="16"/>
  <c r="T3740" i="16"/>
  <c r="O3488" i="16"/>
  <c r="T3488" i="16"/>
  <c r="O3830" i="16"/>
  <c r="T3830" i="16"/>
  <c r="O1937" i="16"/>
  <c r="T1937" i="16"/>
  <c r="O3492" i="16"/>
  <c r="T3492" i="16"/>
  <c r="O3581" i="16"/>
  <c r="T3581" i="16"/>
  <c r="O2804" i="16"/>
  <c r="T2804" i="16"/>
  <c r="O3134" i="16"/>
  <c r="T3134" i="16"/>
  <c r="O2709" i="16"/>
  <c r="T2709" i="16"/>
  <c r="O2668" i="16"/>
  <c r="T2668" i="16"/>
  <c r="O2279" i="16"/>
  <c r="T2279" i="16"/>
  <c r="O1818" i="16"/>
  <c r="T1818" i="16"/>
  <c r="O3715" i="16"/>
  <c r="T3715" i="16"/>
  <c r="O2377" i="16"/>
  <c r="T2377" i="16"/>
  <c r="O1923" i="16"/>
  <c r="T1923" i="16"/>
  <c r="O521" i="16"/>
  <c r="T521" i="16"/>
  <c r="O513" i="16"/>
  <c r="T513" i="16"/>
  <c r="O1763" i="16"/>
  <c r="T1763" i="16"/>
  <c r="O360" i="16"/>
  <c r="T360" i="16"/>
  <c r="O732" i="16"/>
  <c r="T732" i="16"/>
  <c r="O2017" i="16"/>
  <c r="T2017" i="16"/>
  <c r="O459" i="16"/>
  <c r="T459" i="16"/>
  <c r="O1587" i="16"/>
  <c r="T1587" i="16"/>
  <c r="O1023" i="16"/>
  <c r="T1023" i="16"/>
  <c r="O1420" i="16"/>
  <c r="T1420" i="16"/>
  <c r="O796" i="16"/>
  <c r="T796" i="16"/>
  <c r="O1444" i="16"/>
  <c r="T1444" i="16"/>
  <c r="O512" i="16"/>
  <c r="T512" i="16"/>
  <c r="O1638" i="16"/>
  <c r="T1638" i="16"/>
  <c r="O333" i="16"/>
  <c r="T333" i="16"/>
  <c r="O1329" i="16"/>
  <c r="T1329" i="16"/>
  <c r="O505" i="16"/>
  <c r="T505" i="16"/>
  <c r="O175" i="16"/>
  <c r="T175" i="16"/>
  <c r="O2958" i="16"/>
  <c r="T2958" i="16"/>
  <c r="O3758" i="16"/>
  <c r="T3758" i="16"/>
  <c r="O3393" i="16"/>
  <c r="T3393" i="16"/>
  <c r="O3724" i="16"/>
  <c r="T3724" i="16"/>
  <c r="O3335" i="16"/>
  <c r="T3335" i="16"/>
  <c r="O3353" i="16"/>
  <c r="T3353" i="16"/>
  <c r="O1475" i="16"/>
  <c r="T1475" i="16"/>
  <c r="O2718" i="16"/>
  <c r="T2718" i="16"/>
  <c r="O3025" i="16"/>
  <c r="T3025" i="16"/>
  <c r="O2648" i="16"/>
  <c r="T2648" i="16"/>
  <c r="O2978" i="16"/>
  <c r="T2978" i="16"/>
  <c r="O2253" i="16"/>
  <c r="T2253" i="16"/>
  <c r="O2595" i="16"/>
  <c r="T2595" i="16"/>
  <c r="O2170" i="16"/>
  <c r="T2170" i="16"/>
  <c r="O2512" i="16"/>
  <c r="T2512" i="16"/>
  <c r="O3466" i="16"/>
  <c r="T3466" i="16"/>
  <c r="O3796" i="16"/>
  <c r="T3796" i="16"/>
  <c r="O3407" i="16"/>
  <c r="T3407" i="16"/>
  <c r="O3426" i="16"/>
  <c r="T3426" i="16"/>
  <c r="O1547" i="16"/>
  <c r="T1547" i="16"/>
  <c r="O472" i="16"/>
  <c r="T472" i="16"/>
  <c r="O2056" i="16"/>
  <c r="T2056" i="16"/>
  <c r="O1674" i="16"/>
  <c r="T1674" i="16"/>
  <c r="O705" i="16"/>
  <c r="T705" i="16"/>
  <c r="O1819" i="16"/>
  <c r="T1819" i="16"/>
  <c r="O1593" i="16"/>
  <c r="T1593" i="16"/>
  <c r="O192" i="16"/>
  <c r="T192" i="16"/>
  <c r="O1211" i="16"/>
  <c r="T1211" i="16"/>
  <c r="O768" i="16"/>
  <c r="T768" i="16"/>
  <c r="O181" i="16"/>
  <c r="T181" i="16"/>
  <c r="O209" i="16"/>
  <c r="T209" i="16"/>
  <c r="O1433" i="16"/>
  <c r="T1433" i="16"/>
  <c r="O1471" i="16"/>
  <c r="T1471" i="16"/>
  <c r="O177" i="16"/>
  <c r="T177" i="16"/>
  <c r="O273" i="16"/>
  <c r="T273" i="16"/>
  <c r="O85" i="16"/>
  <c r="T85" i="16"/>
  <c r="O1133" i="16"/>
  <c r="T1133" i="16"/>
  <c r="O3385" i="16"/>
  <c r="T3385" i="16"/>
  <c r="O3770" i="16"/>
  <c r="T3770" i="16"/>
  <c r="O3201" i="16"/>
  <c r="T3201" i="16"/>
  <c r="O3531" i="16"/>
  <c r="T3531" i="16"/>
  <c r="O3406" i="16"/>
  <c r="T3406" i="16"/>
  <c r="O3204" i="16"/>
  <c r="T3204" i="16"/>
  <c r="O3185" i="16"/>
  <c r="T3185" i="16"/>
  <c r="O2516" i="16"/>
  <c r="T2516" i="16"/>
  <c r="O2846" i="16"/>
  <c r="T2846" i="16"/>
  <c r="O2750" i="16"/>
  <c r="T2750" i="16"/>
  <c r="O3557" i="16"/>
  <c r="T3557" i="16"/>
  <c r="O2380" i="16"/>
  <c r="T2380" i="16"/>
  <c r="O3766" i="16"/>
  <c r="T3766" i="16"/>
  <c r="O2009" i="16"/>
  <c r="T2009" i="16"/>
  <c r="O3293" i="16"/>
  <c r="T3293" i="16"/>
  <c r="O3203" i="16"/>
  <c r="T3203" i="16"/>
  <c r="O2089" i="16"/>
  <c r="T2089" i="16"/>
  <c r="O1398" i="16"/>
  <c r="T1398" i="16"/>
  <c r="O428" i="16"/>
  <c r="T428" i="16"/>
  <c r="O1544" i="16"/>
  <c r="T1544" i="16"/>
  <c r="O56" i="16"/>
  <c r="T56" i="16"/>
  <c r="O445" i="16"/>
  <c r="T445" i="16"/>
  <c r="O1706" i="16"/>
  <c r="T1706" i="16"/>
  <c r="O160" i="16"/>
  <c r="T160" i="16"/>
  <c r="O735" i="16"/>
  <c r="T735" i="16"/>
  <c r="O1132" i="16"/>
  <c r="T1132" i="16"/>
  <c r="O1157" i="16"/>
  <c r="T1157" i="16"/>
  <c r="O223" i="16"/>
  <c r="T223" i="16"/>
  <c r="O1327" i="16"/>
  <c r="T1327" i="16"/>
  <c r="O57" i="16"/>
  <c r="T57" i="16"/>
  <c r="O2036" i="16"/>
  <c r="T2036" i="16"/>
  <c r="O719" i="16"/>
  <c r="T719" i="16"/>
  <c r="O863" i="16"/>
  <c r="T863" i="16"/>
  <c r="O216" i="16"/>
  <c r="T216" i="16"/>
  <c r="O118" i="16"/>
  <c r="T118" i="16"/>
  <c r="O1661" i="16"/>
  <c r="T1661" i="16"/>
  <c r="O2670" i="16"/>
  <c r="T2670" i="16"/>
  <c r="O1524" i="16"/>
  <c r="T1524" i="16"/>
  <c r="O3355" i="16"/>
  <c r="T3355" i="16"/>
  <c r="O3661" i="16"/>
  <c r="T3661" i="16"/>
  <c r="O3139" i="16"/>
  <c r="T3139" i="16"/>
  <c r="O3470" i="16"/>
  <c r="T3470" i="16"/>
  <c r="O3675" i="16"/>
  <c r="T3675" i="16"/>
  <c r="O3106" i="16"/>
  <c r="T3106" i="16"/>
  <c r="O3437" i="16"/>
  <c r="T3437" i="16"/>
  <c r="O3065" i="16"/>
  <c r="T3065" i="16"/>
  <c r="O3840" i="16"/>
  <c r="T3840" i="16"/>
  <c r="O2360" i="16"/>
  <c r="T2360" i="16"/>
  <c r="O2666" i="16"/>
  <c r="T2666" i="16"/>
  <c r="O2306" i="16"/>
  <c r="T2306" i="16"/>
  <c r="O2213" i="16"/>
  <c r="T2213" i="16"/>
  <c r="O3179" i="16"/>
  <c r="T3179" i="16"/>
  <c r="O3508" i="16"/>
  <c r="T3508" i="16"/>
  <c r="O3118" i="16"/>
  <c r="T3118" i="16"/>
  <c r="O3137" i="16"/>
  <c r="T3137" i="16"/>
  <c r="O1259" i="16"/>
  <c r="T1259" i="16"/>
  <c r="O184" i="16"/>
  <c r="T184" i="16"/>
  <c r="O416" i="16"/>
  <c r="T416" i="16"/>
  <c r="O1532" i="16"/>
  <c r="T1532" i="16"/>
  <c r="O1281" i="16"/>
  <c r="T1281" i="16"/>
  <c r="O935" i="16"/>
  <c r="T935" i="16"/>
  <c r="O479" i="16"/>
  <c r="T479" i="16"/>
  <c r="O1286" i="16"/>
  <c r="T1286" i="16"/>
  <c r="O1552" i="16"/>
  <c r="T1552" i="16"/>
  <c r="O1145" i="16"/>
  <c r="T1145" i="16"/>
  <c r="O211" i="16"/>
  <c r="T211" i="16"/>
  <c r="O1171" i="16"/>
  <c r="T1171" i="16"/>
  <c r="O908" i="16"/>
  <c r="T908" i="16"/>
  <c r="O1305" i="16"/>
  <c r="T1305" i="16"/>
  <c r="O1028" i="16"/>
  <c r="T1028" i="16"/>
  <c r="O852" i="16"/>
  <c r="T852" i="16"/>
  <c r="O2526" i="16"/>
  <c r="T2526" i="16"/>
  <c r="O1381" i="16"/>
  <c r="T1381" i="16"/>
  <c r="O3211" i="16"/>
  <c r="T3211" i="16"/>
  <c r="O3517" i="16"/>
  <c r="T3517" i="16"/>
  <c r="O2995" i="16"/>
  <c r="T2995" i="16"/>
  <c r="O3520" i="16"/>
  <c r="T3520" i="16"/>
  <c r="O2961" i="16"/>
  <c r="T2961" i="16"/>
  <c r="O3291" i="16"/>
  <c r="T3291" i="16"/>
  <c r="O2922" i="16"/>
  <c r="T2922" i="16"/>
  <c r="O3696" i="16"/>
  <c r="T3696" i="16"/>
  <c r="O2287" i="16"/>
  <c r="T2287" i="16"/>
  <c r="O2163" i="16"/>
  <c r="T2163" i="16"/>
  <c r="O3594" i="16"/>
  <c r="T3594" i="16"/>
  <c r="O3034" i="16"/>
  <c r="T3034" i="16"/>
  <c r="O2993" i="16"/>
  <c r="T2993" i="16"/>
  <c r="O1115" i="16"/>
  <c r="T1115" i="16"/>
  <c r="O221" i="16"/>
  <c r="T221" i="16"/>
  <c r="O259" i="16"/>
  <c r="T259" i="16"/>
  <c r="O1388" i="16"/>
  <c r="T1388" i="16"/>
  <c r="O70" i="16"/>
  <c r="T70" i="16"/>
  <c r="O1737" i="16"/>
  <c r="T1737" i="16"/>
  <c r="O336" i="16"/>
  <c r="T336" i="16"/>
  <c r="O709" i="16"/>
  <c r="T709" i="16"/>
  <c r="O1142" i="16"/>
  <c r="T1142" i="16"/>
  <c r="O578" i="16"/>
  <c r="T578" i="16"/>
  <c r="O1407" i="16"/>
  <c r="T1407" i="16"/>
  <c r="O1000" i="16"/>
  <c r="T1000" i="16"/>
  <c r="O1734" i="16"/>
  <c r="T1734" i="16"/>
  <c r="O764" i="16"/>
  <c r="T764" i="16"/>
  <c r="O1958" i="16"/>
  <c r="T1958" i="16"/>
  <c r="O2387" i="16"/>
  <c r="T2387" i="16"/>
  <c r="O2748" i="16"/>
  <c r="T2748" i="16"/>
  <c r="O2802" i="16"/>
  <c r="T2802" i="16"/>
  <c r="O3129" i="16"/>
  <c r="T3129" i="16"/>
  <c r="O3458" i="16"/>
  <c r="T3458" i="16"/>
  <c r="O2890" i="16"/>
  <c r="T2890" i="16"/>
  <c r="O3219" i="16"/>
  <c r="T3219" i="16"/>
  <c r="O3612" i="16"/>
  <c r="T3612" i="16"/>
  <c r="O1865" i="16"/>
  <c r="T1865" i="16"/>
  <c r="O3540" i="16"/>
  <c r="T3540" i="16"/>
  <c r="O3560" i="16"/>
  <c r="T3560" i="16"/>
  <c r="O3605" i="16"/>
  <c r="T3605" i="16"/>
  <c r="O3489" i="16"/>
  <c r="T3489" i="16"/>
  <c r="O3292" i="16"/>
  <c r="T3292" i="16"/>
  <c r="O2878" i="16"/>
  <c r="T2878" i="16"/>
  <c r="O3208" i="16"/>
  <c r="T3208" i="16"/>
  <c r="O1283" i="16"/>
  <c r="T1283" i="16"/>
  <c r="O829" i="16"/>
  <c r="T829" i="16"/>
  <c r="O1778" i="16"/>
  <c r="T1778" i="16"/>
  <c r="O1229" i="16"/>
  <c r="T1229" i="16"/>
  <c r="O248" i="16"/>
  <c r="T248" i="16"/>
  <c r="O1232" i="16"/>
  <c r="T1232" i="16"/>
  <c r="O956" i="16"/>
  <c r="T956" i="16"/>
  <c r="O1725" i="16"/>
  <c r="T1725" i="16"/>
  <c r="O324" i="16"/>
  <c r="T324" i="16"/>
  <c r="O697" i="16"/>
  <c r="T697" i="16"/>
  <c r="O1525" i="16"/>
  <c r="T1525" i="16"/>
  <c r="O1021" i="16"/>
  <c r="T1021" i="16"/>
  <c r="O1395" i="16"/>
  <c r="T1395" i="16"/>
  <c r="O808" i="16"/>
  <c r="T808" i="16"/>
  <c r="O1814" i="16"/>
  <c r="T1814" i="16"/>
  <c r="O2888" i="16"/>
  <c r="T2888" i="16"/>
  <c r="O2863" i="16"/>
  <c r="T2863" i="16"/>
  <c r="O3602" i="16"/>
  <c r="T3602" i="16"/>
  <c r="O194" i="16"/>
  <c r="T194" i="16"/>
  <c r="O3128" i="16"/>
  <c r="T3128" i="16"/>
  <c r="O3229" i="16"/>
  <c r="T3229" i="16"/>
  <c r="O2234" i="16"/>
  <c r="T2234" i="16"/>
  <c r="O3590" i="16"/>
  <c r="T3590" i="16"/>
  <c r="O2171" i="16"/>
  <c r="T2171" i="16"/>
  <c r="O2615" i="16"/>
  <c r="T2615" i="16"/>
  <c r="O3486" i="16"/>
  <c r="T3486" i="16"/>
  <c r="O3714" i="16"/>
  <c r="T3714" i="16"/>
  <c r="O3356" i="16"/>
  <c r="T3356" i="16"/>
  <c r="O3686" i="16"/>
  <c r="T3686" i="16"/>
  <c r="O3260" i="16"/>
  <c r="T3260" i="16"/>
  <c r="O2745" i="16"/>
  <c r="T2745" i="16"/>
  <c r="O1357" i="16"/>
  <c r="T1357" i="16"/>
  <c r="O795" i="16"/>
  <c r="T795" i="16"/>
  <c r="O954" i="16"/>
  <c r="T954" i="16"/>
  <c r="O826" i="16"/>
  <c r="T826" i="16"/>
  <c r="O1426" i="16"/>
  <c r="T1426" i="16"/>
  <c r="O531" i="16"/>
  <c r="T531" i="16"/>
  <c r="O1972" i="16"/>
  <c r="T1972" i="16"/>
  <c r="O407" i="16"/>
  <c r="T407" i="16"/>
  <c r="O263" i="16"/>
  <c r="T263" i="16"/>
  <c r="O3827" i="16"/>
  <c r="T3827" i="16"/>
  <c r="O1967" i="16"/>
  <c r="T1967" i="16"/>
  <c r="O3088" i="16"/>
  <c r="T3088" i="16"/>
  <c r="O2471" i="16"/>
  <c r="T2471" i="16"/>
  <c r="O2489" i="16"/>
  <c r="T2489" i="16"/>
  <c r="O3331" i="16"/>
  <c r="T3331" i="16"/>
  <c r="O3117" i="16"/>
  <c r="T3117" i="16"/>
  <c r="O2932" i="16"/>
  <c r="T2932" i="16"/>
  <c r="O2543" i="16"/>
  <c r="T2543" i="16"/>
  <c r="O1213" i="16"/>
  <c r="T1213" i="16"/>
  <c r="O652" i="16"/>
  <c r="T652" i="16"/>
  <c r="O858" i="16"/>
  <c r="T858" i="16"/>
  <c r="O1987" i="16"/>
  <c r="T1987" i="16"/>
  <c r="O278" i="16"/>
  <c r="T278" i="16"/>
  <c r="O1995" i="16"/>
  <c r="T1995" i="16"/>
  <c r="O388" i="16"/>
  <c r="T388" i="16"/>
  <c r="O426" i="16"/>
  <c r="T426" i="16"/>
  <c r="O2539" i="16"/>
  <c r="T2539" i="16"/>
  <c r="O2433" i="16"/>
  <c r="T2433" i="16"/>
  <c r="O3226" i="16"/>
  <c r="T3226" i="16"/>
  <c r="O3168" i="16"/>
  <c r="T3168" i="16"/>
  <c r="O1716" i="16"/>
  <c r="T1716" i="16"/>
  <c r="O3116" i="16"/>
  <c r="T3116" i="16"/>
  <c r="O2517" i="16"/>
  <c r="T2517" i="16"/>
  <c r="O682" i="16"/>
  <c r="T682" i="16"/>
  <c r="O1350" i="16"/>
  <c r="T1350" i="16"/>
  <c r="O179" i="16"/>
  <c r="T179" i="16"/>
  <c r="O722" i="16"/>
  <c r="T722" i="16"/>
  <c r="O2092" i="16"/>
  <c r="T2092" i="16"/>
  <c r="O2027" i="16"/>
  <c r="T2027" i="16"/>
  <c r="O1829" i="16"/>
  <c r="T1829" i="16"/>
  <c r="O2641" i="16"/>
  <c r="T2641" i="16"/>
  <c r="O2552" i="16"/>
  <c r="T2552" i="16"/>
  <c r="O2302" i="16"/>
  <c r="T2302" i="16"/>
  <c r="O2561" i="16"/>
  <c r="T2561" i="16"/>
  <c r="O3052" i="16"/>
  <c r="T3052" i="16"/>
  <c r="O1873" i="16"/>
  <c r="T1873" i="16"/>
  <c r="O3289" i="16"/>
  <c r="T3289" i="16"/>
  <c r="O2911" i="16"/>
  <c r="T2911" i="16"/>
  <c r="O3242" i="16"/>
  <c r="T3242" i="16"/>
  <c r="O2290" i="16"/>
  <c r="T2290" i="16"/>
  <c r="O1202" i="16"/>
  <c r="T1202" i="16"/>
  <c r="O766" i="16"/>
  <c r="T766" i="16"/>
  <c r="O446" i="16"/>
  <c r="T446" i="16"/>
  <c r="O126" i="16"/>
  <c r="T126" i="16"/>
  <c r="O1410" i="16"/>
  <c r="T1410" i="16"/>
  <c r="O3772" i="16"/>
  <c r="T3772" i="16"/>
  <c r="O3599" i="16"/>
  <c r="T3599" i="16"/>
  <c r="O2713" i="16"/>
  <c r="T2713" i="16"/>
  <c r="O2499" i="16"/>
  <c r="T2499" i="16"/>
  <c r="O3145" i="16"/>
  <c r="T3145" i="16"/>
  <c r="O2571" i="16"/>
  <c r="T2571" i="16"/>
  <c r="O494" i="16"/>
  <c r="T494" i="16"/>
  <c r="O269" i="16"/>
  <c r="T269" i="16"/>
  <c r="O302" i="16"/>
  <c r="T302" i="16"/>
  <c r="O761" i="16"/>
  <c r="T761" i="16"/>
  <c r="O1266" i="16"/>
  <c r="T1266" i="16"/>
  <c r="O1446" i="16"/>
  <c r="T1446" i="16"/>
  <c r="O154" i="16"/>
  <c r="T154" i="16"/>
  <c r="O1278" i="16"/>
  <c r="T1278" i="16"/>
  <c r="O3456" i="16"/>
  <c r="T3456" i="16"/>
  <c r="O2263" i="16"/>
  <c r="T2263" i="16"/>
  <c r="O3826" i="16"/>
  <c r="T3826" i="16"/>
  <c r="O2261" i="16"/>
  <c r="T2261" i="16"/>
  <c r="O2427" i="16"/>
  <c r="T2427" i="16"/>
  <c r="O2331" i="16"/>
  <c r="T2331" i="16"/>
  <c r="O1330" i="16"/>
  <c r="T1330" i="16"/>
  <c r="O1896" i="16"/>
  <c r="T1896" i="16"/>
  <c r="O125" i="16"/>
  <c r="T125" i="16"/>
  <c r="O466" i="16"/>
  <c r="T466" i="16"/>
  <c r="O158" i="16"/>
  <c r="T158" i="16"/>
  <c r="O986" i="16"/>
  <c r="T986" i="16"/>
  <c r="O830" i="16"/>
  <c r="T830" i="16"/>
  <c r="O3674" i="16"/>
  <c r="T3674" i="16"/>
  <c r="O2247" i="16"/>
  <c r="T2247" i="16"/>
  <c r="O3694" i="16"/>
  <c r="T3694" i="16"/>
  <c r="O3420" i="16"/>
  <c r="T3420" i="16"/>
  <c r="O3499" i="16"/>
  <c r="T3499" i="16"/>
  <c r="O2305" i="16"/>
  <c r="T2305" i="16"/>
  <c r="O3040" i="16"/>
  <c r="T3040" i="16"/>
  <c r="O2326" i="16"/>
  <c r="T2326" i="16"/>
  <c r="O2297" i="16"/>
  <c r="T2297" i="16"/>
  <c r="O3563" i="16"/>
  <c r="T3563" i="16"/>
  <c r="O3491" i="16"/>
  <c r="T3491" i="16"/>
  <c r="O1686" i="16"/>
  <c r="T1686" i="16"/>
  <c r="O716" i="16"/>
  <c r="T716" i="16"/>
  <c r="O1832" i="16"/>
  <c r="T1832" i="16"/>
  <c r="O1018" i="16"/>
  <c r="T1018" i="16"/>
  <c r="O1510" i="16"/>
  <c r="T1510" i="16"/>
  <c r="O119" i="16"/>
  <c r="T119" i="16"/>
  <c r="O2903" i="16"/>
  <c r="T2903" i="16"/>
  <c r="O1812" i="16"/>
  <c r="T1812" i="16"/>
  <c r="O3642" i="16"/>
  <c r="T3642" i="16"/>
  <c r="O2150" i="16"/>
  <c r="T2150" i="16"/>
  <c r="O3428" i="16"/>
  <c r="T3428" i="16"/>
  <c r="O3622" i="16"/>
  <c r="T3622" i="16"/>
  <c r="O2139" i="16"/>
  <c r="T2139" i="16"/>
  <c r="O2078" i="16"/>
  <c r="T2078" i="16"/>
  <c r="O654" i="16"/>
  <c r="T654" i="16"/>
  <c r="O502" i="16"/>
  <c r="T502" i="16"/>
  <c r="O1575" i="16"/>
  <c r="T1575" i="16"/>
  <c r="O1011" i="16"/>
  <c r="T1011" i="16"/>
  <c r="O1840" i="16"/>
  <c r="T1840" i="16"/>
  <c r="O498" i="16"/>
  <c r="T498" i="16"/>
  <c r="O1592" i="16"/>
  <c r="T1592" i="16"/>
  <c r="O1498" i="16"/>
  <c r="T1498" i="16"/>
  <c r="O107" i="16"/>
  <c r="T107" i="16"/>
  <c r="O3080" i="16"/>
  <c r="T3080" i="16"/>
  <c r="O3440" i="16"/>
  <c r="T3440" i="16"/>
  <c r="O3737" i="16"/>
  <c r="T3737" i="16"/>
  <c r="O3222" i="16"/>
  <c r="T3222" i="16"/>
  <c r="O3132" i="16"/>
  <c r="T3132" i="16"/>
  <c r="O2039" i="16"/>
  <c r="T2039" i="16"/>
  <c r="O2409" i="16"/>
  <c r="T2409" i="16"/>
  <c r="O3274" i="16"/>
  <c r="T3274" i="16"/>
  <c r="O3258" i="16"/>
  <c r="T3258" i="16"/>
  <c r="O1636" i="16"/>
  <c r="T1636" i="16"/>
  <c r="O234" i="16"/>
  <c r="T234" i="16"/>
  <c r="O226" i="16"/>
  <c r="T226" i="16"/>
  <c r="O1450" i="16"/>
  <c r="T1450" i="16"/>
  <c r="O1298" i="16"/>
  <c r="T1298" i="16"/>
  <c r="O510" i="16"/>
  <c r="T510" i="16"/>
  <c r="O1198" i="16"/>
  <c r="T1198" i="16"/>
  <c r="O1621" i="16"/>
  <c r="T1621" i="16"/>
  <c r="O121" i="16"/>
  <c r="T121" i="16"/>
  <c r="O2603" i="16"/>
  <c r="T2603" i="16"/>
  <c r="O3333" i="16"/>
  <c r="T3333" i="16"/>
  <c r="O3048" i="16"/>
  <c r="T3048" i="16"/>
  <c r="O2431" i="16"/>
  <c r="T2431" i="16"/>
  <c r="O2737" i="16"/>
  <c r="T2737" i="16"/>
  <c r="O3801" i="16"/>
  <c r="T3801" i="16"/>
  <c r="O3692" i="16"/>
  <c r="T3692" i="16"/>
  <c r="O1790" i="16"/>
  <c r="T1790" i="16"/>
  <c r="O1768" i="16"/>
  <c r="T1768" i="16"/>
  <c r="O366" i="16"/>
  <c r="T366" i="16"/>
  <c r="O1386" i="16"/>
  <c r="T1386" i="16"/>
  <c r="O214" i="16"/>
  <c r="T214" i="16"/>
  <c r="O1907" i="16"/>
  <c r="T1907" i="16"/>
  <c r="O854" i="16"/>
  <c r="T854" i="16"/>
  <c r="O723" i="16"/>
  <c r="T723" i="16"/>
  <c r="O964" i="16"/>
  <c r="T964" i="16"/>
  <c r="O1186" i="16"/>
  <c r="T1186" i="16"/>
  <c r="O1146" i="16"/>
  <c r="T1146" i="16"/>
  <c r="O2461" i="16"/>
  <c r="T2461" i="16"/>
  <c r="O3326" i="16"/>
  <c r="T3326" i="16"/>
  <c r="O3190" i="16"/>
  <c r="T3190" i="16"/>
  <c r="O2904" i="16"/>
  <c r="T2904" i="16"/>
  <c r="O2593" i="16"/>
  <c r="T2593" i="16"/>
  <c r="O2215" i="16"/>
  <c r="T2215" i="16"/>
  <c r="O2523" i="16"/>
  <c r="T2523" i="16"/>
  <c r="O3655" i="16"/>
  <c r="T3655" i="16"/>
  <c r="O3549" i="16"/>
  <c r="T3549" i="16"/>
  <c r="O3364" i="16"/>
  <c r="T3364" i="16"/>
  <c r="O2976" i="16"/>
  <c r="T2976" i="16"/>
  <c r="O1645" i="16"/>
  <c r="T1645" i="16"/>
  <c r="O1083" i="16"/>
  <c r="T1083" i="16"/>
  <c r="O1624" i="16"/>
  <c r="T1624" i="16"/>
  <c r="O1242" i="16"/>
  <c r="T1242" i="16"/>
  <c r="O1126" i="16"/>
  <c r="T1126" i="16"/>
  <c r="O790" i="16"/>
  <c r="T790" i="16"/>
  <c r="O820" i="16"/>
  <c r="T820" i="16"/>
  <c r="O67" i="16"/>
  <c r="T67" i="16"/>
  <c r="O2404" i="16"/>
  <c r="T2404" i="16"/>
  <c r="O1656" i="16"/>
  <c r="T1656" i="16"/>
  <c r="O2912" i="16"/>
  <c r="T2912" i="16"/>
  <c r="O3217" i="16"/>
  <c r="T3217" i="16"/>
  <c r="O2805" i="16"/>
  <c r="T2805" i="16"/>
  <c r="O3136" i="16"/>
  <c r="T3136" i="16"/>
  <c r="O2131" i="16"/>
  <c r="T2131" i="16"/>
  <c r="O2437" i="16"/>
  <c r="T2437" i="16"/>
  <c r="O3818" i="16"/>
  <c r="T3818" i="16"/>
  <c r="O2962" i="16"/>
  <c r="T2962" i="16"/>
  <c r="O242" i="16"/>
  <c r="T242" i="16"/>
  <c r="O171" i="16"/>
  <c r="T171" i="16"/>
  <c r="O1613" i="16"/>
  <c r="T1613" i="16"/>
  <c r="O210" i="16"/>
  <c r="T210" i="16"/>
  <c r="O1796" i="16"/>
  <c r="T1796" i="16"/>
  <c r="O478" i="16"/>
  <c r="T478" i="16"/>
  <c r="O846" i="16"/>
  <c r="T846" i="16"/>
  <c r="O702" i="16"/>
  <c r="T702" i="16"/>
  <c r="O286" i="16"/>
  <c r="T286" i="16"/>
  <c r="O2884" i="16"/>
  <c r="T2884" i="16"/>
  <c r="O2874" i="16"/>
  <c r="T2874" i="16"/>
  <c r="O3144" i="16"/>
  <c r="T3144" i="16"/>
  <c r="O2503" i="16"/>
  <c r="T2503" i="16"/>
  <c r="O276" i="16"/>
  <c r="T276" i="16"/>
  <c r="O2225" i="16"/>
  <c r="T2225" i="16"/>
  <c r="O3231" i="16"/>
  <c r="T3231" i="16"/>
  <c r="O2634" i="16"/>
  <c r="T2634" i="16"/>
  <c r="O2260" i="16"/>
  <c r="T2260" i="16"/>
  <c r="O2592" i="16"/>
  <c r="T2592" i="16"/>
  <c r="O2658" i="16"/>
  <c r="T2658" i="16"/>
  <c r="O1512" i="16"/>
  <c r="T1512" i="16"/>
  <c r="O2767" i="16"/>
  <c r="T2767" i="16"/>
  <c r="O2985" i="16"/>
  <c r="T2985" i="16"/>
  <c r="O2746" i="16"/>
  <c r="T2746" i="16"/>
  <c r="O2650" i="16"/>
  <c r="T2650" i="16"/>
  <c r="O2991" i="16"/>
  <c r="T2991" i="16"/>
  <c r="O3467" i="16"/>
  <c r="T3467" i="16"/>
  <c r="O3485" i="16"/>
  <c r="T3485" i="16"/>
  <c r="O3474" i="16"/>
  <c r="T3474" i="16"/>
  <c r="O2281" i="16"/>
  <c r="T2281" i="16"/>
  <c r="O3414" i="16"/>
  <c r="T3414" i="16"/>
  <c r="O3673" i="16"/>
  <c r="T3673" i="16"/>
  <c r="O3147" i="16"/>
  <c r="T3147" i="16"/>
  <c r="O2734" i="16"/>
  <c r="T2734" i="16"/>
  <c r="O1127" i="16"/>
  <c r="T1127" i="16"/>
  <c r="O684" i="16"/>
  <c r="T684" i="16"/>
  <c r="O98" i="16"/>
  <c r="T98" i="16"/>
  <c r="O1635" i="16"/>
  <c r="T1635" i="16"/>
  <c r="O1072" i="16"/>
  <c r="T1072" i="16"/>
  <c r="O66" i="16"/>
  <c r="T66" i="16"/>
  <c r="O104" i="16"/>
  <c r="T104" i="16"/>
  <c r="O1088" i="16"/>
  <c r="T1088" i="16"/>
  <c r="O813" i="16"/>
  <c r="T813" i="16"/>
  <c r="O1651" i="16"/>
  <c r="T1651" i="16"/>
  <c r="O335" i="16"/>
  <c r="T335" i="16"/>
  <c r="O1380" i="16"/>
  <c r="T1380" i="16"/>
  <c r="O1251" i="16"/>
  <c r="T1251" i="16"/>
  <c r="O664" i="16"/>
  <c r="T664" i="16"/>
  <c r="O557" i="16"/>
  <c r="T557" i="16"/>
  <c r="O859" i="16"/>
  <c r="T859" i="16"/>
  <c r="O907" i="16"/>
  <c r="T907" i="16"/>
  <c r="O729" i="16"/>
  <c r="T729" i="16"/>
  <c r="O973" i="16"/>
  <c r="T973" i="16"/>
  <c r="O895" i="16"/>
  <c r="T895" i="16"/>
  <c r="O289" i="16"/>
  <c r="T289" i="16"/>
  <c r="O2090" i="16"/>
  <c r="T2090" i="16"/>
  <c r="O3786" i="16"/>
  <c r="T3786" i="16"/>
  <c r="O2117" i="16"/>
  <c r="T2117" i="16"/>
  <c r="O2448" i="16"/>
  <c r="T2448" i="16"/>
  <c r="O2514" i="16"/>
  <c r="T2514" i="16"/>
  <c r="O1368" i="16"/>
  <c r="T1368" i="16"/>
  <c r="O2623" i="16"/>
  <c r="T2623" i="16"/>
  <c r="O2929" i="16"/>
  <c r="T2929" i="16"/>
  <c r="O2840" i="16"/>
  <c r="T2840" i="16"/>
  <c r="O3171" i="16"/>
  <c r="T3171" i="16"/>
  <c r="O2931" i="16"/>
  <c r="T2931" i="16"/>
  <c r="O2506" i="16"/>
  <c r="T2506" i="16"/>
  <c r="O2848" i="16"/>
  <c r="T2848" i="16"/>
  <c r="O3323" i="16"/>
  <c r="T3323" i="16"/>
  <c r="O3341" i="16"/>
  <c r="T3341" i="16"/>
  <c r="O3252" i="16"/>
  <c r="T3252" i="16"/>
  <c r="O3271" i="16"/>
  <c r="T3271" i="16"/>
  <c r="O3200" i="16"/>
  <c r="T3200" i="16"/>
  <c r="O3530" i="16"/>
  <c r="T3530" i="16"/>
  <c r="O3002" i="16"/>
  <c r="T3002" i="16"/>
  <c r="O2578" i="16"/>
  <c r="T2578" i="16"/>
  <c r="O2919" i="16"/>
  <c r="T2919" i="16"/>
  <c r="O1966" i="16"/>
  <c r="T1966" i="16"/>
  <c r="O539" i="16"/>
  <c r="T539" i="16"/>
  <c r="O913" i="16"/>
  <c r="T913" i="16"/>
  <c r="O927" i="16"/>
  <c r="T927" i="16"/>
  <c r="O700" i="16"/>
  <c r="T700" i="16"/>
  <c r="O992" i="16"/>
  <c r="T992" i="16"/>
  <c r="O669" i="16"/>
  <c r="T669" i="16"/>
  <c r="O1508" i="16"/>
  <c r="T1508" i="16"/>
  <c r="O191" i="16"/>
  <c r="T191" i="16"/>
  <c r="O1056" i="16"/>
  <c r="T1056" i="16"/>
  <c r="O1883" i="16"/>
  <c r="T1883" i="16"/>
  <c r="O1237" i="16"/>
  <c r="T1237" i="16"/>
  <c r="O1107" i="16"/>
  <c r="T1107" i="16"/>
  <c r="O520" i="16"/>
  <c r="T520" i="16"/>
  <c r="O763" i="16"/>
  <c r="T763" i="16"/>
  <c r="O1891" i="16"/>
  <c r="T1891" i="16"/>
  <c r="O780" i="16"/>
  <c r="T780" i="16"/>
  <c r="O1946" i="16"/>
  <c r="T1946" i="16"/>
  <c r="O3774" i="16"/>
  <c r="T3774" i="16"/>
  <c r="O2402" i="16"/>
  <c r="T2402" i="16"/>
  <c r="O2752" i="16"/>
  <c r="T2752" i="16"/>
  <c r="O2220" i="16"/>
  <c r="T2220" i="16"/>
  <c r="O2238" i="16"/>
  <c r="T2238" i="16"/>
  <c r="O2424" i="16"/>
  <c r="T2424" i="16"/>
  <c r="O2490" i="16"/>
  <c r="T2490" i="16"/>
  <c r="O1344" i="16"/>
  <c r="T1344" i="16"/>
  <c r="O2598" i="16"/>
  <c r="T2598" i="16"/>
  <c r="O2905" i="16"/>
  <c r="T2905" i="16"/>
  <c r="O3297" i="16"/>
  <c r="T3297" i="16"/>
  <c r="O2885" i="16"/>
  <c r="T2885" i="16"/>
  <c r="O2796" i="16"/>
  <c r="T2796" i="16"/>
  <c r="O2671" i="16"/>
  <c r="T2671" i="16"/>
  <c r="O2977" i="16"/>
  <c r="T2977" i="16"/>
  <c r="O2600" i="16"/>
  <c r="T2600" i="16"/>
  <c r="O2930" i="16"/>
  <c r="T2930" i="16"/>
  <c r="O1017" i="16"/>
  <c r="T1017" i="16"/>
  <c r="O1247" i="16"/>
  <c r="T1247" i="16"/>
  <c r="O804" i="16"/>
  <c r="T804" i="16"/>
  <c r="O1610" i="16"/>
  <c r="T1610" i="16"/>
  <c r="O1047" i="16"/>
  <c r="T1047" i="16"/>
  <c r="O1300" i="16"/>
  <c r="T1300" i="16"/>
  <c r="O677" i="16"/>
  <c r="T677" i="16"/>
  <c r="O511" i="16"/>
  <c r="T511" i="16"/>
  <c r="O2083" i="16"/>
  <c r="T2083" i="16"/>
  <c r="O777" i="16"/>
  <c r="T777" i="16"/>
  <c r="O710" i="16"/>
  <c r="T710" i="16"/>
  <c r="O1383" i="16"/>
  <c r="T1383" i="16"/>
  <c r="O819" i="16"/>
  <c r="T819" i="16"/>
  <c r="O1216" i="16"/>
  <c r="T1216" i="16"/>
  <c r="O2834" i="16"/>
  <c r="T2834" i="16"/>
  <c r="O2249" i="16"/>
  <c r="T2249" i="16"/>
  <c r="O3802" i="16"/>
  <c r="T3802" i="16"/>
  <c r="O2058" i="16"/>
  <c r="T2058" i="16"/>
  <c r="O2917" i="16"/>
  <c r="T2917" i="16"/>
  <c r="O2396" i="16"/>
  <c r="T2396" i="16"/>
  <c r="O2702" i="16"/>
  <c r="T2702" i="16"/>
  <c r="O2288" i="16"/>
  <c r="T2288" i="16"/>
  <c r="O2631" i="16"/>
  <c r="T2631" i="16"/>
  <c r="O3083" i="16"/>
  <c r="T3083" i="16"/>
  <c r="O3041" i="16"/>
  <c r="T3041" i="16"/>
  <c r="O2664" i="16"/>
  <c r="T2664" i="16"/>
  <c r="O2719" i="16"/>
  <c r="T2719" i="16"/>
  <c r="O1573" i="16"/>
  <c r="T1573" i="16"/>
  <c r="O2970" i="16"/>
  <c r="T2970" i="16"/>
  <c r="O3277" i="16"/>
  <c r="T3277" i="16"/>
  <c r="O2775" i="16"/>
  <c r="T2775" i="16"/>
  <c r="O2361" i="16"/>
  <c r="T2361" i="16"/>
  <c r="O2703" i="16"/>
  <c r="T2703" i="16"/>
  <c r="O1855" i="16"/>
  <c r="T1855" i="16"/>
  <c r="O1954" i="16"/>
  <c r="T1954" i="16"/>
  <c r="O527" i="16"/>
  <c r="T527" i="16"/>
  <c r="O771" i="16"/>
  <c r="T771" i="16"/>
  <c r="O1168" i="16"/>
  <c r="T1168" i="16"/>
  <c r="O1626" i="16"/>
  <c r="T1626" i="16"/>
  <c r="O691" i="16"/>
  <c r="T691" i="16"/>
  <c r="O1207" i="16"/>
  <c r="T1207" i="16"/>
  <c r="O224" i="16"/>
  <c r="T224" i="16"/>
  <c r="O1352" i="16"/>
  <c r="T1352" i="16"/>
  <c r="O1077" i="16"/>
  <c r="T1077" i="16"/>
  <c r="O312" i="16"/>
  <c r="T312" i="16"/>
  <c r="O1081" i="16"/>
  <c r="T1081" i="16"/>
  <c r="O579" i="16"/>
  <c r="T579" i="16"/>
  <c r="O1827" i="16"/>
  <c r="T1827" i="16"/>
  <c r="O220" i="16"/>
  <c r="T220" i="16"/>
  <c r="O317" i="16"/>
  <c r="T317" i="16"/>
  <c r="O1541" i="16"/>
  <c r="T1541" i="16"/>
  <c r="O1016" i="16"/>
  <c r="T1016" i="16"/>
  <c r="O3514" i="16"/>
  <c r="T3514" i="16"/>
  <c r="O3545" i="16"/>
  <c r="T3545" i="16"/>
  <c r="O2105" i="16"/>
  <c r="T2105" i="16"/>
  <c r="O1914" i="16"/>
  <c r="T1914" i="16"/>
  <c r="O3713" i="16"/>
  <c r="T3713" i="16"/>
  <c r="O2558" i="16"/>
  <c r="T2558" i="16"/>
  <c r="O2144" i="16"/>
  <c r="T2144" i="16"/>
  <c r="O2939" i="16"/>
  <c r="T2939" i="16"/>
  <c r="O3268" i="16"/>
  <c r="T3268" i="16"/>
  <c r="O2879" i="16"/>
  <c r="T2879" i="16"/>
  <c r="O2898" i="16"/>
  <c r="T2898" i="16"/>
  <c r="O2574" i="16"/>
  <c r="T2574" i="16"/>
  <c r="O1428" i="16"/>
  <c r="T1428" i="16"/>
  <c r="O2827" i="16"/>
  <c r="T2827" i="16"/>
  <c r="O3133" i="16"/>
  <c r="T3133" i="16"/>
  <c r="O2324" i="16"/>
  <c r="T2324" i="16"/>
  <c r="O2630" i="16"/>
  <c r="T2630" i="16"/>
  <c r="O2217" i="16"/>
  <c r="T2217" i="16"/>
  <c r="O394" i="16"/>
  <c r="T394" i="16"/>
  <c r="O1786" i="16"/>
  <c r="T1786" i="16"/>
  <c r="O384" i="16"/>
  <c r="T384" i="16"/>
  <c r="O758" i="16"/>
  <c r="T758" i="16"/>
  <c r="O628" i="16"/>
  <c r="T628" i="16"/>
  <c r="O2032" i="16"/>
  <c r="T2032" i="16"/>
  <c r="O401" i="16"/>
  <c r="T401" i="16"/>
  <c r="O1481" i="16"/>
  <c r="T1481" i="16"/>
  <c r="O548" i="16"/>
  <c r="T548" i="16"/>
  <c r="O80" i="16"/>
  <c r="T80" i="16"/>
  <c r="O1209" i="16"/>
  <c r="T1209" i="16"/>
  <c r="O932" i="16"/>
  <c r="T932" i="16"/>
  <c r="O1497" i="16"/>
  <c r="T1497" i="16"/>
  <c r="O156" i="16"/>
  <c r="T156" i="16"/>
  <c r="O1511" i="16"/>
  <c r="T1511" i="16"/>
  <c r="O1020" i="16"/>
  <c r="T1020" i="16"/>
  <c r="O1683" i="16"/>
  <c r="T1683" i="16"/>
  <c r="O77" i="16"/>
  <c r="T77" i="16"/>
  <c r="O174" i="16"/>
  <c r="T174" i="16"/>
  <c r="O1397" i="16"/>
  <c r="T1397" i="16"/>
  <c r="O463" i="16"/>
  <c r="T463" i="16"/>
  <c r="O807" i="16"/>
  <c r="T807" i="16"/>
  <c r="O349" i="16"/>
  <c r="T349" i="16"/>
  <c r="O3369" i="16"/>
  <c r="T3369" i="16"/>
  <c r="O3711" i="16"/>
  <c r="T3711" i="16"/>
  <c r="O3718" i="16"/>
  <c r="T3718" i="16"/>
  <c r="O1961" i="16"/>
  <c r="T1961" i="16"/>
  <c r="O2323" i="16"/>
  <c r="T2323" i="16"/>
  <c r="O2414" i="16"/>
  <c r="T2414" i="16"/>
  <c r="O3836" i="16"/>
  <c r="T3836" i="16"/>
  <c r="O2343" i="16"/>
  <c r="T2343" i="16"/>
  <c r="O2794" i="16"/>
  <c r="T2794" i="16"/>
  <c r="O2735" i="16"/>
  <c r="T2735" i="16"/>
  <c r="O2365" i="16"/>
  <c r="T2365" i="16"/>
  <c r="O2418" i="16"/>
  <c r="T2418" i="16"/>
  <c r="O1284" i="16"/>
  <c r="T1284" i="16"/>
  <c r="O2682" i="16"/>
  <c r="T2682" i="16"/>
  <c r="O2180" i="16"/>
  <c r="T2180" i="16"/>
  <c r="O2486" i="16"/>
  <c r="T2486" i="16"/>
  <c r="O2073" i="16"/>
  <c r="T2073" i="16"/>
  <c r="O1568" i="16"/>
  <c r="T1568" i="16"/>
  <c r="O250" i="16"/>
  <c r="T250" i="16"/>
  <c r="O1630" i="16"/>
  <c r="T1630" i="16"/>
  <c r="O2041" i="16"/>
  <c r="T2041" i="16"/>
  <c r="O1887" i="16"/>
  <c r="T1887" i="16"/>
  <c r="O257" i="16"/>
  <c r="T257" i="16"/>
  <c r="O1337" i="16"/>
  <c r="T1337" i="16"/>
  <c r="O403" i="16"/>
  <c r="T403" i="16"/>
  <c r="O1064" i="16"/>
  <c r="T1064" i="16"/>
  <c r="O788" i="16"/>
  <c r="T788" i="16"/>
  <c r="O1353" i="16"/>
  <c r="T1353" i="16"/>
  <c r="O1041" i="16"/>
  <c r="T1041" i="16"/>
  <c r="O1343" i="16"/>
  <c r="T1343" i="16"/>
  <c r="O875" i="16"/>
  <c r="T875" i="16"/>
  <c r="O291" i="16"/>
  <c r="T291" i="16"/>
  <c r="O975" i="16"/>
  <c r="T975" i="16"/>
  <c r="O1071" i="16"/>
  <c r="T1071" i="16"/>
  <c r="O549" i="16"/>
  <c r="T549" i="16"/>
  <c r="O3103" i="16"/>
  <c r="T3103" i="16"/>
  <c r="O3787" i="16"/>
  <c r="T3787" i="16"/>
  <c r="O2307" i="16"/>
  <c r="T2307" i="16"/>
  <c r="O3764" i="16"/>
  <c r="T3764" i="16"/>
  <c r="O2285" i="16"/>
  <c r="T2285" i="16"/>
  <c r="O3538" i="16"/>
  <c r="T3538" i="16"/>
  <c r="O3809" i="16"/>
  <c r="T3809" i="16"/>
  <c r="O3497" i="16"/>
  <c r="T3497" i="16"/>
  <c r="O1618" i="16"/>
  <c r="T1618" i="16"/>
  <c r="O2864" i="16"/>
  <c r="T2864" i="16"/>
  <c r="O3169" i="16"/>
  <c r="T3169" i="16"/>
  <c r="O2792" i="16"/>
  <c r="T2792" i="16"/>
  <c r="O3123" i="16"/>
  <c r="T3123" i="16"/>
  <c r="O2397" i="16"/>
  <c r="T2397" i="16"/>
  <c r="O2315" i="16"/>
  <c r="T2315" i="16"/>
  <c r="O2655" i="16"/>
  <c r="T2655" i="16"/>
  <c r="O3609" i="16"/>
  <c r="T3609" i="16"/>
  <c r="O3550" i="16"/>
  <c r="T3550" i="16"/>
  <c r="O1806" i="16"/>
  <c r="T1806" i="16"/>
  <c r="O1691" i="16"/>
  <c r="T1691" i="16"/>
  <c r="O1204" i="16"/>
  <c r="T1204" i="16"/>
  <c r="O616" i="16"/>
  <c r="T616" i="16"/>
  <c r="O941" i="16"/>
  <c r="T941" i="16"/>
  <c r="O1099" i="16"/>
  <c r="T1099" i="16"/>
  <c r="O848" i="16"/>
  <c r="T848" i="16"/>
  <c r="O1750" i="16"/>
  <c r="T1750" i="16"/>
  <c r="O348" i="16"/>
  <c r="T348" i="16"/>
  <c r="O1379" i="16"/>
  <c r="T1379" i="16"/>
  <c r="O912" i="16"/>
  <c r="T912" i="16"/>
  <c r="O325" i="16"/>
  <c r="T325" i="16"/>
  <c r="O113" i="16"/>
  <c r="T113" i="16"/>
  <c r="O1984" i="16"/>
  <c r="T1984" i="16"/>
  <c r="O353" i="16"/>
  <c r="T353" i="16"/>
  <c r="O1578" i="16"/>
  <c r="T1578" i="16"/>
  <c r="O643" i="16"/>
  <c r="T643" i="16"/>
  <c r="O1627" i="16"/>
  <c r="T1627" i="16"/>
  <c r="O1654" i="16"/>
  <c r="T1654" i="16"/>
  <c r="O2981" i="16"/>
  <c r="T2981" i="16"/>
  <c r="O3325" i="16"/>
  <c r="T3325" i="16"/>
  <c r="O3402" i="16"/>
  <c r="T3402" i="16"/>
  <c r="O3793" i="16"/>
  <c r="T3793" i="16"/>
  <c r="O3717" i="16"/>
  <c r="T3717" i="16"/>
  <c r="O3465" i="16"/>
  <c r="T3465" i="16"/>
  <c r="O3712" i="16"/>
  <c r="T3712" i="16"/>
  <c r="O2388" i="16"/>
  <c r="T2388" i="16"/>
  <c r="O2454" i="16"/>
  <c r="T2454" i="16"/>
  <c r="O1308" i="16"/>
  <c r="T1308" i="16"/>
  <c r="O2707" i="16"/>
  <c r="T2707" i="16"/>
  <c r="O3013" i="16"/>
  <c r="T3013" i="16"/>
  <c r="O2348" i="16"/>
  <c r="T2348" i="16"/>
  <c r="O2241" i="16"/>
  <c r="T2241" i="16"/>
  <c r="O3537" i="16"/>
  <c r="T3537" i="16"/>
  <c r="O3725" i="16"/>
  <c r="T3725" i="16"/>
  <c r="O3785" i="16"/>
  <c r="T3785" i="16"/>
  <c r="O2016" i="16"/>
  <c r="T2016" i="16"/>
  <c r="O1320" i="16"/>
  <c r="T1320" i="16"/>
  <c r="O1335" i="16"/>
  <c r="T1335" i="16"/>
  <c r="O929" i="16"/>
  <c r="T929" i="16"/>
  <c r="O1087" i="16"/>
  <c r="T1087" i="16"/>
  <c r="O835" i="16"/>
  <c r="T835" i="16"/>
  <c r="O1807" i="16"/>
  <c r="T1807" i="16"/>
  <c r="O490" i="16"/>
  <c r="T490" i="16"/>
  <c r="O1377" i="16"/>
  <c r="T1377" i="16"/>
  <c r="O1367" i="16"/>
  <c r="T1367" i="16"/>
  <c r="O899" i="16"/>
  <c r="T899" i="16"/>
  <c r="O341" i="16"/>
  <c r="T341" i="16"/>
  <c r="O487" i="16"/>
  <c r="T487" i="16"/>
  <c r="O1577" i="16"/>
  <c r="T1577" i="16"/>
  <c r="O608" i="16"/>
  <c r="T608" i="16"/>
  <c r="O772" i="16"/>
  <c r="T772" i="16"/>
  <c r="O2814" i="16"/>
  <c r="T2814" i="16"/>
  <c r="O3498" i="16"/>
  <c r="T3498" i="16"/>
  <c r="O3805" i="16"/>
  <c r="T3805" i="16"/>
  <c r="O3284" i="16"/>
  <c r="T3284" i="16"/>
  <c r="O3614" i="16"/>
  <c r="T3614" i="16"/>
  <c r="O3820" i="16"/>
  <c r="T3820" i="16"/>
  <c r="O3251" i="16"/>
  <c r="T3251" i="16"/>
  <c r="O3580" i="16"/>
  <c r="T3580" i="16"/>
  <c r="O3192" i="16"/>
  <c r="T3192" i="16"/>
  <c r="O3209" i="16"/>
  <c r="T3209" i="16"/>
  <c r="O1331" i="16"/>
  <c r="T1331" i="16"/>
  <c r="O2881" i="16"/>
  <c r="T2881" i="16"/>
  <c r="O2504" i="16"/>
  <c r="T2504" i="16"/>
  <c r="O2822" i="16"/>
  <c r="T2822" i="16"/>
  <c r="O2109" i="16"/>
  <c r="T2109" i="16"/>
  <c r="O2451" i="16"/>
  <c r="T2451" i="16"/>
  <c r="O3838" i="16"/>
  <c r="T3838" i="16"/>
  <c r="O2368" i="16"/>
  <c r="T2368" i="16"/>
  <c r="O3652" i="16"/>
  <c r="T3652" i="16"/>
  <c r="O3263" i="16"/>
  <c r="T3263" i="16"/>
  <c r="O3281" i="16"/>
  <c r="T3281" i="16"/>
  <c r="O1403" i="16"/>
  <c r="T1403" i="16"/>
  <c r="O328" i="16"/>
  <c r="T328" i="16"/>
  <c r="O1912" i="16"/>
  <c r="T1912" i="16"/>
  <c r="O509" i="16"/>
  <c r="T509" i="16"/>
  <c r="O559" i="16"/>
  <c r="T559" i="16"/>
  <c r="O1437" i="16"/>
  <c r="T1437" i="16"/>
  <c r="O1079" i="16"/>
  <c r="T1079" i="16"/>
  <c r="O2062" i="16"/>
  <c r="T2062" i="16"/>
  <c r="O624" i="16"/>
  <c r="T624" i="16"/>
  <c r="O996" i="16"/>
  <c r="T996" i="16"/>
  <c r="O1430" i="16"/>
  <c r="T1430" i="16"/>
  <c r="O1695" i="16"/>
  <c r="T1695" i="16"/>
  <c r="O65" i="16"/>
  <c r="T65" i="16"/>
  <c r="O1288" i="16"/>
  <c r="T1288" i="16"/>
  <c r="O355" i="16"/>
  <c r="T355" i="16"/>
  <c r="O1315" i="16"/>
  <c r="T1315" i="16"/>
  <c r="O1052" i="16"/>
  <c r="T1052" i="16"/>
  <c r="O1449" i="16"/>
  <c r="T1449" i="16"/>
  <c r="O1341" i="16"/>
  <c r="T1341" i="16"/>
  <c r="O995" i="16"/>
  <c r="T995" i="16"/>
  <c r="O1060" i="16"/>
  <c r="T1060" i="16"/>
  <c r="O534" i="16"/>
  <c r="T534" i="16"/>
  <c r="O2676" i="16"/>
  <c r="T2676" i="16"/>
  <c r="O3090" i="16"/>
  <c r="T3090" i="16"/>
  <c r="O1944" i="16"/>
  <c r="T1944" i="16"/>
  <c r="O3199" i="16"/>
  <c r="T3199" i="16"/>
  <c r="O3746" i="16"/>
  <c r="T3746" i="16"/>
  <c r="O3177" i="16"/>
  <c r="T3177" i="16"/>
  <c r="O3727" i="16"/>
  <c r="T3727" i="16"/>
  <c r="O2154" i="16"/>
  <c r="T2154" i="16"/>
  <c r="O3828" i="16"/>
  <c r="T3828" i="16"/>
  <c r="O3679" i="16"/>
  <c r="T3679" i="16"/>
  <c r="O2367" i="16"/>
  <c r="T2367" i="16"/>
  <c r="O3788" i="16"/>
  <c r="T3788" i="16"/>
  <c r="O3249" i="16"/>
  <c r="T3249" i="16"/>
  <c r="O3496" i="16"/>
  <c r="T3496" i="16"/>
  <c r="O1032" i="16"/>
  <c r="T1032" i="16"/>
  <c r="O2066" i="16"/>
  <c r="T2066" i="16"/>
  <c r="O499" i="16"/>
  <c r="T499" i="16"/>
  <c r="O1517" i="16"/>
  <c r="T1517" i="16"/>
  <c r="O547" i="16"/>
  <c r="T547" i="16"/>
  <c r="O1520" i="16"/>
  <c r="T1520" i="16"/>
  <c r="O767" i="16"/>
  <c r="T767" i="16"/>
  <c r="O612" i="16"/>
  <c r="T612" i="16"/>
  <c r="O985" i="16"/>
  <c r="T985" i="16"/>
  <c r="O1813" i="16"/>
  <c r="T1813" i="16"/>
  <c r="O267" i="16"/>
  <c r="T267" i="16"/>
  <c r="O1682" i="16"/>
  <c r="T1682" i="16"/>
  <c r="O51" i="16"/>
  <c r="T51" i="16"/>
  <c r="O199" i="16"/>
  <c r="T199" i="16"/>
  <c r="O308" i="16"/>
  <c r="T308" i="16"/>
  <c r="O1436" i="16"/>
  <c r="T1436" i="16"/>
  <c r="O452" i="16"/>
  <c r="T452" i="16"/>
  <c r="O1201" i="16"/>
  <c r="T1201" i="16"/>
  <c r="O2946" i="16"/>
  <c r="T2946" i="16"/>
  <c r="O3272" i="16"/>
  <c r="T3272" i="16"/>
  <c r="O3363" i="16"/>
  <c r="T3363" i="16"/>
  <c r="O2950" i="16"/>
  <c r="T2950" i="16"/>
  <c r="O3280" i="16"/>
  <c r="T3280" i="16"/>
  <c r="O3755" i="16"/>
  <c r="T3755" i="16"/>
  <c r="O2010" i="16"/>
  <c r="T2010" i="16"/>
  <c r="O3684" i="16"/>
  <c r="T3684" i="16"/>
  <c r="O2275" i="16"/>
  <c r="T2275" i="16"/>
  <c r="O3703" i="16"/>
  <c r="T3703" i="16"/>
  <c r="O2210" i="16"/>
  <c r="T2210" i="16"/>
  <c r="O3644" i="16"/>
  <c r="T3644" i="16"/>
  <c r="O2152" i="16"/>
  <c r="T2152" i="16"/>
  <c r="O3105" i="16"/>
  <c r="T3105" i="16"/>
  <c r="O3435" i="16"/>
  <c r="T3435" i="16"/>
  <c r="O1451" i="16"/>
  <c r="T1451" i="16"/>
  <c r="O972" i="16"/>
  <c r="T972" i="16"/>
  <c r="O1921" i="16"/>
  <c r="T1921" i="16"/>
  <c r="O1373" i="16"/>
  <c r="T1373" i="16"/>
  <c r="O404" i="16"/>
  <c r="T404" i="16"/>
  <c r="O1376" i="16"/>
  <c r="T1376" i="16"/>
  <c r="O1882" i="16"/>
  <c r="T1882" i="16"/>
  <c r="O468" i="16"/>
  <c r="T468" i="16"/>
  <c r="O1669" i="16"/>
  <c r="T1669" i="16"/>
  <c r="O124" i="16"/>
  <c r="T124" i="16"/>
  <c r="O1540" i="16"/>
  <c r="T1540" i="16"/>
  <c r="O952" i="16"/>
  <c r="T952" i="16"/>
  <c r="O50" i="16"/>
  <c r="T50" i="16"/>
  <c r="O352" i="16"/>
  <c r="T352" i="16"/>
  <c r="O2422" i="16"/>
  <c r="T2422" i="16"/>
  <c r="O2764" i="16"/>
  <c r="T2764" i="16"/>
  <c r="O2807" i="16"/>
  <c r="T2807" i="16"/>
  <c r="O2580" i="16"/>
  <c r="T2580" i="16"/>
  <c r="O2646" i="16"/>
  <c r="T2646" i="16"/>
  <c r="O1500" i="16"/>
  <c r="T1500" i="16"/>
  <c r="O3187" i="16"/>
  <c r="T3187" i="16"/>
  <c r="O3493" i="16"/>
  <c r="T3493" i="16"/>
  <c r="O2877" i="16"/>
  <c r="T2877" i="16"/>
  <c r="O3207" i="16"/>
  <c r="T3207" i="16"/>
  <c r="O3657" i="16"/>
  <c r="T3657" i="16"/>
  <c r="O3600" i="16"/>
  <c r="T3600" i="16"/>
  <c r="O1854" i="16"/>
  <c r="T1854" i="16"/>
  <c r="O3241" i="16"/>
  <c r="T3241" i="16"/>
  <c r="O2126" i="16"/>
  <c r="T2126" i="16"/>
  <c r="O3509" i="16"/>
  <c r="T3509" i="16"/>
  <c r="O3374" i="16"/>
  <c r="T3374" i="16"/>
  <c r="O2949" i="16"/>
  <c r="T2949" i="16"/>
  <c r="O3279" i="16"/>
  <c r="T3279" i="16"/>
  <c r="O1607" i="16"/>
  <c r="T1607" i="16"/>
  <c r="O1910" i="16"/>
  <c r="T1910" i="16"/>
  <c r="O1743" i="16"/>
  <c r="T1743" i="16"/>
  <c r="O1782" i="16"/>
  <c r="T1782" i="16"/>
  <c r="O812" i="16"/>
  <c r="T812" i="16"/>
  <c r="O609" i="16"/>
  <c r="T609" i="16"/>
  <c r="O900" i="16"/>
  <c r="T900" i="16"/>
  <c r="O1657" i="16"/>
  <c r="T1657" i="16"/>
  <c r="O797" i="16"/>
  <c r="T797" i="16"/>
  <c r="O1148" i="16"/>
  <c r="T1148" i="16"/>
  <c r="O1867" i="16"/>
  <c r="T1867" i="16"/>
  <c r="O2657" i="16"/>
  <c r="T2657" i="16"/>
  <c r="O2809" i="16"/>
  <c r="T2809" i="16"/>
  <c r="O2645" i="16"/>
  <c r="T2645" i="16"/>
  <c r="O2717" i="16"/>
  <c r="T2717" i="16"/>
  <c r="O626" i="16"/>
  <c r="T626" i="16"/>
  <c r="O2665" i="16"/>
  <c r="T2665" i="16"/>
  <c r="O2483" i="16"/>
  <c r="T2483" i="16"/>
  <c r="O3583" i="16"/>
  <c r="T3583" i="16"/>
  <c r="O2555" i="16"/>
  <c r="T2555" i="16"/>
  <c r="O2923" i="16"/>
  <c r="T2923" i="16"/>
  <c r="O2662" i="16"/>
  <c r="T2662" i="16"/>
  <c r="O3075" i="16"/>
  <c r="T3075" i="16"/>
  <c r="O2243" i="16"/>
  <c r="T2243" i="16"/>
  <c r="O3073" i="16"/>
  <c r="T3073" i="16"/>
  <c r="O3314" i="16"/>
  <c r="T3314" i="16"/>
  <c r="O3076" i="16"/>
  <c r="T3076" i="16"/>
  <c r="O3396" i="16"/>
  <c r="T3396" i="16"/>
  <c r="O3720" i="16"/>
  <c r="T3720" i="16"/>
  <c r="O3344" i="16"/>
  <c r="T3344" i="16"/>
  <c r="O2817" i="16"/>
  <c r="T2817" i="16"/>
  <c r="O3064" i="16"/>
  <c r="T3064" i="16"/>
  <c r="O1468" i="16"/>
  <c r="T1468" i="16"/>
  <c r="O1086" i="16"/>
  <c r="T1086" i="16"/>
  <c r="O1570" i="16"/>
  <c r="T1570" i="16"/>
  <c r="O168" i="16"/>
  <c r="T168" i="16"/>
  <c r="O2099" i="16"/>
  <c r="T2099" i="16"/>
  <c r="O878" i="16"/>
  <c r="T878" i="16"/>
  <c r="O1959" i="16"/>
  <c r="T1959" i="16"/>
  <c r="O2035" i="16"/>
  <c r="T2035" i="16"/>
  <c r="O2601" i="16"/>
  <c r="T2601" i="16"/>
  <c r="O3317" i="16"/>
  <c r="T3317" i="16"/>
  <c r="O2137" i="16"/>
  <c r="T2137" i="16"/>
  <c r="O3577" i="16"/>
  <c r="T3577" i="16"/>
  <c r="O2673" i="16"/>
  <c r="T2673" i="16"/>
  <c r="O1490" i="16"/>
  <c r="T1490" i="16"/>
  <c r="O1324" i="16"/>
  <c r="T1324" i="16"/>
  <c r="O942" i="16"/>
  <c r="T942" i="16"/>
  <c r="O1975" i="16"/>
  <c r="T1975" i="16"/>
  <c r="O1414" i="16"/>
  <c r="T1414" i="16"/>
  <c r="O734" i="16"/>
  <c r="T734" i="16"/>
  <c r="O1816" i="16"/>
  <c r="T1816" i="16"/>
  <c r="O414" i="16"/>
  <c r="T414" i="16"/>
  <c r="O1696" i="16"/>
  <c r="T1696" i="16"/>
  <c r="O2697" i="16"/>
  <c r="T2697" i="16"/>
  <c r="O2410" i="16"/>
  <c r="T2410" i="16"/>
  <c r="O2529" i="16"/>
  <c r="T2529" i="16"/>
  <c r="O2859" i="16"/>
  <c r="T2859" i="16"/>
  <c r="O3627" i="16"/>
  <c r="T3627" i="16"/>
  <c r="O3214" i="16"/>
  <c r="T3214" i="16"/>
  <c r="O3543" i="16"/>
  <c r="T3543" i="16"/>
  <c r="O2867" i="16"/>
  <c r="T2867" i="16"/>
  <c r="O2850" i="16"/>
  <c r="T2850" i="16"/>
  <c r="O1704" i="16"/>
  <c r="T1704" i="16"/>
  <c r="O1279" i="16"/>
  <c r="T1279" i="16"/>
  <c r="O1282" i="16"/>
  <c r="T1282" i="16"/>
  <c r="O970" i="16"/>
  <c r="T970" i="16"/>
  <c r="O218" i="16"/>
  <c r="T218" i="16"/>
  <c r="O1864" i="16"/>
  <c r="T1864" i="16"/>
  <c r="O462" i="16"/>
  <c r="T462" i="16"/>
  <c r="O1482" i="16"/>
  <c r="T1482" i="16"/>
  <c r="O1916" i="16"/>
  <c r="T1916" i="16"/>
  <c r="O586" i="16"/>
  <c r="T586" i="16"/>
  <c r="O1860" i="16"/>
  <c r="T1860" i="16"/>
  <c r="O1214" i="16"/>
  <c r="T1214" i="16"/>
  <c r="O390" i="16"/>
  <c r="T390" i="16"/>
  <c r="O3658" i="16"/>
  <c r="T3658" i="16"/>
  <c r="O2175" i="16"/>
  <c r="T2175" i="16"/>
  <c r="O2231" i="16"/>
  <c r="T2231" i="16"/>
  <c r="O1943" i="16"/>
  <c r="T1943" i="16"/>
  <c r="O2611" i="16"/>
  <c r="T2611" i="16"/>
  <c r="O3412" i="16"/>
  <c r="T3412" i="16"/>
  <c r="O3024" i="16"/>
  <c r="T3024" i="16"/>
  <c r="O2469" i="16"/>
  <c r="T2469" i="16"/>
  <c r="O537" i="16"/>
  <c r="T537" i="16"/>
  <c r="O901" i="16"/>
  <c r="T901" i="16"/>
  <c r="O1334" i="16"/>
  <c r="T1334" i="16"/>
  <c r="O546" i="16"/>
  <c r="T546" i="16"/>
  <c r="O1640" i="16"/>
  <c r="T1640" i="16"/>
  <c r="O1680" i="16"/>
  <c r="T1680" i="16"/>
  <c r="O1948" i="16"/>
  <c r="T1948" i="16"/>
  <c r="O606" i="16"/>
  <c r="T606" i="16"/>
  <c r="O3653" i="16"/>
  <c r="T3653" i="16"/>
  <c r="O3659" i="16"/>
  <c r="T3659" i="16"/>
  <c r="O2467" i="16"/>
  <c r="T2467" i="16"/>
  <c r="O2773" i="16"/>
  <c r="T2773" i="16"/>
  <c r="O2251" i="16"/>
  <c r="T2251" i="16"/>
  <c r="O2487" i="16"/>
  <c r="T2487" i="16"/>
  <c r="O2507" i="16"/>
  <c r="T2507" i="16"/>
  <c r="O2559" i="16"/>
  <c r="T2559" i="16"/>
  <c r="O1712" i="16"/>
  <c r="T1712" i="16"/>
  <c r="O1190" i="16"/>
  <c r="T1190" i="16"/>
  <c r="O1062" i="16"/>
  <c r="T1062" i="16"/>
  <c r="O434" i="16"/>
  <c r="T434" i="16"/>
  <c r="O1803" i="16"/>
  <c r="T1803" i="16"/>
  <c r="O2344" i="16"/>
  <c r="T2344" i="16"/>
  <c r="O3516" i="16"/>
  <c r="T3516" i="16"/>
  <c r="O3833" i="16"/>
  <c r="T3833" i="16"/>
  <c r="O3732" i="16"/>
  <c r="T3732" i="16"/>
  <c r="O2629" i="16"/>
  <c r="T2629" i="16"/>
  <c r="O2107" i="16"/>
  <c r="T2107" i="16"/>
  <c r="O3124" i="16"/>
  <c r="T3124" i="16"/>
  <c r="O2753" i="16"/>
  <c r="T2753" i="16"/>
  <c r="O2988" i="16"/>
  <c r="T2988" i="16"/>
  <c r="O2415" i="16"/>
  <c r="T2415" i="16"/>
  <c r="O229" i="16"/>
  <c r="T229" i="16"/>
  <c r="O613" i="16"/>
  <c r="T613" i="16"/>
  <c r="O482" i="16"/>
  <c r="T482" i="16"/>
  <c r="O918" i="16"/>
  <c r="T918" i="16"/>
  <c r="O966" i="16"/>
  <c r="T966" i="16"/>
  <c r="O1538" i="16"/>
  <c r="T1538" i="16"/>
  <c r="O1659" i="16"/>
  <c r="T1659" i="16"/>
  <c r="O1792" i="16"/>
  <c r="T1792" i="16"/>
  <c r="O3047" i="16"/>
  <c r="T3047" i="16"/>
  <c r="O1957" i="16"/>
  <c r="T1957" i="16"/>
  <c r="O3584" i="16"/>
  <c r="T3584" i="16"/>
  <c r="O3702" i="16"/>
  <c r="T3702" i="16"/>
  <c r="O3480" i="16"/>
  <c r="T3480" i="16"/>
  <c r="O2739" i="16"/>
  <c r="T2739" i="16"/>
  <c r="O1852" i="16"/>
  <c r="T1852" i="16"/>
  <c r="O798" i="16"/>
  <c r="T798" i="16"/>
  <c r="O1963" i="16"/>
  <c r="T1963" i="16"/>
  <c r="O646" i="16"/>
  <c r="T646" i="16"/>
  <c r="O1718" i="16"/>
  <c r="T1718" i="16"/>
  <c r="O322" i="16"/>
  <c r="T322" i="16"/>
  <c r="O1736" i="16"/>
  <c r="T1736" i="16"/>
  <c r="O418" i="16"/>
  <c r="T418" i="16"/>
  <c r="O71" i="16"/>
  <c r="T71" i="16"/>
  <c r="O2964" i="16"/>
  <c r="T2964" i="16"/>
  <c r="O2209" i="16"/>
  <c r="T2209" i="16"/>
  <c r="O3487" i="16"/>
  <c r="T3487" i="16"/>
  <c r="O2223" i="16"/>
  <c r="T2223" i="16"/>
  <c r="O3806" i="16"/>
  <c r="T3806" i="16"/>
  <c r="O3382" i="16"/>
  <c r="T3382" i="16"/>
  <c r="O2653" i="16"/>
  <c r="T2653" i="16"/>
  <c r="O2583" i="16"/>
  <c r="T2583" i="16"/>
  <c r="O3454" i="16"/>
  <c r="T3454" i="16"/>
  <c r="O818" i="16"/>
  <c r="T818" i="16"/>
  <c r="O749" i="16"/>
  <c r="T749" i="16"/>
  <c r="O786" i="16"/>
  <c r="T786" i="16"/>
  <c r="O1066" i="16"/>
  <c r="T1066" i="16"/>
  <c r="O314" i="16"/>
  <c r="T314" i="16"/>
  <c r="O1130" i="16"/>
  <c r="T1130" i="16"/>
  <c r="O566" i="16"/>
  <c r="T566" i="16"/>
  <c r="O1971" i="16"/>
  <c r="T1971" i="16"/>
  <c r="O1422" i="16"/>
  <c r="T1422" i="16"/>
  <c r="O1724" i="16"/>
  <c r="T1724" i="16"/>
  <c r="O406" i="16"/>
  <c r="T406" i="16"/>
  <c r="O2760" i="16"/>
  <c r="T2760" i="16"/>
  <c r="O1668" i="16"/>
  <c r="T1668" i="16"/>
  <c r="O3477" i="16"/>
  <c r="T3477" i="16"/>
  <c r="O2575" i="16"/>
  <c r="T2575" i="16"/>
  <c r="O3322" i="16"/>
  <c r="T3322" i="16"/>
  <c r="O1934" i="16"/>
  <c r="T1934" i="16"/>
  <c r="O1530" i="16"/>
  <c r="T1530" i="16"/>
  <c r="O1676" i="16"/>
  <c r="T1676" i="16"/>
  <c r="O358" i="16"/>
  <c r="T358" i="16"/>
  <c r="O867" i="16"/>
  <c r="T867" i="16"/>
  <c r="O130" i="16"/>
  <c r="T130" i="16"/>
  <c r="O258" i="16"/>
  <c r="T258" i="16"/>
  <c r="O2693" i="16"/>
  <c r="T2693" i="16"/>
  <c r="O3036" i="16"/>
  <c r="T3036" i="16"/>
  <c r="O3505" i="16"/>
  <c r="T3505" i="16"/>
  <c r="O3416" i="16"/>
  <c r="T3416" i="16"/>
  <c r="O3507" i="16"/>
  <c r="T3507" i="16"/>
  <c r="O3093" i="16"/>
  <c r="T3093" i="16"/>
  <c r="O3424" i="16"/>
  <c r="T3424" i="16"/>
  <c r="O2419" i="16"/>
  <c r="T2419" i="16"/>
  <c r="O2725" i="16"/>
  <c r="T2725" i="16"/>
  <c r="O2294" i="16"/>
  <c r="T2294" i="16"/>
  <c r="O3579" i="16"/>
  <c r="T3579" i="16"/>
  <c r="O3166" i="16"/>
  <c r="T3166" i="16"/>
  <c r="O1632" i="16"/>
  <c r="T1632" i="16"/>
  <c r="O530" i="16"/>
  <c r="T530" i="16"/>
  <c r="O460" i="16"/>
  <c r="T460" i="16"/>
  <c r="O1901" i="16"/>
  <c r="T1901" i="16"/>
  <c r="O202" i="16"/>
  <c r="T202" i="16"/>
  <c r="O1090" i="16"/>
  <c r="T1090" i="16"/>
  <c r="O2050" i="16"/>
  <c r="T2050" i="16"/>
  <c r="O1134" i="16"/>
  <c r="T1134" i="16"/>
  <c r="O1290" i="16"/>
  <c r="T1290" i="16"/>
  <c r="O2531" i="16"/>
  <c r="T2531" i="16"/>
  <c r="O2549" i="16"/>
  <c r="T2549" i="16"/>
  <c r="O2892" i="16"/>
  <c r="T2892" i="16"/>
  <c r="O1800" i="16"/>
  <c r="T1800" i="16"/>
  <c r="O3056" i="16"/>
  <c r="T3056" i="16"/>
  <c r="O3361" i="16"/>
  <c r="T3361" i="16"/>
  <c r="O3603" i="16"/>
  <c r="T3603" i="16"/>
  <c r="O3032" i="16"/>
  <c r="T3032" i="16"/>
  <c r="O2581" i="16"/>
  <c r="T2581" i="16"/>
  <c r="O3022" i="16"/>
  <c r="T3022" i="16"/>
  <c r="O3352" i="16"/>
  <c r="T3352" i="16"/>
  <c r="O386" i="16"/>
  <c r="T386" i="16"/>
  <c r="O315" i="16"/>
  <c r="T315" i="16"/>
  <c r="O1757" i="16"/>
  <c r="T1757" i="16"/>
  <c r="O354" i="16"/>
  <c r="T354" i="16"/>
  <c r="O59" i="16"/>
  <c r="T59" i="16"/>
  <c r="O1940" i="16"/>
  <c r="T1940" i="16"/>
  <c r="O622" i="16"/>
  <c r="T622" i="16"/>
  <c r="O842" i="16"/>
  <c r="T842" i="16"/>
  <c r="O990" i="16"/>
  <c r="T990" i="16"/>
  <c r="O2825" i="16"/>
  <c r="T2825" i="16"/>
  <c r="O2972" i="16"/>
  <c r="T2972" i="16"/>
  <c r="O3302" i="16"/>
  <c r="T3302" i="16"/>
  <c r="O1900" i="16"/>
  <c r="T1900" i="16"/>
  <c r="O3306" i="16"/>
  <c r="T3306" i="16"/>
  <c r="O3547" i="16"/>
  <c r="T3547" i="16"/>
  <c r="O3044" i="16"/>
  <c r="T3044" i="16"/>
  <c r="O1438" i="16"/>
  <c r="T1438" i="16"/>
  <c r="O95" i="16"/>
  <c r="T95" i="16"/>
  <c r="O1022" i="16"/>
  <c r="T1022" i="16"/>
  <c r="O518" i="16"/>
  <c r="T518" i="16"/>
  <c r="O304" i="16"/>
  <c r="T304" i="16"/>
  <c r="O342" i="16"/>
  <c r="T342" i="16"/>
  <c r="O1218" i="16"/>
  <c r="T1218" i="16"/>
  <c r="O236" i="16"/>
  <c r="T236" i="16"/>
  <c r="O1928" i="16"/>
  <c r="T1928" i="16"/>
  <c r="O1234" i="16"/>
  <c r="T1234" i="16"/>
  <c r="O253" i="16"/>
  <c r="T253" i="16"/>
  <c r="O111" i="16"/>
  <c r="T111" i="16"/>
  <c r="O1382" i="16"/>
  <c r="T1382" i="16"/>
  <c r="O2640" i="16"/>
  <c r="T2640" i="16"/>
  <c r="O3519" i="16"/>
  <c r="T3519" i="16"/>
  <c r="O1044" i="16"/>
  <c r="T1044" i="16"/>
  <c r="O2358" i="16"/>
  <c r="T2358" i="16"/>
  <c r="O3619" i="16"/>
  <c r="T3619" i="16"/>
  <c r="O3376" i="16"/>
  <c r="T3376" i="16"/>
  <c r="O1092" i="16"/>
  <c r="T1092" i="16"/>
  <c r="O2901" i="16"/>
  <c r="T2901" i="16"/>
  <c r="O2277" i="16"/>
  <c r="T2277" i="16"/>
  <c r="O2620" i="16"/>
  <c r="T2620" i="16"/>
  <c r="O2663" i="16"/>
  <c r="T2663" i="16"/>
  <c r="O2436" i="16"/>
  <c r="T2436" i="16"/>
  <c r="O2502" i="16"/>
  <c r="T2502" i="16"/>
  <c r="O1356" i="16"/>
  <c r="T1356" i="16"/>
  <c r="O3042" i="16"/>
  <c r="T3042" i="16"/>
  <c r="O3158" i="16"/>
  <c r="T3158" i="16"/>
  <c r="O3062" i="16"/>
  <c r="T3062" i="16"/>
  <c r="O3513" i="16"/>
  <c r="T3513" i="16"/>
  <c r="O3569" i="16"/>
  <c r="T3569" i="16"/>
  <c r="O3455" i="16"/>
  <c r="T3455" i="16"/>
  <c r="O3097" i="16"/>
  <c r="T3097" i="16"/>
  <c r="O3150" i="16"/>
  <c r="T3150" i="16"/>
  <c r="O2004" i="16"/>
  <c r="T2004" i="16"/>
  <c r="O3403" i="16"/>
  <c r="T3403" i="16"/>
  <c r="O3708" i="16"/>
  <c r="T3708" i="16"/>
  <c r="O2806" i="16"/>
  <c r="T2806" i="16"/>
  <c r="O3135" i="16"/>
  <c r="T3135" i="16"/>
  <c r="O1440" i="16"/>
  <c r="T1440" i="16"/>
  <c r="O959" i="16"/>
  <c r="T959" i="16"/>
  <c r="O1765" i="16"/>
  <c r="T1765" i="16"/>
  <c r="O159" i="16"/>
  <c r="T159" i="16"/>
  <c r="O1601" i="16"/>
  <c r="T1601" i="16"/>
  <c r="O93" i="16"/>
  <c r="T93" i="16"/>
  <c r="O1639" i="16"/>
  <c r="T1639" i="16"/>
  <c r="O668" i="16"/>
  <c r="T668" i="16"/>
  <c r="O1783" i="16"/>
  <c r="T1783" i="16"/>
  <c r="O756" i="16"/>
  <c r="T756" i="16"/>
  <c r="O1513" i="16"/>
  <c r="T1513" i="16"/>
  <c r="O1009" i="16"/>
  <c r="T1009" i="16"/>
  <c r="O651" i="16"/>
  <c r="T651" i="16"/>
  <c r="O1372" i="16"/>
  <c r="T1372" i="16"/>
  <c r="O748" i="16"/>
  <c r="T748" i="16"/>
  <c r="O989" i="16"/>
  <c r="T989" i="16"/>
  <c r="O1040" i="16"/>
  <c r="T1040" i="16"/>
  <c r="O2221" i="16"/>
  <c r="T2221" i="16"/>
  <c r="O552" i="16"/>
  <c r="T552" i="16"/>
  <c r="O636" i="16"/>
  <c r="T636" i="16"/>
  <c r="O661" i="16"/>
  <c r="T661" i="16"/>
  <c r="O2133" i="16"/>
  <c r="T2133" i="16"/>
  <c r="O2292" i="16"/>
  <c r="T2292" i="16"/>
  <c r="O1212" i="16"/>
  <c r="T1212" i="16"/>
  <c r="O2899" i="16"/>
  <c r="T2899" i="16"/>
  <c r="O3205" i="16"/>
  <c r="T3205" i="16"/>
  <c r="O2684" i="16"/>
  <c r="T2684" i="16"/>
  <c r="O3015" i="16"/>
  <c r="T3015" i="16"/>
  <c r="O3370" i="16"/>
  <c r="T3370" i="16"/>
  <c r="O3700" i="16"/>
  <c r="T3700" i="16"/>
  <c r="O3311" i="16"/>
  <c r="T3311" i="16"/>
  <c r="O3329" i="16"/>
  <c r="T3329" i="16"/>
  <c r="O2951" i="16"/>
  <c r="T2951" i="16"/>
  <c r="O3006" i="16"/>
  <c r="T3006" i="16"/>
  <c r="O1859" i="16"/>
  <c r="T1859" i="16"/>
  <c r="O3259" i="16"/>
  <c r="T3259" i="16"/>
  <c r="O3565" i="16"/>
  <c r="T3565" i="16"/>
  <c r="O2756" i="16"/>
  <c r="T2756" i="16"/>
  <c r="O3086" i="16"/>
  <c r="T3086" i="16"/>
  <c r="O1149" i="16"/>
  <c r="T1149" i="16"/>
  <c r="O837" i="16"/>
  <c r="T837" i="16"/>
  <c r="O816" i="16"/>
  <c r="T816" i="16"/>
  <c r="O230" i="16"/>
  <c r="T230" i="16"/>
  <c r="O1622" i="16"/>
  <c r="T1622" i="16"/>
  <c r="O1059" i="16"/>
  <c r="T1059" i="16"/>
  <c r="O1456" i="16"/>
  <c r="T1456" i="16"/>
  <c r="O979" i="16"/>
  <c r="T979" i="16"/>
  <c r="O1495" i="16"/>
  <c r="T1495" i="16"/>
  <c r="O523" i="16"/>
  <c r="T523" i="16"/>
  <c r="O1641" i="16"/>
  <c r="T1641" i="16"/>
  <c r="O321" i="16"/>
  <c r="T321" i="16"/>
  <c r="O1929" i="16"/>
  <c r="T1929" i="16"/>
  <c r="O611" i="16"/>
  <c r="T611" i="16"/>
  <c r="O2076" i="16"/>
  <c r="T2076" i="16"/>
  <c r="O1369" i="16"/>
  <c r="T1369" i="16"/>
  <c r="O508" i="16"/>
  <c r="T508" i="16"/>
  <c r="O1228" i="16"/>
  <c r="T1228" i="16"/>
  <c r="O605" i="16"/>
  <c r="T605" i="16"/>
  <c r="O1360" i="16"/>
  <c r="T1360" i="16"/>
  <c r="O227" i="16"/>
  <c r="T227" i="16"/>
  <c r="O2462" i="16"/>
  <c r="T2462" i="16"/>
  <c r="O2823" i="16"/>
  <c r="T2823" i="16"/>
  <c r="O2254" i="16"/>
  <c r="T2254" i="16"/>
  <c r="O1188" i="16"/>
  <c r="T1188" i="16"/>
  <c r="O2893" i="16"/>
  <c r="T2893" i="16"/>
  <c r="O3285" i="16"/>
  <c r="T3285" i="16"/>
  <c r="O2914" i="16"/>
  <c r="T2914" i="16"/>
  <c r="O3244" i="16"/>
  <c r="T3244" i="16"/>
  <c r="O2854" i="16"/>
  <c r="T2854" i="16"/>
  <c r="O2873" i="16"/>
  <c r="T2873" i="16"/>
  <c r="O2340" i="16"/>
  <c r="T2340" i="16"/>
  <c r="O1260" i="16"/>
  <c r="T1260" i="16"/>
  <c r="O2965" i="16"/>
  <c r="T2965" i="16"/>
  <c r="O1241" i="16"/>
  <c r="T1241" i="16"/>
  <c r="O307" i="16"/>
  <c r="T307" i="16"/>
  <c r="O1413" i="16"/>
  <c r="T1413" i="16"/>
  <c r="O1415" i="16"/>
  <c r="T1415" i="16"/>
  <c r="O936" i="16"/>
  <c r="T936" i="16"/>
  <c r="O350" i="16"/>
  <c r="T350" i="16"/>
  <c r="O1597" i="16"/>
  <c r="T1597" i="16"/>
  <c r="O1035" i="16"/>
  <c r="T1035" i="16"/>
  <c r="O1143" i="16"/>
  <c r="T1143" i="16"/>
  <c r="O556" i="16"/>
  <c r="T556" i="16"/>
  <c r="O1996" i="16"/>
  <c r="T1996" i="16"/>
  <c r="O1184" i="16"/>
  <c r="T1184" i="16"/>
  <c r="O1151" i="16"/>
  <c r="T1151" i="16"/>
  <c r="O708" i="16"/>
  <c r="T708" i="16"/>
  <c r="O161" i="16"/>
  <c r="T161" i="16"/>
  <c r="O741" i="16"/>
  <c r="T741" i="16"/>
  <c r="O2608" i="16"/>
  <c r="T2608" i="16"/>
  <c r="O2093" i="16"/>
  <c r="T2093" i="16"/>
  <c r="O2280" i="16"/>
  <c r="T2280" i="16"/>
  <c r="O2334" i="16"/>
  <c r="T2334" i="16"/>
  <c r="O3593" i="16"/>
  <c r="T3593" i="16"/>
  <c r="O2384" i="16"/>
  <c r="T2384" i="16"/>
  <c r="O2690" i="16"/>
  <c r="T2690" i="16"/>
  <c r="O3153" i="16"/>
  <c r="T3153" i="16"/>
  <c r="O3070" i="16"/>
  <c r="T3070" i="16"/>
  <c r="O2723" i="16"/>
  <c r="T2723" i="16"/>
  <c r="O2651" i="16"/>
  <c r="T2651" i="16"/>
  <c r="O1561" i="16"/>
  <c r="T1561" i="16"/>
  <c r="O2832" i="16"/>
  <c r="T2832" i="16"/>
  <c r="O2456" i="16"/>
  <c r="T2456" i="16"/>
  <c r="O2763" i="16"/>
  <c r="T2763" i="16"/>
  <c r="O1123" i="16"/>
  <c r="T1123" i="16"/>
  <c r="O871" i="16"/>
  <c r="T871" i="16"/>
  <c r="O825" i="16"/>
  <c r="T825" i="16"/>
  <c r="O1091" i="16"/>
  <c r="T1091" i="16"/>
  <c r="O660" i="16"/>
  <c r="T660" i="16"/>
  <c r="O74" i="16"/>
  <c r="T74" i="16"/>
  <c r="O1155" i="16"/>
  <c r="T1155" i="16"/>
  <c r="O533" i="16"/>
  <c r="T533" i="16"/>
  <c r="O368" i="16"/>
  <c r="T368" i="16"/>
  <c r="O633" i="16"/>
  <c r="T633" i="16"/>
  <c r="O1774" i="16"/>
  <c r="T1774" i="16"/>
  <c r="O443" i="16"/>
  <c r="T443" i="16"/>
  <c r="O1666" i="16"/>
  <c r="T1666" i="16"/>
  <c r="O1069" i="16"/>
  <c r="T1069" i="16"/>
  <c r="O1239" i="16"/>
  <c r="T1239" i="16"/>
  <c r="O675" i="16"/>
  <c r="T675" i="16"/>
  <c r="O2080" i="16"/>
  <c r="T2080" i="16"/>
  <c r="O3390" i="16"/>
  <c r="T3390" i="16"/>
  <c r="O1057" i="16"/>
  <c r="T1057" i="16"/>
  <c r="O3608" i="16"/>
  <c r="T3608" i="16"/>
  <c r="O3705" i="16"/>
  <c r="T3705" i="16"/>
  <c r="O1949" i="16"/>
  <c r="T1949" i="16"/>
  <c r="O3721" i="16"/>
  <c r="T3721" i="16"/>
  <c r="O2311" i="16"/>
  <c r="T2311" i="16"/>
  <c r="O2546" i="16"/>
  <c r="T2546" i="16"/>
  <c r="O3009" i="16"/>
  <c r="T3009" i="16"/>
  <c r="O2926" i="16"/>
  <c r="T2926" i="16"/>
  <c r="O3256" i="16"/>
  <c r="T3256" i="16"/>
  <c r="O2596" i="16"/>
  <c r="T2596" i="16"/>
  <c r="O2562" i="16"/>
  <c r="T2562" i="16"/>
  <c r="O3792" i="16"/>
  <c r="T3792" i="16"/>
  <c r="O2383" i="16"/>
  <c r="T2383" i="16"/>
  <c r="O2312" i="16"/>
  <c r="T2312" i="16"/>
  <c r="O1698" i="16"/>
  <c r="T1698" i="16"/>
  <c r="O728" i="16"/>
  <c r="T728" i="16"/>
  <c r="O1988" i="16"/>
  <c r="T1988" i="16"/>
  <c r="O1942" i="16"/>
  <c r="T1942" i="16"/>
  <c r="O517" i="16"/>
  <c r="T517" i="16"/>
  <c r="O889" i="16"/>
  <c r="T889" i="16"/>
  <c r="O1323" i="16"/>
  <c r="T1323" i="16"/>
  <c r="O759" i="16"/>
  <c r="T759" i="16"/>
  <c r="O2019" i="16"/>
  <c r="T2019" i="16"/>
  <c r="O389" i="16"/>
  <c r="T389" i="16"/>
  <c r="O1576" i="16"/>
  <c r="T1576" i="16"/>
  <c r="O173" i="16"/>
  <c r="T173" i="16"/>
  <c r="O489" i="16"/>
  <c r="T489" i="16"/>
  <c r="O300" i="16"/>
  <c r="T300" i="16"/>
  <c r="O1499" i="16"/>
  <c r="T1499" i="16"/>
  <c r="O1007" i="16"/>
  <c r="T1007" i="16"/>
  <c r="O422" i="16"/>
  <c r="T422" i="16"/>
  <c r="O1095" i="16"/>
  <c r="T1095" i="16"/>
  <c r="O532" i="16"/>
  <c r="T532" i="16"/>
  <c r="O205" i="16"/>
  <c r="T205" i="16"/>
  <c r="O925" i="16"/>
  <c r="T925" i="16"/>
  <c r="O555" i="16"/>
  <c r="T555" i="16"/>
  <c r="O3453" i="16"/>
  <c r="T3453" i="16"/>
  <c r="O3782" i="16"/>
  <c r="T3782" i="16"/>
  <c r="O3789" i="16"/>
  <c r="T3789" i="16"/>
  <c r="O2308" i="16"/>
  <c r="T2308" i="16"/>
  <c r="O3562" i="16"/>
  <c r="T3562" i="16"/>
  <c r="O3576" i="16"/>
  <c r="T3576" i="16"/>
  <c r="O2865" i="16"/>
  <c r="T2865" i="16"/>
  <c r="O3195" i="16"/>
  <c r="T3195" i="16"/>
  <c r="O2782" i="16"/>
  <c r="T2782" i="16"/>
  <c r="O2352" i="16"/>
  <c r="T2352" i="16"/>
  <c r="O3648" i="16"/>
  <c r="T3648" i="16"/>
  <c r="O2240" i="16"/>
  <c r="T2240" i="16"/>
  <c r="O2169" i="16"/>
  <c r="T2169" i="16"/>
  <c r="O2474" i="16"/>
  <c r="T2474" i="16"/>
  <c r="O585" i="16"/>
  <c r="T585" i="16"/>
  <c r="O1843" i="16"/>
  <c r="T1843" i="16"/>
  <c r="O525" i="16"/>
  <c r="T525" i="16"/>
  <c r="O1773" i="16"/>
  <c r="T1773" i="16"/>
  <c r="O372" i="16"/>
  <c r="T372" i="16"/>
  <c r="O745" i="16"/>
  <c r="T745" i="16"/>
  <c r="O615" i="16"/>
  <c r="T615" i="16"/>
  <c r="O1876" i="16"/>
  <c r="T1876" i="16"/>
  <c r="O1432" i="16"/>
  <c r="T1432" i="16"/>
  <c r="O809" i="16"/>
  <c r="T809" i="16"/>
  <c r="O1652" i="16"/>
  <c r="T1652" i="16"/>
  <c r="O345" i="16"/>
  <c r="T345" i="16"/>
  <c r="O143" i="16"/>
  <c r="T143" i="16"/>
  <c r="O1319" i="16"/>
  <c r="T1319" i="16"/>
  <c r="O865" i="16"/>
  <c r="T865" i="16"/>
  <c r="O387" i="16"/>
  <c r="T387" i="16"/>
  <c r="O408" i="16"/>
  <c r="T408" i="16"/>
  <c r="O721" i="16"/>
  <c r="T721" i="16"/>
  <c r="O3125" i="16"/>
  <c r="T3125" i="16"/>
  <c r="O3469" i="16"/>
  <c r="T3469" i="16"/>
  <c r="O3546" i="16"/>
  <c r="T3546" i="16"/>
  <c r="O2138" i="16"/>
  <c r="T2138" i="16"/>
  <c r="O3665" i="16"/>
  <c r="T3665" i="16"/>
  <c r="O3610" i="16"/>
  <c r="T3610" i="16"/>
  <c r="O3688" i="16"/>
  <c r="T3688" i="16"/>
  <c r="O1452" i="16"/>
  <c r="T1452" i="16"/>
  <c r="O3157" i="16"/>
  <c r="T3157" i="16"/>
  <c r="O2492" i="16"/>
  <c r="T2492" i="16"/>
  <c r="O2727" i="16"/>
  <c r="T2727" i="16"/>
  <c r="O3681" i="16"/>
  <c r="T3681" i="16"/>
  <c r="O1841" i="16"/>
  <c r="T1841" i="16"/>
  <c r="O1416" i="16"/>
  <c r="T1416" i="16"/>
  <c r="O1464" i="16"/>
  <c r="T1464" i="16"/>
  <c r="O1073" i="16"/>
  <c r="T1073" i="16"/>
  <c r="O140" i="16"/>
  <c r="T140" i="16"/>
  <c r="O1243" i="16"/>
  <c r="T1243" i="16"/>
  <c r="O980" i="16"/>
  <c r="T980" i="16"/>
  <c r="O1521" i="16"/>
  <c r="T1521" i="16"/>
  <c r="O1535" i="16"/>
  <c r="T1535" i="16"/>
  <c r="O1045" i="16"/>
  <c r="T1045" i="16"/>
  <c r="O711" i="16"/>
  <c r="T711" i="16"/>
  <c r="O632" i="16"/>
  <c r="T632" i="16"/>
  <c r="O1721" i="16"/>
  <c r="T1721" i="16"/>
  <c r="O752" i="16"/>
  <c r="T752" i="16"/>
  <c r="O1869" i="16"/>
  <c r="T1869" i="16"/>
  <c r="O1292" i="16"/>
  <c r="T1292" i="16"/>
  <c r="O3010" i="16"/>
  <c r="T3010" i="16"/>
  <c r="O3339" i="16"/>
  <c r="T3339" i="16"/>
  <c r="O3401" i="16"/>
  <c r="T3401" i="16"/>
  <c r="O3167" i="16"/>
  <c r="T3167" i="16"/>
  <c r="O3221" i="16"/>
  <c r="T3221" i="16"/>
  <c r="O3763" i="16"/>
  <c r="T3763" i="16"/>
  <c r="O3773" i="16"/>
  <c r="T3773" i="16"/>
  <c r="O2458" i="16"/>
  <c r="T2458" i="16"/>
  <c r="O2376" i="16"/>
  <c r="T2376" i="16"/>
  <c r="O2430" i="16"/>
  <c r="T2430" i="16"/>
  <c r="O3816" i="16"/>
  <c r="T3816" i="16"/>
  <c r="O2714" i="16"/>
  <c r="T2714" i="16"/>
  <c r="O2336" i="16"/>
  <c r="T2336" i="16"/>
  <c r="O2642" i="16"/>
  <c r="T2642" i="16"/>
  <c r="O3633" i="16"/>
  <c r="T3633" i="16"/>
  <c r="O2140" i="16"/>
  <c r="T2140" i="16"/>
  <c r="O3525" i="16"/>
  <c r="T3525" i="16"/>
  <c r="O3617" i="16"/>
  <c r="T3617" i="16"/>
  <c r="O2013" i="16"/>
  <c r="T2013" i="16"/>
  <c r="O695" i="16"/>
  <c r="T695" i="16"/>
  <c r="O1598" i="16"/>
  <c r="T1598" i="16"/>
  <c r="O48" i="16"/>
  <c r="T48" i="16"/>
  <c r="O1467" i="16"/>
  <c r="T1467" i="16"/>
  <c r="O880" i="16"/>
  <c r="T880" i="16"/>
  <c r="O1061" i="16"/>
  <c r="T1061" i="16"/>
  <c r="O128" i="16"/>
  <c r="T128" i="16"/>
  <c r="O1794" i="16"/>
  <c r="T1794" i="16"/>
  <c r="O824" i="16"/>
  <c r="T824" i="16"/>
  <c r="O1675" i="16"/>
  <c r="T1675" i="16"/>
  <c r="O369" i="16"/>
  <c r="T369" i="16"/>
  <c r="O1509" i="16"/>
  <c r="T1509" i="16"/>
  <c r="O167" i="16"/>
  <c r="T167" i="16"/>
  <c r="O1870" i="16"/>
  <c r="T1870" i="16"/>
  <c r="O456" i="16"/>
  <c r="T456" i="16"/>
  <c r="O699" i="16"/>
  <c r="T699" i="16"/>
  <c r="O1960" i="16"/>
  <c r="T1960" i="16"/>
  <c r="O329" i="16"/>
  <c r="T329" i="16"/>
  <c r="O1709" i="16"/>
  <c r="T1709" i="16"/>
  <c r="O740" i="16"/>
  <c r="T740" i="16"/>
  <c r="O264" i="16"/>
  <c r="T264" i="16"/>
  <c r="O2819" i="16"/>
  <c r="T2819" i="16"/>
  <c r="O2836" i="16"/>
  <c r="T2836" i="16"/>
  <c r="O3235" i="16"/>
  <c r="T3235" i="16"/>
  <c r="O3343" i="16"/>
  <c r="T3343" i="16"/>
  <c r="O3572" i="16"/>
  <c r="T3572" i="16"/>
  <c r="O3321" i="16"/>
  <c r="T3321" i="16"/>
  <c r="O3568" i="16"/>
  <c r="T3568" i="16"/>
  <c r="O2244" i="16"/>
  <c r="T2244" i="16"/>
  <c r="O1164" i="16"/>
  <c r="T1164" i="16"/>
  <c r="O2869" i="16"/>
  <c r="T2869" i="16"/>
  <c r="O2510" i="16"/>
  <c r="T2510" i="16"/>
  <c r="O2098" i="16"/>
  <c r="T2098" i="16"/>
  <c r="O3394" i="16"/>
  <c r="T3394" i="16"/>
  <c r="O3310" i="16"/>
  <c r="T3310" i="16"/>
  <c r="O3640" i="16"/>
  <c r="T3640" i="16"/>
  <c r="O1798" i="16"/>
  <c r="T1798" i="16"/>
  <c r="O1177" i="16"/>
  <c r="T1177" i="16"/>
  <c r="O1191" i="16"/>
  <c r="T1191" i="16"/>
  <c r="O2043" i="16"/>
  <c r="T2043" i="16"/>
  <c r="O1662" i="16"/>
  <c r="T1662" i="16"/>
  <c r="O692" i="16"/>
  <c r="T692" i="16"/>
  <c r="O1233" i="16"/>
  <c r="T1233" i="16"/>
  <c r="O1200" i="16"/>
  <c r="T1200" i="16"/>
  <c r="O755" i="16"/>
  <c r="T755" i="16"/>
  <c r="O423" i="16"/>
  <c r="T423" i="16"/>
  <c r="O1826" i="16"/>
  <c r="T1826" i="16"/>
  <c r="O197" i="16"/>
  <c r="T197" i="16"/>
  <c r="O1277" i="16"/>
  <c r="T1277" i="16"/>
  <c r="O343" i="16"/>
  <c r="T343" i="16"/>
  <c r="O464" i="16"/>
  <c r="T464" i="16"/>
  <c r="O1581" i="16"/>
  <c r="T1581" i="16"/>
  <c r="O707" i="16"/>
  <c r="T707" i="16"/>
  <c r="O2722" i="16"/>
  <c r="T2722" i="16"/>
  <c r="O3053" i="16"/>
  <c r="T3053" i="16"/>
  <c r="O3095" i="16"/>
  <c r="T3095" i="16"/>
  <c r="O3114" i="16"/>
  <c r="T3114" i="16"/>
  <c r="O2935" i="16"/>
  <c r="T2935" i="16"/>
  <c r="O3475" i="16"/>
  <c r="T3475" i="16"/>
  <c r="O3781" i="16"/>
  <c r="T3781" i="16"/>
  <c r="O3261" i="16"/>
  <c r="T3261" i="16"/>
  <c r="O3165" i="16"/>
  <c r="T3165" i="16"/>
  <c r="O2172" i="16"/>
  <c r="T2172" i="16"/>
  <c r="O2190" i="16"/>
  <c r="T2190" i="16"/>
  <c r="O2142" i="16"/>
  <c r="T2142" i="16"/>
  <c r="O3528" i="16"/>
  <c r="T3528" i="16"/>
  <c r="O2120" i="16"/>
  <c r="T2120" i="16"/>
  <c r="O3663" i="16"/>
  <c r="T3663" i="16"/>
  <c r="O1726" i="16"/>
  <c r="T1726" i="16"/>
  <c r="O395" i="16"/>
  <c r="T395" i="16"/>
  <c r="O2002" i="16"/>
  <c r="T2002" i="16"/>
  <c r="O1179" i="16"/>
  <c r="T1179" i="16"/>
  <c r="O592" i="16"/>
  <c r="T592" i="16"/>
  <c r="O535" i="16"/>
  <c r="T535" i="16"/>
  <c r="O1375" i="16"/>
  <c r="T1375" i="16"/>
  <c r="O81" i="16"/>
  <c r="T81" i="16"/>
  <c r="O1221" i="16"/>
  <c r="T1221" i="16"/>
  <c r="O909" i="16"/>
  <c r="T909" i="16"/>
  <c r="O1559" i="16"/>
  <c r="T1559" i="16"/>
  <c r="O542" i="16"/>
  <c r="T542" i="16"/>
  <c r="O1970" i="16"/>
  <c r="T1970" i="16"/>
  <c r="O411" i="16"/>
  <c r="T411" i="16"/>
  <c r="O1671" i="16"/>
  <c r="T1671" i="16"/>
  <c r="O1084" i="16"/>
  <c r="T1084" i="16"/>
  <c r="O1805" i="16"/>
  <c r="T1805" i="16"/>
  <c r="O1421" i="16"/>
  <c r="T1421" i="16"/>
  <c r="O157" i="16"/>
  <c r="T157" i="16"/>
  <c r="O1791" i="16"/>
  <c r="T1791" i="16"/>
  <c r="O2566" i="16"/>
  <c r="T2566" i="16"/>
  <c r="O2736" i="16"/>
  <c r="T2736" i="16"/>
  <c r="O3115" i="16"/>
  <c r="T3115" i="16"/>
  <c r="O3446" i="16"/>
  <c r="T3446" i="16"/>
  <c r="O3021" i="16"/>
  <c r="T3021" i="16"/>
  <c r="O3350" i="16"/>
  <c r="T3350" i="16"/>
  <c r="O3803" i="16"/>
  <c r="T3803" i="16"/>
  <c r="O2046" i="16"/>
  <c r="T2046" i="16"/>
  <c r="O3742" i="16"/>
  <c r="T3742" i="16"/>
  <c r="O3383" i="16"/>
  <c r="T3383" i="16"/>
  <c r="O3463" i="16"/>
  <c r="T3463" i="16"/>
  <c r="O2269" i="16"/>
  <c r="T2269" i="16"/>
  <c r="O3691" i="16"/>
  <c r="T3691" i="16"/>
  <c r="O2198" i="16"/>
  <c r="T2198" i="16"/>
  <c r="O3188" i="16"/>
  <c r="T3188" i="16"/>
  <c r="O3518" i="16"/>
  <c r="T3518" i="16"/>
  <c r="O3094" i="16"/>
  <c r="T3094" i="16"/>
  <c r="O3423" i="16"/>
  <c r="T3423" i="16"/>
  <c r="O251" i="16"/>
  <c r="T251" i="16"/>
  <c r="O1787" i="16"/>
  <c r="T1787" i="16"/>
  <c r="O2053" i="16"/>
  <c r="T2053" i="16"/>
  <c r="O448" i="16"/>
  <c r="T448" i="16"/>
  <c r="O485" i="16"/>
  <c r="T485" i="16"/>
  <c r="O392" i="16"/>
  <c r="T392" i="16"/>
  <c r="O1219" i="16"/>
  <c r="T1219" i="16"/>
  <c r="O957" i="16"/>
  <c r="T957" i="16"/>
  <c r="O1043" i="16"/>
  <c r="T1043" i="16"/>
  <c r="O1802" i="16"/>
  <c r="T1802" i="16"/>
  <c r="O256" i="16"/>
  <c r="T256" i="16"/>
  <c r="O940" i="16"/>
  <c r="T940" i="16"/>
  <c r="O593" i="16"/>
  <c r="T593" i="16"/>
  <c r="O3183" i="16"/>
  <c r="T3183" i="16"/>
  <c r="O2652" i="16"/>
  <c r="T2652" i="16"/>
  <c r="O2868" i="16"/>
  <c r="T2868" i="16"/>
  <c r="O2921" i="16"/>
  <c r="T2921" i="16"/>
  <c r="O3031" i="16"/>
  <c r="T3031" i="16"/>
  <c r="O3337" i="16"/>
  <c r="T3337" i="16"/>
  <c r="O3290" i="16"/>
  <c r="T3290" i="16"/>
  <c r="O3730" i="16"/>
  <c r="T3730" i="16"/>
  <c r="O2248" i="16"/>
  <c r="T2248" i="16"/>
  <c r="O3647" i="16"/>
  <c r="T3647" i="16"/>
  <c r="O1889" i="16"/>
  <c r="T1889" i="16"/>
  <c r="O3298" i="16"/>
  <c r="T3298" i="16"/>
  <c r="O3282" i="16"/>
  <c r="T3282" i="16"/>
  <c r="O2112" i="16"/>
  <c r="T2112" i="16"/>
  <c r="O3102" i="16"/>
  <c r="T3102" i="16"/>
  <c r="O3033" i="16"/>
  <c r="T3033" i="16"/>
  <c r="O1735" i="16"/>
  <c r="T1735" i="16"/>
  <c r="O429" i="16"/>
  <c r="T429" i="16"/>
  <c r="O1713" i="16"/>
  <c r="T1713" i="16"/>
  <c r="O383" i="16"/>
  <c r="T383" i="16"/>
  <c r="O1775" i="16"/>
  <c r="T1775" i="16"/>
  <c r="O1153" i="16"/>
  <c r="T1153" i="16"/>
  <c r="O2042" i="16"/>
  <c r="T2042" i="16"/>
  <c r="O436" i="16"/>
  <c r="T436" i="16"/>
  <c r="O1733" i="16"/>
  <c r="T1733" i="16"/>
  <c r="O102" i="16"/>
  <c r="T102" i="16"/>
  <c r="O1206" i="16"/>
  <c r="T1206" i="16"/>
  <c r="O943" i="16"/>
  <c r="T943" i="16"/>
  <c r="O1484" i="16"/>
  <c r="T1484" i="16"/>
  <c r="O165" i="16"/>
  <c r="T165" i="16"/>
  <c r="O1031" i="16"/>
  <c r="T1031" i="16"/>
  <c r="O385" i="16"/>
  <c r="T385" i="16"/>
  <c r="O1646" i="16"/>
  <c r="T1646" i="16"/>
  <c r="O627" i="16"/>
  <c r="T627" i="16"/>
  <c r="O3146" i="16"/>
  <c r="T3146" i="16"/>
  <c r="O91" i="16"/>
  <c r="T91" i="16"/>
  <c r="O410" i="16"/>
  <c r="T410" i="16"/>
  <c r="O3797" i="16"/>
  <c r="T3797" i="16"/>
  <c r="O2810" i="16"/>
  <c r="T2810" i="16"/>
  <c r="O3459" i="16"/>
  <c r="T3459" i="16"/>
  <c r="O2708" i="16"/>
  <c r="T2708" i="16"/>
  <c r="O3005" i="16"/>
  <c r="T3005" i="16"/>
  <c r="O2293" i="16"/>
  <c r="T2293" i="16"/>
  <c r="O2681" i="16"/>
  <c r="T2681" i="16"/>
  <c r="O3348" i="16"/>
  <c r="T3348" i="16"/>
  <c r="O2829" i="16"/>
  <c r="T2829" i="16"/>
  <c r="O2733" i="16"/>
  <c r="T2733" i="16"/>
  <c r="O3472" i="16"/>
  <c r="T3472" i="16"/>
  <c r="O2900" i="16"/>
  <c r="T2900" i="16"/>
  <c r="O3230" i="16"/>
  <c r="T3230" i="16"/>
  <c r="O1294" i="16"/>
  <c r="T1294" i="16"/>
  <c r="O982" i="16"/>
  <c r="T982" i="16"/>
  <c r="O374" i="16"/>
  <c r="T374" i="16"/>
  <c r="O198" i="16"/>
  <c r="T198" i="16"/>
  <c r="O1074" i="16"/>
  <c r="T1074" i="16"/>
  <c r="O467" i="16"/>
  <c r="T467" i="16"/>
  <c r="O1078" i="16"/>
  <c r="T1078" i="16"/>
  <c r="O109" i="16"/>
  <c r="T109" i="16"/>
  <c r="O1238" i="16"/>
  <c r="T1238" i="16"/>
  <c r="O2475" i="16"/>
  <c r="T2475" i="16"/>
  <c r="O2519" i="16"/>
  <c r="T2519" i="16"/>
  <c r="O2537" i="16"/>
  <c r="T2537" i="16"/>
  <c r="O2346" i="16"/>
  <c r="T2346" i="16"/>
  <c r="O2589" i="16"/>
  <c r="T2589" i="16"/>
  <c r="O2920" i="16"/>
  <c r="T2920" i="16"/>
  <c r="O2661" i="16"/>
  <c r="T2661" i="16"/>
  <c r="O2992" i="16"/>
  <c r="T2992" i="16"/>
  <c r="O1270" i="16"/>
  <c r="T1270" i="16"/>
  <c r="O55" i="16"/>
  <c r="T55" i="16"/>
  <c r="O930" i="16"/>
  <c r="T930" i="16"/>
  <c r="O866" i="16"/>
  <c r="T866" i="16"/>
  <c r="O1094" i="16"/>
  <c r="T1094" i="16"/>
  <c r="O53" i="16"/>
  <c r="T53" i="16"/>
  <c r="O598" i="16"/>
  <c r="T598" i="16"/>
  <c r="O2155" i="16"/>
  <c r="T2155" i="16"/>
  <c r="O2494" i="16"/>
  <c r="T2494" i="16"/>
  <c r="O2597" i="16"/>
  <c r="T2597" i="16"/>
  <c r="O2495" i="16"/>
  <c r="T2495" i="16"/>
  <c r="O2513" i="16"/>
  <c r="T2513" i="16"/>
  <c r="O2267" i="16"/>
  <c r="T2267" i="16"/>
  <c r="O2322" i="16"/>
  <c r="T2322" i="16"/>
  <c r="O2586" i="16"/>
  <c r="T2586" i="16"/>
  <c r="O3380" i="16"/>
  <c r="T3380" i="16"/>
  <c r="O3710" i="16"/>
  <c r="T3710" i="16"/>
  <c r="O3615" i="16"/>
  <c r="T3615" i="16"/>
  <c r="O2394" i="16"/>
  <c r="T2394" i="16"/>
  <c r="O2659" i="16"/>
  <c r="T2659" i="16"/>
  <c r="O1579" i="16"/>
  <c r="T1579" i="16"/>
  <c r="O274" i="16"/>
  <c r="T274" i="16"/>
  <c r="O72" i="16"/>
  <c r="T72" i="16"/>
  <c r="O594" i="16"/>
  <c r="T594" i="16"/>
  <c r="O1037" i="16"/>
  <c r="T1037" i="16"/>
  <c r="O47" i="16"/>
  <c r="T47" i="16"/>
  <c r="O910" i="16"/>
  <c r="T910" i="16"/>
  <c r="O1904" i="16"/>
  <c r="T1904" i="16"/>
  <c r="O574" i="16"/>
  <c r="T574" i="16"/>
  <c r="O122" i="16"/>
  <c r="T122" i="16"/>
  <c r="O1514" i="16"/>
  <c r="T1514" i="16"/>
  <c r="O3752" i="16"/>
  <c r="T3752" i="16"/>
  <c r="O2259" i="16"/>
  <c r="T2259" i="16"/>
  <c r="O2266" i="16"/>
  <c r="T2266" i="16"/>
  <c r="O3798" i="16"/>
  <c r="T3798" i="16"/>
  <c r="O2455" i="16"/>
  <c r="T2455" i="16"/>
  <c r="O2761" i="16"/>
  <c r="T2761" i="16"/>
  <c r="O3483" i="16"/>
  <c r="T3483" i="16"/>
  <c r="O3400" i="16"/>
  <c r="T3400" i="16"/>
  <c r="O2741" i="16"/>
  <c r="T2741" i="16"/>
  <c r="O2705" i="16"/>
  <c r="T2705" i="16"/>
  <c r="O2527" i="16"/>
  <c r="T2527" i="16"/>
  <c r="O1138" i="16"/>
  <c r="T1138" i="16"/>
  <c r="O1466" i="16"/>
  <c r="T1466" i="16"/>
  <c r="O902" i="16"/>
  <c r="T902" i="16"/>
  <c r="O1720" i="16"/>
  <c r="T1720" i="16"/>
  <c r="O318" i="16"/>
  <c r="T318" i="16"/>
  <c r="O1338" i="16"/>
  <c r="T1338" i="16"/>
  <c r="O1938" i="16"/>
  <c r="T1938" i="16"/>
  <c r="O567" i="16"/>
  <c r="T567" i="16"/>
  <c r="O2115" i="16"/>
  <c r="T2115" i="16"/>
  <c r="O2122" i="16"/>
  <c r="T2122" i="16"/>
  <c r="O2465" i="16"/>
  <c r="T2465" i="16"/>
  <c r="O2135" i="16"/>
  <c r="T2135" i="16"/>
  <c r="O2189" i="16"/>
  <c r="T2189" i="16"/>
  <c r="O2617" i="16"/>
  <c r="T2617" i="16"/>
  <c r="O2239" i="16"/>
  <c r="T2239" i="16"/>
  <c r="O3340" i="16"/>
  <c r="T3340" i="16"/>
  <c r="O2579" i="16"/>
  <c r="T2579" i="16"/>
  <c r="O2497" i="16"/>
  <c r="T2497" i="16"/>
  <c r="O2689" i="16"/>
  <c r="T2689" i="16"/>
  <c r="O2619" i="16"/>
  <c r="T2619" i="16"/>
  <c r="O670" i="16"/>
  <c r="T670" i="16"/>
  <c r="O1194" i="16"/>
  <c r="T1194" i="16"/>
  <c r="O212" i="16"/>
  <c r="T212" i="16"/>
  <c r="O1795" i="16"/>
  <c r="T1795" i="16"/>
  <c r="O1628" i="16"/>
  <c r="T1628" i="16"/>
  <c r="O1936" i="16"/>
  <c r="T1936" i="16"/>
  <c r="O1351" i="16"/>
  <c r="T1351" i="16"/>
  <c r="O3810" i="16"/>
  <c r="T3810" i="16"/>
  <c r="O3790" i="16"/>
  <c r="T3790" i="16"/>
  <c r="O2045" i="16"/>
  <c r="T2045" i="16"/>
  <c r="O2167" i="16"/>
  <c r="T2167" i="16"/>
  <c r="O2473" i="16"/>
  <c r="T2473" i="16"/>
  <c r="O2095" i="16"/>
  <c r="T2095" i="16"/>
  <c r="O2403" i="16"/>
  <c r="T2403" i="16"/>
  <c r="O3112" i="16"/>
  <c r="T3112" i="16"/>
  <c r="O2435" i="16"/>
  <c r="T2435" i="16"/>
  <c r="O2453" i="16"/>
  <c r="T2453" i="16"/>
  <c r="O2406" i="16"/>
  <c r="T2406" i="16"/>
  <c r="O2545" i="16"/>
  <c r="T2545" i="16"/>
  <c r="O1554" i="16"/>
  <c r="T1554" i="16"/>
  <c r="O1178" i="16"/>
  <c r="T1178" i="16"/>
  <c r="O246" i="16"/>
  <c r="T246" i="16"/>
  <c r="O1050" i="16"/>
  <c r="T1050" i="16"/>
  <c r="O68" i="16"/>
  <c r="T68" i="16"/>
  <c r="O1486" i="16"/>
  <c r="T1486" i="16"/>
  <c r="O277" i="16"/>
  <c r="T277" i="16"/>
  <c r="O1932" i="16"/>
  <c r="T1932" i="16"/>
  <c r="O3108" i="16"/>
  <c r="T3108" i="16"/>
  <c r="O2353" i="16"/>
  <c r="T2353" i="16"/>
  <c r="O3631" i="16"/>
  <c r="T3631" i="16"/>
  <c r="O2366" i="16"/>
  <c r="T2366" i="16"/>
  <c r="O2127" i="16"/>
  <c r="T2127" i="16"/>
  <c r="O3526" i="16"/>
  <c r="T3526" i="16"/>
  <c r="O2533" i="16"/>
  <c r="T2533" i="16"/>
  <c r="O2599" i="16"/>
  <c r="T2599" i="16"/>
  <c r="O2851" i="16"/>
  <c r="T2851" i="16"/>
  <c r="O2811" i="16"/>
  <c r="T2811" i="16"/>
  <c r="O2386" i="16"/>
  <c r="T2386" i="16"/>
  <c r="O2199" i="16"/>
  <c r="T2199" i="16"/>
  <c r="O3598" i="16"/>
  <c r="T3598" i="16"/>
  <c r="O962" i="16"/>
  <c r="T962" i="16"/>
  <c r="O1478" i="16"/>
  <c r="T1478" i="16"/>
  <c r="O892" i="16"/>
  <c r="T892" i="16"/>
  <c r="O1951" i="16"/>
  <c r="T1951" i="16"/>
  <c r="O634" i="16"/>
  <c r="T634" i="16"/>
  <c r="O178" i="16"/>
  <c r="T178" i="16"/>
  <c r="O458" i="16"/>
  <c r="T458" i="16"/>
  <c r="O1274" i="16"/>
  <c r="T1274" i="16"/>
  <c r="O1109" i="16"/>
  <c r="T1109" i="16"/>
  <c r="O486" i="16"/>
  <c r="T486" i="16"/>
  <c r="O1566" i="16"/>
  <c r="T1566" i="16"/>
  <c r="O3384" i="16"/>
  <c r="T3384" i="16"/>
  <c r="O2075" i="16"/>
  <c r="T2075" i="16"/>
  <c r="O2282" i="16"/>
  <c r="T2282" i="16"/>
  <c r="O3559" i="16"/>
  <c r="T3559" i="16"/>
  <c r="O3452" i="16"/>
  <c r="T3452" i="16"/>
  <c r="O3795" i="16"/>
  <c r="T3795" i="16"/>
  <c r="O2477" i="16"/>
  <c r="T2477" i="16"/>
  <c r="O2407" i="16"/>
  <c r="T2407" i="16"/>
  <c r="O54" i="16"/>
  <c r="T54" i="16"/>
  <c r="O828" i="16"/>
  <c r="T828" i="16"/>
  <c r="O1262" i="16"/>
  <c r="T1262" i="16"/>
  <c r="O834" i="16"/>
  <c r="T834" i="16"/>
  <c r="O690" i="16"/>
  <c r="T690" i="16"/>
  <c r="O3180" i="16"/>
  <c r="T3180" i="16"/>
  <c r="O2087" i="16"/>
  <c r="T2087" i="16"/>
  <c r="O3649" i="16"/>
  <c r="T3649" i="16"/>
  <c r="O3582" i="16"/>
  <c r="T3582" i="16"/>
  <c r="O3662" i="16"/>
  <c r="T3662" i="16"/>
  <c r="O3237" i="16"/>
  <c r="T3237" i="16"/>
  <c r="O2298" i="16"/>
  <c r="T2298" i="16"/>
  <c r="O2563" i="16"/>
  <c r="T2563" i="16"/>
  <c r="O2203" i="16"/>
  <c r="T2203" i="16"/>
  <c r="O2439" i="16"/>
  <c r="T2439" i="16"/>
  <c r="O3735" i="16"/>
  <c r="T3735" i="16"/>
  <c r="O674" i="16"/>
  <c r="T674" i="16"/>
  <c r="O604" i="16"/>
  <c r="T604" i="16"/>
  <c r="O642" i="16"/>
  <c r="T642" i="16"/>
  <c r="O1664" i="16"/>
  <c r="T1664" i="16"/>
  <c r="O346" i="16"/>
  <c r="T346" i="16"/>
  <c r="O922" i="16"/>
  <c r="T922" i="16"/>
  <c r="O170" i="16"/>
  <c r="T170" i="16"/>
  <c r="O1982" i="16"/>
  <c r="T1982" i="16"/>
  <c r="O1434" i="16"/>
  <c r="T1434" i="16"/>
  <c r="O262" i="16"/>
  <c r="T262" i="16"/>
  <c r="O75" i="16"/>
  <c r="T75" i="16"/>
  <c r="O3294" i="16"/>
  <c r="T3294" i="16"/>
  <c r="O2880" i="16"/>
  <c r="T2880" i="16"/>
  <c r="O1788" i="16"/>
  <c r="T1788" i="16"/>
  <c r="O3591" i="16"/>
  <c r="T3591" i="16"/>
  <c r="O3494" i="16"/>
  <c r="T3494" i="16"/>
  <c r="O3571" i="16"/>
  <c r="T3571" i="16"/>
  <c r="O2425" i="16"/>
  <c r="T2425" i="16"/>
  <c r="O3835" i="16"/>
  <c r="T3835" i="16"/>
  <c r="O2354" i="16"/>
  <c r="T2354" i="16"/>
  <c r="O3332" i="16"/>
  <c r="T3332" i="16"/>
  <c r="O3238" i="16"/>
  <c r="T3238" i="16"/>
  <c r="O3567" i="16"/>
  <c r="T3567" i="16"/>
  <c r="O1310" i="16"/>
  <c r="T1310" i="16"/>
  <c r="O806" i="16"/>
  <c r="T806" i="16"/>
  <c r="O2031" i="16"/>
  <c r="T2031" i="16"/>
  <c r="O630" i="16"/>
  <c r="T630" i="16"/>
  <c r="O1506" i="16"/>
  <c r="T1506" i="16"/>
  <c r="O155" i="16"/>
  <c r="T155" i="16"/>
  <c r="O402" i="16"/>
  <c r="T402" i="16"/>
  <c r="O2908" i="16"/>
  <c r="T2908" i="16"/>
  <c r="O2952" i="16"/>
  <c r="T2952" i="16"/>
  <c r="O2968" i="16"/>
  <c r="T2968" i="16"/>
  <c r="O2789" i="16"/>
  <c r="T2789" i="16"/>
  <c r="O1644" i="16"/>
  <c r="T1644" i="16"/>
  <c r="O3330" i="16"/>
  <c r="T3330" i="16"/>
  <c r="O3638" i="16"/>
  <c r="T3638" i="16"/>
  <c r="O1999" i="16"/>
  <c r="T1999" i="16"/>
  <c r="O1580" i="16"/>
  <c r="T1580" i="16"/>
  <c r="O1166" i="16"/>
  <c r="T1166" i="16"/>
  <c r="O662" i="16"/>
  <c r="T662" i="16"/>
  <c r="O1888" i="16"/>
  <c r="T1888" i="16"/>
  <c r="O1362" i="16"/>
  <c r="T1362" i="16"/>
  <c r="O2071" i="16"/>
  <c r="T2071" i="16"/>
  <c r="O754" i="16"/>
  <c r="T754" i="16"/>
  <c r="O1402" i="16"/>
  <c r="T1402" i="16"/>
  <c r="O397" i="16"/>
  <c r="T397" i="16"/>
  <c r="O1526" i="16"/>
  <c r="T1526" i="16"/>
  <c r="O2505" i="16"/>
  <c r="T2505" i="16"/>
  <c r="O2835" i="16"/>
  <c r="T2835" i="16"/>
  <c r="O2855" i="16"/>
  <c r="T2855" i="16"/>
  <c r="O2669" i="16"/>
  <c r="T2669" i="16"/>
  <c r="O1776" i="16"/>
  <c r="T1776" i="16"/>
  <c r="O2960" i="16"/>
  <c r="T2960" i="16"/>
  <c r="O3318" i="16"/>
  <c r="T3318" i="16"/>
  <c r="O3228" i="16"/>
  <c r="T3228" i="16"/>
  <c r="O3408" i="16"/>
  <c r="T3408" i="16"/>
  <c r="O3362" i="16"/>
  <c r="T3362" i="16"/>
  <c r="O650" i="16"/>
  <c r="T650" i="16"/>
  <c r="O330" i="16"/>
  <c r="T330" i="16"/>
  <c r="O1038" i="16"/>
  <c r="T1038" i="16"/>
  <c r="O1378" i="16"/>
  <c r="T1378" i="16"/>
  <c r="O99" i="16"/>
  <c r="T99" i="16"/>
  <c r="F123" i="3"/>
  <c r="F121" i="3"/>
  <c r="F108" i="3"/>
  <c r="F107" i="3"/>
  <c r="R40" i="16" l="1"/>
  <c r="C146" i="3" s="1"/>
  <c r="O39" i="16"/>
  <c r="O40" i="16" s="1"/>
  <c r="J36" i="5"/>
  <c r="I36" i="5"/>
  <c r="H36" i="5"/>
  <c r="G36" i="5"/>
  <c r="F36" i="5"/>
  <c r="E36" i="5"/>
  <c r="D36" i="5"/>
  <c r="C36" i="5"/>
  <c r="B36" i="5"/>
  <c r="A36" i="5"/>
  <c r="J35" i="5"/>
  <c r="I35" i="5"/>
  <c r="H35" i="5"/>
  <c r="G35" i="5"/>
  <c r="F35" i="5"/>
  <c r="E35" i="5"/>
  <c r="D35" i="5"/>
  <c r="C35" i="5"/>
  <c r="B35" i="5"/>
  <c r="B39" i="5" s="1"/>
  <c r="C39" i="5" s="1"/>
  <c r="A35" i="5"/>
  <c r="B38" i="5" s="1"/>
  <c r="C38" i="5" s="1"/>
  <c r="P40" i="16" l="1"/>
  <c r="C144" i="3" s="1"/>
  <c r="Q40" i="16"/>
  <c r="C145" i="3" s="1"/>
  <c r="B46" i="5"/>
  <c r="C46" i="5" s="1"/>
  <c r="B45" i="5"/>
  <c r="C45" i="5" s="1"/>
  <c r="B43" i="5"/>
  <c r="C43" i="5" s="1"/>
  <c r="F43" i="5" s="1"/>
  <c r="B42" i="5"/>
  <c r="B44" i="5"/>
  <c r="B41" i="5"/>
  <c r="C41" i="5" s="1"/>
  <c r="F41" i="5" s="1"/>
  <c r="B40" i="5"/>
  <c r="C40" i="5" s="1"/>
  <c r="F38" i="5" s="1"/>
  <c r="F45" i="5" l="1"/>
  <c r="F39" i="5"/>
  <c r="J20" i="5" l="1"/>
  <c r="I20" i="5"/>
  <c r="H20" i="5"/>
  <c r="G20" i="5"/>
  <c r="F20" i="5"/>
  <c r="E20" i="5"/>
  <c r="D20" i="5"/>
  <c r="C20" i="5"/>
  <c r="B20" i="5"/>
  <c r="A20" i="5"/>
  <c r="J19" i="5"/>
  <c r="B30" i="5" s="1"/>
  <c r="C30" i="5" s="1"/>
  <c r="I19" i="5"/>
  <c r="B29" i="5" s="1"/>
  <c r="H19" i="5"/>
  <c r="G19" i="5"/>
  <c r="F19" i="5"/>
  <c r="E19" i="5"/>
  <c r="D19" i="5"/>
  <c r="C19" i="5"/>
  <c r="B19" i="5"/>
  <c r="B23" i="5" s="1"/>
  <c r="C23" i="5" s="1"/>
  <c r="A19" i="5"/>
  <c r="B22" i="5" s="1"/>
  <c r="C22" i="5" s="1"/>
  <c r="C29" i="5" l="1"/>
  <c r="B26" i="5"/>
  <c r="B27" i="5"/>
  <c r="C27" i="5" s="1"/>
  <c r="F27" i="5" s="1"/>
  <c r="B25" i="5"/>
  <c r="C25" i="5" s="1"/>
  <c r="F25" i="5" s="1"/>
  <c r="B24" i="5"/>
  <c r="C24" i="5" s="1"/>
  <c r="B28" i="5"/>
  <c r="F23" i="5" l="1"/>
  <c r="F29" i="5"/>
  <c r="F22" i="5"/>
  <c r="M3" i="2" l="1"/>
  <c r="M2" i="2"/>
  <c r="F136" i="3" l="1"/>
  <c r="O2" i="2" l="1"/>
  <c r="D119" i="3"/>
  <c r="F49" i="3" l="1"/>
  <c r="F48" i="3"/>
  <c r="F42" i="3"/>
  <c r="F129" i="3" s="1"/>
  <c r="F41" i="3"/>
  <c r="D52" i="3" l="1"/>
  <c r="F50" i="3"/>
  <c r="D54" i="3"/>
  <c r="D55" i="3" s="1"/>
  <c r="F130" i="3" s="1"/>
  <c r="D56" i="3"/>
  <c r="D53" i="3" l="1"/>
  <c r="R7" i="2" l="1"/>
  <c r="R8" i="2"/>
  <c r="R12" i="2" s="1"/>
  <c r="R16" i="2" s="1"/>
  <c r="R9" i="2"/>
  <c r="R11" i="2"/>
  <c r="R15" i="2" s="1"/>
  <c r="R13" i="2"/>
  <c r="R17" i="2" s="1"/>
  <c r="R6" i="2"/>
  <c r="R10" i="2" s="1"/>
  <c r="R14" i="2" s="1"/>
  <c r="P3" i="2" l="1"/>
  <c r="K3" i="2"/>
  <c r="K4" i="2" s="1"/>
  <c r="K5" i="2" s="1"/>
  <c r="K6" i="2" s="1"/>
  <c r="K7" i="2" s="1"/>
  <c r="K8" i="2" s="1"/>
  <c r="K9" i="2" s="1"/>
  <c r="K10" i="2" s="1"/>
  <c r="K11" i="2" s="1"/>
  <c r="K12" i="2" s="1"/>
  <c r="K13" i="2" s="1"/>
  <c r="K14" i="2" s="1"/>
  <c r="K15" i="2" s="1"/>
  <c r="K16" i="2" s="1"/>
  <c r="K17" i="2" s="1"/>
  <c r="K18" i="2" s="1"/>
  <c r="K19" i="2" s="1"/>
  <c r="K20" i="2" s="1"/>
  <c r="K21" i="2" s="1"/>
  <c r="K22" i="2" s="1"/>
  <c r="K23" i="2" s="1"/>
  <c r="K24" i="2" s="1"/>
  <c r="K25" i="2" s="1"/>
  <c r="K26" i="2" s="1"/>
  <c r="K27" i="2" s="1"/>
  <c r="K28" i="2" s="1"/>
  <c r="K29" i="2" s="1"/>
  <c r="K30" i="2" s="1"/>
  <c r="K31" i="2" s="1"/>
  <c r="K32" i="2" s="1"/>
  <c r="K33" i="2" s="1"/>
  <c r="J3" i="2"/>
  <c r="J4" i="2" s="1"/>
  <c r="H3" i="2"/>
  <c r="H4" i="2" s="1"/>
  <c r="H5" i="2" s="1"/>
  <c r="H6" i="2" s="1"/>
  <c r="H7" i="2" s="1"/>
  <c r="H8" i="2" s="1"/>
  <c r="H9" i="2" s="1"/>
  <c r="H10" i="2" s="1"/>
  <c r="H11" i="2" s="1"/>
  <c r="H12" i="2" s="1"/>
  <c r="H13" i="2" s="1"/>
  <c r="H14" i="2" s="1"/>
  <c r="H15" i="2" s="1"/>
  <c r="H16" i="2" s="1"/>
  <c r="H17" i="2" s="1"/>
  <c r="H18" i="2" s="1"/>
  <c r="H19" i="2" s="1"/>
  <c r="H20" i="2" s="1"/>
  <c r="H21" i="2" s="1"/>
  <c r="H22" i="2" s="1"/>
  <c r="H23" i="2" s="1"/>
  <c r="H24" i="2" s="1"/>
  <c r="H25" i="2" s="1"/>
  <c r="H26" i="2" s="1"/>
  <c r="H27" i="2" s="1"/>
  <c r="H28" i="2" s="1"/>
  <c r="H29" i="2" s="1"/>
  <c r="H30" i="2" s="1"/>
  <c r="H31" i="2" s="1"/>
  <c r="H32" i="2" s="1"/>
  <c r="H33" i="2" s="1"/>
  <c r="G3" i="2"/>
  <c r="O3" i="2" s="1"/>
  <c r="I3" i="2"/>
  <c r="F3" i="2"/>
  <c r="N4" i="2" l="1"/>
  <c r="J5" i="2"/>
  <c r="G4" i="2"/>
  <c r="N3" i="2"/>
  <c r="C44" i="5"/>
  <c r="C28" i="5"/>
  <c r="F4" i="2"/>
  <c r="F5" i="2" s="1"/>
  <c r="F6" i="2" s="1"/>
  <c r="F7" i="2" s="1"/>
  <c r="F8" i="2" s="1"/>
  <c r="F9" i="2" s="1"/>
  <c r="F10" i="2" s="1"/>
  <c r="F11" i="2" s="1"/>
  <c r="F12" i="2" s="1"/>
  <c r="F13" i="2" s="1"/>
  <c r="F14" i="2" s="1"/>
  <c r="F15" i="2" s="1"/>
  <c r="F16" i="2" s="1"/>
  <c r="F17" i="2" s="1"/>
  <c r="F18" i="2" s="1"/>
  <c r="F19" i="2" s="1"/>
  <c r="F20" i="2" s="1"/>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F59" i="2" s="1"/>
  <c r="F60" i="2" s="1"/>
  <c r="F61" i="2" s="1"/>
  <c r="F62" i="2" s="1"/>
  <c r="F63" i="2" s="1"/>
  <c r="F64" i="2" s="1"/>
  <c r="F65" i="2" s="1"/>
  <c r="C42" i="5"/>
  <c r="F40" i="5" s="1"/>
  <c r="C26" i="5"/>
  <c r="F24" i="5" s="1"/>
  <c r="F142" i="3"/>
  <c r="I4" i="2"/>
  <c r="I5" i="2" s="1"/>
  <c r="I6" i="2" s="1"/>
  <c r="I7" i="2" s="1"/>
  <c r="I8" i="2" s="1"/>
  <c r="I9" i="2" s="1"/>
  <c r="I10" i="2" s="1"/>
  <c r="I11" i="2" s="1"/>
  <c r="I12" i="2" s="1"/>
  <c r="I13" i="2" s="1"/>
  <c r="I14" i="2" s="1"/>
  <c r="I15" i="2" s="1"/>
  <c r="I16" i="2" s="1"/>
  <c r="I17" i="2" s="1"/>
  <c r="I18" i="2" s="1"/>
  <c r="I19" i="2" s="1"/>
  <c r="I20" i="2" s="1"/>
  <c r="I21" i="2" s="1"/>
  <c r="I22" i="2" s="1"/>
  <c r="I23" i="2" s="1"/>
  <c r="I24" i="2" s="1"/>
  <c r="I25" i="2" s="1"/>
  <c r="I26" i="2" s="1"/>
  <c r="I27" i="2" s="1"/>
  <c r="I28" i="2" s="1"/>
  <c r="I29" i="2" s="1"/>
  <c r="I30" i="2" s="1"/>
  <c r="I31" i="2" s="1"/>
  <c r="I32" i="2" s="1"/>
  <c r="I33" i="2" s="1"/>
  <c r="I34" i="2" s="1"/>
  <c r="I35" i="2" s="1"/>
  <c r="I36" i="2" s="1"/>
  <c r="I37" i="2" s="1"/>
  <c r="I38" i="2" s="1"/>
  <c r="I39" i="2" s="1"/>
  <c r="I40" i="2" s="1"/>
  <c r="I41" i="2" s="1"/>
  <c r="I42" i="2" s="1"/>
  <c r="I43" i="2" s="1"/>
  <c r="I44" i="2" s="1"/>
  <c r="I45" i="2" s="1"/>
  <c r="I46" i="2" s="1"/>
  <c r="I47" i="2" s="1"/>
  <c r="I48" i="2" s="1"/>
  <c r="I49" i="2" s="1"/>
  <c r="I50" i="2" s="1"/>
  <c r="I51" i="2" s="1"/>
  <c r="I52" i="2" s="1"/>
  <c r="I53" i="2" s="1"/>
  <c r="I54" i="2" s="1"/>
  <c r="I55" i="2" s="1"/>
  <c r="I56" i="2" s="1"/>
  <c r="I57" i="2" s="1"/>
  <c r="I58" i="2" s="1"/>
  <c r="I59" i="2" s="1"/>
  <c r="I60" i="2" s="1"/>
  <c r="I61" i="2" s="1"/>
  <c r="I62" i="2" s="1"/>
  <c r="I63" i="2" s="1"/>
  <c r="I64" i="2" s="1"/>
  <c r="I65" i="2" s="1"/>
  <c r="P4" i="2"/>
  <c r="F139" i="3" s="1"/>
  <c r="F74" i="3"/>
  <c r="F110" i="3" s="1"/>
  <c r="D112" i="3" s="1"/>
  <c r="F44" i="5" l="1"/>
  <c r="F46" i="5"/>
  <c r="F30" i="5"/>
  <c r="F28" i="5"/>
  <c r="O4" i="2"/>
  <c r="G5" i="2"/>
  <c r="P5" i="2"/>
  <c r="F134" i="3"/>
  <c r="N5" i="2"/>
  <c r="J6" i="2"/>
  <c r="D111" i="3"/>
  <c r="M101" i="3" l="1"/>
  <c r="M100" i="3"/>
  <c r="M102" i="3"/>
  <c r="M103" i="3"/>
  <c r="M92" i="3"/>
  <c r="M104" i="3"/>
  <c r="M93" i="3"/>
  <c r="M105" i="3"/>
  <c r="M94" i="3"/>
  <c r="M106" i="3"/>
  <c r="M95" i="3"/>
  <c r="M107" i="3"/>
  <c r="M96" i="3"/>
  <c r="M108" i="3"/>
  <c r="M97" i="3"/>
  <c r="M109" i="3"/>
  <c r="M98" i="3"/>
  <c r="M110" i="3"/>
  <c r="M99" i="3"/>
  <c r="N6" i="2"/>
  <c r="J7" i="2"/>
  <c r="P6" i="2"/>
  <c r="F138" i="3"/>
  <c r="G6" i="2"/>
  <c r="O5" i="2"/>
  <c r="F82" i="3"/>
  <c r="F83" i="3" s="1"/>
  <c r="M7" i="13"/>
  <c r="D117" i="3"/>
  <c r="M89" i="3"/>
  <c r="M81" i="3"/>
  <c r="M90" i="3"/>
  <c r="M6" i="6"/>
  <c r="M91" i="3"/>
  <c r="M82" i="3"/>
  <c r="M83" i="3"/>
  <c r="M88" i="3"/>
  <c r="M84" i="3"/>
  <c r="M85" i="3"/>
  <c r="M86" i="3"/>
  <c r="M87" i="3"/>
  <c r="M80" i="3"/>
  <c r="D115" i="3"/>
  <c r="F124" i="3"/>
  <c r="F137" i="3" l="1"/>
  <c r="G7" i="2"/>
  <c r="O6" i="2"/>
  <c r="P7" i="2"/>
  <c r="P8" i="2" s="1"/>
  <c r="P9" i="2" s="1"/>
  <c r="P10" i="2" s="1"/>
  <c r="P11" i="2" s="1"/>
  <c r="P12" i="2" s="1"/>
  <c r="P13" i="2" s="1"/>
  <c r="P14" i="2" s="1"/>
  <c r="P15" i="2" s="1"/>
  <c r="P16" i="2" s="1"/>
  <c r="P17" i="2" s="1"/>
  <c r="P18" i="2" s="1"/>
  <c r="P19" i="2" s="1"/>
  <c r="P20" i="2" s="1"/>
  <c r="P21" i="2" s="1"/>
  <c r="P22" i="2" s="1"/>
  <c r="P23" i="2" s="1"/>
  <c r="P24" i="2" s="1"/>
  <c r="P25" i="2" s="1"/>
  <c r="P26" i="2" s="1"/>
  <c r="P27" i="2" s="1"/>
  <c r="P28" i="2" s="1"/>
  <c r="P29" i="2" s="1"/>
  <c r="P30" i="2" s="1"/>
  <c r="P31" i="2" s="1"/>
  <c r="P32" i="2" s="1"/>
  <c r="P33" i="2" s="1"/>
  <c r="P34" i="2" s="1"/>
  <c r="P35" i="2" s="1"/>
  <c r="F135" i="3"/>
  <c r="N7" i="2"/>
  <c r="J8" i="2"/>
  <c r="F84" i="3"/>
  <c r="F85" i="3" s="1"/>
  <c r="F86" i="3" s="1"/>
  <c r="F126" i="3"/>
  <c r="F127" i="3" s="1"/>
  <c r="F128" i="3" s="1"/>
  <c r="F125" i="3"/>
  <c r="J9" i="2" l="1"/>
  <c r="N8" i="2"/>
  <c r="P36" i="2"/>
  <c r="P37" i="2" s="1"/>
  <c r="P38" i="2" s="1"/>
  <c r="P39" i="2" s="1"/>
  <c r="P40" i="2" s="1"/>
  <c r="P41" i="2" s="1"/>
  <c r="P42" i="2" s="1"/>
  <c r="P43" i="2" s="1"/>
  <c r="P44" i="2" s="1"/>
  <c r="P45" i="2" s="1"/>
  <c r="P46" i="2" s="1"/>
  <c r="P47" i="2" s="1"/>
  <c r="P48" i="2" s="1"/>
  <c r="P49" i="2" s="1"/>
  <c r="P50" i="2" s="1"/>
  <c r="P51" i="2" s="1"/>
  <c r="P52" i="2" s="1"/>
  <c r="P53" i="2" s="1"/>
  <c r="P54" i="2" s="1"/>
  <c r="P55" i="2" s="1"/>
  <c r="P56" i="2" s="1"/>
  <c r="P57" i="2" s="1"/>
  <c r="P58" i="2" s="1"/>
  <c r="P59" i="2" s="1"/>
  <c r="P60" i="2" s="1"/>
  <c r="P61" i="2" s="1"/>
  <c r="P62" i="2" s="1"/>
  <c r="P63" i="2" s="1"/>
  <c r="P64" i="2" s="1"/>
  <c r="P65" i="2" s="1"/>
  <c r="F140" i="3"/>
  <c r="G8" i="2"/>
  <c r="O7" i="2"/>
  <c r="G9" i="2" l="1"/>
  <c r="O8" i="2"/>
  <c r="J10" i="2"/>
  <c r="N9" i="2"/>
  <c r="G10" i="2" l="1"/>
  <c r="O9" i="2"/>
  <c r="J11" i="2"/>
  <c r="N10" i="2"/>
  <c r="G11" i="2" l="1"/>
  <c r="O10" i="2"/>
  <c r="J12" i="2"/>
  <c r="N11" i="2"/>
  <c r="J13" i="2" l="1"/>
  <c r="N12" i="2"/>
  <c r="G12" i="2"/>
  <c r="O11" i="2"/>
  <c r="G13" i="2" l="1"/>
  <c r="O12" i="2"/>
  <c r="J14" i="2"/>
  <c r="N13" i="2"/>
  <c r="J15" i="2" l="1"/>
  <c r="N14" i="2"/>
  <c r="G14" i="2"/>
  <c r="O13" i="2"/>
  <c r="G15" i="2" l="1"/>
  <c r="O14" i="2"/>
  <c r="J16" i="2"/>
  <c r="N15" i="2"/>
  <c r="J17" i="2" l="1"/>
  <c r="N17" i="2" s="1"/>
  <c r="N16" i="2"/>
  <c r="G16" i="2"/>
  <c r="O15" i="2"/>
  <c r="G17" i="2" l="1"/>
  <c r="O17" i="2" s="1"/>
  <c r="O16" i="2"/>
  <c r="F141" i="3" l="1"/>
  <c r="F133" i="3" s="1"/>
  <c r="K2" i="5" s="1"/>
  <c r="L2" i="5" s="1"/>
  <c r="J2" i="5" l="1"/>
  <c r="B2" i="5"/>
  <c r="G2" i="5"/>
  <c r="H2" i="5"/>
  <c r="F2" i="5"/>
  <c r="I2" i="5"/>
  <c r="E2" i="5"/>
  <c r="C2" i="5"/>
  <c r="D2" i="5"/>
  <c r="A2" i="5"/>
  <c r="D3" i="5" l="1"/>
  <c r="D4" i="5"/>
  <c r="I3" i="5"/>
  <c r="I4" i="5"/>
  <c r="A4" i="5"/>
  <c r="A3" i="5"/>
  <c r="B6" i="5" s="1"/>
  <c r="C6" i="5" s="1"/>
  <c r="C3" i="5"/>
  <c r="C4" i="5"/>
  <c r="E4" i="5"/>
  <c r="E3" i="5"/>
  <c r="F4" i="5"/>
  <c r="F3" i="5"/>
  <c r="H4" i="5"/>
  <c r="H3" i="5"/>
  <c r="G4" i="5"/>
  <c r="G3" i="5"/>
  <c r="B3" i="5"/>
  <c r="B7" i="5" s="1"/>
  <c r="C7" i="5" s="1"/>
  <c r="B4" i="5"/>
  <c r="J3" i="5"/>
  <c r="B14" i="5" s="1"/>
  <c r="C14" i="5" s="1"/>
  <c r="J4" i="5"/>
  <c r="B8" i="5" l="1"/>
  <c r="C8" i="5" s="1"/>
  <c r="F6" i="5" s="1"/>
  <c r="B11" i="5"/>
  <c r="C11" i="5" s="1"/>
  <c r="B12" i="5"/>
  <c r="C12" i="5" s="1"/>
  <c r="F12" i="5" s="1"/>
  <c r="F11" i="5"/>
  <c r="B13" i="5"/>
  <c r="C13" i="5" s="1"/>
  <c r="F13" i="5" s="1"/>
  <c r="B10" i="5"/>
  <c r="C10" i="5" s="1"/>
  <c r="B9" i="5"/>
  <c r="C9" i="5" s="1"/>
  <c r="F9" i="5" s="1"/>
  <c r="F14" i="5" l="1"/>
  <c r="F8" i="5"/>
  <c r="F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Miller, Peter</author>
  </authors>
  <commentList>
    <comment ref="F8" authorId="0" shapeId="0" xr:uid="{00000000-0006-0000-0000-000001000000}">
      <text>
        <r>
          <rPr>
            <sz val="9"/>
            <color indexed="81"/>
            <rFont val="Tahoma"/>
            <family val="2"/>
          </rPr>
          <t>Internal Reference Voltage limited to 0.75V.
Warning (Red): If Vref &gt; 0.75V, VOUT_SCALE_LOOP must be reduced.
Caution (Yellow): If Vref &lt; 0.25, recommend incresing VOUT_SCALE_LOOP to improve regulation accuracy.</t>
        </r>
      </text>
    </comment>
    <comment ref="D11" authorId="0" shapeId="0" xr:uid="{00000000-0006-0000-0000-000002000000}">
      <text>
        <r>
          <rPr>
            <sz val="9"/>
            <color indexed="81"/>
            <rFont val="Tahoma"/>
            <family val="2"/>
          </rPr>
          <t>Warning: If Per Phase Current exceeds recommended maximum device current, increase number of Phase or reduce IOUT.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5" authorId="0" shapeId="0" xr:uid="{00000000-0006-0000-0200-000001000000}">
      <text>
        <r>
          <rPr>
            <sz val="9"/>
            <color indexed="81"/>
            <rFont val="Tahoma"/>
            <family val="2"/>
          </rPr>
          <t>Round down to closest available value</t>
        </r>
      </text>
    </comment>
    <comment ref="M6" authorId="0" shapeId="0" xr:uid="{00000000-0006-0000-0200-000002000000}">
      <text>
        <r>
          <rPr>
            <sz val="9"/>
            <color indexed="81"/>
            <rFont val="Tahoma"/>
            <family val="2"/>
          </rPr>
          <t>Round down to closest available value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Jackson, Layne</author>
  </authors>
  <commentList>
    <comment ref="F32" authorId="0" shapeId="0" xr:uid="{00000000-0006-0000-0300-000001000000}">
      <text>
        <r>
          <rPr>
            <sz val="9"/>
            <color indexed="81"/>
            <rFont val="Tahoma"/>
            <family val="2"/>
          </rPr>
          <t>This is the target inductance value. User can select any value between L_min and L_max in the calculator</t>
        </r>
      </text>
    </comment>
    <comment ref="F33" authorId="0" shapeId="0" xr:uid="{00000000-0006-0000-0300-000002000000}">
      <text>
        <r>
          <rPr>
            <sz val="9"/>
            <color indexed="81"/>
            <rFont val="Tahoma"/>
            <family val="2"/>
          </rPr>
          <t>Minimum calculated input capacitance after derating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6" authorId="0" shapeId="0" xr:uid="{00000000-0006-0000-0600-000001000000}">
      <text>
        <r>
          <rPr>
            <sz val="9"/>
            <color indexed="81"/>
            <rFont val="Tahoma"/>
            <family val="2"/>
          </rPr>
          <t>Round down to closest available value</t>
        </r>
      </text>
    </comment>
    <comment ref="M7" authorId="0" shapeId="0" xr:uid="{00000000-0006-0000-0600-000002000000}">
      <text>
        <r>
          <rPr>
            <sz val="9"/>
            <color indexed="81"/>
            <rFont val="Tahoma"/>
            <family val="2"/>
          </rPr>
          <t>Round down to closest available value</t>
        </r>
      </text>
    </comment>
  </commentList>
</comments>
</file>

<file path=xl/sharedStrings.xml><?xml version="1.0" encoding="utf-8"?>
<sst xmlns="http://schemas.openxmlformats.org/spreadsheetml/2006/main" count="1613" uniqueCount="801">
  <si>
    <t>GMV</t>
  </si>
  <si>
    <t>GMI</t>
  </si>
  <si>
    <t>RVV</t>
  </si>
  <si>
    <t>INTV</t>
  </si>
  <si>
    <t>CPV</t>
  </si>
  <si>
    <t>RVI</t>
  </si>
  <si>
    <t>INTI</t>
  </si>
  <si>
    <t>CPI</t>
  </si>
  <si>
    <t>RINT</t>
  </si>
  <si>
    <t>uS</t>
  </si>
  <si>
    <t>pF</t>
  </si>
  <si>
    <t>kHz</t>
  </si>
  <si>
    <t>mV/A</t>
  </si>
  <si>
    <t>GVV</t>
  </si>
  <si>
    <t>Code</t>
  </si>
  <si>
    <t>VOSL</t>
  </si>
  <si>
    <t>Key</t>
  </si>
  <si>
    <t>Recommended Component Value</t>
  </si>
  <si>
    <t>Design Caution</t>
  </si>
  <si>
    <t>Design Warning</t>
  </si>
  <si>
    <t>Parameter</t>
  </si>
  <si>
    <t>Value</t>
  </si>
  <si>
    <t>V</t>
  </si>
  <si>
    <t>Vout</t>
  </si>
  <si>
    <t>Nominal Regulated Output Voltage</t>
  </si>
  <si>
    <t>Iout</t>
  </si>
  <si>
    <t>A</t>
  </si>
  <si>
    <t>Iout(trans)</t>
  </si>
  <si>
    <t>Load Step / Load Release Transient Current</t>
  </si>
  <si>
    <t>Vout(rip)</t>
  </si>
  <si>
    <t>mV</t>
  </si>
  <si>
    <t>Steady State peak to peak output voltage ripple</t>
  </si>
  <si>
    <t>Vunder</t>
  </si>
  <si>
    <t>Transient response Undershoot Voltage</t>
  </si>
  <si>
    <t>Vover</t>
  </si>
  <si>
    <t>Transient response Overshoot Voltage</t>
  </si>
  <si>
    <t>FRQUENCY_SWITCH</t>
  </si>
  <si>
    <t>FREQUENCY_SWITCH</t>
  </si>
  <si>
    <t>EEPROM</t>
  </si>
  <si>
    <t>Inductance</t>
  </si>
  <si>
    <t>uF</t>
  </si>
  <si>
    <t>uH</t>
  </si>
  <si>
    <t>L(40%)</t>
  </si>
  <si>
    <t>Minimum recommended inductor value (Inductor ripple 40% of full load)</t>
  </si>
  <si>
    <t>Ind-Volt</t>
  </si>
  <si>
    <t>Volt-uSec</t>
  </si>
  <si>
    <t>Inductor Volt-second during operation</t>
  </si>
  <si>
    <t>L(10%)</t>
  </si>
  <si>
    <t>Maximum recommended inductor value (Inductor ripple 10% of full load)</t>
  </si>
  <si>
    <t>Ipk-pk</t>
  </si>
  <si>
    <t>Iout/Ipk-pk</t>
  </si>
  <si>
    <t>A/A</t>
  </si>
  <si>
    <t>Inductor Ripple Current to Full Load current Ratio</t>
  </si>
  <si>
    <t>Ipk</t>
  </si>
  <si>
    <t>Peak Inductor current at full load (Compare to Inductor Saturation Current)</t>
  </si>
  <si>
    <t>Irms</t>
  </si>
  <si>
    <t>Arms</t>
  </si>
  <si>
    <t>Inductor RMS current (Compare to Inductor Thermal Current)</t>
  </si>
  <si>
    <t>Cout Ripple</t>
  </si>
  <si>
    <t>Cout Under</t>
  </si>
  <si>
    <t>Cout Over</t>
  </si>
  <si>
    <t>Cout (bulk)</t>
  </si>
  <si>
    <t>ESR (bulk)</t>
  </si>
  <si>
    <t>Count (bulk)</t>
  </si>
  <si>
    <t>Single Bulk Capacitor Capactiance</t>
  </si>
  <si>
    <t>Single Bulk Capacitor ESR</t>
  </si>
  <si>
    <t>Total Bulk Cout</t>
  </si>
  <si>
    <t>Total Bulk ESR</t>
  </si>
  <si>
    <t>Total Bulk Output Capacitance</t>
  </si>
  <si>
    <t>Effective Bulk Capacitance ESR</t>
  </si>
  <si>
    <t>Zout (Fsw)</t>
  </si>
  <si>
    <t>Zout (Fsw/10)</t>
  </si>
  <si>
    <t>Qin</t>
  </si>
  <si>
    <t>uC</t>
  </si>
  <si>
    <t>Input Charge per switching cycle</t>
  </si>
  <si>
    <t>Cin(cer) min</t>
  </si>
  <si>
    <t>Cin(cer)</t>
  </si>
  <si>
    <t>Vin(rip)</t>
  </si>
  <si>
    <t>Internal Divider Ratio (Vout Scale Loop)</t>
  </si>
  <si>
    <t>Modulator Ratio</t>
  </si>
  <si>
    <t>Current Sense Gain</t>
  </si>
  <si>
    <t>A/mV</t>
  </si>
  <si>
    <t>Fsw / Fcoi</t>
  </si>
  <si>
    <t>Fcoi</t>
  </si>
  <si>
    <t>Target Current Regulation Cross-over Frequency</t>
  </si>
  <si>
    <t>CZI</t>
  </si>
  <si>
    <t>Current Loop Zero Capacitor</t>
  </si>
  <si>
    <t>Target Mid-band gain for current reglation loop</t>
  </si>
  <si>
    <t>Target Fzi</t>
  </si>
  <si>
    <t>Target Zero-frequency for current regulation loop</t>
  </si>
  <si>
    <t>Target Fpi</t>
  </si>
  <si>
    <t>Target Pole-frequency for current regulation loop</t>
  </si>
  <si>
    <t>Current Loop Mid-band Resistor Value (5k - 315k)</t>
  </si>
  <si>
    <t>Current Loop Transconductance (25uS, 50uS, 100uS, 200us)</t>
  </si>
  <si>
    <t>kOhms</t>
  </si>
  <si>
    <t>Cout-Max</t>
  </si>
  <si>
    <t>Fsw / Fcov</t>
  </si>
  <si>
    <t>Fcov</t>
  </si>
  <si>
    <t>Target Voltage Regulation Cross-over Frequency</t>
  </si>
  <si>
    <t>Target Fzv</t>
  </si>
  <si>
    <t>Target Fpv</t>
  </si>
  <si>
    <t>Target Mid-band gain for voltage reglation loop</t>
  </si>
  <si>
    <t>Target Zero-frequency for voltage regulation loop</t>
  </si>
  <si>
    <t>Target Pole-frequency for voltage regulation loop</t>
  </si>
  <si>
    <t>Voltage Loop Transconductance (25uS, 50uS, 100uS, 200us)</t>
  </si>
  <si>
    <t>Voltage Loop Mid-band Resistor Value (5k - 315k)</t>
  </si>
  <si>
    <t>Voltage Loop Zero Capacitor</t>
  </si>
  <si>
    <t>Voltage Loop Pole Capacitor (6.25 - 193.75pF)</t>
  </si>
  <si>
    <t>Current Loop Pole Capacitor (6.25 - 193.75pF)</t>
  </si>
  <si>
    <t>Zout(Fcov)</t>
  </si>
  <si>
    <t>Output Impedance at desired Voltage Loop Cross-over Frequency</t>
  </si>
  <si>
    <t>CZV</t>
  </si>
  <si>
    <t>Czi</t>
  </si>
  <si>
    <t>Czv</t>
  </si>
  <si>
    <t>Output Impedance at Swiching Frequency</t>
  </si>
  <si>
    <t>Output Impedance at 1/10 Switching Frequency (Typical Voltage Crossover)</t>
  </si>
  <si>
    <t>mOhms</t>
  </si>
  <si>
    <t>RINTI</t>
  </si>
  <si>
    <t>Ratio of Switching Frequency to Current Loop Crossover (3 to 4 recommended)</t>
  </si>
  <si>
    <t>Ratio of Switching Frequency to Voltage Loop Crossover (8 to 12 recommended)</t>
  </si>
  <si>
    <t>Fco(Cout-max)</t>
  </si>
  <si>
    <t>Cout(total)</t>
  </si>
  <si>
    <t xml:space="preserve">Total Bulk + Ceramic Output Capacitance </t>
  </si>
  <si>
    <t>COMPENSATION_CONFIG</t>
  </si>
  <si>
    <t>(Hex)</t>
  </si>
  <si>
    <t>Current Control Gain</t>
  </si>
  <si>
    <t>PVIN / VRAMP(mod)</t>
  </si>
  <si>
    <t>Czi_multi</t>
  </si>
  <si>
    <t># of Phases</t>
  </si>
  <si>
    <t>Number of Phases Used</t>
  </si>
  <si>
    <t>Count</t>
  </si>
  <si>
    <t>Phase Count</t>
  </si>
  <si>
    <t>Current Sense Gain (6.155 /  #Phases)</t>
  </si>
  <si>
    <t>Single Phase Current Sense Gain</t>
  </si>
  <si>
    <t>Power Stage GM</t>
  </si>
  <si>
    <t>A/V</t>
  </si>
  <si>
    <t>PS GM x Zout @ Fco</t>
  </si>
  <si>
    <t>Total Output Current</t>
  </si>
  <si>
    <t>Current per Phase</t>
  </si>
  <si>
    <t>Vgain</t>
  </si>
  <si>
    <t>Vzero</t>
  </si>
  <si>
    <t>Vpole</t>
  </si>
  <si>
    <t>V/V</t>
  </si>
  <si>
    <t>Igain</t>
  </si>
  <si>
    <t>First Byte</t>
  </si>
  <si>
    <t>Second Byte</t>
  </si>
  <si>
    <t>Third Byte</t>
  </si>
  <si>
    <t>Fourth Byte</t>
  </si>
  <si>
    <t>Fifth Byte</t>
  </si>
  <si>
    <t>Izero</t>
  </si>
  <si>
    <t>Ipole</t>
  </si>
  <si>
    <t>Inductor Current Slope</t>
  </si>
  <si>
    <t>A/Tsw-V</t>
  </si>
  <si>
    <t>Inductor Current Slope per Switching Cycle-V</t>
  </si>
  <si>
    <t>Peak to Peak ripple current on inductor  (Between 2 and 14 for Pin-Strapped Compensation)</t>
  </si>
  <si>
    <t>111CCC17CC</t>
  </si>
  <si>
    <t>Comp Code</t>
  </si>
  <si>
    <t>ILOOP Gain</t>
  </si>
  <si>
    <t>VLOOP Gain</t>
  </si>
  <si>
    <t>COMPENSATION Pin Strap Code Values</t>
  </si>
  <si>
    <t>BW - ILOOP</t>
  </si>
  <si>
    <t>BW VLOOP</t>
  </si>
  <si>
    <t>ILOOP/VLOOP Ratio</t>
  </si>
  <si>
    <t>Zout @ VLOOP BW</t>
  </si>
  <si>
    <t>Output Impedance at Voltage Loop Cross-over.  Estimates Transient Response</t>
  </si>
  <si>
    <t>Vunder/Over</t>
  </si>
  <si>
    <t>% Under/Over</t>
  </si>
  <si>
    <t>%</t>
  </si>
  <si>
    <t>Estimated Output Voltage Deviation due to Specified Transient</t>
  </si>
  <si>
    <t>Estimated Output Voltage Deviation due to Specified Transient, as percentage of VOUT</t>
  </si>
  <si>
    <t>Vref</t>
  </si>
  <si>
    <t>Minimum recommended Ceramic Input Capacitance (Limit Vin Ripple to &lt; 250mV)</t>
  </si>
  <si>
    <t>Select the highest Comp Code value that shows green for both ILOOP and VLOOP Gains. If all ILOOP Gains are Red, increase FREQUENCY_SWITCH or Increase L.  If All VLOOP gains are Red, Increase FREQUENCY_SWITCH or COUT</t>
  </si>
  <si>
    <t>Ratio of Bandwidth of Current Loop to Voltage Loop.  If Red, Increase ILOOP gain or decrease VLOOP Gain</t>
  </si>
  <si>
    <t>If #N/A - click on CZI and select a new value from the drop-down menu.</t>
  </si>
  <si>
    <t>If #N/A - click on CZV and select a new value from the drop-down menu.</t>
  </si>
  <si>
    <t>Vout_ripple</t>
  </si>
  <si>
    <t>Estimated Output Voltage Ripple Ipk-pk x Zout (Fsw)</t>
  </si>
  <si>
    <t>Minimum Output Capacitance to meet Ripple Requirement (Does not include ESR)</t>
  </si>
  <si>
    <t>Based on Fco @ 1/10 Fsw (Does not Inlcude ESR)</t>
  </si>
  <si>
    <t>Based on Fco @ 1/10 Fsw (Does not Include ESR)</t>
  </si>
  <si>
    <t>Input Voltage (If Yellow, AVIN or VDD5 needs to be provided from a separate supply &gt; 4.0V)</t>
  </si>
  <si>
    <t>Pvin</t>
  </si>
  <si>
    <t>013D044942</t>
  </si>
  <si>
    <t>Hex Code</t>
  </si>
  <si>
    <t>Decimal</t>
  </si>
  <si>
    <t>Hex</t>
  </si>
  <si>
    <t>Pulls Hex Code from Design tab</t>
  </si>
  <si>
    <t>Enter 10 digit Hex Code for COMP_CONFIG to decode</t>
  </si>
  <si>
    <t>Irms(Cin)</t>
  </si>
  <si>
    <t>Input Capacitor RMS ripple current.  Compare to Capacitor RMS ripple current rating.  Recommend not using Capacitors above 1/2 rated RMS current.</t>
  </si>
  <si>
    <t>Device Part Number</t>
  </si>
  <si>
    <t>Device</t>
  </si>
  <si>
    <t>TPS546D24A</t>
  </si>
  <si>
    <t>TPS546B24A</t>
  </si>
  <si>
    <t>TPS546A24A</t>
  </si>
  <si>
    <t>IC IOUT Max</t>
  </si>
  <si>
    <t>CSA Gain</t>
  </si>
  <si>
    <t>P/N</t>
  </si>
  <si>
    <t>Maximum Recommended Per Phase Current (Based on Device Selected)</t>
  </si>
  <si>
    <t>Per Phase Current</t>
  </si>
  <si>
    <t>System Configuration Complete.</t>
  </si>
  <si>
    <t>------&gt;</t>
  </si>
  <si>
    <t>Power Stage Gain at desired Cross-over frequency</t>
  </si>
  <si>
    <t>IC IOUT MAX</t>
  </si>
  <si>
    <t>This design tool is intended to provide assistance during schematic development, component selection and design review for power supplies using the TPS546x24A devices.  Please refer to the TPS546x24A datasheets for more information and layout recommendations.
Some cells are protected to prevent accidental edits. There is no password to unlock them.</t>
  </si>
  <si>
    <t>Master (PHASE = 0x00) (GOSNS Connected to GND at Load)</t>
  </si>
  <si>
    <t>Select Device</t>
  </si>
  <si>
    <t>Pin</t>
  </si>
  <si>
    <t>PMBus Command</t>
  </si>
  <si>
    <t>Units</t>
  </si>
  <si>
    <t>SHORT</t>
  </si>
  <si>
    <t>FLOAT</t>
  </si>
  <si>
    <t>EEPROM Defaults</t>
  </si>
  <si>
    <t>F/S/R?</t>
  </si>
  <si>
    <t>MSEL1</t>
  </si>
  <si>
    <t>MSEL2</t>
  </si>
  <si>
    <t>TON_RISE</t>
  </si>
  <si>
    <t>ms</t>
  </si>
  <si>
    <t>IOC WARN/FAULT</t>
  </si>
  <si>
    <t>40/52</t>
  </si>
  <si>
    <t>N/A</t>
  </si>
  <si>
    <t>Number of Devices</t>
  </si>
  <si>
    <t>VSEL</t>
  </si>
  <si>
    <t>VOUT Range</t>
  </si>
  <si>
    <t>0.50 to 1.25 @ 0.05</t>
  </si>
  <si>
    <t>0.6 to 1.1</t>
  </si>
  <si>
    <t>VOUT_COMMAND</t>
  </si>
  <si>
    <t>VOUT_SCALE_LOOP</t>
  </si>
  <si>
    <t>ADRSEL</t>
  </si>
  <si>
    <t>PMBUS ADDRESS</t>
  </si>
  <si>
    <t>d</t>
  </si>
  <si>
    <t>0x7F</t>
  </si>
  <si>
    <t>0, Auto</t>
  </si>
  <si>
    <t>R2G</t>
  </si>
  <si>
    <t>RDIV</t>
  </si>
  <si>
    <t>Rbot</t>
  </si>
  <si>
    <t>Rtop</t>
  </si>
  <si>
    <t>If any resistor value reports #N/A, the selected configuration is invalid.  Check the pull-down menu options for the selections of that pin.</t>
  </si>
  <si>
    <t>Comp &amp; Fsw</t>
  </si>
  <si>
    <t>SS, OC &amp; Stacking</t>
  </si>
  <si>
    <t>VOUT</t>
  </si>
  <si>
    <t>Address + Phase Shift</t>
  </si>
  <si>
    <t>Slave 1 (PHASE = 0x01) (GOSNS Connected to BP1V5)</t>
  </si>
  <si>
    <t>Position &amp; Number</t>
  </si>
  <si>
    <t>30/39</t>
  </si>
  <si>
    <t>If MSEL2 reports  #N/A, the selected configuration is invalid.  Check the pull-down menu options.  Slave MSEL1, VSEL and ADRSEL pins can be Open or shorted to Thermal Pad</t>
  </si>
  <si>
    <t>OPEN</t>
  </si>
  <si>
    <t>Open</t>
  </si>
  <si>
    <t>OC &amp; Stacking</t>
  </si>
  <si>
    <t>Slave 2 (PHASE = 0x02) (GOSNS Connected to BP1V5)</t>
  </si>
  <si>
    <t>Slave 3 (PHASE = 0x03) (GOSNS Connected to BP1V5)</t>
  </si>
  <si>
    <t>Rbot code</t>
  </si>
  <si>
    <t>R_divider code</t>
  </si>
  <si>
    <t>Devices</t>
  </si>
  <si>
    <t>IOC 1</t>
  </si>
  <si>
    <t>IOC2</t>
  </si>
  <si>
    <t>IOC3</t>
  </si>
  <si>
    <t>IOC4</t>
  </si>
  <si>
    <t>COMPENSATION</t>
  </si>
  <si>
    <t>IOUT_OC_LIMIT</t>
  </si>
  <si>
    <t># of Devices</t>
  </si>
  <si>
    <t>Vout Scale Loop</t>
  </si>
  <si>
    <t>Offset</t>
  </si>
  <si>
    <t>Step</t>
  </si>
  <si>
    <t>VOUT_COMMAND0</t>
  </si>
  <si>
    <t>PMBUS_ADDRESS</t>
  </si>
  <si>
    <t>POSITION/SYNC</t>
  </si>
  <si>
    <t>POS (Slave)</t>
  </si>
  <si>
    <t>Compensation</t>
  </si>
  <si>
    <t>20/26</t>
  </si>
  <si>
    <t>10/14</t>
  </si>
  <si>
    <t>Short</t>
  </si>
  <si>
    <t>Fixed</t>
  </si>
  <si>
    <t>15/19</t>
  </si>
  <si>
    <t>6/9</t>
  </si>
  <si>
    <t>0.80 to 1.09</t>
  </si>
  <si>
    <t>8/12</t>
  </si>
  <si>
    <t>5/7.5</t>
  </si>
  <si>
    <t>0.6 to 0.74 @ 0.01</t>
  </si>
  <si>
    <t>0.60 to 0.89</t>
  </si>
  <si>
    <t>0.75 to 0.89 @ 0.01</t>
  </si>
  <si>
    <t>0.90 to 1.19</t>
  </si>
  <si>
    <t>0.90 to 1.04 @ 0.01</t>
  </si>
  <si>
    <t>1.20 to 1.78</t>
  </si>
  <si>
    <t>1.05 to 1.19 @ 0.01</t>
  </si>
  <si>
    <t>1.80 to 2.38</t>
  </si>
  <si>
    <t>1.20 to 1.48 @ 0.02</t>
  </si>
  <si>
    <t>2.42 to 3.58</t>
  </si>
  <si>
    <t>1.50 to 1.78 @ 0.02</t>
  </si>
  <si>
    <t>3.62 to 4.78</t>
  </si>
  <si>
    <t>1.80 to 2.08 @ 0.02</t>
  </si>
  <si>
    <t>3.65 to 4.80</t>
  </si>
  <si>
    <t>2.10 to 2.38 @ 0.02</t>
  </si>
  <si>
    <t>4.85 to 6.00</t>
  </si>
  <si>
    <t>2.40 to 2.96 @ 0.04</t>
  </si>
  <si>
    <t>3.00 to 3.56 @ 0.04</t>
  </si>
  <si>
    <t>3.60 to 4.16 @ 0.04</t>
  </si>
  <si>
    <t>4.20 to 4.76 @ 0.04</t>
  </si>
  <si>
    <t>4.80 to 5.36 @ 0.04</t>
  </si>
  <si>
    <t>5.40 to 5.96 @ 0.04</t>
  </si>
  <si>
    <t>TPS546D24A Master</t>
  </si>
  <si>
    <t>R to AGND</t>
  </si>
  <si>
    <t>R to BP1V5</t>
  </si>
  <si>
    <t>R2G Code</t>
  </si>
  <si>
    <t>RDIV Code</t>
  </si>
  <si>
    <t>Select Device:</t>
  </si>
  <si>
    <t>INTERLEAVE</t>
  </si>
  <si>
    <t>Name</t>
  </si>
  <si>
    <t>Current per phase</t>
  </si>
  <si>
    <t>Inductor Value</t>
  </si>
  <si>
    <t>Nominal Inductor Value selected</t>
  </si>
  <si>
    <t>Inductor Derating</t>
  </si>
  <si>
    <t xml:space="preserve">Bulk Output Capacitor </t>
  </si>
  <si>
    <t>Nominal value of a Single Bulk/Polymer/Electrolytic Output Capacitor</t>
  </si>
  <si>
    <t>Ceramic Output Capacitor</t>
  </si>
  <si>
    <t>Capacitor Derating (Cer)</t>
  </si>
  <si>
    <t>Current Loop Gain Setting Resistor.  Select value equal to or less than RVI recommended.</t>
  </si>
  <si>
    <t>Equivilent Czi Capacitor Selected (including Multiplier) Integrator Bandwidth of the current loop.</t>
  </si>
  <si>
    <t>Current Loop Pole Capacitor.  Select nearest value CPI recommended.</t>
  </si>
  <si>
    <t xml:space="preserve">Voltage loop gain setting resistor.  Select value equal to or less than RVV recommended </t>
  </si>
  <si>
    <t>Equivelent Voltage Loop integrating capacitor.  Sets Integrator bandwidth of the voltage loop.</t>
  </si>
  <si>
    <t>Voltage loop pole capacitor.  Select the nearest value to CPV recommended.</t>
  </si>
  <si>
    <t>TPS546D24 Resistor Programming Look-up Table</t>
  </si>
  <si>
    <t>TPS546x24A Resistor Programming Look-up Table</t>
  </si>
  <si>
    <t>RVI target</t>
  </si>
  <si>
    <t>CZI target</t>
  </si>
  <si>
    <t>CPI target</t>
  </si>
  <si>
    <t>CZI_MULT</t>
  </si>
  <si>
    <t>MB ILOOP selected</t>
  </si>
  <si>
    <t>F zi selected</t>
  </si>
  <si>
    <t>F pi selected</t>
  </si>
  <si>
    <t>Current Loop Mid-band Gain with selected values</t>
  </si>
  <si>
    <t>Current Loop Zero Frequency with selected values</t>
  </si>
  <si>
    <t>Current Loop Pole Frequency with selected values</t>
  </si>
  <si>
    <t>RVV target</t>
  </si>
  <si>
    <t>CZV target</t>
  </si>
  <si>
    <t>CPV target</t>
  </si>
  <si>
    <t>Estimated Current Loop Bandwidth</t>
  </si>
  <si>
    <t>Voltage Loop Pole Frequency with selected values</t>
  </si>
  <si>
    <t>Voltage Loop Zero Frequency with selected values</t>
  </si>
  <si>
    <t>Voltage Loop Mid-Band Gain with selected values</t>
  </si>
  <si>
    <t>MB VLOOP selected</t>
  </si>
  <si>
    <t>F zv selected</t>
  </si>
  <si>
    <t>F pv selected</t>
  </si>
  <si>
    <t>Target GMI x RVI (ILOOP)</t>
  </si>
  <si>
    <t>Target GMV x RVV (VLOOP)</t>
  </si>
  <si>
    <t>ILOOP target</t>
  </si>
  <si>
    <t>VLOOP target</t>
  </si>
  <si>
    <t>If #N/A - click on CZI_Multiplier and select a new value from the drop down menu.  
CZI may need to be updated after as well.</t>
  </si>
  <si>
    <t>Internal Multiplier for Czi Capacitor  (If Multiplier is red, Current multiplier value not available)</t>
  </si>
  <si>
    <t>Selected Comp Code</t>
  </si>
  <si>
    <t>Values from Design Worksheet Tab</t>
  </si>
  <si>
    <t>Number of devices</t>
  </si>
  <si>
    <t>Switching Frequency (If Yellow, option is not available through pin strapping)</t>
  </si>
  <si>
    <t>Voltage Loop Mid-Band Gain with selected value through pin strapping</t>
  </si>
  <si>
    <t>Current Loop Mid-Band Gain with selected value through pin strapping</t>
  </si>
  <si>
    <t>Estimated Current Loop Bandwidth through pin strapping</t>
  </si>
  <si>
    <t>Estimated Voltage Loop Bandwidth through pin strapping</t>
  </si>
  <si>
    <t>Percentage of Nominal Bulk Capacitance remaining after Tolerance, Thermal, and DC Bias derating</t>
  </si>
  <si>
    <t>Percentage of Nominal Inductance remaining after Tolerance, Thermal, and Saturation derating</t>
  </si>
  <si>
    <t>Percentage of Nominal Ceramic Capacitance remaining after Tolerance, Thermal, and DC Bias derating</t>
  </si>
  <si>
    <t>Highest Comp Code value from table</t>
  </si>
  <si>
    <t>Maximum Output Capacitance used for loop compensation calculations
(max of total Nominal capacitance, total derated capacitance, user entered maximum)</t>
  </si>
  <si>
    <t>Cout-Max User</t>
  </si>
  <si>
    <t>Capacitor Derating (Bulk)</t>
  </si>
  <si>
    <t>Nominal value of a Single Ceramic Output Capacitor</t>
  </si>
  <si>
    <t>Single Ceramic Capacitor Capactiance</t>
  </si>
  <si>
    <t>Single Ceramic Capacitor ESR</t>
  </si>
  <si>
    <t>Total Ceramic Cout</t>
  </si>
  <si>
    <t>Total Ceramic Output Capacitance</t>
  </si>
  <si>
    <t>Total Ceramic ESR</t>
  </si>
  <si>
    <t>Effective Ceramic Capacitance ESR</t>
  </si>
  <si>
    <t>Cout (Cer)</t>
  </si>
  <si>
    <t>ESR (Cer)</t>
  </si>
  <si>
    <t>Count (Cer)</t>
  </si>
  <si>
    <t>Number of Ceramic Capacitors (Total, include all phases)</t>
  </si>
  <si>
    <t>Number of Bulk Capacitors (Total, include all phases)</t>
  </si>
  <si>
    <t>To select optimized COMPENSATION_CONFIG values available through PMBus programming, continue with value selection below.
When programming the compensation through PMBus, COMPENSATION_CONFIG must be written to the NVM prior to boot-up OR use pin strap compensation for initial boot-up.</t>
  </si>
  <si>
    <t>To select COMPENSATION_CONFIG through pin strap resistors, refer to the table at the right and select resistors in Pin Detect Programming TAB  ----------&gt;</t>
  </si>
  <si>
    <t>User Entered Maximum Total Output Capacitance (may be used to set voltage loop zero frequency)</t>
  </si>
  <si>
    <t>Loop Unity Gain Frequency with Cout Max (may be used to set voltage loop zero frequency)</t>
  </si>
  <si>
    <t>Purpose</t>
  </si>
  <si>
    <t>Connection For Functional Use</t>
  </si>
  <si>
    <t>Reasoning</t>
  </si>
  <si>
    <t>Recommended Component Values from Calculator</t>
  </si>
  <si>
    <t>Component units</t>
  </si>
  <si>
    <t>Status</t>
  </si>
  <si>
    <t>Comments</t>
  </si>
  <si>
    <t>Control</t>
  </si>
  <si>
    <t>Connect this pin to a resistor divider between BP1V5 and AGND for different options of internal voltage feedback divider and default output voltage.</t>
  </si>
  <si>
    <t>VSEL top and bottom resistors chosen correctly to set output voltage. Recommend placeholders for a divider.</t>
  </si>
  <si>
    <t>VOSNS</t>
  </si>
  <si>
    <t>The positive input of the remote sense amplifier.</t>
  </si>
  <si>
    <t>VOSNS connected to output voltage at the load using a 10 to 100 ohm resistor in series.</t>
  </si>
  <si>
    <t>VOSNS bypassed to GOSNS with 47pF or larger capacitor.  This combined with series resistor creates high frequency filter. This capacitor should be less than:
1/(2*PI*R*fsw)</t>
  </si>
  <si>
    <t>This capacitor combined the capacitor serves as a high frequency filter. Keeping the value less than calculated to the left minimizes the phase shift imposed by the filter.</t>
  </si>
  <si>
    <t>Configuration</t>
  </si>
  <si>
    <t>Connect this pin to a resistor divider between BP1V5 and AGND for different options of switching frequency and internal compensation parameters.</t>
  </si>
  <si>
    <t>MSEL1 top and bottom resistors chosen correctly to set fsw and compensation. Recommend placeholders for a divider.</t>
  </si>
  <si>
    <t>Connect this pin to a resistor divider between BP1V5 and AGND for different options of soft-start time, overcurrent fault limit, and multi-phase information.</t>
  </si>
  <si>
    <t>MSEL2 top and bottom resistors chosen correctly to set soft start, current limits and stack configuration. Recommend placeholders for a divider.</t>
  </si>
  <si>
    <t>Connect this pin to a resistor divider between BP1V5 and AGND for different options of PMBus addresses and frequency sync (including determination of SYNC pin as SYNC IN or SYNC OUT function).</t>
  </si>
  <si>
    <t>ADRSEL top and bottom resistors chosen correctly to set PMBus slave address and SYNC configuration. Recommend placeholders for a divider.</t>
  </si>
  <si>
    <t>29, 30, 31, 32</t>
  </si>
  <si>
    <t>MSEL1, MSEL2, VSEL, ADRSEL</t>
  </si>
  <si>
    <t>Pin strap resistors should be terminated to AGND.</t>
  </si>
  <si>
    <t>AGND is the analog ground and is clean. Connecting it to PGND will create noise to be coupled on to the pins and should be strictly avoided.</t>
  </si>
  <si>
    <t>GOSNS/SLAVE</t>
  </si>
  <si>
    <t>The negative input of the remote sense amplifier for loop master device or should be pulled up high to indicate loop slave.</t>
  </si>
  <si>
    <t>GOSNS connected to ground at the load using a 10 to 100 ohm resistor in series. Only for a single phase design or master in a multi-phase design.</t>
  </si>
  <si>
    <t>The resistor breaks the net to help ensure it is connected remotely to the load. This resistor combined the capacitor also serves as a high frequency filter.</t>
  </si>
  <si>
    <t>SLAVE connected to BP1V5 for slave devices in a multi-phase design</t>
  </si>
  <si>
    <t>VSHARE</t>
  </si>
  <si>
    <t>Voltage sharing signal for multi-phase operation.</t>
  </si>
  <si>
    <t>Single phase design: VSHARE left floating for single phase design</t>
  </si>
  <si>
    <t xml:space="preserve">Multi-phase design: VSHARE tied to AGND with a 33pF or larger bypass capacitor.  VSHARE is a low impedance output and internally sensed at the pin.  </t>
  </si>
  <si>
    <t>This bypassing capacitor is used to prevent external noise from adding to VSHARE signal between stacked multi-phase devices.</t>
  </si>
  <si>
    <t>EN/UVLO</t>
  </si>
  <si>
    <t>Enable switching as the PMBus CONTROL pin.</t>
  </si>
  <si>
    <t>The recommended max voltage on the EN pin is only 5.5V. It cannot be connected to PVIN directly (unless PVIN max is below 5.5V)</t>
  </si>
  <si>
    <t>Multi-phase design: recommend connecting between stacked devices. If a resistor divider is use, the hysteresis current is multiplied by the number of phases tied together.</t>
  </si>
  <si>
    <t>PGD/RST_B</t>
  </si>
  <si>
    <t>Open-drain power good or reset#</t>
  </si>
  <si>
    <t>When configured as PGOOD, pull-up resistor is present</t>
  </si>
  <si>
    <t>Open-drain output</t>
  </si>
  <si>
    <t>SYNC</t>
  </si>
  <si>
    <t>For frequency synchronization</t>
  </si>
  <si>
    <t>SYNC floating if not used, if used ADRSEL confirmed for application. Must be connected between stacked devices.</t>
  </si>
  <si>
    <t>39, 40</t>
  </si>
  <si>
    <t>BCX_CLK BCX_DAT</t>
  </si>
  <si>
    <t>Clock and data for back-channel communications between stacked devices</t>
  </si>
  <si>
    <t>Power Stage</t>
  </si>
  <si>
    <t>BOOT</t>
  </si>
  <si>
    <t>Bootstrap pin for the internal flying high side driver</t>
  </si>
  <si>
    <t>BOOT tied to SW with 0.1 µF capacitor with X5R or better grade dielectric. Use an 0603 package size to minimize derating.</t>
  </si>
  <si>
    <t xml:space="preserve">Add optional series BOOT resistor of up to 8 Ω. A 0-Ω placeholder for the BOOT resistor is recommended.  </t>
  </si>
  <si>
    <t>Series BOOT resistor helps reduce voltage spikes at switch by slowing down the turn-on of the high-side FET.</t>
  </si>
  <si>
    <t>8, 9, 10, 11, 12</t>
  </si>
  <si>
    <t>SW</t>
  </si>
  <si>
    <t>Switched power output of the device.</t>
  </si>
  <si>
    <t>R-C snubber placed between the SW and PGND. Resistor must be rated for the power dissipation in it. Typical values are 1-nF, 1-Ω with the resistor in an 0805 package.</t>
  </si>
  <si>
    <t>These components are chosen to reduce voltage spikes at switch by slowing down the turn-on of the high-side FET</t>
  </si>
  <si>
    <t>21, 22, 23, 24, 25</t>
  </si>
  <si>
    <t>PVIN</t>
  </si>
  <si>
    <t>Input power to the power stage.</t>
  </si>
  <si>
    <t>At least one ( two capacitors preferred) 2.2nF – 10nF capacitor in a 0402 package from PVIN to PGND to provide low inductance bypassing for the rising edge of SW.</t>
  </si>
  <si>
    <t>High-frequency bypass capacitor can help reduce switching spikes.
The 0402 capacitors, along with the vias (discussed in the layout review checklist) for returning the PVIN current to the thermal path through as many internal layers as possible to minimize the loop inductance, will help reduce the energy stored in the parasitic inductance during the charging of the switching node, and thus the ringing of the switch node on the turn-on of the high-side FET.</t>
  </si>
  <si>
    <t>Low-impedance bypassing of these pins to PGND is critical. At a minimum recommend enough capacitance to limit the input ripple to 5% Vin. Include derating for ceramic capacitors.</t>
  </si>
  <si>
    <t>Supplies the high switching currents demanded when the high-side MOSFET switches on.</t>
  </si>
  <si>
    <t>AVIN</t>
  </si>
  <si>
    <t>Input power to the controller.</t>
  </si>
  <si>
    <t>AVIN bypassed to AGND with 1µF or larger bypass capacitor placed as close as possible to the AVIN pin, through a low impedance path, to AVIN and AGND pins. Do not bypass to PGND.</t>
  </si>
  <si>
    <t>Must return to AGND because the PGND is noisy and having the capacitor sitting between AVIN and PGND will cause noise to be injected onto the AVIN pin.</t>
  </si>
  <si>
    <t>If single supply (AVIN = PVIN), AVIN tied to PVIN with 10-Ω resistor to create a 10-µs filter.  Also needed if AVIN = VDD5.</t>
  </si>
  <si>
    <t xml:space="preserve">Resistor is used to filter switching noise to limit the noise on AVIN.  </t>
  </si>
  <si>
    <t>Lout</t>
  </si>
  <si>
    <t>Output inductor</t>
  </si>
  <si>
    <t>Inductor properly rated and selected for ripple current relative to full load current between 0.1 and 0.4. The absolute minimum ripple current recommended is 5% the devices rated current.</t>
  </si>
  <si>
    <t>Cout</t>
  </si>
  <si>
    <t>Output capacitors</t>
  </si>
  <si>
    <t>Output capacitors properly rated and selected to support output voltage ripple and load transient requirements. Include derating for ceramic capacitors.</t>
  </si>
  <si>
    <t>AGND</t>
  </si>
  <si>
    <t>Analog ground return for controller.</t>
  </si>
  <si>
    <t>AGND and PGND tied together and connected directly to the thermal pad.</t>
  </si>
  <si>
    <t>This is critical to minimize noise.</t>
  </si>
  <si>
    <t>13, 14, 15, 16, 17, 18, 19, 20</t>
  </si>
  <si>
    <t>PGND</t>
  </si>
  <si>
    <t>Power stage ground return.</t>
  </si>
  <si>
    <t>On Chip Regulator</t>
  </si>
  <si>
    <t>BP1V5</t>
  </si>
  <si>
    <t>Output of the 1.5-V internal regulator.</t>
  </si>
  <si>
    <t>A 1µF or larger bypass capacitor is required between BP1V5 and DRTN.</t>
  </si>
  <si>
    <t>This is critical to stabilize LDO.</t>
  </si>
  <si>
    <t>DRTN</t>
  </si>
  <si>
    <t>Digital bypass return for bypass capacitor for BP1V5.</t>
  </si>
  <si>
    <t xml:space="preserve">DRTN must not be connected to PGND or AGND. </t>
  </si>
  <si>
    <t>Pin is internally connected. Connecting to AGND or PGND grounds externally could create a loop for current to flow and create a voltage differential.</t>
  </si>
  <si>
    <t>VDD5</t>
  </si>
  <si>
    <t>Output of the 5-V internal regulator.</t>
  </si>
  <si>
    <t>VDD5 bypassed to PGND at the thermal pad, through a low impedance path, with 4.7µF or larger bypass capacitor.</t>
  </si>
  <si>
    <t>Provides charge for the gate driver.</t>
  </si>
  <si>
    <t>PMBus</t>
  </si>
  <si>
    <t>PMB_CLK</t>
  </si>
  <si>
    <t>PMBus CLK pin.</t>
  </si>
  <si>
    <t xml:space="preserve">Use this app note to calculate the required pullup for your design. </t>
  </si>
  <si>
    <t>PMB_DATA</t>
  </si>
  <si>
    <t>PMBus DATA pin.</t>
  </si>
  <si>
    <t>SMB_ALRT</t>
  </si>
  <si>
    <t>SMBus alert pin.</t>
  </si>
  <si>
    <t>Misc</t>
  </si>
  <si>
    <t xml:space="preserve">NC </t>
  </si>
  <si>
    <t>Not internally connected.</t>
  </si>
  <si>
    <t>Pin can be left floating or connected to PGND at the thermal pad.</t>
  </si>
  <si>
    <t>Placement or Routing?</t>
  </si>
  <si>
    <t>Remarks</t>
  </si>
  <si>
    <t>29, 30, 31, 32, 33, 34</t>
  </si>
  <si>
    <t>MSEL2, VSEL, ADRSEL, MSEL1, VOSNS, GOSNS</t>
  </si>
  <si>
    <t>Placement</t>
  </si>
  <si>
    <t>Keep signal components local to the device, and place them as close as possible to the pins to which they are connected. These components include the VOSNS and GOSNS series resistors and differential filter capacitor as well as MSEL1, MSEL2, VSEL, and ADRSEL resistors. Those components must be terminated to AGND with a minimum return loop or bypassed to the copper area of a separate low-impedance analog ground (AGND) that is isolated from fast switching voltages and current paths and has single connection to PGND on the thermal pad through the AGND pin.</t>
  </si>
  <si>
    <t>33, 34</t>
  </si>
  <si>
    <t>VOSNS, GOSNS</t>
  </si>
  <si>
    <t>Routing</t>
  </si>
  <si>
    <t>Route the VOSNS and GOSNS lines from the output capacitor bank at the load back to the device pins as a tightly coupled differential pair.  These traces must be kept away from switching or noisy areas which can add differential-mode noise.</t>
  </si>
  <si>
    <t>35, 38, 39, 40</t>
  </si>
  <si>
    <t>VSHARE, SYNC, BCX_CLK, BCX_DATA</t>
  </si>
  <si>
    <t>Use caution when routing of the SYNC, VSHARE, BCX_CLK and BCX_DATA traces for stackable configurations.  The SYNC trace carries a rail-to-rail signal and should be routed away from sensitive analog signals, including the VSHARE, FB signals. The VSHARE traces should also be kept away from fast switching voltages or currents formed by the PVIN, AVIN, SW, BOOT, VDD5 pins.</t>
  </si>
  <si>
    <t>7, 8, 9, 10, 11, 12</t>
  </si>
  <si>
    <t>BOOT, SW</t>
  </si>
  <si>
    <t>Route sensitive traces away from the SW and BOOT pins as these nets contain fast switching voltages and lend easily to capacitive coupling</t>
  </si>
  <si>
    <t>Minimize the SW copper area for best noise performance. Route sensitive traces away from the SW and BOOT pins as these nets contain fast switching voltages and lend easily to capacitive coupling.</t>
  </si>
  <si>
    <t>Snubber component placement is critical for effective ringing reduction.  These components should be on the same layer as the TPS546D24A devices and be kept as close as possible to the SW and PGND copper areas.</t>
  </si>
  <si>
    <t>SW, Cout</t>
  </si>
  <si>
    <t>The output capacitor is the second one which should be considered. Below shows an example of building a “pyramid” arrangement.
Start with some of the ceramic capacitors close to the inductor;
Then build to the bulk capacitors;
Finally, decreasing ceramic capacitors down to the smallest, lowest values close to the load.</t>
  </si>
  <si>
    <t>21, 22, 23, 24, 25, 26</t>
  </si>
  <si>
    <t>PVIN, AVIN</t>
  </si>
  <si>
    <t>The AVIN bypass capacitor should be placed close to the AVIN pin and provide a low-impedance path to PGND at the thermal pad. If AVIN is powered from PVIN for single supply operation, AVIN and PVIN should be separated with a 10-μs R-C filter to reduce PVIN switching noise on AVIN.</t>
  </si>
  <si>
    <t>7, 8, 9, 10, 11, 12, 21, 22, 23, 24, 25, 26, 28</t>
  </si>
  <si>
    <t>BOOT, SW, PVIN, AVIN, VDD5</t>
  </si>
  <si>
    <t>The PGND pin (pin 26) must be directly connected to the thermal pad of the device on the PCB, with a low noise, low-impedance path.</t>
  </si>
  <si>
    <t>13, 14, 15, 16, 17, 18, 19, 20, 37</t>
  </si>
  <si>
    <t>PGND, AGND</t>
  </si>
  <si>
    <t>AGND and PGND tied together and connected directly to the thermal pad</t>
  </si>
  <si>
    <t>4, 5</t>
  </si>
  <si>
    <t>BP1V5, DRTN</t>
  </si>
  <si>
    <t xml:space="preserve">The BP1V5 bypass capacitor should be placed close to the BP1V5 pin and provide a low-impedance path to DRTN. </t>
  </si>
  <si>
    <t>DRTN should not be connected to any other pin or node. DRTN is internally connected to AGND and by external connection to System Ground. Connecting DRTN to PGND or AGND could introduce a ground loop and errant operation.</t>
  </si>
  <si>
    <t>Output of the 5-V internal regulator</t>
  </si>
  <si>
    <t>The VDD5 bypass capacitor carries a large switching current for the gate driver. Bypassing the VDD5 pin to PGND at the thermal pad with a low-impedance path is very critical to the stable operation of the TPS546D24 devices. Place the VDD5 high-frequency bypass capacitors as close as possible to the device pins, with a minimum return loop back to the Thermal Pad.</t>
  </si>
  <si>
    <t>2, 3, 6</t>
  </si>
  <si>
    <t>PMB_DATA, PMB_CLK, SMB_ALRT</t>
  </si>
  <si>
    <t>Keep the pullup resistors close to the pin and rout these signals away from noisy areas and other noise sensitive traces.</t>
  </si>
  <si>
    <t>Vias</t>
  </si>
  <si>
    <t>There is not a specific rule for via’s size. Typically, small size is recommended as it allows vias to be placed together while maintaining connectivity to internal layers. However, it will also increase the cost since drills used for smaller via tend to break more.
The general rule is that designers can pick smallest via size with minimum plated internal diameter and annular ring diameter which do not increase PCB cost. 
A typical example is:
Drilled Hole: 13 mils
Plated Hole: 10 mils (1oz plating reduces a hole size about 3 mils)
Annular Ring: 20 mils</t>
  </si>
  <si>
    <t>Vias help reduce current loop and help thermal dissipation by providing additional copper area for heat to dissipate. Also vias help to reduce the parasitic resistance and inductance caused by long loops through which current flows.</t>
  </si>
  <si>
    <t>Via-to-via spacing</t>
  </si>
  <si>
    <t xml:space="preserve">In order to reduce parasitic parameters’ effect brought by inappropriate vias placement, it is best to space vias out wide enough to allow a minimum width line to round between them. The specific rule is shown below.
• Check minimum trace width and minimum trace to trace spacing;
• Check via’s annular ring;
• Via’s minimum center to center spacing is 1×annular ring+2×minimum trace to trace spacing+1×minimum trace width;
• Drilled Hole: 13 mils
• Plated Hole: 10 mils (1oz plating reduces a hole size about 3 mils)
• Annular Ring: 20 mils
• Minimum spacing between vias and traces: 8 mils
• Minimum line spacing: 8 mils
• Minimum Center to Center Via spacing: 2x 18mils/2 + 2x 7 mils + 7 mils = 18 + 3x 7 = 18 + 21 = 39 mils (1mm)
Its worth pointing out that in the ground under the thermal pad we generally don’t want other signals flowing and we want to maximize thermal and electrical conduction, so we typically space vias closer within the thermal pad.
</t>
  </si>
  <si>
    <t>The distance of a via to its proximate via is critical. When vias are tightly spaced, planes and pours on other layers cannot route between the vias. In this case, current cannot flow in its most direct path with the lowest inductance and resistance. In other words, it will find some ways else which have larger distance to finish the loop. This leads to undesirable parasitic parameters.</t>
  </si>
  <si>
    <t>Via placement</t>
  </si>
  <si>
    <t>Via should be placed near output capacitors to provide the shortest possible loop to minimize parasitic resistance and inductance. It is recommended to position via near terminals of capacitors. Regarding to large package capacitors, for example 0805, 1206 and 1210 packages, vias can be placed under the capacitors. This will further reduce the current loop.</t>
  </si>
  <si>
    <t>Via quantity</t>
  </si>
  <si>
    <t>Depending on via’s size and minimum center-to-center spacing, 2 to 4 vias per capacitor terminal are effective to provide direct connection to internal and bottom layers. It should be noted those vias must be paralleled to lead, as which has been shown below.</t>
  </si>
  <si>
    <t>Validation Options</t>
  </si>
  <si>
    <t>Complete</t>
  </si>
  <si>
    <t>Not Applicable</t>
  </si>
  <si>
    <t>Internal Reference Voltage (VOUT x VOUT_SCALE_LOOP - Warning or Caution - See Comment)</t>
  </si>
  <si>
    <t>User Entered Value</t>
  </si>
  <si>
    <t>Fixed IC Parameter</t>
  </si>
  <si>
    <t>Calculated Parameter</t>
  </si>
  <si>
    <t>Design Calculations</t>
  </si>
  <si>
    <t>Input</t>
  </si>
  <si>
    <t>Recommended</t>
  </si>
  <si>
    <t>Selected Value</t>
  </si>
  <si>
    <t>Calculated with Selected Value</t>
  </si>
  <si>
    <t>Description</t>
  </si>
  <si>
    <r>
      <rPr>
        <b/>
        <sz val="12"/>
        <color rgb="FF9C0006"/>
        <rFont val="Arial"/>
        <family val="2"/>
      </rPr>
      <t>IMPORTANT NOTE:</t>
    </r>
    <r>
      <rPr>
        <sz val="12"/>
        <color rgb="FF9C0006"/>
        <rFont val="Arial"/>
        <family val="2"/>
      </rPr>
      <t xml:space="preserve"> The COMPENSATION_CONFIG settings are limited when using pin strap. The design will be stable but may not be optimized.</t>
    </r>
  </si>
  <si>
    <t>Pinstrap Setting</t>
  </si>
  <si>
    <t>R_Divider</t>
  </si>
  <si>
    <t>R_Bot</t>
  </si>
  <si>
    <t>EEPROM Value</t>
  </si>
  <si>
    <t>kΩ</t>
  </si>
  <si>
    <t>MSEL1 Comp Config</t>
  </si>
  <si>
    <t>ILOOP gain mb = EEPROM; VLOOP gain mb = EEPROM, FSW = EEPROM</t>
  </si>
  <si>
    <t>ILOOP gain mb = EEPROM, VLOOP gain mb = EEPROM</t>
  </si>
  <si>
    <t>ILOOP gain mb = 2, VLOOP gain mb = 0.5</t>
  </si>
  <si>
    <t>ILOOP gain mb = 2, VLOOP gain mb = 1</t>
  </si>
  <si>
    <t>ILOOP gain mb = 2, VLOOP gain mb = 2</t>
  </si>
  <si>
    <t>ILOOP gain mb = 2, VLOOP gain mb = 4</t>
  </si>
  <si>
    <t>ILOOP gain mb = 2, VLOOP gain mb = 8</t>
  </si>
  <si>
    <t>ILOOP gain mb = 3, VLOOP gain mb = 0.5</t>
  </si>
  <si>
    <t>ILOOP gain mb = 3, VLOOP gain mb = 1</t>
  </si>
  <si>
    <t>ILOOP gain mb = 3, VLOOP gain mb = 2</t>
  </si>
  <si>
    <t>ILOOP gain mb = 3, VLOOP gain mb = 4</t>
  </si>
  <si>
    <t>ILOOP gain mb = 3, VLOOP gain mb = 8</t>
  </si>
  <si>
    <t>ILOOP gain mb = 4, VLOOP gain mb = 0.5</t>
  </si>
  <si>
    <t>ILOOP gain mb = 4, VLOOP gain mb = 1</t>
  </si>
  <si>
    <t>ILOOP gain mb = 4, VLOOP gain mb = 2</t>
  </si>
  <si>
    <t>ILOOP gain mb = 4, VLOOP gain mb = 4</t>
  </si>
  <si>
    <t>ILOOP gain mb = 4, VLOOP gain mb = 8</t>
  </si>
  <si>
    <t>ILOOP gain mb = 5, VLOOP gain mb = 0.5</t>
  </si>
  <si>
    <t>ILOOP gain mb = 5, VLOOP gain mb = 1</t>
  </si>
  <si>
    <t>ILOOP gain mb = 5, VLOOP gain mb = 2</t>
  </si>
  <si>
    <t>ILOOP gain mb = 5, VLOOP gain mb = 4</t>
  </si>
  <si>
    <t>ILOOP gain mb = 5, VLOOP gain mb = 8</t>
  </si>
  <si>
    <t>ILOOP gain mb = 6, VLOOP gain mb = 0.5</t>
  </si>
  <si>
    <t>ILOOP gain mb = 6, VLOOP gain mb = 1</t>
  </si>
  <si>
    <t>ILOOP gain mb = 6, VLOOP gain mb = 2</t>
  </si>
  <si>
    <t>ILOOP gain mb = 6, VLOOP gain mb = 4</t>
  </si>
  <si>
    <t>ILOOP gain mb = 6, VLOOP gain mb = 8</t>
  </si>
  <si>
    <t>ILOOP gain mb = 7, VLOOP gain mb = 0.5</t>
  </si>
  <si>
    <t>ILOOP gain mb = 7, VLOOP gain mb = 1</t>
  </si>
  <si>
    <t>ILOOP gain mb = 7, VLOOP gain mb = 2</t>
  </si>
  <si>
    <t>ILOOP gain mb = 7, VLOOP gain mb = 4</t>
  </si>
  <si>
    <t>ILOOP gain mb = 7, VLOOP gain mb = 8</t>
  </si>
  <si>
    <t>ILOOP gain mb = 10, VLOOP gain mb = 2</t>
  </si>
  <si>
    <t>MSEL1 Freq Switch</t>
  </si>
  <si>
    <t>MSEL2 OC FAULT/OC_WARN</t>
  </si>
  <si>
    <t>OCF = 52, OCW = 40</t>
  </si>
  <si>
    <t>OCF = 39, OCW = 30</t>
  </si>
  <si>
    <t>OCF = 26, OCW = 20</t>
  </si>
  <si>
    <t>OCF = 14, OCW = 10</t>
  </si>
  <si>
    <t>MSEL2 TON_RISE</t>
  </si>
  <si>
    <t>Number of Slaves</t>
  </si>
  <si>
    <t>None, stand alone</t>
  </si>
  <si>
    <t>1 Slave, 2 Phases</t>
  </si>
  <si>
    <t>2 Slaves, 3 Phases</t>
  </si>
  <si>
    <t>3 Slaves, 4 Phases</t>
  </si>
  <si>
    <t>VSEL V Range</t>
  </si>
  <si>
    <t>VSEL Vout Command</t>
  </si>
  <si>
    <t>VSEL Vout scale loop</t>
  </si>
  <si>
    <t>ADDRSEL PMB ADDR</t>
  </si>
  <si>
    <t>ADDRSEL Phase shift/sync/IL</t>
  </si>
  <si>
    <t>10h / 16b</t>
  </si>
  <si>
    <t>11h / 17b</t>
  </si>
  <si>
    <t>12h / 18b</t>
  </si>
  <si>
    <t>13h / 19b</t>
  </si>
  <si>
    <t>14h / 20b</t>
  </si>
  <si>
    <t>15h / 21b</t>
  </si>
  <si>
    <t>16h / 22b</t>
  </si>
  <si>
    <t>17h / 23b</t>
  </si>
  <si>
    <t>18h / 24b</t>
  </si>
  <si>
    <t>19h / 25b</t>
  </si>
  <si>
    <t>1Ah / 26b</t>
  </si>
  <si>
    <t>1Bh / 27b</t>
  </si>
  <si>
    <t>1Ch / 28b</t>
  </si>
  <si>
    <t>1Dh / 29b</t>
  </si>
  <si>
    <t>1Eh / 30b</t>
  </si>
  <si>
    <t>1Fh / 31b</t>
  </si>
  <si>
    <t>EEPROMP (24h / 36d)</t>
  </si>
  <si>
    <t>0°, Auto, 0x0020</t>
  </si>
  <si>
    <t>0°, In 0x0040</t>
  </si>
  <si>
    <t>90°, In 0x0041</t>
  </si>
  <si>
    <t>120°, In 0x0031</t>
  </si>
  <si>
    <t>180°, In 0x0042</t>
  </si>
  <si>
    <t>270°, In 0x0043</t>
  </si>
  <si>
    <t>240°, In 0x0032</t>
  </si>
  <si>
    <t>0°, Out, 0x0020</t>
  </si>
  <si>
    <t>180°, Out, 0x0042</t>
  </si>
  <si>
    <t>0.50 to 0.55</t>
  </si>
  <si>
    <t>0.60 to 0.74</t>
  </si>
  <si>
    <t>0.75 to 0.89</t>
  </si>
  <si>
    <t>0.90 to 1.04</t>
  </si>
  <si>
    <t>1.05 to 1.19</t>
  </si>
  <si>
    <t>1.20 to 1.49</t>
  </si>
  <si>
    <t>1.50 to 1.79</t>
  </si>
  <si>
    <t>1.80 to 2.09</t>
  </si>
  <si>
    <t>2.10 to 2.39</t>
  </si>
  <si>
    <t>ILOOP mb = 3, VLOOP mb = 4</t>
  </si>
  <si>
    <t>550.000 kHz</t>
  </si>
  <si>
    <t>52 / 40 A</t>
  </si>
  <si>
    <t>3 ms</t>
  </si>
  <si>
    <t>1 slave</t>
  </si>
  <si>
    <t>0.5 to 1.5 V</t>
  </si>
  <si>
    <t>0.798828125 V</t>
  </si>
  <si>
    <t>24h / 36d</t>
  </si>
  <si>
    <t>0°, Auto Detect SYNC, 0x0020</t>
  </si>
  <si>
    <t>2.40 to 2.99</t>
  </si>
  <si>
    <t>3.00 to 3.59</t>
  </si>
  <si>
    <t>3.60 to 4.19</t>
  </si>
  <si>
    <t>4.20 to 4.76</t>
  </si>
  <si>
    <t>4.80 to 5.39</t>
  </si>
  <si>
    <t>5.40 to 6.00</t>
  </si>
  <si>
    <t>Rd</t>
  </si>
  <si>
    <t>Rb</t>
  </si>
  <si>
    <t xml:space="preserve">Top Resistor: </t>
  </si>
  <si>
    <t xml:space="preserve">
Bottom Resistor: </t>
  </si>
  <si>
    <t>Ω</t>
  </si>
  <si>
    <t xml:space="preserve">Minimum: </t>
  </si>
  <si>
    <t xml:space="preserve">
Maximum: </t>
  </si>
  <si>
    <t>Choose the Output Inductor (Lout)</t>
  </si>
  <si>
    <t>The inductance is selected based on a p-p ripple current target. Smaller L reduces solution size while larger L reduces AC loss.</t>
  </si>
  <si>
    <t>Choose the Output Capacitor (Cout)</t>
  </si>
  <si>
    <t>The output capacitance is deteremind based on the output ripple, transient and stability requirements. These calculations do not support mixed type output capacitors.</t>
  </si>
  <si>
    <t>Choose the Input Capacitor (Cin)</t>
  </si>
  <si>
    <t>The input capacitance is deteremind based on the input ripple requirements. Additional bulk input capacitance may be needed for transients. 0.1µF high frequency bypass capacitors are also required.</t>
  </si>
  <si>
    <t>Current Loop and Voltage Loop Calculations</t>
  </si>
  <si>
    <t>These pins must be connected between stacked devices. If standalone, short to PGND per Table 5 in the datasheet.</t>
  </si>
  <si>
    <t>Inductor Value after derating</t>
  </si>
  <si>
    <t>Phase Position &amp; Total Number of devices in the stack (master+slaves)</t>
  </si>
  <si>
    <t>Master Resistor Selection</t>
  </si>
  <si>
    <t>Slave 1 Resistor Selection</t>
  </si>
  <si>
    <t>Slave 3 Resistor Selection</t>
  </si>
  <si>
    <t>Slave 2 Resistor Selection</t>
  </si>
  <si>
    <t>Recommended Connection</t>
  </si>
  <si>
    <t>Rbot (Ω)</t>
  </si>
  <si>
    <t>Rtop (Ω)</t>
  </si>
  <si>
    <t>180°, 2</t>
  </si>
  <si>
    <t>120°, 3</t>
  </si>
  <si>
    <t>90°, 4</t>
  </si>
  <si>
    <t>240°, 3</t>
  </si>
  <si>
    <t>180°, 4</t>
  </si>
  <si>
    <t>270°, 4</t>
  </si>
  <si>
    <t>L(target)</t>
  </si>
  <si>
    <t>Recommended target inductor value (Inductor ripple 30% of full load)</t>
  </si>
  <si>
    <t>Selected input capacitance</t>
  </si>
  <si>
    <t>Calculated input voltage ripple</t>
  </si>
  <si>
    <t>Pin Configuration when Shorted</t>
  </si>
  <si>
    <t>Pin Configuration when Floating</t>
  </si>
  <si>
    <t>Code to achieve Selected Value</t>
  </si>
  <si>
    <t>CATFISH  Loop model</t>
  </si>
  <si>
    <t>Iout_max</t>
  </si>
  <si>
    <t>40 for d24a ,20 for b24a, 10 for a24a</t>
  </si>
  <si>
    <t>N_ph</t>
  </si>
  <si>
    <t>GM_IC</t>
  </si>
  <si>
    <t>Rv_IC</t>
  </si>
  <si>
    <t>Cp_IC</t>
  </si>
  <si>
    <t>Rint_IC</t>
  </si>
  <si>
    <t>Cint_IC</t>
  </si>
  <si>
    <t>AMID_IC</t>
  </si>
  <si>
    <t xml:space="preserve"> Current Compensator mid-band gain</t>
  </si>
  <si>
    <t>(GM_IC)*(Rv_IC)</t>
  </si>
  <si>
    <t>wz1_IC</t>
  </si>
  <si>
    <t>Current compensator zero frequency</t>
  </si>
  <si>
    <t>1/(AMID_IC*(Rint_IC)*(Cint_IC))</t>
  </si>
  <si>
    <t>wp1_IC</t>
  </si>
  <si>
    <t>Current Compensator pole frequency</t>
  </si>
  <si>
    <t>1/((Rv_IC)*(Cp_IC))</t>
  </si>
  <si>
    <t>Rload</t>
  </si>
  <si>
    <t>C_cer</t>
  </si>
  <si>
    <t>Single ceramic Cout capacitance</t>
  </si>
  <si>
    <t>ESR_cer</t>
  </si>
  <si>
    <t>Single ceramic Cout ESR</t>
  </si>
  <si>
    <t>N_cer</t>
  </si>
  <si>
    <t>Number of ceramic capacitor</t>
  </si>
  <si>
    <t>C_ele</t>
  </si>
  <si>
    <t>Single electroletic Cout capacitance</t>
  </si>
  <si>
    <t>ESR_ele</t>
  </si>
  <si>
    <t>Single electroletic Cout  ESR</t>
  </si>
  <si>
    <t>N_ele</t>
  </si>
  <si>
    <t xml:space="preserve">Number of Cout electroletic capacitor </t>
  </si>
  <si>
    <t>L</t>
  </si>
  <si>
    <t>MOD</t>
  </si>
  <si>
    <t>MOD=5.5/Vin,</t>
  </si>
  <si>
    <t>K</t>
  </si>
  <si>
    <t>(K = 1 for 40A, 2 for 20A and 10A)</t>
  </si>
  <si>
    <t>RCSA</t>
  </si>
  <si>
    <t xml:space="preserve">RCSR  </t>
  </si>
  <si>
    <t>GM_VC</t>
  </si>
  <si>
    <t>for converting into rad/s</t>
  </si>
  <si>
    <t>Rv_VC</t>
  </si>
  <si>
    <t>Cp_VC</t>
  </si>
  <si>
    <t>Rint_VC</t>
  </si>
  <si>
    <t>Rint_VC=4e+06;</t>
  </si>
  <si>
    <t>Cint_VC</t>
  </si>
  <si>
    <t>Cint_VC=18.75e-12;</t>
  </si>
  <si>
    <t>AMID_VC</t>
  </si>
  <si>
    <t xml:space="preserve"> Voltage Compensator mid-band gain</t>
  </si>
  <si>
    <t>AMID_VC=GM_VC*Rv_VC</t>
  </si>
  <si>
    <t>wz1_VC</t>
  </si>
  <si>
    <t>Voltage compensator zero frequency</t>
  </si>
  <si>
    <t>wz1_VC=1/(AMID_VC*Rint_VC*Cint_VC)</t>
  </si>
  <si>
    <t>wp1_VC</t>
  </si>
  <si>
    <t xml:space="preserve"> Voltage Compensator pole frequency</t>
  </si>
  <si>
    <t>wp1_VC=1/(Rv_VC*Cp_VC)</t>
  </si>
  <si>
    <t>RSA</t>
  </si>
  <si>
    <t xml:space="preserve">  Overall current loop loop gain</t>
  </si>
  <si>
    <t>Overall loop</t>
  </si>
  <si>
    <t>VFBAMP</t>
  </si>
  <si>
    <t>Vshare to inductor current transfer function</t>
  </si>
  <si>
    <t>IFBAMP</t>
  </si>
  <si>
    <t>FF_IFBAMP</t>
  </si>
  <si>
    <t>Gid</t>
  </si>
  <si>
    <t>TCL</t>
  </si>
  <si>
    <t>Zout</t>
  </si>
  <si>
    <t>Zout_cer</t>
  </si>
  <si>
    <t>Zout_ele</t>
  </si>
  <si>
    <t>Frequency Range(in rad/s)</t>
  </si>
  <si>
    <t>Frequency Range</t>
  </si>
  <si>
    <t>T_VL=VFBAMP*H_vsh2i_FF*N_ph*Zout*RSA</t>
  </si>
  <si>
    <t>AMID_VC*wz1_VC*(s/wz1_VC+1)/(s^2/wp1_VC+s)</t>
  </si>
  <si>
    <t>H_vsh2i_FF=((IFBAMP+FF_IFBAMP)*MOD*Gid)/(1+T_CL);</t>
  </si>
  <si>
    <t>AMID_IC*wz1_IC*(s/wz1_IC+1)/(s^2/w_p1_IC+s)</t>
  </si>
  <si>
    <t>1/(s*Rv_IC*Cp_IC+1);</t>
  </si>
  <si>
    <t>Gid=Vin/(L*s+Zout);</t>
  </si>
  <si>
    <t>IFBAMP*MOD*Gid*RCSA</t>
  </si>
  <si>
    <t xml:space="preserve">  </t>
  </si>
  <si>
    <t>Zout=1/((1/Zout_cer)+1/(Zout_ele)+1/R);</t>
  </si>
  <si>
    <t>(ESR_cer/N_cer)+1/(C_cer*N_cer*s)</t>
  </si>
  <si>
    <t>(ESR_ele/N_ele)+1/(C_ele*N_ele*s)</t>
  </si>
  <si>
    <t>Total_gain</t>
  </si>
  <si>
    <t>Total_phase*</t>
  </si>
  <si>
    <t>Cout Capacitor</t>
  </si>
  <si>
    <t>Phase Margin</t>
  </si>
  <si>
    <t>Frequency (kHz)</t>
  </si>
  <si>
    <t>Bandwidth (kHz)</t>
  </si>
  <si>
    <t>Total Phase Margin</t>
  </si>
  <si>
    <t>Gain Lookup</t>
  </si>
  <si>
    <t>Phase Lookup</t>
  </si>
  <si>
    <t>Gain Margin (dB)</t>
  </si>
  <si>
    <t>Loop Bandwidth</t>
  </si>
  <si>
    <t>Loop Phase Margin</t>
  </si>
  <si>
    <t>Loop Gain Margin</t>
  </si>
  <si>
    <t>dB</t>
  </si>
  <si>
    <t>degrees</t>
  </si>
  <si>
    <t>Loop Performance Based on Custom Programmed Compensation</t>
  </si>
  <si>
    <t>Estimated Voltage Loop Bandwidth (See 142 C for detailed Loop response bandwidth)</t>
  </si>
  <si>
    <t>Low Frequency Ripple</t>
  </si>
  <si>
    <t>Total Output Ripple</t>
  </si>
  <si>
    <t>Estimated Low Frequency Ripple</t>
  </si>
  <si>
    <t>Estimated Total Ripple - Including Switching Frequency and Low Frequency</t>
  </si>
  <si>
    <t>Auto-Detect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</si>
</sst>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0.0"/>
    <numFmt numFmtId="167" formatCode="_(* #,##0_);_(* \(#,##0\);_(* &quot;-&quot;??_);_(@_)"/>
    <numFmt numFmtId="168" formatCode="0.0000"/>
    <numFmt numFmtId="169" formatCode="0.0000000000E+00"/>
  </numFmts>
  <fonts count="28" x14ac:knownFonts="1">
    <font>
      <sz val="11"/>
      <color theme="1"/>
      <name val="Calibri"/>
      <family val="2"/>
      <scheme val="minor"/>
    </font>
    <font>
      <sz val="11"/>
      <color theme="0"/>
      <name val="Calibri"/>
      <family val="2"/>
      <scheme val="minor"/>
    </font>
    <font>
      <sz val="9"/>
      <color indexed="81"/>
      <name val="Tahoma"/>
      <family val="2"/>
    </font>
    <font>
      <sz val="11"/>
      <color theme="1"/>
      <name val="Calibri"/>
      <family val="2"/>
      <scheme val="minor"/>
    </font>
    <font>
      <sz val="11"/>
      <name val="Calibri"/>
      <family val="2"/>
      <scheme val="minor"/>
    </font>
    <font>
      <sz val="11"/>
      <color rgb="FF9C0006"/>
      <name val="Calibri"/>
      <family val="2"/>
      <scheme val="minor"/>
    </font>
    <font>
      <b/>
      <sz val="11"/>
      <color theme="1"/>
      <name val="Calibri"/>
      <family val="2"/>
      <scheme val="minor"/>
    </font>
    <font>
      <u/>
      <sz val="11"/>
      <color theme="10"/>
      <name val="Calibri"/>
      <family val="2"/>
      <scheme val="minor"/>
    </font>
    <font>
      <sz val="10"/>
      <name val="Arial"/>
      <family val="2"/>
    </font>
    <font>
      <sz val="10"/>
      <color theme="1"/>
      <name val="Calibri"/>
      <family val="2"/>
      <scheme val="minor"/>
    </font>
    <font>
      <sz val="12"/>
      <color theme="1"/>
      <name val="Arial"/>
      <family val="2"/>
    </font>
    <font>
      <sz val="12"/>
      <color rgb="FFCC9900"/>
      <name val="Arial"/>
      <family val="2"/>
    </font>
    <font>
      <sz val="12"/>
      <color rgb="FFFF0000"/>
      <name val="Arial"/>
      <family val="2"/>
    </font>
    <font>
      <sz val="11"/>
      <color theme="1"/>
      <name val="Arial"/>
      <family val="2"/>
    </font>
    <font>
      <sz val="11"/>
      <color theme="0"/>
      <name val="Arial"/>
      <family val="2"/>
    </font>
    <font>
      <sz val="11"/>
      <name val="Arial"/>
      <family val="2"/>
    </font>
    <font>
      <sz val="12"/>
      <color rgb="FF9C0006"/>
      <name val="Arial"/>
      <family val="2"/>
    </font>
    <font>
      <b/>
      <sz val="12"/>
      <color rgb="FF9C0006"/>
      <name val="Arial"/>
      <family val="2"/>
    </font>
    <font>
      <b/>
      <sz val="11"/>
      <color rgb="FFFF0000"/>
      <name val="Arial"/>
      <family val="2"/>
    </font>
    <font>
      <b/>
      <sz val="12"/>
      <color rgb="FFFF0000"/>
      <name val="Arial"/>
      <family val="2"/>
    </font>
    <font>
      <sz val="10"/>
      <color theme="1"/>
      <name val="Arial"/>
      <family val="2"/>
    </font>
    <font>
      <b/>
      <sz val="12"/>
      <color theme="0"/>
      <name val="Arial"/>
      <family val="2"/>
    </font>
    <font>
      <b/>
      <sz val="11"/>
      <color theme="0"/>
      <name val="Arial"/>
      <family val="2"/>
    </font>
    <font>
      <sz val="10"/>
      <color indexed="12"/>
      <name val="Arial"/>
      <family val="2"/>
    </font>
    <font>
      <b/>
      <u/>
      <sz val="18"/>
      <color rgb="FFFF0000"/>
      <name val="Arial"/>
      <family val="2"/>
    </font>
    <font>
      <b/>
      <sz val="10"/>
      <name val="Arial"/>
      <family val="2"/>
    </font>
    <font>
      <sz val="10"/>
      <color rgb="FF000000"/>
      <name val="Courier New"/>
      <family val="3"/>
    </font>
    <font>
      <b/>
      <sz val="11"/>
      <color rgb="FF1F497D"/>
      <name val="Calibri"/>
      <family val="2"/>
      <scheme val="minor"/>
    </font>
  </fonts>
  <fills count="20">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F8F573"/>
        <bgColor indexed="64"/>
      </patternFill>
    </fill>
    <fill>
      <patternFill patternType="solid">
        <fgColor rgb="FFFFCC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C7CE"/>
      </patternFill>
    </fill>
    <fill>
      <patternFill patternType="solid">
        <fgColor theme="0"/>
        <bgColor indexed="64"/>
      </patternFill>
    </fill>
    <fill>
      <patternFill patternType="solid">
        <fgColor rgb="FFFF0000"/>
        <bgColor indexed="64"/>
      </patternFill>
    </fill>
    <fill>
      <patternFill patternType="solid">
        <fgColor theme="1" tint="0.249977111117893"/>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25">
    <xf numFmtId="0" fontId="0" fillId="0" borderId="0"/>
    <xf numFmtId="164" fontId="3" fillId="0" borderId="0" applyFont="0" applyFill="0" applyBorder="0" applyAlignment="0" applyProtection="0"/>
    <xf numFmtId="0" fontId="5" fillId="16" borderId="0" applyNumberFormat="0" applyBorder="0" applyAlignment="0" applyProtection="0"/>
    <xf numFmtId="0" fontId="7" fillId="0" borderId="0" applyNumberForma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cellStyleXfs>
  <cellXfs count="424">
    <xf numFmtId="0" fontId="0" fillId="0" borderId="0" xfId="0"/>
    <xf numFmtId="0" fontId="0" fillId="0" borderId="1" xfId="0" applyBorder="1" applyAlignment="1">
      <alignment horizontal="center"/>
    </xf>
    <xf numFmtId="2" fontId="0" fillId="0" borderId="0" xfId="0" applyNumberFormat="1"/>
    <xf numFmtId="0" fontId="0" fillId="0" borderId="1" xfId="0" applyBorder="1"/>
    <xf numFmtId="0" fontId="0" fillId="0" borderId="1" xfId="0" applyBorder="1" applyAlignment="1">
      <alignment horizontal="center" vertical="center"/>
    </xf>
    <xf numFmtId="0" fontId="0" fillId="5" borderId="1" xfId="0" applyFill="1" applyBorder="1" applyProtection="1">
      <protection locked="0"/>
    </xf>
    <xf numFmtId="0" fontId="0" fillId="5" borderId="1" xfId="0" applyFill="1" applyBorder="1" applyAlignment="1">
      <alignment horizontal="center"/>
    </xf>
    <xf numFmtId="49" fontId="0" fillId="0" borderId="0" xfId="0" applyNumberFormat="1"/>
    <xf numFmtId="165" fontId="0" fillId="0" borderId="0" xfId="0" applyNumberFormat="1"/>
    <xf numFmtId="0" fontId="1" fillId="0" borderId="0" xfId="0" applyFont="1"/>
    <xf numFmtId="0" fontId="0" fillId="0" borderId="0" xfId="0" applyAlignment="1" applyProtection="1">
      <alignment wrapText="1"/>
      <protection locked="0"/>
    </xf>
    <xf numFmtId="0" fontId="0" fillId="0" borderId="0" xfId="0" applyProtection="1">
      <protection locked="0"/>
    </xf>
    <xf numFmtId="0" fontId="0" fillId="0" borderId="0" xfId="0" applyAlignment="1">
      <alignment wrapText="1"/>
    </xf>
    <xf numFmtId="0" fontId="0" fillId="0" borderId="1" xfId="0" applyBorder="1" applyAlignment="1">
      <alignment horizontal="left" vertical="top"/>
    </xf>
    <xf numFmtId="0" fontId="0" fillId="0" borderId="1" xfId="0" applyBorder="1" applyAlignment="1">
      <alignment vertical="top" wrapText="1"/>
    </xf>
    <xf numFmtId="0" fontId="0" fillId="0" borderId="1" xfId="0" applyBorder="1" applyAlignment="1">
      <alignment horizontal="left" vertical="top" wrapText="1"/>
    </xf>
    <xf numFmtId="0" fontId="0" fillId="0" borderId="1" xfId="0" applyBorder="1" applyAlignment="1" applyProtection="1">
      <alignment horizontal="center" vertical="center" wrapText="1"/>
      <protection locked="0"/>
    </xf>
    <xf numFmtId="0" fontId="0" fillId="0" borderId="14" xfId="0" applyBorder="1" applyAlignment="1">
      <alignment horizontal="left" vertical="top"/>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horizontal="center" vertical="center" wrapText="1"/>
    </xf>
    <xf numFmtId="0" fontId="0" fillId="0" borderId="0" xfId="0" applyAlignment="1">
      <alignment horizontal="center" vertical="center"/>
    </xf>
    <xf numFmtId="0" fontId="7" fillId="0" borderId="0" xfId="3" quotePrefix="1" applyFill="1" applyBorder="1" applyAlignment="1" applyProtection="1">
      <alignment wrapText="1"/>
      <protection locked="0"/>
    </xf>
    <xf numFmtId="0" fontId="0" fillId="0" borderId="0" xfId="0" applyAlignment="1">
      <alignment vertical="top" wrapText="1"/>
    </xf>
    <xf numFmtId="0" fontId="7" fillId="0" borderId="0" xfId="3" applyFill="1" applyBorder="1" applyProtection="1"/>
    <xf numFmtId="0" fontId="4" fillId="0" borderId="0" xfId="0" applyFont="1" applyAlignment="1">
      <alignment horizontal="center" vertical="center" wrapText="1"/>
    </xf>
    <xf numFmtId="0" fontId="0" fillId="0" borderId="36" xfId="0" applyBorder="1" applyAlignment="1">
      <alignment vertical="top" wrapText="1"/>
    </xf>
    <xf numFmtId="0" fontId="4" fillId="0" borderId="0" xfId="0" applyFont="1"/>
    <xf numFmtId="0" fontId="4" fillId="0" borderId="0" xfId="0" applyFont="1" applyAlignment="1">
      <alignment horizontal="left" vertical="top"/>
    </xf>
    <xf numFmtId="0" fontId="4" fillId="0" borderId="0" xfId="0" applyFont="1" applyAlignment="1">
      <alignment horizontal="left" vertical="top" wrapText="1"/>
    </xf>
    <xf numFmtId="0" fontId="4" fillId="0" borderId="0" xfId="0" applyFont="1" applyAlignment="1">
      <alignment wrapText="1"/>
    </xf>
    <xf numFmtId="0" fontId="10" fillId="5" borderId="1" xfId="0" applyFont="1" applyFill="1" applyBorder="1" applyAlignment="1">
      <alignment vertical="center"/>
    </xf>
    <xf numFmtId="0" fontId="10" fillId="9" borderId="1" xfId="0" applyFont="1" applyFill="1" applyBorder="1" applyAlignment="1">
      <alignment vertical="center"/>
    </xf>
    <xf numFmtId="0" fontId="10" fillId="4" borderId="1" xfId="0" applyFont="1" applyFill="1" applyBorder="1" applyAlignment="1">
      <alignment vertical="center"/>
    </xf>
    <xf numFmtId="0" fontId="10" fillId="13" borderId="1" xfId="0" applyFont="1" applyFill="1" applyBorder="1" applyAlignment="1">
      <alignment vertical="center"/>
    </xf>
    <xf numFmtId="0" fontId="11" fillId="6" borderId="1" xfId="0" applyFont="1" applyFill="1" applyBorder="1" applyAlignment="1">
      <alignment vertical="center"/>
    </xf>
    <xf numFmtId="0" fontId="12" fillId="7" borderId="1" xfId="0" applyFont="1" applyFill="1" applyBorder="1" applyAlignment="1">
      <alignment vertical="center"/>
    </xf>
    <xf numFmtId="0" fontId="13" fillId="0" borderId="0" xfId="0" applyFont="1"/>
    <xf numFmtId="0" fontId="13" fillId="5" borderId="1" xfId="0" applyFont="1" applyFill="1" applyBorder="1" applyAlignment="1" applyProtection="1">
      <alignment horizontal="center"/>
      <protection locked="0"/>
    </xf>
    <xf numFmtId="0" fontId="13" fillId="0" borderId="1" xfId="0" applyFont="1" applyBorder="1" applyAlignment="1" applyProtection="1">
      <alignment horizontal="center"/>
      <protection locked="0"/>
    </xf>
    <xf numFmtId="0" fontId="13" fillId="0" borderId="1" xfId="0" applyFont="1" applyBorder="1" applyAlignment="1">
      <alignment horizontal="center"/>
    </xf>
    <xf numFmtId="0" fontId="13" fillId="0" borderId="1" xfId="0" applyFont="1" applyBorder="1"/>
    <xf numFmtId="0" fontId="13" fillId="0" borderId="17" xfId="0" applyFont="1" applyBorder="1"/>
    <xf numFmtId="0" fontId="13" fillId="0" borderId="27" xfId="0" applyFont="1" applyBorder="1"/>
    <xf numFmtId="0" fontId="13" fillId="0" borderId="16" xfId="0" applyFont="1" applyBorder="1"/>
    <xf numFmtId="0" fontId="13" fillId="0" borderId="22" xfId="0" applyFont="1" applyBorder="1"/>
    <xf numFmtId="0" fontId="13" fillId="8" borderId="1" xfId="0" applyFont="1" applyFill="1" applyBorder="1" applyAlignment="1">
      <alignment horizontal="center"/>
    </xf>
    <xf numFmtId="165" fontId="13" fillId="0" borderId="1" xfId="0" applyNumberFormat="1" applyFont="1" applyBorder="1" applyAlignment="1">
      <alignment horizontal="center"/>
    </xf>
    <xf numFmtId="0" fontId="13" fillId="0" borderId="17" xfId="0" applyFont="1" applyBorder="1" applyAlignment="1">
      <alignment horizontal="center"/>
    </xf>
    <xf numFmtId="0" fontId="13" fillId="0" borderId="36" xfId="0" applyFont="1" applyBorder="1" applyAlignment="1" applyProtection="1">
      <alignment horizontal="center"/>
      <protection locked="0"/>
    </xf>
    <xf numFmtId="0" fontId="13" fillId="5" borderId="36" xfId="0" applyFont="1" applyFill="1" applyBorder="1" applyAlignment="1" applyProtection="1">
      <alignment horizontal="center" vertical="top"/>
      <protection locked="0"/>
    </xf>
    <xf numFmtId="2" fontId="13" fillId="0" borderId="1" xfId="0" applyNumberFormat="1" applyFont="1" applyBorder="1" applyAlignment="1" applyProtection="1">
      <alignment horizontal="center"/>
      <protection locked="0"/>
    </xf>
    <xf numFmtId="2" fontId="13" fillId="5" borderId="1" xfId="0" applyNumberFormat="1" applyFont="1" applyFill="1" applyBorder="1" applyAlignment="1" applyProtection="1">
      <alignment horizontal="center"/>
      <protection locked="0"/>
    </xf>
    <xf numFmtId="0" fontId="13" fillId="0" borderId="27" xfId="0" applyFont="1" applyBorder="1" applyAlignment="1">
      <alignment horizontal="center"/>
    </xf>
    <xf numFmtId="0" fontId="15" fillId="0" borderId="0" xfId="0" applyFont="1"/>
    <xf numFmtId="0" fontId="14" fillId="10" borderId="22" xfId="0" applyFont="1" applyFill="1" applyBorder="1" applyAlignment="1">
      <alignment horizontal="center"/>
    </xf>
    <xf numFmtId="0" fontId="14" fillId="10" borderId="1" xfId="0" applyFont="1" applyFill="1" applyBorder="1" applyAlignment="1">
      <alignment horizontal="center"/>
    </xf>
    <xf numFmtId="0" fontId="14" fillId="10" borderId="23" xfId="0" applyFont="1" applyFill="1" applyBorder="1" applyAlignment="1">
      <alignment horizontal="center"/>
    </xf>
    <xf numFmtId="0" fontId="14" fillId="10" borderId="19" xfId="0" applyFont="1" applyFill="1" applyBorder="1" applyAlignment="1">
      <alignment horizontal="center"/>
    </xf>
    <xf numFmtId="0" fontId="14" fillId="10" borderId="20" xfId="0" applyFont="1" applyFill="1" applyBorder="1" applyAlignment="1">
      <alignment horizontal="center"/>
    </xf>
    <xf numFmtId="0" fontId="14" fillId="10" borderId="21" xfId="0" applyFont="1" applyFill="1" applyBorder="1" applyAlignment="1">
      <alignment horizontal="center"/>
    </xf>
    <xf numFmtId="0" fontId="15" fillId="3" borderId="22" xfId="0" applyFont="1" applyFill="1" applyBorder="1" applyAlignment="1">
      <alignment horizontal="left"/>
    </xf>
    <xf numFmtId="0" fontId="15" fillId="3" borderId="1" xfId="0" applyFont="1" applyFill="1" applyBorder="1" applyAlignment="1">
      <alignment horizontal="center"/>
    </xf>
    <xf numFmtId="0" fontId="15" fillId="3" borderId="23" xfId="0" applyFont="1" applyFill="1" applyBorder="1" applyAlignment="1">
      <alignment horizontal="center"/>
    </xf>
    <xf numFmtId="0" fontId="15" fillId="11" borderId="22" xfId="0" applyFont="1" applyFill="1" applyBorder="1" applyAlignment="1">
      <alignment horizontal="center" vertical="center"/>
    </xf>
    <xf numFmtId="167" fontId="15" fillId="11" borderId="1" xfId="1" applyNumberFormat="1" applyFont="1" applyFill="1" applyBorder="1" applyAlignment="1">
      <alignment horizontal="center" vertical="center"/>
    </xf>
    <xf numFmtId="167" fontId="15" fillId="11" borderId="23" xfId="1" applyNumberFormat="1" applyFont="1" applyFill="1" applyBorder="1" applyAlignment="1">
      <alignment horizontal="center" vertical="center"/>
    </xf>
    <xf numFmtId="0" fontId="13" fillId="15" borderId="17" xfId="0" applyFont="1" applyFill="1" applyBorder="1" applyAlignment="1">
      <alignment horizontal="center"/>
    </xf>
    <xf numFmtId="0" fontId="15" fillId="4" borderId="22" xfId="0" applyFont="1" applyFill="1" applyBorder="1"/>
    <xf numFmtId="0" fontId="15" fillId="4" borderId="23" xfId="0" applyFont="1" applyFill="1" applyBorder="1"/>
    <xf numFmtId="0" fontId="15" fillId="0" borderId="22" xfId="0" applyFont="1" applyBorder="1" applyAlignment="1">
      <alignment horizontal="center" vertical="center"/>
    </xf>
    <xf numFmtId="0" fontId="15" fillId="0" borderId="1" xfId="0" applyFont="1" applyBorder="1" applyAlignment="1">
      <alignment horizontal="center" vertical="center"/>
    </xf>
    <xf numFmtId="0" fontId="15" fillId="0" borderId="23" xfId="0" applyFont="1" applyBorder="1" applyAlignment="1">
      <alignment horizontal="center" vertical="center"/>
    </xf>
    <xf numFmtId="0" fontId="13" fillId="0" borderId="26" xfId="0" applyFont="1" applyBorder="1"/>
    <xf numFmtId="0" fontId="13" fillId="15" borderId="27" xfId="0" applyFont="1" applyFill="1" applyBorder="1" applyAlignment="1">
      <alignment horizontal="center"/>
    </xf>
    <xf numFmtId="0" fontId="15" fillId="11" borderId="1" xfId="0" applyFont="1" applyFill="1" applyBorder="1" applyAlignment="1">
      <alignment horizontal="center" vertical="center"/>
    </xf>
    <xf numFmtId="0" fontId="15" fillId="11" borderId="23" xfId="0" applyFont="1" applyFill="1" applyBorder="1" applyAlignment="1">
      <alignment horizontal="center" vertical="center"/>
    </xf>
    <xf numFmtId="0" fontId="15" fillId="3" borderId="22" xfId="0" applyFont="1" applyFill="1" applyBorder="1"/>
    <xf numFmtId="0" fontId="15" fillId="3" borderId="23" xfId="0" applyFont="1" applyFill="1" applyBorder="1"/>
    <xf numFmtId="0" fontId="13" fillId="0" borderId="31" xfId="0" applyFont="1" applyBorder="1"/>
    <xf numFmtId="0" fontId="15" fillId="3" borderId="26" xfId="0" applyFont="1" applyFill="1" applyBorder="1"/>
    <xf numFmtId="0" fontId="15" fillId="3" borderId="40" xfId="0" applyFont="1" applyFill="1" applyBorder="1"/>
    <xf numFmtId="0" fontId="13" fillId="0" borderId="35" xfId="0" applyFont="1" applyBorder="1"/>
    <xf numFmtId="0" fontId="14" fillId="10" borderId="32" xfId="0" applyFont="1" applyFill="1" applyBorder="1" applyAlignment="1">
      <alignment horizontal="center"/>
    </xf>
    <xf numFmtId="0" fontId="14" fillId="10" borderId="37" xfId="0" applyFont="1" applyFill="1" applyBorder="1" applyAlignment="1">
      <alignment horizontal="center"/>
    </xf>
    <xf numFmtId="0" fontId="14" fillId="10" borderId="16" xfId="0" applyFont="1" applyFill="1" applyBorder="1"/>
    <xf numFmtId="0" fontId="13" fillId="8" borderId="17" xfId="0" applyFont="1" applyFill="1" applyBorder="1" applyAlignment="1">
      <alignment horizontal="center"/>
    </xf>
    <xf numFmtId="0" fontId="13" fillId="8" borderId="18" xfId="0" applyFont="1" applyFill="1" applyBorder="1" applyAlignment="1">
      <alignment horizontal="center"/>
    </xf>
    <xf numFmtId="0" fontId="14" fillId="10" borderId="22" xfId="0" applyFont="1" applyFill="1" applyBorder="1"/>
    <xf numFmtId="0" fontId="13" fillId="8" borderId="23" xfId="0" applyFont="1" applyFill="1" applyBorder="1" applyAlignment="1">
      <alignment horizontal="center"/>
    </xf>
    <xf numFmtId="0" fontId="14" fillId="10" borderId="26" xfId="0" applyFont="1" applyFill="1" applyBorder="1"/>
    <xf numFmtId="0" fontId="13" fillId="8" borderId="27" xfId="0" applyFont="1" applyFill="1" applyBorder="1" applyAlignment="1">
      <alignment horizontal="center"/>
    </xf>
    <xf numFmtId="0" fontId="13" fillId="8" borderId="40" xfId="0" applyFont="1" applyFill="1" applyBorder="1" applyAlignment="1">
      <alignment horizontal="center"/>
    </xf>
    <xf numFmtId="0" fontId="14" fillId="10" borderId="42" xfId="0" applyFont="1" applyFill="1" applyBorder="1" applyAlignment="1">
      <alignment horizontal="center"/>
    </xf>
    <xf numFmtId="0" fontId="15" fillId="0" borderId="26" xfId="0" applyFont="1" applyBorder="1" applyAlignment="1">
      <alignment horizontal="center" vertical="center"/>
    </xf>
    <xf numFmtId="0" fontId="15" fillId="0" borderId="27" xfId="0" applyFont="1" applyBorder="1" applyAlignment="1">
      <alignment horizontal="center" vertical="center"/>
    </xf>
    <xf numFmtId="0" fontId="15" fillId="0" borderId="40" xfId="0" applyFont="1" applyBorder="1" applyAlignment="1">
      <alignment horizontal="center" vertical="center"/>
    </xf>
    <xf numFmtId="0" fontId="13" fillId="3" borderId="17" xfId="0" applyFont="1" applyFill="1" applyBorder="1" applyAlignment="1" applyProtection="1">
      <alignment horizontal="center"/>
      <protection locked="0"/>
    </xf>
    <xf numFmtId="0" fontId="13" fillId="3" borderId="27" xfId="0" applyFont="1" applyFill="1" applyBorder="1" applyAlignment="1" applyProtection="1">
      <alignment horizontal="center"/>
      <protection locked="0"/>
    </xf>
    <xf numFmtId="0" fontId="13" fillId="0" borderId="17" xfId="0" applyFont="1" applyBorder="1" applyAlignment="1">
      <alignment horizontal="left"/>
    </xf>
    <xf numFmtId="0" fontId="13" fillId="0" borderId="27" xfId="0" applyFont="1" applyBorder="1" applyAlignment="1">
      <alignment horizontal="left"/>
    </xf>
    <xf numFmtId="0" fontId="13" fillId="12" borderId="17" xfId="0" applyFont="1" applyFill="1" applyBorder="1" applyAlignment="1">
      <alignment horizontal="center"/>
    </xf>
    <xf numFmtId="0" fontId="13" fillId="13" borderId="17" xfId="0" applyFont="1" applyFill="1" applyBorder="1" applyAlignment="1">
      <alignment horizontal="center"/>
    </xf>
    <xf numFmtId="0" fontId="13" fillId="14" borderId="17" xfId="0" applyFont="1" applyFill="1" applyBorder="1" applyAlignment="1">
      <alignment horizontal="center"/>
    </xf>
    <xf numFmtId="0" fontId="13" fillId="12" borderId="27" xfId="0" applyFont="1" applyFill="1" applyBorder="1" applyAlignment="1">
      <alignment horizontal="center"/>
    </xf>
    <xf numFmtId="0" fontId="13" fillId="13" borderId="27" xfId="0" applyFont="1" applyFill="1" applyBorder="1" applyAlignment="1">
      <alignment horizontal="center"/>
    </xf>
    <xf numFmtId="0" fontId="13" fillId="14" borderId="27" xfId="0" applyFont="1" applyFill="1" applyBorder="1" applyAlignment="1">
      <alignment horizontal="center"/>
    </xf>
    <xf numFmtId="0" fontId="13" fillId="12" borderId="1" xfId="0" applyFont="1" applyFill="1" applyBorder="1" applyAlignment="1">
      <alignment horizontal="center"/>
    </xf>
    <xf numFmtId="166" fontId="15" fillId="4" borderId="1" xfId="0" applyNumberFormat="1" applyFont="1" applyFill="1" applyBorder="1" applyAlignment="1">
      <alignment horizontal="center"/>
    </xf>
    <xf numFmtId="0" fontId="15" fillId="3" borderId="27" xfId="0" applyFont="1" applyFill="1" applyBorder="1" applyAlignment="1">
      <alignment horizontal="center"/>
    </xf>
    <xf numFmtId="0" fontId="14" fillId="10" borderId="18" xfId="0" applyFont="1" applyFill="1" applyBorder="1" applyAlignment="1">
      <alignment horizontal="center"/>
    </xf>
    <xf numFmtId="0" fontId="14" fillId="10" borderId="27" xfId="0" applyFont="1" applyFill="1" applyBorder="1" applyAlignment="1">
      <alignment horizontal="center"/>
    </xf>
    <xf numFmtId="0" fontId="14" fillId="10" borderId="40" xfId="0" applyFont="1" applyFill="1" applyBorder="1" applyAlignment="1">
      <alignment horizontal="center"/>
    </xf>
    <xf numFmtId="0" fontId="13" fillId="0" borderId="36" xfId="0" applyFont="1" applyBorder="1" applyAlignment="1">
      <alignment horizontal="left"/>
    </xf>
    <xf numFmtId="0" fontId="13" fillId="0" borderId="36" xfId="0" applyFont="1" applyBorder="1" applyAlignment="1">
      <alignment horizontal="center"/>
    </xf>
    <xf numFmtId="0" fontId="13" fillId="0" borderId="27" xfId="0" applyFont="1" applyBorder="1" applyAlignment="1" applyProtection="1">
      <alignment horizontal="center"/>
      <protection locked="0"/>
    </xf>
    <xf numFmtId="0" fontId="13" fillId="0" borderId="17" xfId="0" applyFont="1" applyBorder="1" applyAlignment="1" applyProtection="1">
      <alignment horizontal="center"/>
      <protection locked="0"/>
    </xf>
    <xf numFmtId="0" fontId="13" fillId="0" borderId="14" xfId="0" applyFont="1" applyBorder="1" applyAlignment="1" applyProtection="1">
      <alignment horizontal="center"/>
      <protection locked="0"/>
    </xf>
    <xf numFmtId="0" fontId="13" fillId="0" borderId="14" xfId="0" applyFont="1" applyBorder="1" applyAlignment="1">
      <alignment horizontal="center"/>
    </xf>
    <xf numFmtId="165" fontId="13" fillId="0" borderId="1" xfId="0" applyNumberFormat="1" applyFont="1" applyBorder="1" applyAlignment="1" applyProtection="1">
      <alignment horizontal="center"/>
      <protection locked="0"/>
    </xf>
    <xf numFmtId="0" fontId="0" fillId="0" borderId="0" xfId="0" applyAlignment="1">
      <alignment horizontal="right"/>
    </xf>
    <xf numFmtId="166" fontId="13" fillId="0" borderId="27" xfId="0" applyNumberFormat="1" applyFont="1" applyBorder="1" applyAlignment="1">
      <alignment horizontal="center"/>
    </xf>
    <xf numFmtId="1" fontId="0" fillId="0" borderId="0" xfId="0" applyNumberFormat="1" applyAlignment="1">
      <alignment horizontal="left" vertical="top"/>
    </xf>
    <xf numFmtId="1" fontId="8" fillId="0" borderId="0" xfId="14" applyNumberFormat="1" applyAlignment="1">
      <alignment horizontal="left" vertical="top"/>
    </xf>
    <xf numFmtId="0" fontId="8" fillId="0" borderId="0" xfId="14" applyAlignment="1">
      <alignment horizontal="left" vertical="top" wrapText="1"/>
    </xf>
    <xf numFmtId="0" fontId="8" fillId="0" borderId="0" xfId="14" applyAlignment="1">
      <alignment horizontal="left" vertical="top"/>
    </xf>
    <xf numFmtId="0" fontId="8" fillId="0" borderId="0" xfId="14"/>
    <xf numFmtId="0" fontId="0" fillId="0" borderId="0" xfId="0" applyAlignment="1" applyProtection="1">
      <alignment horizontal="center" vertical="center"/>
      <protection hidden="1"/>
    </xf>
    <xf numFmtId="11" fontId="0" fillId="0" borderId="0" xfId="0" applyNumberFormat="1" applyAlignment="1" applyProtection="1">
      <alignment horizontal="center" vertical="center"/>
      <protection hidden="1"/>
    </xf>
    <xf numFmtId="0" fontId="23" fillId="0" borderId="0" xfId="0" applyFont="1" applyAlignment="1" applyProtection="1">
      <alignment horizontal="center" vertical="center"/>
      <protection locked="0"/>
    </xf>
    <xf numFmtId="0" fontId="0" fillId="0" borderId="0" xfId="0" applyAlignment="1" applyProtection="1">
      <alignment horizontal="left" vertical="top"/>
      <protection hidden="1"/>
    </xf>
    <xf numFmtId="11" fontId="0" fillId="0" borderId="0" xfId="0" applyNumberFormat="1" applyAlignment="1" applyProtection="1">
      <alignment horizontal="left" vertical="top"/>
      <protection hidden="1"/>
    </xf>
    <xf numFmtId="0" fontId="0" fillId="0" borderId="1" xfId="0" applyBorder="1" applyAlignment="1">
      <alignment horizontal="center" vertical="center" wrapText="1"/>
    </xf>
    <xf numFmtId="2" fontId="0" fillId="0" borderId="1" xfId="0" applyNumberFormat="1" applyBorder="1" applyAlignment="1">
      <alignment horizontal="center" vertical="center" wrapText="1"/>
    </xf>
    <xf numFmtId="168" fontId="0" fillId="0" borderId="1" xfId="0" applyNumberFormat="1" applyBorder="1" applyAlignment="1">
      <alignment horizontal="center" vertical="center" wrapText="1"/>
    </xf>
    <xf numFmtId="0" fontId="25" fillId="0" borderId="46" xfId="0" applyFont="1" applyBorder="1" applyAlignment="1">
      <alignment horizontal="left" vertical="center" wrapText="1"/>
    </xf>
    <xf numFmtId="0" fontId="25" fillId="0" borderId="46" xfId="0" applyFont="1" applyBorder="1" applyAlignment="1">
      <alignment vertical="center" wrapText="1"/>
    </xf>
    <xf numFmtId="0" fontId="14" fillId="0" borderId="0" xfId="0" applyFont="1"/>
    <xf numFmtId="0" fontId="13" fillId="0" borderId="0" xfId="0" applyFont="1" applyAlignment="1">
      <alignment horizontal="center"/>
    </xf>
    <xf numFmtId="49" fontId="13" fillId="0" borderId="0" xfId="0" applyNumberFormat="1" applyFont="1" applyAlignment="1">
      <alignment horizontal="center"/>
    </xf>
    <xf numFmtId="0" fontId="13" fillId="0" borderId="23" xfId="0" applyFont="1" applyBorder="1"/>
    <xf numFmtId="0" fontId="14" fillId="2" borderId="1" xfId="0" applyFont="1" applyFill="1" applyBorder="1"/>
    <xf numFmtId="0" fontId="13" fillId="4" borderId="1" xfId="0" applyFont="1" applyFill="1" applyBorder="1" applyAlignment="1">
      <alignment horizontal="center"/>
    </xf>
    <xf numFmtId="0" fontId="13" fillId="13" borderId="1" xfId="0" applyFont="1" applyFill="1" applyBorder="1" applyAlignment="1">
      <alignment horizontal="center"/>
    </xf>
    <xf numFmtId="0" fontId="13" fillId="0" borderId="0" xfId="0" applyFont="1" applyAlignment="1">
      <alignment horizontal="left" vertical="center"/>
    </xf>
    <xf numFmtId="0" fontId="13" fillId="0" borderId="0" xfId="0" applyFont="1" applyAlignment="1">
      <alignment horizontal="left" vertical="center" wrapText="1"/>
    </xf>
    <xf numFmtId="165" fontId="13" fillId="13" borderId="1" xfId="0" applyNumberFormat="1" applyFont="1" applyFill="1" applyBorder="1" applyAlignment="1">
      <alignment horizontal="center"/>
    </xf>
    <xf numFmtId="2" fontId="13" fillId="13" borderId="1" xfId="0" applyNumberFormat="1" applyFont="1" applyFill="1" applyBorder="1" applyAlignment="1">
      <alignment horizontal="center"/>
    </xf>
    <xf numFmtId="2" fontId="13" fillId="0" borderId="1" xfId="0" applyNumberFormat="1" applyFont="1" applyBorder="1" applyAlignment="1">
      <alignment horizontal="center"/>
    </xf>
    <xf numFmtId="1" fontId="13" fillId="13" borderId="1" xfId="0" applyNumberFormat="1" applyFont="1" applyFill="1" applyBorder="1" applyAlignment="1">
      <alignment horizontal="center"/>
    </xf>
    <xf numFmtId="1" fontId="13" fillId="0" borderId="1" xfId="0" applyNumberFormat="1" applyFont="1" applyBorder="1" applyAlignment="1">
      <alignment horizontal="center"/>
    </xf>
    <xf numFmtId="2" fontId="13" fillId="0" borderId="0" xfId="0" applyNumberFormat="1" applyFont="1"/>
    <xf numFmtId="1" fontId="13" fillId="4" borderId="1" xfId="0" applyNumberFormat="1" applyFont="1" applyFill="1" applyBorder="1" applyAlignment="1">
      <alignment horizontal="center"/>
    </xf>
    <xf numFmtId="165" fontId="13" fillId="4" borderId="1" xfId="0" applyNumberFormat="1" applyFont="1" applyFill="1" applyBorder="1" applyAlignment="1">
      <alignment horizontal="center"/>
    </xf>
    <xf numFmtId="0" fontId="13" fillId="0" borderId="23" xfId="0" applyFont="1" applyBorder="1" applyAlignment="1">
      <alignment wrapText="1"/>
    </xf>
    <xf numFmtId="0" fontId="13" fillId="0" borderId="22" xfId="0" applyFont="1" applyBorder="1" applyAlignment="1">
      <alignment vertical="center"/>
    </xf>
    <xf numFmtId="1" fontId="13" fillId="13" borderId="1" xfId="0" applyNumberFormat="1" applyFont="1" applyFill="1" applyBorder="1" applyAlignment="1">
      <alignment horizontal="center" vertical="center"/>
    </xf>
    <xf numFmtId="2" fontId="13" fillId="4" borderId="1" xfId="0" applyNumberFormat="1" applyFont="1" applyFill="1" applyBorder="1" applyAlignment="1">
      <alignment horizontal="center"/>
    </xf>
    <xf numFmtId="2" fontId="13" fillId="0" borderId="1" xfId="0" applyNumberFormat="1" applyFont="1" applyBorder="1" applyAlignment="1">
      <alignment horizontal="center" vertical="center"/>
    </xf>
    <xf numFmtId="2" fontId="13" fillId="4" borderId="1" xfId="0" applyNumberFormat="1" applyFont="1" applyFill="1" applyBorder="1" applyAlignment="1">
      <alignment horizontal="center" vertical="center"/>
    </xf>
    <xf numFmtId="0" fontId="13" fillId="0" borderId="1" xfId="0" applyFont="1" applyBorder="1" applyAlignment="1">
      <alignment vertical="center"/>
    </xf>
    <xf numFmtId="0" fontId="13" fillId="0" borderId="23" xfId="0" applyFont="1" applyBorder="1" applyAlignment="1">
      <alignment vertical="center" wrapText="1"/>
    </xf>
    <xf numFmtId="166" fontId="13" fillId="13" borderId="1" xfId="0" applyNumberFormat="1" applyFont="1" applyFill="1" applyBorder="1" applyAlignment="1">
      <alignment horizontal="center"/>
    </xf>
    <xf numFmtId="166" fontId="13" fillId="0" borderId="1" xfId="0" applyNumberFormat="1" applyFont="1" applyBorder="1" applyAlignment="1">
      <alignment horizontal="center"/>
    </xf>
    <xf numFmtId="0" fontId="13" fillId="0" borderId="33" xfId="0" applyFont="1" applyBorder="1"/>
    <xf numFmtId="0" fontId="13" fillId="0" borderId="39" xfId="0" applyFont="1" applyBorder="1"/>
    <xf numFmtId="0" fontId="18" fillId="0" borderId="15" xfId="0" quotePrefix="1" applyFont="1" applyBorder="1"/>
    <xf numFmtId="0" fontId="13" fillId="0" borderId="17" xfId="0" applyFont="1" applyBorder="1" applyAlignment="1">
      <alignment horizontal="center" vertical="top"/>
    </xf>
    <xf numFmtId="0" fontId="13" fillId="0" borderId="36" xfId="0" applyFont="1" applyBorder="1" applyAlignment="1">
      <alignment horizontal="center" vertical="top"/>
    </xf>
    <xf numFmtId="0" fontId="13" fillId="0" borderId="36" xfId="0" applyFont="1" applyBorder="1"/>
    <xf numFmtId="0" fontId="13" fillId="0" borderId="47" xfId="0" applyFont="1" applyBorder="1"/>
    <xf numFmtId="0" fontId="13" fillId="0" borderId="46" xfId="0" applyFont="1" applyBorder="1" applyAlignment="1">
      <alignment horizontal="center" vertical="center"/>
    </xf>
    <xf numFmtId="0" fontId="13" fillId="0" borderId="44" xfId="0" applyFont="1" applyBorder="1" applyAlignment="1">
      <alignment horizontal="center" vertical="center"/>
    </xf>
    <xf numFmtId="0" fontId="13" fillId="0" borderId="38" xfId="0" applyFont="1" applyBorder="1" applyAlignment="1">
      <alignment horizontal="center" vertical="center"/>
    </xf>
    <xf numFmtId="0" fontId="13" fillId="0" borderId="1" xfId="0" applyFont="1" applyBorder="1" applyAlignment="1">
      <alignment horizontal="center" vertical="top"/>
    </xf>
    <xf numFmtId="0" fontId="13" fillId="4" borderId="1" xfId="0" applyFont="1" applyFill="1" applyBorder="1" applyAlignment="1">
      <alignment horizontal="center" vertical="top"/>
    </xf>
    <xf numFmtId="0" fontId="13" fillId="0" borderId="55" xfId="0" applyFont="1" applyBorder="1" applyAlignment="1">
      <alignment horizontal="center"/>
    </xf>
    <xf numFmtId="0" fontId="13" fillId="0" borderId="6" xfId="0" applyFont="1" applyBorder="1" applyAlignment="1">
      <alignment horizontal="center"/>
    </xf>
    <xf numFmtId="0" fontId="13" fillId="0" borderId="51" xfId="0" applyFont="1" applyBorder="1" applyAlignment="1">
      <alignment horizontal="center"/>
    </xf>
    <xf numFmtId="0" fontId="13" fillId="0" borderId="52" xfId="0" applyFont="1" applyBorder="1" applyAlignment="1">
      <alignment horizontal="center"/>
    </xf>
    <xf numFmtId="0" fontId="13" fillId="0" borderId="4" xfId="0" applyFont="1" applyBorder="1" applyAlignment="1">
      <alignment horizontal="center"/>
    </xf>
    <xf numFmtId="166" fontId="13" fillId="0" borderId="1" xfId="0" applyNumberFormat="1" applyFont="1" applyBorder="1" applyAlignment="1">
      <alignment horizontal="center" vertical="top"/>
    </xf>
    <xf numFmtId="166" fontId="13" fillId="4" borderId="1" xfId="0" applyNumberFormat="1" applyFont="1" applyFill="1" applyBorder="1" applyAlignment="1">
      <alignment horizontal="center" vertical="top"/>
    </xf>
    <xf numFmtId="2" fontId="13" fillId="0" borderId="1" xfId="0" applyNumberFormat="1" applyFont="1" applyBorder="1" applyAlignment="1">
      <alignment horizontal="center" vertical="top"/>
    </xf>
    <xf numFmtId="2" fontId="13" fillId="4" borderId="1" xfId="0" applyNumberFormat="1" applyFont="1" applyFill="1" applyBorder="1" applyAlignment="1">
      <alignment horizontal="center" vertical="top"/>
    </xf>
    <xf numFmtId="165" fontId="13" fillId="0" borderId="1" xfId="0" applyNumberFormat="1" applyFont="1" applyBorder="1" applyAlignment="1">
      <alignment horizontal="center" vertical="top"/>
    </xf>
    <xf numFmtId="165" fontId="13" fillId="4" borderId="1" xfId="0" applyNumberFormat="1" applyFont="1" applyFill="1" applyBorder="1" applyAlignment="1">
      <alignment horizontal="center" vertical="top"/>
    </xf>
    <xf numFmtId="0" fontId="13" fillId="17" borderId="33" xfId="0" applyFont="1" applyFill="1" applyBorder="1"/>
    <xf numFmtId="0" fontId="13" fillId="17" borderId="0" xfId="0" applyFont="1" applyFill="1"/>
    <xf numFmtId="0" fontId="13" fillId="17" borderId="39" xfId="0" applyFont="1" applyFill="1" applyBorder="1"/>
    <xf numFmtId="166" fontId="13" fillId="4" borderId="1" xfId="0" applyNumberFormat="1" applyFont="1" applyFill="1" applyBorder="1" applyAlignment="1">
      <alignment horizontal="center"/>
    </xf>
    <xf numFmtId="0" fontId="13" fillId="0" borderId="53" xfId="0" applyFont="1" applyBorder="1" applyAlignment="1">
      <alignment horizontal="center"/>
    </xf>
    <xf numFmtId="0" fontId="13" fillId="0" borderId="54" xfId="0" applyFont="1" applyBorder="1" applyAlignment="1">
      <alignment horizontal="center"/>
    </xf>
    <xf numFmtId="0" fontId="13" fillId="0" borderId="1" xfId="0" applyFont="1" applyBorder="1" applyAlignment="1">
      <alignment horizontal="center" vertical="center"/>
    </xf>
    <xf numFmtId="0" fontId="13" fillId="4" borderId="1" xfId="0" applyFont="1" applyFill="1" applyBorder="1" applyAlignment="1">
      <alignment horizontal="center" vertical="center"/>
    </xf>
    <xf numFmtId="0" fontId="13" fillId="0" borderId="23" xfId="0" applyFont="1" applyBorder="1" applyAlignment="1">
      <alignment vertical="center"/>
    </xf>
    <xf numFmtId="0" fontId="13" fillId="0" borderId="26" xfId="0" applyFont="1" applyBorder="1" applyAlignment="1">
      <alignment vertical="center"/>
    </xf>
    <xf numFmtId="0" fontId="13" fillId="0" borderId="27" xfId="0" applyFont="1" applyBorder="1" applyAlignment="1">
      <alignment horizontal="center" vertical="center"/>
    </xf>
    <xf numFmtId="0" fontId="13" fillId="4" borderId="27" xfId="0" applyFont="1" applyFill="1" applyBorder="1" applyAlignment="1">
      <alignment horizontal="center" vertical="center"/>
    </xf>
    <xf numFmtId="0" fontId="13" fillId="0" borderId="27" xfId="0" applyFont="1" applyBorder="1" applyAlignment="1">
      <alignment vertical="center"/>
    </xf>
    <xf numFmtId="0" fontId="13" fillId="0" borderId="40" xfId="0" applyFont="1" applyBorder="1" applyAlignment="1">
      <alignment vertical="center"/>
    </xf>
    <xf numFmtId="0" fontId="13" fillId="8" borderId="1" xfId="0" applyFont="1" applyFill="1" applyBorder="1" applyAlignment="1" applyProtection="1">
      <alignment horizontal="center"/>
      <protection locked="0"/>
    </xf>
    <xf numFmtId="1" fontId="13" fillId="0" borderId="1" xfId="0" applyNumberFormat="1" applyFont="1" applyBorder="1" applyAlignment="1" applyProtection="1">
      <alignment horizontal="center"/>
      <protection locked="0"/>
    </xf>
    <xf numFmtId="2" fontId="13" fillId="0" borderId="1" xfId="0" applyNumberFormat="1" applyFont="1" applyBorder="1" applyAlignment="1" applyProtection="1">
      <alignment horizontal="center" vertical="center"/>
      <protection locked="0"/>
    </xf>
    <xf numFmtId="166" fontId="13" fillId="0" borderId="1" xfId="0" applyNumberFormat="1" applyFont="1" applyBorder="1" applyAlignment="1" applyProtection="1">
      <alignment horizontal="center"/>
      <protection locked="0"/>
    </xf>
    <xf numFmtId="0" fontId="13" fillId="0" borderId="1" xfId="0" applyFont="1" applyBorder="1" applyAlignment="1" applyProtection="1">
      <alignment horizontal="center" vertical="top"/>
      <protection locked="0"/>
    </xf>
    <xf numFmtId="166" fontId="13" fillId="0" borderId="1" xfId="0" applyNumberFormat="1" applyFont="1" applyBorder="1" applyAlignment="1" applyProtection="1">
      <alignment horizontal="center" vertical="top"/>
      <protection locked="0"/>
    </xf>
    <xf numFmtId="2" fontId="13" fillId="0" borderId="1" xfId="0" applyNumberFormat="1" applyFont="1" applyBorder="1" applyAlignment="1" applyProtection="1">
      <alignment horizontal="center" vertical="top"/>
      <protection locked="0"/>
    </xf>
    <xf numFmtId="165" fontId="13" fillId="0" borderId="1" xfId="0" applyNumberFormat="1" applyFont="1" applyBorder="1" applyAlignment="1" applyProtection="1">
      <alignment horizontal="center" vertical="top"/>
      <protection locked="0"/>
    </xf>
    <xf numFmtId="0" fontId="13" fillId="5" borderId="17" xfId="0" applyFont="1" applyFill="1" applyBorder="1" applyAlignment="1" applyProtection="1">
      <alignment horizontal="center"/>
      <protection locked="0"/>
    </xf>
    <xf numFmtId="0" fontId="13" fillId="5" borderId="27" xfId="0" applyFont="1" applyFill="1" applyBorder="1" applyAlignment="1" applyProtection="1">
      <alignment horizontal="center"/>
      <protection locked="0"/>
    </xf>
    <xf numFmtId="0" fontId="13" fillId="5" borderId="14" xfId="0" applyFont="1" applyFill="1" applyBorder="1" applyAlignment="1" applyProtection="1">
      <alignment horizontal="center"/>
      <protection locked="0"/>
    </xf>
    <xf numFmtId="165" fontId="13" fillId="5" borderId="1" xfId="0" applyNumberFormat="1" applyFont="1" applyFill="1" applyBorder="1" applyAlignment="1" applyProtection="1">
      <alignment horizontal="center"/>
      <protection locked="0"/>
    </xf>
    <xf numFmtId="0" fontId="13" fillId="5" borderId="27" xfId="0" applyFont="1" applyFill="1" applyBorder="1" applyAlignment="1">
      <alignment horizontal="center"/>
    </xf>
    <xf numFmtId="0" fontId="13" fillId="5" borderId="36" xfId="0" applyFont="1" applyFill="1" applyBorder="1" applyAlignment="1" applyProtection="1">
      <alignment horizontal="center"/>
      <protection locked="0"/>
    </xf>
    <xf numFmtId="0" fontId="14" fillId="19" borderId="22" xfId="0" applyFont="1" applyFill="1" applyBorder="1" applyAlignment="1">
      <alignment horizontal="center"/>
    </xf>
    <xf numFmtId="0" fontId="14" fillId="19" borderId="1" xfId="0" applyFont="1" applyFill="1" applyBorder="1" applyAlignment="1">
      <alignment horizontal="center"/>
    </xf>
    <xf numFmtId="0" fontId="14" fillId="19" borderId="23" xfId="0" applyFont="1" applyFill="1" applyBorder="1" applyAlignment="1">
      <alignment horizontal="center"/>
    </xf>
    <xf numFmtId="0" fontId="14" fillId="19" borderId="19" xfId="0" applyFont="1" applyFill="1" applyBorder="1" applyAlignment="1">
      <alignment horizontal="center"/>
    </xf>
    <xf numFmtId="0" fontId="14" fillId="19" borderId="20" xfId="0" applyFont="1" applyFill="1" applyBorder="1" applyAlignment="1">
      <alignment horizontal="center"/>
    </xf>
    <xf numFmtId="0" fontId="14" fillId="19" borderId="21" xfId="0" applyFont="1" applyFill="1" applyBorder="1" applyAlignment="1">
      <alignment horizontal="center"/>
    </xf>
    <xf numFmtId="0" fontId="14" fillId="19" borderId="46" xfId="0" applyFont="1" applyFill="1" applyBorder="1" applyAlignment="1">
      <alignment horizontal="center"/>
    </xf>
    <xf numFmtId="0" fontId="15" fillId="5" borderId="22" xfId="0" applyFont="1" applyFill="1" applyBorder="1" applyAlignment="1">
      <alignment horizontal="left"/>
    </xf>
    <xf numFmtId="0" fontId="15" fillId="5" borderId="1" xfId="0" applyFont="1" applyFill="1" applyBorder="1" applyAlignment="1">
      <alignment horizontal="center"/>
    </xf>
    <xf numFmtId="0" fontId="15" fillId="5" borderId="23" xfId="0" applyFont="1" applyFill="1" applyBorder="1" applyAlignment="1">
      <alignment horizontal="center"/>
    </xf>
    <xf numFmtId="167" fontId="15" fillId="11" borderId="1" xfId="1" applyNumberFormat="1" applyFont="1" applyFill="1" applyBorder="1" applyAlignment="1" applyProtection="1">
      <alignment horizontal="center" vertical="center"/>
    </xf>
    <xf numFmtId="167" fontId="15" fillId="11" borderId="23" xfId="1" applyNumberFormat="1" applyFont="1" applyFill="1" applyBorder="1" applyAlignment="1" applyProtection="1">
      <alignment horizontal="center" vertical="center"/>
    </xf>
    <xf numFmtId="0" fontId="13" fillId="0" borderId="59" xfId="0" applyFont="1" applyBorder="1"/>
    <xf numFmtId="0" fontId="13" fillId="4" borderId="17" xfId="0" applyFont="1" applyFill="1" applyBorder="1" applyAlignment="1">
      <alignment horizontal="center"/>
    </xf>
    <xf numFmtId="0" fontId="13" fillId="0" borderId="58" xfId="0" applyFont="1" applyBorder="1"/>
    <xf numFmtId="0" fontId="13" fillId="4" borderId="27" xfId="0" applyFont="1" applyFill="1" applyBorder="1" applyAlignment="1">
      <alignment horizontal="center"/>
    </xf>
    <xf numFmtId="0" fontId="15" fillId="5" borderId="22" xfId="0" applyFont="1" applyFill="1" applyBorder="1"/>
    <xf numFmtId="0" fontId="15" fillId="5" borderId="23" xfId="0" applyFont="1" applyFill="1" applyBorder="1"/>
    <xf numFmtId="0" fontId="13" fillId="0" borderId="5" xfId="0" applyFont="1" applyBorder="1"/>
    <xf numFmtId="0" fontId="13" fillId="0" borderId="1" xfId="0" applyFont="1" applyBorder="1" applyAlignment="1">
      <alignment horizontal="left"/>
    </xf>
    <xf numFmtId="0" fontId="13" fillId="0" borderId="9" xfId="0" applyFont="1" applyBorder="1"/>
    <xf numFmtId="0" fontId="13" fillId="0" borderId="14" xfId="0" applyFont="1" applyBorder="1" applyAlignment="1">
      <alignment horizontal="left"/>
    </xf>
    <xf numFmtId="0" fontId="13" fillId="4" borderId="14" xfId="0" applyFont="1" applyFill="1" applyBorder="1" applyAlignment="1">
      <alignment horizontal="center"/>
    </xf>
    <xf numFmtId="165" fontId="13" fillId="4" borderId="17" xfId="0" applyNumberFormat="1" applyFont="1" applyFill="1" applyBorder="1" applyAlignment="1">
      <alignment horizontal="center"/>
    </xf>
    <xf numFmtId="165" fontId="13" fillId="4" borderId="27" xfId="0" applyNumberFormat="1" applyFont="1" applyFill="1" applyBorder="1" applyAlignment="1">
      <alignment horizontal="center"/>
    </xf>
    <xf numFmtId="0" fontId="15" fillId="5" borderId="26" xfId="0" applyFont="1" applyFill="1" applyBorder="1"/>
    <xf numFmtId="0" fontId="15" fillId="5" borderId="27" xfId="0" applyFont="1" applyFill="1" applyBorder="1" applyAlignment="1">
      <alignment horizontal="center"/>
    </xf>
    <xf numFmtId="0" fontId="15" fillId="5" borderId="40" xfId="0" applyFont="1" applyFill="1" applyBorder="1"/>
    <xf numFmtId="0" fontId="13" fillId="0" borderId="12" xfId="0" applyFont="1" applyBorder="1"/>
    <xf numFmtId="0" fontId="13" fillId="4" borderId="36" xfId="0" applyFont="1" applyFill="1" applyBorder="1" applyAlignment="1">
      <alignment horizontal="center"/>
    </xf>
    <xf numFmtId="0" fontId="14" fillId="19" borderId="46" xfId="0" applyFont="1" applyFill="1" applyBorder="1"/>
    <xf numFmtId="0" fontId="13" fillId="13" borderId="18" xfId="0" applyFont="1" applyFill="1" applyBorder="1" applyAlignment="1">
      <alignment horizontal="center"/>
    </xf>
    <xf numFmtId="0" fontId="13" fillId="13" borderId="23" xfId="0" applyFont="1" applyFill="1" applyBorder="1" applyAlignment="1">
      <alignment horizontal="center"/>
    </xf>
    <xf numFmtId="0" fontId="13" fillId="13" borderId="40" xfId="0" applyFont="1" applyFill="1" applyBorder="1" applyAlignment="1">
      <alignment horizontal="center"/>
    </xf>
    <xf numFmtId="0" fontId="1" fillId="18" borderId="27" xfId="0" applyFont="1" applyFill="1" applyBorder="1" applyAlignment="1">
      <alignment horizontal="left" vertical="center" wrapText="1"/>
    </xf>
    <xf numFmtId="0" fontId="1" fillId="18" borderId="14" xfId="0" applyFont="1" applyFill="1" applyBorder="1" applyAlignment="1">
      <alignment horizontal="left" vertical="center" wrapText="1"/>
    </xf>
    <xf numFmtId="0" fontId="1" fillId="18" borderId="1" xfId="0" applyFont="1" applyFill="1" applyBorder="1" applyAlignment="1">
      <alignment horizontal="left" vertical="center" wrapText="1"/>
    </xf>
    <xf numFmtId="0" fontId="7" fillId="0" borderId="1" xfId="3" applyFill="1" applyBorder="1" applyAlignment="1" applyProtection="1">
      <alignment horizontal="left" vertical="top" wrapText="1"/>
    </xf>
    <xf numFmtId="0" fontId="9" fillId="0" borderId="1" xfId="0" applyFont="1" applyBorder="1" applyAlignment="1">
      <alignment horizontal="left" vertical="top" wrapText="1"/>
    </xf>
    <xf numFmtId="0" fontId="9" fillId="0" borderId="0" xfId="0" applyFont="1" applyAlignment="1">
      <alignment horizontal="left" vertical="top" wrapText="1"/>
    </xf>
    <xf numFmtId="0" fontId="13" fillId="17" borderId="1" xfId="0" applyFont="1" applyFill="1" applyBorder="1" applyAlignment="1">
      <alignment horizontal="center"/>
    </xf>
    <xf numFmtId="0" fontId="13" fillId="17" borderId="1" xfId="0" applyFont="1" applyFill="1" applyBorder="1"/>
    <xf numFmtId="2" fontId="13" fillId="17" borderId="1" xfId="0" applyNumberFormat="1" applyFont="1" applyFill="1" applyBorder="1" applyAlignment="1">
      <alignment horizontal="center"/>
    </xf>
    <xf numFmtId="165" fontId="13" fillId="13" borderId="17" xfId="0" applyNumberFormat="1" applyFont="1" applyFill="1" applyBorder="1" applyAlignment="1">
      <alignment horizontal="center"/>
    </xf>
    <xf numFmtId="165" fontId="13" fillId="0" borderId="17" xfId="0" applyNumberFormat="1" applyFont="1" applyBorder="1" applyAlignment="1" applyProtection="1">
      <alignment horizontal="center"/>
      <protection locked="0"/>
    </xf>
    <xf numFmtId="165" fontId="13" fillId="0" borderId="17" xfId="0" applyNumberFormat="1" applyFont="1" applyBorder="1" applyAlignment="1">
      <alignment horizontal="center"/>
    </xf>
    <xf numFmtId="0" fontId="13" fillId="0" borderId="18" xfId="0" applyFont="1" applyBorder="1"/>
    <xf numFmtId="2" fontId="13" fillId="0" borderId="27" xfId="0" applyNumberFormat="1" applyFont="1" applyBorder="1" applyAlignment="1" applyProtection="1">
      <alignment horizontal="center"/>
      <protection locked="0"/>
    </xf>
    <xf numFmtId="2" fontId="13" fillId="4" borderId="27" xfId="0" applyNumberFormat="1" applyFont="1" applyFill="1" applyBorder="1" applyAlignment="1">
      <alignment horizontal="center"/>
    </xf>
    <xf numFmtId="0" fontId="13" fillId="0" borderId="40" xfId="0" applyFont="1" applyBorder="1"/>
    <xf numFmtId="0" fontId="21" fillId="19" borderId="42" xfId="0" applyFont="1" applyFill="1" applyBorder="1" applyAlignment="1">
      <alignment wrapText="1"/>
    </xf>
    <xf numFmtId="0" fontId="13" fillId="0" borderId="59" xfId="0" applyFont="1" applyBorder="1" applyAlignment="1">
      <alignment wrapText="1"/>
    </xf>
    <xf numFmtId="0" fontId="13" fillId="5" borderId="17" xfId="0" applyFont="1" applyFill="1" applyBorder="1" applyAlignment="1" applyProtection="1">
      <alignment horizontal="center" vertical="center"/>
      <protection locked="0"/>
    </xf>
    <xf numFmtId="0" fontId="13" fillId="12" borderId="14" xfId="0" applyFont="1" applyFill="1" applyBorder="1" applyAlignment="1">
      <alignment horizontal="center"/>
    </xf>
    <xf numFmtId="0" fontId="13" fillId="12" borderId="36" xfId="0" applyFont="1" applyFill="1" applyBorder="1" applyAlignment="1">
      <alignment horizontal="center"/>
    </xf>
    <xf numFmtId="0" fontId="13" fillId="13" borderId="14" xfId="0" applyFont="1" applyFill="1" applyBorder="1" applyAlignment="1">
      <alignment horizontal="center"/>
    </xf>
    <xf numFmtId="0" fontId="13" fillId="13" borderId="36" xfId="0" applyFont="1" applyFill="1" applyBorder="1" applyAlignment="1">
      <alignment horizontal="center"/>
    </xf>
    <xf numFmtId="0" fontId="13" fillId="15" borderId="1" xfId="0" applyFont="1" applyFill="1" applyBorder="1" applyAlignment="1">
      <alignment horizontal="center"/>
    </xf>
    <xf numFmtId="0" fontId="13" fillId="15" borderId="14" xfId="0" applyFont="1" applyFill="1" applyBorder="1" applyAlignment="1">
      <alignment horizontal="center"/>
    </xf>
    <xf numFmtId="165" fontId="13" fillId="15" borderId="1" xfId="0" applyNumberFormat="1" applyFont="1" applyFill="1" applyBorder="1" applyAlignment="1">
      <alignment horizontal="center"/>
    </xf>
    <xf numFmtId="165" fontId="13" fillId="15" borderId="27" xfId="0" applyNumberFormat="1" applyFont="1" applyFill="1" applyBorder="1" applyAlignment="1">
      <alignment horizontal="center"/>
    </xf>
    <xf numFmtId="0" fontId="13" fillId="15" borderId="36" xfId="0" applyFont="1" applyFill="1" applyBorder="1" applyAlignment="1">
      <alignment horizontal="center"/>
    </xf>
    <xf numFmtId="0" fontId="8" fillId="0" borderId="0" xfId="0" applyFont="1" applyAlignment="1">
      <alignment horizontal="left"/>
    </xf>
    <xf numFmtId="0" fontId="14" fillId="19" borderId="46" xfId="0" applyFont="1" applyFill="1" applyBorder="1" applyAlignment="1">
      <alignment horizontal="center" wrapText="1"/>
    </xf>
    <xf numFmtId="0" fontId="6" fillId="0" borderId="0" xfId="0" applyFont="1"/>
    <xf numFmtId="0" fontId="26" fillId="0" borderId="0" xfId="0" applyFont="1"/>
    <xf numFmtId="0" fontId="27" fillId="0" borderId="0" xfId="0" applyFont="1"/>
    <xf numFmtId="169" fontId="0" fillId="0" borderId="0" xfId="0" applyNumberFormat="1" applyAlignment="1">
      <alignment wrapText="1"/>
    </xf>
    <xf numFmtId="0" fontId="26" fillId="0" borderId="0" xfId="0" applyFont="1" applyAlignment="1">
      <alignment vertical="center"/>
    </xf>
    <xf numFmtId="169" fontId="0" fillId="0" borderId="1" xfId="0" applyNumberFormat="1" applyBorder="1"/>
    <xf numFmtId="169" fontId="0" fillId="0" borderId="0" xfId="0" applyNumberFormat="1"/>
    <xf numFmtId="166" fontId="13" fillId="0" borderId="0" xfId="0" applyNumberFormat="1" applyFont="1"/>
    <xf numFmtId="164" fontId="4" fillId="0" borderId="0" xfId="1" applyFont="1"/>
    <xf numFmtId="11" fontId="4" fillId="0" borderId="0" xfId="0" applyNumberFormat="1" applyFont="1"/>
    <xf numFmtId="0" fontId="4" fillId="0" borderId="0" xfId="0" applyFont="1" applyAlignment="1">
      <alignment vertical="center"/>
    </xf>
    <xf numFmtId="0" fontId="4" fillId="0" borderId="0" xfId="0" applyFont="1" applyAlignment="1">
      <alignment horizontal="left" vertical="center" indent="5"/>
    </xf>
    <xf numFmtId="0" fontId="13" fillId="0" borderId="45" xfId="0" applyFont="1" applyBorder="1" applyAlignment="1">
      <alignment horizontal="center"/>
    </xf>
    <xf numFmtId="0" fontId="24" fillId="0" borderId="13" xfId="0" applyFont="1" applyBorder="1" applyAlignment="1">
      <alignment horizontal="center" vertical="center"/>
    </xf>
    <xf numFmtId="0" fontId="13" fillId="0" borderId="48"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50" xfId="0" applyFont="1" applyBorder="1" applyAlignment="1">
      <alignment horizontal="center" vertical="center" wrapText="1"/>
    </xf>
    <xf numFmtId="0" fontId="18" fillId="0" borderId="32" xfId="0" applyFont="1" applyBorder="1" applyAlignment="1">
      <alignment horizontal="left" wrapText="1"/>
    </xf>
    <xf numFmtId="0" fontId="18" fillId="0" borderId="45" xfId="0" applyFont="1" applyBorder="1" applyAlignment="1">
      <alignment horizontal="left" wrapText="1"/>
    </xf>
    <xf numFmtId="0" fontId="18" fillId="0" borderId="38" xfId="0" applyFont="1" applyBorder="1" applyAlignment="1">
      <alignment horizontal="left" wrapText="1"/>
    </xf>
    <xf numFmtId="0" fontId="18" fillId="0" borderId="33" xfId="0" applyFont="1" applyBorder="1" applyAlignment="1">
      <alignment horizontal="left" wrapText="1"/>
    </xf>
    <xf numFmtId="0" fontId="18" fillId="0" borderId="0" xfId="0" applyFont="1" applyAlignment="1">
      <alignment horizontal="left" wrapText="1"/>
    </xf>
    <xf numFmtId="0" fontId="18" fillId="0" borderId="39" xfId="0" applyFont="1" applyBorder="1" applyAlignment="1">
      <alignment horizontal="left" wrapText="1"/>
    </xf>
    <xf numFmtId="0" fontId="18" fillId="0" borderId="34" xfId="0" applyFont="1" applyBorder="1" applyAlignment="1">
      <alignment horizontal="left" wrapText="1"/>
    </xf>
    <xf numFmtId="0" fontId="18" fillId="0" borderId="13" xfId="0" applyFont="1" applyBorder="1" applyAlignment="1">
      <alignment horizontal="left" wrapText="1"/>
    </xf>
    <xf numFmtId="0" fontId="18" fillId="0" borderId="41" xfId="0" applyFont="1" applyBorder="1" applyAlignment="1">
      <alignment horizontal="left" wrapText="1"/>
    </xf>
    <xf numFmtId="0" fontId="13" fillId="5" borderId="7" xfId="0" applyFont="1" applyFill="1" applyBorder="1" applyAlignment="1">
      <alignment horizontal="left" vertical="top" wrapText="1"/>
    </xf>
    <xf numFmtId="0" fontId="13" fillId="5" borderId="8" xfId="0" applyFont="1" applyFill="1" applyBorder="1" applyAlignment="1">
      <alignment horizontal="left" vertical="top" wrapText="1"/>
    </xf>
    <xf numFmtId="0" fontId="13" fillId="5" borderId="9" xfId="0" applyFont="1" applyFill="1" applyBorder="1" applyAlignment="1">
      <alignment horizontal="left" vertical="top" wrapText="1"/>
    </xf>
    <xf numFmtId="0" fontId="13" fillId="5" borderId="2" xfId="0" applyFont="1" applyFill="1" applyBorder="1" applyAlignment="1">
      <alignment horizontal="left" vertical="top" wrapText="1"/>
    </xf>
    <xf numFmtId="0" fontId="13" fillId="5" borderId="0" xfId="0" applyFont="1" applyFill="1" applyAlignment="1">
      <alignment horizontal="left" vertical="top" wrapText="1"/>
    </xf>
    <xf numFmtId="0" fontId="13" fillId="5" borderId="10" xfId="0" applyFont="1" applyFill="1" applyBorder="1" applyAlignment="1">
      <alignment horizontal="left" vertical="top" wrapText="1"/>
    </xf>
    <xf numFmtId="0" fontId="18" fillId="0" borderId="15" xfId="0" applyFont="1" applyBorder="1" applyAlignment="1">
      <alignment horizontal="center"/>
    </xf>
    <xf numFmtId="0" fontId="18" fillId="0" borderId="44" xfId="0" applyFont="1" applyBorder="1" applyAlignment="1">
      <alignment horizontal="center"/>
    </xf>
    <xf numFmtId="0" fontId="18" fillId="0" borderId="34" xfId="0" applyFont="1" applyBorder="1" applyAlignment="1">
      <alignment horizontal="left"/>
    </xf>
    <xf numFmtId="0" fontId="18" fillId="0" borderId="13" xfId="0" applyFont="1" applyBorder="1" applyAlignment="1">
      <alignment horizontal="left"/>
    </xf>
    <xf numFmtId="0" fontId="18" fillId="0" borderId="32" xfId="0" applyFont="1" applyBorder="1" applyAlignment="1">
      <alignment horizontal="center"/>
    </xf>
    <xf numFmtId="0" fontId="18" fillId="0" borderId="45" xfId="0" applyFont="1" applyBorder="1" applyAlignment="1">
      <alignment horizontal="center"/>
    </xf>
    <xf numFmtId="0" fontId="18" fillId="0" borderId="38" xfId="0" applyFont="1" applyBorder="1" applyAlignment="1">
      <alignment horizontal="center"/>
    </xf>
    <xf numFmtId="0" fontId="16" fillId="16" borderId="42" xfId="2" applyFont="1" applyBorder="1" applyAlignment="1" applyProtection="1">
      <alignment horizontal="left"/>
    </xf>
    <xf numFmtId="0" fontId="16" fillId="16" borderId="15" xfId="2" applyFont="1" applyBorder="1" applyAlignment="1" applyProtection="1">
      <alignment horizontal="left"/>
    </xf>
    <xf numFmtId="0" fontId="16" fillId="16" borderId="44" xfId="2" applyFont="1" applyBorder="1" applyAlignment="1" applyProtection="1">
      <alignment horizontal="left"/>
    </xf>
    <xf numFmtId="0" fontId="19" fillId="17" borderId="32" xfId="0" applyFont="1" applyFill="1" applyBorder="1" applyAlignment="1">
      <alignment vertical="center" wrapText="1"/>
    </xf>
    <xf numFmtId="0" fontId="19" fillId="17" borderId="45" xfId="0" applyFont="1" applyFill="1" applyBorder="1" applyAlignment="1">
      <alignment vertical="center" wrapText="1"/>
    </xf>
    <xf numFmtId="0" fontId="19" fillId="17" borderId="38" xfId="0" applyFont="1" applyFill="1" applyBorder="1" applyAlignment="1">
      <alignment vertical="center" wrapText="1"/>
    </xf>
    <xf numFmtId="0" fontId="13" fillId="17" borderId="34" xfId="0" applyFont="1" applyFill="1" applyBorder="1" applyAlignment="1">
      <alignment horizontal="left" vertical="center" wrapText="1"/>
    </xf>
    <xf numFmtId="0" fontId="13" fillId="17" borderId="13" xfId="0" applyFont="1" applyFill="1" applyBorder="1" applyAlignment="1">
      <alignment horizontal="left" vertical="center" wrapText="1"/>
    </xf>
    <xf numFmtId="0" fontId="13" fillId="17" borderId="41" xfId="0" applyFont="1" applyFill="1" applyBorder="1" applyAlignment="1">
      <alignment horizontal="left" vertical="center" wrapText="1"/>
    </xf>
    <xf numFmtId="0" fontId="19" fillId="17" borderId="33" xfId="0" applyFont="1" applyFill="1" applyBorder="1" applyAlignment="1">
      <alignment vertical="center" wrapText="1"/>
    </xf>
    <xf numFmtId="0" fontId="19" fillId="17" borderId="0" xfId="0" applyFont="1" applyFill="1" applyAlignment="1">
      <alignment vertical="center" wrapText="1"/>
    </xf>
    <xf numFmtId="0" fontId="19" fillId="17" borderId="39" xfId="0" applyFont="1" applyFill="1" applyBorder="1" applyAlignment="1">
      <alignment vertical="center" wrapText="1"/>
    </xf>
    <xf numFmtId="0" fontId="20" fillId="3" borderId="45" xfId="0" applyFont="1" applyFill="1" applyBorder="1" applyAlignment="1">
      <alignment horizontal="left" vertical="top" wrapText="1"/>
    </xf>
    <xf numFmtId="0" fontId="20" fillId="3" borderId="38" xfId="0" applyFont="1" applyFill="1" applyBorder="1" applyAlignment="1">
      <alignment horizontal="left" vertical="top" wrapText="1"/>
    </xf>
    <xf numFmtId="0" fontId="20" fillId="3" borderId="33" xfId="0" applyFont="1" applyFill="1" applyBorder="1" applyAlignment="1">
      <alignment horizontal="left" vertical="top" wrapText="1"/>
    </xf>
    <xf numFmtId="0" fontId="20" fillId="3" borderId="39" xfId="0" applyFont="1" applyFill="1" applyBorder="1" applyAlignment="1">
      <alignment horizontal="left" vertical="top" wrapText="1"/>
    </xf>
    <xf numFmtId="0" fontId="20" fillId="3" borderId="34" xfId="0" applyFont="1" applyFill="1" applyBorder="1" applyAlignment="1">
      <alignment horizontal="left" vertical="top" wrapText="1"/>
    </xf>
    <xf numFmtId="0" fontId="20" fillId="3" borderId="41" xfId="0" applyFont="1" applyFill="1" applyBorder="1" applyAlignment="1">
      <alignment horizontal="left" vertical="top" wrapText="1"/>
    </xf>
    <xf numFmtId="0" fontId="22" fillId="18" borderId="16" xfId="0" applyFont="1" applyFill="1" applyBorder="1" applyAlignment="1">
      <alignment horizontal="center" vertical="center"/>
    </xf>
    <xf numFmtId="0" fontId="22" fillId="18" borderId="17" xfId="0" applyFont="1" applyFill="1" applyBorder="1" applyAlignment="1">
      <alignment horizontal="center" vertical="center"/>
    </xf>
    <xf numFmtId="0" fontId="22" fillId="18" borderId="18" xfId="0" applyFont="1" applyFill="1" applyBorder="1" applyAlignment="1">
      <alignment horizontal="center" vertical="center"/>
    </xf>
    <xf numFmtId="0" fontId="14" fillId="19" borderId="46" xfId="0" applyFont="1" applyFill="1" applyBorder="1" applyAlignment="1">
      <alignment horizontal="center" vertical="center"/>
    </xf>
    <xf numFmtId="0" fontId="13" fillId="17" borderId="21" xfId="0" applyFont="1" applyFill="1" applyBorder="1" applyAlignment="1">
      <alignment horizontal="center" vertical="center"/>
    </xf>
    <xf numFmtId="0" fontId="13" fillId="17" borderId="28" xfId="0" applyFont="1" applyFill="1" applyBorder="1" applyAlignment="1">
      <alignment horizontal="center" vertical="center"/>
    </xf>
    <xf numFmtId="0" fontId="22" fillId="18" borderId="42" xfId="0" applyFont="1" applyFill="1" applyBorder="1" applyAlignment="1">
      <alignment horizontal="center"/>
    </xf>
    <xf numFmtId="0" fontId="22" fillId="18" borderId="15" xfId="0" applyFont="1" applyFill="1" applyBorder="1" applyAlignment="1">
      <alignment horizontal="center"/>
    </xf>
    <xf numFmtId="0" fontId="22" fillId="18" borderId="44" xfId="0" applyFont="1" applyFill="1" applyBorder="1" applyAlignment="1">
      <alignment horizontal="center"/>
    </xf>
    <xf numFmtId="0" fontId="20" fillId="3" borderId="32" xfId="0" applyFont="1" applyFill="1" applyBorder="1" applyAlignment="1">
      <alignment horizontal="left" vertical="top" wrapText="1"/>
    </xf>
    <xf numFmtId="0" fontId="13" fillId="17" borderId="30" xfId="0" applyFont="1" applyFill="1" applyBorder="1" applyAlignment="1">
      <alignment horizontal="center" vertical="center"/>
    </xf>
    <xf numFmtId="0" fontId="21" fillId="18" borderId="42" xfId="0" applyFont="1" applyFill="1" applyBorder="1" applyAlignment="1">
      <alignment horizontal="center"/>
    </xf>
    <xf numFmtId="0" fontId="21" fillId="18" borderId="15" xfId="0" applyFont="1" applyFill="1" applyBorder="1" applyAlignment="1">
      <alignment horizontal="center"/>
    </xf>
    <xf numFmtId="0" fontId="21" fillId="18" borderId="44" xfId="0" applyFont="1" applyFill="1" applyBorder="1" applyAlignment="1">
      <alignment horizontal="center"/>
    </xf>
    <xf numFmtId="0" fontId="22" fillId="18" borderId="19" xfId="0" applyFont="1" applyFill="1" applyBorder="1" applyAlignment="1">
      <alignment horizontal="center" vertical="center"/>
    </xf>
    <xf numFmtId="0" fontId="22" fillId="18" borderId="20" xfId="0" applyFont="1" applyFill="1" applyBorder="1" applyAlignment="1">
      <alignment horizontal="center" vertical="center"/>
    </xf>
    <xf numFmtId="0" fontId="22" fillId="18" borderId="21" xfId="0" applyFont="1" applyFill="1" applyBorder="1" applyAlignment="1">
      <alignment horizontal="center" vertical="center"/>
    </xf>
    <xf numFmtId="0" fontId="22" fillId="19" borderId="15" xfId="0" applyFont="1" applyFill="1" applyBorder="1" applyAlignment="1">
      <alignment horizontal="center" vertical="center"/>
    </xf>
    <xf numFmtId="0" fontId="22" fillId="19" borderId="44" xfId="0" applyFont="1" applyFill="1" applyBorder="1" applyAlignment="1">
      <alignment horizontal="center" vertical="center"/>
    </xf>
    <xf numFmtId="0" fontId="1" fillId="19" borderId="1" xfId="0" applyFont="1" applyFill="1" applyBorder="1" applyAlignment="1">
      <alignment horizontal="center" vertical="top" wrapText="1"/>
    </xf>
    <xf numFmtId="0" fontId="1" fillId="19" borderId="11" xfId="0" applyFont="1" applyFill="1" applyBorder="1" applyAlignment="1">
      <alignment horizontal="center" vertical="top" wrapText="1"/>
    </xf>
    <xf numFmtId="0" fontId="1" fillId="19" borderId="6" xfId="0" applyFont="1" applyFill="1" applyBorder="1" applyAlignment="1">
      <alignment horizontal="center" vertical="top" wrapText="1"/>
    </xf>
    <xf numFmtId="0" fontId="1" fillId="19" borderId="12" xfId="0" applyFont="1" applyFill="1" applyBorder="1" applyAlignment="1">
      <alignment horizontal="center" vertical="top" wrapText="1"/>
    </xf>
    <xf numFmtId="0" fontId="1" fillId="19" borderId="3" xfId="0" applyFont="1" applyFill="1" applyBorder="1" applyAlignment="1">
      <alignment horizontal="center" vertical="center" wrapText="1"/>
    </xf>
    <xf numFmtId="0" fontId="1" fillId="19" borderId="4" xfId="0" applyFont="1" applyFill="1" applyBorder="1" applyAlignment="1">
      <alignment horizontal="center" vertical="center" wrapText="1"/>
    </xf>
    <xf numFmtId="0" fontId="1" fillId="19" borderId="5"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32" xfId="0" applyFont="1" applyFill="1" applyBorder="1" applyAlignment="1">
      <alignment horizontal="center" vertical="center" wrapText="1"/>
    </xf>
    <xf numFmtId="0" fontId="1" fillId="19" borderId="45" xfId="0" applyFont="1" applyFill="1" applyBorder="1" applyAlignment="1">
      <alignment horizontal="center" vertical="center" wrapText="1"/>
    </xf>
    <xf numFmtId="0" fontId="1" fillId="19" borderId="38" xfId="0" applyFont="1" applyFill="1" applyBorder="1" applyAlignment="1">
      <alignment horizontal="center" vertical="center" wrapText="1"/>
    </xf>
    <xf numFmtId="0" fontId="1" fillId="19" borderId="3" xfId="0" applyFont="1" applyFill="1" applyBorder="1" applyAlignment="1">
      <alignment horizontal="center" vertical="top" wrapText="1"/>
    </xf>
    <xf numFmtId="0" fontId="1" fillId="19" borderId="4" xfId="0" applyFont="1" applyFill="1" applyBorder="1" applyAlignment="1">
      <alignment horizontal="center" vertical="top" wrapText="1"/>
    </xf>
    <xf numFmtId="0" fontId="1" fillId="19" borderId="5" xfId="0" applyFont="1" applyFill="1" applyBorder="1" applyAlignment="1">
      <alignment horizontal="center" vertical="top" wrapText="1"/>
    </xf>
    <xf numFmtId="165" fontId="13" fillId="0" borderId="20" xfId="0" applyNumberFormat="1" applyFont="1" applyBorder="1" applyAlignment="1">
      <alignment horizontal="center"/>
    </xf>
    <xf numFmtId="165" fontId="13" fillId="0" borderId="43" xfId="0" applyNumberFormat="1" applyFont="1" applyBorder="1" applyAlignment="1">
      <alignment horizontal="center"/>
    </xf>
    <xf numFmtId="165" fontId="13" fillId="0" borderId="57" xfId="0" applyNumberFormat="1" applyFont="1" applyBorder="1" applyAlignment="1">
      <alignment horizontal="center"/>
    </xf>
    <xf numFmtId="0" fontId="14" fillId="10" borderId="56" xfId="0" applyFont="1" applyFill="1" applyBorder="1" applyAlignment="1">
      <alignment horizontal="center" vertical="center"/>
    </xf>
    <xf numFmtId="0" fontId="14" fillId="10" borderId="25" xfId="0" applyFont="1" applyFill="1" applyBorder="1" applyAlignment="1">
      <alignment horizontal="center" vertical="center"/>
    </xf>
    <xf numFmtId="0" fontId="13" fillId="0" borderId="30" xfId="0" applyFont="1" applyBorder="1" applyAlignment="1">
      <alignment horizontal="center" vertical="center"/>
    </xf>
    <xf numFmtId="0" fontId="13" fillId="0" borderId="28" xfId="0" applyFont="1" applyBorder="1" applyAlignment="1">
      <alignment horizontal="center" vertical="center"/>
    </xf>
    <xf numFmtId="0" fontId="13" fillId="0" borderId="20" xfId="0" applyFont="1" applyBorder="1" applyAlignment="1">
      <alignment horizontal="center"/>
    </xf>
    <xf numFmtId="0" fontId="13" fillId="0" borderId="57" xfId="0" applyFont="1" applyBorder="1" applyAlignment="1">
      <alignment horizontal="center"/>
    </xf>
    <xf numFmtId="0" fontId="19" fillId="0" borderId="42" xfId="0" applyFont="1" applyBorder="1" applyAlignment="1">
      <alignment horizontal="center"/>
    </xf>
    <xf numFmtId="0" fontId="19" fillId="0" borderId="15" xfId="0" applyFont="1" applyBorder="1" applyAlignment="1">
      <alignment horizontal="center"/>
    </xf>
    <xf numFmtId="0" fontId="19" fillId="0" borderId="44" xfId="0" applyFont="1" applyBorder="1" applyAlignment="1">
      <alignment horizont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20" xfId="0" applyFont="1" applyBorder="1" applyAlignment="1">
      <alignment horizontal="center" vertical="center"/>
    </xf>
    <xf numFmtId="0" fontId="18" fillId="0" borderId="21" xfId="0" applyFont="1" applyBorder="1" applyAlignment="1">
      <alignment horizontal="center" vertical="center"/>
    </xf>
    <xf numFmtId="0" fontId="19" fillId="0" borderId="32" xfId="0" applyFont="1" applyBorder="1" applyAlignment="1">
      <alignment horizontal="center"/>
    </xf>
    <xf numFmtId="0" fontId="19" fillId="0" borderId="38" xfId="0" applyFont="1" applyBorder="1" applyAlignment="1">
      <alignment horizontal="center"/>
    </xf>
    <xf numFmtId="0" fontId="18" fillId="0" borderId="32" xfId="0" applyFont="1" applyBorder="1" applyAlignment="1" applyProtection="1">
      <alignment horizontal="center"/>
      <protection locked="0"/>
    </xf>
    <xf numFmtId="0" fontId="18" fillId="0" borderId="45" xfId="0" applyFont="1" applyBorder="1" applyAlignment="1" applyProtection="1">
      <alignment horizontal="center"/>
      <protection locked="0"/>
    </xf>
    <xf numFmtId="0" fontId="18" fillId="0" borderId="38" xfId="0" applyFont="1" applyBorder="1" applyAlignment="1" applyProtection="1">
      <alignment horizontal="center"/>
      <protection locked="0"/>
    </xf>
    <xf numFmtId="0" fontId="13" fillId="0" borderId="21" xfId="0" applyFont="1" applyBorder="1" applyAlignment="1">
      <alignment horizontal="center" vertical="center"/>
    </xf>
    <xf numFmtId="0" fontId="13" fillId="5" borderId="32" xfId="0" applyFont="1" applyFill="1" applyBorder="1" applyAlignment="1">
      <alignment horizontal="left" vertical="top" wrapText="1"/>
    </xf>
    <xf numFmtId="0" fontId="13" fillId="5" borderId="38" xfId="0" applyFont="1" applyFill="1" applyBorder="1" applyAlignment="1">
      <alignment horizontal="left" vertical="top" wrapText="1"/>
    </xf>
    <xf numFmtId="0" fontId="13" fillId="5" borderId="33" xfId="0" applyFont="1" applyFill="1" applyBorder="1" applyAlignment="1">
      <alignment horizontal="left" vertical="top" wrapText="1"/>
    </xf>
    <xf numFmtId="0" fontId="13" fillId="5" borderId="39" xfId="0" applyFont="1" applyFill="1" applyBorder="1" applyAlignment="1">
      <alignment horizontal="left" vertical="top" wrapText="1"/>
    </xf>
    <xf numFmtId="0" fontId="13" fillId="5" borderId="34" xfId="0" applyFont="1" applyFill="1" applyBorder="1" applyAlignment="1">
      <alignment horizontal="left" vertical="top" wrapText="1"/>
    </xf>
    <xf numFmtId="0" fontId="13" fillId="5" borderId="41" xfId="0" applyFont="1" applyFill="1" applyBorder="1" applyAlignment="1">
      <alignment horizontal="left" vertical="top" wrapText="1"/>
    </xf>
    <xf numFmtId="0" fontId="18" fillId="0" borderId="42" xfId="0" applyFont="1" applyBorder="1" applyAlignment="1">
      <alignment horizontal="center"/>
    </xf>
    <xf numFmtId="0" fontId="14" fillId="10" borderId="24" xfId="0" applyFont="1" applyFill="1" applyBorder="1" applyAlignment="1">
      <alignment horizontal="center" vertical="center"/>
    </xf>
    <xf numFmtId="0" fontId="14" fillId="10" borderId="29" xfId="0" applyFont="1" applyFill="1" applyBorder="1" applyAlignment="1">
      <alignment horizontal="center" vertical="center"/>
    </xf>
    <xf numFmtId="0" fontId="14" fillId="10" borderId="32" xfId="0" applyFont="1" applyFill="1" applyBorder="1" applyAlignment="1">
      <alignment horizontal="center" vertical="center"/>
    </xf>
    <xf numFmtId="0" fontId="14" fillId="10" borderId="33" xfId="0" applyFont="1" applyFill="1" applyBorder="1" applyAlignment="1">
      <alignment horizontal="center" vertical="center"/>
    </xf>
    <xf numFmtId="0" fontId="14" fillId="10" borderId="34" xfId="0" applyFont="1" applyFill="1" applyBorder="1" applyAlignment="1">
      <alignment horizontal="center" vertical="center"/>
    </xf>
    <xf numFmtId="0" fontId="13" fillId="0" borderId="43" xfId="0" applyFont="1" applyBorder="1" applyAlignment="1">
      <alignment horizontal="center"/>
    </xf>
    <xf numFmtId="0" fontId="14" fillId="10" borderId="16" xfId="0" applyFont="1" applyFill="1" applyBorder="1" applyAlignment="1">
      <alignment horizontal="center" vertical="center"/>
    </xf>
    <xf numFmtId="0" fontId="14" fillId="10" borderId="26" xfId="0" applyFont="1" applyFill="1" applyBorder="1" applyAlignment="1">
      <alignment horizontal="center" vertical="center"/>
    </xf>
    <xf numFmtId="0" fontId="14" fillId="10" borderId="17"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17" xfId="0" applyFont="1" applyFill="1" applyBorder="1" applyAlignment="1">
      <alignment horizontal="center"/>
    </xf>
    <xf numFmtId="0" fontId="0" fillId="0" borderId="7" xfId="0" applyBorder="1" applyAlignment="1">
      <alignment horizontal="left" vertical="top" wrapText="1"/>
    </xf>
    <xf numFmtId="0" fontId="0" fillId="0" borderId="9"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 xfId="0" applyBorder="1" applyAlignment="1">
      <alignment horizontal="center" wrapText="1"/>
    </xf>
    <xf numFmtId="0" fontId="0" fillId="0" borderId="1" xfId="0" applyBorder="1" applyAlignment="1">
      <alignment horizontal="center"/>
    </xf>
    <xf numFmtId="0" fontId="0" fillId="0" borderId="14" xfId="0" applyBorder="1" applyAlignment="1">
      <alignment horizontal="center" vertical="center"/>
    </xf>
    <xf numFmtId="0" fontId="0" fillId="0" borderId="36" xfId="0" applyBorder="1" applyAlignment="1">
      <alignment horizontal="center" vertical="center"/>
    </xf>
    <xf numFmtId="0" fontId="1" fillId="2" borderId="0" xfId="0" applyFont="1" applyFill="1" applyAlignment="1">
      <alignment horizontal="center"/>
    </xf>
    <xf numFmtId="0" fontId="1" fillId="2" borderId="6" xfId="0" applyFont="1" applyFill="1" applyBorder="1" applyAlignment="1">
      <alignment horizontal="center"/>
    </xf>
    <xf numFmtId="0" fontId="0" fillId="0" borderId="43" xfId="0" applyBorder="1" applyAlignment="1">
      <alignment horizontal="center" vertical="center"/>
    </xf>
    <xf numFmtId="0" fontId="1" fillId="0" borderId="0" xfId="0" applyFont="1" applyAlignment="1">
      <alignment horizontal="left"/>
    </xf>
    <xf numFmtId="0" fontId="0" fillId="0" borderId="0" xfId="0" applyAlignment="1">
      <alignment horizontal="left"/>
    </xf>
  </cellXfs>
  <cellStyles count="25">
    <cellStyle name="Bad" xfId="2" builtinId="27"/>
    <cellStyle name="Comma" xfId="1" builtinId="3"/>
    <cellStyle name="Hyperlink" xfId="3" builtinId="8"/>
    <cellStyle name="Normal" xfId="0" builtinId="0"/>
    <cellStyle name="Normal 2" xfId="4" xr:uid="{00000000-0005-0000-0000-000004000000}"/>
    <cellStyle name="Normal 2 2" xfId="5" xr:uid="{00000000-0005-0000-0000-000005000000}"/>
    <cellStyle name="Normal 3" xfId="6" xr:uid="{00000000-0005-0000-0000-000006000000}"/>
    <cellStyle name="Normal 3 2" xfId="7" xr:uid="{00000000-0005-0000-0000-000007000000}"/>
    <cellStyle name="Normal 4" xfId="8" xr:uid="{00000000-0005-0000-0000-000008000000}"/>
    <cellStyle name="Normal 4 2" xfId="9" xr:uid="{00000000-0005-0000-0000-000009000000}"/>
    <cellStyle name="Normal 5" xfId="10" xr:uid="{00000000-0005-0000-0000-00000A000000}"/>
    <cellStyle name="Normal 5 2" xfId="11" xr:uid="{00000000-0005-0000-0000-00000B000000}"/>
    <cellStyle name="Normal 6" xfId="12" xr:uid="{00000000-0005-0000-0000-00000C000000}"/>
    <cellStyle name="Normal 6 2" xfId="13" xr:uid="{00000000-0005-0000-0000-00000D000000}"/>
    <cellStyle name="Normal 7" xfId="14" xr:uid="{00000000-0005-0000-0000-00000E000000}"/>
    <cellStyle name="Normal 8" xfId="15" xr:uid="{00000000-0005-0000-0000-00000F000000}"/>
    <cellStyle name="Percent 2" xfId="16" xr:uid="{00000000-0005-0000-0000-000010000000}"/>
    <cellStyle name="Percent 2 2" xfId="17" xr:uid="{00000000-0005-0000-0000-000011000000}"/>
    <cellStyle name="Percent 3" xfId="18" xr:uid="{00000000-0005-0000-0000-000012000000}"/>
    <cellStyle name="Percent 3 2" xfId="19" xr:uid="{00000000-0005-0000-0000-000013000000}"/>
    <cellStyle name="Percent 4" xfId="20" xr:uid="{00000000-0005-0000-0000-000014000000}"/>
    <cellStyle name="Percent 4 2" xfId="21" xr:uid="{00000000-0005-0000-0000-000015000000}"/>
    <cellStyle name="Percent 5" xfId="22" xr:uid="{00000000-0005-0000-0000-000016000000}"/>
    <cellStyle name="Percent 5 2" xfId="23" xr:uid="{00000000-0005-0000-0000-000017000000}"/>
    <cellStyle name="Percent 6" xfId="24" xr:uid="{00000000-0005-0000-0000-000018000000}"/>
  </cellStyles>
  <dxfs count="10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s>
  <tableStyles count="0" defaultTableStyle="TableStyleMedium2" defaultPivotStyle="PivotStyleLight16"/>
  <colors>
    <mruColors>
      <color rgb="FFFFE4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Loop Performance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88.778420406427188</c:v>
                </c:pt>
                <c:pt idx="1">
                  <c:v>88.745476580606649</c:v>
                </c:pt>
                <c:pt idx="2">
                  <c:v>88.712532754794552</c:v>
                </c:pt>
                <c:pt idx="3">
                  <c:v>88.679588928990825</c:v>
                </c:pt>
                <c:pt idx="4">
                  <c:v>88.646645103195496</c:v>
                </c:pt>
                <c:pt idx="5">
                  <c:v>88.613701277408865</c:v>
                </c:pt>
                <c:pt idx="6">
                  <c:v>88.580757451630802</c:v>
                </c:pt>
                <c:pt idx="7">
                  <c:v>88.547813625861465</c:v>
                </c:pt>
                <c:pt idx="8">
                  <c:v>88.514869800100954</c:v>
                </c:pt>
                <c:pt idx="9">
                  <c:v>88.481925974349224</c:v>
                </c:pt>
                <c:pt idx="10">
                  <c:v>88.448982148606419</c:v>
                </c:pt>
                <c:pt idx="11">
                  <c:v>88.416038322872538</c:v>
                </c:pt>
                <c:pt idx="12">
                  <c:v>88.383094497147695</c:v>
                </c:pt>
                <c:pt idx="13">
                  <c:v>88.350150671432019</c:v>
                </c:pt>
                <c:pt idx="14">
                  <c:v>88.317206845725394</c:v>
                </c:pt>
                <c:pt idx="15">
                  <c:v>88.28426302002822</c:v>
                </c:pt>
                <c:pt idx="16">
                  <c:v>88.251319194340283</c:v>
                </c:pt>
                <c:pt idx="17">
                  <c:v>88.218375368661626</c:v>
                </c:pt>
                <c:pt idx="18">
                  <c:v>88.185431542992561</c:v>
                </c:pt>
                <c:pt idx="19">
                  <c:v>88.152487717332932</c:v>
                </c:pt>
                <c:pt idx="20">
                  <c:v>88.119543891682838</c:v>
                </c:pt>
                <c:pt idx="21">
                  <c:v>88.086600066042578</c:v>
                </c:pt>
                <c:pt idx="22">
                  <c:v>88.053656240412039</c:v>
                </c:pt>
                <c:pt idx="23">
                  <c:v>88.020712414791291</c:v>
                </c:pt>
                <c:pt idx="24">
                  <c:v>87.987768589180405</c:v>
                </c:pt>
                <c:pt idx="25">
                  <c:v>87.95482476357958</c:v>
                </c:pt>
                <c:pt idx="26">
                  <c:v>87.921880937988718</c:v>
                </c:pt>
                <c:pt idx="27">
                  <c:v>87.888937112408058</c:v>
                </c:pt>
                <c:pt idx="28">
                  <c:v>87.855993286837617</c:v>
                </c:pt>
                <c:pt idx="29">
                  <c:v>87.823049461277321</c:v>
                </c:pt>
                <c:pt idx="30">
                  <c:v>87.790105635727542</c:v>
                </c:pt>
                <c:pt idx="31">
                  <c:v>87.757161810188023</c:v>
                </c:pt>
                <c:pt idx="32">
                  <c:v>87.724217984659163</c:v>
                </c:pt>
                <c:pt idx="33">
                  <c:v>87.69127415914096</c:v>
                </c:pt>
                <c:pt idx="34">
                  <c:v>87.658330333633288</c:v>
                </c:pt>
                <c:pt idx="35">
                  <c:v>87.625386508136515</c:v>
                </c:pt>
                <c:pt idx="36">
                  <c:v>87.592442682650415</c:v>
                </c:pt>
                <c:pt idx="37">
                  <c:v>87.559498857175413</c:v>
                </c:pt>
                <c:pt idx="38">
                  <c:v>87.526555031711325</c:v>
                </c:pt>
                <c:pt idx="39">
                  <c:v>87.493611206258237</c:v>
                </c:pt>
                <c:pt idx="40">
                  <c:v>87.460667380816446</c:v>
                </c:pt>
                <c:pt idx="41">
                  <c:v>87.427723555385896</c:v>
                </c:pt>
                <c:pt idx="42">
                  <c:v>87.394779729966743</c:v>
                </c:pt>
                <c:pt idx="43">
                  <c:v>87.361835904558959</c:v>
                </c:pt>
                <c:pt idx="44">
                  <c:v>87.328892079162728</c:v>
                </c:pt>
                <c:pt idx="45">
                  <c:v>87.295948253778079</c:v>
                </c:pt>
                <c:pt idx="46">
                  <c:v>87.263004428405083</c:v>
                </c:pt>
                <c:pt idx="47">
                  <c:v>87.230060603043981</c:v>
                </c:pt>
                <c:pt idx="48">
                  <c:v>87.197116777694688</c:v>
                </c:pt>
                <c:pt idx="49">
                  <c:v>87.164172952357276</c:v>
                </c:pt>
                <c:pt idx="50">
                  <c:v>87.131229127032114</c:v>
                </c:pt>
                <c:pt idx="51">
                  <c:v>87.09828530171896</c:v>
                </c:pt>
                <c:pt idx="52">
                  <c:v>87.065341476418183</c:v>
                </c:pt>
                <c:pt idx="53">
                  <c:v>87.032397651129557</c:v>
                </c:pt>
                <c:pt idx="54">
                  <c:v>86.999453825853436</c:v>
                </c:pt>
                <c:pt idx="55">
                  <c:v>86.966510000589921</c:v>
                </c:pt>
                <c:pt idx="56">
                  <c:v>86.93356617533891</c:v>
                </c:pt>
                <c:pt idx="57">
                  <c:v>86.900622350100733</c:v>
                </c:pt>
                <c:pt idx="58">
                  <c:v>86.867678524875231</c:v>
                </c:pt>
                <c:pt idx="59">
                  <c:v>86.834734699662718</c:v>
                </c:pt>
                <c:pt idx="60">
                  <c:v>86.801790874463222</c:v>
                </c:pt>
                <c:pt idx="61">
                  <c:v>86.768847049276857</c:v>
                </c:pt>
                <c:pt idx="62">
                  <c:v>86.735903224103652</c:v>
                </c:pt>
                <c:pt idx="63">
                  <c:v>86.702959398943705</c:v>
                </c:pt>
                <c:pt idx="64">
                  <c:v>86.67001557379723</c:v>
                </c:pt>
                <c:pt idx="65">
                  <c:v>86.637071748664283</c:v>
                </c:pt>
                <c:pt idx="66">
                  <c:v>86.604127923544809</c:v>
                </c:pt>
                <c:pt idx="67">
                  <c:v>86.571184098439232</c:v>
                </c:pt>
                <c:pt idx="68">
                  <c:v>86.538240273347427</c:v>
                </c:pt>
                <c:pt idx="69">
                  <c:v>86.505296448269448</c:v>
                </c:pt>
                <c:pt idx="70">
                  <c:v>86.472352623205609</c:v>
                </c:pt>
                <c:pt idx="71">
                  <c:v>86.43940879815591</c:v>
                </c:pt>
                <c:pt idx="72">
                  <c:v>86.406464973120364</c:v>
                </c:pt>
                <c:pt idx="73">
                  <c:v>86.373521148099258</c:v>
                </c:pt>
                <c:pt idx="74">
                  <c:v>86.34057732309256</c:v>
                </c:pt>
                <c:pt idx="75">
                  <c:v>86.307633498100458</c:v>
                </c:pt>
                <c:pt idx="76">
                  <c:v>86.274689673123092</c:v>
                </c:pt>
                <c:pt idx="77">
                  <c:v>86.241745848160406</c:v>
                </c:pt>
                <c:pt idx="78">
                  <c:v>86.208802023212741</c:v>
                </c:pt>
                <c:pt idx="79">
                  <c:v>86.175858198280082</c:v>
                </c:pt>
                <c:pt idx="80">
                  <c:v>86.142914373362473</c:v>
                </c:pt>
                <c:pt idx="81">
                  <c:v>86.109970548460254</c:v>
                </c:pt>
                <c:pt idx="82">
                  <c:v>86.07702672357334</c:v>
                </c:pt>
                <c:pt idx="83">
                  <c:v>86.044082898701873</c:v>
                </c:pt>
                <c:pt idx="84">
                  <c:v>86.01113907384601</c:v>
                </c:pt>
                <c:pt idx="85">
                  <c:v>85.978195249006063</c:v>
                </c:pt>
                <c:pt idx="86">
                  <c:v>85.94525142418172</c:v>
                </c:pt>
                <c:pt idx="87">
                  <c:v>85.912307599373392</c:v>
                </c:pt>
                <c:pt idx="88">
                  <c:v>85.879363774581236</c:v>
                </c:pt>
                <c:pt idx="89">
                  <c:v>85.846419949805153</c:v>
                </c:pt>
                <c:pt idx="90">
                  <c:v>85.813476125045611</c:v>
                </c:pt>
                <c:pt idx="91">
                  <c:v>85.78053230030234</c:v>
                </c:pt>
                <c:pt idx="92">
                  <c:v>85.747588475575668</c:v>
                </c:pt>
                <c:pt idx="93">
                  <c:v>85.714644650865765</c:v>
                </c:pt>
                <c:pt idx="94">
                  <c:v>85.681700826172701</c:v>
                </c:pt>
                <c:pt idx="95">
                  <c:v>85.648757001496563</c:v>
                </c:pt>
                <c:pt idx="96">
                  <c:v>85.61581317683752</c:v>
                </c:pt>
                <c:pt idx="97">
                  <c:v>85.58286935219563</c:v>
                </c:pt>
                <c:pt idx="98">
                  <c:v>85.549925527571162</c:v>
                </c:pt>
                <c:pt idx="99">
                  <c:v>85.516981702964259</c:v>
                </c:pt>
                <c:pt idx="100">
                  <c:v>85.484037878374806</c:v>
                </c:pt>
                <c:pt idx="101">
                  <c:v>85.451094053803331</c:v>
                </c:pt>
                <c:pt idx="102">
                  <c:v>85.418150229249576</c:v>
                </c:pt>
                <c:pt idx="103">
                  <c:v>85.385206404713827</c:v>
                </c:pt>
                <c:pt idx="104">
                  <c:v>85.35226258019631</c:v>
                </c:pt>
                <c:pt idx="105">
                  <c:v>85.319318755697054</c:v>
                </c:pt>
                <c:pt idx="106">
                  <c:v>85.286374931216272</c:v>
                </c:pt>
                <c:pt idx="107">
                  <c:v>85.253431106754064</c:v>
                </c:pt>
                <c:pt idx="108">
                  <c:v>85.220487282310543</c:v>
                </c:pt>
                <c:pt idx="109">
                  <c:v>85.187543457885965</c:v>
                </c:pt>
                <c:pt idx="110">
                  <c:v>85.154599633480331</c:v>
                </c:pt>
                <c:pt idx="111">
                  <c:v>85.12165580909388</c:v>
                </c:pt>
                <c:pt idx="112">
                  <c:v>85.0887119847267</c:v>
                </c:pt>
                <c:pt idx="113">
                  <c:v>85.055768160378861</c:v>
                </c:pt>
                <c:pt idx="114">
                  <c:v>85.022824336050732</c:v>
                </c:pt>
                <c:pt idx="115">
                  <c:v>84.989880511742356</c:v>
                </c:pt>
                <c:pt idx="116">
                  <c:v>84.956936687453876</c:v>
                </c:pt>
                <c:pt idx="117">
                  <c:v>84.923992863185461</c:v>
                </c:pt>
                <c:pt idx="118">
                  <c:v>84.891049038937126</c:v>
                </c:pt>
                <c:pt idx="119">
                  <c:v>84.858105214709184</c:v>
                </c:pt>
                <c:pt idx="120">
                  <c:v>84.82516139050179</c:v>
                </c:pt>
                <c:pt idx="121">
                  <c:v>84.792217566314974</c:v>
                </c:pt>
                <c:pt idx="122">
                  <c:v>84.759273742149048</c:v>
                </c:pt>
                <c:pt idx="123">
                  <c:v>84.726329918004026</c:v>
                </c:pt>
                <c:pt idx="124">
                  <c:v>84.693386093880321</c:v>
                </c:pt>
                <c:pt idx="125">
                  <c:v>84.660442269777803</c:v>
                </c:pt>
                <c:pt idx="126">
                  <c:v>84.627498445696716</c:v>
                </c:pt>
                <c:pt idx="127">
                  <c:v>84.594554621637201</c:v>
                </c:pt>
                <c:pt idx="128">
                  <c:v>84.561610797599627</c:v>
                </c:pt>
                <c:pt idx="129">
                  <c:v>84.528666973583853</c:v>
                </c:pt>
                <c:pt idx="130">
                  <c:v>84.495723149590305</c:v>
                </c:pt>
                <c:pt idx="131">
                  <c:v>84.462779325618953</c:v>
                </c:pt>
                <c:pt idx="132">
                  <c:v>84.429835501670127</c:v>
                </c:pt>
                <c:pt idx="133">
                  <c:v>84.396891677743909</c:v>
                </c:pt>
                <c:pt idx="134">
                  <c:v>84.363947853840514</c:v>
                </c:pt>
                <c:pt idx="135">
                  <c:v>84.331004029960113</c:v>
                </c:pt>
                <c:pt idx="136">
                  <c:v>84.298060206102804</c:v>
                </c:pt>
                <c:pt idx="137">
                  <c:v>84.265116382268857</c:v>
                </c:pt>
                <c:pt idx="138">
                  <c:v>84.23217255845843</c:v>
                </c:pt>
                <c:pt idx="139">
                  <c:v>84.199228734671692</c:v>
                </c:pt>
                <c:pt idx="140">
                  <c:v>84.166284910908743</c:v>
                </c:pt>
                <c:pt idx="141">
                  <c:v>84.133341087169939</c:v>
                </c:pt>
                <c:pt idx="142">
                  <c:v>84.100397263455193</c:v>
                </c:pt>
                <c:pt idx="143">
                  <c:v>84.067453439764961</c:v>
                </c:pt>
                <c:pt idx="144">
                  <c:v>84.034509616099371</c:v>
                </c:pt>
                <c:pt idx="145">
                  <c:v>84.001565792458521</c:v>
                </c:pt>
                <c:pt idx="146">
                  <c:v>83.968621968842768</c:v>
                </c:pt>
                <c:pt idx="147">
                  <c:v>83.935678145251998</c:v>
                </c:pt>
                <c:pt idx="148">
                  <c:v>83.902734321686694</c:v>
                </c:pt>
                <c:pt idx="149">
                  <c:v>83.869790498146898</c:v>
                </c:pt>
                <c:pt idx="150">
                  <c:v>83.836846674632739</c:v>
                </c:pt>
                <c:pt idx="151">
                  <c:v>83.803902851144812</c:v>
                </c:pt>
                <c:pt idx="152">
                  <c:v>83.770959027682807</c:v>
                </c:pt>
                <c:pt idx="153">
                  <c:v>83.738015204247148</c:v>
                </c:pt>
                <c:pt idx="154">
                  <c:v>83.705071380838035</c:v>
                </c:pt>
                <c:pt idx="155">
                  <c:v>83.672127557455681</c:v>
                </c:pt>
                <c:pt idx="156">
                  <c:v>83.639183734100328</c:v>
                </c:pt>
                <c:pt idx="157">
                  <c:v>83.606239910772032</c:v>
                </c:pt>
                <c:pt idx="158">
                  <c:v>83.573296087471149</c:v>
                </c:pt>
                <c:pt idx="159">
                  <c:v>83.540352264197764</c:v>
                </c:pt>
                <c:pt idx="160">
                  <c:v>83.507408440952204</c:v>
                </c:pt>
                <c:pt idx="161">
                  <c:v>83.47446461773464</c:v>
                </c:pt>
                <c:pt idx="162">
                  <c:v>83.441520794545227</c:v>
                </c:pt>
                <c:pt idx="163">
                  <c:v>83.40857697138425</c:v>
                </c:pt>
                <c:pt idx="164">
                  <c:v>83.375633148251879</c:v>
                </c:pt>
                <c:pt idx="165">
                  <c:v>83.342689325148527</c:v>
                </c:pt>
                <c:pt idx="166">
                  <c:v>83.309745502074009</c:v>
                </c:pt>
                <c:pt idx="167">
                  <c:v>83.276801679028821</c:v>
                </c:pt>
                <c:pt idx="168">
                  <c:v>83.243857856013236</c:v>
                </c:pt>
                <c:pt idx="169">
                  <c:v>83.210914033027379</c:v>
                </c:pt>
                <c:pt idx="170">
                  <c:v>83.177970210071408</c:v>
                </c:pt>
                <c:pt idx="171">
                  <c:v>83.145026387145649</c:v>
                </c:pt>
                <c:pt idx="172">
                  <c:v>83.112082564250315</c:v>
                </c:pt>
                <c:pt idx="173">
                  <c:v>83.079138741385577</c:v>
                </c:pt>
                <c:pt idx="174">
                  <c:v>83.046194918551777</c:v>
                </c:pt>
                <c:pt idx="175">
                  <c:v>83.013251095749183</c:v>
                </c:pt>
                <c:pt idx="176">
                  <c:v>82.980307272977882</c:v>
                </c:pt>
                <c:pt idx="177">
                  <c:v>82.9473634502381</c:v>
                </c:pt>
                <c:pt idx="178">
                  <c:v>82.914419627530236</c:v>
                </c:pt>
                <c:pt idx="179">
                  <c:v>82.881475804854517</c:v>
                </c:pt>
                <c:pt idx="180">
                  <c:v>82.848531982210972</c:v>
                </c:pt>
                <c:pt idx="181">
                  <c:v>82.815588159600097</c:v>
                </c:pt>
                <c:pt idx="182">
                  <c:v>82.78264433702202</c:v>
                </c:pt>
                <c:pt idx="183">
                  <c:v>82.749700514476899</c:v>
                </c:pt>
                <c:pt idx="184">
                  <c:v>82.716756691965244</c:v>
                </c:pt>
                <c:pt idx="185">
                  <c:v>82.683812869487113</c:v>
                </c:pt>
                <c:pt idx="186">
                  <c:v>82.650869047042733</c:v>
                </c:pt>
                <c:pt idx="187">
                  <c:v>82.617925224632529</c:v>
                </c:pt>
                <c:pt idx="188">
                  <c:v>82.584981402256744</c:v>
                </c:pt>
                <c:pt idx="189">
                  <c:v>82.552037579915392</c:v>
                </c:pt>
                <c:pt idx="190">
                  <c:v>82.519093757609028</c:v>
                </c:pt>
                <c:pt idx="191">
                  <c:v>82.486149935337707</c:v>
                </c:pt>
                <c:pt idx="192">
                  <c:v>82.453206113101885</c:v>
                </c:pt>
                <c:pt idx="193">
                  <c:v>82.420262290901704</c:v>
                </c:pt>
                <c:pt idx="194">
                  <c:v>82.387318468737448</c:v>
                </c:pt>
                <c:pt idx="195">
                  <c:v>82.354374646609457</c:v>
                </c:pt>
                <c:pt idx="196">
                  <c:v>82.321430824517847</c:v>
                </c:pt>
                <c:pt idx="197">
                  <c:v>82.288487002463171</c:v>
                </c:pt>
                <c:pt idx="198">
                  <c:v>82.255543180445429</c:v>
                </c:pt>
                <c:pt idx="199">
                  <c:v>82.222599358465104</c:v>
                </c:pt>
                <c:pt idx="200">
                  <c:v>82.189655536522281</c:v>
                </c:pt>
                <c:pt idx="201">
                  <c:v>82.156711714617501</c:v>
                </c:pt>
                <c:pt idx="202">
                  <c:v>82.123767892750777</c:v>
                </c:pt>
                <c:pt idx="203">
                  <c:v>82.090824070922622</c:v>
                </c:pt>
                <c:pt idx="204">
                  <c:v>82.057880249133149</c:v>
                </c:pt>
                <c:pt idx="205">
                  <c:v>82.024936427382897</c:v>
                </c:pt>
                <c:pt idx="206">
                  <c:v>81.991992605671896</c:v>
                </c:pt>
                <c:pt idx="207">
                  <c:v>81.9590487840007</c:v>
                </c:pt>
                <c:pt idx="208">
                  <c:v>81.926104962369308</c:v>
                </c:pt>
                <c:pt idx="209">
                  <c:v>81.893161140778332</c:v>
                </c:pt>
                <c:pt idx="210">
                  <c:v>81.860217319227843</c:v>
                </c:pt>
                <c:pt idx="211">
                  <c:v>81.827273497718366</c:v>
                </c:pt>
                <c:pt idx="212">
                  <c:v>81.794329676249959</c:v>
                </c:pt>
                <c:pt idx="213">
                  <c:v>81.761385854823132</c:v>
                </c:pt>
                <c:pt idx="214">
                  <c:v>81.728442033438085</c:v>
                </c:pt>
                <c:pt idx="215">
                  <c:v>81.695498212095202</c:v>
                </c:pt>
                <c:pt idx="216">
                  <c:v>81.66255439079481</c:v>
                </c:pt>
                <c:pt idx="217">
                  <c:v>81.629610569537249</c:v>
                </c:pt>
                <c:pt idx="218">
                  <c:v>81.596666748322789</c:v>
                </c:pt>
                <c:pt idx="219">
                  <c:v>81.56372292715173</c:v>
                </c:pt>
                <c:pt idx="220">
                  <c:v>81.530779106024553</c:v>
                </c:pt>
                <c:pt idx="221">
                  <c:v>81.497835284941431</c:v>
                </c:pt>
                <c:pt idx="222">
                  <c:v>81.464891463902802</c:v>
                </c:pt>
                <c:pt idx="223">
                  <c:v>81.431947642908838</c:v>
                </c:pt>
                <c:pt idx="224">
                  <c:v>81.399003821960164</c:v>
                </c:pt>
                <c:pt idx="225">
                  <c:v>81.366060001056937</c:v>
                </c:pt>
                <c:pt idx="226">
                  <c:v>81.333116180199369</c:v>
                </c:pt>
                <c:pt idx="227">
                  <c:v>81.300172359388029</c:v>
                </c:pt>
                <c:pt idx="228">
                  <c:v>81.267228538623272</c:v>
                </c:pt>
                <c:pt idx="229">
                  <c:v>81.234284717905467</c:v>
                </c:pt>
                <c:pt idx="230">
                  <c:v>81.201340897234715</c:v>
                </c:pt>
                <c:pt idx="231">
                  <c:v>81.168397076611626</c:v>
                </c:pt>
                <c:pt idx="232">
                  <c:v>81.135453256036598</c:v>
                </c:pt>
                <c:pt idx="233">
                  <c:v>81.102509435509717</c:v>
                </c:pt>
                <c:pt idx="234">
                  <c:v>81.069565615031706</c:v>
                </c:pt>
                <c:pt idx="235">
                  <c:v>81.036621794602638</c:v>
                </c:pt>
                <c:pt idx="236">
                  <c:v>81.003677974222967</c:v>
                </c:pt>
                <c:pt idx="237">
                  <c:v>80.970734153893289</c:v>
                </c:pt>
                <c:pt idx="238">
                  <c:v>80.937790333613549</c:v>
                </c:pt>
                <c:pt idx="239">
                  <c:v>80.904846513384413</c:v>
                </c:pt>
                <c:pt idx="240">
                  <c:v>80.871902693206351</c:v>
                </c:pt>
                <c:pt idx="241">
                  <c:v>80.838958873079548</c:v>
                </c:pt>
                <c:pt idx="242">
                  <c:v>80.806015053004529</c:v>
                </c:pt>
                <c:pt idx="243">
                  <c:v>80.773071232981692</c:v>
                </c:pt>
                <c:pt idx="244">
                  <c:v>80.740127413011265</c:v>
                </c:pt>
                <c:pt idx="245">
                  <c:v>80.707183593093788</c:v>
                </c:pt>
                <c:pt idx="246">
                  <c:v>80.674239773229615</c:v>
                </c:pt>
                <c:pt idx="247">
                  <c:v>80.641295953419331</c:v>
                </c:pt>
                <c:pt idx="248">
                  <c:v>80.608352133663033</c:v>
                </c:pt>
                <c:pt idx="249">
                  <c:v>80.575408313961262</c:v>
                </c:pt>
                <c:pt idx="250">
                  <c:v>80.542464494314601</c:v>
                </c:pt>
                <c:pt idx="251">
                  <c:v>80.509520674723206</c:v>
                </c:pt>
                <c:pt idx="252">
                  <c:v>80.476576855187602</c:v>
                </c:pt>
                <c:pt idx="253">
                  <c:v>80.443633035708316</c:v>
                </c:pt>
                <c:pt idx="254">
                  <c:v>80.410689216285675</c:v>
                </c:pt>
                <c:pt idx="255">
                  <c:v>80.377745396920062</c:v>
                </c:pt>
                <c:pt idx="256">
                  <c:v>80.34480157761206</c:v>
                </c:pt>
                <c:pt idx="257">
                  <c:v>80.311857758362152</c:v>
                </c:pt>
                <c:pt idx="258">
                  <c:v>80.278913939170366</c:v>
                </c:pt>
                <c:pt idx="259">
                  <c:v>80.245970120037583</c:v>
                </c:pt>
                <c:pt idx="260">
                  <c:v>80.213026300964032</c:v>
                </c:pt>
                <c:pt idx="261">
                  <c:v>80.180082481950393</c:v>
                </c:pt>
                <c:pt idx="262">
                  <c:v>80.147138662996895</c:v>
                </c:pt>
                <c:pt idx="263">
                  <c:v>80.114194844104034</c:v>
                </c:pt>
                <c:pt idx="264">
                  <c:v>80.08125102527228</c:v>
                </c:pt>
                <c:pt idx="265">
                  <c:v>80.04830720650213</c:v>
                </c:pt>
                <c:pt idx="266">
                  <c:v>80.015363387793954</c:v>
                </c:pt>
                <c:pt idx="267">
                  <c:v>79.982419569148419</c:v>
                </c:pt>
                <c:pt idx="268">
                  <c:v>79.949475750565924</c:v>
                </c:pt>
                <c:pt idx="269">
                  <c:v>79.916531932046937</c:v>
                </c:pt>
                <c:pt idx="270">
                  <c:v>79.88358811359177</c:v>
                </c:pt>
                <c:pt idx="271">
                  <c:v>79.850644295201221</c:v>
                </c:pt>
                <c:pt idx="272">
                  <c:v>79.817700476875558</c:v>
                </c:pt>
                <c:pt idx="273">
                  <c:v>79.78475665861535</c:v>
                </c:pt>
                <c:pt idx="274">
                  <c:v>79.751812840420968</c:v>
                </c:pt>
                <c:pt idx="275">
                  <c:v>79.718869022293163</c:v>
                </c:pt>
                <c:pt idx="276">
                  <c:v>79.685925204232319</c:v>
                </c:pt>
                <c:pt idx="277">
                  <c:v>79.65298138623892</c:v>
                </c:pt>
                <c:pt idx="278">
                  <c:v>79.62003756831345</c:v>
                </c:pt>
                <c:pt idx="279">
                  <c:v>79.587093750456532</c:v>
                </c:pt>
                <c:pt idx="280">
                  <c:v>79.554149932668651</c:v>
                </c:pt>
                <c:pt idx="281">
                  <c:v>79.521206114950388</c:v>
                </c:pt>
                <c:pt idx="282">
                  <c:v>79.488262297301958</c:v>
                </c:pt>
                <c:pt idx="283">
                  <c:v>79.455318479724269</c:v>
                </c:pt>
                <c:pt idx="284">
                  <c:v>79.422374662217734</c:v>
                </c:pt>
                <c:pt idx="285">
                  <c:v>79.389430844782851</c:v>
                </c:pt>
                <c:pt idx="286">
                  <c:v>79.356487027420158</c:v>
                </c:pt>
                <c:pt idx="287">
                  <c:v>79.323543210130254</c:v>
                </c:pt>
                <c:pt idx="288">
                  <c:v>79.29059939291372</c:v>
                </c:pt>
                <c:pt idx="289">
                  <c:v>79.257655575771096</c:v>
                </c:pt>
                <c:pt idx="290">
                  <c:v>79.224711758702938</c:v>
                </c:pt>
                <c:pt idx="291">
                  <c:v>79.191767941709855</c:v>
                </c:pt>
                <c:pt idx="292">
                  <c:v>79.15882412479219</c:v>
                </c:pt>
                <c:pt idx="293">
                  <c:v>79.125880307950766</c:v>
                </c:pt>
                <c:pt idx="294">
                  <c:v>79.092936491186222</c:v>
                </c:pt>
                <c:pt idx="295">
                  <c:v>79.059992674498872</c:v>
                </c:pt>
                <c:pt idx="296">
                  <c:v>79.027048857889426</c:v>
                </c:pt>
                <c:pt idx="297">
                  <c:v>78.99410504135858</c:v>
                </c:pt>
                <c:pt idx="298">
                  <c:v>78.961161224906775</c:v>
                </c:pt>
                <c:pt idx="299">
                  <c:v>78.928217408534806</c:v>
                </c:pt>
                <c:pt idx="300">
                  <c:v>78.895273592242958</c:v>
                </c:pt>
                <c:pt idx="301">
                  <c:v>78.862329776032169</c:v>
                </c:pt>
                <c:pt idx="302">
                  <c:v>78.829385959902964</c:v>
                </c:pt>
                <c:pt idx="303">
                  <c:v>78.796442143855927</c:v>
                </c:pt>
                <c:pt idx="304">
                  <c:v>78.763498327891611</c:v>
                </c:pt>
                <c:pt idx="305">
                  <c:v>78.730554512010769</c:v>
                </c:pt>
                <c:pt idx="306">
                  <c:v>78.697610696213999</c:v>
                </c:pt>
                <c:pt idx="307">
                  <c:v>78.664666880501912</c:v>
                </c:pt>
                <c:pt idx="308">
                  <c:v>78.63172306487516</c:v>
                </c:pt>
                <c:pt idx="309">
                  <c:v>78.598779249334413</c:v>
                </c:pt>
                <c:pt idx="310">
                  <c:v>78.565835433880295</c:v>
                </c:pt>
                <c:pt idx="311">
                  <c:v>78.532891618513574</c:v>
                </c:pt>
                <c:pt idx="312">
                  <c:v>78.499947803234761</c:v>
                </c:pt>
                <c:pt idx="313">
                  <c:v>78.46700398804461</c:v>
                </c:pt>
                <c:pt idx="314">
                  <c:v>78.434060172943717</c:v>
                </c:pt>
                <c:pt idx="315">
                  <c:v>78.401116357932935</c:v>
                </c:pt>
                <c:pt idx="316">
                  <c:v>78.368172543012832</c:v>
                </c:pt>
                <c:pt idx="317">
                  <c:v>78.335228728184006</c:v>
                </c:pt>
                <c:pt idx="318">
                  <c:v>78.302284913447352</c:v>
                </c:pt>
                <c:pt idx="319">
                  <c:v>78.269341098803423</c:v>
                </c:pt>
                <c:pt idx="320">
                  <c:v>78.23639728425303</c:v>
                </c:pt>
                <c:pt idx="321">
                  <c:v>78.203453469796742</c:v>
                </c:pt>
                <c:pt idx="322">
                  <c:v>78.17050965543541</c:v>
                </c:pt>
                <c:pt idx="323">
                  <c:v>78.137565841169717</c:v>
                </c:pt>
                <c:pt idx="324">
                  <c:v>78.104622027000389</c:v>
                </c:pt>
                <c:pt idx="325">
                  <c:v>78.071678212928191</c:v>
                </c:pt>
                <c:pt idx="326">
                  <c:v>78.038734398953707</c:v>
                </c:pt>
                <c:pt idx="327">
                  <c:v>78.005790585077847</c:v>
                </c:pt>
                <c:pt idx="328">
                  <c:v>77.972846771301363</c:v>
                </c:pt>
                <c:pt idx="329">
                  <c:v>77.939902957625009</c:v>
                </c:pt>
                <c:pt idx="330">
                  <c:v>77.906959144049424</c:v>
                </c:pt>
                <c:pt idx="331">
                  <c:v>77.874015330575588</c:v>
                </c:pt>
                <c:pt idx="332">
                  <c:v>77.841071517203957</c:v>
                </c:pt>
                <c:pt idx="333">
                  <c:v>77.808127703935554</c:v>
                </c:pt>
                <c:pt idx="334">
                  <c:v>77.775183890771046</c:v>
                </c:pt>
                <c:pt idx="335">
                  <c:v>77.742240077711443</c:v>
                </c:pt>
                <c:pt idx="336">
                  <c:v>77.709296264757313</c:v>
                </c:pt>
                <c:pt idx="337">
                  <c:v>77.676352451909509</c:v>
                </c:pt>
                <c:pt idx="338">
                  <c:v>77.643408639168868</c:v>
                </c:pt>
                <c:pt idx="339">
                  <c:v>77.610464826536173</c:v>
                </c:pt>
                <c:pt idx="340">
                  <c:v>77.577521014012348</c:v>
                </c:pt>
                <c:pt idx="341">
                  <c:v>77.544577201598116</c:v>
                </c:pt>
                <c:pt idx="342">
                  <c:v>77.511633389294317</c:v>
                </c:pt>
                <c:pt idx="343">
                  <c:v>77.478689577101832</c:v>
                </c:pt>
                <c:pt idx="344">
                  <c:v>77.445745765021471</c:v>
                </c:pt>
                <c:pt idx="345">
                  <c:v>77.412801953054185</c:v>
                </c:pt>
                <c:pt idx="346">
                  <c:v>77.379858141200671</c:v>
                </c:pt>
                <c:pt idx="347">
                  <c:v>77.346914329461953</c:v>
                </c:pt>
                <c:pt idx="348">
                  <c:v>77.313970517838769</c:v>
                </c:pt>
                <c:pt idx="349">
                  <c:v>77.28102670633217</c:v>
                </c:pt>
                <c:pt idx="350">
                  <c:v>77.248082894942897</c:v>
                </c:pt>
                <c:pt idx="351">
                  <c:v>77.215139083671801</c:v>
                </c:pt>
                <c:pt idx="352">
                  <c:v>77.182195272519962</c:v>
                </c:pt>
                <c:pt idx="353">
                  <c:v>77.149251461488205</c:v>
                </c:pt>
                <c:pt idx="354">
                  <c:v>77.116307650577397</c:v>
                </c:pt>
                <c:pt idx="355">
                  <c:v>77.083363839788476</c:v>
                </c:pt>
                <c:pt idx="356">
                  <c:v>77.050420029122478</c:v>
                </c:pt>
                <c:pt idx="357">
                  <c:v>77.017476218580143</c:v>
                </c:pt>
                <c:pt idx="358">
                  <c:v>76.984532408162579</c:v>
                </c:pt>
                <c:pt idx="359">
                  <c:v>76.951588597870625</c:v>
                </c:pt>
                <c:pt idx="360">
                  <c:v>76.91864478770529</c:v>
                </c:pt>
                <c:pt idx="361">
                  <c:v>76.885700977667568</c:v>
                </c:pt>
                <c:pt idx="362">
                  <c:v>76.852757167758455</c:v>
                </c:pt>
                <c:pt idx="363">
                  <c:v>76.819813357978845</c:v>
                </c:pt>
                <c:pt idx="364">
                  <c:v>76.786869548329776</c:v>
                </c:pt>
                <c:pt idx="365">
                  <c:v>76.7539257388121</c:v>
                </c:pt>
                <c:pt idx="366">
                  <c:v>76.720981929427111</c:v>
                </c:pt>
                <c:pt idx="367">
                  <c:v>76.688038120175491</c:v>
                </c:pt>
                <c:pt idx="368">
                  <c:v>76.655094311058505</c:v>
                </c:pt>
                <c:pt idx="369">
                  <c:v>76.622150502077133</c:v>
                </c:pt>
                <c:pt idx="370">
                  <c:v>76.589206693232185</c:v>
                </c:pt>
                <c:pt idx="371">
                  <c:v>76.556262884524969</c:v>
                </c:pt>
                <c:pt idx="372">
                  <c:v>76.523319075956465</c:v>
                </c:pt>
                <c:pt idx="373">
                  <c:v>76.490375267527654</c:v>
                </c:pt>
                <c:pt idx="374">
                  <c:v>76.457431459239672</c:v>
                </c:pt>
                <c:pt idx="375">
                  <c:v>76.424487651093628</c:v>
                </c:pt>
                <c:pt idx="376">
                  <c:v>76.39154384309056</c:v>
                </c:pt>
                <c:pt idx="377">
                  <c:v>76.358600035231319</c:v>
                </c:pt>
                <c:pt idx="378">
                  <c:v>76.325656227517442</c:v>
                </c:pt>
                <c:pt idx="379">
                  <c:v>76.292712419949723</c:v>
                </c:pt>
                <c:pt idx="380">
                  <c:v>76.259768612529356</c:v>
                </c:pt>
                <c:pt idx="381">
                  <c:v>76.226824805257522</c:v>
                </c:pt>
                <c:pt idx="382">
                  <c:v>76.193880998135256</c:v>
                </c:pt>
                <c:pt idx="383">
                  <c:v>76.160937191163768</c:v>
                </c:pt>
                <c:pt idx="384">
                  <c:v>76.12799338434418</c:v>
                </c:pt>
                <c:pt idx="385">
                  <c:v>76.095049577677713</c:v>
                </c:pt>
                <c:pt idx="386">
                  <c:v>76.062105771165392</c:v>
                </c:pt>
                <c:pt idx="387">
                  <c:v>76.029161964808509</c:v>
                </c:pt>
                <c:pt idx="388">
                  <c:v>75.996218158608116</c:v>
                </c:pt>
                <c:pt idx="389">
                  <c:v>75.963274352565605</c:v>
                </c:pt>
                <c:pt idx="390">
                  <c:v>75.930330546682001</c:v>
                </c:pt>
                <c:pt idx="391">
                  <c:v>75.897386740958723</c:v>
                </c:pt>
                <c:pt idx="392">
                  <c:v>75.864442935396738</c:v>
                </c:pt>
                <c:pt idx="393">
                  <c:v>75.831499129997411</c:v>
                </c:pt>
                <c:pt idx="394">
                  <c:v>75.798555324761935</c:v>
                </c:pt>
                <c:pt idx="395">
                  <c:v>75.765611519691618</c:v>
                </c:pt>
                <c:pt idx="396">
                  <c:v>75.732667714787638</c:v>
                </c:pt>
                <c:pt idx="397">
                  <c:v>75.699723910051247</c:v>
                </c:pt>
                <c:pt idx="398">
                  <c:v>75.666780105483923</c:v>
                </c:pt>
                <c:pt idx="399">
                  <c:v>75.633836301086703</c:v>
                </c:pt>
                <c:pt idx="400">
                  <c:v>75.60089249686105</c:v>
                </c:pt>
                <c:pt idx="401">
                  <c:v>75.567948692808159</c:v>
                </c:pt>
                <c:pt idx="402">
                  <c:v>75.535004888929379</c:v>
                </c:pt>
                <c:pt idx="403">
                  <c:v>75.502061085226032</c:v>
                </c:pt>
                <c:pt idx="404">
                  <c:v>75.469117281699567</c:v>
                </c:pt>
                <c:pt idx="405">
                  <c:v>75.436173478351222</c:v>
                </c:pt>
                <c:pt idx="406">
                  <c:v>75.403229675182331</c:v>
                </c:pt>
                <c:pt idx="407">
                  <c:v>75.370285872194231</c:v>
                </c:pt>
                <c:pt idx="408">
                  <c:v>75.337342069388569</c:v>
                </c:pt>
                <c:pt idx="409">
                  <c:v>75.304398266766356</c:v>
                </c:pt>
                <c:pt idx="410">
                  <c:v>75.271454464329111</c:v>
                </c:pt>
                <c:pt idx="411">
                  <c:v>75.23851066207844</c:v>
                </c:pt>
                <c:pt idx="412">
                  <c:v>75.205566860015537</c:v>
                </c:pt>
                <c:pt idx="413">
                  <c:v>75.172623058142023</c:v>
                </c:pt>
                <c:pt idx="414">
                  <c:v>75.139679256459161</c:v>
                </c:pt>
                <c:pt idx="415">
                  <c:v>75.106735454968444</c:v>
                </c:pt>
                <c:pt idx="416">
                  <c:v>75.073791653671293</c:v>
                </c:pt>
                <c:pt idx="417">
                  <c:v>75.040847852569328</c:v>
                </c:pt>
                <c:pt idx="418">
                  <c:v>75.007904051663999</c:v>
                </c:pt>
                <c:pt idx="419">
                  <c:v>74.974960250956698</c:v>
                </c:pt>
                <c:pt idx="420">
                  <c:v>74.942016450448961</c:v>
                </c:pt>
                <c:pt idx="421">
                  <c:v>74.909072650142448</c:v>
                </c:pt>
                <c:pt idx="422">
                  <c:v>74.87612885003854</c:v>
                </c:pt>
                <c:pt idx="423">
                  <c:v>74.843185050138885</c:v>
                </c:pt>
                <c:pt idx="424">
                  <c:v>74.810241250444903</c:v>
                </c:pt>
                <c:pt idx="425">
                  <c:v>74.777297450958372</c:v>
                </c:pt>
                <c:pt idx="426">
                  <c:v>74.744353651680555</c:v>
                </c:pt>
                <c:pt idx="427">
                  <c:v>74.711409852613315</c:v>
                </c:pt>
                <c:pt idx="428">
                  <c:v>74.6784660537581</c:v>
                </c:pt>
                <c:pt idx="429">
                  <c:v>74.64552225511666</c:v>
                </c:pt>
                <c:pt idx="430">
                  <c:v>74.612578456690585</c:v>
                </c:pt>
                <c:pt idx="431">
                  <c:v>74.579634658481353</c:v>
                </c:pt>
                <c:pt idx="432">
                  <c:v>74.546690860490855</c:v>
                </c:pt>
                <c:pt idx="433">
                  <c:v>74.513747062720611</c:v>
                </c:pt>
                <c:pt idx="434">
                  <c:v>74.480803265172298</c:v>
                </c:pt>
                <c:pt idx="435">
                  <c:v>74.447859467847664</c:v>
                </c:pt>
                <c:pt idx="436">
                  <c:v>74.414915670748371</c:v>
                </c:pt>
                <c:pt idx="437">
                  <c:v>74.381971873876125</c:v>
                </c:pt>
                <c:pt idx="438">
                  <c:v>74.349028077232759</c:v>
                </c:pt>
                <c:pt idx="439">
                  <c:v>74.316084280819894</c:v>
                </c:pt>
                <c:pt idx="440">
                  <c:v>74.283140484639347</c:v>
                </c:pt>
                <c:pt idx="441">
                  <c:v>74.250196688692796</c:v>
                </c:pt>
                <c:pt idx="442">
                  <c:v>74.217252892982174</c:v>
                </c:pt>
                <c:pt idx="443">
                  <c:v>74.184309097509157</c:v>
                </c:pt>
                <c:pt idx="444">
                  <c:v>74.151365302275693</c:v>
                </c:pt>
                <c:pt idx="445">
                  <c:v>74.118421507283458</c:v>
                </c:pt>
                <c:pt idx="446">
                  <c:v>74.085477712534214</c:v>
                </c:pt>
                <c:pt idx="447">
                  <c:v>74.052533918030178</c:v>
                </c:pt>
                <c:pt idx="448">
                  <c:v>74.019590123772772</c:v>
                </c:pt>
                <c:pt idx="449">
                  <c:v>73.98664632976417</c:v>
                </c:pt>
                <c:pt idx="450">
                  <c:v>73.953702536006162</c:v>
                </c:pt>
                <c:pt idx="451">
                  <c:v>73.920758742500595</c:v>
                </c:pt>
                <c:pt idx="452">
                  <c:v>73.887814949249616</c:v>
                </c:pt>
                <c:pt idx="453">
                  <c:v>73.854871156254816</c:v>
                </c:pt>
                <c:pt idx="454">
                  <c:v>73.821927363518569</c:v>
                </c:pt>
                <c:pt idx="455">
                  <c:v>73.788983571042479</c:v>
                </c:pt>
                <c:pt idx="456">
                  <c:v>73.756039778828693</c:v>
                </c:pt>
                <c:pt idx="457">
                  <c:v>73.723095986879088</c:v>
                </c:pt>
                <c:pt idx="458">
                  <c:v>73.690152195195964</c:v>
                </c:pt>
                <c:pt idx="459">
                  <c:v>73.657208403781013</c:v>
                </c:pt>
                <c:pt idx="460">
                  <c:v>73.62426461263648</c:v>
                </c:pt>
                <c:pt idx="461">
                  <c:v>73.591320821764356</c:v>
                </c:pt>
                <c:pt idx="462">
                  <c:v>73.5583770311667</c:v>
                </c:pt>
                <c:pt idx="463">
                  <c:v>73.525433240845658</c:v>
                </c:pt>
                <c:pt idx="464">
                  <c:v>73.492489450803276</c:v>
                </c:pt>
                <c:pt idx="465">
                  <c:v>73.459545661041574</c:v>
                </c:pt>
                <c:pt idx="466">
                  <c:v>73.426601871562994</c:v>
                </c:pt>
                <c:pt idx="467">
                  <c:v>73.393658082369512</c:v>
                </c:pt>
                <c:pt idx="468">
                  <c:v>73.360714293463261</c:v>
                </c:pt>
                <c:pt idx="469">
                  <c:v>73.327770504846356</c:v>
                </c:pt>
                <c:pt idx="470">
                  <c:v>73.294826716521257</c:v>
                </c:pt>
                <c:pt idx="471">
                  <c:v>73.261882928489996</c:v>
                </c:pt>
                <c:pt idx="472">
                  <c:v>73.228939140754875</c:v>
                </c:pt>
                <c:pt idx="473">
                  <c:v>73.195995353318068</c:v>
                </c:pt>
                <c:pt idx="474">
                  <c:v>73.16305156618202</c:v>
                </c:pt>
                <c:pt idx="475">
                  <c:v>73.130107779348847</c:v>
                </c:pt>
                <c:pt idx="476">
                  <c:v>73.097163992820924</c:v>
                </c:pt>
                <c:pt idx="477">
                  <c:v>73.064220206600609</c:v>
                </c:pt>
                <c:pt idx="478">
                  <c:v>73.031276420690034</c:v>
                </c:pt>
                <c:pt idx="479">
                  <c:v>72.998332635091913</c:v>
                </c:pt>
                <c:pt idx="480">
                  <c:v>72.965388849808392</c:v>
                </c:pt>
                <c:pt idx="481">
                  <c:v>72.932445064841914</c:v>
                </c:pt>
                <c:pt idx="482">
                  <c:v>72.899501280194897</c:v>
                </c:pt>
                <c:pt idx="483">
                  <c:v>72.866557495869657</c:v>
                </c:pt>
                <c:pt idx="484">
                  <c:v>72.83361371186885</c:v>
                </c:pt>
                <c:pt idx="485">
                  <c:v>72.800669928194822</c:v>
                </c:pt>
                <c:pt idx="486">
                  <c:v>72.767726144850272</c:v>
                </c:pt>
                <c:pt idx="487">
                  <c:v>72.734782361837318</c:v>
                </c:pt>
                <c:pt idx="488">
                  <c:v>72.701838579158746</c:v>
                </c:pt>
                <c:pt idx="489">
                  <c:v>72.668894796817071</c:v>
                </c:pt>
                <c:pt idx="490">
                  <c:v>72.63595101481485</c:v>
                </c:pt>
                <c:pt idx="491">
                  <c:v>72.603007233154656</c:v>
                </c:pt>
                <c:pt idx="492">
                  <c:v>72.570063451839076</c:v>
                </c:pt>
                <c:pt idx="493">
                  <c:v>72.537119670870837</c:v>
                </c:pt>
                <c:pt idx="494">
                  <c:v>72.50417589025227</c:v>
                </c:pt>
                <c:pt idx="495">
                  <c:v>72.471232109986531</c:v>
                </c:pt>
                <c:pt idx="496">
                  <c:v>72.438288330075892</c:v>
                </c:pt>
                <c:pt idx="497">
                  <c:v>72.405344550523211</c:v>
                </c:pt>
                <c:pt idx="498">
                  <c:v>72.372400771331328</c:v>
                </c:pt>
                <c:pt idx="499">
                  <c:v>72.339456992502775</c:v>
                </c:pt>
                <c:pt idx="500">
                  <c:v>72.306513214040365</c:v>
                </c:pt>
                <c:pt idx="501">
                  <c:v>72.27356943594701</c:v>
                </c:pt>
                <c:pt idx="502">
                  <c:v>72.240625658225525</c:v>
                </c:pt>
                <c:pt idx="503">
                  <c:v>72.207681880878567</c:v>
                </c:pt>
                <c:pt idx="504">
                  <c:v>72.174738103909178</c:v>
                </c:pt>
                <c:pt idx="505">
                  <c:v>72.141794327319985</c:v>
                </c:pt>
                <c:pt idx="506">
                  <c:v>72.108850551114074</c:v>
                </c:pt>
                <c:pt idx="507">
                  <c:v>72.075906775294456</c:v>
                </c:pt>
                <c:pt idx="508">
                  <c:v>72.042962999863803</c:v>
                </c:pt>
                <c:pt idx="509">
                  <c:v>72.010019224825328</c:v>
                </c:pt>
                <c:pt idx="510">
                  <c:v>71.977075450181829</c:v>
                </c:pt>
                <c:pt idx="511">
                  <c:v>71.944131675936291</c:v>
                </c:pt>
                <c:pt idx="512">
                  <c:v>71.911187902092038</c:v>
                </c:pt>
                <c:pt idx="513">
                  <c:v>71.878244128651858</c:v>
                </c:pt>
                <c:pt idx="514">
                  <c:v>71.845300355619031</c:v>
                </c:pt>
                <c:pt idx="515">
                  <c:v>71.812356582996301</c:v>
                </c:pt>
                <c:pt idx="516">
                  <c:v>71.779412810787107</c:v>
                </c:pt>
                <c:pt idx="517">
                  <c:v>71.746469038994519</c:v>
                </c:pt>
                <c:pt idx="518">
                  <c:v>71.713525267621719</c:v>
                </c:pt>
                <c:pt idx="519">
                  <c:v>71.680581496671749</c:v>
                </c:pt>
                <c:pt idx="520">
                  <c:v>71.647637726148147</c:v>
                </c:pt>
                <c:pt idx="521">
                  <c:v>71.614693956053927</c:v>
                </c:pt>
                <c:pt idx="522">
                  <c:v>71.581750186392384</c:v>
                </c:pt>
                <c:pt idx="523">
                  <c:v>71.548806417166929</c:v>
                </c:pt>
                <c:pt idx="524">
                  <c:v>71.515862648380619</c:v>
                </c:pt>
                <c:pt idx="525">
                  <c:v>71.482918880037104</c:v>
                </c:pt>
                <c:pt idx="526">
                  <c:v>71.449975112139512</c:v>
                </c:pt>
                <c:pt idx="527">
                  <c:v>71.417031344691495</c:v>
                </c:pt>
                <c:pt idx="528">
                  <c:v>71.384087577696135</c:v>
                </c:pt>
                <c:pt idx="529">
                  <c:v>71.351143811157286</c:v>
                </c:pt>
                <c:pt idx="530">
                  <c:v>71.318200045077973</c:v>
                </c:pt>
                <c:pt idx="531">
                  <c:v>71.285256279462146</c:v>
                </c:pt>
                <c:pt idx="532">
                  <c:v>71.252312514313061</c:v>
                </c:pt>
                <c:pt idx="533">
                  <c:v>71.219368749634256</c:v>
                </c:pt>
                <c:pt idx="534">
                  <c:v>71.186424985429426</c:v>
                </c:pt>
                <c:pt idx="535">
                  <c:v>71.153481221702151</c:v>
                </c:pt>
                <c:pt idx="536">
                  <c:v>71.120537458455999</c:v>
                </c:pt>
                <c:pt idx="537">
                  <c:v>71.087593695694864</c:v>
                </c:pt>
                <c:pt idx="538">
                  <c:v>71.054649933422112</c:v>
                </c:pt>
                <c:pt idx="539">
                  <c:v>71.021706171641625</c:v>
                </c:pt>
                <c:pt idx="540">
                  <c:v>70.988762410357225</c:v>
                </c:pt>
                <c:pt idx="541">
                  <c:v>70.955818649572521</c:v>
                </c:pt>
                <c:pt idx="542">
                  <c:v>70.922874889291464</c:v>
                </c:pt>
                <c:pt idx="543">
                  <c:v>70.889931129517777</c:v>
                </c:pt>
                <c:pt idx="544">
                  <c:v>70.85698737025541</c:v>
                </c:pt>
                <c:pt idx="545">
                  <c:v>70.824043611508188</c:v>
                </c:pt>
                <c:pt idx="546">
                  <c:v>70.791099853280087</c:v>
                </c:pt>
                <c:pt idx="547">
                  <c:v>70.758156095575089</c:v>
                </c:pt>
                <c:pt idx="548">
                  <c:v>70.725212338397014</c:v>
                </c:pt>
                <c:pt idx="549">
                  <c:v>70.692268581750113</c:v>
                </c:pt>
                <c:pt idx="550">
                  <c:v>70.659324825638251</c:v>
                </c:pt>
                <c:pt idx="551">
                  <c:v>70.626381070065548</c:v>
                </c:pt>
                <c:pt idx="552">
                  <c:v>70.593437315036113</c:v>
                </c:pt>
                <c:pt idx="553">
                  <c:v>70.560493560554136</c:v>
                </c:pt>
                <c:pt idx="554">
                  <c:v>70.527549806623668</c:v>
                </c:pt>
                <c:pt idx="555">
                  <c:v>70.494606053249058</c:v>
                </c:pt>
                <c:pt idx="556">
                  <c:v>70.461662300434426</c:v>
                </c:pt>
                <c:pt idx="557">
                  <c:v>70.428718548184037</c:v>
                </c:pt>
                <c:pt idx="558">
                  <c:v>70.39577479650228</c:v>
                </c:pt>
                <c:pt idx="559">
                  <c:v>70.362831045393278</c:v>
                </c:pt>
                <c:pt idx="560">
                  <c:v>70.329887294861692</c:v>
                </c:pt>
                <c:pt idx="561">
                  <c:v>70.29694354491177</c:v>
                </c:pt>
                <c:pt idx="562">
                  <c:v>70.263999795547917</c:v>
                </c:pt>
                <c:pt idx="563">
                  <c:v>70.231056046774469</c:v>
                </c:pt>
                <c:pt idx="564">
                  <c:v>70.198112298596243</c:v>
                </c:pt>
                <c:pt idx="565">
                  <c:v>70.165168551017473</c:v>
                </c:pt>
                <c:pt idx="566">
                  <c:v>70.132224804042863</c:v>
                </c:pt>
                <c:pt idx="567">
                  <c:v>70.099281057677032</c:v>
                </c:pt>
                <c:pt idx="568">
                  <c:v>70.066337311924627</c:v>
                </c:pt>
                <c:pt idx="569">
                  <c:v>70.03339356679021</c:v>
                </c:pt>
                <c:pt idx="570">
                  <c:v>70.000449822278512</c:v>
                </c:pt>
                <c:pt idx="571">
                  <c:v>69.967506078394337</c:v>
                </c:pt>
                <c:pt idx="572">
                  <c:v>69.934562335142488</c:v>
                </c:pt>
                <c:pt idx="573">
                  <c:v>69.901618592527726</c:v>
                </c:pt>
                <c:pt idx="574">
                  <c:v>69.868674850554825</c:v>
                </c:pt>
                <c:pt idx="575">
                  <c:v>69.835731109228888</c:v>
                </c:pt>
                <c:pt idx="576">
                  <c:v>69.802787368554547</c:v>
                </c:pt>
                <c:pt idx="577">
                  <c:v>69.769843628537004</c:v>
                </c:pt>
                <c:pt idx="578">
                  <c:v>69.736899889181174</c:v>
                </c:pt>
                <c:pt idx="579">
                  <c:v>69.703956150492161</c:v>
                </c:pt>
                <c:pt idx="580">
                  <c:v>69.671012412474866</c:v>
                </c:pt>
                <c:pt idx="581">
                  <c:v>69.638068675134519</c:v>
                </c:pt>
                <c:pt idx="582">
                  <c:v>69.605124938476337</c:v>
                </c:pt>
                <c:pt idx="583">
                  <c:v>69.572181202505433</c:v>
                </c:pt>
                <c:pt idx="584">
                  <c:v>69.539237467227053</c:v>
                </c:pt>
                <c:pt idx="585">
                  <c:v>69.506293732646441</c:v>
                </c:pt>
                <c:pt idx="586">
                  <c:v>69.473349998768967</c:v>
                </c:pt>
                <c:pt idx="587">
                  <c:v>69.440406265600004</c:v>
                </c:pt>
                <c:pt idx="588">
                  <c:v>69.40746253314488</c:v>
                </c:pt>
                <c:pt idx="589">
                  <c:v>69.37451880140901</c:v>
                </c:pt>
                <c:pt idx="590">
                  <c:v>69.34157507039788</c:v>
                </c:pt>
                <c:pt idx="591">
                  <c:v>69.308631340117245</c:v>
                </c:pt>
                <c:pt idx="592">
                  <c:v>69.275687610572277</c:v>
                </c:pt>
                <c:pt idx="593">
                  <c:v>69.242743881768888</c:v>
                </c:pt>
                <c:pt idx="594">
                  <c:v>69.209800153712465</c:v>
                </c:pt>
                <c:pt idx="595">
                  <c:v>69.176856426408932</c:v>
                </c:pt>
                <c:pt idx="596">
                  <c:v>69.143912699863833</c:v>
                </c:pt>
                <c:pt idx="597">
                  <c:v>69.110968974083193</c:v>
                </c:pt>
                <c:pt idx="598">
                  <c:v>69.07802524907261</c:v>
                </c:pt>
                <c:pt idx="599">
                  <c:v>69.04508152483794</c:v>
                </c:pt>
                <c:pt idx="600">
                  <c:v>69.012137801385208</c:v>
                </c:pt>
                <c:pt idx="601">
                  <c:v>68.979194078720255</c:v>
                </c:pt>
                <c:pt idx="602">
                  <c:v>68.946250356849248</c:v>
                </c:pt>
                <c:pt idx="603">
                  <c:v>68.913306635778071</c:v>
                </c:pt>
                <c:pt idx="604">
                  <c:v>68.880362915512933</c:v>
                </c:pt>
                <c:pt idx="605">
                  <c:v>68.847419196059889</c:v>
                </c:pt>
                <c:pt idx="606">
                  <c:v>68.81447547742512</c:v>
                </c:pt>
                <c:pt idx="607">
                  <c:v>68.781531759614964</c:v>
                </c:pt>
                <c:pt idx="608">
                  <c:v>68.748588042635561</c:v>
                </c:pt>
                <c:pt idx="609">
                  <c:v>68.715644326493205</c:v>
                </c:pt>
                <c:pt idx="610">
                  <c:v>68.682700611194548</c:v>
                </c:pt>
                <c:pt idx="611">
                  <c:v>68.649756896745671</c:v>
                </c:pt>
                <c:pt idx="612">
                  <c:v>68.616813183153198</c:v>
                </c:pt>
                <c:pt idx="613">
                  <c:v>68.583869470423735</c:v>
                </c:pt>
                <c:pt idx="614">
                  <c:v>68.550925758563793</c:v>
                </c:pt>
                <c:pt idx="615">
                  <c:v>68.517982047579949</c:v>
                </c:pt>
                <c:pt idx="616">
                  <c:v>68.485038337478812</c:v>
                </c:pt>
                <c:pt idx="617">
                  <c:v>68.45209462826729</c:v>
                </c:pt>
                <c:pt idx="618">
                  <c:v>68.419150919951917</c:v>
                </c:pt>
                <c:pt idx="619">
                  <c:v>68.386207212539759</c:v>
                </c:pt>
                <c:pt idx="620">
                  <c:v>68.35326350603755</c:v>
                </c:pt>
                <c:pt idx="621">
                  <c:v>68.320319800452225</c:v>
                </c:pt>
                <c:pt idx="622">
                  <c:v>68.287376095790876</c:v>
                </c:pt>
                <c:pt idx="623">
                  <c:v>68.254432392060423</c:v>
                </c:pt>
                <c:pt idx="624">
                  <c:v>68.2214886892679</c:v>
                </c:pt>
                <c:pt idx="625">
                  <c:v>68.188544987420627</c:v>
                </c:pt>
                <c:pt idx="626">
                  <c:v>68.155601286525766</c:v>
                </c:pt>
                <c:pt idx="627">
                  <c:v>68.122657586590407</c:v>
                </c:pt>
                <c:pt idx="628">
                  <c:v>68.089713887621954</c:v>
                </c:pt>
                <c:pt idx="629">
                  <c:v>68.056770189627883</c:v>
                </c:pt>
                <c:pt idx="630">
                  <c:v>68.02382649261537</c:v>
                </c:pt>
                <c:pt idx="631">
                  <c:v>67.990882796592174</c:v>
                </c:pt>
                <c:pt idx="632">
                  <c:v>67.957939101565628</c:v>
                </c:pt>
                <c:pt idx="633">
                  <c:v>67.924995407543321</c:v>
                </c:pt>
                <c:pt idx="634">
                  <c:v>67.892051714533025</c:v>
                </c:pt>
                <c:pt idx="635">
                  <c:v>67.859108022542372</c:v>
                </c:pt>
                <c:pt idx="636">
                  <c:v>67.826164331579179</c:v>
                </c:pt>
                <c:pt idx="637">
                  <c:v>67.793220641651047</c:v>
                </c:pt>
                <c:pt idx="638">
                  <c:v>67.760276952766134</c:v>
                </c:pt>
                <c:pt idx="639">
                  <c:v>67.727333264932312</c:v>
                </c:pt>
                <c:pt idx="640">
                  <c:v>67.694389578157512</c:v>
                </c:pt>
                <c:pt idx="641">
                  <c:v>67.661445892449748</c:v>
                </c:pt>
                <c:pt idx="642">
                  <c:v>67.628502207817405</c:v>
                </c:pt>
                <c:pt idx="643">
                  <c:v>67.595558524268483</c:v>
                </c:pt>
                <c:pt idx="644">
                  <c:v>67.562614841811069</c:v>
                </c:pt>
                <c:pt idx="645">
                  <c:v>67.529671160453816</c:v>
                </c:pt>
                <c:pt idx="646">
                  <c:v>67.496727480204868</c:v>
                </c:pt>
                <c:pt idx="647">
                  <c:v>67.463783801072765</c:v>
                </c:pt>
                <c:pt idx="648">
                  <c:v>67.430840123065863</c:v>
                </c:pt>
                <c:pt idx="649">
                  <c:v>67.39789644619303</c:v>
                </c:pt>
                <c:pt idx="650">
                  <c:v>67.364952770462665</c:v>
                </c:pt>
                <c:pt idx="651">
                  <c:v>67.332009095883492</c:v>
                </c:pt>
                <c:pt idx="652">
                  <c:v>67.299065422464338</c:v>
                </c:pt>
                <c:pt idx="653">
                  <c:v>67.266121750213998</c:v>
                </c:pt>
                <c:pt idx="654">
                  <c:v>67.233178079141268</c:v>
                </c:pt>
                <c:pt idx="655">
                  <c:v>67.200234409255316</c:v>
                </c:pt>
                <c:pt idx="656">
                  <c:v>67.167290740565022</c:v>
                </c:pt>
                <c:pt idx="657">
                  <c:v>67.134347073079667</c:v>
                </c:pt>
                <c:pt idx="658">
                  <c:v>67.101403406808259</c:v>
                </c:pt>
                <c:pt idx="659">
                  <c:v>67.068459741759995</c:v>
                </c:pt>
                <c:pt idx="660">
                  <c:v>67.035516077944436</c:v>
                </c:pt>
                <c:pt idx="661">
                  <c:v>67.002572415370722</c:v>
                </c:pt>
                <c:pt idx="662">
                  <c:v>66.9696287540485</c:v>
                </c:pt>
                <c:pt idx="663">
                  <c:v>66.936685093987208</c:v>
                </c:pt>
                <c:pt idx="664">
                  <c:v>66.903741435196366</c:v>
                </c:pt>
                <c:pt idx="665">
                  <c:v>66.870797777685638</c:v>
                </c:pt>
                <c:pt idx="666">
                  <c:v>66.837854121465043</c:v>
                </c:pt>
                <c:pt idx="667">
                  <c:v>66.804910466544186</c:v>
                </c:pt>
                <c:pt idx="668">
                  <c:v>66.771966812932874</c:v>
                </c:pt>
                <c:pt idx="669">
                  <c:v>66.739023160641381</c:v>
                </c:pt>
                <c:pt idx="670">
                  <c:v>66.706079509679512</c:v>
                </c:pt>
                <c:pt idx="671">
                  <c:v>66.673135860057442</c:v>
                </c:pt>
                <c:pt idx="672">
                  <c:v>66.640192211785418</c:v>
                </c:pt>
                <c:pt idx="673">
                  <c:v>66.607248564873615</c:v>
                </c:pt>
                <c:pt idx="674">
                  <c:v>66.57430491933242</c:v>
                </c:pt>
                <c:pt idx="675">
                  <c:v>66.541361275172449</c:v>
                </c:pt>
                <c:pt idx="676">
                  <c:v>66.508417632404047</c:v>
                </c:pt>
                <c:pt idx="677">
                  <c:v>66.475473991037802</c:v>
                </c:pt>
                <c:pt idx="678">
                  <c:v>66.442530351084514</c:v>
                </c:pt>
                <c:pt idx="679">
                  <c:v>66.409586712554912</c:v>
                </c:pt>
                <c:pt idx="680">
                  <c:v>66.376643075459597</c:v>
                </c:pt>
                <c:pt idx="681">
                  <c:v>66.343699439809839</c:v>
                </c:pt>
                <c:pt idx="682">
                  <c:v>66.310755805616395</c:v>
                </c:pt>
                <c:pt idx="683">
                  <c:v>66.277812172890464</c:v>
                </c:pt>
                <c:pt idx="684">
                  <c:v>66.244868541643299</c:v>
                </c:pt>
                <c:pt idx="685">
                  <c:v>66.211924911885944</c:v>
                </c:pt>
                <c:pt idx="686">
                  <c:v>66.178981283629923</c:v>
                </c:pt>
                <c:pt idx="687">
                  <c:v>66.146037656886534</c:v>
                </c:pt>
                <c:pt idx="688">
                  <c:v>66.113094031667345</c:v>
                </c:pt>
                <c:pt idx="689">
                  <c:v>66.080150407984135</c:v>
                </c:pt>
                <c:pt idx="690">
                  <c:v>66.047206785848317</c:v>
                </c:pt>
                <c:pt idx="691">
                  <c:v>66.014263165271828</c:v>
                </c:pt>
                <c:pt idx="692">
                  <c:v>65.981319546266519</c:v>
                </c:pt>
                <c:pt idx="693">
                  <c:v>65.948375928844499</c:v>
                </c:pt>
                <c:pt idx="694">
                  <c:v>65.91543231301749</c:v>
                </c:pt>
                <c:pt idx="695">
                  <c:v>65.882488698797857</c:v>
                </c:pt>
                <c:pt idx="696">
                  <c:v>65.849545086197836</c:v>
                </c:pt>
                <c:pt idx="697">
                  <c:v>65.816601475229675</c:v>
                </c:pt>
                <c:pt idx="698">
                  <c:v>65.783657865905866</c:v>
                </c:pt>
                <c:pt idx="699">
                  <c:v>65.750714258239029</c:v>
                </c:pt>
                <c:pt idx="700">
                  <c:v>65.717770652241541</c:v>
                </c:pt>
                <c:pt idx="701">
                  <c:v>65.684827047926262</c:v>
                </c:pt>
                <c:pt idx="702">
                  <c:v>65.651883445305955</c:v>
                </c:pt>
                <c:pt idx="703">
                  <c:v>65.618939844393594</c:v>
                </c:pt>
                <c:pt idx="704">
                  <c:v>65.585996245202125</c:v>
                </c:pt>
                <c:pt idx="705">
                  <c:v>65.553052647744636</c:v>
                </c:pt>
                <c:pt idx="706">
                  <c:v>65.520109052034442</c:v>
                </c:pt>
                <c:pt idx="707">
                  <c:v>65.487165458084689</c:v>
                </c:pt>
                <c:pt idx="708">
                  <c:v>65.454221865908963</c:v>
                </c:pt>
                <c:pt idx="709">
                  <c:v>65.421278275520592</c:v>
                </c:pt>
                <c:pt idx="710">
                  <c:v>65.388334686933163</c:v>
                </c:pt>
                <c:pt idx="711">
                  <c:v>65.355391100160517</c:v>
                </c:pt>
                <c:pt idx="712">
                  <c:v>65.322447515216538</c:v>
                </c:pt>
                <c:pt idx="713">
                  <c:v>65.289503932114968</c:v>
                </c:pt>
                <c:pt idx="714">
                  <c:v>65.256560350870018</c:v>
                </c:pt>
                <c:pt idx="715">
                  <c:v>65.223616771495628</c:v>
                </c:pt>
                <c:pt idx="716">
                  <c:v>65.190673194006209</c:v>
                </c:pt>
                <c:pt idx="717">
                  <c:v>65.157729618415971</c:v>
                </c:pt>
                <c:pt idx="718">
                  <c:v>65.124786044739452</c:v>
                </c:pt>
                <c:pt idx="719">
                  <c:v>65.091842472991303</c:v>
                </c:pt>
                <c:pt idx="720">
                  <c:v>65.058898903186105</c:v>
                </c:pt>
                <c:pt idx="721">
                  <c:v>65.02595533533858</c:v>
                </c:pt>
                <c:pt idx="722">
                  <c:v>64.993011769463834</c:v>
                </c:pt>
                <c:pt idx="723">
                  <c:v>64.960068205576633</c:v>
                </c:pt>
                <c:pt idx="724">
                  <c:v>64.92712464369238</c:v>
                </c:pt>
                <c:pt idx="725">
                  <c:v>64.894181083826126</c:v>
                </c:pt>
                <c:pt idx="726">
                  <c:v>64.861237525993289</c:v>
                </c:pt>
                <c:pt idx="727">
                  <c:v>64.828293970209572</c:v>
                </c:pt>
                <c:pt idx="728">
                  <c:v>64.795350416490095</c:v>
                </c:pt>
                <c:pt idx="729">
                  <c:v>64.762406864851044</c:v>
                </c:pt>
                <c:pt idx="730">
                  <c:v>64.729463315308024</c:v>
                </c:pt>
                <c:pt idx="731">
                  <c:v>64.696519767877064</c:v>
                </c:pt>
                <c:pt idx="732">
                  <c:v>64.66357622257425</c:v>
                </c:pt>
                <c:pt idx="733">
                  <c:v>64.630632679415697</c:v>
                </c:pt>
                <c:pt idx="734">
                  <c:v>64.597689138417877</c:v>
                </c:pt>
                <c:pt idx="735">
                  <c:v>64.564745599597103</c:v>
                </c:pt>
                <c:pt idx="736">
                  <c:v>64.531802062969973</c:v>
                </c:pt>
                <c:pt idx="737">
                  <c:v>64.498858528553399</c:v>
                </c:pt>
                <c:pt idx="738">
                  <c:v>64.465914996363892</c:v>
                </c:pt>
                <c:pt idx="739">
                  <c:v>64.432971466418635</c:v>
                </c:pt>
                <c:pt idx="740">
                  <c:v>64.400027938734524</c:v>
                </c:pt>
                <c:pt idx="741">
                  <c:v>64.367084413328968</c:v>
                </c:pt>
                <c:pt idx="742">
                  <c:v>64.334140890219345</c:v>
                </c:pt>
                <c:pt idx="743">
                  <c:v>64.301197369422937</c:v>
                </c:pt>
                <c:pt idx="744">
                  <c:v>64.268253850957464</c:v>
                </c:pt>
                <c:pt idx="745">
                  <c:v>64.235310334840662</c:v>
                </c:pt>
                <c:pt idx="746">
                  <c:v>64.202366821090394</c:v>
                </c:pt>
                <c:pt idx="747">
                  <c:v>64.169423309724692</c:v>
                </c:pt>
                <c:pt idx="748">
                  <c:v>64.136479800761791</c:v>
                </c:pt>
                <c:pt idx="749">
                  <c:v>64.103536294219879</c:v>
                </c:pt>
                <c:pt idx="750">
                  <c:v>64.070592790117445</c:v>
                </c:pt>
                <c:pt idx="751">
                  <c:v>64.037649288473048</c:v>
                </c:pt>
                <c:pt idx="752">
                  <c:v>64.004705789305319</c:v>
                </c:pt>
                <c:pt idx="753">
                  <c:v>63.971762292633265</c:v>
                </c:pt>
                <c:pt idx="754">
                  <c:v>63.938818798475701</c:v>
                </c:pt>
                <c:pt idx="755">
                  <c:v>63.905875306852138</c:v>
                </c:pt>
                <c:pt idx="756">
                  <c:v>63.872931817781392</c:v>
                </c:pt>
                <c:pt idx="757">
                  <c:v>63.839988331283315</c:v>
                </c:pt>
                <c:pt idx="758">
                  <c:v>63.807044847377135</c:v>
                </c:pt>
                <c:pt idx="759">
                  <c:v>63.774101366082867</c:v>
                </c:pt>
                <c:pt idx="760">
                  <c:v>63.741157887420385</c:v>
                </c:pt>
                <c:pt idx="761">
                  <c:v>63.708214411409536</c:v>
                </c:pt>
                <c:pt idx="762">
                  <c:v>63.675270938070561</c:v>
                </c:pt>
                <c:pt idx="763">
                  <c:v>63.64232746742406</c:v>
                </c:pt>
                <c:pt idx="764">
                  <c:v>63.609383999490092</c:v>
                </c:pt>
                <c:pt idx="765">
                  <c:v>63.576440534289659</c:v>
                </c:pt>
                <c:pt idx="766">
                  <c:v>63.543497071843582</c:v>
                </c:pt>
                <c:pt idx="767">
                  <c:v>63.510553612172565</c:v>
                </c:pt>
                <c:pt idx="768">
                  <c:v>63.477610155297903</c:v>
                </c:pt>
                <c:pt idx="769">
                  <c:v>63.444666701240862</c:v>
                </c:pt>
                <c:pt idx="770">
                  <c:v>63.411723250023101</c:v>
                </c:pt>
                <c:pt idx="771">
                  <c:v>63.37877980166575</c:v>
                </c:pt>
                <c:pt idx="772">
                  <c:v>63.345836356191036</c:v>
                </c:pt>
                <c:pt idx="773">
                  <c:v>63.312892913620828</c:v>
                </c:pt>
                <c:pt idx="774">
                  <c:v>63.279949473977048</c:v>
                </c:pt>
                <c:pt idx="775">
                  <c:v>63.247006037282141</c:v>
                </c:pt>
                <c:pt idx="776">
                  <c:v>63.214062603558567</c:v>
                </c:pt>
                <c:pt idx="777">
                  <c:v>63.181119172828801</c:v>
                </c:pt>
                <c:pt idx="778">
                  <c:v>63.148175745115893</c:v>
                </c:pt>
                <c:pt idx="779">
                  <c:v>63.115232320442438</c:v>
                </c:pt>
                <c:pt idx="780">
                  <c:v>63.082288898831997</c:v>
                </c:pt>
                <c:pt idx="781">
                  <c:v>63.049345480307622</c:v>
                </c:pt>
                <c:pt idx="782">
                  <c:v>63.016402064892851</c:v>
                </c:pt>
                <c:pt idx="783">
                  <c:v>62.98345865261151</c:v>
                </c:pt>
                <c:pt idx="784">
                  <c:v>62.950515243487231</c:v>
                </c:pt>
                <c:pt idx="785">
                  <c:v>62.917571837544102</c:v>
                </c:pt>
                <c:pt idx="786">
                  <c:v>62.884628434806501</c:v>
                </c:pt>
                <c:pt idx="787">
                  <c:v>62.851685035298786</c:v>
                </c:pt>
                <c:pt idx="788">
                  <c:v>62.818741639045392</c:v>
                </c:pt>
                <c:pt idx="789">
                  <c:v>62.785798246071238</c:v>
                </c:pt>
                <c:pt idx="790">
                  <c:v>62.752854856401328</c:v>
                </c:pt>
                <c:pt idx="791">
                  <c:v>62.71991147006068</c:v>
                </c:pt>
                <c:pt idx="792">
                  <c:v>62.68696808707471</c:v>
                </c:pt>
                <c:pt idx="793">
                  <c:v>62.654024707469091</c:v>
                </c:pt>
                <c:pt idx="794">
                  <c:v>62.621081331269309</c:v>
                </c:pt>
                <c:pt idx="795">
                  <c:v>62.588137958501548</c:v>
                </c:pt>
                <c:pt idx="796">
                  <c:v>62.555194589191714</c:v>
                </c:pt>
                <c:pt idx="797">
                  <c:v>62.522251223366283</c:v>
                </c:pt>
                <c:pt idx="798">
                  <c:v>62.489307861051664</c:v>
                </c:pt>
                <c:pt idx="799">
                  <c:v>62.456364502274731</c:v>
                </c:pt>
                <c:pt idx="800">
                  <c:v>62.423421147062335</c:v>
                </c:pt>
                <c:pt idx="801">
                  <c:v>62.390477795441626</c:v>
                </c:pt>
                <c:pt idx="802">
                  <c:v>62.357534447440024</c:v>
                </c:pt>
                <c:pt idx="803">
                  <c:v>62.324591103085034</c:v>
                </c:pt>
                <c:pt idx="804">
                  <c:v>62.29164776240431</c:v>
                </c:pt>
                <c:pt idx="805">
                  <c:v>62.258704425425975</c:v>
                </c:pt>
                <c:pt idx="806">
                  <c:v>62.225761092178224</c:v>
                </c:pt>
                <c:pt idx="807">
                  <c:v>62.192817762689394</c:v>
                </c:pt>
                <c:pt idx="808">
                  <c:v>62.159874436988105</c:v>
                </c:pt>
                <c:pt idx="809">
                  <c:v>62.126931115103133</c:v>
                </c:pt>
                <c:pt idx="810">
                  <c:v>62.093987797063605</c:v>
                </c:pt>
                <c:pt idx="811">
                  <c:v>62.061044482898922</c:v>
                </c:pt>
                <c:pt idx="812">
                  <c:v>62.028101172638451</c:v>
                </c:pt>
                <c:pt idx="813">
                  <c:v>61.995157866312013</c:v>
                </c:pt>
                <c:pt idx="814">
                  <c:v>61.962214563949267</c:v>
                </c:pt>
                <c:pt idx="815">
                  <c:v>61.929271265580816</c:v>
                </c:pt>
                <c:pt idx="816">
                  <c:v>61.896327971236843</c:v>
                </c:pt>
                <c:pt idx="817">
                  <c:v>61.863384680947874</c:v>
                </c:pt>
                <c:pt idx="818">
                  <c:v>61.830441394745101</c:v>
                </c:pt>
                <c:pt idx="819">
                  <c:v>61.797498112659383</c:v>
                </c:pt>
                <c:pt idx="820">
                  <c:v>61.764554834722141</c:v>
                </c:pt>
                <c:pt idx="821">
                  <c:v>61.731611560965078</c:v>
                </c:pt>
                <c:pt idx="822">
                  <c:v>61.698668291419743</c:v>
                </c:pt>
                <c:pt idx="823">
                  <c:v>61.665725026118608</c:v>
                </c:pt>
                <c:pt idx="824">
                  <c:v>61.632781765093519</c:v>
                </c:pt>
                <c:pt idx="825">
                  <c:v>61.599838508377346</c:v>
                </c:pt>
                <c:pt idx="826">
                  <c:v>61.566895256002766</c:v>
                </c:pt>
                <c:pt idx="827">
                  <c:v>61.533952008002977</c:v>
                </c:pt>
                <c:pt idx="828">
                  <c:v>61.501008764411253</c:v>
                </c:pt>
                <c:pt idx="829">
                  <c:v>61.468065525261068</c:v>
                </c:pt>
                <c:pt idx="830">
                  <c:v>61.435122290586158</c:v>
                </c:pt>
                <c:pt idx="831">
                  <c:v>61.402179060420757</c:v>
                </c:pt>
                <c:pt idx="832">
                  <c:v>61.369235834799234</c:v>
                </c:pt>
                <c:pt idx="833">
                  <c:v>61.336292613755987</c:v>
                </c:pt>
                <c:pt idx="834">
                  <c:v>61.303349397326194</c:v>
                </c:pt>
                <c:pt idx="835">
                  <c:v>61.270406185544608</c:v>
                </c:pt>
                <c:pt idx="836">
                  <c:v>61.237462978446857</c:v>
                </c:pt>
                <c:pt idx="837">
                  <c:v>61.204519776068537</c:v>
                </c:pt>
                <c:pt idx="838">
                  <c:v>61.171576578445638</c:v>
                </c:pt>
                <c:pt idx="839">
                  <c:v>61.138633385614213</c:v>
                </c:pt>
                <c:pt idx="840">
                  <c:v>61.105690197610976</c:v>
                </c:pt>
                <c:pt idx="841">
                  <c:v>61.072747014472519</c:v>
                </c:pt>
                <c:pt idx="842">
                  <c:v>61.039803836235762</c:v>
                </c:pt>
                <c:pt idx="843">
                  <c:v>61.006860662938358</c:v>
                </c:pt>
                <c:pt idx="844">
                  <c:v>60.973917494617673</c:v>
                </c:pt>
                <c:pt idx="845">
                  <c:v>60.940974331311722</c:v>
                </c:pt>
                <c:pt idx="846">
                  <c:v>60.908031173058689</c:v>
                </c:pt>
                <c:pt idx="847">
                  <c:v>60.875088019896808</c:v>
                </c:pt>
                <c:pt idx="848">
                  <c:v>60.842144871865109</c:v>
                </c:pt>
                <c:pt idx="849">
                  <c:v>60.809201729002531</c:v>
                </c:pt>
                <c:pt idx="850">
                  <c:v>60.77625859134865</c:v>
                </c:pt>
                <c:pt idx="851">
                  <c:v>60.743315458942689</c:v>
                </c:pt>
                <c:pt idx="852">
                  <c:v>60.710372331825127</c:v>
                </c:pt>
                <c:pt idx="853">
                  <c:v>60.677429210035797</c:v>
                </c:pt>
                <c:pt idx="854">
                  <c:v>60.644486093615299</c:v>
                </c:pt>
                <c:pt idx="855">
                  <c:v>60.611542982604846</c:v>
                </c:pt>
                <c:pt idx="856">
                  <c:v>60.578599877045463</c:v>
                </c:pt>
                <c:pt idx="857">
                  <c:v>60.545656776978419</c:v>
                </c:pt>
                <c:pt idx="858">
                  <c:v>60.512713682445906</c:v>
                </c:pt>
                <c:pt idx="859">
                  <c:v>60.479770593489803</c:v>
                </c:pt>
                <c:pt idx="860">
                  <c:v>60.446827510152737</c:v>
                </c:pt>
                <c:pt idx="861">
                  <c:v>60.413884432477246</c:v>
                </c:pt>
                <c:pt idx="862">
                  <c:v>60.38094136050659</c:v>
                </c:pt>
                <c:pt idx="863">
                  <c:v>60.347998294284331</c:v>
                </c:pt>
                <c:pt idx="864">
                  <c:v>60.315055233854054</c:v>
                </c:pt>
                <c:pt idx="865">
                  <c:v>60.282112179259968</c:v>
                </c:pt>
                <c:pt idx="866">
                  <c:v>60.249169130546356</c:v>
                </c:pt>
                <c:pt idx="867">
                  <c:v>60.216226087758116</c:v>
                </c:pt>
                <c:pt idx="868">
                  <c:v>60.183283050940375</c:v>
                </c:pt>
                <c:pt idx="869">
                  <c:v>60.15034002013855</c:v>
                </c:pt>
                <c:pt idx="870">
                  <c:v>60.117396995398437</c:v>
                </c:pt>
                <c:pt idx="871">
                  <c:v>60.084453976766284</c:v>
                </c:pt>
                <c:pt idx="872">
                  <c:v>60.05151096428834</c:v>
                </c:pt>
                <c:pt idx="873">
                  <c:v>60.018567958011815</c:v>
                </c:pt>
                <c:pt idx="874">
                  <c:v>59.985624957983539</c:v>
                </c:pt>
                <c:pt idx="875">
                  <c:v>59.952681964251504</c:v>
                </c:pt>
                <c:pt idx="876">
                  <c:v>59.919738976863258</c:v>
                </c:pt>
                <c:pt idx="877">
                  <c:v>59.886795995867303</c:v>
                </c:pt>
                <c:pt idx="878">
                  <c:v>59.853853021312339</c:v>
                </c:pt>
                <c:pt idx="879">
                  <c:v>59.820910053247331</c:v>
                </c:pt>
                <c:pt idx="880">
                  <c:v>59.787967091721598</c:v>
                </c:pt>
                <c:pt idx="881">
                  <c:v>59.755024136785202</c:v>
                </c:pt>
                <c:pt idx="882">
                  <c:v>59.722081188488076</c:v>
                </c:pt>
                <c:pt idx="883">
                  <c:v>59.689138246880795</c:v>
                </c:pt>
                <c:pt idx="884">
                  <c:v>59.656195312014447</c:v>
                </c:pt>
                <c:pt idx="885">
                  <c:v>59.623252383940155</c:v>
                </c:pt>
                <c:pt idx="886">
                  <c:v>59.590309462709726</c:v>
                </c:pt>
                <c:pt idx="887">
                  <c:v>59.557366548375306</c:v>
                </c:pt>
                <c:pt idx="888">
                  <c:v>59.524423640989227</c:v>
                </c:pt>
                <c:pt idx="889">
                  <c:v>59.4914807406047</c:v>
                </c:pt>
                <c:pt idx="890">
                  <c:v>59.458537847274741</c:v>
                </c:pt>
                <c:pt idx="891">
                  <c:v>59.425594961053207</c:v>
                </c:pt>
                <c:pt idx="892">
                  <c:v>59.3926520819942</c:v>
                </c:pt>
                <c:pt idx="893">
                  <c:v>59.359709210152161</c:v>
                </c:pt>
                <c:pt idx="894">
                  <c:v>59.326766345582193</c:v>
                </c:pt>
                <c:pt idx="895">
                  <c:v>59.293823488339534</c:v>
                </c:pt>
                <c:pt idx="896">
                  <c:v>59.260880638480074</c:v>
                </c:pt>
                <c:pt idx="897">
                  <c:v>59.227937796059877</c:v>
                </c:pt>
                <c:pt idx="898">
                  <c:v>59.194994961135691</c:v>
                </c:pt>
                <c:pt idx="899">
                  <c:v>59.162052133764682</c:v>
                </c:pt>
                <c:pt idx="900">
                  <c:v>59.129109314004104</c:v>
                </c:pt>
                <c:pt idx="901">
                  <c:v>59.096166501912151</c:v>
                </c:pt>
                <c:pt idx="902">
                  <c:v>59.063223697547052</c:v>
                </c:pt>
                <c:pt idx="903">
                  <c:v>59.030280900967682</c:v>
                </c:pt>
                <c:pt idx="904">
                  <c:v>58.997338112233315</c:v>
                </c:pt>
                <c:pt idx="905">
                  <c:v>58.964395331403793</c:v>
                </c:pt>
                <c:pt idx="906">
                  <c:v>58.931452558539057</c:v>
                </c:pt>
                <c:pt idx="907">
                  <c:v>58.89850979369988</c:v>
                </c:pt>
                <c:pt idx="908">
                  <c:v>58.865567036947397</c:v>
                </c:pt>
                <c:pt idx="909">
                  <c:v>58.832624288343204</c:v>
                </c:pt>
                <c:pt idx="910">
                  <c:v>58.79968154794922</c:v>
                </c:pt>
                <c:pt idx="911">
                  <c:v>58.766738815828027</c:v>
                </c:pt>
                <c:pt idx="912">
                  <c:v>58.733796092042596</c:v>
                </c:pt>
                <c:pt idx="913">
                  <c:v>58.700853376656426</c:v>
                </c:pt>
                <c:pt idx="914">
                  <c:v>58.667910669733331</c:v>
                </c:pt>
                <c:pt idx="915">
                  <c:v>58.634967971337808</c:v>
                </c:pt>
                <c:pt idx="916">
                  <c:v>58.602025281534992</c:v>
                </c:pt>
                <c:pt idx="917">
                  <c:v>58.569082600390018</c:v>
                </c:pt>
                <c:pt idx="918">
                  <c:v>58.536139927968989</c:v>
                </c:pt>
                <c:pt idx="919">
                  <c:v>58.503197264338105</c:v>
                </c:pt>
                <c:pt idx="920">
                  <c:v>58.470254609564577</c:v>
                </c:pt>
                <c:pt idx="921">
                  <c:v>58.437311963715544</c:v>
                </c:pt>
                <c:pt idx="922">
                  <c:v>58.404369326859218</c:v>
                </c:pt>
                <c:pt idx="923">
                  <c:v>58.371426699063903</c:v>
                </c:pt>
                <c:pt idx="924">
                  <c:v>58.338484080398601</c:v>
                </c:pt>
                <c:pt idx="925">
                  <c:v>58.305541470932837</c:v>
                </c:pt>
                <c:pt idx="926">
                  <c:v>58.272598870736658</c:v>
                </c:pt>
                <c:pt idx="927">
                  <c:v>58.239656279880805</c:v>
                </c:pt>
                <c:pt idx="928">
                  <c:v>58.20671369843609</c:v>
                </c:pt>
                <c:pt idx="929">
                  <c:v>58.173771126474222</c:v>
                </c:pt>
                <c:pt idx="930">
                  <c:v>58.140828564067675</c:v>
                </c:pt>
                <c:pt idx="931">
                  <c:v>58.107886011288798</c:v>
                </c:pt>
                <c:pt idx="932">
                  <c:v>58.07494346821116</c:v>
                </c:pt>
                <c:pt idx="933">
                  <c:v>58.042000934908586</c:v>
                </c:pt>
                <c:pt idx="934">
                  <c:v>58.009058411455364</c:v>
                </c:pt>
                <c:pt idx="935">
                  <c:v>57.97611589792669</c:v>
                </c:pt>
                <c:pt idx="936">
                  <c:v>57.943173394398002</c:v>
                </c:pt>
                <c:pt idx="937">
                  <c:v>57.910230900945265</c:v>
                </c:pt>
                <c:pt idx="938">
                  <c:v>57.877288417645481</c:v>
                </c:pt>
                <c:pt idx="939">
                  <c:v>57.844345944575892</c:v>
                </c:pt>
                <c:pt idx="940">
                  <c:v>57.81140348181421</c:v>
                </c:pt>
                <c:pt idx="941">
                  <c:v>57.778461029439079</c:v>
                </c:pt>
                <c:pt idx="942">
                  <c:v>57.745518587529538</c:v>
                </c:pt>
                <c:pt idx="943">
                  <c:v>57.712576156165163</c:v>
                </c:pt>
                <c:pt idx="944">
                  <c:v>57.679633735426407</c:v>
                </c:pt>
                <c:pt idx="945">
                  <c:v>57.646691325393959</c:v>
                </c:pt>
                <c:pt idx="946">
                  <c:v>57.613748926149448</c:v>
                </c:pt>
                <c:pt idx="947">
                  <c:v>57.580806537775146</c:v>
                </c:pt>
                <c:pt idx="948">
                  <c:v>57.547864160353541</c:v>
                </c:pt>
                <c:pt idx="949">
                  <c:v>57.514921793968142</c:v>
                </c:pt>
                <c:pt idx="950">
                  <c:v>57.481979438702993</c:v>
                </c:pt>
                <c:pt idx="951">
                  <c:v>57.449037094642755</c:v>
                </c:pt>
                <c:pt idx="952">
                  <c:v>57.416094761872714</c:v>
                </c:pt>
                <c:pt idx="953">
                  <c:v>57.383152440478746</c:v>
                </c:pt>
                <c:pt idx="954">
                  <c:v>57.350210130547559</c:v>
                </c:pt>
                <c:pt idx="955">
                  <c:v>57.317267832166422</c:v>
                </c:pt>
                <c:pt idx="956">
                  <c:v>57.28432554542313</c:v>
                </c:pt>
                <c:pt idx="957">
                  <c:v>57.251383270406549</c:v>
                </c:pt>
                <c:pt idx="958">
                  <c:v>57.218441007205726</c:v>
                </c:pt>
                <c:pt idx="959">
                  <c:v>57.185498755910665</c:v>
                </c:pt>
                <c:pt idx="960">
                  <c:v>57.15255651661198</c:v>
                </c:pt>
                <c:pt idx="961">
                  <c:v>57.119614289401028</c:v>
                </c:pt>
                <c:pt idx="962">
                  <c:v>57.086672074369986</c:v>
                </c:pt>
                <c:pt idx="963">
                  <c:v>57.053729871611324</c:v>
                </c:pt>
                <c:pt idx="964">
                  <c:v>57.02078768121865</c:v>
                </c:pt>
                <c:pt idx="965">
                  <c:v>56.98784550328601</c:v>
                </c:pt>
                <c:pt idx="966">
                  <c:v>56.954903337908441</c:v>
                </c:pt>
                <c:pt idx="967">
                  <c:v>56.921961185181189</c:v>
                </c:pt>
                <c:pt idx="968">
                  <c:v>56.889019045200833</c:v>
                </c:pt>
                <c:pt idx="969">
                  <c:v>56.856076918064247</c:v>
                </c:pt>
                <c:pt idx="970">
                  <c:v>56.823134803869408</c:v>
                </c:pt>
                <c:pt idx="971">
                  <c:v>56.790192702714705</c:v>
                </c:pt>
                <c:pt idx="972">
                  <c:v>56.757250614699501</c:v>
                </c:pt>
                <c:pt idx="973">
                  <c:v>56.724308539923584</c:v>
                </c:pt>
                <c:pt idx="974">
                  <c:v>56.691366478488156</c:v>
                </c:pt>
                <c:pt idx="975">
                  <c:v>56.658424430494321</c:v>
                </c:pt>
                <c:pt idx="976">
                  <c:v>56.625482396044838</c:v>
                </c:pt>
                <c:pt idx="977">
                  <c:v>56.592540375242521</c:v>
                </c:pt>
                <c:pt idx="978">
                  <c:v>56.559598368191303</c:v>
                </c:pt>
                <c:pt idx="979">
                  <c:v>56.526656374996023</c:v>
                </c:pt>
                <c:pt idx="980">
                  <c:v>56.493714395761984</c:v>
                </c:pt>
                <c:pt idx="981">
                  <c:v>56.460772430595576</c:v>
                </c:pt>
                <c:pt idx="982">
                  <c:v>56.427830479603891</c:v>
                </c:pt>
                <c:pt idx="983">
                  <c:v>56.394888542894805</c:v>
                </c:pt>
                <c:pt idx="984">
                  <c:v>56.36194662057698</c:v>
                </c:pt>
                <c:pt idx="985">
                  <c:v>56.329004712760067</c:v>
                </c:pt>
                <c:pt idx="986">
                  <c:v>56.2960628195545</c:v>
                </c:pt>
                <c:pt idx="987">
                  <c:v>56.263120941071413</c:v>
                </c:pt>
                <c:pt idx="988">
                  <c:v>56.230179077422953</c:v>
                </c:pt>
                <c:pt idx="989">
                  <c:v>56.197237228721988</c:v>
                </c:pt>
                <c:pt idx="990">
                  <c:v>56.164295395082391</c:v>
                </c:pt>
                <c:pt idx="991">
                  <c:v>56.131353576618835</c:v>
                </c:pt>
                <c:pt idx="992">
                  <c:v>56.098411773446664</c:v>
                </c:pt>
                <c:pt idx="993">
                  <c:v>56.065469985682412</c:v>
                </c:pt>
                <c:pt idx="994">
                  <c:v>56.032528213443541</c:v>
                </c:pt>
                <c:pt idx="995">
                  <c:v>55.999586456847837</c:v>
                </c:pt>
                <c:pt idx="996">
                  <c:v>55.96664471601472</c:v>
                </c:pt>
                <c:pt idx="997">
                  <c:v>55.933702991064052</c:v>
                </c:pt>
                <c:pt idx="998">
                  <c:v>55.900761282116875</c:v>
                </c:pt>
                <c:pt idx="999">
                  <c:v>55.867819589294868</c:v>
                </c:pt>
                <c:pt idx="1000">
                  <c:v>55.834877912720778</c:v>
                </c:pt>
                <c:pt idx="1001">
                  <c:v>55.801936252518416</c:v>
                </c:pt>
                <c:pt idx="1002">
                  <c:v>55.768994608812214</c:v>
                </c:pt>
                <c:pt idx="1003">
                  <c:v>55.736052981728015</c:v>
                </c:pt>
                <c:pt idx="1004">
                  <c:v>55.703111371392289</c:v>
                </c:pt>
                <c:pt idx="1005">
                  <c:v>55.670169777932266</c:v>
                </c:pt>
                <c:pt idx="1006">
                  <c:v>55.637228201476823</c:v>
                </c:pt>
                <c:pt idx="1007">
                  <c:v>55.604286642155003</c:v>
                </c:pt>
                <c:pt idx="1008">
                  <c:v>55.57134510009746</c:v>
                </c:pt>
                <c:pt idx="1009">
                  <c:v>55.538403575435602</c:v>
                </c:pt>
                <c:pt idx="1010">
                  <c:v>55.505462068301917</c:v>
                </c:pt>
                <c:pt idx="1011">
                  <c:v>55.472520578829574</c:v>
                </c:pt>
                <c:pt idx="1012">
                  <c:v>55.439579107153421</c:v>
                </c:pt>
                <c:pt idx="1013">
                  <c:v>55.406637653408552</c:v>
                </c:pt>
                <c:pt idx="1014">
                  <c:v>55.373696217731734</c:v>
                </c:pt>
                <c:pt idx="1015">
                  <c:v>55.340754800260257</c:v>
                </c:pt>
                <c:pt idx="1016">
                  <c:v>55.307813401132876</c:v>
                </c:pt>
                <c:pt idx="1017">
                  <c:v>55.274872020489205</c:v>
                </c:pt>
                <c:pt idx="1018">
                  <c:v>55.241930658470004</c:v>
                </c:pt>
                <c:pt idx="1019">
                  <c:v>55.208989315217011</c:v>
                </c:pt>
                <c:pt idx="1020">
                  <c:v>55.176047990872931</c:v>
                </c:pt>
                <c:pt idx="1021">
                  <c:v>55.143106685581941</c:v>
                </c:pt>
                <c:pt idx="1022">
                  <c:v>55.110165399488892</c:v>
                </c:pt>
                <c:pt idx="1023">
                  <c:v>55.07722413274</c:v>
                </c:pt>
                <c:pt idx="1024">
                  <c:v>55.044282885482538</c:v>
                </c:pt>
                <c:pt idx="1025">
                  <c:v>55.011341657864818</c:v>
                </c:pt>
                <c:pt idx="1026">
                  <c:v>54.97840045003646</c:v>
                </c:pt>
                <c:pt idx="1027">
                  <c:v>54.945459262147907</c:v>
                </c:pt>
                <c:pt idx="1028">
                  <c:v>54.912518094351064</c:v>
                </c:pt>
                <c:pt idx="1029">
                  <c:v>54.879576946798906</c:v>
                </c:pt>
                <c:pt idx="1030">
                  <c:v>54.846635819645407</c:v>
                </c:pt>
                <c:pt idx="1031">
                  <c:v>54.813694713046118</c:v>
                </c:pt>
                <c:pt idx="1032">
                  <c:v>54.780753627157182</c:v>
                </c:pt>
                <c:pt idx="1033">
                  <c:v>54.747812562136318</c:v>
                </c:pt>
                <c:pt idx="1034">
                  <c:v>54.714871518142573</c:v>
                </c:pt>
                <c:pt idx="1035">
                  <c:v>54.681930495335749</c:v>
                </c:pt>
                <c:pt idx="1036">
                  <c:v>54.648989493877309</c:v>
                </c:pt>
                <c:pt idx="1037">
                  <c:v>54.616048513929712</c:v>
                </c:pt>
                <c:pt idx="1038">
                  <c:v>54.583107555656539</c:v>
                </c:pt>
                <c:pt idx="1039">
                  <c:v>54.550166619223006</c:v>
                </c:pt>
                <c:pt idx="1040">
                  <c:v>54.517225704795251</c:v>
                </c:pt>
                <c:pt idx="1041">
                  <c:v>54.484284812540764</c:v>
                </c:pt>
                <c:pt idx="1042">
                  <c:v>54.451343942628334</c:v>
                </c:pt>
                <c:pt idx="1043">
                  <c:v>54.418403095228022</c:v>
                </c:pt>
                <c:pt idx="1044">
                  <c:v>54.385462270511269</c:v>
                </c:pt>
                <c:pt idx="1045">
                  <c:v>54.352521468650615</c:v>
                </c:pt>
                <c:pt idx="1046">
                  <c:v>54.319580689820022</c:v>
                </c:pt>
                <c:pt idx="1047">
                  <c:v>54.286639934194874</c:v>
                </c:pt>
                <c:pt idx="1048">
                  <c:v>54.253699201951989</c:v>
                </c:pt>
                <c:pt idx="1049">
                  <c:v>54.220758493268981</c:v>
                </c:pt>
                <c:pt idx="1050">
                  <c:v>54.187817808325335</c:v>
                </c:pt>
                <c:pt idx="1051">
                  <c:v>54.154877147301697</c:v>
                </c:pt>
                <c:pt idx="1052">
                  <c:v>54.121936510380422</c:v>
                </c:pt>
                <c:pt idx="1053">
                  <c:v>54.088995897744631</c:v>
                </c:pt>
                <c:pt idx="1054">
                  <c:v>54.05605530957925</c:v>
                </c:pt>
                <c:pt idx="1055">
                  <c:v>54.023114746070647</c:v>
                </c:pt>
                <c:pt idx="1056">
                  <c:v>53.990174207406255</c:v>
                </c:pt>
                <c:pt idx="1057">
                  <c:v>53.957233693775621</c:v>
                </c:pt>
                <c:pt idx="1058">
                  <c:v>53.924293205368876</c:v>
                </c:pt>
                <c:pt idx="1059">
                  <c:v>53.891352742378125</c:v>
                </c:pt>
                <c:pt idx="1060">
                  <c:v>53.858412304996989</c:v>
                </c:pt>
                <c:pt idx="1061">
                  <c:v>53.825471893420143</c:v>
                </c:pt>
                <c:pt idx="1062">
                  <c:v>53.792531507844153</c:v>
                </c:pt>
                <c:pt idx="1063">
                  <c:v>53.759591148466882</c:v>
                </c:pt>
                <c:pt idx="1064">
                  <c:v>53.726650815487709</c:v>
                </c:pt>
                <c:pt idx="1065">
                  <c:v>53.693710509107717</c:v>
                </c:pt>
                <c:pt idx="1066">
                  <c:v>53.660770229529142</c:v>
                </c:pt>
                <c:pt idx="1067">
                  <c:v>53.627829976956122</c:v>
                </c:pt>
                <c:pt idx="1068">
                  <c:v>53.594889751594138</c:v>
                </c:pt>
                <c:pt idx="1069">
                  <c:v>53.561949553650308</c:v>
                </c:pt>
                <c:pt idx="1070">
                  <c:v>53.529009383333424</c:v>
                </c:pt>
                <c:pt idx="1071">
                  <c:v>53.496069240853501</c:v>
                </c:pt>
                <c:pt idx="1072">
                  <c:v>53.463129126422693</c:v>
                </c:pt>
                <c:pt idx="1073">
                  <c:v>53.43018904025449</c:v>
                </c:pt>
                <c:pt idx="1074">
                  <c:v>53.397248982563717</c:v>
                </c:pt>
                <c:pt idx="1075">
                  <c:v>53.364308953567274</c:v>
                </c:pt>
                <c:pt idx="1076">
                  <c:v>53.331368953483647</c:v>
                </c:pt>
                <c:pt idx="1077">
                  <c:v>53.298428982532911</c:v>
                </c:pt>
                <c:pt idx="1078">
                  <c:v>53.265489040936593</c:v>
                </c:pt>
                <c:pt idx="1079">
                  <c:v>53.232549128918208</c:v>
                </c:pt>
                <c:pt idx="1080">
                  <c:v>53.199609246702941</c:v>
                </c:pt>
                <c:pt idx="1081">
                  <c:v>53.166669394517633</c:v>
                </c:pt>
                <c:pt idx="1082">
                  <c:v>53.13372957259066</c:v>
                </c:pt>
                <c:pt idx="1083">
                  <c:v>53.100789781152599</c:v>
                </c:pt>
                <c:pt idx="1084">
                  <c:v>53.06785002043523</c:v>
                </c:pt>
                <c:pt idx="1085">
                  <c:v>53.03491029067245</c:v>
                </c:pt>
                <c:pt idx="1086">
                  <c:v>53.001970592100022</c:v>
                </c:pt>
                <c:pt idx="1087">
                  <c:v>52.969030924955014</c:v>
                </c:pt>
                <c:pt idx="1088">
                  <c:v>52.936091289476899</c:v>
                </c:pt>
                <c:pt idx="1089">
                  <c:v>52.903151685906558</c:v>
                </c:pt>
                <c:pt idx="1090">
                  <c:v>52.870212114486833</c:v>
                </c:pt>
                <c:pt idx="1091">
                  <c:v>52.8372725754624</c:v>
                </c:pt>
                <c:pt idx="1092">
                  <c:v>52.804333069079973</c:v>
                </c:pt>
                <c:pt idx="1093">
                  <c:v>52.771393595587654</c:v>
                </c:pt>
                <c:pt idx="1094">
                  <c:v>52.738454155236091</c:v>
                </c:pt>
                <c:pt idx="1095">
                  <c:v>52.705514748277238</c:v>
                </c:pt>
                <c:pt idx="1096">
                  <c:v>52.672575374965504</c:v>
                </c:pt>
                <c:pt idx="1097">
                  <c:v>52.639636035556705</c:v>
                </c:pt>
                <c:pt idx="1098">
                  <c:v>52.606696730308997</c:v>
                </c:pt>
                <c:pt idx="1099">
                  <c:v>52.573757459482295</c:v>
                </c:pt>
                <c:pt idx="1100">
                  <c:v>52.540818223338668</c:v>
                </c:pt>
                <c:pt idx="1101">
                  <c:v>52.507879022142035</c:v>
                </c:pt>
                <c:pt idx="1102">
                  <c:v>52.474939856158329</c:v>
                </c:pt>
                <c:pt idx="1103">
                  <c:v>52.442000725655483</c:v>
                </c:pt>
                <c:pt idx="1104">
                  <c:v>52.409061630903444</c:v>
                </c:pt>
                <c:pt idx="1105">
                  <c:v>52.376122572174594</c:v>
                </c:pt>
                <c:pt idx="1106">
                  <c:v>52.343183549742811</c:v>
                </c:pt>
                <c:pt idx="1107">
                  <c:v>52.310244563884325</c:v>
                </c:pt>
                <c:pt idx="1108">
                  <c:v>52.27730561487769</c:v>
                </c:pt>
                <c:pt idx="1109">
                  <c:v>52.244366703003216</c:v>
                </c:pt>
                <c:pt idx="1110">
                  <c:v>52.211427828543364</c:v>
                </c:pt>
                <c:pt idx="1111">
                  <c:v>52.178488991782991</c:v>
                </c:pt>
                <c:pt idx="1112">
                  <c:v>52.145550193009022</c:v>
                </c:pt>
                <c:pt idx="1113">
                  <c:v>52.112611432510462</c:v>
                </c:pt>
                <c:pt idx="1114">
                  <c:v>52.079672710578734</c:v>
                </c:pt>
                <c:pt idx="1115">
                  <c:v>52.046734027507114</c:v>
                </c:pt>
                <c:pt idx="1116">
                  <c:v>52.013795383591479</c:v>
                </c:pt>
                <c:pt idx="1117">
                  <c:v>51.980856779129738</c:v>
                </c:pt>
                <c:pt idx="1118">
                  <c:v>51.947918214422025</c:v>
                </c:pt>
                <c:pt idx="1119">
                  <c:v>51.914979689771201</c:v>
                </c:pt>
                <c:pt idx="1120">
                  <c:v>51.882041205481812</c:v>
                </c:pt>
                <c:pt idx="1121">
                  <c:v>51.849102761860799</c:v>
                </c:pt>
                <c:pt idx="1122">
                  <c:v>51.816164359218149</c:v>
                </c:pt>
                <c:pt idx="1123">
                  <c:v>51.783225997865543</c:v>
                </c:pt>
                <c:pt idx="1124">
                  <c:v>51.750287678116777</c:v>
                </c:pt>
                <c:pt idx="1125">
                  <c:v>51.717349400289024</c:v>
                </c:pt>
                <c:pt idx="1126">
                  <c:v>51.684411164700975</c:v>
                </c:pt>
                <c:pt idx="1127">
                  <c:v>51.651472971673982</c:v>
                </c:pt>
                <c:pt idx="1128">
                  <c:v>51.618534821532066</c:v>
                </c:pt>
                <c:pt idx="1129">
                  <c:v>51.5855967146015</c:v>
                </c:pt>
                <c:pt idx="1130">
                  <c:v>51.552658651211061</c:v>
                </c:pt>
                <c:pt idx="1131">
                  <c:v>51.519720631692266</c:v>
                </c:pt>
                <c:pt idx="1132">
                  <c:v>51.486782656378807</c:v>
                </c:pt>
                <c:pt idx="1133">
                  <c:v>51.453844725606857</c:v>
                </c:pt>
                <c:pt idx="1134">
                  <c:v>51.420906839715634</c:v>
                </c:pt>
                <c:pt idx="1135">
                  <c:v>51.387968999046613</c:v>
                </c:pt>
                <c:pt idx="1136">
                  <c:v>51.355031203943831</c:v>
                </c:pt>
                <c:pt idx="1137">
                  <c:v>51.322093454754032</c:v>
                </c:pt>
                <c:pt idx="1138">
                  <c:v>51.289155751826598</c:v>
                </c:pt>
                <c:pt idx="1139">
                  <c:v>51.256218095513347</c:v>
                </c:pt>
                <c:pt idx="1140">
                  <c:v>51.22328048616923</c:v>
                </c:pt>
                <c:pt idx="1141">
                  <c:v>51.190342924151544</c:v>
                </c:pt>
                <c:pt idx="1142">
                  <c:v>51.157405409820377</c:v>
                </c:pt>
                <c:pt idx="1143">
                  <c:v>51.124467943538633</c:v>
                </c:pt>
                <c:pt idx="1144">
                  <c:v>51.091530525671772</c:v>
                </c:pt>
                <c:pt idx="1145">
                  <c:v>51.058593156588287</c:v>
                </c:pt>
                <c:pt idx="1146">
                  <c:v>51.02565583665934</c:v>
                </c:pt>
                <c:pt idx="1147">
                  <c:v>50.992718566259029</c:v>
                </c:pt>
                <c:pt idx="1148">
                  <c:v>50.959781345763986</c:v>
                </c:pt>
                <c:pt idx="1149">
                  <c:v>50.926844175554052</c:v>
                </c:pt>
                <c:pt idx="1150">
                  <c:v>50.893907056011905</c:v>
                </c:pt>
                <c:pt idx="1151">
                  <c:v>50.860969987522964</c:v>
                </c:pt>
                <c:pt idx="1152">
                  <c:v>50.828032970475583</c:v>
                </c:pt>
                <c:pt idx="1153">
                  <c:v>50.795096005261314</c:v>
                </c:pt>
                <c:pt idx="1154">
                  <c:v>50.762159092274423</c:v>
                </c:pt>
                <c:pt idx="1155">
                  <c:v>50.729222231912345</c:v>
                </c:pt>
                <c:pt idx="1156">
                  <c:v>50.696285424575478</c:v>
                </c:pt>
                <c:pt idx="1157">
                  <c:v>50.663348670667183</c:v>
                </c:pt>
                <c:pt idx="1158">
                  <c:v>50.630411970594047</c:v>
                </c:pt>
                <c:pt idx="1159">
                  <c:v>50.59747532476549</c:v>
                </c:pt>
                <c:pt idx="1160">
                  <c:v>50.564538733594411</c:v>
                </c:pt>
                <c:pt idx="1161">
                  <c:v>50.53160219749649</c:v>
                </c:pt>
                <c:pt idx="1162">
                  <c:v>50.49866571689094</c:v>
                </c:pt>
                <c:pt idx="1163">
                  <c:v>50.465729292199711</c:v>
                </c:pt>
                <c:pt idx="1164">
                  <c:v>50.432792923848311</c:v>
                </c:pt>
                <c:pt idx="1165">
                  <c:v>50.399856612265324</c:v>
                </c:pt>
                <c:pt idx="1166">
                  <c:v>50.366920357882705</c:v>
                </c:pt>
                <c:pt idx="1167">
                  <c:v>50.333984161135668</c:v>
                </c:pt>
                <c:pt idx="1168">
                  <c:v>50.301048022462609</c:v>
                </c:pt>
                <c:pt idx="1169">
                  <c:v>50.268111942305296</c:v>
                </c:pt>
                <c:pt idx="1170">
                  <c:v>50.235175921108812</c:v>
                </c:pt>
                <c:pt idx="1171">
                  <c:v>50.202239959322064</c:v>
                </c:pt>
                <c:pt idx="1172">
                  <c:v>50.169304057396644</c:v>
                </c:pt>
                <c:pt idx="1173">
                  <c:v>50.136368215788202</c:v>
                </c:pt>
                <c:pt idx="1174">
                  <c:v>50.103432434955472</c:v>
                </c:pt>
                <c:pt idx="1175">
                  <c:v>50.070496715360775</c:v>
                </c:pt>
                <c:pt idx="1176">
                  <c:v>50.037561057470072</c:v>
                </c:pt>
                <c:pt idx="1177">
                  <c:v>50.004625461752696</c:v>
                </c:pt>
                <c:pt idx="1178">
                  <c:v>49.971689928681506</c:v>
                </c:pt>
                <c:pt idx="1179">
                  <c:v>49.93875445873342</c:v>
                </c:pt>
                <c:pt idx="1180">
                  <c:v>49.90581905238821</c:v>
                </c:pt>
                <c:pt idx="1181">
                  <c:v>49.872883710130012</c:v>
                </c:pt>
                <c:pt idx="1182">
                  <c:v>49.839948432446064</c:v>
                </c:pt>
                <c:pt idx="1183">
                  <c:v>49.807013219827844</c:v>
                </c:pt>
                <c:pt idx="1184">
                  <c:v>49.774078072770209</c:v>
                </c:pt>
                <c:pt idx="1185">
                  <c:v>49.741142991771802</c:v>
                </c:pt>
                <c:pt idx="1186">
                  <c:v>49.708207977335199</c:v>
                </c:pt>
                <c:pt idx="1187">
                  <c:v>49.675273029966661</c:v>
                </c:pt>
                <c:pt idx="1188">
                  <c:v>49.642338150176393</c:v>
                </c:pt>
                <c:pt idx="1189">
                  <c:v>49.60940333847838</c:v>
                </c:pt>
                <c:pt idx="1190">
                  <c:v>49.576468595390743</c:v>
                </c:pt>
                <c:pt idx="1191">
                  <c:v>49.54353392143517</c:v>
                </c:pt>
                <c:pt idx="1192">
                  <c:v>49.510599317137576</c:v>
                </c:pt>
                <c:pt idx="1193">
                  <c:v>49.477664783027876</c:v>
                </c:pt>
                <c:pt idx="1194">
                  <c:v>49.444730319639774</c:v>
                </c:pt>
                <c:pt idx="1195">
                  <c:v>49.411795927511378</c:v>
                </c:pt>
                <c:pt idx="1196">
                  <c:v>49.378861607184575</c:v>
                </c:pt>
                <c:pt idx="1197">
                  <c:v>49.345927359205547</c:v>
                </c:pt>
                <c:pt idx="1198">
                  <c:v>49.312993184124636</c:v>
                </c:pt>
                <c:pt idx="1199">
                  <c:v>49.280059082496273</c:v>
                </c:pt>
                <c:pt idx="1200">
                  <c:v>49.247125054879092</c:v>
                </c:pt>
                <c:pt idx="1201">
                  <c:v>49.214191101835979</c:v>
                </c:pt>
                <c:pt idx="1202">
                  <c:v>49.181257223934274</c:v>
                </c:pt>
                <c:pt idx="1203">
                  <c:v>49.148323421745246</c:v>
                </c:pt>
                <c:pt idx="1204">
                  <c:v>49.11538969584501</c:v>
                </c:pt>
                <c:pt idx="1205">
                  <c:v>49.082456046813547</c:v>
                </c:pt>
                <c:pt idx="1206">
                  <c:v>49.049522475235847</c:v>
                </c:pt>
                <c:pt idx="1207">
                  <c:v>49.01658898170048</c:v>
                </c:pt>
                <c:pt idx="1208">
                  <c:v>48.983655566801481</c:v>
                </c:pt>
                <c:pt idx="1209">
                  <c:v>48.950722231136517</c:v>
                </c:pt>
                <c:pt idx="1210">
                  <c:v>48.917788975308454</c:v>
                </c:pt>
                <c:pt idx="1211">
                  <c:v>48.884855799924281</c:v>
                </c:pt>
                <c:pt idx="1212">
                  <c:v>48.85192270559584</c:v>
                </c:pt>
                <c:pt idx="1213">
                  <c:v>48.818989692939745</c:v>
                </c:pt>
                <c:pt idx="1214">
                  <c:v>48.786056762576862</c:v>
                </c:pt>
                <c:pt idx="1215">
                  <c:v>48.753123915133102</c:v>
                </c:pt>
                <c:pt idx="1216">
                  <c:v>48.720191151239156</c:v>
                </c:pt>
                <c:pt idx="1217">
                  <c:v>48.687258471530285</c:v>
                </c:pt>
                <c:pt idx="1218">
                  <c:v>48.654325876646695</c:v>
                </c:pt>
                <c:pt idx="1219">
                  <c:v>48.621393367233466</c:v>
                </c:pt>
                <c:pt idx="1220">
                  <c:v>48.588460943940568</c:v>
                </c:pt>
                <c:pt idx="1221">
                  <c:v>48.555528607423014</c:v>
                </c:pt>
                <c:pt idx="1222">
                  <c:v>48.522596358340493</c:v>
                </c:pt>
                <c:pt idx="1223">
                  <c:v>48.489664197358088</c:v>
                </c:pt>
                <c:pt idx="1224">
                  <c:v>48.456732125145507</c:v>
                </c:pt>
                <c:pt idx="1225">
                  <c:v>48.423800142377928</c:v>
                </c:pt>
                <c:pt idx="1226">
                  <c:v>48.390868249735341</c:v>
                </c:pt>
                <c:pt idx="1227">
                  <c:v>48.357936447903356</c:v>
                </c:pt>
                <c:pt idx="1228">
                  <c:v>48.325004737572208</c:v>
                </c:pt>
                <c:pt idx="1229">
                  <c:v>48.292073119437845</c:v>
                </c:pt>
                <c:pt idx="1230">
                  <c:v>48.259141594201111</c:v>
                </c:pt>
                <c:pt idx="1231">
                  <c:v>48.226210162568407</c:v>
                </c:pt>
                <c:pt idx="1232">
                  <c:v>48.19327882525166</c:v>
                </c:pt>
                <c:pt idx="1233">
                  <c:v>48.160347582968001</c:v>
                </c:pt>
                <c:pt idx="1234">
                  <c:v>48.127416436439638</c:v>
                </c:pt>
                <c:pt idx="1235">
                  <c:v>48.094485386395114</c:v>
                </c:pt>
                <c:pt idx="1236">
                  <c:v>48.061554433567636</c:v>
                </c:pt>
                <c:pt idx="1237">
                  <c:v>48.028623578696497</c:v>
                </c:pt>
                <c:pt idx="1238">
                  <c:v>47.995692822526614</c:v>
                </c:pt>
                <c:pt idx="1239">
                  <c:v>47.962762165808257</c:v>
                </c:pt>
                <c:pt idx="1240">
                  <c:v>47.929831609297551</c:v>
                </c:pt>
                <c:pt idx="1241">
                  <c:v>47.89690115375646</c:v>
                </c:pt>
                <c:pt idx="1242">
                  <c:v>47.863970799952455</c:v>
                </c:pt>
                <c:pt idx="1243">
                  <c:v>47.831040548659239</c:v>
                </c:pt>
                <c:pt idx="1244">
                  <c:v>47.798110400656022</c:v>
                </c:pt>
                <c:pt idx="1245">
                  <c:v>47.765180356728095</c:v>
                </c:pt>
                <c:pt idx="1246">
                  <c:v>47.732250417666634</c:v>
                </c:pt>
                <c:pt idx="1247">
                  <c:v>47.699320584268918</c:v>
                </c:pt>
                <c:pt idx="1248">
                  <c:v>47.666390857338229</c:v>
                </c:pt>
                <c:pt idx="1249">
                  <c:v>47.633461237683967</c:v>
                </c:pt>
                <c:pt idx="1250">
                  <c:v>47.600531726121488</c:v>
                </c:pt>
                <c:pt idx="1251">
                  <c:v>47.567602323472748</c:v>
                </c:pt>
                <c:pt idx="1252">
                  <c:v>47.534673030565322</c:v>
                </c:pt>
                <c:pt idx="1253">
                  <c:v>47.501743848233922</c:v>
                </c:pt>
                <c:pt idx="1254">
                  <c:v>47.468814777318826</c:v>
                </c:pt>
                <c:pt idx="1255">
                  <c:v>47.435885818667018</c:v>
                </c:pt>
                <c:pt idx="1256">
                  <c:v>47.402956973131829</c:v>
                </c:pt>
                <c:pt idx="1257">
                  <c:v>47.370028241573046</c:v>
                </c:pt>
                <c:pt idx="1258">
                  <c:v>47.33709962485716</c:v>
                </c:pt>
                <c:pt idx="1259">
                  <c:v>47.304171123856982</c:v>
                </c:pt>
                <c:pt idx="1260">
                  <c:v>47.271242739452333</c:v>
                </c:pt>
                <c:pt idx="1261">
                  <c:v>47.238314472529169</c:v>
                </c:pt>
                <c:pt idx="1262">
                  <c:v>47.20538632398052</c:v>
                </c:pt>
                <c:pt idx="1263">
                  <c:v>47.172458294706146</c:v>
                </c:pt>
                <c:pt idx="1264">
                  <c:v>47.139530385612659</c:v>
                </c:pt>
                <c:pt idx="1265">
                  <c:v>47.106602597613445</c:v>
                </c:pt>
                <c:pt idx="1266">
                  <c:v>47.073674931628815</c:v>
                </c:pt>
                <c:pt idx="1267">
                  <c:v>47.040747388586261</c:v>
                </c:pt>
                <c:pt idx="1268">
                  <c:v>47.007819969420055</c:v>
                </c:pt>
                <c:pt idx="1269">
                  <c:v>46.974892675071558</c:v>
                </c:pt>
                <c:pt idx="1270">
                  <c:v>46.941965506489687</c:v>
                </c:pt>
                <c:pt idx="1271">
                  <c:v>46.909038464630129</c:v>
                </c:pt>
                <c:pt idx="1272">
                  <c:v>46.87611155045591</c:v>
                </c:pt>
                <c:pt idx="1273">
                  <c:v>46.843184764937234</c:v>
                </c:pt>
                <c:pt idx="1274">
                  <c:v>46.810258109052128</c:v>
                </c:pt>
                <c:pt idx="1275">
                  <c:v>46.777331583785596</c:v>
                </c:pt>
                <c:pt idx="1276">
                  <c:v>46.744405190130237</c:v>
                </c:pt>
                <c:pt idx="1277">
                  <c:v>46.711478929086212</c:v>
                </c:pt>
                <c:pt idx="1278">
                  <c:v>46.678552801661262</c:v>
                </c:pt>
                <c:pt idx="1279">
                  <c:v>46.645626808870645</c:v>
                </c:pt>
                <c:pt idx="1280">
                  <c:v>46.612700951737651</c:v>
                </c:pt>
                <c:pt idx="1281">
                  <c:v>46.579775231292864</c:v>
                </c:pt>
                <c:pt idx="1282">
                  <c:v>46.546849648575133</c:v>
                </c:pt>
                <c:pt idx="1283">
                  <c:v>46.513924204630854</c:v>
                </c:pt>
                <c:pt idx="1284">
                  <c:v>46.480998900514507</c:v>
                </c:pt>
                <c:pt idx="1285">
                  <c:v>46.44807373728846</c:v>
                </c:pt>
                <c:pt idx="1286">
                  <c:v>46.41514871602331</c:v>
                </c:pt>
                <c:pt idx="1287">
                  <c:v>46.382223837797767</c:v>
                </c:pt>
                <c:pt idx="1288">
                  <c:v>46.349299103698499</c:v>
                </c:pt>
                <c:pt idx="1289">
                  <c:v>46.316374514820673</c:v>
                </c:pt>
                <c:pt idx="1290">
                  <c:v>46.283450072267286</c:v>
                </c:pt>
                <c:pt idx="1291">
                  <c:v>46.250525777150543</c:v>
                </c:pt>
                <c:pt idx="1292">
                  <c:v>46.217601630590089</c:v>
                </c:pt>
                <c:pt idx="1293">
                  <c:v>46.184677633714941</c:v>
                </c:pt>
                <c:pt idx="1294">
                  <c:v>46.151753787662003</c:v>
                </c:pt>
                <c:pt idx="1295">
                  <c:v>46.118830093577316</c:v>
                </c:pt>
                <c:pt idx="1296">
                  <c:v>46.085906552615121</c:v>
                </c:pt>
                <c:pt idx="1297">
                  <c:v>46.052983165938684</c:v>
                </c:pt>
                <c:pt idx="1298">
                  <c:v>46.020059934720067</c:v>
                </c:pt>
                <c:pt idx="1299">
                  <c:v>45.987136860140424</c:v>
                </c:pt>
                <c:pt idx="1300">
                  <c:v>45.954213943389341</c:v>
                </c:pt>
                <c:pt idx="1301">
                  <c:v>45.921291185665865</c:v>
                </c:pt>
                <c:pt idx="1302">
                  <c:v>45.888368588177819</c:v>
                </c:pt>
                <c:pt idx="1303">
                  <c:v>45.855446152142498</c:v>
                </c:pt>
                <c:pt idx="1304">
                  <c:v>45.822523878786271</c:v>
                </c:pt>
                <c:pt idx="1305">
                  <c:v>45.789601769344578</c:v>
                </c:pt>
                <c:pt idx="1306">
                  <c:v>45.756679825062669</c:v>
                </c:pt>
                <c:pt idx="1307">
                  <c:v>45.723758047194934</c:v>
                </c:pt>
                <c:pt idx="1308">
                  <c:v>45.690836437005146</c:v>
                </c:pt>
                <c:pt idx="1309">
                  <c:v>45.657914995766902</c:v>
                </c:pt>
                <c:pt idx="1310">
                  <c:v>45.624993724763449</c:v>
                </c:pt>
                <c:pt idx="1311">
                  <c:v>45.592072625287727</c:v>
                </c:pt>
                <c:pt idx="1312">
                  <c:v>45.559151698642282</c:v>
                </c:pt>
                <c:pt idx="1313">
                  <c:v>45.526230946139691</c:v>
                </c:pt>
                <c:pt idx="1314">
                  <c:v>45.493310369102467</c:v>
                </c:pt>
                <c:pt idx="1315">
                  <c:v>45.460389968863055</c:v>
                </c:pt>
                <c:pt idx="1316">
                  <c:v>45.427469746764046</c:v>
                </c:pt>
                <c:pt idx="1317">
                  <c:v>45.394549704158479</c:v>
                </c:pt>
                <c:pt idx="1318">
                  <c:v>45.361629842408931</c:v>
                </c:pt>
                <c:pt idx="1319">
                  <c:v>45.328710162889095</c:v>
                </c:pt>
                <c:pt idx="1320">
                  <c:v>45.295790666982619</c:v>
                </c:pt>
                <c:pt idx="1321">
                  <c:v>45.262871356083529</c:v>
                </c:pt>
                <c:pt idx="1322">
                  <c:v>45.229952231596677</c:v>
                </c:pt>
                <c:pt idx="1323">
                  <c:v>45.197033294937597</c:v>
                </c:pt>
                <c:pt idx="1324">
                  <c:v>45.164114547532321</c:v>
                </c:pt>
                <c:pt idx="1325">
                  <c:v>45.13119599081773</c:v>
                </c:pt>
                <c:pt idx="1326">
                  <c:v>45.098277626241625</c:v>
                </c:pt>
                <c:pt idx="1327">
                  <c:v>45.065359455262744</c:v>
                </c:pt>
                <c:pt idx="1328">
                  <c:v>45.032441479351</c:v>
                </c:pt>
                <c:pt idx="1329">
                  <c:v>44.999523699987151</c:v>
                </c:pt>
                <c:pt idx="1330">
                  <c:v>44.966606118663528</c:v>
                </c:pt>
                <c:pt idx="1331">
                  <c:v>44.933688736883369</c:v>
                </c:pt>
                <c:pt idx="1332">
                  <c:v>44.900771556161487</c:v>
                </c:pt>
                <c:pt idx="1333">
                  <c:v>44.867854578024236</c:v>
                </c:pt>
                <c:pt idx="1334">
                  <c:v>44.83493780400935</c:v>
                </c:pt>
                <c:pt idx="1335">
                  <c:v>44.802021235666352</c:v>
                </c:pt>
                <c:pt idx="1336">
                  <c:v>44.769104874556398</c:v>
                </c:pt>
                <c:pt idx="1337">
                  <c:v>44.736188722252415</c:v>
                </c:pt>
                <c:pt idx="1338">
                  <c:v>44.703272780339503</c:v>
                </c:pt>
                <c:pt idx="1339">
                  <c:v>44.67035705041431</c:v>
                </c:pt>
                <c:pt idx="1340">
                  <c:v>44.637441534085866</c:v>
                </c:pt>
                <c:pt idx="1341">
                  <c:v>44.604526232975331</c:v>
                </c:pt>
                <c:pt idx="1342">
                  <c:v>44.571611148716137</c:v>
                </c:pt>
                <c:pt idx="1343">
                  <c:v>44.538696282953936</c:v>
                </c:pt>
                <c:pt idx="1344">
                  <c:v>44.505781637347049</c:v>
                </c:pt>
                <c:pt idx="1345">
                  <c:v>44.472867213566197</c:v>
                </c:pt>
                <c:pt idx="1346">
                  <c:v>44.439953013294627</c:v>
                </c:pt>
                <c:pt idx="1347">
                  <c:v>44.407039038228568</c:v>
                </c:pt>
                <c:pt idx="1348">
                  <c:v>44.374125290076975</c:v>
                </c:pt>
                <c:pt idx="1349">
                  <c:v>44.341211770561742</c:v>
                </c:pt>
                <c:pt idx="1350">
                  <c:v>44.308298481417594</c:v>
                </c:pt>
                <c:pt idx="1351">
                  <c:v>44.275385424392695</c:v>
                </c:pt>
                <c:pt idx="1352">
                  <c:v>44.242472601248231</c:v>
                </c:pt>
                <c:pt idx="1353">
                  <c:v>44.209560013758662</c:v>
                </c:pt>
                <c:pt idx="1354">
                  <c:v>44.176647663711975</c:v>
                </c:pt>
                <c:pt idx="1355">
                  <c:v>44.143735552909611</c:v>
                </c:pt>
                <c:pt idx="1356">
                  <c:v>44.110823683166664</c:v>
                </c:pt>
                <c:pt idx="1357">
                  <c:v>44.077912056311924</c:v>
                </c:pt>
                <c:pt idx="1358">
                  <c:v>44.04500067418806</c:v>
                </c:pt>
                <c:pt idx="1359">
                  <c:v>44.012089538651615</c:v>
                </c:pt>
                <c:pt idx="1360">
                  <c:v>43.979178651573143</c:v>
                </c:pt>
                <c:pt idx="1361">
                  <c:v>43.946268014837351</c:v>
                </c:pt>
                <c:pt idx="1362">
                  <c:v>43.913357630343171</c:v>
                </c:pt>
                <c:pt idx="1363">
                  <c:v>43.880447500003932</c:v>
                </c:pt>
                <c:pt idx="1364">
                  <c:v>43.847537625747464</c:v>
                </c:pt>
                <c:pt idx="1365">
                  <c:v>43.814628009516071</c:v>
                </c:pt>
                <c:pt idx="1366">
                  <c:v>43.781718653266601</c:v>
                </c:pt>
                <c:pt idx="1367">
                  <c:v>43.748809558971118</c:v>
                </c:pt>
                <c:pt idx="1368">
                  <c:v>43.715900728616148</c:v>
                </c:pt>
                <c:pt idx="1369">
                  <c:v>43.682992164203256</c:v>
                </c:pt>
                <c:pt idx="1370">
                  <c:v>43.650083867749423</c:v>
                </c:pt>
                <c:pt idx="1371">
                  <c:v>43.617175841286624</c:v>
                </c:pt>
                <c:pt idx="1372">
                  <c:v>43.584268086862309</c:v>
                </c:pt>
                <c:pt idx="1373">
                  <c:v>43.551360606539248</c:v>
                </c:pt>
                <c:pt idx="1374">
                  <c:v>43.518453402395885</c:v>
                </c:pt>
                <c:pt idx="1375">
                  <c:v>43.485546476526309</c:v>
                </c:pt>
                <c:pt idx="1376">
                  <c:v>43.452639831040457</c:v>
                </c:pt>
                <c:pt idx="1377">
                  <c:v>43.419733468064166</c:v>
                </c:pt>
                <c:pt idx="1378">
                  <c:v>43.386827389739366</c:v>
                </c:pt>
                <c:pt idx="1379">
                  <c:v>43.353921598224154</c:v>
                </c:pt>
                <c:pt idx="1380">
                  <c:v>43.321016095692848</c:v>
                </c:pt>
                <c:pt idx="1381">
                  <c:v>43.288110884336142</c:v>
                </c:pt>
                <c:pt idx="1382">
                  <c:v>43.255205966361565</c:v>
                </c:pt>
                <c:pt idx="1383">
                  <c:v>43.222301343992982</c:v>
                </c:pt>
                <c:pt idx="1384">
                  <c:v>43.189397019470867</c:v>
                </c:pt>
                <c:pt idx="1385">
                  <c:v>43.156492995053277</c:v>
                </c:pt>
                <c:pt idx="1386">
                  <c:v>43.123589273014616</c:v>
                </c:pt>
                <c:pt idx="1387">
                  <c:v>43.090685855646889</c:v>
                </c:pt>
                <c:pt idx="1388">
                  <c:v>43.057782745259168</c:v>
                </c:pt>
                <c:pt idx="1389">
                  <c:v>43.024879944178068</c:v>
                </c:pt>
                <c:pt idx="1390">
                  <c:v>42.991977454747577</c:v>
                </c:pt>
                <c:pt idx="1391">
                  <c:v>42.95907527932961</c:v>
                </c:pt>
                <c:pt idx="1392">
                  <c:v>42.926173420303719</c:v>
                </c:pt>
                <c:pt idx="1393">
                  <c:v>42.893271880067303</c:v>
                </c:pt>
                <c:pt idx="1394">
                  <c:v>42.860370661036207</c:v>
                </c:pt>
                <c:pt idx="1395">
                  <c:v>42.827469765644103</c:v>
                </c:pt>
                <c:pt idx="1396">
                  <c:v>42.794569196343353</c:v>
                </c:pt>
                <c:pt idx="1397">
                  <c:v>42.761668955604335</c:v>
                </c:pt>
                <c:pt idx="1398">
                  <c:v>42.728769045916692</c:v>
                </c:pt>
                <c:pt idx="1399">
                  <c:v>42.695869469788249</c:v>
                </c:pt>
                <c:pt idx="1400">
                  <c:v>42.662970229746023</c:v>
                </c:pt>
                <c:pt idx="1401">
                  <c:v>42.630071328336008</c:v>
                </c:pt>
                <c:pt idx="1402">
                  <c:v>42.597172768123457</c:v>
                </c:pt>
                <c:pt idx="1403">
                  <c:v>42.56427455169289</c:v>
                </c:pt>
                <c:pt idx="1404">
                  <c:v>42.531376681648283</c:v>
                </c:pt>
                <c:pt idx="1405">
                  <c:v>42.498479160613215</c:v>
                </c:pt>
                <c:pt idx="1406">
                  <c:v>42.465581991231112</c:v>
                </c:pt>
                <c:pt idx="1407">
                  <c:v>42.432685176165315</c:v>
                </c:pt>
                <c:pt idx="1408">
                  <c:v>42.399788718099117</c:v>
                </c:pt>
                <c:pt idx="1409">
                  <c:v>42.366892619736085</c:v>
                </c:pt>
                <c:pt idx="1410">
                  <c:v>42.333996883800197</c:v>
                </c:pt>
                <c:pt idx="1411">
                  <c:v>42.30110151303591</c:v>
                </c:pt>
                <c:pt idx="1412">
                  <c:v>42.268206510208195</c:v>
                </c:pt>
                <c:pt idx="1413">
                  <c:v>42.235311878102962</c:v>
                </c:pt>
                <c:pt idx="1414">
                  <c:v>42.20241761952736</c:v>
                </c:pt>
                <c:pt idx="1415">
                  <c:v>42.16952373730927</c:v>
                </c:pt>
                <c:pt idx="1416">
                  <c:v>42.136630234298032</c:v>
                </c:pt>
                <c:pt idx="1417">
                  <c:v>42.103737113364339</c:v>
                </c:pt>
                <c:pt idx="1418">
                  <c:v>42.070844377400654</c:v>
                </c:pt>
                <c:pt idx="1419">
                  <c:v>42.037952029320998</c:v>
                </c:pt>
                <c:pt idx="1420">
                  <c:v>42.005060072061525</c:v>
                </c:pt>
                <c:pt idx="1421">
                  <c:v>41.972168508580367</c:v>
                </c:pt>
                <c:pt idx="1422">
                  <c:v>41.939277341857988</c:v>
                </c:pt>
                <c:pt idx="1423">
                  <c:v>41.906386574897006</c:v>
                </c:pt>
                <c:pt idx="1424">
                  <c:v>41.873496210723033</c:v>
                </c:pt>
                <c:pt idx="1425">
                  <c:v>41.840606252384241</c:v>
                </c:pt>
                <c:pt idx="1426">
                  <c:v>41.807716702951573</c:v>
                </c:pt>
                <c:pt idx="1427">
                  <c:v>41.774827565519423</c:v>
                </c:pt>
                <c:pt idx="1428">
                  <c:v>41.741938843205062</c:v>
                </c:pt>
                <c:pt idx="1429">
                  <c:v>41.709050539149494</c:v>
                </c:pt>
                <c:pt idx="1430">
                  <c:v>41.676162656517093</c:v>
                </c:pt>
                <c:pt idx="1431">
                  <c:v>41.643275198496148</c:v>
                </c:pt>
                <c:pt idx="1432">
                  <c:v>41.610388168299117</c:v>
                </c:pt>
                <c:pt idx="1433">
                  <c:v>41.577501569162145</c:v>
                </c:pt>
                <c:pt idx="1434">
                  <c:v>41.544615404346061</c:v>
                </c:pt>
                <c:pt idx="1435">
                  <c:v>41.511729677136024</c:v>
                </c:pt>
                <c:pt idx="1436">
                  <c:v>41.47884439084212</c:v>
                </c:pt>
                <c:pt idx="1437">
                  <c:v>41.445959548798726</c:v>
                </c:pt>
                <c:pt idx="1438">
                  <c:v>41.413075154365977</c:v>
                </c:pt>
                <c:pt idx="1439">
                  <c:v>41.3801912109287</c:v>
                </c:pt>
                <c:pt idx="1440">
                  <c:v>41.347307721897479</c:v>
                </c:pt>
                <c:pt idx="1441">
                  <c:v>41.314424690708442</c:v>
                </c:pt>
                <c:pt idx="1442">
                  <c:v>41.281542120823325</c:v>
                </c:pt>
                <c:pt idx="1443">
                  <c:v>41.248660015729939</c:v>
                </c:pt>
                <c:pt idx="1444">
                  <c:v>41.215778378942439</c:v>
                </c:pt>
                <c:pt idx="1445">
                  <c:v>41.182897214001272</c:v>
                </c:pt>
                <c:pt idx="1446">
                  <c:v>41.150016524473287</c:v>
                </c:pt>
                <c:pt idx="1447">
                  <c:v>41.117136313952294</c:v>
                </c:pt>
                <c:pt idx="1448">
                  <c:v>41.084256586059105</c:v>
                </c:pt>
                <c:pt idx="1449">
                  <c:v>41.051377344441526</c:v>
                </c:pt>
                <c:pt idx="1450">
                  <c:v>41.018498592774613</c:v>
                </c:pt>
                <c:pt idx="1451">
                  <c:v>40.985620334761549</c:v>
                </c:pt>
                <c:pt idx="1452">
                  <c:v>40.952742574132742</c:v>
                </c:pt>
                <c:pt idx="1453">
                  <c:v>40.919865314646657</c:v>
                </c:pt>
                <c:pt idx="1454">
                  <c:v>40.886988560090181</c:v>
                </c:pt>
                <c:pt idx="1455">
                  <c:v>40.854112314278382</c:v>
                </c:pt>
                <c:pt idx="1456">
                  <c:v>40.821236581054883</c:v>
                </c:pt>
                <c:pt idx="1457">
                  <c:v>40.788361364292534</c:v>
                </c:pt>
                <c:pt idx="1458">
                  <c:v>40.755486667892484</c:v>
                </c:pt>
                <c:pt idx="1459">
                  <c:v>40.722612495785803</c:v>
                </c:pt>
                <c:pt idx="1460">
                  <c:v>40.689738851932788</c:v>
                </c:pt>
                <c:pt idx="1461">
                  <c:v>40.656865740323227</c:v>
                </c:pt>
                <c:pt idx="1462">
                  <c:v>40.623993164976852</c:v>
                </c:pt>
                <c:pt idx="1463">
                  <c:v>40.591121129943907</c:v>
                </c:pt>
                <c:pt idx="1464">
                  <c:v>40.558249639304222</c:v>
                </c:pt>
                <c:pt idx="1465">
                  <c:v>40.525378697168904</c:v>
                </c:pt>
                <c:pt idx="1466">
                  <c:v>40.492508307679373</c:v>
                </c:pt>
                <c:pt idx="1467">
                  <c:v>40.459638475008333</c:v>
                </c:pt>
                <c:pt idx="1468">
                  <c:v>40.426769203359456</c:v>
                </c:pt>
                <c:pt idx="1469">
                  <c:v>40.393900496968186</c:v>
                </c:pt>
                <c:pt idx="1470">
                  <c:v>40.361032360101312</c:v>
                </c:pt>
                <c:pt idx="1471">
                  <c:v>40.328164797057809</c:v>
                </c:pt>
                <c:pt idx="1472">
                  <c:v>40.295297812168734</c:v>
                </c:pt>
                <c:pt idx="1473">
                  <c:v>40.2624314097976</c:v>
                </c:pt>
                <c:pt idx="1474">
                  <c:v>40.229565594340301</c:v>
                </c:pt>
                <c:pt idx="1475">
                  <c:v>40.196700370226075</c:v>
                </c:pt>
                <c:pt idx="1476">
                  <c:v>40.163835741916749</c:v>
                </c:pt>
                <c:pt idx="1477">
                  <c:v>40.130971713907783</c:v>
                </c:pt>
                <c:pt idx="1478">
                  <c:v>40.098108290728405</c:v>
                </c:pt>
                <c:pt idx="1479">
                  <c:v>40.065245476941136</c:v>
                </c:pt>
                <c:pt idx="1480">
                  <c:v>40.032383277143417</c:v>
                </c:pt>
                <c:pt idx="1481">
                  <c:v>39.99952169596628</c:v>
                </c:pt>
                <c:pt idx="1482">
                  <c:v>39.966660738075689</c:v>
                </c:pt>
                <c:pt idx="1483">
                  <c:v>39.933800408172516</c:v>
                </c:pt>
                <c:pt idx="1484">
                  <c:v>39.900940710992543</c:v>
                </c:pt>
                <c:pt idx="1485">
                  <c:v>39.868081651306923</c:v>
                </c:pt>
                <c:pt idx="1486">
                  <c:v>39.835223233922761</c:v>
                </c:pt>
                <c:pt idx="1487">
                  <c:v>39.802365463682683</c:v>
                </c:pt>
                <c:pt idx="1488">
                  <c:v>39.769508345465646</c:v>
                </c:pt>
                <c:pt idx="1489">
                  <c:v>39.736651884186912</c:v>
                </c:pt>
                <c:pt idx="1490">
                  <c:v>39.703796084798412</c:v>
                </c:pt>
                <c:pt idx="1491">
                  <c:v>39.670940952289179</c:v>
                </c:pt>
                <c:pt idx="1492">
                  <c:v>39.638086491685328</c:v>
                </c:pt>
                <c:pt idx="1493">
                  <c:v>39.605232708050401</c:v>
                </c:pt>
                <c:pt idx="1494">
                  <c:v>39.57237960648601</c:v>
                </c:pt>
                <c:pt idx="1495">
                  <c:v>39.539527192131253</c:v>
                </c:pt>
                <c:pt idx="1496">
                  <c:v>39.506675470164097</c:v>
                </c:pt>
                <c:pt idx="1497">
                  <c:v>39.473824445800773</c:v>
                </c:pt>
                <c:pt idx="1498">
                  <c:v>39.440974124296417</c:v>
                </c:pt>
                <c:pt idx="1499">
                  <c:v>39.408124510945463</c:v>
                </c:pt>
                <c:pt idx="1500">
                  <c:v>39.375275611081719</c:v>
                </c:pt>
                <c:pt idx="1501">
                  <c:v>39.342427430078708</c:v>
                </c:pt>
                <c:pt idx="1502">
                  <c:v>39.309579973349827</c:v>
                </c:pt>
                <c:pt idx="1503">
                  <c:v>39.276733246348996</c:v>
                </c:pt>
                <c:pt idx="1504">
                  <c:v>39.243887254570723</c:v>
                </c:pt>
                <c:pt idx="1505">
                  <c:v>39.211042003550155</c:v>
                </c:pt>
                <c:pt idx="1506">
                  <c:v>39.178197498864087</c:v>
                </c:pt>
                <c:pt idx="1507">
                  <c:v>39.14535374613034</c:v>
                </c:pt>
                <c:pt idx="1508">
                  <c:v>39.11251075100877</c:v>
                </c:pt>
                <c:pt idx="1509">
                  <c:v>39.079668519201213</c:v>
                </c:pt>
                <c:pt idx="1510">
                  <c:v>39.046827056452088</c:v>
                </c:pt>
                <c:pt idx="1511">
                  <c:v>39.013986368548345</c:v>
                </c:pt>
                <c:pt idx="1512">
                  <c:v>38.981146461320122</c:v>
                </c:pt>
                <c:pt idx="1513">
                  <c:v>38.948307340640675</c:v>
                </c:pt>
                <c:pt idx="1514">
                  <c:v>38.91546901242701</c:v>
                </c:pt>
                <c:pt idx="1515">
                  <c:v>38.882631482640171</c:v>
                </c:pt>
                <c:pt idx="1516">
                  <c:v>38.84979475728548</c:v>
                </c:pt>
                <c:pt idx="1517">
                  <c:v>38.816958842412618</c:v>
                </c:pt>
                <c:pt idx="1518">
                  <c:v>38.7841237441164</c:v>
                </c:pt>
                <c:pt idx="1519">
                  <c:v>38.751289468536903</c:v>
                </c:pt>
                <c:pt idx="1520">
                  <c:v>38.71845602185973</c:v>
                </c:pt>
                <c:pt idx="1521">
                  <c:v>38.685623410316282</c:v>
                </c:pt>
                <c:pt idx="1522">
                  <c:v>38.652791640184461</c:v>
                </c:pt>
                <c:pt idx="1523">
                  <c:v>38.619960717788288</c:v>
                </c:pt>
                <c:pt idx="1524">
                  <c:v>38.587130649499315</c:v>
                </c:pt>
                <c:pt idx="1525">
                  <c:v>38.554301441735689</c:v>
                </c:pt>
                <c:pt idx="1526">
                  <c:v>38.521473100963654</c:v>
                </c:pt>
                <c:pt idx="1527">
                  <c:v>38.488645633697026</c:v>
                </c:pt>
                <c:pt idx="1528">
                  <c:v>38.455819046497986</c:v>
                </c:pt>
                <c:pt idx="1529">
                  <c:v>38.422993345977503</c:v>
                </c:pt>
                <c:pt idx="1530">
                  <c:v>38.390168538795344</c:v>
                </c:pt>
                <c:pt idx="1531">
                  <c:v>38.357344631660702</c:v>
                </c:pt>
                <c:pt idx="1532">
                  <c:v>38.324521631332274</c:v>
                </c:pt>
                <c:pt idx="1533">
                  <c:v>38.291699544618865</c:v>
                </c:pt>
                <c:pt idx="1534">
                  <c:v>38.258878378379862</c:v>
                </c:pt>
                <c:pt idx="1535">
                  <c:v>38.226058139525115</c:v>
                </c:pt>
                <c:pt idx="1536">
                  <c:v>38.19323883501572</c:v>
                </c:pt>
                <c:pt idx="1537">
                  <c:v>38.16042047186437</c:v>
                </c:pt>
                <c:pt idx="1538">
                  <c:v>38.12760305713531</c:v>
                </c:pt>
                <c:pt idx="1539">
                  <c:v>38.094786597945379</c:v>
                </c:pt>
                <c:pt idx="1540">
                  <c:v>38.06197110146384</c:v>
                </c:pt>
                <c:pt idx="1541">
                  <c:v>38.029156574912847</c:v>
                </c:pt>
                <c:pt idx="1542">
                  <c:v>37.996343025567789</c:v>
                </c:pt>
                <c:pt idx="1543">
                  <c:v>37.963530460758371</c:v>
                </c:pt>
                <c:pt idx="1544">
                  <c:v>37.930718887867876</c:v>
                </c:pt>
                <c:pt idx="1545">
                  <c:v>37.897908314334131</c:v>
                </c:pt>
                <c:pt idx="1546">
                  <c:v>37.865098747650087</c:v>
                </c:pt>
                <c:pt idx="1547">
                  <c:v>37.832290195363811</c:v>
                </c:pt>
                <c:pt idx="1548">
                  <c:v>37.799482665079147</c:v>
                </c:pt>
                <c:pt idx="1549">
                  <c:v>37.766676164455959</c:v>
                </c:pt>
                <c:pt idx="1550">
                  <c:v>37.733870701210613</c:v>
                </c:pt>
                <c:pt idx="1551">
                  <c:v>37.701066283116546</c:v>
                </c:pt>
                <c:pt idx="1552">
                  <c:v>37.668262918003933</c:v>
                </c:pt>
                <c:pt idx="1553">
                  <c:v>37.635460613761239</c:v>
                </c:pt>
                <c:pt idx="1554">
                  <c:v>37.602659378334842</c:v>
                </c:pt>
                <c:pt idx="1555">
                  <c:v>37.569859219729317</c:v>
                </c:pt>
                <c:pt idx="1556">
                  <c:v>37.53706014600867</c:v>
                </c:pt>
                <c:pt idx="1557">
                  <c:v>37.504262165295856</c:v>
                </c:pt>
                <c:pt idx="1558">
                  <c:v>37.471465285773945</c:v>
                </c:pt>
                <c:pt idx="1559">
                  <c:v>37.438669515685909</c:v>
                </c:pt>
                <c:pt idx="1560">
                  <c:v>37.405874863335534</c:v>
                </c:pt>
                <c:pt idx="1561">
                  <c:v>37.373081337087413</c:v>
                </c:pt>
                <c:pt idx="1562">
                  <c:v>37.34028894536798</c:v>
                </c:pt>
                <c:pt idx="1563">
                  <c:v>37.307497696665294</c:v>
                </c:pt>
                <c:pt idx="1564">
                  <c:v>37.274707599529904</c:v>
                </c:pt>
                <c:pt idx="1565">
                  <c:v>37.241918662575131</c:v>
                </c:pt>
                <c:pt idx="1566">
                  <c:v>37.209130894477525</c:v>
                </c:pt>
                <c:pt idx="1567">
                  <c:v>37.176344303977167</c:v>
                </c:pt>
                <c:pt idx="1568">
                  <c:v>37.143558899878634</c:v>
                </c:pt>
                <c:pt idx="1569">
                  <c:v>37.110774691050707</c:v>
                </c:pt>
                <c:pt idx="1570">
                  <c:v>37.077991686427588</c:v>
                </c:pt>
                <c:pt idx="1571">
                  <c:v>37.045209895008512</c:v>
                </c:pt>
                <c:pt idx="1572">
                  <c:v>37.012429325859159</c:v>
                </c:pt>
                <c:pt idx="1573">
                  <c:v>36.97964998811139</c:v>
                </c:pt>
                <c:pt idx="1574">
                  <c:v>36.946871890963841</c:v>
                </c:pt>
                <c:pt idx="1575">
                  <c:v>36.9140950436826</c:v>
                </c:pt>
                <c:pt idx="1576">
                  <c:v>36.881319455601854</c:v>
                </c:pt>
                <c:pt idx="1577">
                  <c:v>36.84854513612369</c:v>
                </c:pt>
                <c:pt idx="1578">
                  <c:v>36.815772094719122</c:v>
                </c:pt>
                <c:pt idx="1579">
                  <c:v>36.783000340928858</c:v>
                </c:pt>
                <c:pt idx="1580">
                  <c:v>36.750229884362497</c:v>
                </c:pt>
                <c:pt idx="1581">
                  <c:v>36.717460734700566</c:v>
                </c:pt>
                <c:pt idx="1582">
                  <c:v>36.684692901694198</c:v>
                </c:pt>
                <c:pt idx="1583">
                  <c:v>36.651926395165553</c:v>
                </c:pt>
                <c:pt idx="1584">
                  <c:v>36.619161225008561</c:v>
                </c:pt>
                <c:pt idx="1585">
                  <c:v>36.586397401189686</c:v>
                </c:pt>
                <c:pt idx="1586">
                  <c:v>36.553634933747574</c:v>
                </c:pt>
                <c:pt idx="1587">
                  <c:v>36.520873832794727</c:v>
                </c:pt>
                <c:pt idx="1588">
                  <c:v>36.488114108516847</c:v>
                </c:pt>
                <c:pt idx="1589">
                  <c:v>36.455355771174133</c:v>
                </c:pt>
                <c:pt idx="1590">
                  <c:v>36.422598831101631</c:v>
                </c:pt>
                <c:pt idx="1591">
                  <c:v>36.389843298709408</c:v>
                </c:pt>
                <c:pt idx="1592">
                  <c:v>36.357089184483783</c:v>
                </c:pt>
                <c:pt idx="1593">
                  <c:v>36.324336498986952</c:v>
                </c:pt>
                <c:pt idx="1594">
                  <c:v>36.291585252858184</c:v>
                </c:pt>
                <c:pt idx="1595">
                  <c:v>36.258835456814154</c:v>
                </c:pt>
                <c:pt idx="1596">
                  <c:v>36.226087121649549</c:v>
                </c:pt>
                <c:pt idx="1597">
                  <c:v>36.1933402582371</c:v>
                </c:pt>
                <c:pt idx="1598">
                  <c:v>36.16059487752927</c:v>
                </c:pt>
                <c:pt idx="1599">
                  <c:v>36.127850990557604</c:v>
                </c:pt>
                <c:pt idx="1600">
                  <c:v>36.095108608433605</c:v>
                </c:pt>
                <c:pt idx="1601">
                  <c:v>36.062367742350034</c:v>
                </c:pt>
                <c:pt idx="1602">
                  <c:v>36.029628403580205</c:v>
                </c:pt>
                <c:pt idx="1603">
                  <c:v>35.996890603479592</c:v>
                </c:pt>
                <c:pt idx="1604">
                  <c:v>35.964154353485995</c:v>
                </c:pt>
                <c:pt idx="1605">
                  <c:v>35.931419665119961</c:v>
                </c:pt>
                <c:pt idx="1606">
                  <c:v>35.898686549985619</c:v>
                </c:pt>
                <c:pt idx="1607">
                  <c:v>35.865955019771121</c:v>
                </c:pt>
                <c:pt idx="1608">
                  <c:v>35.833225086249151</c:v>
                </c:pt>
                <c:pt idx="1609">
                  <c:v>35.800496761277628</c:v>
                </c:pt>
                <c:pt idx="1610">
                  <c:v>35.767770056800337</c:v>
                </c:pt>
                <c:pt idx="1611">
                  <c:v>35.735044984847391</c:v>
                </c:pt>
                <c:pt idx="1612">
                  <c:v>35.702321557535825</c:v>
                </c:pt>
                <c:pt idx="1613">
                  <c:v>35.669599787070013</c:v>
                </c:pt>
                <c:pt idx="1614">
                  <c:v>35.636879685742883</c:v>
                </c:pt>
                <c:pt idx="1615">
                  <c:v>35.604161265935879</c:v>
                </c:pt>
                <c:pt idx="1616">
                  <c:v>35.571444540119842</c:v>
                </c:pt>
                <c:pt idx="1617">
                  <c:v>35.538729520855441</c:v>
                </c:pt>
                <c:pt idx="1618">
                  <c:v>35.506016220793896</c:v>
                </c:pt>
                <c:pt idx="1619">
                  <c:v>35.473304652677918</c:v>
                </c:pt>
                <c:pt idx="1620">
                  <c:v>35.44059482934172</c:v>
                </c:pt>
                <c:pt idx="1621">
                  <c:v>35.407886763711907</c:v>
                </c:pt>
                <c:pt idx="1622">
                  <c:v>35.375180468808317</c:v>
                </c:pt>
                <c:pt idx="1623">
                  <c:v>35.342475957744284</c:v>
                </c:pt>
                <c:pt idx="1624">
                  <c:v>35.309773243727619</c:v>
                </c:pt>
                <c:pt idx="1625">
                  <c:v>35.277072340060663</c:v>
                </c:pt>
                <c:pt idx="1626">
                  <c:v>35.244373260142112</c:v>
                </c:pt>
                <c:pt idx="1627">
                  <c:v>35.211676017465933</c:v>
                </c:pt>
                <c:pt idx="1628">
                  <c:v>35.178980625623552</c:v>
                </c:pt>
                <c:pt idx="1629">
                  <c:v>35.146287098303858</c:v>
                </c:pt>
                <c:pt idx="1630">
                  <c:v>35.113595449293655</c:v>
                </c:pt>
                <c:pt idx="1631">
                  <c:v>35.080905692478773</c:v>
                </c:pt>
                <c:pt idx="1632">
                  <c:v>35.04821784184454</c:v>
                </c:pt>
                <c:pt idx="1633">
                  <c:v>35.015531911476259</c:v>
                </c:pt>
                <c:pt idx="1634">
                  <c:v>34.982847915560257</c:v>
                </c:pt>
                <c:pt idx="1635">
                  <c:v>34.950165868384111</c:v>
                </c:pt>
                <c:pt idx="1636">
                  <c:v>34.917485784337728</c:v>
                </c:pt>
                <c:pt idx="1637">
                  <c:v>34.884807677913855</c:v>
                </c:pt>
                <c:pt idx="1638">
                  <c:v>34.852131563708774</c:v>
                </c:pt>
                <c:pt idx="1639">
                  <c:v>34.819457456422896</c:v>
                </c:pt>
                <c:pt idx="1640">
                  <c:v>34.786785370861573</c:v>
                </c:pt>
                <c:pt idx="1641">
                  <c:v>34.754115321935586</c:v>
                </c:pt>
                <c:pt idx="1642">
                  <c:v>34.721447324662449</c:v>
                </c:pt>
                <c:pt idx="1643">
                  <c:v>34.688781394166199</c:v>
                </c:pt>
                <c:pt idx="1644">
                  <c:v>34.65611754567896</c:v>
                </c:pt>
                <c:pt idx="1645">
                  <c:v>34.623455794540995</c:v>
                </c:pt>
                <c:pt idx="1646">
                  <c:v>34.59079615620179</c:v>
                </c:pt>
                <c:pt idx="1647">
                  <c:v>34.558138646220712</c:v>
                </c:pt>
                <c:pt idx="1648">
                  <c:v>34.525483280267572</c:v>
                </c:pt>
                <c:pt idx="1649">
                  <c:v>34.492830074123624</c:v>
                </c:pt>
                <c:pt idx="1650">
                  <c:v>34.460179043682096</c:v>
                </c:pt>
                <c:pt idx="1651">
                  <c:v>34.427530204948987</c:v>
                </c:pt>
                <c:pt idx="1652">
                  <c:v>34.394883574043604</c:v>
                </c:pt>
                <c:pt idx="1653">
                  <c:v>34.362239167199562</c:v>
                </c:pt>
                <c:pt idx="1654">
                  <c:v>34.329597000765688</c:v>
                </c:pt>
                <c:pt idx="1655">
                  <c:v>34.296957091206167</c:v>
                </c:pt>
                <c:pt idx="1656">
                  <c:v>34.264319455101933</c:v>
                </c:pt>
                <c:pt idx="1657">
                  <c:v>34.231684109150954</c:v>
                </c:pt>
                <c:pt idx="1658">
                  <c:v>34.199051070169489</c:v>
                </c:pt>
                <c:pt idx="1659">
                  <c:v>34.166420355091873</c:v>
                </c:pt>
                <c:pt idx="1660">
                  <c:v>34.133791980972802</c:v>
                </c:pt>
                <c:pt idx="1661">
                  <c:v>34.101165964986734</c:v>
                </c:pt>
                <c:pt idx="1662">
                  <c:v>34.068542324429181</c:v>
                </c:pt>
                <c:pt idx="1663">
                  <c:v>34.035921076717763</c:v>
                </c:pt>
                <c:pt idx="1664">
                  <c:v>34.003302239392475</c:v>
                </c:pt>
                <c:pt idx="1665">
                  <c:v>33.970685830116878</c:v>
                </c:pt>
                <c:pt idx="1666">
                  <c:v>33.938071866678577</c:v>
                </c:pt>
                <c:pt idx="1667">
                  <c:v>33.905460366990411</c:v>
                </c:pt>
                <c:pt idx="1668">
                  <c:v>33.872851349090794</c:v>
                </c:pt>
                <c:pt idx="1669">
                  <c:v>33.840244831144673</c:v>
                </c:pt>
                <c:pt idx="1670">
                  <c:v>33.807640831444658</c:v>
                </c:pt>
                <c:pt idx="1671">
                  <c:v>33.775039368411292</c:v>
                </c:pt>
                <c:pt idx="1672">
                  <c:v>33.742440460594217</c:v>
                </c:pt>
                <c:pt idx="1673">
                  <c:v>33.709844126673197</c:v>
                </c:pt>
                <c:pt idx="1674">
                  <c:v>33.677250385458102</c:v>
                </c:pt>
                <c:pt idx="1675">
                  <c:v>33.644659255890737</c:v>
                </c:pt>
                <c:pt idx="1676">
                  <c:v>33.612070757045004</c:v>
                </c:pt>
                <c:pt idx="1677">
                  <c:v>33.579484908127988</c:v>
                </c:pt>
                <c:pt idx="1678">
                  <c:v>33.546901728480712</c:v>
                </c:pt>
                <c:pt idx="1679">
                  <c:v>33.514321237579232</c:v>
                </c:pt>
                <c:pt idx="1680">
                  <c:v>33.481743455034916</c:v>
                </c:pt>
                <c:pt idx="1681">
                  <c:v>33.449168400595795</c:v>
                </c:pt>
                <c:pt idx="1682">
                  <c:v>33.416596094147401</c:v>
                </c:pt>
                <c:pt idx="1683">
                  <c:v>33.384026555713199</c:v>
                </c:pt>
                <c:pt idx="1684">
                  <c:v>33.351459805456074</c:v>
                </c:pt>
                <c:pt idx="1685">
                  <c:v>33.318895863678442</c:v>
                </c:pt>
                <c:pt idx="1686">
                  <c:v>33.286334750823812</c:v>
                </c:pt>
                <c:pt idx="1687">
                  <c:v>33.253776487477332</c:v>
                </c:pt>
                <c:pt idx="1688">
                  <c:v>33.221221094366619</c:v>
                </c:pt>
                <c:pt idx="1689">
                  <c:v>33.188668592362596</c:v>
                </c:pt>
                <c:pt idx="1690">
                  <c:v>33.156119002480835</c:v>
                </c:pt>
                <c:pt idx="1691">
                  <c:v>33.123572345881684</c:v>
                </c:pt>
                <c:pt idx="1692">
                  <c:v>33.09102864387193</c:v>
                </c:pt>
                <c:pt idx="1693">
                  <c:v>33.05848791790514</c:v>
                </c:pt>
                <c:pt idx="1694">
                  <c:v>33.025950189582673</c:v>
                </c:pt>
                <c:pt idx="1695">
                  <c:v>32.993415480654896</c:v>
                </c:pt>
                <c:pt idx="1696">
                  <c:v>32.960883813021596</c:v>
                </c:pt>
                <c:pt idx="1697">
                  <c:v>32.928355208733201</c:v>
                </c:pt>
                <c:pt idx="1698">
                  <c:v>32.895829689991743</c:v>
                </c:pt>
                <c:pt idx="1699">
                  <c:v>32.86330727915157</c:v>
                </c:pt>
                <c:pt idx="1700">
                  <c:v>32.830787998720353</c:v>
                </c:pt>
                <c:pt idx="1701">
                  <c:v>32.798271871359979</c:v>
                </c:pt>
                <c:pt idx="1702">
                  <c:v>32.765758919887489</c:v>
                </c:pt>
                <c:pt idx="1703">
                  <c:v>32.733249167275964</c:v>
                </c:pt>
                <c:pt idx="1704">
                  <c:v>32.700742636655733</c:v>
                </c:pt>
                <c:pt idx="1705">
                  <c:v>32.668239351314824</c:v>
                </c:pt>
                <c:pt idx="1706">
                  <c:v>32.63573933470019</c:v>
                </c:pt>
                <c:pt idx="1707">
                  <c:v>32.603242610418889</c:v>
                </c:pt>
                <c:pt idx="1708">
                  <c:v>32.570749202238424</c:v>
                </c:pt>
                <c:pt idx="1709">
                  <c:v>32.538259134088165</c:v>
                </c:pt>
                <c:pt idx="1710">
                  <c:v>32.505772430060176</c:v>
                </c:pt>
                <c:pt idx="1711">
                  <c:v>32.473289114410157</c:v>
                </c:pt>
                <c:pt idx="1712">
                  <c:v>32.440809211558381</c:v>
                </c:pt>
                <c:pt idx="1713">
                  <c:v>32.408332746090622</c:v>
                </c:pt>
                <c:pt idx="1714">
                  <c:v>32.375859742759367</c:v>
                </c:pt>
                <c:pt idx="1715">
                  <c:v>32.343390226484303</c:v>
                </c:pt>
                <c:pt idx="1716">
                  <c:v>32.310924222353833</c:v>
                </c:pt>
                <c:pt idx="1717">
                  <c:v>32.278461755625635</c:v>
                </c:pt>
                <c:pt idx="1718">
                  <c:v>32.246002851728072</c:v>
                </c:pt>
                <c:pt idx="1719">
                  <c:v>32.213547536260272</c:v>
                </c:pt>
                <c:pt idx="1720">
                  <c:v>32.181095834994508</c:v>
                </c:pt>
                <c:pt idx="1721">
                  <c:v>32.148647773875908</c:v>
                </c:pt>
                <c:pt idx="1722">
                  <c:v>32.116203379024228</c:v>
                </c:pt>
                <c:pt idx="1723">
                  <c:v>32.083762676734381</c:v>
                </c:pt>
                <c:pt idx="1724">
                  <c:v>32.051325693477551</c:v>
                </c:pt>
                <c:pt idx="1725">
                  <c:v>32.018892455902574</c:v>
                </c:pt>
                <c:pt idx="1726">
                  <c:v>31.98646299083623</c:v>
                </c:pt>
                <c:pt idx="1727">
                  <c:v>31.954037325284919</c:v>
                </c:pt>
                <c:pt idx="1728">
                  <c:v>31.921615486435584</c:v>
                </c:pt>
                <c:pt idx="1729">
                  <c:v>31.889197501655872</c:v>
                </c:pt>
                <c:pt idx="1730">
                  <c:v>31.856783398496269</c:v>
                </c:pt>
                <c:pt idx="1731">
                  <c:v>31.824373204690595</c:v>
                </c:pt>
                <c:pt idx="1732">
                  <c:v>31.791966948157086</c:v>
                </c:pt>
                <c:pt idx="1733">
                  <c:v>31.7595646569991</c:v>
                </c:pt>
                <c:pt idx="1734">
                  <c:v>31.727166359506921</c:v>
                </c:pt>
                <c:pt idx="1735">
                  <c:v>31.694772084157773</c:v>
                </c:pt>
                <c:pt idx="1736">
                  <c:v>31.662381859617707</c:v>
                </c:pt>
                <c:pt idx="1737">
                  <c:v>31.629995714742304</c:v>
                </c:pt>
                <c:pt idx="1738">
                  <c:v>31.597613678577353</c:v>
                </c:pt>
                <c:pt idx="1739">
                  <c:v>31.565235780360737</c:v>
                </c:pt>
                <c:pt idx="1740">
                  <c:v>31.53286204952234</c:v>
                </c:pt>
                <c:pt idx="1741">
                  <c:v>31.500492515686091</c:v>
                </c:pt>
                <c:pt idx="1742">
                  <c:v>31.468127208670644</c:v>
                </c:pt>
                <c:pt idx="1743">
                  <c:v>31.435766158490196</c:v>
                </c:pt>
                <c:pt idx="1744">
                  <c:v>31.40340939535557</c:v>
                </c:pt>
                <c:pt idx="1745">
                  <c:v>31.371056949675847</c:v>
                </c:pt>
                <c:pt idx="1746">
                  <c:v>31.338708852058609</c:v>
                </c:pt>
                <c:pt idx="1747">
                  <c:v>31.306365133311367</c:v>
                </c:pt>
                <c:pt idx="1748">
                  <c:v>31.274025824442695</c:v>
                </c:pt>
                <c:pt idx="1749">
                  <c:v>31.241690956663287</c:v>
                </c:pt>
                <c:pt idx="1750">
                  <c:v>31.209360561386408</c:v>
                </c:pt>
                <c:pt idx="1751">
                  <c:v>31.17703467023</c:v>
                </c:pt>
                <c:pt idx="1752">
                  <c:v>31.144713315016883</c:v>
                </c:pt>
                <c:pt idx="1753">
                  <c:v>31.112396527775992</c:v>
                </c:pt>
                <c:pt idx="1754">
                  <c:v>31.080084340743678</c:v>
                </c:pt>
                <c:pt idx="1755">
                  <c:v>31.047776786364821</c:v>
                </c:pt>
                <c:pt idx="1756">
                  <c:v>31.015473897293099</c:v>
                </c:pt>
                <c:pt idx="1757">
                  <c:v>30.983175706393386</c:v>
                </c:pt>
                <c:pt idx="1758">
                  <c:v>30.95088224674145</c:v>
                </c:pt>
                <c:pt idx="1759">
                  <c:v>30.91859355162584</c:v>
                </c:pt>
                <c:pt idx="1760">
                  <c:v>30.886309654548757</c:v>
                </c:pt>
                <c:pt idx="1761">
                  <c:v>30.854030589227186</c:v>
                </c:pt>
                <c:pt idx="1762">
                  <c:v>30.821756389593617</c:v>
                </c:pt>
                <c:pt idx="1763">
                  <c:v>30.789487089797596</c:v>
                </c:pt>
                <c:pt idx="1764">
                  <c:v>30.757222724206418</c:v>
                </c:pt>
                <c:pt idx="1765">
                  <c:v>30.724963327406293</c:v>
                </c:pt>
                <c:pt idx="1766">
                  <c:v>30.69270893420347</c:v>
                </c:pt>
                <c:pt idx="1767">
                  <c:v>30.66045957962524</c:v>
                </c:pt>
                <c:pt idx="1768">
                  <c:v>30.628215298921123</c:v>
                </c:pt>
                <c:pt idx="1769">
                  <c:v>30.595976127563659</c:v>
                </c:pt>
                <c:pt idx="1770">
                  <c:v>30.56374210124989</c:v>
                </c:pt>
                <c:pt idx="1771">
                  <c:v>30.531513255901636</c:v>
                </c:pt>
                <c:pt idx="1772">
                  <c:v>30.4992896276678</c:v>
                </c:pt>
                <c:pt idx="1773">
                  <c:v>30.46707125292421</c:v>
                </c:pt>
                <c:pt idx="1774">
                  <c:v>30.434858168275511</c:v>
                </c:pt>
                <c:pt idx="1775">
                  <c:v>30.40265041055553</c:v>
                </c:pt>
                <c:pt idx="1776">
                  <c:v>30.370448016828778</c:v>
                </c:pt>
                <c:pt idx="1777">
                  <c:v>30.338251024391933</c:v>
                </c:pt>
                <c:pt idx="1778">
                  <c:v>30.306059470773775</c:v>
                </c:pt>
                <c:pt idx="1779">
                  <c:v>30.273873393737066</c:v>
                </c:pt>
                <c:pt idx="1780">
                  <c:v>30.241692831279344</c:v>
                </c:pt>
                <c:pt idx="1781">
                  <c:v>30.209517821634286</c:v>
                </c:pt>
                <c:pt idx="1782">
                  <c:v>30.17734840327207</c:v>
                </c:pt>
                <c:pt idx="1783">
                  <c:v>30.145184614901112</c:v>
                </c:pt>
                <c:pt idx="1784">
                  <c:v>30.113026495468755</c:v>
                </c:pt>
                <c:pt idx="1785">
                  <c:v>30.080874084162485</c:v>
                </c:pt>
                <c:pt idx="1786">
                  <c:v>30.048727420410628</c:v>
                </c:pt>
                <c:pt idx="1787">
                  <c:v>30.016586543883843</c:v>
                </c:pt>
                <c:pt idx="1788">
                  <c:v>29.98445149449595</c:v>
                </c:pt>
                <c:pt idx="1789">
                  <c:v>29.952322312404903</c:v>
                </c:pt>
                <c:pt idx="1790">
                  <c:v>29.920199038013848</c:v>
                </c:pt>
                <c:pt idx="1791">
                  <c:v>29.888081711972283</c:v>
                </c:pt>
                <c:pt idx="1792">
                  <c:v>29.85597037517682</c:v>
                </c:pt>
                <c:pt idx="1793">
                  <c:v>29.823865068772534</c:v>
                </c:pt>
                <c:pt idx="1794">
                  <c:v>29.791765834153491</c:v>
                </c:pt>
                <c:pt idx="1795">
                  <c:v>29.759672712964441</c:v>
                </c:pt>
                <c:pt idx="1796">
                  <c:v>29.727585747101287</c:v>
                </c:pt>
                <c:pt idx="1797">
                  <c:v>29.695504978712208</c:v>
                </c:pt>
                <c:pt idx="1798">
                  <c:v>29.663430450198724</c:v>
                </c:pt>
                <c:pt idx="1799">
                  <c:v>29.631362204216757</c:v>
                </c:pt>
                <c:pt idx="1800">
                  <c:v>29.599300283677401</c:v>
                </c:pt>
                <c:pt idx="1801">
                  <c:v>29.56724473174814</c:v>
                </c:pt>
                <c:pt idx="1802">
                  <c:v>29.535195591853686</c:v>
                </c:pt>
                <c:pt idx="1803">
                  <c:v>29.503152907676977</c:v>
                </c:pt>
                <c:pt idx="1804">
                  <c:v>29.4711167231602</c:v>
                </c:pt>
                <c:pt idx="1805">
                  <c:v>29.439087082505758</c:v>
                </c:pt>
                <c:pt idx="1806">
                  <c:v>29.407064030177168</c:v>
                </c:pt>
                <c:pt idx="1807">
                  <c:v>29.375047610899806</c:v>
                </c:pt>
                <c:pt idx="1808">
                  <c:v>29.343037869662613</c:v>
                </c:pt>
                <c:pt idx="1809">
                  <c:v>29.311034851717963</c:v>
                </c:pt>
                <c:pt idx="1810">
                  <c:v>29.279038602583384</c:v>
                </c:pt>
                <c:pt idx="1811">
                  <c:v>29.247049168042366</c:v>
                </c:pt>
                <c:pt idx="1812">
                  <c:v>29.21506659414468</c:v>
                </c:pt>
                <c:pt idx="1813">
                  <c:v>29.183090927208603</c:v>
                </c:pt>
                <c:pt idx="1814">
                  <c:v>29.151122213820109</c:v>
                </c:pt>
                <c:pt idx="1815">
                  <c:v>29.119160500835129</c:v>
                </c:pt>
                <c:pt idx="1816">
                  <c:v>29.087205835379915</c:v>
                </c:pt>
                <c:pt idx="1817">
                  <c:v>29.055258264851766</c:v>
                </c:pt>
                <c:pt idx="1818">
                  <c:v>29.023317836920501</c:v>
                </c:pt>
                <c:pt idx="1819">
                  <c:v>28.991384599528548</c:v>
                </c:pt>
                <c:pt idx="1820">
                  <c:v>28.959458600892226</c:v>
                </c:pt>
                <c:pt idx="1821">
                  <c:v>28.927539889502761</c:v>
                </c:pt>
                <c:pt idx="1822">
                  <c:v>28.89562851412672</c:v>
                </c:pt>
                <c:pt idx="1823">
                  <c:v>28.863724523807264</c:v>
                </c:pt>
                <c:pt idx="1824">
                  <c:v>28.831827967864285</c:v>
                </c:pt>
                <c:pt idx="1825">
                  <c:v>28.799938895896151</c:v>
                </c:pt>
                <c:pt idx="1826">
                  <c:v>28.768057357779966</c:v>
                </c:pt>
                <c:pt idx="1827">
                  <c:v>28.736183403672079</c:v>
                </c:pt>
                <c:pt idx="1828">
                  <c:v>28.704317084009499</c:v>
                </c:pt>
                <c:pt idx="1829">
                  <c:v>28.67245844951039</c:v>
                </c:pt>
                <c:pt idx="1830">
                  <c:v>28.640607551174575</c:v>
                </c:pt>
                <c:pt idx="1831">
                  <c:v>28.608764440284659</c:v>
                </c:pt>
                <c:pt idx="1832">
                  <c:v>28.576929168406785</c:v>
                </c:pt>
                <c:pt idx="1833">
                  <c:v>28.545101787390827</c:v>
                </c:pt>
                <c:pt idx="1834">
                  <c:v>28.513282349371693</c:v>
                </c:pt>
                <c:pt idx="1835">
                  <c:v>28.481470906769882</c:v>
                </c:pt>
                <c:pt idx="1836">
                  <c:v>28.449667512291931</c:v>
                </c:pt>
                <c:pt idx="1837">
                  <c:v>28.417872218931137</c:v>
                </c:pt>
                <c:pt idx="1838">
                  <c:v>28.386085079968517</c:v>
                </c:pt>
                <c:pt idx="1839">
                  <c:v>28.354306148973247</c:v>
                </c:pt>
                <c:pt idx="1840">
                  <c:v>28.322535479803101</c:v>
                </c:pt>
                <c:pt idx="1841">
                  <c:v>28.290773126605554</c:v>
                </c:pt>
                <c:pt idx="1842">
                  <c:v>28.259019143817788</c:v>
                </c:pt>
                <c:pt idx="1843">
                  <c:v>28.227273586167758</c:v>
                </c:pt>
                <c:pt idx="1844">
                  <c:v>28.195536508674671</c:v>
                </c:pt>
                <c:pt idx="1845">
                  <c:v>28.163807966649308</c:v>
                </c:pt>
                <c:pt idx="1846">
                  <c:v>28.13208801569467</c:v>
                </c:pt>
                <c:pt idx="1847">
                  <c:v>28.100376711706943</c:v>
                </c:pt>
                <c:pt idx="1848">
                  <c:v>28.068674110875005</c:v>
                </c:pt>
                <c:pt idx="1849">
                  <c:v>28.036980269682168</c:v>
                </c:pt>
                <c:pt idx="1850">
                  <c:v>28.005295244905383</c:v>
                </c:pt>
                <c:pt idx="1851">
                  <c:v>27.973619093616996</c:v>
                </c:pt>
                <c:pt idx="1852">
                  <c:v>27.941951873184045</c:v>
                </c:pt>
                <c:pt idx="1853">
                  <c:v>27.910293641269131</c:v>
                </c:pt>
                <c:pt idx="1854">
                  <c:v>27.878644455831335</c:v>
                </c:pt>
                <c:pt idx="1855">
                  <c:v>27.847004375125483</c:v>
                </c:pt>
                <c:pt idx="1856">
                  <c:v>27.815373457703721</c:v>
                </c:pt>
                <c:pt idx="1857">
                  <c:v>27.783751762414916</c:v>
                </c:pt>
                <c:pt idx="1858">
                  <c:v>27.752139348405404</c:v>
                </c:pt>
                <c:pt idx="1859">
                  <c:v>27.720536275119343</c:v>
                </c:pt>
                <c:pt idx="1860">
                  <c:v>27.68894260229883</c:v>
                </c:pt>
                <c:pt idx="1861">
                  <c:v>27.657358389984243</c:v>
                </c:pt>
                <c:pt idx="1862">
                  <c:v>27.625783698514393</c:v>
                </c:pt>
                <c:pt idx="1863">
                  <c:v>27.594218588527077</c:v>
                </c:pt>
                <c:pt idx="1864">
                  <c:v>27.562663120958753</c:v>
                </c:pt>
                <c:pt idx="1865">
                  <c:v>27.531117357045119</c:v>
                </c:pt>
                <c:pt idx="1866">
                  <c:v>27.49958135832096</c:v>
                </c:pt>
                <c:pt idx="1867">
                  <c:v>27.468055186620809</c:v>
                </c:pt>
                <c:pt idx="1868">
                  <c:v>27.436538904078375</c:v>
                </c:pt>
                <c:pt idx="1869">
                  <c:v>27.405032573126977</c:v>
                </c:pt>
                <c:pt idx="1870">
                  <c:v>27.37353625649979</c:v>
                </c:pt>
                <c:pt idx="1871">
                  <c:v>27.342050017229372</c:v>
                </c:pt>
                <c:pt idx="1872">
                  <c:v>27.310573918648394</c:v>
                </c:pt>
                <c:pt idx="1873">
                  <c:v>27.279108024388691</c:v>
                </c:pt>
                <c:pt idx="1874">
                  <c:v>27.247652398381966</c:v>
                </c:pt>
                <c:pt idx="1875">
                  <c:v>27.216207104859443</c:v>
                </c:pt>
                <c:pt idx="1876">
                  <c:v>27.184772208351909</c:v>
                </c:pt>
                <c:pt idx="1877">
                  <c:v>27.153347773689319</c:v>
                </c:pt>
                <c:pt idx="1878">
                  <c:v>27.121933866001019</c:v>
                </c:pt>
                <c:pt idx="1879">
                  <c:v>27.090530550714934</c:v>
                </c:pt>
                <c:pt idx="1880">
                  <c:v>27.05913789355829</c:v>
                </c:pt>
                <c:pt idx="1881">
                  <c:v>27.027755960556497</c:v>
                </c:pt>
                <c:pt idx="1882">
                  <c:v>26.996384818033498</c:v>
                </c:pt>
                <c:pt idx="1883">
                  <c:v>26.965024532611043</c:v>
                </c:pt>
                <c:pt idx="1884">
                  <c:v>26.933675171208669</c:v>
                </c:pt>
                <c:pt idx="1885">
                  <c:v>26.902336801043166</c:v>
                </c:pt>
                <c:pt idx="1886">
                  <c:v>26.871009489628261</c:v>
                </c:pt>
                <c:pt idx="1887">
                  <c:v>26.839693304773917</c:v>
                </c:pt>
                <c:pt idx="1888">
                  <c:v>26.808388314586608</c:v>
                </c:pt>
                <c:pt idx="1889">
                  <c:v>26.777094587468202</c:v>
                </c:pt>
                <c:pt idx="1890">
                  <c:v>26.745812192115245</c:v>
                </c:pt>
                <c:pt idx="1891">
                  <c:v>26.714541197519228</c:v>
                </c:pt>
                <c:pt idx="1892">
                  <c:v>26.683281672965308</c:v>
                </c:pt>
                <c:pt idx="1893">
                  <c:v>26.652033688031771</c:v>
                </c:pt>
                <c:pt idx="1894">
                  <c:v>26.620797312590131</c:v>
                </c:pt>
                <c:pt idx="1895">
                  <c:v>26.589572616803029</c:v>
                </c:pt>
                <c:pt idx="1896">
                  <c:v>26.558359671124695</c:v>
                </c:pt>
                <c:pt idx="1897">
                  <c:v>26.527158546299926</c:v>
                </c:pt>
                <c:pt idx="1898">
                  <c:v>26.495969313362806</c:v>
                </c:pt>
                <c:pt idx="1899">
                  <c:v>26.464792043636521</c:v>
                </c:pt>
                <c:pt idx="1900">
                  <c:v>26.433626808732022</c:v>
                </c:pt>
                <c:pt idx="1901">
                  <c:v>26.402473680547111</c:v>
                </c:pt>
                <c:pt idx="1902">
                  <c:v>26.371332731265973</c:v>
                </c:pt>
                <c:pt idx="1903">
                  <c:v>26.340204033357463</c:v>
                </c:pt>
                <c:pt idx="1904">
                  <c:v>26.309087659574764</c:v>
                </c:pt>
                <c:pt idx="1905">
                  <c:v>26.277983682953938</c:v>
                </c:pt>
                <c:pt idx="1906">
                  <c:v>26.246892176812736</c:v>
                </c:pt>
                <c:pt idx="1907">
                  <c:v>26.215813214749552</c:v>
                </c:pt>
                <c:pt idx="1908">
                  <c:v>26.184746870642517</c:v>
                </c:pt>
                <c:pt idx="1909">
                  <c:v>26.153693218647611</c:v>
                </c:pt>
                <c:pt idx="1910">
                  <c:v>26.122652333198133</c:v>
                </c:pt>
                <c:pt idx="1911">
                  <c:v>26.091624289002663</c:v>
                </c:pt>
                <c:pt idx="1912">
                  <c:v>26.060609161044454</c:v>
                </c:pt>
                <c:pt idx="1913">
                  <c:v>26.029607024579036</c:v>
                </c:pt>
                <c:pt idx="1914">
                  <c:v>25.998617955133732</c:v>
                </c:pt>
                <c:pt idx="1915">
                  <c:v>25.967642028505423</c:v>
                </c:pt>
                <c:pt idx="1916">
                  <c:v>25.936679320759495</c:v>
                </c:pt>
                <c:pt idx="1917">
                  <c:v>25.905729908228089</c:v>
                </c:pt>
                <c:pt idx="1918">
                  <c:v>25.874793867508188</c:v>
                </c:pt>
                <c:pt idx="1919">
                  <c:v>25.843871275460188</c:v>
                </c:pt>
                <c:pt idx="1920">
                  <c:v>25.812962209206187</c:v>
                </c:pt>
                <c:pt idx="1921">
                  <c:v>25.782066746128002</c:v>
                </c:pt>
                <c:pt idx="1922">
                  <c:v>25.751184963865509</c:v>
                </c:pt>
                <c:pt idx="1923">
                  <c:v>25.720316940314689</c:v>
                </c:pt>
                <c:pt idx="1924">
                  <c:v>25.689462753625556</c:v>
                </c:pt>
                <c:pt idx="1925">
                  <c:v>25.658622482200421</c:v>
                </c:pt>
                <c:pt idx="1926">
                  <c:v>25.627796204691521</c:v>
                </c:pt>
                <c:pt idx="1927">
                  <c:v>25.59698399999926</c:v>
                </c:pt>
                <c:pt idx="1928">
                  <c:v>25.566185947269815</c:v>
                </c:pt>
                <c:pt idx="1929">
                  <c:v>25.535402125893075</c:v>
                </c:pt>
                <c:pt idx="1930">
                  <c:v>25.504632615500455</c:v>
                </c:pt>
                <c:pt idx="1931">
                  <c:v>25.473877495961979</c:v>
                </c:pt>
                <c:pt idx="1932">
                  <c:v>25.443136847384892</c:v>
                </c:pt>
                <c:pt idx="1933">
                  <c:v>25.412410750110745</c:v>
                </c:pt>
                <c:pt idx="1934">
                  <c:v>25.381699284712568</c:v>
                </c:pt>
                <c:pt idx="1935">
                  <c:v>25.351002531993011</c:v>
                </c:pt>
                <c:pt idx="1936">
                  <c:v>25.320320572981192</c:v>
                </c:pt>
                <c:pt idx="1937">
                  <c:v>25.289653488930377</c:v>
                </c:pt>
                <c:pt idx="1938">
                  <c:v>25.259001361315395</c:v>
                </c:pt>
                <c:pt idx="1939">
                  <c:v>25.228364271829285</c:v>
                </c:pt>
                <c:pt idx="1940">
                  <c:v>25.197742302381219</c:v>
                </c:pt>
                <c:pt idx="1941">
                  <c:v>25.167135535092982</c:v>
                </c:pt>
                <c:pt idx="1942">
                  <c:v>25.136544052296546</c:v>
                </c:pt>
                <c:pt idx="1943">
                  <c:v>25.105967936530632</c:v>
                </c:pt>
                <c:pt idx="1944">
                  <c:v>25.075407270538008</c:v>
                </c:pt>
                <c:pt idx="1945">
                  <c:v>25.044862137262012</c:v>
                </c:pt>
                <c:pt idx="1946">
                  <c:v>25.01433261984381</c:v>
                </c:pt>
                <c:pt idx="1947">
                  <c:v>24.983818801618774</c:v>
                </c:pt>
                <c:pt idx="1948">
                  <c:v>24.953320766113013</c:v>
                </c:pt>
                <c:pt idx="1949">
                  <c:v>24.922838597040879</c:v>
                </c:pt>
                <c:pt idx="1950">
                  <c:v>24.892372378300415</c:v>
                </c:pt>
                <c:pt idx="1951">
                  <c:v>24.861922193970507</c:v>
                </c:pt>
                <c:pt idx="1952">
                  <c:v>24.831488128307196</c:v>
                </c:pt>
                <c:pt idx="1953">
                  <c:v>24.801070265740016</c:v>
                </c:pt>
                <c:pt idx="1954">
                  <c:v>24.770668690868387</c:v>
                </c:pt>
                <c:pt idx="1955">
                  <c:v>24.740283488457596</c:v>
                </c:pt>
                <c:pt idx="1956">
                  <c:v>24.709914743434943</c:v>
                </c:pt>
                <c:pt idx="1957">
                  <c:v>24.679562540886529</c:v>
                </c:pt>
                <c:pt idx="1958">
                  <c:v>24.649226966052311</c:v>
                </c:pt>
                <c:pt idx="1959">
                  <c:v>24.618908104322696</c:v>
                </c:pt>
                <c:pt idx="1960">
                  <c:v>24.588606041234428</c:v>
                </c:pt>
                <c:pt idx="1961">
                  <c:v>24.558320862465894</c:v>
                </c:pt>
                <c:pt idx="1962">
                  <c:v>24.528052653833488</c:v>
                </c:pt>
                <c:pt idx="1963">
                  <c:v>24.497801501286975</c:v>
                </c:pt>
                <c:pt idx="1964">
                  <c:v>24.467567490905267</c:v>
                </c:pt>
                <c:pt idx="1965">
                  <c:v>24.437350708891515</c:v>
                </c:pt>
                <c:pt idx="1966">
                  <c:v>24.407151241569348</c:v>
                </c:pt>
                <c:pt idx="1967">
                  <c:v>24.37696917537756</c:v>
                </c:pt>
                <c:pt idx="1968">
                  <c:v>24.346804596866079</c:v>
                </c:pt>
                <c:pt idx="1969">
                  <c:v>24.316657592690447</c:v>
                </c:pt>
                <c:pt idx="1970">
                  <c:v>24.286528249607674</c:v>
                </c:pt>
                <c:pt idx="1971">
                  <c:v>24.256416654470986</c:v>
                </c:pt>
                <c:pt idx="1972">
                  <c:v>24.226322894225206</c:v>
                </c:pt>
                <c:pt idx="1973">
                  <c:v>24.196247055901129</c:v>
                </c:pt>
                <c:pt idx="1974">
                  <c:v>24.166189226611145</c:v>
                </c:pt>
                <c:pt idx="1975">
                  <c:v>24.136149493543336</c:v>
                </c:pt>
                <c:pt idx="1976">
                  <c:v>24.10612794395665</c:v>
                </c:pt>
                <c:pt idx="1977">
                  <c:v>24.07612466517552</c:v>
                </c:pt>
                <c:pt idx="1978">
                  <c:v>24.046139744584352</c:v>
                </c:pt>
                <c:pt idx="1979">
                  <c:v>24.016173269622033</c:v>
                </c:pt>
                <c:pt idx="1980">
                  <c:v>23.986225327776253</c:v>
                </c:pt>
                <c:pt idx="1981">
                  <c:v>23.956296006578356</c:v>
                </c:pt>
                <c:pt idx="1982">
                  <c:v>23.926385393596888</c:v>
                </c:pt>
                <c:pt idx="1983">
                  <c:v>23.896493576432295</c:v>
                </c:pt>
                <c:pt idx="1984">
                  <c:v>23.866620642711013</c:v>
                </c:pt>
                <c:pt idx="1985">
                  <c:v>23.836766680079361</c:v>
                </c:pt>
                <c:pt idx="1986">
                  <c:v>23.806931776197409</c:v>
                </c:pt>
                <c:pt idx="1987">
                  <c:v>23.777116018733405</c:v>
                </c:pt>
                <c:pt idx="1988">
                  <c:v>23.747319495356727</c:v>
                </c:pt>
                <c:pt idx="1989">
                  <c:v>23.717542293732507</c:v>
                </c:pt>
                <c:pt idx="1990">
                  <c:v>23.687784501514777</c:v>
                </c:pt>
                <c:pt idx="1991">
                  <c:v>23.658046206339872</c:v>
                </c:pt>
                <c:pt idx="1992">
                  <c:v>23.628327495820386</c:v>
                </c:pt>
                <c:pt idx="1993">
                  <c:v>23.598628457538695</c:v>
                </c:pt>
                <c:pt idx="1994">
                  <c:v>23.568949179039539</c:v>
                </c:pt>
                <c:pt idx="1995">
                  <c:v>23.539289747823911</c:v>
                </c:pt>
                <c:pt idx="1996">
                  <c:v>23.509650251342013</c:v>
                </c:pt>
                <c:pt idx="1997">
                  <c:v>23.480030776986588</c:v>
                </c:pt>
                <c:pt idx="1998">
                  <c:v>23.450431412085582</c:v>
                </c:pt>
                <c:pt idx="1999">
                  <c:v>23.420852243895443</c:v>
                </c:pt>
                <c:pt idx="2000">
                  <c:v>23.391293359593575</c:v>
                </c:pt>
                <c:pt idx="2001">
                  <c:v>23.361754846271335</c:v>
                </c:pt>
                <c:pt idx="2002">
                  <c:v>23.332236790927162</c:v>
                </c:pt>
                <c:pt idx="2003">
                  <c:v>23.302739280458319</c:v>
                </c:pt>
                <c:pt idx="2004">
                  <c:v>23.27326240165403</c:v>
                </c:pt>
                <c:pt idx="2005">
                  <c:v>23.243806241188043</c:v>
                </c:pt>
                <c:pt idx="2006">
                  <c:v>23.214370885610386</c:v>
                </c:pt>
                <c:pt idx="2007">
                  <c:v>23.18495642134037</c:v>
                </c:pt>
                <c:pt idx="2008">
                  <c:v>23.155562934658448</c:v>
                </c:pt>
                <c:pt idx="2009">
                  <c:v>23.12619051169839</c:v>
                </c:pt>
                <c:pt idx="2010">
                  <c:v>23.096839238439312</c:v>
                </c:pt>
                <c:pt idx="2011">
                  <c:v>23.067509200698208</c:v>
                </c:pt>
                <c:pt idx="2012">
                  <c:v>23.038200484120569</c:v>
                </c:pt>
                <c:pt idx="2013">
                  <c:v>23.00891317417371</c:v>
                </c:pt>
                <c:pt idx="2014">
                  <c:v>22.979647356137708</c:v>
                </c:pt>
                <c:pt idx="2015">
                  <c:v>22.950403115097057</c:v>
                </c:pt>
                <c:pt idx="2016">
                  <c:v>22.921180535932674</c:v>
                </c:pt>
                <c:pt idx="2017">
                  <c:v>22.891979703312849</c:v>
                </c:pt>
                <c:pt idx="2018">
                  <c:v>22.862800701685302</c:v>
                </c:pt>
                <c:pt idx="2019">
                  <c:v>22.833643615268397</c:v>
                </c:pt>
                <c:pt idx="2020">
                  <c:v>22.804508528041971</c:v>
                </c:pt>
                <c:pt idx="2021">
                  <c:v>22.775395523739018</c:v>
                </c:pt>
                <c:pt idx="2022">
                  <c:v>22.746304685836844</c:v>
                </c:pt>
                <c:pt idx="2023">
                  <c:v>22.717236097547776</c:v>
                </c:pt>
                <c:pt idx="2024">
                  <c:v>22.688189841810662</c:v>
                </c:pt>
                <c:pt idx="2025">
                  <c:v>22.659166001281275</c:v>
                </c:pt>
                <c:pt idx="2026">
                  <c:v>22.630164658323501</c:v>
                </c:pt>
                <c:pt idx="2027">
                  <c:v>22.601185894999855</c:v>
                </c:pt>
                <c:pt idx="2028">
                  <c:v>22.572229793062544</c:v>
                </c:pt>
                <c:pt idx="2029">
                  <c:v>22.543296433943723</c:v>
                </c:pt>
                <c:pt idx="2030">
                  <c:v>22.51438589874633</c:v>
                </c:pt>
                <c:pt idx="2031">
                  <c:v>22.485498268234402</c:v>
                </c:pt>
                <c:pt idx="2032">
                  <c:v>22.456633622823482</c:v>
                </c:pt>
                <c:pt idx="2033">
                  <c:v>22.427792042570989</c:v>
                </c:pt>
                <c:pt idx="2034">
                  <c:v>22.398973607166937</c:v>
                </c:pt>
                <c:pt idx="2035">
                  <c:v>22.370178395923336</c:v>
                </c:pt>
                <c:pt idx="2036">
                  <c:v>22.3414064877649</c:v>
                </c:pt>
                <c:pt idx="2037">
                  <c:v>22.312657961219063</c:v>
                </c:pt>
                <c:pt idx="2038">
                  <c:v>22.283932894405819</c:v>
                </c:pt>
                <c:pt idx="2039">
                  <c:v>22.255231365027832</c:v>
                </c:pt>
                <c:pt idx="2040">
                  <c:v>22.226553450360349</c:v>
                </c:pt>
                <c:pt idx="2041">
                  <c:v>22.197899227240892</c:v>
                </c:pt>
                <c:pt idx="2042">
                  <c:v>22.16926877205902</c:v>
                </c:pt>
                <c:pt idx="2043">
                  <c:v>22.14066216074616</c:v>
                </c:pt>
                <c:pt idx="2044">
                  <c:v>22.112079468765327</c:v>
                </c:pt>
                <c:pt idx="2045">
                  <c:v>22.083520771100282</c:v>
                </c:pt>
                <c:pt idx="2046">
                  <c:v>22.054986142245689</c:v>
                </c:pt>
                <c:pt idx="2047">
                  <c:v>22.026475656196041</c:v>
                </c:pt>
                <c:pt idx="2048">
                  <c:v>21.997989386435478</c:v>
                </c:pt>
                <c:pt idx="2049">
                  <c:v>21.969527405926705</c:v>
                </c:pt>
                <c:pt idx="2050">
                  <c:v>21.941089787100903</c:v>
                </c:pt>
                <c:pt idx="2051">
                  <c:v>21.912676601846492</c:v>
                </c:pt>
                <c:pt idx="2052">
                  <c:v>21.884287921498604</c:v>
                </c:pt>
                <c:pt idx="2053">
                  <c:v>21.855923816827925</c:v>
                </c:pt>
                <c:pt idx="2054">
                  <c:v>21.827584358030343</c:v>
                </c:pt>
                <c:pt idx="2055">
                  <c:v>21.79926961471562</c:v>
                </c:pt>
                <c:pt idx="2056">
                  <c:v>21.77097965589644</c:v>
                </c:pt>
                <c:pt idx="2057">
                  <c:v>21.742714549977556</c:v>
                </c:pt>
                <c:pt idx="2058">
                  <c:v>21.714474364744618</c:v>
                </c:pt>
                <c:pt idx="2059">
                  <c:v>21.686259167353164</c:v>
                </c:pt>
                <c:pt idx="2060">
                  <c:v>21.658069024317349</c:v>
                </c:pt>
                <c:pt idx="2061">
                  <c:v>21.629904001498687</c:v>
                </c:pt>
                <c:pt idx="2062">
                  <c:v>21.601764164095218</c:v>
                </c:pt>
                <c:pt idx="2063">
                  <c:v>21.573649576629879</c:v>
                </c:pt>
                <c:pt idx="2064">
                  <c:v>21.54556030293941</c:v>
                </c:pt>
                <c:pt idx="2065">
                  <c:v>21.517496406163133</c:v>
                </c:pt>
                <c:pt idx="2066">
                  <c:v>21.489457948731232</c:v>
                </c:pt>
                <c:pt idx="2067">
                  <c:v>21.46144499235383</c:v>
                </c:pt>
                <c:pt idx="2068">
                  <c:v>21.433457598009205</c:v>
                </c:pt>
                <c:pt idx="2069">
                  <c:v>21.405495825932881</c:v>
                </c:pt>
                <c:pt idx="2070">
                  <c:v>21.377559735605551</c:v>
                </c:pt>
                <c:pt idx="2071">
                  <c:v>21.349649385742076</c:v>
                </c:pt>
                <c:pt idx="2072">
                  <c:v>21.321764834279833</c:v>
                </c:pt>
                <c:pt idx="2073">
                  <c:v>21.293906138367348</c:v>
                </c:pt>
                <c:pt idx="2074">
                  <c:v>21.266073354352599</c:v>
                </c:pt>
                <c:pt idx="2075">
                  <c:v>21.238266537771807</c:v>
                </c:pt>
                <c:pt idx="2076">
                  <c:v>21.210485743337163</c:v>
                </c:pt>
                <c:pt idx="2077">
                  <c:v>21.182731024926351</c:v>
                </c:pt>
                <c:pt idx="2078">
                  <c:v>21.155002435570282</c:v>
                </c:pt>
                <c:pt idx="2079">
                  <c:v>21.127300027441564</c:v>
                </c:pt>
                <c:pt idx="2080">
                  <c:v>21.099623851843297</c:v>
                </c:pt>
                <c:pt idx="2081">
                  <c:v>21.071973959197351</c:v>
                </c:pt>
                <c:pt idx="2082">
                  <c:v>21.044350399032425</c:v>
                </c:pt>
                <c:pt idx="2083">
                  <c:v>21.01675321997352</c:v>
                </c:pt>
                <c:pt idx="2084">
                  <c:v>20.989182469728917</c:v>
                </c:pt>
                <c:pt idx="2085">
                  <c:v>20.961638195080219</c:v>
                </c:pt>
                <c:pt idx="2086">
                  <c:v>20.934120441869645</c:v>
                </c:pt>
                <c:pt idx="2087">
                  <c:v>20.906629254989006</c:v>
                </c:pt>
                <c:pt idx="2088">
                  <c:v>20.879164678368266</c:v>
                </c:pt>
                <c:pt idx="2089">
                  <c:v>20.851726754963998</c:v>
                </c:pt>
                <c:pt idx="2090">
                  <c:v>20.82431552674764</c:v>
                </c:pt>
                <c:pt idx="2091">
                  <c:v>20.79693103469479</c:v>
                </c:pt>
                <c:pt idx="2092">
                  <c:v>20.76957331877265</c:v>
                </c:pt>
                <c:pt idx="2093">
                  <c:v>20.742242417930015</c:v>
                </c:pt>
                <c:pt idx="2094">
                  <c:v>20.71493837008498</c:v>
                </c:pt>
                <c:pt idx="2095">
                  <c:v>20.68766121211382</c:v>
                </c:pt>
                <c:pt idx="2096">
                  <c:v>20.660410979839888</c:v>
                </c:pt>
                <c:pt idx="2097">
                  <c:v>20.63318770802216</c:v>
                </c:pt>
                <c:pt idx="2098">
                  <c:v>20.605991430344556</c:v>
                </c:pt>
                <c:pt idx="2099">
                  <c:v>20.578822179403808</c:v>
                </c:pt>
                <c:pt idx="2100">
                  <c:v>20.551679986699423</c:v>
                </c:pt>
                <c:pt idx="2101">
                  <c:v>20.524564882621927</c:v>
                </c:pt>
                <c:pt idx="2102">
                  <c:v>20.497476896442159</c:v>
                </c:pt>
                <c:pt idx="2103">
                  <c:v>20.470416056300131</c:v>
                </c:pt>
                <c:pt idx="2104">
                  <c:v>20.443382389194529</c:v>
                </c:pt>
                <c:pt idx="2105">
                  <c:v>20.416375920971255</c:v>
                </c:pt>
                <c:pt idx="2106">
                  <c:v>20.389396676313268</c:v>
                </c:pt>
                <c:pt idx="2107">
                  <c:v>20.362444678729432</c:v>
                </c:pt>
                <c:pt idx="2108">
                  <c:v>20.335519950544199</c:v>
                </c:pt>
                <c:pt idx="2109">
                  <c:v>20.308622512886917</c:v>
                </c:pt>
                <c:pt idx="2110">
                  <c:v>20.281752385681301</c:v>
                </c:pt>
                <c:pt idx="2111">
                  <c:v>20.254909587635087</c:v>
                </c:pt>
                <c:pt idx="2112">
                  <c:v>20.228094136229686</c:v>
                </c:pt>
                <c:pt idx="2113">
                  <c:v>20.201306047709899</c:v>
                </c:pt>
                <c:pt idx="2114">
                  <c:v>20.174545337073837</c:v>
                </c:pt>
                <c:pt idx="2115">
                  <c:v>20.147812018062808</c:v>
                </c:pt>
                <c:pt idx="2116">
                  <c:v>20.121106103151298</c:v>
                </c:pt>
                <c:pt idx="2117">
                  <c:v>20.094427603537198</c:v>
                </c:pt>
                <c:pt idx="2118">
                  <c:v>20.067776529131951</c:v>
                </c:pt>
                <c:pt idx="2119">
                  <c:v>20.04115288855084</c:v>
                </c:pt>
                <c:pt idx="2120">
                  <c:v>20.014556689103316</c:v>
                </c:pt>
                <c:pt idx="2121">
                  <c:v>19.987987936783995</c:v>
                </c:pt>
                <c:pt idx="2122">
                  <c:v>19.96144663626249</c:v>
                </c:pt>
                <c:pt idx="2123">
                  <c:v>19.934932790875081</c:v>
                </c:pt>
                <c:pt idx="2124">
                  <c:v>19.908446402614736</c:v>
                </c:pt>
                <c:pt idx="2125">
                  <c:v>19.88198747212288</c:v>
                </c:pt>
                <c:pt idx="2126">
                  <c:v>19.855555998679812</c:v>
                </c:pt>
                <c:pt idx="2127">
                  <c:v>19.829151980196393</c:v>
                </c:pt>
                <c:pt idx="2128">
                  <c:v>19.802775413205204</c:v>
                </c:pt>
                <c:pt idx="2129">
                  <c:v>19.776426292852168</c:v>
                </c:pt>
                <c:pt idx="2130">
                  <c:v>19.750104612888236</c:v>
                </c:pt>
                <c:pt idx="2131">
                  <c:v>19.723810365660796</c:v>
                </c:pt>
                <c:pt idx="2132">
                  <c:v>19.697543542106022</c:v>
                </c:pt>
                <c:pt idx="2133">
                  <c:v>19.67130413174085</c:v>
                </c:pt>
                <c:pt idx="2134">
                  <c:v>19.645092122654738</c:v>
                </c:pt>
                <c:pt idx="2135">
                  <c:v>19.618907501502726</c:v>
                </c:pt>
                <c:pt idx="2136">
                  <c:v>19.59275025349752</c:v>
                </c:pt>
                <c:pt idx="2137">
                  <c:v>19.566620362402006</c:v>
                </c:pt>
                <c:pt idx="2138">
                  <c:v>19.540517810522601</c:v>
                </c:pt>
                <c:pt idx="2139">
                  <c:v>19.514442578701697</c:v>
                </c:pt>
                <c:pt idx="2140">
                  <c:v>19.488394646311257</c:v>
                </c:pt>
                <c:pt idx="2141">
                  <c:v>19.462373991245837</c:v>
                </c:pt>
                <c:pt idx="2142">
                  <c:v>19.43638058991619</c:v>
                </c:pt>
                <c:pt idx="2143">
                  <c:v>19.410414417242986</c:v>
                </c:pt>
                <c:pt idx="2144">
                  <c:v>19.384475446650466</c:v>
                </c:pt>
                <c:pt idx="2145">
                  <c:v>19.358563650060823</c:v>
                </c:pt>
                <c:pt idx="2146">
                  <c:v>19.33267899788806</c:v>
                </c:pt>
                <c:pt idx="2147">
                  <c:v>19.306821459032736</c:v>
                </c:pt>
                <c:pt idx="2148">
                  <c:v>19.28099100087611</c:v>
                </c:pt>
                <c:pt idx="2149">
                  <c:v>19.255187589275227</c:v>
                </c:pt>
                <c:pt idx="2150">
                  <c:v>19.229411188558053</c:v>
                </c:pt>
                <c:pt idx="2151">
                  <c:v>19.203661761518184</c:v>
                </c:pt>
                <c:pt idx="2152">
                  <c:v>19.177939269410761</c:v>
                </c:pt>
                <c:pt idx="2153">
                  <c:v>19.15224367194751</c:v>
                </c:pt>
                <c:pt idx="2154">
                  <c:v>19.126574927292946</c:v>
                </c:pt>
                <c:pt idx="2155">
                  <c:v>19.100932992060272</c:v>
                </c:pt>
                <c:pt idx="2156">
                  <c:v>19.075317821307497</c:v>
                </c:pt>
                <c:pt idx="2157">
                  <c:v>19.04972936853386</c:v>
                </c:pt>
                <c:pt idx="2158">
                  <c:v>19.024167585676775</c:v>
                </c:pt>
                <c:pt idx="2159">
                  <c:v>18.998632423108219</c:v>
                </c:pt>
                <c:pt idx="2160">
                  <c:v>18.97312382963214</c:v>
                </c:pt>
                <c:pt idx="2161">
                  <c:v>18.947641752481768</c:v>
                </c:pt>
                <c:pt idx="2162">
                  <c:v>18.922186137317059</c:v>
                </c:pt>
                <c:pt idx="2163">
                  <c:v>18.896756928222587</c:v>
                </c:pt>
                <c:pt idx="2164">
                  <c:v>18.871354067705283</c:v>
                </c:pt>
                <c:pt idx="2165">
                  <c:v>18.845977496693102</c:v>
                </c:pt>
                <c:pt idx="2166">
                  <c:v>18.820627154533192</c:v>
                </c:pt>
                <c:pt idx="2167">
                  <c:v>18.795302978990783</c:v>
                </c:pt>
                <c:pt idx="2168">
                  <c:v>18.770004906248037</c:v>
                </c:pt>
                <c:pt idx="2169">
                  <c:v>18.744732870903221</c:v>
                </c:pt>
                <c:pt idx="2170">
                  <c:v>18.71948680597049</c:v>
                </c:pt>
                <c:pt idx="2171">
                  <c:v>18.694266642879221</c:v>
                </c:pt>
                <c:pt idx="2172">
                  <c:v>18.669072311474228</c:v>
                </c:pt>
                <c:pt idx="2173">
                  <c:v>18.64390374001594</c:v>
                </c:pt>
                <c:pt idx="2174">
                  <c:v>18.618760855180618</c:v>
                </c:pt>
                <c:pt idx="2175">
                  <c:v>18.593643582061436</c:v>
                </c:pt>
                <c:pt idx="2176">
                  <c:v>18.568551844169569</c:v>
                </c:pt>
                <c:pt idx="2177">
                  <c:v>18.54348556343491</c:v>
                </c:pt>
                <c:pt idx="2178">
                  <c:v>18.518444660208036</c:v>
                </c:pt>
                <c:pt idx="2179">
                  <c:v>18.493429053261959</c:v>
                </c:pt>
                <c:pt idx="2180">
                  <c:v>18.468438659793932</c:v>
                </c:pt>
                <c:pt idx="2181">
                  <c:v>18.443473395428125</c:v>
                </c:pt>
                <c:pt idx="2182">
                  <c:v>18.41853317421792</c:v>
                </c:pt>
                <c:pt idx="2183">
                  <c:v>18.393617908649059</c:v>
                </c:pt>
                <c:pt idx="2184">
                  <c:v>18.368727509642458</c:v>
                </c:pt>
                <c:pt idx="2185">
                  <c:v>18.343861886557931</c:v>
                </c:pt>
                <c:pt idx="2186">
                  <c:v>18.319020947197661</c:v>
                </c:pt>
                <c:pt idx="2187">
                  <c:v>18.294204597810428</c:v>
                </c:pt>
                <c:pt idx="2188">
                  <c:v>18.269412743095771</c:v>
                </c:pt>
                <c:pt idx="2189">
                  <c:v>18.244645286208218</c:v>
                </c:pt>
                <c:pt idx="2190">
                  <c:v>18.219902128762651</c:v>
                </c:pt>
                <c:pt idx="2191">
                  <c:v>18.195183170838845</c:v>
                </c:pt>
                <c:pt idx="2192">
                  <c:v>18.170488310987405</c:v>
                </c:pt>
                <c:pt idx="2193">
                  <c:v>18.145817446235196</c:v>
                </c:pt>
                <c:pt idx="2194">
                  <c:v>18.121170472091034</c:v>
                </c:pt>
                <c:pt idx="2195">
                  <c:v>18.096547282552493</c:v>
                </c:pt>
                <c:pt idx="2196">
                  <c:v>18.071947770111905</c:v>
                </c:pt>
                <c:pt idx="2197">
                  <c:v>18.047371825763442</c:v>
                </c:pt>
                <c:pt idx="2198">
                  <c:v>18.022819339010486</c:v>
                </c:pt>
                <c:pt idx="2199">
                  <c:v>17.998290197872407</c:v>
                </c:pt>
                <c:pt idx="2200">
                  <c:v>17.973784288892947</c:v>
                </c:pt>
                <c:pt idx="2201">
                  <c:v>17.949301497147552</c:v>
                </c:pt>
                <c:pt idx="2202">
                  <c:v>17.924841706252153</c:v>
                </c:pt>
                <c:pt idx="2203">
                  <c:v>17.90040479837166</c:v>
                </c:pt>
                <c:pt idx="2204">
                  <c:v>17.875990654228438</c:v>
                </c:pt>
                <c:pt idx="2205">
                  <c:v>17.851599153112041</c:v>
                </c:pt>
                <c:pt idx="2206">
                  <c:v>17.827230172888214</c:v>
                </c:pt>
                <c:pt idx="2207">
                  <c:v>17.802883590008797</c:v>
                </c:pt>
                <c:pt idx="2208">
                  <c:v>17.778559279521669</c:v>
                </c:pt>
                <c:pt idx="2209">
                  <c:v>17.754257115081266</c:v>
                </c:pt>
                <c:pt idx="2210">
                  <c:v>17.729976968959004</c:v>
                </c:pt>
                <c:pt idx="2211">
                  <c:v>17.7057187120542</c:v>
                </c:pt>
                <c:pt idx="2212">
                  <c:v>17.681482213905475</c:v>
                </c:pt>
                <c:pt idx="2213">
                  <c:v>17.657267342701793</c:v>
                </c:pt>
                <c:pt idx="2214">
                  <c:v>17.633073965294727</c:v>
                </c:pt>
                <c:pt idx="2215">
                  <c:v>17.608901947210356</c:v>
                </c:pt>
                <c:pt idx="2216">
                  <c:v>17.584751152661294</c:v>
                </c:pt>
                <c:pt idx="2217">
                  <c:v>17.560621444559956</c:v>
                </c:pt>
                <c:pt idx="2218">
                  <c:v>17.536512684530859</c:v>
                </c:pt>
                <c:pt idx="2219">
                  <c:v>17.512424732924316</c:v>
                </c:pt>
                <c:pt idx="2220">
                  <c:v>17.488357448829476</c:v>
                </c:pt>
                <c:pt idx="2221">
                  <c:v>17.464310690088567</c:v>
                </c:pt>
                <c:pt idx="2222">
                  <c:v>17.440284313310574</c:v>
                </c:pt>
                <c:pt idx="2223">
                  <c:v>17.416278173885917</c:v>
                </c:pt>
                <c:pt idx="2224">
                  <c:v>17.392292126000719</c:v>
                </c:pt>
                <c:pt idx="2225">
                  <c:v>17.368326022651964</c:v>
                </c:pt>
                <c:pt idx="2226">
                  <c:v>17.34437971566269</c:v>
                </c:pt>
                <c:pt idx="2227">
                  <c:v>17.320453055697072</c:v>
                </c:pt>
                <c:pt idx="2228">
                  <c:v>17.296545892276651</c:v>
                </c:pt>
                <c:pt idx="2229">
                  <c:v>17.272658073796169</c:v>
                </c:pt>
                <c:pt idx="2230">
                  <c:v>17.248789447539473</c:v>
                </c:pt>
                <c:pt idx="2231">
                  <c:v>17.224939859696555</c:v>
                </c:pt>
                <c:pt idx="2232">
                  <c:v>17.201109155380014</c:v>
                </c:pt>
                <c:pt idx="2233">
                  <c:v>17.177297178642256</c:v>
                </c:pt>
                <c:pt idx="2234">
                  <c:v>17.153503772492915</c:v>
                </c:pt>
                <c:pt idx="2235">
                  <c:v>17.129728778916121</c:v>
                </c:pt>
                <c:pt idx="2236">
                  <c:v>17.105972038888641</c:v>
                </c:pt>
                <c:pt idx="2237">
                  <c:v>17.082233392397896</c:v>
                </c:pt>
                <c:pt idx="2238">
                  <c:v>17.058512678460321</c:v>
                </c:pt>
                <c:pt idx="2239">
                  <c:v>17.034809735139586</c:v>
                </c:pt>
                <c:pt idx="2240">
                  <c:v>17.011124399566352</c:v>
                </c:pt>
                <c:pt idx="2241">
                  <c:v>16.98745650795626</c:v>
                </c:pt>
                <c:pt idx="2242">
                  <c:v>16.963805895630074</c:v>
                </c:pt>
                <c:pt idx="2243">
                  <c:v>16.94017239703286</c:v>
                </c:pt>
                <c:pt idx="2244">
                  <c:v>16.916555845753905</c:v>
                </c:pt>
                <c:pt idx="2245">
                  <c:v>16.892956074546767</c:v>
                </c:pt>
                <c:pt idx="2246">
                  <c:v>16.869372915349267</c:v>
                </c:pt>
                <c:pt idx="2247">
                  <c:v>16.845806199304651</c:v>
                </c:pt>
                <c:pt idx="2248">
                  <c:v>16.822255756781548</c:v>
                </c:pt>
                <c:pt idx="2249">
                  <c:v>16.798721417395445</c:v>
                </c:pt>
                <c:pt idx="2250">
                  <c:v>16.775203010029426</c:v>
                </c:pt>
                <c:pt idx="2251">
                  <c:v>16.751700362855935</c:v>
                </c:pt>
                <c:pt idx="2252">
                  <c:v>16.728213303358142</c:v>
                </c:pt>
                <c:pt idx="2253">
                  <c:v>16.704741658351612</c:v>
                </c:pt>
                <c:pt idx="2254">
                  <c:v>16.681285254006568</c:v>
                </c:pt>
                <c:pt idx="2255">
                  <c:v>16.657843915869911</c:v>
                </c:pt>
                <c:pt idx="2256">
                  <c:v>16.634417468887612</c:v>
                </c:pt>
                <c:pt idx="2257">
                  <c:v>16.611005737427384</c:v>
                </c:pt>
                <c:pt idx="2258">
                  <c:v>16.587608545301158</c:v>
                </c:pt>
                <c:pt idx="2259">
                  <c:v>16.564225715788517</c:v>
                </c:pt>
                <c:pt idx="2260">
                  <c:v>16.540857071659318</c:v>
                </c:pt>
                <c:pt idx="2261">
                  <c:v>16.517502435197251</c:v>
                </c:pt>
                <c:pt idx="2262">
                  <c:v>16.494161628223416</c:v>
                </c:pt>
                <c:pt idx="2263">
                  <c:v>16.470834472119734</c:v>
                </c:pt>
                <c:pt idx="2264">
                  <c:v>16.447520787852824</c:v>
                </c:pt>
                <c:pt idx="2265">
                  <c:v>16.424220395997903</c:v>
                </c:pt>
                <c:pt idx="2266">
                  <c:v>16.400933116763124</c:v>
                </c:pt>
                <c:pt idx="2267">
                  <c:v>16.377658770013731</c:v>
                </c:pt>
                <c:pt idx="2268">
                  <c:v>16.354397175296448</c:v>
                </c:pt>
                <c:pt idx="2269">
                  <c:v>16.331148151863854</c:v>
                </c:pt>
                <c:pt idx="2270">
                  <c:v>16.307911518699537</c:v>
                </c:pt>
                <c:pt idx="2271">
                  <c:v>16.284687094542555</c:v>
                </c:pt>
                <c:pt idx="2272">
                  <c:v>16.261474697912416</c:v>
                </c:pt>
                <c:pt idx="2273">
                  <c:v>16.23827414713443</c:v>
                </c:pt>
                <c:pt idx="2274">
                  <c:v>16.215085260364521</c:v>
                </c:pt>
                <c:pt idx="2275">
                  <c:v>16.191907855614932</c:v>
                </c:pt>
                <c:pt idx="2276">
                  <c:v>16.168741750779226</c:v>
                </c:pt>
                <c:pt idx="2277">
                  <c:v>16.145586763658368</c:v>
                </c:pt>
                <c:pt idx="2278">
                  <c:v>16.122442711985968</c:v>
                </c:pt>
                <c:pt idx="2279">
                  <c:v>16.099309413453842</c:v>
                </c:pt>
                <c:pt idx="2280">
                  <c:v>16.076186685738531</c:v>
                </c:pt>
                <c:pt idx="2281">
                  <c:v>16.053074346526227</c:v>
                </c:pt>
                <c:pt idx="2282">
                  <c:v>16.029972213539743</c:v>
                </c:pt>
                <c:pt idx="2283">
                  <c:v>16.006880104563809</c:v>
                </c:pt>
                <c:pt idx="2284">
                  <c:v>15.983797837471768</c:v>
                </c:pt>
                <c:pt idx="2285">
                  <c:v>15.960725230251274</c:v>
                </c:pt>
                <c:pt idx="2286">
                  <c:v>15.937662101031094</c:v>
                </c:pt>
                <c:pt idx="2287">
                  <c:v>15.914608268106745</c:v>
                </c:pt>
                <c:pt idx="2288">
                  <c:v>15.891563549967698</c:v>
                </c:pt>
                <c:pt idx="2289">
                  <c:v>15.868527765322913</c:v>
                </c:pt>
                <c:pt idx="2290">
                  <c:v>15.845500733128191</c:v>
                </c:pt>
                <c:pt idx="2291">
                  <c:v>15.822482272611715</c:v>
                </c:pt>
                <c:pt idx="2292">
                  <c:v>15.799472203301434</c:v>
                </c:pt>
                <c:pt idx="2293">
                  <c:v>15.776470345051123</c:v>
                </c:pt>
                <c:pt idx="2294">
                  <c:v>15.753476518066858</c:v>
                </c:pt>
                <c:pt idx="2295">
                  <c:v>15.730490542934284</c:v>
                </c:pt>
                <c:pt idx="2296">
                  <c:v>15.707512240644107</c:v>
                </c:pt>
                <c:pt idx="2297">
                  <c:v>15.684541432619898</c:v>
                </c:pt>
                <c:pt idx="2298">
                  <c:v>15.661577940743976</c:v>
                </c:pt>
                <c:pt idx="2299">
                  <c:v>15.638621587383883</c:v>
                </c:pt>
                <c:pt idx="2300">
                  <c:v>15.615672195419549</c:v>
                </c:pt>
                <c:pt idx="2301">
                  <c:v>15.592729588269268</c:v>
                </c:pt>
                <c:pt idx="2302">
                  <c:v>15.569793589916781</c:v>
                </c:pt>
                <c:pt idx="2303">
                  <c:v>15.546864024937641</c:v>
                </c:pt>
                <c:pt idx="2304">
                  <c:v>15.523940718525232</c:v>
                </c:pt>
                <c:pt idx="2305">
                  <c:v>15.501023496518062</c:v>
                </c:pt>
                <c:pt idx="2306">
                  <c:v>15.478112185425452</c:v>
                </c:pt>
                <c:pt idx="2307">
                  <c:v>15.455206612454296</c:v>
                </c:pt>
                <c:pt idx="2308">
                  <c:v>15.43230660553534</c:v>
                </c:pt>
                <c:pt idx="2309">
                  <c:v>15.409411993349419</c:v>
                </c:pt>
                <c:pt idx="2310">
                  <c:v>15.38652260535363</c:v>
                </c:pt>
                <c:pt idx="2311">
                  <c:v>15.363638271807476</c:v>
                </c:pt>
                <c:pt idx="2312">
                  <c:v>15.34075882379901</c:v>
                </c:pt>
                <c:pt idx="2313">
                  <c:v>15.317884093270832</c:v>
                </c:pt>
                <c:pt idx="2314">
                  <c:v>15.295013913046091</c:v>
                </c:pt>
                <c:pt idx="2315">
                  <c:v>15.272148116853817</c:v>
                </c:pt>
                <c:pt idx="2316">
                  <c:v>15.249286539355346</c:v>
                </c:pt>
                <c:pt idx="2317">
                  <c:v>15.226429016169778</c:v>
                </c:pt>
                <c:pt idx="2318">
                  <c:v>15.203575383899047</c:v>
                </c:pt>
                <c:pt idx="2319">
                  <c:v>15.180725480154125</c:v>
                </c:pt>
                <c:pt idx="2320">
                  <c:v>15.157879143579747</c:v>
                </c:pt>
                <c:pt idx="2321">
                  <c:v>15.135036213880074</c:v>
                </c:pt>
                <c:pt idx="2322">
                  <c:v>15.11219653184342</c:v>
                </c:pt>
                <c:pt idx="2323">
                  <c:v>15.089359939367471</c:v>
                </c:pt>
                <c:pt idx="2324">
                  <c:v>15.066526279483947</c:v>
                </c:pt>
                <c:pt idx="2325">
                  <c:v>15.043695396383765</c:v>
                </c:pt>
                <c:pt idx="2326">
                  <c:v>15.020867135441096</c:v>
                </c:pt>
                <c:pt idx="2327">
                  <c:v>14.998041343238015</c:v>
                </c:pt>
                <c:pt idx="2328">
                  <c:v>14.975217867589093</c:v>
                </c:pt>
                <c:pt idx="2329">
                  <c:v>14.952396557564889</c:v>
                </c:pt>
                <c:pt idx="2330">
                  <c:v>14.929577263516629</c:v>
                </c:pt>
                <c:pt idx="2331">
                  <c:v>14.906759837099703</c:v>
                </c:pt>
                <c:pt idx="2332">
                  <c:v>14.883944131297412</c:v>
                </c:pt>
                <c:pt idx="2333">
                  <c:v>14.861130000444243</c:v>
                </c:pt>
                <c:pt idx="2334">
                  <c:v>14.838317300249923</c:v>
                </c:pt>
                <c:pt idx="2335">
                  <c:v>14.815505887821525</c:v>
                </c:pt>
                <c:pt idx="2336">
                  <c:v>14.792695621687519</c:v>
                </c:pt>
                <c:pt idx="2337">
                  <c:v>14.769886361819855</c:v>
                </c:pt>
                <c:pt idx="2338">
                  <c:v>14.747077969656871</c:v>
                </c:pt>
                <c:pt idx="2339">
                  <c:v>14.724270308125638</c:v>
                </c:pt>
                <c:pt idx="2340">
                  <c:v>14.701463241664221</c:v>
                </c:pt>
                <c:pt idx="2341">
                  <c:v>14.678656636243714</c:v>
                </c:pt>
                <c:pt idx="2342">
                  <c:v>14.655850359390355</c:v>
                </c:pt>
                <c:pt idx="2343">
                  <c:v>14.633044280206471</c:v>
                </c:pt>
                <c:pt idx="2344">
                  <c:v>14.610238269392671</c:v>
                </c:pt>
                <c:pt idx="2345">
                  <c:v>14.587432199268491</c:v>
                </c:pt>
                <c:pt idx="2346">
                  <c:v>14.56462594379394</c:v>
                </c:pt>
                <c:pt idx="2347">
                  <c:v>14.541819378589471</c:v>
                </c:pt>
                <c:pt idx="2348">
                  <c:v>14.519012380957321</c:v>
                </c:pt>
                <c:pt idx="2349">
                  <c:v>14.496204829901719</c:v>
                </c:pt>
                <c:pt idx="2350">
                  <c:v>14.473396606148462</c:v>
                </c:pt>
                <c:pt idx="2351">
                  <c:v>14.450587592165371</c:v>
                </c:pt>
                <c:pt idx="2352">
                  <c:v>14.42777767218157</c:v>
                </c:pt>
                <c:pt idx="2353">
                  <c:v>14.404966732207289</c:v>
                </c:pt>
                <c:pt idx="2354">
                  <c:v>14.382154660052411</c:v>
                </c:pt>
                <c:pt idx="2355">
                  <c:v>14.359341345346026</c:v>
                </c:pt>
                <c:pt idx="2356">
                  <c:v>14.33652667955468</c:v>
                </c:pt>
                <c:pt idx="2357">
                  <c:v>14.313710556001171</c:v>
                </c:pt>
                <c:pt idx="2358">
                  <c:v>14.290892869882146</c:v>
                </c:pt>
                <c:pt idx="2359">
                  <c:v>14.268073518286904</c:v>
                </c:pt>
                <c:pt idx="2360">
                  <c:v>14.245252400214062</c:v>
                </c:pt>
                <c:pt idx="2361">
                  <c:v>14.2224294165899</c:v>
                </c:pt>
                <c:pt idx="2362">
                  <c:v>14.199604470284626</c:v>
                </c:pt>
                <c:pt idx="2363">
                  <c:v>14.176777466130092</c:v>
                </c:pt>
                <c:pt idx="2364">
                  <c:v>14.15394831093607</c:v>
                </c:pt>
                <c:pt idx="2365">
                  <c:v>14.131116913506235</c:v>
                </c:pt>
                <c:pt idx="2366">
                  <c:v>14.108283184654971</c:v>
                </c:pt>
                <c:pt idx="2367">
                  <c:v>14.085447037222757</c:v>
                </c:pt>
                <c:pt idx="2368">
                  <c:v>14.062608386091714</c:v>
                </c:pt>
                <c:pt idx="2369">
                  <c:v>14.039767148201005</c:v>
                </c:pt>
                <c:pt idx="2370">
                  <c:v>14.01692324256201</c:v>
                </c:pt>
                <c:pt idx="2371">
                  <c:v>13.994076590272503</c:v>
                </c:pt>
                <c:pt idx="2372">
                  <c:v>13.971227114531823</c:v>
                </c:pt>
                <c:pt idx="2373">
                  <c:v>13.948374740654305</c:v>
                </c:pt>
                <c:pt idx="2374">
                  <c:v>13.92551939608399</c:v>
                </c:pt>
                <c:pt idx="2375">
                  <c:v>13.902661010407261</c:v>
                </c:pt>
                <c:pt idx="2376">
                  <c:v>13.879799515367122</c:v>
                </c:pt>
                <c:pt idx="2377">
                  <c:v>13.856934844875482</c:v>
                </c:pt>
                <c:pt idx="2378">
                  <c:v>13.834066935026279</c:v>
                </c:pt>
                <c:pt idx="2379">
                  <c:v>13.811195724108167</c:v>
                </c:pt>
                <c:pt idx="2380">
                  <c:v>13.788321152615911</c:v>
                </c:pt>
                <c:pt idx="2381">
                  <c:v>13.765443163263241</c:v>
                </c:pt>
                <c:pt idx="2382">
                  <c:v>13.742561700993559</c:v>
                </c:pt>
                <c:pt idx="2383">
                  <c:v>13.719676712992328</c:v>
                </c:pt>
                <c:pt idx="2384">
                  <c:v>13.696788148696513</c:v>
                </c:pt>
                <c:pt idx="2385">
                  <c:v>13.67389595980697</c:v>
                </c:pt>
                <c:pt idx="2386">
                  <c:v>13.651000100297752</c:v>
                </c:pt>
                <c:pt idx="2387">
                  <c:v>13.628100526426843</c:v>
                </c:pt>
                <c:pt idx="2388">
                  <c:v>13.60519719674582</c:v>
                </c:pt>
                <c:pt idx="2389">
                  <c:v>13.582290072109018</c:v>
                </c:pt>
                <c:pt idx="2390">
                  <c:v>13.559379115683662</c:v>
                </c:pt>
                <c:pt idx="2391">
                  <c:v>13.536464292958128</c:v>
                </c:pt>
                <c:pt idx="2392">
                  <c:v>13.513545571750647</c:v>
                </c:pt>
                <c:pt idx="2393">
                  <c:v>13.490622922218233</c:v>
                </c:pt>
                <c:pt idx="2394">
                  <c:v>13.467696316864208</c:v>
                </c:pt>
                <c:pt idx="2395">
                  <c:v>13.444765730546253</c:v>
                </c:pt>
                <c:pt idx="2396">
                  <c:v>13.421831140483867</c:v>
                </c:pt>
                <c:pt idx="2397">
                  <c:v>13.398892526265453</c:v>
                </c:pt>
                <c:pt idx="2398">
                  <c:v>13.375949869855585</c:v>
                </c:pt>
                <c:pt idx="2399">
                  <c:v>13.353003155601337</c:v>
                </c:pt>
                <c:pt idx="2400">
                  <c:v>13.33005237023867</c:v>
                </c:pt>
                <c:pt idx="2401">
                  <c:v>13.307097502898575</c:v>
                </c:pt>
                <c:pt idx="2402">
                  <c:v>13.284138545112432</c:v>
                </c:pt>
                <c:pt idx="2403">
                  <c:v>13.261175490818145</c:v>
                </c:pt>
                <c:pt idx="2404">
                  <c:v>13.238208336365116</c:v>
                </c:pt>
                <c:pt idx="2405">
                  <c:v>13.215237080518413</c:v>
                </c:pt>
                <c:pt idx="2406">
                  <c:v>13.192261724464283</c:v>
                </c:pt>
                <c:pt idx="2407">
                  <c:v>13.169282271814165</c:v>
                </c:pt>
                <c:pt idx="2408">
                  <c:v>13.146298728608487</c:v>
                </c:pt>
                <c:pt idx="2409">
                  <c:v>13.123311103320782</c:v>
                </c:pt>
                <c:pt idx="2410">
                  <c:v>13.100319406860697</c:v>
                </c:pt>
                <c:pt idx="2411">
                  <c:v>13.077323652577387</c:v>
                </c:pt>
                <c:pt idx="2412">
                  <c:v>13.054323856262792</c:v>
                </c:pt>
                <c:pt idx="2413">
                  <c:v>13.031320036153502</c:v>
                </c:pt>
                <c:pt idx="2414">
                  <c:v>13.0083122129335</c:v>
                </c:pt>
                <c:pt idx="2415">
                  <c:v>12.98530040973629</c:v>
                </c:pt>
                <c:pt idx="2416">
                  <c:v>12.962284652146568</c:v>
                </c:pt>
                <c:pt idx="2417">
                  <c:v>12.939264968201531</c:v>
                </c:pt>
                <c:pt idx="2418">
                  <c:v>12.916241388392372</c:v>
                </c:pt>
                <c:pt idx="2419">
                  <c:v>12.893213945665163</c:v>
                </c:pt>
                <c:pt idx="2420">
                  <c:v>12.870182675421333</c:v>
                </c:pt>
                <c:pt idx="2421">
                  <c:v>12.847147615518326</c:v>
                </c:pt>
                <c:pt idx="2422">
                  <c:v>12.824108806269539</c:v>
                </c:pt>
                <c:pt idx="2423">
                  <c:v>12.80106629044451</c:v>
                </c:pt>
                <c:pt idx="2424">
                  <c:v>12.778020113267974</c:v>
                </c:pt>
                <c:pt idx="2425">
                  <c:v>12.754970322419926</c:v>
                </c:pt>
                <c:pt idx="2426">
                  <c:v>12.731916968033891</c:v>
                </c:pt>
                <c:pt idx="2427">
                  <c:v>12.708860102696393</c:v>
                </c:pt>
                <c:pt idx="2428">
                  <c:v>12.68579978144518</c:v>
                </c:pt>
                <c:pt idx="2429">
                  <c:v>12.662736061767719</c:v>
                </c:pt>
                <c:pt idx="2430">
                  <c:v>12.639669003599037</c:v>
                </c:pt>
                <c:pt idx="2431">
                  <c:v>12.616598669319599</c:v>
                </c:pt>
                <c:pt idx="2432">
                  <c:v>12.593525123752958</c:v>
                </c:pt>
                <c:pt idx="2433">
                  <c:v>12.57044843416308</c:v>
                </c:pt>
                <c:pt idx="2434">
                  <c:v>12.547368670250634</c:v>
                </c:pt>
                <c:pt idx="2435">
                  <c:v>12.524285904151153</c:v>
                </c:pt>
                <c:pt idx="2436">
                  <c:v>12.501200210430362</c:v>
                </c:pt>
                <c:pt idx="2437">
                  <c:v>12.478111666081308</c:v>
                </c:pt>
                <c:pt idx="2438">
                  <c:v>12.455020350519856</c:v>
                </c:pt>
                <c:pt idx="2439">
                  <c:v>12.431926345580688</c:v>
                </c:pt>
                <c:pt idx="2440">
                  <c:v>12.408829735513233</c:v>
                </c:pt>
                <c:pt idx="2441">
                  <c:v>12.385730606976566</c:v>
                </c:pt>
                <c:pt idx="2442">
                  <c:v>12.362629049034819</c:v>
                </c:pt>
                <c:pt idx="2443">
                  <c:v>12.339525153151829</c:v>
                </c:pt>
                <c:pt idx="2444">
                  <c:v>12.316419013186387</c:v>
                </c:pt>
                <c:pt idx="2445">
                  <c:v>12.293310725385616</c:v>
                </c:pt>
                <c:pt idx="2446">
                  <c:v>12.270200388380527</c:v>
                </c:pt>
                <c:pt idx="2447">
                  <c:v>12.247088103178863</c:v>
                </c:pt>
                <c:pt idx="2448">
                  <c:v>12.223973973159683</c:v>
                </c:pt>
                <c:pt idx="2449">
                  <c:v>12.200858104066265</c:v>
                </c:pt>
                <c:pt idx="2450">
                  <c:v>12.177740604000128</c:v>
                </c:pt>
                <c:pt idx="2451">
                  <c:v>12.154621583413716</c:v>
                </c:pt>
                <c:pt idx="2452">
                  <c:v>12.131501155103388</c:v>
                </c:pt>
                <c:pt idx="2453">
                  <c:v>12.108379434202021</c:v>
                </c:pt>
                <c:pt idx="2454">
                  <c:v>12.085256538172144</c:v>
                </c:pt>
                <c:pt idx="2455">
                  <c:v>12.062132586797317</c:v>
                </c:pt>
                <c:pt idx="2456">
                  <c:v>12.039007702175033</c:v>
                </c:pt>
                <c:pt idx="2457">
                  <c:v>12.015882008708143</c:v>
                </c:pt>
                <c:pt idx="2458">
                  <c:v>11.992755633096682</c:v>
                </c:pt>
                <c:pt idx="2459">
                  <c:v>11.969628704329418</c:v>
                </c:pt>
                <c:pt idx="2460">
                  <c:v>11.946501353675245</c:v>
                </c:pt>
                <c:pt idx="2461">
                  <c:v>11.923373714674078</c:v>
                </c:pt>
                <c:pt idx="2462">
                  <c:v>11.900245923128224</c:v>
                </c:pt>
                <c:pt idx="2463">
                  <c:v>11.877118117092287</c:v>
                </c:pt>
                <c:pt idx="2464">
                  <c:v>11.85399043686472</c:v>
                </c:pt>
                <c:pt idx="2465">
                  <c:v>11.830863024977692</c:v>
                </c:pt>
                <c:pt idx="2466">
                  <c:v>11.807736026187081</c:v>
                </c:pt>
                <c:pt idx="2467">
                  <c:v>11.784609587463187</c:v>
                </c:pt>
                <c:pt idx="2468">
                  <c:v>11.76148385797956</c:v>
                </c:pt>
                <c:pt idx="2469">
                  <c:v>11.738358989103958</c:v>
                </c:pt>
                <c:pt idx="2470">
                  <c:v>11.715235134386383</c:v>
                </c:pt>
                <c:pt idx="2471">
                  <c:v>11.692112449549853</c:v>
                </c:pt>
                <c:pt idx="2472">
                  <c:v>11.668991092478331</c:v>
                </c:pt>
                <c:pt idx="2473">
                  <c:v>11.645871223206425</c:v>
                </c:pt>
                <c:pt idx="2474">
                  <c:v>11.62275300390807</c:v>
                </c:pt>
                <c:pt idx="2475">
                  <c:v>11.599636598885033</c:v>
                </c:pt>
                <c:pt idx="2476">
                  <c:v>11.576522174555606</c:v>
                </c:pt>
                <c:pt idx="2477">
                  <c:v>11.553409899442602</c:v>
                </c:pt>
                <c:pt idx="2478">
                  <c:v>11.530299944162101</c:v>
                </c:pt>
                <c:pt idx="2479">
                  <c:v>11.507192481411014</c:v>
                </c:pt>
                <c:pt idx="2480">
                  <c:v>11.484087685954984</c:v>
                </c:pt>
                <c:pt idx="2481">
                  <c:v>11.460985734616461</c:v>
                </c:pt>
                <c:pt idx="2482">
                  <c:v>11.43788680626178</c:v>
                </c:pt>
                <c:pt idx="2483">
                  <c:v>11.414791081788856</c:v>
                </c:pt>
                <c:pt idx="2484">
                  <c:v>11.391698744114574</c:v>
                </c:pt>
                <c:pt idx="2485">
                  <c:v>11.368609978161695</c:v>
                </c:pt>
                <c:pt idx="2486">
                  <c:v>11.345524970846002</c:v>
                </c:pt>
                <c:pt idx="2487">
                  <c:v>11.322443911062807</c:v>
                </c:pt>
                <c:pt idx="2488">
                  <c:v>11.299366989674141</c:v>
                </c:pt>
                <c:pt idx="2489">
                  <c:v>11.276294399495095</c:v>
                </c:pt>
                <c:pt idx="2490">
                  <c:v>11.253226335280292</c:v>
                </c:pt>
                <c:pt idx="2491">
                  <c:v>11.230162993709893</c:v>
                </c:pt>
                <c:pt idx="2492">
                  <c:v>11.207104573376165</c:v>
                </c:pt>
                <c:pt idx="2493">
                  <c:v>11.184051274769526</c:v>
                </c:pt>
                <c:pt idx="2494">
                  <c:v>11.161003300263916</c:v>
                </c:pt>
                <c:pt idx="2495">
                  <c:v>11.137960854103246</c:v>
                </c:pt>
                <c:pt idx="2496">
                  <c:v>11.114924142386627</c:v>
                </c:pt>
                <c:pt idx="2497">
                  <c:v>11.091893373053882</c:v>
                </c:pt>
                <c:pt idx="2498">
                  <c:v>11.068868755871261</c:v>
                </c:pt>
                <c:pt idx="2499">
                  <c:v>11.045850502416224</c:v>
                </c:pt>
                <c:pt idx="2500">
                  <c:v>11.022838826063046</c:v>
                </c:pt>
                <c:pt idx="2501">
                  <c:v>10.999833941967658</c:v>
                </c:pt>
                <c:pt idx="2502">
                  <c:v>10.976836067052346</c:v>
                </c:pt>
                <c:pt idx="2503">
                  <c:v>10.953845419991238</c:v>
                </c:pt>
                <c:pt idx="2504">
                  <c:v>10.930862221193827</c:v>
                </c:pt>
                <c:pt idx="2505">
                  <c:v>10.90788669279072</c:v>
                </c:pt>
                <c:pt idx="2506">
                  <c:v>10.884919058617195</c:v>
                </c:pt>
                <c:pt idx="2507">
                  <c:v>10.861959544198083</c:v>
                </c:pt>
                <c:pt idx="2508">
                  <c:v>10.839008376731829</c:v>
                </c:pt>
                <c:pt idx="2509">
                  <c:v>10.816065785074176</c:v>
                </c:pt>
                <c:pt idx="2510">
                  <c:v>10.793131999722917</c:v>
                </c:pt>
                <c:pt idx="2511">
                  <c:v>10.77020725280107</c:v>
                </c:pt>
                <c:pt idx="2512">
                  <c:v>10.747291778041401</c:v>
                </c:pt>
                <c:pt idx="2513">
                  <c:v>10.724385810769022</c:v>
                </c:pt>
                <c:pt idx="2514">
                  <c:v>10.701489587886016</c:v>
                </c:pt>
                <c:pt idx="2515">
                  <c:v>10.678603347854374</c:v>
                </c:pt>
                <c:pt idx="2516">
                  <c:v>10.655727330679278</c:v>
                </c:pt>
                <c:pt idx="2517">
                  <c:v>10.632861777892497</c:v>
                </c:pt>
                <c:pt idx="2518">
                  <c:v>10.610006932535613</c:v>
                </c:pt>
                <c:pt idx="2519">
                  <c:v>10.587163039142794</c:v>
                </c:pt>
                <c:pt idx="2520">
                  <c:v>10.56433034372384</c:v>
                </c:pt>
                <c:pt idx="2521">
                  <c:v>10.541509093747212</c:v>
                </c:pt>
                <c:pt idx="2522">
                  <c:v>10.518699538122378</c:v>
                </c:pt>
                <c:pt idx="2523">
                  <c:v>10.49590192718256</c:v>
                </c:pt>
                <c:pt idx="2524">
                  <c:v>10.473116512667712</c:v>
                </c:pt>
                <c:pt idx="2525">
                  <c:v>10.450343547706138</c:v>
                </c:pt>
                <c:pt idx="2526">
                  <c:v>10.427583286797354</c:v>
                </c:pt>
                <c:pt idx="2527">
                  <c:v>10.404835985794239</c:v>
                </c:pt>
                <c:pt idx="2528">
                  <c:v>10.382101901885147</c:v>
                </c:pt>
                <c:pt idx="2529">
                  <c:v>10.359381293575787</c:v>
                </c:pt>
                <c:pt idx="2530">
                  <c:v>10.336674420671192</c:v>
                </c:pt>
                <c:pt idx="2531">
                  <c:v>10.313981544257881</c:v>
                </c:pt>
                <c:pt idx="2532">
                  <c:v>10.291302926684942</c:v>
                </c:pt>
                <c:pt idx="2533">
                  <c:v>10.268638831546397</c:v>
                </c:pt>
                <c:pt idx="2534">
                  <c:v>10.245989523662278</c:v>
                </c:pt>
                <c:pt idx="2535">
                  <c:v>10.223355269059782</c:v>
                </c:pt>
                <c:pt idx="2536">
                  <c:v>10.200736334955687</c:v>
                </c:pt>
                <c:pt idx="2537">
                  <c:v>10.178132989736499</c:v>
                </c:pt>
                <c:pt idx="2538">
                  <c:v>10.15554550294012</c:v>
                </c:pt>
                <c:pt idx="2539">
                  <c:v>10.132974145236551</c:v>
                </c:pt>
                <c:pt idx="2540">
                  <c:v>10.110419188409594</c:v>
                </c:pt>
                <c:pt idx="2541">
                  <c:v>10.087880905336812</c:v>
                </c:pt>
                <c:pt idx="2542">
                  <c:v>10.065359569970827</c:v>
                </c:pt>
                <c:pt idx="2543">
                  <c:v>10.042855457319826</c:v>
                </c:pt>
                <c:pt idx="2544">
                  <c:v>10.02036884342829</c:v>
                </c:pt>
                <c:pt idx="2545">
                  <c:v>9.9979000053572786</c:v>
                </c:pt>
                <c:pt idx="2546">
                  <c:v>9.9754492211647623</c:v>
                </c:pt>
                <c:pt idx="2547">
                  <c:v>9.9530167698860765</c:v>
                </c:pt>
                <c:pt idx="2548">
                  <c:v>9.9306029315141622</c:v>
                </c:pt>
                <c:pt idx="2549">
                  <c:v>9.9082079869793347</c:v>
                </c:pt>
                <c:pt idx="2550">
                  <c:v>9.8858322181295986</c:v>
                </c:pt>
                <c:pt idx="2551">
                  <c:v>9.8634759077104626</c:v>
                </c:pt>
                <c:pt idx="2552">
                  <c:v>9.8411393393445508</c:v>
                </c:pt>
                <c:pt idx="2553">
                  <c:v>9.8188227975114373</c:v>
                </c:pt>
                <c:pt idx="2554">
                  <c:v>9.7965265675274864</c:v>
                </c:pt>
                <c:pt idx="2555">
                  <c:v>9.7742509355247602</c:v>
                </c:pt>
                <c:pt idx="2556">
                  <c:v>9.7519961884308533</c:v>
                </c:pt>
                <c:pt idx="2557">
                  <c:v>9.7297626139483526</c:v>
                </c:pt>
                <c:pt idx="2558">
                  <c:v>9.7075505005337206</c:v>
                </c:pt>
                <c:pt idx="2559">
                  <c:v>9.685360137376227</c:v>
                </c:pt>
                <c:pt idx="2560">
                  <c:v>9.6631918143773738</c:v>
                </c:pt>
                <c:pt idx="2561">
                  <c:v>9.641045822129696</c:v>
                </c:pt>
                <c:pt idx="2562">
                  <c:v>9.618922451895326</c:v>
                </c:pt>
                <c:pt idx="2563">
                  <c:v>9.5968219955849392</c:v>
                </c:pt>
                <c:pt idx="2564">
                  <c:v>9.5747447457365062</c:v>
                </c:pt>
                <c:pt idx="2565">
                  <c:v>9.5526909954931813</c:v>
                </c:pt>
                <c:pt idx="2566">
                  <c:v>9.53066103858216</c:v>
                </c:pt>
                <c:pt idx="2567">
                  <c:v>9.5086551692931991</c:v>
                </c:pt>
                <c:pt idx="2568">
                  <c:v>9.4866736824560434</c:v>
                </c:pt>
                <c:pt idx="2569">
                  <c:v>9.4647168734193556</c:v>
                </c:pt>
                <c:pt idx="2570">
                  <c:v>9.4427850380279761</c:v>
                </c:pt>
                <c:pt idx="2571">
                  <c:v>9.4208784726013501</c:v>
                </c:pt>
                <c:pt idx="2572">
                  <c:v>9.3989974739109741</c:v>
                </c:pt>
                <c:pt idx="2573">
                  <c:v>9.3771423391583077</c:v>
                </c:pt>
                <c:pt idx="2574">
                  <c:v>9.3553133659516305</c:v>
                </c:pt>
                <c:pt idx="2575">
                  <c:v>9.3335108522850092</c:v>
                </c:pt>
                <c:pt idx="2576">
                  <c:v>9.3117350965137078</c:v>
                </c:pt>
                <c:pt idx="2577">
                  <c:v>9.289986397333081</c:v>
                </c:pt>
                <c:pt idx="2578">
                  <c:v>9.2682650537545967</c:v>
                </c:pt>
                <c:pt idx="2579">
                  <c:v>9.2465713650835877</c:v>
                </c:pt>
                <c:pt idx="2580">
                  <c:v>9.2249056308954156</c:v>
                </c:pt>
                <c:pt idx="2581">
                  <c:v>9.2032681510133685</c:v>
                </c:pt>
                <c:pt idx="2582">
                  <c:v>9.1816592254839424</c:v>
                </c:pt>
                <c:pt idx="2583">
                  <c:v>9.1600791545548468</c:v>
                </c:pt>
                <c:pt idx="2584">
                  <c:v>9.1385282386502453</c:v>
                </c:pt>
                <c:pt idx="2585">
                  <c:v>9.1170067783481166</c:v>
                </c:pt>
                <c:pt idx="2586">
                  <c:v>9.0955150743557382</c:v>
                </c:pt>
                <c:pt idx="2587">
                  <c:v>9.0740534274862998</c:v>
                </c:pt>
                <c:pt idx="2588">
                  <c:v>9.0526221386346322</c:v>
                </c:pt>
                <c:pt idx="2589">
                  <c:v>9.0312215087532905</c:v>
                </c:pt>
                <c:pt idx="2590">
                  <c:v>9.0098518388284212</c:v>
                </c:pt>
                <c:pt idx="2591">
                  <c:v>8.9885134298552174</c:v>
                </c:pt>
                <c:pt idx="2592">
                  <c:v>8.9672065828134215</c:v>
                </c:pt>
                <c:pt idx="2593">
                  <c:v>8.9459315986432504</c:v>
                </c:pt>
                <c:pt idx="2594">
                  <c:v>8.9246887782202258</c:v>
                </c:pt>
                <c:pt idx="2595">
                  <c:v>8.9034784223306325</c:v>
                </c:pt>
                <c:pt idx="2596">
                  <c:v>8.8823008316464822</c:v>
                </c:pt>
                <c:pt idx="2597">
                  <c:v>8.861156306700833</c:v>
                </c:pt>
                <c:pt idx="2598">
                  <c:v>8.8400451478619875</c:v>
                </c:pt>
                <c:pt idx="2599">
                  <c:v>8.8189676553094127</c:v>
                </c:pt>
                <c:pt idx="2600">
                  <c:v>8.7979241290066614</c:v>
                </c:pt>
                <c:pt idx="2601">
                  <c:v>8.7769148686775669</c:v>
                </c:pt>
                <c:pt idx="2602">
                  <c:v>8.7559401737798552</c:v>
                </c:pt>
                <c:pt idx="2603">
                  <c:v>8.7350003434792498</c:v>
                </c:pt>
                <c:pt idx="2604">
                  <c:v>8.714095676624213</c:v>
                </c:pt>
                <c:pt idx="2605">
                  <c:v>8.6932264717192798</c:v>
                </c:pt>
                <c:pt idx="2606">
                  <c:v>8.6723930268996927</c:v>
                </c:pt>
                <c:pt idx="2607">
                  <c:v>8.651595639904917</c:v>
                </c:pt>
                <c:pt idx="2608">
                  <c:v>8.6308346080520053</c:v>
                </c:pt>
                <c:pt idx="2609">
                  <c:v>8.6101102282096651</c:v>
                </c:pt>
                <c:pt idx="2610">
                  <c:v>8.5894227967715082</c:v>
                </c:pt>
                <c:pt idx="2611">
                  <c:v>8.5687726096294821</c:v>
                </c:pt>
                <c:pt idx="2612">
                  <c:v>8.5481599621466557</c:v>
                </c:pt>
                <c:pt idx="2613">
                  <c:v>8.5275851491307293</c:v>
                </c:pt>
                <c:pt idx="2614">
                  <c:v>8.5070484648073013</c:v>
                </c:pt>
                <c:pt idx="2615">
                  <c:v>8.4865502027918041</c:v>
                </c:pt>
                <c:pt idx="2616">
                  <c:v>8.4660906560629225</c:v>
                </c:pt>
                <c:pt idx="2617">
                  <c:v>8.4456701169352968</c:v>
                </c:pt>
                <c:pt idx="2618">
                  <c:v>8.42528887703142</c:v>
                </c:pt>
                <c:pt idx="2619">
                  <c:v>8.4049472272546186</c:v>
                </c:pt>
                <c:pt idx="2620">
                  <c:v>8.3846454577609002</c:v>
                </c:pt>
                <c:pt idx="2621">
                  <c:v>8.364383857931303</c:v>
                </c:pt>
                <c:pt idx="2622">
                  <c:v>8.3441627163437762</c:v>
                </c:pt>
                <c:pt idx="2623">
                  <c:v>8.3239823207456283</c:v>
                </c:pt>
                <c:pt idx="2624">
                  <c:v>8.3038429580241431</c:v>
                </c:pt>
                <c:pt idx="2625">
                  <c:v>8.2837449141796249</c:v>
                </c:pt>
                <c:pt idx="2626">
                  <c:v>8.2636884742959076</c:v>
                </c:pt>
                <c:pt idx="2627">
                  <c:v>8.2436739225122011</c:v>
                </c:pt>
                <c:pt idx="2628">
                  <c:v>8.2237015419948793</c:v>
                </c:pt>
                <c:pt idx="2629">
                  <c:v>8.2037716149076214</c:v>
                </c:pt>
                <c:pt idx="2630">
                  <c:v>8.1838844223833931</c:v>
                </c:pt>
                <c:pt idx="2631">
                  <c:v>8.1640402444953075</c:v>
                </c:pt>
                <c:pt idx="2632">
                  <c:v>8.1442393602269227</c:v>
                </c:pt>
                <c:pt idx="2633">
                  <c:v>8.1244820474436956</c:v>
                </c:pt>
                <c:pt idx="2634">
                  <c:v>8.1047685828634108</c:v>
                </c:pt>
                <c:pt idx="2635">
                  <c:v>8.0850992420265797</c:v>
                </c:pt>
                <c:pt idx="2636">
                  <c:v>8.0654742992666595</c:v>
                </c:pt>
                <c:pt idx="2637">
                  <c:v>8.0458940276810971</c:v>
                </c:pt>
                <c:pt idx="2638">
                  <c:v>8.0263586991010065</c:v>
                </c:pt>
                <c:pt idx="2639">
                  <c:v>8.0068685840609586</c:v>
                </c:pt>
                <c:pt idx="2640">
                  <c:v>7.9874239517700438</c:v>
                </c:pt>
                <c:pt idx="2641">
                  <c:v>7.9680250700805786</c:v>
                </c:pt>
                <c:pt idx="2642">
                  <c:v>7.9486722054588785</c:v>
                </c:pt>
                <c:pt idx="2643">
                  <c:v>7.9293656229539451</c:v>
                </c:pt>
                <c:pt idx="2644">
                  <c:v>7.9101055861681626</c:v>
                </c:pt>
                <c:pt idx="2645">
                  <c:v>7.8908923572260186</c:v>
                </c:pt>
                <c:pt idx="2646">
                  <c:v>7.8717261967434906</c:v>
                </c:pt>
                <c:pt idx="2647">
                  <c:v>7.8526073637980431</c:v>
                </c:pt>
                <c:pt idx="2648">
                  <c:v>7.8335361158970018</c:v>
                </c:pt>
                <c:pt idx="2649">
                  <c:v>7.8145127089471567</c:v>
                </c:pt>
                <c:pt idx="2650">
                  <c:v>7.7955373972234741</c:v>
                </c:pt>
                <c:pt idx="2651">
                  <c:v>7.7766104333382842</c:v>
                </c:pt>
                <c:pt idx="2652">
                  <c:v>7.7577320682100286</c:v>
                </c:pt>
                <c:pt idx="2653">
                  <c:v>7.7389025510317655</c:v>
                </c:pt>
                <c:pt idx="2654">
                  <c:v>7.720122129240349</c:v>
                </c:pt>
                <c:pt idx="2655">
                  <c:v>7.7013910484843517</c:v>
                </c:pt>
                <c:pt idx="2656">
                  <c:v>7.6827095525932174</c:v>
                </c:pt>
                <c:pt idx="2657">
                  <c:v>7.6640778835450796</c:v>
                </c:pt>
                <c:pt idx="2658">
                  <c:v>7.6454962814354532</c:v>
                </c:pt>
                <c:pt idx="2659">
                  <c:v>7.6269649844454976</c:v>
                </c:pt>
                <c:pt idx="2660">
                  <c:v>7.6084842288100685</c:v>
                </c:pt>
                <c:pt idx="2661">
                  <c:v>7.5900542487856795</c:v>
                </c:pt>
                <c:pt idx="2662">
                  <c:v>7.5716752766190156</c:v>
                </c:pt>
                <c:pt idx="2663">
                  <c:v>7.5533475425143637</c:v>
                </c:pt>
                <c:pt idx="2664">
                  <c:v>7.5350712746019868</c:v>
                </c:pt>
                <c:pt idx="2665">
                  <c:v>7.5168466989056837</c:v>
                </c:pt>
                <c:pt idx="2666">
                  <c:v>7.4986740393104787</c:v>
                </c:pt>
                <c:pt idx="2667">
                  <c:v>7.4805535175307734</c:v>
                </c:pt>
                <c:pt idx="2668">
                  <c:v>7.4624853530776134</c:v>
                </c:pt>
                <c:pt idx="2669">
                  <c:v>7.4444697632262926</c:v>
                </c:pt>
                <c:pt idx="2670">
                  <c:v>7.4265069629844707</c:v>
                </c:pt>
                <c:pt idx="2671">
                  <c:v>7.408597165058918</c:v>
                </c:pt>
                <c:pt idx="2672">
                  <c:v>7.3907405798235102</c:v>
                </c:pt>
                <c:pt idx="2673">
                  <c:v>7.3729374152865121</c:v>
                </c:pt>
                <c:pt idx="2674">
                  <c:v>7.3551878770579071</c:v>
                </c:pt>
                <c:pt idx="2675">
                  <c:v>7.3374921683166994</c:v>
                </c:pt>
                <c:pt idx="2676">
                  <c:v>7.3198504897786734</c:v>
                </c:pt>
                <c:pt idx="2677">
                  <c:v>7.3022630396630008</c:v>
                </c:pt>
                <c:pt idx="2678">
                  <c:v>7.284730013659698</c:v>
                </c:pt>
                <c:pt idx="2679">
                  <c:v>7.2672516048976776</c:v>
                </c:pt>
                <c:pt idx="2680">
                  <c:v>7.2498280039104337</c:v>
                </c:pt>
                <c:pt idx="2681">
                  <c:v>7.2324593986047621</c:v>
                </c:pt>
                <c:pt idx="2682">
                  <c:v>7.2151459742267088</c:v>
                </c:pt>
                <c:pt idx="2683">
                  <c:v>7.1978879133297404</c:v>
                </c:pt>
                <c:pt idx="2684">
                  <c:v>7.1806853957410706</c:v>
                </c:pt>
                <c:pt idx="2685">
                  <c:v>7.1635385985293798</c:v>
                </c:pt>
                <c:pt idx="2686">
                  <c:v>7.1464476959717604</c:v>
                </c:pt>
                <c:pt idx="2687">
                  <c:v>7.1294128595208397</c:v>
                </c:pt>
                <c:pt idx="2688">
                  <c:v>7.1124342577718842</c:v>
                </c:pt>
                <c:pt idx="2689">
                  <c:v>7.0955120564300795</c:v>
                </c:pt>
                <c:pt idx="2690">
                  <c:v>7.0786464182778976</c:v>
                </c:pt>
                <c:pt idx="2691">
                  <c:v>7.0618375031416392</c:v>
                </c:pt>
                <c:pt idx="2692">
                  <c:v>7.0450854678594146</c:v>
                </c:pt>
                <c:pt idx="2693">
                  <c:v>7.0283904662479335</c:v>
                </c:pt>
                <c:pt idx="2694">
                  <c:v>7.0117526490699138</c:v>
                </c:pt>
                <c:pt idx="2695">
                  <c:v>6.9951721640012208</c:v>
                </c:pt>
                <c:pt idx="2696">
                  <c:v>6.9786491555984149</c:v>
                </c:pt>
                <c:pt idx="2697">
                  <c:v>6.9621837652659968</c:v>
                </c:pt>
                <c:pt idx="2698">
                  <c:v>6.9457761312238189</c:v>
                </c:pt>
                <c:pt idx="2699">
                  <c:v>6.9294263884747975</c:v>
                </c:pt>
                <c:pt idx="2700">
                  <c:v>6.9131346687717325</c:v>
                </c:pt>
                <c:pt idx="2701">
                  <c:v>6.8969011005860086</c:v>
                </c:pt>
                <c:pt idx="2702">
                  <c:v>6.8807258090737911</c:v>
                </c:pt>
                <c:pt idx="2703">
                  <c:v>6.8646089160452419</c:v>
                </c:pt>
                <c:pt idx="2704">
                  <c:v>6.8485505399310886</c:v>
                </c:pt>
                <c:pt idx="2705">
                  <c:v>6.8325507957510752</c:v>
                </c:pt>
                <c:pt idx="2706">
                  <c:v>6.8166097950815665</c:v>
                </c:pt>
                <c:pt idx="2707">
                  <c:v>6.8007276460239527</c:v>
                </c:pt>
                <c:pt idx="2708">
                  <c:v>6.7849044531722775</c:v>
                </c:pt>
                <c:pt idx="2709">
                  <c:v>6.76914031758169</c:v>
                </c:pt>
                <c:pt idx="2710">
                  <c:v>6.7534353367365041</c:v>
                </c:pt>
                <c:pt idx="2711">
                  <c:v>6.7377896045189347</c:v>
                </c:pt>
                <c:pt idx="2712">
                  <c:v>6.722203211177149</c:v>
                </c:pt>
                <c:pt idx="2713">
                  <c:v>6.7066762432941509</c:v>
                </c:pt>
                <c:pt idx="2714">
                  <c:v>6.6912087837561636</c:v>
                </c:pt>
                <c:pt idx="2715">
                  <c:v>6.6758009117220247</c:v>
                </c:pt>
                <c:pt idx="2716">
                  <c:v>6.6604527025915541</c:v>
                </c:pt>
                <c:pt idx="2717">
                  <c:v>6.6451642279747825</c:v>
                </c:pt>
                <c:pt idx="2718">
                  <c:v>6.6299355556612394</c:v>
                </c:pt>
                <c:pt idx="2719">
                  <c:v>6.6147667495894371</c:v>
                </c:pt>
                <c:pt idx="2720">
                  <c:v>6.5996578698160189</c:v>
                </c:pt>
                <c:pt idx="2721">
                  <c:v>6.5846089724855954</c:v>
                </c:pt>
                <c:pt idx="2722">
                  <c:v>6.5696201098007023</c:v>
                </c:pt>
                <c:pt idx="2723">
                  <c:v>6.5546913299912335</c:v>
                </c:pt>
                <c:pt idx="2724">
                  <c:v>6.5398226772853434</c:v>
                </c:pt>
                <c:pt idx="2725">
                  <c:v>6.5250141918786495</c:v>
                </c:pt>
                <c:pt idx="2726">
                  <c:v>6.5102659099059954</c:v>
                </c:pt>
                <c:pt idx="2727">
                  <c:v>6.4955778634108832</c:v>
                </c:pt>
                <c:pt idx="2728">
                  <c:v>6.4809500803171813</c:v>
                </c:pt>
                <c:pt idx="2729">
                  <c:v>6.4663825843995077</c:v>
                </c:pt>
                <c:pt idx="2730">
                  <c:v>6.4518753952548593</c:v>
                </c:pt>
                <c:pt idx="2731">
                  <c:v>6.43742852827378</c:v>
                </c:pt>
                <c:pt idx="2732">
                  <c:v>6.4230419946120643</c:v>
                </c:pt>
                <c:pt idx="2733">
                  <c:v>6.4087158011627077</c:v>
                </c:pt>
                <c:pt idx="2734">
                  <c:v>6.3944499505275418</c:v>
                </c:pt>
                <c:pt idx="2735">
                  <c:v>6.3802444409899293</c:v>
                </c:pt>
                <c:pt idx="2736">
                  <c:v>6.366099266487045</c:v>
                </c:pt>
                <c:pt idx="2737">
                  <c:v>6.3520144165826196</c:v>
                </c:pt>
                <c:pt idx="2738">
                  <c:v>6.3379898764400515</c:v>
                </c:pt>
                <c:pt idx="2739">
                  <c:v>6.3240256267949686</c:v>
                </c:pt>
                <c:pt idx="2740">
                  <c:v>6.3101216439298113</c:v>
                </c:pt>
                <c:pt idx="2741">
                  <c:v>6.296277899646519</c:v>
                </c:pt>
                <c:pt idx="2742">
                  <c:v>6.2824943612408122</c:v>
                </c:pt>
                <c:pt idx="2743">
                  <c:v>6.2687709914764476</c:v>
                </c:pt>
                <c:pt idx="2744">
                  <c:v>6.2551077485599995</c:v>
                </c:pt>
                <c:pt idx="2745">
                  <c:v>6.2415045861149903</c:v>
                </c:pt>
                <c:pt idx="2746">
                  <c:v>6.2279614531575351</c:v>
                </c:pt>
                <c:pt idx="2747">
                  <c:v>6.2144782940714336</c:v>
                </c:pt>
                <c:pt idx="2748">
                  <c:v>6.2010550485836262</c:v>
                </c:pt>
                <c:pt idx="2749">
                  <c:v>6.1876916517403115</c:v>
                </c:pt>
                <c:pt idx="2750">
                  <c:v>6.1743880338834476</c:v>
                </c:pt>
                <c:pt idx="2751">
                  <c:v>6.1611441206267257</c:v>
                </c:pt>
                <c:pt idx="2752">
                  <c:v>6.1479598328326688</c:v>
                </c:pt>
                <c:pt idx="2753">
                  <c:v>6.1348350865899883</c:v>
                </c:pt>
                <c:pt idx="2754">
                  <c:v>6.1217697931907997</c:v>
                </c:pt>
                <c:pt idx="2755">
                  <c:v>6.1087638591086435</c:v>
                </c:pt>
                <c:pt idx="2756">
                  <c:v>6.0958171859764079</c:v>
                </c:pt>
                <c:pt idx="2757">
                  <c:v>6.0829296705652238</c:v>
                </c:pt>
                <c:pt idx="2758">
                  <c:v>6.0701012047627962</c:v>
                </c:pt>
                <c:pt idx="2759">
                  <c:v>6.057331675552966</c:v>
                </c:pt>
                <c:pt idx="2760">
                  <c:v>6.0446209649953033</c:v>
                </c:pt>
                <c:pt idx="2761">
                  <c:v>6.0319689502046634</c:v>
                </c:pt>
                <c:pt idx="2762">
                  <c:v>6.0193755033319203</c:v>
                </c:pt>
                <c:pt idx="2763">
                  <c:v>6.0068404915442066</c:v>
                </c:pt>
                <c:pt idx="2764">
                  <c:v>5.9943637770063916</c:v>
                </c:pt>
                <c:pt idx="2765">
                  <c:v>5.9819452168619156</c:v>
                </c:pt>
                <c:pt idx="2766">
                  <c:v>5.9695846632153815</c:v>
                </c:pt>
                <c:pt idx="2767">
                  <c:v>5.957281963114057</c:v>
                </c:pt>
                <c:pt idx="2768">
                  <c:v>5.9450369585306904</c:v>
                </c:pt>
                <c:pt idx="2769">
                  <c:v>5.9328494863467931</c:v>
                </c:pt>
                <c:pt idx="2770">
                  <c:v>5.9207193783359298</c:v>
                </c:pt>
                <c:pt idx="2771">
                  <c:v>5.9086464611470992</c:v>
                </c:pt>
                <c:pt idx="2772">
                  <c:v>5.8966305562898889</c:v>
                </c:pt>
                <c:pt idx="2773">
                  <c:v>5.8846714801182332</c:v>
                </c:pt>
                <c:pt idx="2774">
                  <c:v>5.8727690438161817</c:v>
                </c:pt>
                <c:pt idx="2775">
                  <c:v>5.8609230533831695</c:v>
                </c:pt>
                <c:pt idx="2776">
                  <c:v>5.849133309620191</c:v>
                </c:pt>
                <c:pt idx="2777">
                  <c:v>5.8373996081159554</c:v>
                </c:pt>
                <c:pt idx="2778">
                  <c:v>5.8257217392341367</c:v>
                </c:pt>
                <c:pt idx="2779">
                  <c:v>5.8140994881004806</c:v>
                </c:pt>
                <c:pt idx="2780">
                  <c:v>5.8025326345906389</c:v>
                </c:pt>
                <c:pt idx="2781">
                  <c:v>5.7910209533185402</c:v>
                </c:pt>
                <c:pt idx="2782">
                  <c:v>5.7795642136252026</c:v>
                </c:pt>
                <c:pt idx="2783">
                  <c:v>5.7681621795678346</c:v>
                </c:pt>
                <c:pt idx="2784">
                  <c:v>5.7568146099094868</c:v>
                </c:pt>
                <c:pt idx="2785">
                  <c:v>5.7455212581094361</c:v>
                </c:pt>
                <c:pt idx="2786">
                  <c:v>5.7342818723138658</c:v>
                </c:pt>
                <c:pt idx="2787">
                  <c:v>5.7230961953467974</c:v>
                </c:pt>
                <c:pt idx="2788">
                  <c:v>5.711963964702182</c:v>
                </c:pt>
                <c:pt idx="2789">
                  <c:v>5.7008849125358472</c:v>
                </c:pt>
                <c:pt idx="2790">
                  <c:v>5.6898587656579211</c:v>
                </c:pt>
                <c:pt idx="2791">
                  <c:v>5.6788852455267955</c:v>
                </c:pt>
                <c:pt idx="2792">
                  <c:v>5.6679640682421182</c:v>
                </c:pt>
                <c:pt idx="2793">
                  <c:v>5.657094944539427</c:v>
                </c:pt>
                <c:pt idx="2794">
                  <c:v>5.6462775797849734</c:v>
                </c:pt>
                <c:pt idx="2795">
                  <c:v>5.6355116739707469</c:v>
                </c:pt>
                <c:pt idx="2796">
                  <c:v>5.6247969217104901</c:v>
                </c:pt>
                <c:pt idx="2797">
                  <c:v>5.6141330122364499</c:v>
                </c:pt>
                <c:pt idx="2798">
                  <c:v>5.6035196293955458</c:v>
                </c:pt>
                <c:pt idx="2799">
                  <c:v>5.5929564516476074</c:v>
                </c:pt>
                <c:pt idx="2800">
                  <c:v>5.582443152062984</c:v>
                </c:pt>
                <c:pt idx="2801">
                  <c:v>5.5719793983211474</c:v>
                </c:pt>
                <c:pt idx="2802">
                  <c:v>5.5615648527101902</c:v>
                </c:pt>
                <c:pt idx="2803">
                  <c:v>5.5511991721260205</c:v>
                </c:pt>
                <c:pt idx="2804">
                  <c:v>5.5408820080731855</c:v>
                </c:pt>
                <c:pt idx="2805">
                  <c:v>5.530613006665444</c:v>
                </c:pt>
                <c:pt idx="2806">
                  <c:v>5.5203918086272044</c:v>
                </c:pt>
                <c:pt idx="2807">
                  <c:v>5.5102180492955117</c:v>
                </c:pt>
                <c:pt idx="2808">
                  <c:v>5.5000913586229156</c:v>
                </c:pt>
                <c:pt idx="2809">
                  <c:v>5.4900113611803665</c:v>
                </c:pt>
                <c:pt idx="2810">
                  <c:v>5.4799776761609653</c:v>
                </c:pt>
                <c:pt idx="2811">
                  <c:v>5.4699899173847051</c:v>
                </c:pt>
                <c:pt idx="2812">
                  <c:v>5.4600476933030588</c:v>
                </c:pt>
                <c:pt idx="2813">
                  <c:v>5.450150607004649</c:v>
                </c:pt>
                <c:pt idx="2814">
                  <c:v>5.4402982562214302</c:v>
                </c:pt>
                <c:pt idx="2815">
                  <c:v>5.4304902333355409</c:v>
                </c:pt>
                <c:pt idx="2816">
                  <c:v>5.4207261253866186</c:v>
                </c:pt>
                <c:pt idx="2817">
                  <c:v>5.4110055140795783</c:v>
                </c:pt>
                <c:pt idx="2818">
                  <c:v>5.4013279757938681</c:v>
                </c:pt>
                <c:pt idx="2819">
                  <c:v>5.3916930815917832</c:v>
                </c:pt>
                <c:pt idx="2820">
                  <c:v>5.382100397229145</c:v>
                </c:pt>
                <c:pt idx="2821">
                  <c:v>5.3725494831650176</c:v>
                </c:pt>
                <c:pt idx="2822">
                  <c:v>5.363039894573566</c:v>
                </c:pt>
                <c:pt idx="2823">
                  <c:v>5.3535711813551865</c:v>
                </c:pt>
                <c:pt idx="2824">
                  <c:v>5.3441428881491868</c:v>
                </c:pt>
                <c:pt idx="2825">
                  <c:v>5.3347545543463468</c:v>
                </c:pt>
                <c:pt idx="2826">
                  <c:v>5.3254057141032476</c:v>
                </c:pt>
                <c:pt idx="2827">
                  <c:v>5.3160958963556615</c:v>
                </c:pt>
                <c:pt idx="2828">
                  <c:v>5.3068246248342001</c:v>
                </c:pt>
                <c:pt idx="2829">
                  <c:v>5.2975914180791364</c:v>
                </c:pt>
                <c:pt idx="2830">
                  <c:v>5.2883957894574305</c:v>
                </c:pt>
                <c:pt idx="2831">
                  <c:v>5.2792372471785569</c:v>
                </c:pt>
                <c:pt idx="2832">
                  <c:v>5.2701152943127756</c:v>
                </c:pt>
                <c:pt idx="2833">
                  <c:v>5.2610294288089268</c:v>
                </c:pt>
                <c:pt idx="2834">
                  <c:v>5.2519791435125827</c:v>
                </c:pt>
                <c:pt idx="2835">
                  <c:v>5.242963926186631</c:v>
                </c:pt>
                <c:pt idx="2836">
                  <c:v>5.233983259530631</c:v>
                </c:pt>
                <c:pt idx="2837">
                  <c:v>5.2250366212011716</c:v>
                </c:pt>
                <c:pt idx="2838">
                  <c:v>5.216123483834</c:v>
                </c:pt>
                <c:pt idx="2839">
                  <c:v>5.2072433150654662</c:v>
                </c:pt>
                <c:pt idx="2840">
                  <c:v>5.1983955775552735</c:v>
                </c:pt>
                <c:pt idx="2841">
                  <c:v>5.1895797290100356</c:v>
                </c:pt>
                <c:pt idx="2842">
                  <c:v>5.1807952222070686</c:v>
                </c:pt>
                <c:pt idx="2843">
                  <c:v>5.1720415050186395</c:v>
                </c:pt>
                <c:pt idx="2844">
                  <c:v>5.163318020437905</c:v>
                </c:pt>
                <c:pt idx="2845">
                  <c:v>5.1546242066045354</c:v>
                </c:pt>
                <c:pt idx="2846">
                  <c:v>5.1459594968309643</c:v>
                </c:pt>
                <c:pt idx="2847">
                  <c:v>5.1373233196303092</c:v>
                </c:pt>
                <c:pt idx="2848">
                  <c:v>5.1287150987437213</c:v>
                </c:pt>
                <c:pt idx="2849">
                  <c:v>5.1201342531688887</c:v>
                </c:pt>
                <c:pt idx="2850">
                  <c:v>5.1115801971897143</c:v>
                </c:pt>
                <c:pt idx="2851">
                  <c:v>5.1030523404058217</c:v>
                </c:pt>
                <c:pt idx="2852">
                  <c:v>5.0945500877631131</c:v>
                </c:pt>
                <c:pt idx="2853">
                  <c:v>5.0860728395847907</c:v>
                </c:pt>
                <c:pt idx="2854">
                  <c:v>5.0776199916036715</c:v>
                </c:pt>
                <c:pt idx="2855">
                  <c:v>5.0691909349939213</c:v>
                </c:pt>
                <c:pt idx="2856">
                  <c:v>5.0607850564046943</c:v>
                </c:pt>
                <c:pt idx="2857">
                  <c:v>5.0524017379938035</c:v>
                </c:pt>
                <c:pt idx="2858">
                  <c:v>5.0440403574620154</c:v>
                </c:pt>
                <c:pt idx="2859">
                  <c:v>5.0357002880880595</c:v>
                </c:pt>
                <c:pt idx="2860">
                  <c:v>5.0273808987643811</c:v>
                </c:pt>
                <c:pt idx="2861">
                  <c:v>5.019081554033745</c:v>
                </c:pt>
                <c:pt idx="2862">
                  <c:v>5.0108016141255449</c:v>
                </c:pt>
                <c:pt idx="2863">
                  <c:v>5.0025404349943559</c:v>
                </c:pt>
                <c:pt idx="2864">
                  <c:v>4.994297368357179</c:v>
                </c:pt>
                <c:pt idx="2865">
                  <c:v>4.9860717617331503</c:v>
                </c:pt>
                <c:pt idx="2866">
                  <c:v>4.9778629584824108</c:v>
                </c:pt>
                <c:pt idx="2867">
                  <c:v>4.9696702978467977</c:v>
                </c:pt>
                <c:pt idx="2868">
                  <c:v>4.9614931149902048</c:v>
                </c:pt>
                <c:pt idx="2869">
                  <c:v>4.9533307410403236</c:v>
                </c:pt>
                <c:pt idx="2870">
                  <c:v>4.945182503130173</c:v>
                </c:pt>
                <c:pt idx="2871">
                  <c:v>4.9370477244411939</c:v>
                </c:pt>
                <c:pt idx="2872">
                  <c:v>4.9289257242462483</c:v>
                </c:pt>
                <c:pt idx="2873">
                  <c:v>4.9208158179536321</c:v>
                </c:pt>
                <c:pt idx="2874">
                  <c:v>4.9127173171512482</c:v>
                </c:pt>
                <c:pt idx="2875">
                  <c:v>4.9046295296519435</c:v>
                </c:pt>
                <c:pt idx="2876">
                  <c:v>4.8965517595389478</c:v>
                </c:pt>
                <c:pt idx="2877">
                  <c:v>4.8884833072125389</c:v>
                </c:pt>
                <c:pt idx="2878">
                  <c:v>4.8804234694361082</c:v>
                </c:pt>
                <c:pt idx="2879">
                  <c:v>4.8723715393845577</c:v>
                </c:pt>
                <c:pt idx="2880">
                  <c:v>4.8643268066913379</c:v>
                </c:pt>
                <c:pt idx="2881">
                  <c:v>4.8562885574980772</c:v>
                </c:pt>
                <c:pt idx="2882">
                  <c:v>4.8482560745026193</c:v>
                </c:pt>
                <c:pt idx="2883">
                  <c:v>4.8402286370095178</c:v>
                </c:pt>
                <c:pt idx="2884">
                  <c:v>4.8322055209803647</c:v>
                </c:pt>
                <c:pt idx="2885">
                  <c:v>4.8241859990839799</c:v>
                </c:pt>
                <c:pt idx="2886">
                  <c:v>4.8161693407484991</c:v>
                </c:pt>
                <c:pt idx="2887">
                  <c:v>4.8081548122129494</c:v>
                </c:pt>
                <c:pt idx="2888">
                  <c:v>4.800141676579786</c:v>
                </c:pt>
                <c:pt idx="2889">
                  <c:v>4.792129193867769</c:v>
                </c:pt>
                <c:pt idx="2890">
                  <c:v>4.7841166210662047</c:v>
                </c:pt>
                <c:pt idx="2891">
                  <c:v>4.7761032121879152</c:v>
                </c:pt>
                <c:pt idx="2892">
                  <c:v>4.768088218324805</c:v>
                </c:pt>
                <c:pt idx="2893">
                  <c:v>4.7600708877023674</c:v>
                </c:pt>
                <c:pt idx="2894">
                  <c:v>4.752050465735465</c:v>
                </c:pt>
                <c:pt idx="2895">
                  <c:v>4.7440261950847065</c:v>
                </c:pt>
                <c:pt idx="2896">
                  <c:v>4.7359973157122335</c:v>
                </c:pt>
                <c:pt idx="2897">
                  <c:v>4.727963064939753</c:v>
                </c:pt>
                <c:pt idx="2898">
                  <c:v>4.7199226775055454</c:v>
                </c:pt>
                <c:pt idx="2899">
                  <c:v>4.7118753856225082</c:v>
                </c:pt>
                <c:pt idx="2900">
                  <c:v>4.7038204190367301</c:v>
                </c:pt>
                <c:pt idx="2901">
                  <c:v>4.6957570050862749</c:v>
                </c:pt>
                <c:pt idx="2902">
                  <c:v>4.6876843687607099</c:v>
                </c:pt>
                <c:pt idx="2903">
                  <c:v>4.6796017327608714</c:v>
                </c:pt>
                <c:pt idx="2904">
                  <c:v>4.6715083175589589</c:v>
                </c:pt>
                <c:pt idx="2905">
                  <c:v>4.663403341459345</c:v>
                </c:pt>
                <c:pt idx="2906">
                  <c:v>4.6552860206596609</c:v>
                </c:pt>
                <c:pt idx="2907">
                  <c:v>4.6471555693120212</c:v>
                </c:pt>
                <c:pt idx="2908">
                  <c:v>4.6390111995852443</c:v>
                </c:pt>
                <c:pt idx="2909">
                  <c:v>4.6308521217266021</c:v>
                </c:pt>
                <c:pt idx="2910">
                  <c:v>4.6226775441249197</c:v>
                </c:pt>
                <c:pt idx="2911">
                  <c:v>4.6144866733733778</c:v>
                </c:pt>
                <c:pt idx="2912">
                  <c:v>4.6062787143327091</c:v>
                </c:pt>
                <c:pt idx="2913">
                  <c:v>4.5980528701952457</c:v>
                </c:pt>
                <c:pt idx="2914">
                  <c:v>4.5898083425484391</c:v>
                </c:pt>
                <c:pt idx="2915">
                  <c:v>4.5815443314397051</c:v>
                </c:pt>
                <c:pt idx="2916">
                  <c:v>4.5732600354407067</c:v>
                </c:pt>
                <c:pt idx="2917">
                  <c:v>4.5649546517127035</c:v>
                </c:pt>
                <c:pt idx="2918">
                  <c:v>4.5566273760715079</c:v>
                </c:pt>
                <c:pt idx="2919">
                  <c:v>4.5482774030531399</c:v>
                </c:pt>
                <c:pt idx="2920">
                  <c:v>4.539903925979905</c:v>
                </c:pt>
                <c:pt idx="2921">
                  <c:v>4.5315061370260539</c:v>
                </c:pt>
                <c:pt idx="2922">
                  <c:v>4.5230832272845642</c:v>
                </c:pt>
                <c:pt idx="2923">
                  <c:v>4.5146343868334062</c:v>
                </c:pt>
                <c:pt idx="2924">
                  <c:v>4.5061588048025589</c:v>
                </c:pt>
                <c:pt idx="2925">
                  <c:v>4.4976556694411638</c:v>
                </c:pt>
                <c:pt idx="2926">
                  <c:v>4.4891241681846186</c:v>
                </c:pt>
                <c:pt idx="2927">
                  <c:v>4.4805634877219607</c:v>
                </c:pt>
                <c:pt idx="2928">
                  <c:v>4.4719728140636912</c:v>
                </c:pt>
                <c:pt idx="2929">
                  <c:v>4.4633513326097338</c:v>
                </c:pt>
                <c:pt idx="2930">
                  <c:v>4.4546982282170458</c:v>
                </c:pt>
                <c:pt idx="2931">
                  <c:v>4.4460126852678785</c:v>
                </c:pt>
                <c:pt idx="2932">
                  <c:v>4.437293887738373</c:v>
                </c:pt>
                <c:pt idx="2933">
                  <c:v>4.4285410192664152</c:v>
                </c:pt>
                <c:pt idx="2934">
                  <c:v>4.4197532632207182</c:v>
                </c:pt>
                <c:pt idx="2935">
                  <c:v>4.4109298027690604</c:v>
                </c:pt>
                <c:pt idx="2936">
                  <c:v>4.4020698209468545</c:v>
                </c:pt>
                <c:pt idx="2937">
                  <c:v>4.3931725007266529</c:v>
                </c:pt>
                <c:pt idx="2938">
                  <c:v>4.3842370250860245</c:v>
                </c:pt>
                <c:pt idx="2939">
                  <c:v>4.375262577077315</c:v>
                </c:pt>
                <c:pt idx="2940">
                  <c:v>4.3662483398960319</c:v>
                </c:pt>
                <c:pt idx="2941">
                  <c:v>4.3571934969497548</c:v>
                </c:pt>
                <c:pt idx="2942">
                  <c:v>4.3480972319276683</c:v>
                </c:pt>
                <c:pt idx="2943">
                  <c:v>4.3389587288691223</c:v>
                </c:pt>
                <c:pt idx="2944">
                  <c:v>4.3297771722322826</c:v>
                </c:pt>
                <c:pt idx="2945">
                  <c:v>4.3205517469638357</c:v>
                </c:pt>
                <c:pt idx="2946">
                  <c:v>4.3112816385670678</c:v>
                </c:pt>
                <c:pt idx="2947">
                  <c:v>4.3019660331713023</c:v>
                </c:pt>
                <c:pt idx="2948">
                  <c:v>4.2926041176003391</c:v>
                </c:pt>
                <c:pt idx="2949">
                  <c:v>4.2831950794409623</c:v>
                </c:pt>
                <c:pt idx="2950">
                  <c:v>4.2737381071120728</c:v>
                </c:pt>
                <c:pt idx="2951">
                  <c:v>4.264232389932622</c:v>
                </c:pt>
                <c:pt idx="2952">
                  <c:v>4.2546771181899912</c:v>
                </c:pt>
                <c:pt idx="2953">
                  <c:v>4.2450714832086431</c:v>
                </c:pt>
                <c:pt idx="2954">
                  <c:v>4.2354146774176433</c:v>
                </c:pt>
                <c:pt idx="2955">
                  <c:v>4.2257058944188506</c:v>
                </c:pt>
                <c:pt idx="2956">
                  <c:v>4.2159443290542757</c:v>
                </c:pt>
                <c:pt idx="2957">
                  <c:v>4.2061291774741498</c:v>
                </c:pt>
                <c:pt idx="2958">
                  <c:v>4.1962596372039114</c:v>
                </c:pt>
                <c:pt idx="2959">
                  <c:v>4.1863349072110267</c:v>
                </c:pt>
                <c:pt idx="2960">
                  <c:v>4.1763541879721107</c:v>
                </c:pt>
                <c:pt idx="2961">
                  <c:v>4.1663166815397314</c:v>
                </c:pt>
                <c:pt idx="2962">
                  <c:v>4.1562215916082188</c:v>
                </c:pt>
                <c:pt idx="2963">
                  <c:v>4.1460681235800987</c:v>
                </c:pt>
                <c:pt idx="2964">
                  <c:v>4.1358554846318034</c:v>
                </c:pt>
                <c:pt idx="2965">
                  <c:v>4.1255828837789057</c:v>
                </c:pt>
                <c:pt idx="2966">
                  <c:v>4.1152495319413847</c:v>
                </c:pt>
                <c:pt idx="2967">
                  <c:v>4.1048546420087648</c:v>
                </c:pt>
                <c:pt idx="2968">
                  <c:v>4.0943974289038758</c:v>
                </c:pt>
                <c:pt idx="2969">
                  <c:v>4.0838771096473385</c:v>
                </c:pt>
                <c:pt idx="2970">
                  <c:v>4.0732929034214385</c:v>
                </c:pt>
                <c:pt idx="2971">
                  <c:v>4.0626440316333099</c:v>
                </c:pt>
                <c:pt idx="2972">
                  <c:v>4.0519297179774849</c:v>
                </c:pt>
                <c:pt idx="2973">
                  <c:v>4.0411491884989088</c:v>
                </c:pt>
                <c:pt idx="2974">
                  <c:v>4.0303016716549545</c:v>
                </c:pt>
                <c:pt idx="2975">
                  <c:v>4.0193863983768114</c:v>
                </c:pt>
                <c:pt idx="2976">
                  <c:v>4.0084026021306771</c:v>
                </c:pt>
                <c:pt idx="2977">
                  <c:v>3.9973495189790125</c:v>
                </c:pt>
                <c:pt idx="2978">
                  <c:v>3.9862263876397925</c:v>
                </c:pt>
                <c:pt idx="2979">
                  <c:v>3.9750324495472333</c:v>
                </c:pt>
                <c:pt idx="2980">
                  <c:v>3.9637669489104752</c:v>
                </c:pt>
                <c:pt idx="2981">
                  <c:v>3.9524291327721</c:v>
                </c:pt>
                <c:pt idx="2982">
                  <c:v>3.9410182510670881</c:v>
                </c:pt>
                <c:pt idx="2983">
                  <c:v>3.9295335566795102</c:v>
                </c:pt>
                <c:pt idx="2984">
                  <c:v>3.9179743055001954</c:v>
                </c:pt>
                <c:pt idx="2985">
                  <c:v>3.9063397564830682</c:v>
                </c:pt>
                <c:pt idx="2986">
                  <c:v>3.8946291717010944</c:v>
                </c:pt>
                <c:pt idx="2987">
                  <c:v>3.8828418164014495</c:v>
                </c:pt>
                <c:pt idx="2988">
                  <c:v>3.8709769590603327</c:v>
                </c:pt>
                <c:pt idx="2989">
                  <c:v>3.8590338714369916</c:v>
                </c:pt>
                <c:pt idx="2990">
                  <c:v>3.8470118286274428</c:v>
                </c:pt>
                <c:pt idx="2991">
                  <c:v>3.8349101091168785</c:v>
                </c:pt>
                <c:pt idx="2992">
                  <c:v>3.8227279948320367</c:v>
                </c:pt>
                <c:pt idx="2993">
                  <c:v>3.8104647711927733</c:v>
                </c:pt>
                <c:pt idx="2994">
                  <c:v>3.7981197271627014</c:v>
                </c:pt>
                <c:pt idx="2995">
                  <c:v>3.7856921552995138</c:v>
                </c:pt>
                <c:pt idx="2996">
                  <c:v>3.773181351804213</c:v>
                </c:pt>
                <c:pt idx="2997">
                  <c:v>3.760586616570305</c:v>
                </c:pt>
                <c:pt idx="2998">
                  <c:v>3.7479072532311077</c:v>
                </c:pt>
                <c:pt idx="2999">
                  <c:v>3.7351425692073836</c:v>
                </c:pt>
                <c:pt idx="3000">
                  <c:v>3.7222918757542862</c:v>
                </c:pt>
                <c:pt idx="3001">
                  <c:v>3.7093544880065616</c:v>
                </c:pt>
                <c:pt idx="3002">
                  <c:v>3.6963297250237415</c:v>
                </c:pt>
                <c:pt idx="3003">
                  <c:v>3.6832169098349881</c:v>
                </c:pt>
                <c:pt idx="3004">
                  <c:v>3.670015369481801</c:v>
                </c:pt>
                <c:pt idx="3005">
                  <c:v>3.6567244350610668</c:v>
                </c:pt>
                <c:pt idx="3006">
                  <c:v>3.6433434417674797</c:v>
                </c:pt>
                <c:pt idx="3007">
                  <c:v>3.6298717289339262</c:v>
                </c:pt>
                <c:pt idx="3008">
                  <c:v>3.6163086400724174</c:v>
                </c:pt>
                <c:pt idx="3009">
                  <c:v>3.6026535229132413</c:v>
                </c:pt>
                <c:pt idx="3010">
                  <c:v>3.5889057294440168</c:v>
                </c:pt>
                <c:pt idx="3011">
                  <c:v>3.5750646159474493</c:v>
                </c:pt>
                <c:pt idx="3012">
                  <c:v>3.5611295430382679</c:v>
                </c:pt>
                <c:pt idx="3013">
                  <c:v>3.547099875699506</c:v>
                </c:pt>
                <c:pt idx="3014">
                  <c:v>3.5329749833179847</c:v>
                </c:pt>
                <c:pt idx="3015">
                  <c:v>3.5187542397189233</c:v>
                </c:pt>
                <c:pt idx="3016">
                  <c:v>3.5044370231993787</c:v>
                </c:pt>
                <c:pt idx="3017">
                  <c:v>3.490022716561056</c:v>
                </c:pt>
                <c:pt idx="3018">
                  <c:v>3.4755107071424125</c:v>
                </c:pt>
                <c:pt idx="3019">
                  <c:v>3.4609003868498629</c:v>
                </c:pt>
                <c:pt idx="3020">
                  <c:v>3.4461911521872568</c:v>
                </c:pt>
                <c:pt idx="3021">
                  <c:v>3.4313824042865559</c:v>
                </c:pt>
                <c:pt idx="3022">
                  <c:v>3.4164735489344515</c:v>
                </c:pt>
                <c:pt idx="3023">
                  <c:v>3.4014639966019136</c:v>
                </c:pt>
                <c:pt idx="3024">
                  <c:v>3.3863531624688514</c:v>
                </c:pt>
                <c:pt idx="3025">
                  <c:v>3.3711404664517008</c:v>
                </c:pt>
                <c:pt idx="3026">
                  <c:v>3.3558253332268695</c:v>
                </c:pt>
                <c:pt idx="3027">
                  <c:v>3.3404071922555669</c:v>
                </c:pt>
                <c:pt idx="3028">
                  <c:v>3.3248854778066583</c:v>
                </c:pt>
                <c:pt idx="3029">
                  <c:v>3.3092596289786815</c:v>
                </c:pt>
                <c:pt idx="3030">
                  <c:v>3.2935290897213121</c:v>
                </c:pt>
                <c:pt idx="3031">
                  <c:v>3.2776933088554481</c:v>
                </c:pt>
                <c:pt idx="3032">
                  <c:v>3.2617517400932061</c:v>
                </c:pt>
                <c:pt idx="3033">
                  <c:v>3.2457038420556867</c:v>
                </c:pt>
                <c:pt idx="3034">
                  <c:v>3.2295490782916723</c:v>
                </c:pt>
                <c:pt idx="3035">
                  <c:v>3.2132869172933725</c:v>
                </c:pt>
                <c:pt idx="3036">
                  <c:v>3.1969168325127706</c:v>
                </c:pt>
                <c:pt idx="3037">
                  <c:v>3.180438302376662</c:v>
                </c:pt>
                <c:pt idx="3038">
                  <c:v>3.1638508103002243</c:v>
                </c:pt>
                <c:pt idx="3039">
                  <c:v>3.147153844700787</c:v>
                </c:pt>
                <c:pt idx="3040">
                  <c:v>3.1303468990095333</c:v>
                </c:pt>
                <c:pt idx="3041">
                  <c:v>3.1134294716831095</c:v>
                </c:pt>
                <c:pt idx="3042">
                  <c:v>3.0964010662141077</c:v>
                </c:pt>
                <c:pt idx="3043">
                  <c:v>3.0792611911402377</c:v>
                </c:pt>
                <c:pt idx="3044">
                  <c:v>3.0620093600538318</c:v>
                </c:pt>
                <c:pt idx="3045">
                  <c:v>3.0446450916087491</c:v>
                </c:pt>
                <c:pt idx="3046">
                  <c:v>3.0271679095275879</c:v>
                </c:pt>
                <c:pt idx="3047">
                  <c:v>3.0095773426079835</c:v>
                </c:pt>
                <c:pt idx="3048">
                  <c:v>2.9918729247274549</c:v>
                </c:pt>
                <c:pt idx="3049">
                  <c:v>2.9740541948476373</c:v>
                </c:pt>
                <c:pt idx="3050">
                  <c:v>2.9561206970180569</c:v>
                </c:pt>
                <c:pt idx="3051">
                  <c:v>2.9380719803782029</c:v>
                </c:pt>
                <c:pt idx="3052">
                  <c:v>2.919907599159739</c:v>
                </c:pt>
                <c:pt idx="3053">
                  <c:v>2.9016271126870503</c:v>
                </c:pt>
                <c:pt idx="3054">
                  <c:v>2.883230085377293</c:v>
                </c:pt>
                <c:pt idx="3055">
                  <c:v>2.8647160867395396</c:v>
                </c:pt>
                <c:pt idx="3056">
                  <c:v>2.8460846913733233</c:v>
                </c:pt>
                <c:pt idx="3057">
                  <c:v>2.827335478965824</c:v>
                </c:pt>
                <c:pt idx="3058">
                  <c:v>2.8084680342889232</c:v>
                </c:pt>
                <c:pt idx="3059">
                  <c:v>2.7894819471949766</c:v>
                </c:pt>
                <c:pt idx="3060">
                  <c:v>2.7703768126115778</c:v>
                </c:pt>
                <c:pt idx="3061">
                  <c:v>2.7511522305366287</c:v>
                </c:pt>
                <c:pt idx="3062">
                  <c:v>2.7318078060307776</c:v>
                </c:pt>
                <c:pt idx="3063">
                  <c:v>2.7123431492111125</c:v>
                </c:pt>
                <c:pt idx="3064">
                  <c:v>2.6927578752426884</c:v>
                </c:pt>
                <c:pt idx="3065">
                  <c:v>2.6730516043296104</c:v>
                </c:pt>
                <c:pt idx="3066">
                  <c:v>2.6532239617059195</c:v>
                </c:pt>
                <c:pt idx="3067">
                  <c:v>2.6332745776244968</c:v>
                </c:pt>
                <c:pt idx="3068">
                  <c:v>2.6132030873471357</c:v>
                </c:pt>
                <c:pt idx="3069">
                  <c:v>2.5930091311315806</c:v>
                </c:pt>
                <c:pt idx="3070">
                  <c:v>2.5726923542200608</c:v>
                </c:pt>
                <c:pt idx="3071">
                  <c:v>2.5522524068253998</c:v>
                </c:pt>
                <c:pt idx="3072">
                  <c:v>2.5316889441175383</c:v>
                </c:pt>
                <c:pt idx="3073">
                  <c:v>2.5110016262086199</c:v>
                </c:pt>
                <c:pt idx="3074">
                  <c:v>2.490190118138047</c:v>
                </c:pt>
                <c:pt idx="3075">
                  <c:v>2.4692540898563911</c:v>
                </c:pt>
                <c:pt idx="3076">
                  <c:v>2.4481932162090221</c:v>
                </c:pt>
                <c:pt idx="3077">
                  <c:v>2.4270071769183548</c:v>
                </c:pt>
                <c:pt idx="3078">
                  <c:v>2.4056956565666923</c:v>
                </c:pt>
                <c:pt idx="3079">
                  <c:v>2.3842583445772001</c:v>
                </c:pt>
                <c:pt idx="3080">
                  <c:v>2.362694935195254</c:v>
                </c:pt>
                <c:pt idx="3081">
                  <c:v>2.3410051274681902</c:v>
                </c:pt>
                <c:pt idx="3082">
                  <c:v>2.3191886252254608</c:v>
                </c:pt>
                <c:pt idx="3083">
                  <c:v>2.297245137057871</c:v>
                </c:pt>
                <c:pt idx="3084">
                  <c:v>2.275174376295602</c:v>
                </c:pt>
                <c:pt idx="3085">
                  <c:v>2.2529760609866472</c:v>
                </c:pt>
                <c:pt idx="3086">
                  <c:v>2.2306499138744385</c:v>
                </c:pt>
                <c:pt idx="3087">
                  <c:v>2.2081956623741665</c:v>
                </c:pt>
                <c:pt idx="3088">
                  <c:v>2.1856130385496488</c:v>
                </c:pt>
                <c:pt idx="3089">
                  <c:v>2.162901779089315</c:v>
                </c:pt>
                <c:pt idx="3090">
                  <c:v>2.1400616252814868</c:v>
                </c:pt>
                <c:pt idx="3091">
                  <c:v>2.1170923229889076</c:v>
                </c:pt>
                <c:pt idx="3092">
                  <c:v>2.0939936226240712</c:v>
                </c:pt>
                <c:pt idx="3093">
                  <c:v>2.0707652791225915</c:v>
                </c:pt>
                <c:pt idx="3094">
                  <c:v>2.0474070519167293</c:v>
                </c:pt>
                <c:pt idx="3095">
                  <c:v>2.023918704908894</c:v>
                </c:pt>
                <c:pt idx="3096">
                  <c:v>2.0003000064440557</c:v>
                </c:pt>
                <c:pt idx="3097">
                  <c:v>1.9765507292821027</c:v>
                </c:pt>
                <c:pt idx="3098">
                  <c:v>1.9526706505701108</c:v>
                </c:pt>
                <c:pt idx="3099">
                  <c:v>1.9286595518129934</c:v>
                </c:pt>
                <c:pt idx="3100">
                  <c:v>1.9045172188454633</c:v>
                </c:pt>
                <c:pt idx="3101">
                  <c:v>1.8802434418025644</c:v>
                </c:pt>
                <c:pt idx="3102">
                  <c:v>1.8558380150896669</c:v>
                </c:pt>
                <c:pt idx="3103">
                  <c:v>1.8313007373533767</c:v>
                </c:pt>
                <c:pt idx="3104">
                  <c:v>1.806631411450742</c:v>
                </c:pt>
                <c:pt idx="3105">
                  <c:v>1.7818298444188927</c:v>
                </c:pt>
                <c:pt idx="3106">
                  <c:v>1.7568958474437704</c:v>
                </c:pt>
                <c:pt idx="3107">
                  <c:v>1.7318292358300138</c:v>
                </c:pt>
                <c:pt idx="3108">
                  <c:v>1.7066298289687487</c:v>
                </c:pt>
                <c:pt idx="3109">
                  <c:v>1.6812974503057265</c:v>
                </c:pt>
                <c:pt idx="3110">
                  <c:v>1.6558319273106636</c:v>
                </c:pt>
                <c:pt idx="3111">
                  <c:v>1.6302330914434937</c:v>
                </c:pt>
                <c:pt idx="3112">
                  <c:v>1.6045007781233096</c:v>
                </c:pt>
                <c:pt idx="3113">
                  <c:v>1.578634826694993</c:v>
                </c:pt>
                <c:pt idx="3114">
                  <c:v>1.5526350803967861</c:v>
                </c:pt>
                <c:pt idx="3115">
                  <c:v>1.526501386327429</c:v>
                </c:pt>
                <c:pt idx="3116">
                  <c:v>1.5002335954126125</c:v>
                </c:pt>
                <c:pt idx="3117">
                  <c:v>1.4738315623720153</c:v>
                </c:pt>
                <c:pt idx="3118">
                  <c:v>1.4472951456857039</c:v>
                </c:pt>
                <c:pt idx="3119">
                  <c:v>1.4206242075603872</c:v>
                </c:pt>
                <c:pt idx="3120">
                  <c:v>1.3938186138962787</c:v>
                </c:pt>
                <c:pt idx="3121">
                  <c:v>1.3668782342523853</c:v>
                </c:pt>
                <c:pt idx="3122">
                  <c:v>1.3398029418128954</c:v>
                </c:pt>
                <c:pt idx="3123">
                  <c:v>1.3125926133537966</c:v>
                </c:pt>
                <c:pt idx="3124">
                  <c:v>1.2852471292070438</c:v>
                </c:pt>
                <c:pt idx="3125">
                  <c:v>1.2577663732284818</c:v>
                </c:pt>
                <c:pt idx="3126">
                  <c:v>1.2301502327616596</c:v>
                </c:pt>
                <c:pt idx="3127">
                  <c:v>1.2023985986044816</c:v>
                </c:pt>
                <c:pt idx="3128">
                  <c:v>1.1745113649747323</c:v>
                </c:pt>
                <c:pt idx="3129">
                  <c:v>1.1464884294754332</c:v>
                </c:pt>
                <c:pt idx="3130">
                  <c:v>1.1183296930600686</c:v>
                </c:pt>
                <c:pt idx="3131">
                  <c:v>1.0900350599991286</c:v>
                </c:pt>
                <c:pt idx="3132">
                  <c:v>1.0616044378443714</c:v>
                </c:pt>
                <c:pt idx="3133">
                  <c:v>1.0330377373954538</c:v>
                </c:pt>
                <c:pt idx="3134">
                  <c:v>1.0043348726645698</c:v>
                </c:pt>
                <c:pt idx="3135">
                  <c:v>0.97549576084267409</c:v>
                </c:pt>
                <c:pt idx="3136">
                  <c:v>0.94652032226458016</c:v>
                </c:pt>
                <c:pt idx="3137">
                  <c:v>0.9174084803748801</c:v>
                </c:pt>
                <c:pt idx="3138">
                  <c:v>0.8881601616937006</c:v>
                </c:pt>
                <c:pt idx="3139">
                  <c:v>0.8587752957821827</c:v>
                </c:pt>
                <c:pt idx="3140">
                  <c:v>0.82925381520835606</c:v>
                </c:pt>
                <c:pt idx="3141">
                  <c:v>0.79959565551314282</c:v>
                </c:pt>
                <c:pt idx="3142">
                  <c:v>0.769800755176278</c:v>
                </c:pt>
                <c:pt idx="3143">
                  <c:v>0.7398690555819788</c:v>
                </c:pt>
                <c:pt idx="3144">
                  <c:v>0.70980050098578229</c:v>
                </c:pt>
                <c:pt idx="3145">
                  <c:v>0.67959503848039171</c:v>
                </c:pt>
                <c:pt idx="3146">
                  <c:v>0.64925261796210809</c:v>
                </c:pt>
                <c:pt idx="3147">
                  <c:v>0.6187731920972307</c:v>
                </c:pt>
                <c:pt idx="3148">
                  <c:v>0.58815671628881272</c:v>
                </c:pt>
                <c:pt idx="3149">
                  <c:v>0.55740314864331397</c:v>
                </c:pt>
                <c:pt idx="3150">
                  <c:v>0.52651244993745128</c:v>
                </c:pt>
                <c:pt idx="3151">
                  <c:v>0.49548458358570946</c:v>
                </c:pt>
                <c:pt idx="3152">
                  <c:v>0.46431951560675377</c:v>
                </c:pt>
                <c:pt idx="3153">
                  <c:v>0.43301721459130715</c:v>
                </c:pt>
                <c:pt idx="3154">
                  <c:v>0.4015776516696587</c:v>
                </c:pt>
                <c:pt idx="3155">
                  <c:v>0.37000080047901235</c:v>
                </c:pt>
                <c:pt idx="3156">
                  <c:v>0.33828663713182483</c:v>
                </c:pt>
                <c:pt idx="3157">
                  <c:v>0.30643514018344631</c:v>
                </c:pt>
                <c:pt idx="3158">
                  <c:v>0.27444629060067482</c:v>
                </c:pt>
                <c:pt idx="3159">
                  <c:v>0.24232007172982126</c:v>
                </c:pt>
                <c:pt idx="3160">
                  <c:v>0.21005646926600191</c:v>
                </c:pt>
                <c:pt idx="3161">
                  <c:v>0.17765547122100045</c:v>
                </c:pt>
                <c:pt idx="3162">
                  <c:v>0.14511706789319109</c:v>
                </c:pt>
                <c:pt idx="3163">
                  <c:v>0.11244125183619111</c:v>
                </c:pt>
                <c:pt idx="3164">
                  <c:v>7.9628017828896946E-2</c:v>
                </c:pt>
                <c:pt idx="3165">
                  <c:v>4.6677362844584909E-2</c:v>
                </c:pt>
                <c:pt idx="3166">
                  <c:v>1.3589286021223508E-2</c:v>
                </c:pt>
                <c:pt idx="3167">
                  <c:v>-1.9636211368795831E-2</c:v>
                </c:pt>
                <c:pt idx="3168">
                  <c:v>-5.2999125947836838E-2</c:v>
                </c:pt>
                <c:pt idx="3169">
                  <c:v>-8.6499452262555135E-2</c:v>
                </c:pt>
                <c:pt idx="3170">
                  <c:v>-0.12013718281321456</c:v>
                </c:pt>
                <c:pt idx="3171">
                  <c:v>-0.15391230808285963</c:v>
                </c:pt>
                <c:pt idx="3172">
                  <c:v>-0.18782481656510583</c:v>
                </c:pt>
                <c:pt idx="3173">
                  <c:v>-0.22187469479358471</c:v>
                </c:pt>
                <c:pt idx="3174">
                  <c:v>-0.25606192736966077</c:v>
                </c:pt>
                <c:pt idx="3175">
                  <c:v>-0.29038649699022623</c:v>
                </c:pt>
                <c:pt idx="3176">
                  <c:v>-0.32484838447591363</c:v>
                </c:pt>
                <c:pt idx="3177">
                  <c:v>-0.35944756879812745</c:v>
                </c:pt>
                <c:pt idx="3178">
                  <c:v>-0.39418402710621031</c:v>
                </c:pt>
                <c:pt idx="3179">
                  <c:v>-0.42905773475469222</c:v>
                </c:pt>
                <c:pt idx="3180">
                  <c:v>-0.46406866532980406</c:v>
                </c:pt>
                <c:pt idx="3181">
                  <c:v>-0.49921679067563279</c:v>
                </c:pt>
                <c:pt idx="3182">
                  <c:v>-0.53450208092090323</c:v>
                </c:pt>
                <c:pt idx="3183">
                  <c:v>-0.56992450450424725</c:v>
                </c:pt>
                <c:pt idx="3184">
                  <c:v>-0.60548402820032177</c:v>
                </c:pt>
                <c:pt idx="3185">
                  <c:v>-0.64118061714486019</c:v>
                </c:pt>
                <c:pt idx="3186">
                  <c:v>-0.67701423485969614</c:v>
                </c:pt>
                <c:pt idx="3187">
                  <c:v>-0.71298484327818135</c:v>
                </c:pt>
                <c:pt idx="3188">
                  <c:v>-0.74909240276933953</c:v>
                </c:pt>
                <c:pt idx="3189">
                  <c:v>-0.78533687216188341</c:v>
                </c:pt>
                <c:pt idx="3190">
                  <c:v>-0.82171820876896851</c:v>
                </c:pt>
                <c:pt idx="3191">
                  <c:v>-0.85823636841201845</c:v>
                </c:pt>
                <c:pt idx="3192">
                  <c:v>-0.89489130544309203</c:v>
                </c:pt>
                <c:pt idx="3193">
                  <c:v>-0.93168297276976753</c:v>
                </c:pt>
                <c:pt idx="3194">
                  <c:v>-0.96861132187677157</c:v>
                </c:pt>
                <c:pt idx="3195">
                  <c:v>-1.0056763028499101</c:v>
                </c:pt>
                <c:pt idx="3196">
                  <c:v>-1.0428778643974463</c:v>
                </c:pt>
                <c:pt idx="3197">
                  <c:v>-1.0802159538730167</c:v>
                </c:pt>
                <c:pt idx="3198">
                  <c:v>-1.1176905172978246</c:v>
                </c:pt>
                <c:pt idx="3199">
                  <c:v>-1.1553014993812367</c:v>
                </c:pt>
                <c:pt idx="3200">
                  <c:v>-1.1930488435437951</c:v>
                </c:pt>
                <c:pt idx="3201">
                  <c:v>-1.2309324919370019</c:v>
                </c:pt>
                <c:pt idx="3202">
                  <c:v>-1.2689523854651252</c:v>
                </c:pt>
                <c:pt idx="3203">
                  <c:v>-1.3071084638056178</c:v>
                </c:pt>
                <c:pt idx="3204">
                  <c:v>-1.3454006654295589</c:v>
                </c:pt>
                <c:pt idx="3205">
                  <c:v>-1.3838289276218199</c:v>
                </c:pt>
                <c:pt idx="3206">
                  <c:v>-1.4223931865011972</c:v>
                </c:pt>
                <c:pt idx="3207">
                  <c:v>-1.4610933770397982</c:v>
                </c:pt>
                <c:pt idx="3208">
                  <c:v>-1.4999294330829702</c:v>
                </c:pt>
                <c:pt idx="3209">
                  <c:v>-1.5389012873679142</c:v>
                </c:pt>
                <c:pt idx="3210">
                  <c:v>-1.5780088715431946</c:v>
                </c:pt>
                <c:pt idx="3211">
                  <c:v>-1.6172521161872893</c:v>
                </c:pt>
                <c:pt idx="3212">
                  <c:v>-1.6566309508268087</c:v>
                </c:pt>
                <c:pt idx="3213">
                  <c:v>-1.6961453039554883</c:v>
                </c:pt>
                <c:pt idx="3214">
                  <c:v>-1.735795103051339</c:v>
                </c:pt>
                <c:pt idx="3215">
                  <c:v>-1.7755802745950588</c:v>
                </c:pt>
                <c:pt idx="3216">
                  <c:v>-1.8155007440875237</c:v>
                </c:pt>
                <c:pt idx="3217">
                  <c:v>-1.8555564360669621</c:v>
                </c:pt>
                <c:pt idx="3218">
                  <c:v>-1.8957472741263866</c:v>
                </c:pt>
                <c:pt idx="3219">
                  <c:v>-1.9360731809301035</c:v>
                </c:pt>
                <c:pt idx="3220">
                  <c:v>-1.9765340782308169</c:v>
                </c:pt>
                <c:pt idx="3221">
                  <c:v>-2.0171298868861061</c:v>
                </c:pt>
                <c:pt idx="3222">
                  <c:v>-2.0578605268741406</c:v>
                </c:pt>
                <c:pt idx="3223">
                  <c:v>-2.0987259173107331</c:v>
                </c:pt>
                <c:pt idx="3224">
                  <c:v>-2.1397259764641783</c:v>
                </c:pt>
                <c:pt idx="3225">
                  <c:v>-2.1808606217716999</c:v>
                </c:pt>
                <c:pt idx="3226">
                  <c:v>-2.2221297698545368</c:v>
                </c:pt>
                <c:pt idx="3227">
                  <c:v>-2.2635333365334462</c:v>
                </c:pt>
                <c:pt idx="3228">
                  <c:v>-2.3050712368431663</c:v>
                </c:pt>
                <c:pt idx="3229">
                  <c:v>-2.3467433850484838</c:v>
                </c:pt>
                <c:pt idx="3230">
                  <c:v>-2.3885496946575842</c:v>
                </c:pt>
                <c:pt idx="3231">
                  <c:v>-2.4304900784375856</c:v>
                </c:pt>
                <c:pt idx="3232">
                  <c:v>-2.4725644484284142</c:v>
                </c:pt>
                <c:pt idx="3233">
                  <c:v>-2.5147727159568385</c:v>
                </c:pt>
                <c:pt idx="3234">
                  <c:v>-2.5571147916509411</c:v>
                </c:pt>
                <c:pt idx="3235">
                  <c:v>-2.5995905854534209</c:v>
                </c:pt>
                <c:pt idx="3236">
                  <c:v>-2.6422000066355125</c:v>
                </c:pt>
                <c:pt idx="3237">
                  <c:v>-2.6849429638104247</c:v>
                </c:pt>
                <c:pt idx="3238">
                  <c:v>-2.7278193649464635</c:v>
                </c:pt>
                <c:pt idx="3239">
                  <c:v>-2.7708291173801851</c:v>
                </c:pt>
                <c:pt idx="3240">
                  <c:v>-2.8139721278298166</c:v>
                </c:pt>
                <c:pt idx="3241">
                  <c:v>-2.8572483024074464</c:v>
                </c:pt>
                <c:pt idx="3242">
                  <c:v>-2.9006575466319666</c:v>
                </c:pt>
                <c:pt idx="3243">
                  <c:v>-2.9441997654421126</c:v>
                </c:pt>
                <c:pt idx="3244">
                  <c:v>-2.9878748632076406</c:v>
                </c:pt>
                <c:pt idx="3245">
                  <c:v>-3.0316827437429232</c:v>
                </c:pt>
                <c:pt idx="3246">
                  <c:v>-3.0756233103178587</c:v>
                </c:pt>
                <c:pt idx="3247">
                  <c:v>-3.1196964656706112</c:v>
                </c:pt>
                <c:pt idx="3248">
                  <c:v>-3.1639021120190902</c:v>
                </c:pt>
                <c:pt idx="3249">
                  <c:v>-3.2082401510728809</c:v>
                </c:pt>
                <c:pt idx="3250">
                  <c:v>-3.2527104840443233</c:v>
                </c:pt>
                <c:pt idx="3251">
                  <c:v>-3.2973130116602962</c:v>
                </c:pt>
                <c:pt idx="3252">
                  <c:v>-3.3420476341736771</c:v>
                </c:pt>
                <c:pt idx="3253">
                  <c:v>-3.3869142513741055</c:v>
                </c:pt>
                <c:pt idx="3254">
                  <c:v>-3.4319127625992807</c:v>
                </c:pt>
                <c:pt idx="3255">
                  <c:v>-3.4770430667458103</c:v>
                </c:pt>
                <c:pt idx="3256">
                  <c:v>-3.5223050622801582</c:v>
                </c:pt>
                <c:pt idx="3257">
                  <c:v>-3.5676986472492098</c:v>
                </c:pt>
                <c:pt idx="3258">
                  <c:v>-3.6132237192909211</c:v>
                </c:pt>
                <c:pt idx="3259">
                  <c:v>-3.6588801756449851</c:v>
                </c:pt>
                <c:pt idx="3260">
                  <c:v>-3.7046679131629672</c:v>
                </c:pt>
                <c:pt idx="3261">
                  <c:v>-3.7505868283187906</c:v>
                </c:pt>
                <c:pt idx="3262">
                  <c:v>-3.7966368172187752</c:v>
                </c:pt>
                <c:pt idx="3263">
                  <c:v>-3.8428177756119055</c:v>
                </c:pt>
                <c:pt idx="3264">
                  <c:v>-3.889129598899439</c:v>
                </c:pt>
                <c:pt idx="3265">
                  <c:v>-3.9355721821457674</c:v>
                </c:pt>
                <c:pt idx="3266">
                  <c:v>-3.9821454200868907</c:v>
                </c:pt>
                <c:pt idx="3267">
                  <c:v>-4.0288492071411044</c:v>
                </c:pt>
                <c:pt idx="3268">
                  <c:v>-4.0756834374184523</c:v>
                </c:pt>
                <c:pt idx="3269">
                  <c:v>-4.1226480047298582</c:v>
                </c:pt>
                <c:pt idx="3270">
                  <c:v>-4.1697428025974421</c:v>
                </c:pt>
                <c:pt idx="3271">
                  <c:v>-4.2169677242630534</c:v>
                </c:pt>
                <c:pt idx="3272">
                  <c:v>-4.2643226626977064</c:v>
                </c:pt>
                <c:pt idx="3273">
                  <c:v>-4.3118075106115104</c:v>
                </c:pt>
                <c:pt idx="3274">
                  <c:v>-4.3594221604618806</c:v>
                </c:pt>
                <c:pt idx="3275">
                  <c:v>-4.4071665044635324</c:v>
                </c:pt>
                <c:pt idx="3276">
                  <c:v>-4.4550404345966417</c:v>
                </c:pt>
                <c:pt idx="3277">
                  <c:v>-4.5030438426163597</c:v>
                </c:pt>
                <c:pt idx="3278">
                  <c:v>-4.551176620061506</c:v>
                </c:pt>
                <c:pt idx="3279">
                  <c:v>-4.5994386582631579</c:v>
                </c:pt>
                <c:pt idx="3280">
                  <c:v>-4.6478298483538802</c:v>
                </c:pt>
                <c:pt idx="3281">
                  <c:v>-4.6963500812758241</c:v>
                </c:pt>
                <c:pt idx="3282">
                  <c:v>-4.7449992477895995</c:v>
                </c:pt>
                <c:pt idx="3283">
                  <c:v>-4.7937772384829875</c:v>
                </c:pt>
                <c:pt idx="3284">
                  <c:v>-4.8426839437791571</c:v>
                </c:pt>
                <c:pt idx="3285">
                  <c:v>-4.8917192539450678</c:v>
                </c:pt>
                <c:pt idx="3286">
                  <c:v>-4.9408830590997841</c:v>
                </c:pt>
                <c:pt idx="3287">
                  <c:v>-4.9901752492232649</c:v>
                </c:pt>
                <c:pt idx="3288">
                  <c:v>-5.0395957141638661</c:v>
                </c:pt>
                <c:pt idx="3289">
                  <c:v>-5.0891443436471997</c:v>
                </c:pt>
                <c:pt idx="3290">
                  <c:v>-5.1388210272835284</c:v>
                </c:pt>
                <c:pt idx="3291">
                  <c:v>-5.1886256545764713</c:v>
                </c:pt>
                <c:pt idx="3292">
                  <c:v>-5.2385581149306031</c:v>
                </c:pt>
                <c:pt idx="3293">
                  <c:v>-5.2886182976600251</c:v>
                </c:pt>
                <c:pt idx="3294">
                  <c:v>-5.3388060919951634</c:v>
                </c:pt>
                <c:pt idx="3295">
                  <c:v>-5.389121387091711</c:v>
                </c:pt>
                <c:pt idx="3296">
                  <c:v>-5.4395640720378067</c:v>
                </c:pt>
                <c:pt idx="3297">
                  <c:v>-5.4901340358619679</c:v>
                </c:pt>
                <c:pt idx="3298">
                  <c:v>-5.540831167540782</c:v>
                </c:pt>
                <c:pt idx="3299">
                  <c:v>-5.5916553560063207</c:v>
                </c:pt>
                <c:pt idx="3300">
                  <c:v>-5.6426064901540709</c:v>
                </c:pt>
                <c:pt idx="3301">
                  <c:v>-5.6936844588502842</c:v>
                </c:pt>
                <c:pt idx="3302">
                  <c:v>-5.7448891509394961</c:v>
                </c:pt>
                <c:pt idx="3303">
                  <c:v>-5.7962204552516479</c:v>
                </c:pt>
                <c:pt idx="3304">
                  <c:v>-5.8476782606098263</c:v>
                </c:pt>
                <c:pt idx="3305">
                  <c:v>-5.8992624558376257</c:v>
                </c:pt>
                <c:pt idx="3306">
                  <c:v>-5.9509729297662872</c:v>
                </c:pt>
                <c:pt idx="3307">
                  <c:v>-6.0028095712416016</c:v>
                </c:pt>
                <c:pt idx="3308">
                  <c:v>-6.0547722691315222</c:v>
                </c:pt>
                <c:pt idx="3309">
                  <c:v>-6.1068609123331017</c:v>
                </c:pt>
                <c:pt idx="3310">
                  <c:v>-6.1590753897792849</c:v>
                </c:pt>
                <c:pt idx="3311">
                  <c:v>-6.2114155904466628</c:v>
                </c:pt>
                <c:pt idx="3312">
                  <c:v>-6.2638814033613874</c:v>
                </c:pt>
                <c:pt idx="3313">
                  <c:v>-6.3164727176068967</c:v>
                </c:pt>
                <c:pt idx="3314">
                  <c:v>-6.369189422330348</c:v>
                </c:pt>
                <c:pt idx="3315">
                  <c:v>-6.4220314067494773</c:v>
                </c:pt>
                <c:pt idx="3316">
                  <c:v>-6.4749985601590847</c:v>
                </c:pt>
                <c:pt idx="3317">
                  <c:v>-6.5280907719382988</c:v>
                </c:pt>
                <c:pt idx="3318">
                  <c:v>-6.5813079315566299</c:v>
                </c:pt>
                <c:pt idx="3319">
                  <c:v>-6.6346499285806413</c:v>
                </c:pt>
                <c:pt idx="3320">
                  <c:v>-6.6881166526805806</c:v>
                </c:pt>
                <c:pt idx="3321">
                  <c:v>-6.7417079936366884</c:v>
                </c:pt>
                <c:pt idx="3322">
                  <c:v>-6.7954238413454284</c:v>
                </c:pt>
                <c:pt idx="3323">
                  <c:v>-6.8492640858259399</c:v>
                </c:pt>
                <c:pt idx="3324">
                  <c:v>-6.9032286172265565</c:v>
                </c:pt>
                <c:pt idx="3325">
                  <c:v>-6.9573173258305161</c:v>
                </c:pt>
                <c:pt idx="3326">
                  <c:v>-7.0115301020621672</c:v>
                </c:pt>
                <c:pt idx="3327">
                  <c:v>-7.0658668364929014</c:v>
                </c:pt>
                <c:pt idx="3328">
                  <c:v>-7.1203274198476496</c:v>
                </c:pt>
                <c:pt idx="3329">
                  <c:v>-7.1749117430104237</c:v>
                </c:pt>
                <c:pt idx="3330">
                  <c:v>-7.2296196970297002</c:v>
                </c:pt>
                <c:pt idx="3331">
                  <c:v>-7.2844511731252943</c:v>
                </c:pt>
                <c:pt idx="3332">
                  <c:v>-7.3394060626926505</c:v>
                </c:pt>
                <c:pt idx="3333">
                  <c:v>-7.3944842573099212</c:v>
                </c:pt>
                <c:pt idx="3334">
                  <c:v>-7.4496856487422383</c:v>
                </c:pt>
                <c:pt idx="3335">
                  <c:v>-7.5050101289480882</c:v>
                </c:pt>
                <c:pt idx="3336">
                  <c:v>-7.5604575900841127</c:v>
                </c:pt>
                <c:pt idx="3337">
                  <c:v>-7.616027924510429</c:v>
                </c:pt>
                <c:pt idx="3338">
                  <c:v>-7.6717210247966019</c:v>
                </c:pt>
                <c:pt idx="3339">
                  <c:v>-7.7275367837259124</c:v>
                </c:pt>
                <c:pt idx="3340">
                  <c:v>-7.7834750943007549</c:v>
                </c:pt>
                <c:pt idx="3341">
                  <c:v>-7.8395358497475769</c:v>
                </c:pt>
                <c:pt idx="3342">
                  <c:v>-7.8957189435219792</c:v>
                </c:pt>
                <c:pt idx="3343">
                  <c:v>-7.9520242693132541</c:v>
                </c:pt>
                <c:pt idx="3344">
                  <c:v>-8.0084517210489317</c:v>
                </c:pt>
                <c:pt idx="3345">
                  <c:v>-8.065001192900187</c:v>
                </c:pt>
                <c:pt idx="3346">
                  <c:v>-8.1216725792854909</c:v>
                </c:pt>
                <c:pt idx="3347">
                  <c:v>-8.1784657748756224</c:v>
                </c:pt>
                <c:pt idx="3348">
                  <c:v>-8.2353806745973106</c:v>
                </c:pt>
                <c:pt idx="3349">
                  <c:v>-8.2924171736387358</c:v>
                </c:pt>
                <c:pt idx="3350">
                  <c:v>-8.3495751674523984</c:v>
                </c:pt>
                <c:pt idx="3351">
                  <c:v>-8.406854551759654</c:v>
                </c:pt>
                <c:pt idx="3352">
                  <c:v>-8.4642552225550887</c:v>
                </c:pt>
                <c:pt idx="3353">
                  <c:v>-8.5217770761095011</c:v>
                </c:pt>
                <c:pt idx="3354">
                  <c:v>-8.5794200089746298</c:v>
                </c:pt>
                <c:pt idx="3355">
                  <c:v>-8.6371839179859595</c:v>
                </c:pt>
                <c:pt idx="3356">
                  <c:v>-8.6950687002667166</c:v>
                </c:pt>
                <c:pt idx="3357">
                  <c:v>-8.7530742532308405</c:v>
                </c:pt>
                <c:pt idx="3358">
                  <c:v>-8.8112004745871602</c:v>
                </c:pt>
                <c:pt idx="3359">
                  <c:v>-8.869447262341474</c:v>
                </c:pt>
                <c:pt idx="3360">
                  <c:v>-8.9278145148007191</c:v>
                </c:pt>
                <c:pt idx="3361">
                  <c:v>-8.9863021305752095</c:v>
                </c:pt>
                <c:pt idx="3362">
                  <c:v>-9.0449100085816472</c:v>
                </c:pt>
                <c:pt idx="3363">
                  <c:v>-9.1036380480458838</c:v>
                </c:pt>
                <c:pt idx="3364">
                  <c:v>-9.1624861485058435</c:v>
                </c:pt>
                <c:pt idx="3365">
                  <c:v>-9.2214542098137411</c:v>
                </c:pt>
                <c:pt idx="3366">
                  <c:v>-9.2805421321381711</c:v>
                </c:pt>
                <c:pt idx="3367">
                  <c:v>-9.3397498159669752</c:v>
                </c:pt>
                <c:pt idx="3368">
                  <c:v>-9.399077162109327</c:v>
                </c:pt>
                <c:pt idx="3369">
                  <c:v>-9.4585240716967292</c:v>
                </c:pt>
                <c:pt idx="3370">
                  <c:v>-9.5180904461861573</c:v>
                </c:pt>
                <c:pt idx="3371">
                  <c:v>-9.5777761873615503</c:v>
                </c:pt>
                <c:pt idx="3372">
                  <c:v>-9.6375811973344678</c:v>
                </c:pt>
                <c:pt idx="3373">
                  <c:v>-9.6975053785468894</c:v>
                </c:pt>
                <c:pt idx="3374">
                  <c:v>-9.757548633771604</c:v>
                </c:pt>
                <c:pt idx="3375">
                  <c:v>-9.8177108661139059</c:v>
                </c:pt>
                <c:pt idx="3376">
                  <c:v>-9.8779919790126218</c:v>
                </c:pt>
                <c:pt idx="3377">
                  <c:v>-9.938391876240761</c:v>
                </c:pt>
                <c:pt idx="3378">
                  <c:v>-9.9989104619068012</c:v>
                </c:pt>
                <c:pt idx="3379">
                  <c:v>-10.059547640454687</c:v>
                </c:pt>
                <c:pt idx="3380">
                  <c:v>-10.12030331666522</c:v>
                </c:pt>
                <c:pt idx="3381">
                  <c:v>-10.181177395655752</c:v>
                </c:pt>
                <c:pt idx="3382">
                  <c:v>-10.24216978288057</c:v>
                </c:pt>
                <c:pt idx="3383">
                  <c:v>-10.303280384131357</c:v>
                </c:pt>
                <c:pt idx="3384">
                  <c:v>-10.364509105536516</c:v>
                </c:pt>
                <c:pt idx="3385">
                  <c:v>-10.425855853561606</c:v>
                </c:pt>
                <c:pt idx="3386">
                  <c:v>-10.487320535008532</c:v>
                </c:pt>
                <c:pt idx="3387">
                  <c:v>-10.548903057015304</c:v>
                </c:pt>
                <c:pt idx="3388">
                  <c:v>-10.610603327055458</c:v>
                </c:pt>
                <c:pt idx="3389">
                  <c:v>-10.672421252936914</c:v>
                </c:pt>
                <c:pt idx="3390">
                  <c:v>-10.734356742801339</c:v>
                </c:pt>
                <c:pt idx="3391">
                  <c:v>-10.796409705123169</c:v>
                </c:pt>
                <c:pt idx="3392">
                  <c:v>-10.858580048707903</c:v>
                </c:pt>
                <c:pt idx="3393">
                  <c:v>-10.920867682691291</c:v>
                </c:pt>
                <c:pt idx="3394">
                  <c:v>-10.983272516537108</c:v>
                </c:pt>
                <c:pt idx="3395">
                  <c:v>-11.045794460036213</c:v>
                </c:pt>
                <c:pt idx="3396">
                  <c:v>-11.108433423304014</c:v>
                </c:pt>
                <c:pt idx="3397">
                  <c:v>-11.171189316778904</c:v>
                </c:pt>
                <c:pt idx="3398">
                  <c:v>-11.234062051219718</c:v>
                </c:pt>
                <c:pt idx="3399">
                  <c:v>-11.297051537704041</c:v>
                </c:pt>
                <c:pt idx="3400">
                  <c:v>-11.360157687624682</c:v>
                </c:pt>
                <c:pt idx="3401">
                  <c:v>-11.423380412688175</c:v>
                </c:pt>
                <c:pt idx="3402">
                  <c:v>-11.486719624911224</c:v>
                </c:pt>
                <c:pt idx="3403">
                  <c:v>-11.550175236618061</c:v>
                </c:pt>
                <c:pt idx="3404">
                  <c:v>-11.613747160437121</c:v>
                </c:pt>
                <c:pt idx="3405">
                  <c:v>-11.677435309297817</c:v>
                </c:pt>
                <c:pt idx="3406">
                  <c:v>-11.741239596427501</c:v>
                </c:pt>
                <c:pt idx="3407">
                  <c:v>-11.805159935347172</c:v>
                </c:pt>
                <c:pt idx="3408">
                  <c:v>-11.869196239868355</c:v>
                </c:pt>
                <c:pt idx="3409">
                  <c:v>-11.933348424088784</c:v>
                </c:pt>
                <c:pt idx="3410">
                  <c:v>-11.997616402388649</c:v>
                </c:pt>
                <c:pt idx="3411">
                  <c:v>-12.062000089425759</c:v>
                </c:pt>
                <c:pt idx="3412">
                  <c:v>-12.126499400132058</c:v>
                </c:pt>
                <c:pt idx="3413">
                  <c:v>-12.191114249708404</c:v>
                </c:pt>
                <c:pt idx="3414">
                  <c:v>-12.255844553620035</c:v>
                </c:pt>
                <c:pt idx="3415">
                  <c:v>-12.320690227591625</c:v>
                </c:pt>
                <c:pt idx="3416">
                  <c:v>-12.385651187602511</c:v>
                </c:pt>
                <c:pt idx="3417">
                  <c:v>-12.450727349881108</c:v>
                </c:pt>
                <c:pt idx="3418">
                  <c:v>-12.515918630900218</c:v>
                </c:pt>
                <c:pt idx="3419">
                  <c:v>-12.581224947370657</c:v>
                </c:pt>
                <c:pt idx="3420">
                  <c:v>-12.646646216236231</c:v>
                </c:pt>
                <c:pt idx="3421">
                  <c:v>-12.712182354667787</c:v>
                </c:pt>
                <c:pt idx="3422">
                  <c:v>-12.777833280057138</c:v>
                </c:pt>
                <c:pt idx="3423">
                  <c:v>-12.843598910011011</c:v>
                </c:pt>
                <c:pt idx="3424">
                  <c:v>-12.909479162344581</c:v>
                </c:pt>
                <c:pt idx="3425">
                  <c:v>-12.975473955075529</c:v>
                </c:pt>
                <c:pt idx="3426">
                  <c:v>-13.041583206416789</c:v>
                </c:pt>
                <c:pt idx="3427">
                  <c:v>-13.107806834770305</c:v>
                </c:pt>
                <c:pt idx="3428">
                  <c:v>-13.174144758719752</c:v>
                </c:pt>
                <c:pt idx="3429">
                  <c:v>-13.240596897024147</c:v>
                </c:pt>
                <c:pt idx="3430">
                  <c:v>-13.307163168609797</c:v>
                </c:pt>
                <c:pt idx="3431">
                  <c:v>-13.373843492563445</c:v>
                </c:pt>
                <c:pt idx="3432">
                  <c:v>-13.440637788124798</c:v>
                </c:pt>
                <c:pt idx="3433">
                  <c:v>-13.507545974678754</c:v>
                </c:pt>
                <c:pt idx="3434">
                  <c:v>-13.574567971747424</c:v>
                </c:pt>
                <c:pt idx="3435">
                  <c:v>-13.641703698982827</c:v>
                </c:pt>
                <c:pt idx="3436">
                  <c:v>-13.708953076158094</c:v>
                </c:pt>
                <c:pt idx="3437">
                  <c:v>-13.776316023159627</c:v>
                </c:pt>
                <c:pt idx="3438">
                  <c:v>-13.843792459978676</c:v>
                </c:pt>
                <c:pt idx="3439">
                  <c:v>-13.911382306702924</c:v>
                </c:pt>
                <c:pt idx="3440">
                  <c:v>-13.97908548350758</c:v>
                </c:pt>
                <c:pt idx="3441">
                  <c:v>-14.04690191064703</c:v>
                </c:pt>
                <c:pt idx="3442">
                  <c:v>-14.114831508445306</c:v>
                </c:pt>
                <c:pt idx="3443">
                  <c:v>-14.182874197287877</c:v>
                </c:pt>
                <c:pt idx="3444">
                  <c:v>-14.251029897611593</c:v>
                </c:pt>
                <c:pt idx="3445">
                  <c:v>-14.319298529896141</c:v>
                </c:pt>
                <c:pt idx="3446">
                  <c:v>-14.387680014654014</c:v>
                </c:pt>
                <c:pt idx="3447">
                  <c:v>-14.456174272421219</c:v>
                </c:pt>
                <c:pt idx="3448">
                  <c:v>-14.524781223747798</c:v>
                </c:pt>
                <c:pt idx="3449">
                  <c:v>-14.593500789187313</c:v>
                </c:pt>
                <c:pt idx="3450">
                  <c:v>-14.66233288928791</c:v>
                </c:pt>
                <c:pt idx="3451">
                  <c:v>-14.731277444581362</c:v>
                </c:pt>
                <c:pt idx="3452">
                  <c:v>-14.800334375573115</c:v>
                </c:pt>
                <c:pt idx="3453">
                  <c:v>-14.869503602732465</c:v>
                </c:pt>
                <c:pt idx="3454">
                  <c:v>-14.938785046481831</c:v>
                </c:pt>
                <c:pt idx="3455">
                  <c:v>-15.008178627185945</c:v>
                </c:pt>
                <c:pt idx="3456">
                  <c:v>-15.077684265141659</c:v>
                </c:pt>
                <c:pt idx="3457">
                  <c:v>-15.147301880566991</c:v>
                </c:pt>
                <c:pt idx="3458">
                  <c:v>-15.217031393590286</c:v>
                </c:pt>
                <c:pt idx="3459">
                  <c:v>-15.286872724239437</c:v>
                </c:pt>
                <c:pt idx="3460">
                  <c:v>-15.356825792430378</c:v>
                </c:pt>
                <c:pt idx="3461">
                  <c:v>-15.426890517956629</c:v>
                </c:pt>
                <c:pt idx="3462">
                  <c:v>-15.497066820477627</c:v>
                </c:pt>
                <c:pt idx="3463">
                  <c:v>-15.567354619507006</c:v>
                </c:pt>
                <c:pt idx="3464">
                  <c:v>-15.637753834402112</c:v>
                </c:pt>
                <c:pt idx="3465">
                  <c:v>-15.708264384351695</c:v>
                </c:pt>
                <c:pt idx="3466">
                  <c:v>-15.778886188364204</c:v>
                </c:pt>
                <c:pt idx="3467">
                  <c:v>-15.849619165257016</c:v>
                </c:pt>
                <c:pt idx="3468">
                  <c:v>-15.920463233643648</c:v>
                </c:pt>
                <c:pt idx="3469">
                  <c:v>-15.991418311922128</c:v>
                </c:pt>
                <c:pt idx="3470">
                  <c:v>-16.062484318263852</c:v>
                </c:pt>
                <c:pt idx="3471">
                  <c:v>-16.133661170600156</c:v>
                </c:pt>
                <c:pt idx="3472">
                  <c:v>-16.204948786611382</c:v>
                </c:pt>
                <c:pt idx="3473">
                  <c:v>-16.27634708371431</c:v>
                </c:pt>
                <c:pt idx="3474">
                  <c:v>-16.347855979049545</c:v>
                </c:pt>
                <c:pt idx="3475">
                  <c:v>-16.419475389469845</c:v>
                </c:pt>
                <c:pt idx="3476">
                  <c:v>-16.491205231527513</c:v>
                </c:pt>
                <c:pt idx="3477">
                  <c:v>-16.563045421462046</c:v>
                </c:pt>
                <c:pt idx="3478">
                  <c:v>-16.634995875187229</c:v>
                </c:pt>
                <c:pt idx="3479">
                  <c:v>-16.707056508279024</c:v>
                </c:pt>
                <c:pt idx="3480">
                  <c:v>-16.779227235962871</c:v>
                </c:pt>
                <c:pt idx="3481">
                  <c:v>-16.851507973101324</c:v>
                </c:pt>
                <c:pt idx="3482">
                  <c:v>-16.923898634180464</c:v>
                </c:pt>
                <c:pt idx="3483">
                  <c:v>-16.996399133298375</c:v>
                </c:pt>
                <c:pt idx="3484">
                  <c:v>-17.069009384151613</c:v>
                </c:pt>
                <c:pt idx="3485">
                  <c:v>-17.141729300022295</c:v>
                </c:pt>
                <c:pt idx="3486">
                  <c:v>-17.214558793765924</c:v>
                </c:pt>
                <c:pt idx="3487">
                  <c:v>-17.287497777797721</c:v>
                </c:pt>
                <c:pt idx="3488">
                  <c:v>-17.36054616408023</c:v>
                </c:pt>
                <c:pt idx="3489">
                  <c:v>-17.43370386411042</c:v>
                </c:pt>
                <c:pt idx="3490">
                  <c:v>-17.506970788906372</c:v>
                </c:pt>
                <c:pt idx="3491">
                  <c:v>-17.580346848994409</c:v>
                </c:pt>
                <c:pt idx="3492">
                  <c:v>-17.653831954396196</c:v>
                </c:pt>
                <c:pt idx="3493">
                  <c:v>-17.727426014615766</c:v>
                </c:pt>
                <c:pt idx="3494">
                  <c:v>-17.80112893862611</c:v>
                </c:pt>
                <c:pt idx="3495">
                  <c:v>-17.874940634856959</c:v>
                </c:pt>
                <c:pt idx="3496">
                  <c:v>-17.948861011180675</c:v>
                </c:pt>
                <c:pt idx="3497">
                  <c:v>-18.022889974899655</c:v>
                </c:pt>
                <c:pt idx="3498">
                  <c:v>-18.097027432733917</c:v>
                </c:pt>
                <c:pt idx="3499">
                  <c:v>-18.171273290807004</c:v>
                </c:pt>
                <c:pt idx="3500">
                  <c:v>-18.24562745463351</c:v>
                </c:pt>
                <c:pt idx="3501">
                  <c:v>-18.320089829105797</c:v>
                </c:pt>
                <c:pt idx="3502">
                  <c:v>-18.394660318481339</c:v>
                </c:pt>
                <c:pt idx="3503">
                  <c:v>-18.469338826369196</c:v>
                </c:pt>
                <c:pt idx="3504">
                  <c:v>-18.544125255717514</c:v>
                </c:pt>
                <c:pt idx="3505">
                  <c:v>-18.619019508800083</c:v>
                </c:pt>
                <c:pt idx="3506">
                  <c:v>-18.694021487203528</c:v>
                </c:pt>
                <c:pt idx="3507">
                  <c:v>-18.769131091814828</c:v>
                </c:pt>
                <c:pt idx="3508">
                  <c:v>-18.844348222807465</c:v>
                </c:pt>
                <c:pt idx="3509">
                  <c:v>-18.919672779629423</c:v>
                </c:pt>
                <c:pt idx="3510">
                  <c:v>-18.995104660989988</c:v>
                </c:pt>
                <c:pt idx="3511">
                  <c:v>-19.070643764846679</c:v>
                </c:pt>
                <c:pt idx="3512">
                  <c:v>-19.146289988393058</c:v>
                </c:pt>
                <c:pt idx="3513">
                  <c:v>-19.222043228045756</c:v>
                </c:pt>
                <c:pt idx="3514">
                  <c:v>-19.297903379431222</c:v>
                </c:pt>
                <c:pt idx="3515">
                  <c:v>-19.373870337373901</c:v>
                </c:pt>
                <c:pt idx="3516">
                  <c:v>-19.449943995883288</c:v>
                </c:pt>
                <c:pt idx="3517">
                  <c:v>-19.526124248141404</c:v>
                </c:pt>
                <c:pt idx="3518">
                  <c:v>-19.602410986490526</c:v>
                </c:pt>
                <c:pt idx="3519">
                  <c:v>-19.678804102420347</c:v>
                </c:pt>
                <c:pt idx="3520">
                  <c:v>-19.755303486555679</c:v>
                </c:pt>
                <c:pt idx="3521">
                  <c:v>-19.831909028644674</c:v>
                </c:pt>
                <c:pt idx="3522">
                  <c:v>-19.908620617546092</c:v>
                </c:pt>
                <c:pt idx="3523">
                  <c:v>-19.985438141217127</c:v>
                </c:pt>
                <c:pt idx="3524">
                  <c:v>-20.062361486701615</c:v>
                </c:pt>
                <c:pt idx="3525">
                  <c:v>-20.139390540117986</c:v>
                </c:pt>
                <c:pt idx="3526">
                  <c:v>-20.216525186647004</c:v>
                </c:pt>
                <c:pt idx="3527">
                  <c:v>-20.293765310520115</c:v>
                </c:pt>
                <c:pt idx="3528">
                  <c:v>-20.371110795007837</c:v>
                </c:pt>
                <c:pt idx="3529">
                  <c:v>-20.448561522407779</c:v>
                </c:pt>
                <c:pt idx="3530">
                  <c:v>-20.526117374033014</c:v>
                </c:pt>
                <c:pt idx="3531">
                  <c:v>-20.603778230200888</c:v>
                </c:pt>
                <c:pt idx="3532">
                  <c:v>-20.681543970221576</c:v>
                </c:pt>
                <c:pt idx="3533">
                  <c:v>-20.759414472385963</c:v>
                </c:pt>
                <c:pt idx="3534">
                  <c:v>-20.837389613955644</c:v>
                </c:pt>
                <c:pt idx="3535">
                  <c:v>-20.915469271150844</c:v>
                </c:pt>
                <c:pt idx="3536">
                  <c:v>-20.993653319140051</c:v>
                </c:pt>
                <c:pt idx="3537">
                  <c:v>-21.071941632027986</c:v>
                </c:pt>
                <c:pt idx="3538">
                  <c:v>-21.150334082846506</c:v>
                </c:pt>
                <c:pt idx="3539">
                  <c:v>-21.228830543542312</c:v>
                </c:pt>
                <c:pt idx="3540">
                  <c:v>-21.307430884967104</c:v>
                </c:pt>
                <c:pt idx="3541">
                  <c:v>-21.38613497686697</c:v>
                </c:pt>
                <c:pt idx="3542">
                  <c:v>-21.464942687871943</c:v>
                </c:pt>
                <c:pt idx="3543">
                  <c:v>-21.543853885485994</c:v>
                </c:pt>
                <c:pt idx="3544">
                  <c:v>-21.622868436076214</c:v>
                </c:pt>
                <c:pt idx="3545">
                  <c:v>-21.7019862048639</c:v>
                </c:pt>
                <c:pt idx="3546">
                  <c:v>-21.781207055913406</c:v>
                </c:pt>
                <c:pt idx="3547">
                  <c:v>-21.860530852123446</c:v>
                </c:pt>
                <c:pt idx="3548">
                  <c:v>-21.939957455216977</c:v>
                </c:pt>
                <c:pt idx="3549">
                  <c:v>-22.019486725731316</c:v>
                </c:pt>
                <c:pt idx="3550">
                  <c:v>-22.099118523009587</c:v>
                </c:pt>
                <c:pt idx="3551">
                  <c:v>-22.178852705191009</c:v>
                </c:pt>
                <c:pt idx="3552">
                  <c:v>-22.258689129201596</c:v>
                </c:pt>
                <c:pt idx="3553">
                  <c:v>-22.338627650745707</c:v>
                </c:pt>
                <c:pt idx="3554">
                  <c:v>-22.418668124296698</c:v>
                </c:pt>
                <c:pt idx="3555">
                  <c:v>-22.498810403088502</c:v>
                </c:pt>
                <c:pt idx="3556">
                  <c:v>-22.579054339107309</c:v>
                </c:pt>
                <c:pt idx="3557">
                  <c:v>-22.659399783082527</c:v>
                </c:pt>
                <c:pt idx="3558">
                  <c:v>-22.739846584478805</c:v>
                </c:pt>
                <c:pt idx="3559">
                  <c:v>-22.820394591488462</c:v>
                </c:pt>
                <c:pt idx="3560">
                  <c:v>-22.901043651022714</c:v>
                </c:pt>
                <c:pt idx="3561">
                  <c:v>-22.981793608704084</c:v>
                </c:pt>
                <c:pt idx="3562">
                  <c:v>-23.062644308859515</c:v>
                </c:pt>
                <c:pt idx="3563">
                  <c:v>-23.143595594511311</c:v>
                </c:pt>
                <c:pt idx="3564">
                  <c:v>-23.224647307371345</c:v>
                </c:pt>
                <c:pt idx="3565">
                  <c:v>-23.305799287832741</c:v>
                </c:pt>
                <c:pt idx="3566">
                  <c:v>-23.387051374963718</c:v>
                </c:pt>
                <c:pt idx="3567">
                  <c:v>-23.468403406500016</c:v>
                </c:pt>
                <c:pt idx="3568">
                  <c:v>-23.549855218838598</c:v>
                </c:pt>
                <c:pt idx="3569">
                  <c:v>-23.631406647030513</c:v>
                </c:pt>
                <c:pt idx="3570">
                  <c:v>-23.713057524775792</c:v>
                </c:pt>
                <c:pt idx="3571">
                  <c:v>-23.794807684415392</c:v>
                </c:pt>
                <c:pt idx="3572">
                  <c:v>-23.876656956926841</c:v>
                </c:pt>
                <c:pt idx="3573">
                  <c:v>-23.958605171917231</c:v>
                </c:pt>
                <c:pt idx="3574">
                  <c:v>-24.040652157617654</c:v>
                </c:pt>
                <c:pt idx="3575">
                  <c:v>-24.122797740878465</c:v>
                </c:pt>
                <c:pt idx="3576">
                  <c:v>-24.20504174716293</c:v>
                </c:pt>
                <c:pt idx="3577">
                  <c:v>-24.287384000542023</c:v>
                </c:pt>
                <c:pt idx="3578">
                  <c:v>-24.369824323690324</c:v>
                </c:pt>
                <c:pt idx="3579">
                  <c:v>-24.452362537879992</c:v>
                </c:pt>
                <c:pt idx="3580">
                  <c:v>-24.534998462976915</c:v>
                </c:pt>
                <c:pt idx="3581">
                  <c:v>-24.61773191743567</c:v>
                </c:pt>
                <c:pt idx="3582">
                  <c:v>-24.700562718295544</c:v>
                </c:pt>
                <c:pt idx="3583">
                  <c:v>-24.783490681175948</c:v>
                </c:pt>
                <c:pt idx="3584">
                  <c:v>-24.866515620272999</c:v>
                </c:pt>
                <c:pt idx="3585">
                  <c:v>-24.949637348354663</c:v>
                </c:pt>
                <c:pt idx="3586">
                  <c:v>-25.032855676758572</c:v>
                </c:pt>
                <c:pt idx="3587">
                  <c:v>-25.11617041538738</c:v>
                </c:pt>
                <c:pt idx="3588">
                  <c:v>-25.199581372705961</c:v>
                </c:pt>
                <c:pt idx="3589">
                  <c:v>-25.283088355737927</c:v>
                </c:pt>
                <c:pt idx="3590">
                  <c:v>-25.366691170063696</c:v>
                </c:pt>
                <c:pt idx="3591">
                  <c:v>-25.450389619816175</c:v>
                </c:pt>
                <c:pt idx="3592">
                  <c:v>-25.534183507679916</c:v>
                </c:pt>
                <c:pt idx="3593">
                  <c:v>-25.618072634887309</c:v>
                </c:pt>
                <c:pt idx="3594">
                  <c:v>-25.702056801216994</c:v>
                </c:pt>
                <c:pt idx="3595">
                  <c:v>-25.786135804992281</c:v>
                </c:pt>
                <c:pt idx="3596">
                  <c:v>-25.87030944307849</c:v>
                </c:pt>
                <c:pt idx="3597">
                  <c:v>-25.954577510881943</c:v>
                </c:pt>
                <c:pt idx="3598">
                  <c:v>-26.038939802347862</c:v>
                </c:pt>
                <c:pt idx="3599">
                  <c:v>-26.123396109959906</c:v>
                </c:pt>
                <c:pt idx="3600">
                  <c:v>-26.207946224738372</c:v>
                </c:pt>
                <c:pt idx="3601">
                  <c:v>-26.292589936239892</c:v>
                </c:pt>
                <c:pt idx="3602">
                  <c:v>-26.377327032555996</c:v>
                </c:pt>
                <c:pt idx="3603">
                  <c:v>-26.462157300313219</c:v>
                </c:pt>
                <c:pt idx="3604">
                  <c:v>-26.547080524672644</c:v>
                </c:pt>
                <c:pt idx="3605">
                  <c:v>-26.632096489329264</c:v>
                </c:pt>
                <c:pt idx="3606">
                  <c:v>-26.717204976512523</c:v>
                </c:pt>
                <c:pt idx="3607">
                  <c:v>-26.802405766986482</c:v>
                </c:pt>
                <c:pt idx="3608">
                  <c:v>-26.887698640049958</c:v>
                </c:pt>
                <c:pt idx="3609">
                  <c:v>-26.973083373537126</c:v>
                </c:pt>
                <c:pt idx="3610">
                  <c:v>-27.058559743818709</c:v>
                </c:pt>
                <c:pt idx="3611">
                  <c:v>-27.144127525802368</c:v>
                </c:pt>
                <c:pt idx="3612">
                  <c:v>-27.229786492934434</c:v>
                </c:pt>
                <c:pt idx="3613">
                  <c:v>-27.315536417200079</c:v>
                </c:pt>
                <c:pt idx="3614">
                  <c:v>-27.401377069126774</c:v>
                </c:pt>
                <c:pt idx="3615">
                  <c:v>-27.487308217784062</c:v>
                </c:pt>
                <c:pt idx="3616">
                  <c:v>-27.573329630786752</c:v>
                </c:pt>
                <c:pt idx="3617">
                  <c:v>-27.659441074296041</c:v>
                </c:pt>
                <c:pt idx="3618">
                  <c:v>-27.745642313022508</c:v>
                </c:pt>
                <c:pt idx="3619">
                  <c:v>-27.8319331102281</c:v>
                </c:pt>
                <c:pt idx="3620">
                  <c:v>-27.918313227729385</c:v>
                </c:pt>
                <c:pt idx="3621">
                  <c:v>-28.004782425899187</c:v>
                </c:pt>
                <c:pt idx="3622">
                  <c:v>-28.091340463670949</c:v>
                </c:pt>
                <c:pt idx="3623">
                  <c:v>-28.177987098540946</c:v>
                </c:pt>
                <c:pt idx="3624">
                  <c:v>-28.264722086571943</c:v>
                </c:pt>
                <c:pt idx="3625">
                  <c:v>-28.351545182397089</c:v>
                </c:pt>
                <c:pt idx="3626">
                  <c:v>-28.438456139223018</c:v>
                </c:pt>
                <c:pt idx="3627">
                  <c:v>-28.525454708834353</c:v>
                </c:pt>
                <c:pt idx="3628">
                  <c:v>-28.612540641597416</c:v>
                </c:pt>
                <c:pt idx="3629">
                  <c:v>-28.699713686464602</c:v>
                </c:pt>
                <c:pt idx="3630">
                  <c:v>-28.78697359097897</c:v>
                </c:pt>
                <c:pt idx="3631">
                  <c:v>-28.874320101279043</c:v>
                </c:pt>
                <c:pt idx="3632">
                  <c:v>-28.961752962102739</c:v>
                </c:pt>
                <c:pt idx="3633">
                  <c:v>-29.04927191679382</c:v>
                </c:pt>
                <c:pt idx="3634">
                  <c:v>-29.136876707305749</c:v>
                </c:pt>
                <c:pt idx="3635">
                  <c:v>-29.224567074207858</c:v>
                </c:pt>
                <c:pt idx="3636">
                  <c:v>-29.312342756690644</c:v>
                </c:pt>
                <c:pt idx="3637">
                  <c:v>-29.4002034925714</c:v>
                </c:pt>
                <c:pt idx="3638">
                  <c:v>-29.488149018300408</c:v>
                </c:pt>
                <c:pt idx="3639">
                  <c:v>-29.576179068966667</c:v>
                </c:pt>
                <c:pt idx="3640">
                  <c:v>-29.664293378304247</c:v>
                </c:pt>
                <c:pt idx="3641">
                  <c:v>-29.752491678699155</c:v>
                </c:pt>
                <c:pt idx="3642">
                  <c:v>-29.840773701195346</c:v>
                </c:pt>
                <c:pt idx="3643">
                  <c:v>-29.929139175501618</c:v>
                </c:pt>
                <c:pt idx="3644">
                  <c:v>-30.017587829999187</c:v>
                </c:pt>
                <c:pt idx="3645">
                  <c:v>-30.106119391747782</c:v>
                </c:pt>
                <c:pt idx="3646">
                  <c:v>-30.194733586493953</c:v>
                </c:pt>
                <c:pt idx="3647">
                  <c:v>-30.283430138677968</c:v>
                </c:pt>
                <c:pt idx="3648">
                  <c:v>-30.37220877144161</c:v>
                </c:pt>
                <c:pt idx="3649">
                  <c:v>-30.461069206636111</c:v>
                </c:pt>
                <c:pt idx="3650">
                  <c:v>-30.550011164829822</c:v>
                </c:pt>
                <c:pt idx="3651">
                  <c:v>-30.639034365317031</c:v>
                </c:pt>
                <c:pt idx="3652">
                  <c:v>-30.728138526125562</c:v>
                </c:pt>
                <c:pt idx="3653">
                  <c:v>-30.817323364025519</c:v>
                </c:pt>
                <c:pt idx="3654">
                  <c:v>-30.90658859453832</c:v>
                </c:pt>
                <c:pt idx="3655">
                  <c:v>-30.995933931944961</c:v>
                </c:pt>
                <c:pt idx="3656">
                  <c:v>-31.08535908929553</c:v>
                </c:pt>
                <c:pt idx="3657">
                  <c:v>-31.174863778418022</c:v>
                </c:pt>
                <c:pt idx="3658">
                  <c:v>-31.264447709927868</c:v>
                </c:pt>
                <c:pt idx="3659">
                  <c:v>-31.35411059323717</c:v>
                </c:pt>
                <c:pt idx="3660">
                  <c:v>-31.443852136564754</c:v>
                </c:pt>
                <c:pt idx="3661">
                  <c:v>-31.533672046945664</c:v>
                </c:pt>
                <c:pt idx="3662">
                  <c:v>-31.62357003024113</c:v>
                </c:pt>
                <c:pt idx="3663">
                  <c:v>-31.713545791149183</c:v>
                </c:pt>
                <c:pt idx="3664">
                  <c:v>-31.803599033214166</c:v>
                </c:pt>
                <c:pt idx="3665">
                  <c:v>-31.893729458837917</c:v>
                </c:pt>
                <c:pt idx="3666">
                  <c:v>-31.983936769289972</c:v>
                </c:pt>
                <c:pt idx="3667">
                  <c:v>-32.074220664718169</c:v>
                </c:pt>
                <c:pt idx="3668">
                  <c:v>-32.164580844160213</c:v>
                </c:pt>
                <c:pt idx="3669">
                  <c:v>-32.255017005554265</c:v>
                </c:pt>
                <c:pt idx="3670">
                  <c:v>-32.345528845750053</c:v>
                </c:pt>
                <c:pt idx="3671">
                  <c:v>-32.436116060520646</c:v>
                </c:pt>
                <c:pt idx="3672">
                  <c:v>-32.526778344573799</c:v>
                </c:pt>
                <c:pt idx="3673">
                  <c:v>-32.617515391563472</c:v>
                </c:pt>
                <c:pt idx="3674">
                  <c:v>-32.708326894101766</c:v>
                </c:pt>
                <c:pt idx="3675">
                  <c:v>-32.799212543771269</c:v>
                </c:pt>
                <c:pt idx="3676">
                  <c:v>-32.890172031136224</c:v>
                </c:pt>
                <c:pt idx="3677">
                  <c:v>-32.981205045756099</c:v>
                </c:pt>
                <c:pt idx="3678">
                  <c:v>-33.072311276196658</c:v>
                </c:pt>
                <c:pt idx="3679">
                  <c:v>-33.16349041004343</c:v>
                </c:pt>
                <c:pt idx="3680">
                  <c:v>-33.254742133914021</c:v>
                </c:pt>
                <c:pt idx="3681">
                  <c:v>-33.346066133471012</c:v>
                </c:pt>
                <c:pt idx="3682">
                  <c:v>-33.43746209343486</c:v>
                </c:pt>
                <c:pt idx="3683">
                  <c:v>-33.528929697597079</c:v>
                </c:pt>
                <c:pt idx="3684">
                  <c:v>-33.620468628833287</c:v>
                </c:pt>
                <c:pt idx="3685">
                  <c:v>-33.712078569117104</c:v>
                </c:pt>
                <c:pt idx="3686">
                  <c:v>-33.803759199532884</c:v>
                </c:pt>
                <c:pt idx="3687">
                  <c:v>-33.895510200289799</c:v>
                </c:pt>
                <c:pt idx="3688">
                  <c:v>-33.987331250735679</c:v>
                </c:pt>
                <c:pt idx="3689">
                  <c:v>-34.079222029370605</c:v>
                </c:pt>
                <c:pt idx="3690">
                  <c:v>-34.171182213861215</c:v>
                </c:pt>
                <c:pt idx="3691">
                  <c:v>-34.263211481054711</c:v>
                </c:pt>
                <c:pt idx="3692">
                  <c:v>-34.355309506992796</c:v>
                </c:pt>
                <c:pt idx="3693">
                  <c:v>-34.447475966926802</c:v>
                </c:pt>
                <c:pt idx="3694">
                  <c:v>-34.53971053533153</c:v>
                </c:pt>
                <c:pt idx="3695">
                  <c:v>-34.63201288592024</c:v>
                </c:pt>
                <c:pt idx="3696">
                  <c:v>-34.724382691659308</c:v>
                </c:pt>
                <c:pt idx="3697">
                  <c:v>-34.816819624782731</c:v>
                </c:pt>
                <c:pt idx="3698">
                  <c:v>-34.909323356807967</c:v>
                </c:pt>
                <c:pt idx="3699">
                  <c:v>-35.001893558550179</c:v>
                </c:pt>
                <c:pt idx="3700">
                  <c:v>-35.094529900137687</c:v>
                </c:pt>
                <c:pt idx="3701">
                  <c:v>-35.187232051027678</c:v>
                </c:pt>
                <c:pt idx="3702">
                  <c:v>-35.279999680020978</c:v>
                </c:pt>
                <c:pt idx="3703">
                  <c:v>-35.372832455277873</c:v>
                </c:pt>
                <c:pt idx="3704">
                  <c:v>-35.465730044334002</c:v>
                </c:pt>
                <c:pt idx="3705">
                  <c:v>-35.558692114115644</c:v>
                </c:pt>
                <c:pt idx="3706">
                  <c:v>-35.651718330955831</c:v>
                </c:pt>
                <c:pt idx="3707">
                  <c:v>-35.744808360610151</c:v>
                </c:pt>
                <c:pt idx="3708">
                  <c:v>-35.83796186827275</c:v>
                </c:pt>
                <c:pt idx="3709">
                  <c:v>-35.931178518592716</c:v>
                </c:pt>
                <c:pt idx="3710">
                  <c:v>-36.024457975689835</c:v>
                </c:pt>
                <c:pt idx="3711">
                  <c:v>-36.117799903171367</c:v>
                </c:pt>
                <c:pt idx="3712">
                  <c:v>-36.211203964148091</c:v>
                </c:pt>
                <c:pt idx="3713">
                  <c:v>-36.304669821251089</c:v>
                </c:pt>
                <c:pt idx="3714">
                  <c:v>-36.398197136648093</c:v>
                </c:pt>
                <c:pt idx="3715">
                  <c:v>-36.49178557206001</c:v>
                </c:pt>
                <c:pt idx="3716">
                  <c:v>-36.585434788777974</c:v>
                </c:pt>
                <c:pt idx="3717">
                  <c:v>-36.679144447680343</c:v>
                </c:pt>
                <c:pt idx="3718">
                  <c:v>-36.772914209248796</c:v>
                </c:pt>
                <c:pt idx="3719">
                  <c:v>-36.866743733585842</c:v>
                </c:pt>
                <c:pt idx="3720">
                  <c:v>-36.960632680432084</c:v>
                </c:pt>
                <c:pt idx="3721">
                  <c:v>-37.054580709182858</c:v>
                </c:pt>
                <c:pt idx="3722">
                  <c:v>-37.148587478905355</c:v>
                </c:pt>
                <c:pt idx="3723">
                  <c:v>-37.242652648356597</c:v>
                </c:pt>
                <c:pt idx="3724">
                  <c:v>-37.336775875999834</c:v>
                </c:pt>
                <c:pt idx="3725">
                  <c:v>-37.430956820022331</c:v>
                </c:pt>
                <c:pt idx="3726">
                  <c:v>-37.525195138352956</c:v>
                </c:pt>
                <c:pt idx="3727">
                  <c:v>-37.619490488679169</c:v>
                </c:pt>
                <c:pt idx="3728">
                  <c:v>-37.713842528465385</c:v>
                </c:pt>
                <c:pt idx="3729">
                  <c:v>-37.808250914969513</c:v>
                </c:pt>
                <c:pt idx="3730">
                  <c:v>-37.902715305261495</c:v>
                </c:pt>
                <c:pt idx="3731">
                  <c:v>-37.997235356240267</c:v>
                </c:pt>
                <c:pt idx="3732">
                  <c:v>-38.091810724652376</c:v>
                </c:pt>
                <c:pt idx="3733">
                  <c:v>-38.186441067108746</c:v>
                </c:pt>
                <c:pt idx="3734">
                  <c:v>-38.281126040103359</c:v>
                </c:pt>
                <c:pt idx="3735">
                  <c:v>-38.375865300030291</c:v>
                </c:pt>
                <c:pt idx="3736">
                  <c:v>-38.470658503202557</c:v>
                </c:pt>
                <c:pt idx="3737">
                  <c:v>-38.565505305869237</c:v>
                </c:pt>
                <c:pt idx="3738">
                  <c:v>-38.66040536423364</c:v>
                </c:pt>
                <c:pt idx="3739">
                  <c:v>-38.755358334471552</c:v>
                </c:pt>
                <c:pt idx="3740">
                  <c:v>-38.850363872748929</c:v>
                </c:pt>
                <c:pt idx="3741">
                  <c:v>-38.945421635239995</c:v>
                </c:pt>
                <c:pt idx="3742">
                  <c:v>-39.040531278145501</c:v>
                </c:pt>
                <c:pt idx="3743">
                  <c:v>-39.135692457710341</c:v>
                </c:pt>
                <c:pt idx="3744">
                  <c:v>-39.230904830242451</c:v>
                </c:pt>
                <c:pt idx="3745">
                  <c:v>-39.326168052129773</c:v>
                </c:pt>
                <c:pt idx="3746">
                  <c:v>-39.421481779859135</c:v>
                </c:pt>
                <c:pt idx="3747">
                  <c:v>-39.516845670034392</c:v>
                </c:pt>
                <c:pt idx="3748">
                  <c:v>-39.612259379394047</c:v>
                </c:pt>
                <c:pt idx="3749">
                  <c:v>-39.707722564829623</c:v>
                </c:pt>
                <c:pt idx="3750">
                  <c:v>-39.803234883404045</c:v>
                </c:pt>
                <c:pt idx="3751">
                  <c:v>-39.89879599236928</c:v>
                </c:pt>
                <c:pt idx="3752">
                  <c:v>-39.994405549184712</c:v>
                </c:pt>
                <c:pt idx="3753">
                  <c:v>-40.090063211535082</c:v>
                </c:pt>
                <c:pt idx="3754">
                  <c:v>-40.185768637348673</c:v>
                </c:pt>
                <c:pt idx="3755">
                  <c:v>-40.28152148481557</c:v>
                </c:pt>
                <c:pt idx="3756">
                  <c:v>-40.377321412405152</c:v>
                </c:pt>
                <c:pt idx="3757">
                  <c:v>-40.473168078884576</c:v>
                </c:pt>
                <c:pt idx="3758">
                  <c:v>-40.569061143336782</c:v>
                </c:pt>
                <c:pt idx="3759">
                  <c:v>-40.665000265178136</c:v>
                </c:pt>
                <c:pt idx="3760">
                  <c:v>-40.760985104176726</c:v>
                </c:pt>
                <c:pt idx="3761">
                  <c:v>-40.857015320469884</c:v>
                </c:pt>
                <c:pt idx="3762">
                  <c:v>-40.953090574582745</c:v>
                </c:pt>
                <c:pt idx="3763">
                  <c:v>-41.049210527445261</c:v>
                </c:pt>
                <c:pt idx="3764">
                  <c:v>-41.145374840410518</c:v>
                </c:pt>
                <c:pt idx="3765">
                  <c:v>-41.241583175272368</c:v>
                </c:pt>
                <c:pt idx="3766">
                  <c:v>-41.337835194283088</c:v>
                </c:pt>
                <c:pt idx="3767">
                  <c:v>-41.434130560171276</c:v>
                </c:pt>
                <c:pt idx="3768">
                  <c:v>-41.530468936159018</c:v>
                </c:pt>
                <c:pt idx="3769">
                  <c:v>-41.626849985979874</c:v>
                </c:pt>
                <c:pt idx="3770">
                  <c:v>-41.723273373896163</c:v>
                </c:pt>
                <c:pt idx="3771">
                  <c:v>-41.819738764716547</c:v>
                </c:pt>
                <c:pt idx="3772">
                  <c:v>-41.916245823813057</c:v>
                </c:pt>
                <c:pt idx="3773">
                  <c:v>-42.012794217138946</c:v>
                </c:pt>
                <c:pt idx="3774">
                  <c:v>-42.109383611245484</c:v>
                </c:pt>
                <c:pt idx="3775">
                  <c:v>-42.206013673299211</c:v>
                </c:pt>
                <c:pt idx="3776">
                  <c:v>-42.302684071099307</c:v>
                </c:pt>
                <c:pt idx="3777">
                  <c:v>-42.399394473094496</c:v>
                </c:pt>
                <c:pt idx="3778">
                  <c:v>-42.496144548399371</c:v>
                </c:pt>
                <c:pt idx="3779">
                  <c:v>-42.592933966812367</c:v>
                </c:pt>
                <c:pt idx="3780">
                  <c:v>-42.689762398831725</c:v>
                </c:pt>
                <c:pt idx="3781">
                  <c:v>-42.786629515672672</c:v>
                </c:pt>
                <c:pt idx="3782">
                  <c:v>-42.883534989282957</c:v>
                </c:pt>
                <c:pt idx="3783">
                  <c:v>-42.980478492361158</c:v>
                </c:pt>
                <c:pt idx="3784">
                  <c:v>-43.07745969837147</c:v>
                </c:pt>
                <c:pt idx="3785">
                  <c:v>-43.174478281560766</c:v>
                </c:pt>
                <c:pt idx="3786">
                  <c:v>-43.271533916974676</c:v>
                </c:pt>
                <c:pt idx="3787">
                  <c:v>-43.368626280473677</c:v>
                </c:pt>
                <c:pt idx="3788">
                  <c:v>-43.465755048749067</c:v>
                </c:pt>
                <c:pt idx="3789">
                  <c:v>-43.562919899339107</c:v>
                </c:pt>
                <c:pt idx="3790">
                  <c:v>-43.660120510643956</c:v>
                </c:pt>
                <c:pt idx="3791">
                  <c:v>-43.757356561942878</c:v>
                </c:pt>
                <c:pt idx="3792">
                  <c:v>-43.854627733407874</c:v>
                </c:pt>
                <c:pt idx="3793">
                  <c:v>-43.951933706120784</c:v>
                </c:pt>
                <c:pt idx="3794">
                  <c:v>-44.049274162087706</c:v>
                </c:pt>
                <c:pt idx="3795">
                  <c:v>-44.146648784254197</c:v>
                </c:pt>
                <c:pt idx="3796">
                  <c:v>-44.244057256520755</c:v>
                </c:pt>
                <c:pt idx="3797">
                  <c:v>-44.34149926375725</c:v>
                </c:pt>
                <c:pt idx="3798">
                  <c:v>-44.438974491818314</c:v>
                </c:pt>
                <c:pt idx="3799">
                  <c:v>-44.53648262755749</c:v>
                </c:pt>
                <c:pt idx="3800">
                  <c:v>-44.634023358841787</c:v>
                </c:pt>
                <c:pt idx="3801">
                  <c:v>-44.731596374566429</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416832"/>
        <c:axId val="175418752"/>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90.006600203501463</c:v>
                </c:pt>
                <c:pt idx="1">
                  <c:v>90.006625284273511</c:v>
                </c:pt>
                <c:pt idx="2">
                  <c:v>90.006650460352475</c:v>
                </c:pt>
                <c:pt idx="3">
                  <c:v>90.006675732100533</c:v>
                </c:pt>
                <c:pt idx="4">
                  <c:v>90.006701099881198</c:v>
                </c:pt>
                <c:pt idx="5">
                  <c:v>90.006726564059448</c:v>
                </c:pt>
                <c:pt idx="6">
                  <c:v>90.006752125001526</c:v>
                </c:pt>
                <c:pt idx="7">
                  <c:v>90.006777783075194</c:v>
                </c:pt>
                <c:pt idx="8">
                  <c:v>90.006803538649507</c:v>
                </c:pt>
                <c:pt idx="9">
                  <c:v>90.006829392095</c:v>
                </c:pt>
                <c:pt idx="10">
                  <c:v>90.00685534378357</c:v>
                </c:pt>
                <c:pt idx="11">
                  <c:v>90.006881394088524</c:v>
                </c:pt>
                <c:pt idx="12">
                  <c:v>90.006907543384628</c:v>
                </c:pt>
                <c:pt idx="13">
                  <c:v>90.006933792048059</c:v>
                </c:pt>
                <c:pt idx="14">
                  <c:v>90.006960140456371</c:v>
                </c:pt>
                <c:pt idx="15">
                  <c:v>90.006986588988639</c:v>
                </c:pt>
                <c:pt idx="16">
                  <c:v>90.007013138025286</c:v>
                </c:pt>
                <c:pt idx="17">
                  <c:v>90.007039787948287</c:v>
                </c:pt>
                <c:pt idx="18">
                  <c:v>90.007066539140951</c:v>
                </c:pt>
                <c:pt idx="19">
                  <c:v>90.00709339198815</c:v>
                </c:pt>
                <c:pt idx="20">
                  <c:v>90.007120346876121</c:v>
                </c:pt>
                <c:pt idx="21">
                  <c:v>90.007147404192679</c:v>
                </c:pt>
                <c:pt idx="22">
                  <c:v>90.007174564327002</c:v>
                </c:pt>
                <c:pt idx="23">
                  <c:v>90.007201827669832</c:v>
                </c:pt>
                <c:pt idx="24">
                  <c:v>90.007229194613345</c:v>
                </c:pt>
                <c:pt idx="25">
                  <c:v>90.007256665551225</c:v>
                </c:pt>
                <c:pt idx="26">
                  <c:v>90.007284240878633</c:v>
                </c:pt>
                <c:pt idx="27">
                  <c:v>90.007311920992279</c:v>
                </c:pt>
                <c:pt idx="28">
                  <c:v>90.007339706290352</c:v>
                </c:pt>
                <c:pt idx="29">
                  <c:v>90.007367597172504</c:v>
                </c:pt>
                <c:pt idx="30">
                  <c:v>90.007395594040005</c:v>
                </c:pt>
                <c:pt idx="31">
                  <c:v>90.007423697295593</c:v>
                </c:pt>
                <c:pt idx="32">
                  <c:v>90.007451907343523</c:v>
                </c:pt>
                <c:pt idx="33">
                  <c:v>90.007480224589614</c:v>
                </c:pt>
                <c:pt idx="34">
                  <c:v>90.00750864944122</c:v>
                </c:pt>
                <c:pt idx="35">
                  <c:v>90.007537182307232</c:v>
                </c:pt>
                <c:pt idx="36">
                  <c:v>90.007565823598142</c:v>
                </c:pt>
                <c:pt idx="37">
                  <c:v>90.00759457372591</c:v>
                </c:pt>
                <c:pt idx="38">
                  <c:v>90.007623433104158</c:v>
                </c:pt>
                <c:pt idx="39">
                  <c:v>90.007652402147997</c:v>
                </c:pt>
                <c:pt idx="40">
                  <c:v>90.00768148127419</c:v>
                </c:pt>
                <c:pt idx="41">
                  <c:v>90.007710670901048</c:v>
                </c:pt>
                <c:pt idx="42">
                  <c:v>90.007739971448473</c:v>
                </c:pt>
                <c:pt idx="43">
                  <c:v>90.007769383337944</c:v>
                </c:pt>
                <c:pt idx="44">
                  <c:v>90.007798906992562</c:v>
                </c:pt>
                <c:pt idx="45">
                  <c:v>90.007828542837061</c:v>
                </c:pt>
                <c:pt idx="46">
                  <c:v>90.007858291297751</c:v>
                </c:pt>
                <c:pt idx="47">
                  <c:v>90.007888152802551</c:v>
                </c:pt>
                <c:pt idx="48">
                  <c:v>90.007918127781053</c:v>
                </c:pt>
                <c:pt idx="49">
                  <c:v>90.007948216664431</c:v>
                </c:pt>
                <c:pt idx="50">
                  <c:v>90.007978419885561</c:v>
                </c:pt>
                <c:pt idx="51">
                  <c:v>90.00800873787891</c:v>
                </c:pt>
                <c:pt idx="52">
                  <c:v>90.008039171080583</c:v>
                </c:pt>
                <c:pt idx="53">
                  <c:v>90.008069719928415</c:v>
                </c:pt>
                <c:pt idx="54">
                  <c:v>90.008100384861848</c:v>
                </c:pt>
                <c:pt idx="55">
                  <c:v>90.008131166321974</c:v>
                </c:pt>
                <c:pt idx="56">
                  <c:v>90.008162064751644</c:v>
                </c:pt>
                <c:pt idx="57">
                  <c:v>90.008193080595319</c:v>
                </c:pt>
                <c:pt idx="58">
                  <c:v>90.008224214299176</c:v>
                </c:pt>
                <c:pt idx="59">
                  <c:v>90.008255466311084</c:v>
                </c:pt>
                <c:pt idx="60">
                  <c:v>90.00828683708059</c:v>
                </c:pt>
                <c:pt idx="61">
                  <c:v>90.008318327059001</c:v>
                </c:pt>
                <c:pt idx="62">
                  <c:v>90.008349936699304</c:v>
                </c:pt>
                <c:pt idx="63">
                  <c:v>90.008381666456216</c:v>
                </c:pt>
                <c:pt idx="64">
                  <c:v>90.008413516786163</c:v>
                </c:pt>
                <c:pt idx="65">
                  <c:v>90.008445488147331</c:v>
                </c:pt>
                <c:pt idx="66">
                  <c:v>90.008477580999681</c:v>
                </c:pt>
                <c:pt idx="67">
                  <c:v>90.008509795804784</c:v>
                </c:pt>
                <c:pt idx="68">
                  <c:v>90.008542133026154</c:v>
                </c:pt>
                <c:pt idx="69">
                  <c:v>90.008574593128913</c:v>
                </c:pt>
                <c:pt idx="70">
                  <c:v>90.008607176580043</c:v>
                </c:pt>
                <c:pt idx="71">
                  <c:v>90.008639883848247</c:v>
                </c:pt>
                <c:pt idx="72">
                  <c:v>90.00867271540406</c:v>
                </c:pt>
                <c:pt idx="73">
                  <c:v>90.00870567171971</c:v>
                </c:pt>
                <c:pt idx="74">
                  <c:v>90.008738753269355</c:v>
                </c:pt>
                <c:pt idx="75">
                  <c:v>90.008771960528861</c:v>
                </c:pt>
                <c:pt idx="76">
                  <c:v>90.008805293975911</c:v>
                </c:pt>
                <c:pt idx="77">
                  <c:v>90.008838754090021</c:v>
                </c:pt>
                <c:pt idx="78">
                  <c:v>90.008872341352557</c:v>
                </c:pt>
                <c:pt idx="79">
                  <c:v>90.00890605624663</c:v>
                </c:pt>
                <c:pt idx="80">
                  <c:v>90.008939899257271</c:v>
                </c:pt>
                <c:pt idx="81">
                  <c:v>90.008973870871316</c:v>
                </c:pt>
                <c:pt idx="82">
                  <c:v>90.009007971577446</c:v>
                </c:pt>
                <c:pt idx="83">
                  <c:v>90.009042201866237</c:v>
                </c:pt>
                <c:pt idx="84">
                  <c:v>90.009076562230092</c:v>
                </c:pt>
                <c:pt idx="85">
                  <c:v>90.009111053163295</c:v>
                </c:pt>
                <c:pt idx="86">
                  <c:v>90.009145675162003</c:v>
                </c:pt>
                <c:pt idx="87">
                  <c:v>90.009180428724264</c:v>
                </c:pt>
                <c:pt idx="88">
                  <c:v>90.009215314350044</c:v>
                </c:pt>
                <c:pt idx="89">
                  <c:v>90.009250332541129</c:v>
                </c:pt>
                <c:pt idx="90">
                  <c:v>90.009285483801321</c:v>
                </c:pt>
                <c:pt idx="91">
                  <c:v>90.009320768636243</c:v>
                </c:pt>
                <c:pt idx="92">
                  <c:v>90.009356187553507</c:v>
                </c:pt>
                <c:pt idx="93">
                  <c:v>90.009391741062643</c:v>
                </c:pt>
                <c:pt idx="94">
                  <c:v>90.009427429675029</c:v>
                </c:pt>
                <c:pt idx="95">
                  <c:v>90.009463253904144</c:v>
                </c:pt>
                <c:pt idx="96">
                  <c:v>90.009499214265247</c:v>
                </c:pt>
                <c:pt idx="97">
                  <c:v>90.009535311275698</c:v>
                </c:pt>
                <c:pt idx="98">
                  <c:v>90.009571545454762</c:v>
                </c:pt>
                <c:pt idx="99">
                  <c:v>90.009607917323635</c:v>
                </c:pt>
                <c:pt idx="100">
                  <c:v>90.009644427405576</c:v>
                </c:pt>
                <c:pt idx="101">
                  <c:v>90.009681076225789</c:v>
                </c:pt>
                <c:pt idx="102">
                  <c:v>90.009717864311483</c:v>
                </c:pt>
                <c:pt idx="103">
                  <c:v>90.009754792191842</c:v>
                </c:pt>
                <c:pt idx="104">
                  <c:v>90.009791860398082</c:v>
                </c:pt>
                <c:pt idx="105">
                  <c:v>90.009829069463493</c:v>
                </c:pt>
                <c:pt idx="106">
                  <c:v>90.009866419923299</c:v>
                </c:pt>
                <c:pt idx="107">
                  <c:v>90.009903912314797</c:v>
                </c:pt>
                <c:pt idx="108">
                  <c:v>90.009941547177334</c:v>
                </c:pt>
                <c:pt idx="109">
                  <c:v>90.009979325052285</c:v>
                </c:pt>
                <c:pt idx="110">
                  <c:v>90.010017246483145</c:v>
                </c:pt>
                <c:pt idx="111">
                  <c:v>90.010055312015368</c:v>
                </c:pt>
                <c:pt idx="112">
                  <c:v>90.01009352219657</c:v>
                </c:pt>
                <c:pt idx="113">
                  <c:v>90.010131877576399</c:v>
                </c:pt>
                <c:pt idx="114">
                  <c:v>90.010170378706647</c:v>
                </c:pt>
                <c:pt idx="115">
                  <c:v>90.010209026141126</c:v>
                </c:pt>
                <c:pt idx="116">
                  <c:v>90.010247820435794</c:v>
                </c:pt>
                <c:pt idx="117">
                  <c:v>90.010286762148723</c:v>
                </c:pt>
                <c:pt idx="118">
                  <c:v>90.010325851840136</c:v>
                </c:pt>
                <c:pt idx="119">
                  <c:v>90.010365090072298</c:v>
                </c:pt>
                <c:pt idx="120">
                  <c:v>90.010404477409693</c:v>
                </c:pt>
                <c:pt idx="121">
                  <c:v>90.010444014418894</c:v>
                </c:pt>
                <c:pt idx="122">
                  <c:v>90.010483701668718</c:v>
                </c:pt>
                <c:pt idx="123">
                  <c:v>90.010523539729988</c:v>
                </c:pt>
                <c:pt idx="124">
                  <c:v>90.010563529175869</c:v>
                </c:pt>
                <c:pt idx="125">
                  <c:v>90.01060367058156</c:v>
                </c:pt>
                <c:pt idx="126">
                  <c:v>90.010643964524562</c:v>
                </c:pt>
                <c:pt idx="127">
                  <c:v>90.01068441158445</c:v>
                </c:pt>
                <c:pt idx="128">
                  <c:v>90.010725012343116</c:v>
                </c:pt>
                <c:pt idx="129">
                  <c:v>90.010765767384612</c:v>
                </c:pt>
                <c:pt idx="130">
                  <c:v>90.010806677295221</c:v>
                </c:pt>
                <c:pt idx="131">
                  <c:v>90.010847742663415</c:v>
                </c:pt>
                <c:pt idx="132">
                  <c:v>90.010888964079939</c:v>
                </c:pt>
                <c:pt idx="133">
                  <c:v>90.010930342137783</c:v>
                </c:pt>
                <c:pt idx="134">
                  <c:v>90.010971877432183</c:v>
                </c:pt>
                <c:pt idx="135">
                  <c:v>90.011013570560621</c:v>
                </c:pt>
                <c:pt idx="136">
                  <c:v>90.011055422122922</c:v>
                </c:pt>
                <c:pt idx="137">
                  <c:v>90.011097432721058</c:v>
                </c:pt>
                <c:pt idx="138">
                  <c:v>90.011139602959403</c:v>
                </c:pt>
                <c:pt idx="139">
                  <c:v>90.01118193344459</c:v>
                </c:pt>
                <c:pt idx="140">
                  <c:v>90.011224424785553</c:v>
                </c:pt>
                <c:pt idx="141">
                  <c:v>90.011267077593544</c:v>
                </c:pt>
                <c:pt idx="142">
                  <c:v>90.011309892482132</c:v>
                </c:pt>
                <c:pt idx="143">
                  <c:v>90.011352870067228</c:v>
                </c:pt>
                <c:pt idx="144">
                  <c:v>90.011396010967061</c:v>
                </c:pt>
                <c:pt idx="145">
                  <c:v>90.011439315802264</c:v>
                </c:pt>
                <c:pt idx="146">
                  <c:v>90.011482785195739</c:v>
                </c:pt>
                <c:pt idx="147">
                  <c:v>90.011526419772835</c:v>
                </c:pt>
                <c:pt idx="148">
                  <c:v>90.011570220161261</c:v>
                </c:pt>
                <c:pt idx="149">
                  <c:v>90.011614186991096</c:v>
                </c:pt>
                <c:pt idx="150">
                  <c:v>90.011658320894782</c:v>
                </c:pt>
                <c:pt idx="151">
                  <c:v>90.011702622507258</c:v>
                </c:pt>
                <c:pt idx="152">
                  <c:v>90.01174709246574</c:v>
                </c:pt>
                <c:pt idx="153">
                  <c:v>90.011791731410028</c:v>
                </c:pt>
                <c:pt idx="154">
                  <c:v>90.011836539982184</c:v>
                </c:pt>
                <c:pt idx="155">
                  <c:v>90.011881518826854</c:v>
                </c:pt>
                <c:pt idx="156">
                  <c:v>90.011926668591045</c:v>
                </c:pt>
                <c:pt idx="157">
                  <c:v>90.011971989924248</c:v>
                </c:pt>
                <c:pt idx="158">
                  <c:v>90.012017483478445</c:v>
                </c:pt>
                <c:pt idx="159">
                  <c:v>90.012063149908059</c:v>
                </c:pt>
                <c:pt idx="160">
                  <c:v>90.012108989870015</c:v>
                </c:pt>
                <c:pt idx="161">
                  <c:v>90.012155004023754</c:v>
                </c:pt>
                <c:pt idx="162">
                  <c:v>90.01220119303116</c:v>
                </c:pt>
                <c:pt idx="163">
                  <c:v>90.012247557556719</c:v>
                </c:pt>
                <c:pt idx="164">
                  <c:v>90.012294098267375</c:v>
                </c:pt>
                <c:pt idx="165">
                  <c:v>90.012340815832644</c:v>
                </c:pt>
                <c:pt idx="166">
                  <c:v>90.012387710924585</c:v>
                </c:pt>
                <c:pt idx="167">
                  <c:v>90.01243478421776</c:v>
                </c:pt>
                <c:pt idx="168">
                  <c:v>90.012482036389358</c:v>
                </c:pt>
                <c:pt idx="169">
                  <c:v>90.012529468119112</c:v>
                </c:pt>
                <c:pt idx="170">
                  <c:v>90.012577080089343</c:v>
                </c:pt>
                <c:pt idx="171">
                  <c:v>90.012624872984958</c:v>
                </c:pt>
                <c:pt idx="172">
                  <c:v>90.012672847493505</c:v>
                </c:pt>
                <c:pt idx="173">
                  <c:v>90.012721004305035</c:v>
                </c:pt>
                <c:pt idx="174">
                  <c:v>90.012769344112385</c:v>
                </c:pt>
                <c:pt idx="175">
                  <c:v>90.012817867610892</c:v>
                </c:pt>
                <c:pt idx="176">
                  <c:v>90.012866575498592</c:v>
                </c:pt>
                <c:pt idx="177">
                  <c:v>90.012915468476137</c:v>
                </c:pt>
                <c:pt idx="178">
                  <c:v>90.012964547246895</c:v>
                </c:pt>
                <c:pt idx="179">
                  <c:v>90.013013812516888</c:v>
                </c:pt>
                <c:pt idx="180">
                  <c:v>90.013063264994784</c:v>
                </c:pt>
                <c:pt idx="181">
                  <c:v>90.013112905392006</c:v>
                </c:pt>
                <c:pt idx="182">
                  <c:v>90.013162734422608</c:v>
                </c:pt>
                <c:pt idx="183">
                  <c:v>90.013212752803412</c:v>
                </c:pt>
                <c:pt idx="184">
                  <c:v>90.013262961253972</c:v>
                </c:pt>
                <c:pt idx="185">
                  <c:v>90.013313360496511</c:v>
                </c:pt>
                <c:pt idx="186">
                  <c:v>90.013363951256039</c:v>
                </c:pt>
                <c:pt idx="187">
                  <c:v>90.013414734260351</c:v>
                </c:pt>
                <c:pt idx="188">
                  <c:v>90.01346571023997</c:v>
                </c:pt>
                <c:pt idx="189">
                  <c:v>90.01351687992819</c:v>
                </c:pt>
                <c:pt idx="190">
                  <c:v>90.013568244061091</c:v>
                </c:pt>
                <c:pt idx="191">
                  <c:v>90.013619803377566</c:v>
                </c:pt>
                <c:pt idx="192">
                  <c:v>90.013671558619322</c:v>
                </c:pt>
                <c:pt idx="193">
                  <c:v>90.013723510530895</c:v>
                </c:pt>
                <c:pt idx="194">
                  <c:v>90.013775659859576</c:v>
                </c:pt>
                <c:pt idx="195">
                  <c:v>90.013828007355571</c:v>
                </c:pt>
                <c:pt idx="196">
                  <c:v>90.013880553771941</c:v>
                </c:pt>
                <c:pt idx="197">
                  <c:v>90.013933299864561</c:v>
                </c:pt>
                <c:pt idx="198">
                  <c:v>90.013986246392193</c:v>
                </c:pt>
                <c:pt idx="199">
                  <c:v>90.01403939411648</c:v>
                </c:pt>
                <c:pt idx="200">
                  <c:v>90.014092743801996</c:v>
                </c:pt>
                <c:pt idx="201">
                  <c:v>90.014146296216168</c:v>
                </c:pt>
                <c:pt idx="202">
                  <c:v>90.014200052129397</c:v>
                </c:pt>
                <c:pt idx="203">
                  <c:v>90.014254012314936</c:v>
                </c:pt>
                <c:pt idx="204">
                  <c:v>90.014308177549026</c:v>
                </c:pt>
                <c:pt idx="205">
                  <c:v>90.014362548610876</c:v>
                </c:pt>
                <c:pt idx="206">
                  <c:v>90.014417126282609</c:v>
                </c:pt>
                <c:pt idx="207">
                  <c:v>90.014471911349361</c:v>
                </c:pt>
                <c:pt idx="208">
                  <c:v>90.014526904599208</c:v>
                </c:pt>
                <c:pt idx="209">
                  <c:v>90.014582106823255</c:v>
                </c:pt>
                <c:pt idx="210">
                  <c:v>90.014637518815576</c:v>
                </c:pt>
                <c:pt idx="211">
                  <c:v>90.014693141373343</c:v>
                </c:pt>
                <c:pt idx="212">
                  <c:v>90.014748975296641</c:v>
                </c:pt>
                <c:pt idx="213">
                  <c:v>90.01480502138871</c:v>
                </c:pt>
                <c:pt idx="214">
                  <c:v>90.014861280455776</c:v>
                </c:pt>
                <c:pt idx="215">
                  <c:v>90.014917753307103</c:v>
                </c:pt>
                <c:pt idx="216">
                  <c:v>90.014974440755125</c:v>
                </c:pt>
                <c:pt idx="217">
                  <c:v>90.015031343615306</c:v>
                </c:pt>
                <c:pt idx="218">
                  <c:v>90.015088462706146</c:v>
                </c:pt>
                <c:pt idx="219">
                  <c:v>90.015145798849375</c:v>
                </c:pt>
                <c:pt idx="220">
                  <c:v>90.015203352869776</c:v>
                </c:pt>
                <c:pt idx="221">
                  <c:v>90.015261125595273</c:v>
                </c:pt>
                <c:pt idx="222">
                  <c:v>90.015319117856961</c:v>
                </c:pt>
                <c:pt idx="223">
                  <c:v>90.015377330489059</c:v>
                </c:pt>
                <c:pt idx="224">
                  <c:v>90.01543576432897</c:v>
                </c:pt>
                <c:pt idx="225">
                  <c:v>90.015494420217308</c:v>
                </c:pt>
                <c:pt idx="226">
                  <c:v>90.01555329899783</c:v>
                </c:pt>
                <c:pt idx="227">
                  <c:v>90.015612401517529</c:v>
                </c:pt>
                <c:pt idx="228">
                  <c:v>90.015671728626614</c:v>
                </c:pt>
                <c:pt idx="229">
                  <c:v>90.015731281178518</c:v>
                </c:pt>
                <c:pt idx="230">
                  <c:v>90.01579106002994</c:v>
                </c:pt>
                <c:pt idx="231">
                  <c:v>90.015851066040796</c:v>
                </c:pt>
                <c:pt idx="232">
                  <c:v>90.015911300074308</c:v>
                </c:pt>
                <c:pt idx="233">
                  <c:v>90.015971762996926</c:v>
                </c:pt>
                <c:pt idx="234">
                  <c:v>90.016032455678456</c:v>
                </c:pt>
                <c:pt idx="235">
                  <c:v>90.016093378991982</c:v>
                </c:pt>
                <c:pt idx="236">
                  <c:v>90.016154533813875</c:v>
                </c:pt>
                <c:pt idx="237">
                  <c:v>90.016215921023885</c:v>
                </c:pt>
                <c:pt idx="238">
                  <c:v>90.01627754150509</c:v>
                </c:pt>
                <c:pt idx="239">
                  <c:v>90.01633939614392</c:v>
                </c:pt>
                <c:pt idx="240">
                  <c:v>90.016401485830144</c:v>
                </c:pt>
                <c:pt idx="241">
                  <c:v>90.016463811456973</c:v>
                </c:pt>
                <c:pt idx="242">
                  <c:v>90.016526373920939</c:v>
                </c:pt>
                <c:pt idx="243">
                  <c:v>90.016589174122046</c:v>
                </c:pt>
                <c:pt idx="244">
                  <c:v>90.016652212963706</c:v>
                </c:pt>
                <c:pt idx="245">
                  <c:v>90.016715491352727</c:v>
                </c:pt>
                <c:pt idx="246">
                  <c:v>90.0167790101994</c:v>
                </c:pt>
                <c:pt idx="247">
                  <c:v>90.016842770417455</c:v>
                </c:pt>
                <c:pt idx="248">
                  <c:v>90.016906772924088</c:v>
                </c:pt>
                <c:pt idx="249">
                  <c:v>90.016971018640021</c:v>
                </c:pt>
                <c:pt idx="250">
                  <c:v>90.017035508489428</c:v>
                </c:pt>
                <c:pt idx="251">
                  <c:v>90.017100243400023</c:v>
                </c:pt>
                <c:pt idx="252">
                  <c:v>90.017165224303028</c:v>
                </c:pt>
                <c:pt idx="253">
                  <c:v>90.017230452133219</c:v>
                </c:pt>
                <c:pt idx="254">
                  <c:v>90.017295927828897</c:v>
                </c:pt>
                <c:pt idx="255">
                  <c:v>90.017361652331985</c:v>
                </c:pt>
                <c:pt idx="256">
                  <c:v>90.017427626587903</c:v>
                </c:pt>
                <c:pt idx="257">
                  <c:v>90.017493851545737</c:v>
                </c:pt>
                <c:pt idx="258">
                  <c:v>90.01756032815814</c:v>
                </c:pt>
                <c:pt idx="259">
                  <c:v>90.017627057381418</c:v>
                </c:pt>
                <c:pt idx="260">
                  <c:v>90.017694040175442</c:v>
                </c:pt>
                <c:pt idx="261">
                  <c:v>90.017761277503837</c:v>
                </c:pt>
                <c:pt idx="262">
                  <c:v>90.017828770333807</c:v>
                </c:pt>
                <c:pt idx="263">
                  <c:v>90.017896519636238</c:v>
                </c:pt>
                <c:pt idx="264">
                  <c:v>90.017964526385725</c:v>
                </c:pt>
                <c:pt idx="265">
                  <c:v>90.018032791560572</c:v>
                </c:pt>
                <c:pt idx="266">
                  <c:v>90.018101316142804</c:v>
                </c:pt>
                <c:pt idx="267">
                  <c:v>90.018170101118145</c:v>
                </c:pt>
                <c:pt idx="268">
                  <c:v>90.018239147476109</c:v>
                </c:pt>
                <c:pt idx="269">
                  <c:v>90.018308456209922</c:v>
                </c:pt>
                <c:pt idx="270">
                  <c:v>90.018378028316619</c:v>
                </c:pt>
                <c:pt idx="271">
                  <c:v>90.018447864797025</c:v>
                </c:pt>
                <c:pt idx="272">
                  <c:v>90.018517966655736</c:v>
                </c:pt>
                <c:pt idx="273">
                  <c:v>90.01858833490121</c:v>
                </c:pt>
                <c:pt idx="274">
                  <c:v>90.018658970545673</c:v>
                </c:pt>
                <c:pt idx="275">
                  <c:v>90.01872987460527</c:v>
                </c:pt>
                <c:pt idx="276">
                  <c:v>90.018801048099974</c:v>
                </c:pt>
                <c:pt idx="277">
                  <c:v>90.018872492053632</c:v>
                </c:pt>
                <c:pt idx="278">
                  <c:v>90.018944207493959</c:v>
                </c:pt>
                <c:pt idx="279">
                  <c:v>90.019016195452636</c:v>
                </c:pt>
                <c:pt idx="280">
                  <c:v>90.019088456965221</c:v>
                </c:pt>
                <c:pt idx="281">
                  <c:v>90.019160993071225</c:v>
                </c:pt>
                <c:pt idx="282">
                  <c:v>90.01923380481405</c:v>
                </c:pt>
                <c:pt idx="283">
                  <c:v>90.019306893241136</c:v>
                </c:pt>
                <c:pt idx="284">
                  <c:v>90.019380259403931</c:v>
                </c:pt>
                <c:pt idx="285">
                  <c:v>90.019453904357761</c:v>
                </c:pt>
                <c:pt idx="286">
                  <c:v>90.019527829162058</c:v>
                </c:pt>
                <c:pt idx="287">
                  <c:v>90.019602034880236</c:v>
                </c:pt>
                <c:pt idx="288">
                  <c:v>90.019676522579772</c:v>
                </c:pt>
                <c:pt idx="289">
                  <c:v>90.019751293332192</c:v>
                </c:pt>
                <c:pt idx="290">
                  <c:v>90.019826348213073</c:v>
                </c:pt>
                <c:pt idx="291">
                  <c:v>90.019901688302127</c:v>
                </c:pt>
                <c:pt idx="292">
                  <c:v>90.019977314683118</c:v>
                </c:pt>
                <c:pt idx="293">
                  <c:v>90.02005322844397</c:v>
                </c:pt>
                <c:pt idx="294">
                  <c:v>90.020129430676718</c:v>
                </c:pt>
                <c:pt idx="295">
                  <c:v>90.020205922477544</c:v>
                </c:pt>
                <c:pt idx="296">
                  <c:v>90.020282704946808</c:v>
                </c:pt>
                <c:pt idx="297">
                  <c:v>90.020359779189022</c:v>
                </c:pt>
                <c:pt idx="298">
                  <c:v>90.020437146312943</c:v>
                </c:pt>
                <c:pt idx="299">
                  <c:v>90.020514807431539</c:v>
                </c:pt>
                <c:pt idx="300">
                  <c:v>90.020592763661924</c:v>
                </c:pt>
                <c:pt idx="301">
                  <c:v>90.020671016125576</c:v>
                </c:pt>
                <c:pt idx="302">
                  <c:v>90.020749565948137</c:v>
                </c:pt>
                <c:pt idx="303">
                  <c:v>90.020828414259583</c:v>
                </c:pt>
                <c:pt idx="304">
                  <c:v>90.020907562194168</c:v>
                </c:pt>
                <c:pt idx="305">
                  <c:v>90.020987010890437</c:v>
                </c:pt>
                <c:pt idx="306">
                  <c:v>90.021066761491312</c:v>
                </c:pt>
                <c:pt idx="307">
                  <c:v>90.021146815144007</c:v>
                </c:pt>
                <c:pt idx="308">
                  <c:v>90.021227173000113</c:v>
                </c:pt>
                <c:pt idx="309">
                  <c:v>90.021307836215584</c:v>
                </c:pt>
                <c:pt idx="310">
                  <c:v>90.021388805950806</c:v>
                </c:pt>
                <c:pt idx="311">
                  <c:v>90.021470083370531</c:v>
                </c:pt>
                <c:pt idx="312">
                  <c:v>90.021551669643955</c:v>
                </c:pt>
                <c:pt idx="313">
                  <c:v>90.02163356594474</c:v>
                </c:pt>
                <c:pt idx="314">
                  <c:v>90.02171577345095</c:v>
                </c:pt>
                <c:pt idx="315">
                  <c:v>90.021798293345171</c:v>
                </c:pt>
                <c:pt idx="316">
                  <c:v>90.021881126814492</c:v>
                </c:pt>
                <c:pt idx="317">
                  <c:v>90.021964275050465</c:v>
                </c:pt>
                <c:pt idx="318">
                  <c:v>90.022047739249217</c:v>
                </c:pt>
                <c:pt idx="319">
                  <c:v>90.02213152061141</c:v>
                </c:pt>
                <c:pt idx="320">
                  <c:v>90.022215620342209</c:v>
                </c:pt>
                <c:pt idx="321">
                  <c:v>90.022300039651441</c:v>
                </c:pt>
                <c:pt idx="322">
                  <c:v>90.022384779753523</c:v>
                </c:pt>
                <c:pt idx="323">
                  <c:v>90.022469841867434</c:v>
                </c:pt>
                <c:pt idx="324">
                  <c:v>90.022555227216813</c:v>
                </c:pt>
                <c:pt idx="325">
                  <c:v>90.022640937029948</c:v>
                </c:pt>
                <c:pt idx="326">
                  <c:v>90.022726972539786</c:v>
                </c:pt>
                <c:pt idx="327">
                  <c:v>90.022813334983979</c:v>
                </c:pt>
                <c:pt idx="328">
                  <c:v>90.022900025604869</c:v>
                </c:pt>
                <c:pt idx="329">
                  <c:v>90.022987045649558</c:v>
                </c:pt>
                <c:pt idx="330">
                  <c:v>90.023074396369779</c:v>
                </c:pt>
                <c:pt idx="331">
                  <c:v>90.023162079022129</c:v>
                </c:pt>
                <c:pt idx="332">
                  <c:v>90.023250094867947</c:v>
                </c:pt>
                <c:pt idx="333">
                  <c:v>90.023338445173366</c:v>
                </c:pt>
                <c:pt idx="334">
                  <c:v>90.023427131209317</c:v>
                </c:pt>
                <c:pt idx="335">
                  <c:v>90.023516154251567</c:v>
                </c:pt>
                <c:pt idx="336">
                  <c:v>90.023605515580726</c:v>
                </c:pt>
                <c:pt idx="337">
                  <c:v>90.023695216482267</c:v>
                </c:pt>
                <c:pt idx="338">
                  <c:v>90.023785258246591</c:v>
                </c:pt>
                <c:pt idx="339">
                  <c:v>90.023875642168946</c:v>
                </c:pt>
                <c:pt idx="340">
                  <c:v>90.023966369549555</c:v>
                </c:pt>
                <c:pt idx="341">
                  <c:v>90.0240574416935</c:v>
                </c:pt>
                <c:pt idx="342">
                  <c:v>90.024148859910909</c:v>
                </c:pt>
                <c:pt idx="343">
                  <c:v>90.024240625516853</c:v>
                </c:pt>
                <c:pt idx="344">
                  <c:v>90.024332739831394</c:v>
                </c:pt>
                <c:pt idx="345">
                  <c:v>90.024425204179579</c:v>
                </c:pt>
                <c:pt idx="346">
                  <c:v>90.024518019891602</c:v>
                </c:pt>
                <c:pt idx="347">
                  <c:v>90.024611188302615</c:v>
                </c:pt>
                <c:pt idx="348">
                  <c:v>90.024704710752815</c:v>
                </c:pt>
                <c:pt idx="349">
                  <c:v>90.024798588587586</c:v>
                </c:pt>
                <c:pt idx="350">
                  <c:v>90.024892823157387</c:v>
                </c:pt>
                <c:pt idx="351">
                  <c:v>90.024987415817776</c:v>
                </c:pt>
                <c:pt idx="352">
                  <c:v>90.025082367929514</c:v>
                </c:pt>
                <c:pt idx="353">
                  <c:v>90.025177680858491</c:v>
                </c:pt>
                <c:pt idx="354">
                  <c:v>90.025273355975784</c:v>
                </c:pt>
                <c:pt idx="355">
                  <c:v>90.02536939465773</c:v>
                </c:pt>
                <c:pt idx="356">
                  <c:v>90.025465798285865</c:v>
                </c:pt>
                <c:pt idx="357">
                  <c:v>90.025562568246983</c:v>
                </c:pt>
                <c:pt idx="358">
                  <c:v>90.025659705933109</c:v>
                </c:pt>
                <c:pt idx="359">
                  <c:v>90.025757212741595</c:v>
                </c:pt>
                <c:pt idx="360">
                  <c:v>90.025855090075126</c:v>
                </c:pt>
                <c:pt idx="361">
                  <c:v>90.025953339341669</c:v>
                </c:pt>
                <c:pt idx="362">
                  <c:v>90.026051961954536</c:v>
                </c:pt>
                <c:pt idx="363">
                  <c:v>90.026150959332469</c:v>
                </c:pt>
                <c:pt idx="364">
                  <c:v>90.026250332899565</c:v>
                </c:pt>
                <c:pt idx="365">
                  <c:v>90.02635008408528</c:v>
                </c:pt>
                <c:pt idx="366">
                  <c:v>90.026450214324626</c:v>
                </c:pt>
                <c:pt idx="367">
                  <c:v>90.026550725057945</c:v>
                </c:pt>
                <c:pt idx="368">
                  <c:v>90.026651617731119</c:v>
                </c:pt>
                <c:pt idx="369">
                  <c:v>90.026752893795546</c:v>
                </c:pt>
                <c:pt idx="370">
                  <c:v>90.026854554708052</c:v>
                </c:pt>
                <c:pt idx="371">
                  <c:v>90.026956601931047</c:v>
                </c:pt>
                <c:pt idx="372">
                  <c:v>90.027059036932542</c:v>
                </c:pt>
                <c:pt idx="373">
                  <c:v>90.027161861186045</c:v>
                </c:pt>
                <c:pt idx="374">
                  <c:v>90.027265076170721</c:v>
                </c:pt>
                <c:pt idx="375">
                  <c:v>90.027368683371336</c:v>
                </c:pt>
                <c:pt idx="376">
                  <c:v>90.027472684278294</c:v>
                </c:pt>
                <c:pt idx="377">
                  <c:v>90.027577080387687</c:v>
                </c:pt>
                <c:pt idx="378">
                  <c:v>90.027681873201246</c:v>
                </c:pt>
                <c:pt idx="379">
                  <c:v>90.02778706422643</c:v>
                </c:pt>
                <c:pt idx="380">
                  <c:v>90.027892654976455</c:v>
                </c:pt>
                <c:pt idx="381">
                  <c:v>90.027998646970261</c:v>
                </c:pt>
                <c:pt idx="382">
                  <c:v>90.028105041732545</c:v>
                </c:pt>
                <c:pt idx="383">
                  <c:v>90.02821184079383</c:v>
                </c:pt>
                <c:pt idx="384">
                  <c:v>90.028319045690424</c:v>
                </c:pt>
                <c:pt idx="385">
                  <c:v>90.028426657964516</c:v>
                </c:pt>
                <c:pt idx="386">
                  <c:v>90.028534679164096</c:v>
                </c:pt>
                <c:pt idx="387">
                  <c:v>90.028643110843106</c:v>
                </c:pt>
                <c:pt idx="388">
                  <c:v>90.028751954561301</c:v>
                </c:pt>
                <c:pt idx="389">
                  <c:v>90.028861211884461</c:v>
                </c:pt>
                <c:pt idx="390">
                  <c:v>90.02897088438425</c:v>
                </c:pt>
                <c:pt idx="391">
                  <c:v>90.029080973638344</c:v>
                </c:pt>
                <c:pt idx="392">
                  <c:v>90.02919148123037</c:v>
                </c:pt>
                <c:pt idx="393">
                  <c:v>90.029302408750027</c:v>
                </c:pt>
                <c:pt idx="394">
                  <c:v>90.029413757792994</c:v>
                </c:pt>
                <c:pt idx="395">
                  <c:v>90.029525529961091</c:v>
                </c:pt>
                <c:pt idx="396">
                  <c:v>90.029637726862134</c:v>
                </c:pt>
                <c:pt idx="397">
                  <c:v>90.029750350110092</c:v>
                </c:pt>
                <c:pt idx="398">
                  <c:v>90.029863401325102</c:v>
                </c:pt>
                <c:pt idx="399">
                  <c:v>90.029976882133411</c:v>
                </c:pt>
                <c:pt idx="400">
                  <c:v>90.03009079416745</c:v>
                </c:pt>
                <c:pt idx="401">
                  <c:v>90.030205139065885</c:v>
                </c:pt>
                <c:pt idx="402">
                  <c:v>90.030319918473552</c:v>
                </c:pt>
                <c:pt idx="403">
                  <c:v>90.030435134041582</c:v>
                </c:pt>
                <c:pt idx="404">
                  <c:v>90.030550787427373</c:v>
                </c:pt>
                <c:pt idx="405">
                  <c:v>90.030666880294618</c:v>
                </c:pt>
                <c:pt idx="406">
                  <c:v>90.030783414313319</c:v>
                </c:pt>
                <c:pt idx="407">
                  <c:v>90.030900391159875</c:v>
                </c:pt>
                <c:pt idx="408">
                  <c:v>90.031017812516964</c:v>
                </c:pt>
                <c:pt idx="409">
                  <c:v>90.031135680073717</c:v>
                </c:pt>
                <c:pt idx="410">
                  <c:v>90.031253995525717</c:v>
                </c:pt>
                <c:pt idx="411">
                  <c:v>90.031372760574911</c:v>
                </c:pt>
                <c:pt idx="412">
                  <c:v>90.031491976929757</c:v>
                </c:pt>
                <c:pt idx="413">
                  <c:v>90.031611646305208</c:v>
                </c:pt>
                <c:pt idx="414">
                  <c:v>90.031731770422724</c:v>
                </c:pt>
                <c:pt idx="415">
                  <c:v>90.031852351010286</c:v>
                </c:pt>
                <c:pt idx="416">
                  <c:v>90.031973389802474</c:v>
                </c:pt>
                <c:pt idx="417">
                  <c:v>90.032094888540485</c:v>
                </c:pt>
                <c:pt idx="418">
                  <c:v>90.032216848972027</c:v>
                </c:pt>
                <c:pt idx="419">
                  <c:v>90.032339272851573</c:v>
                </c:pt>
                <c:pt idx="420">
                  <c:v>90.032462161940174</c:v>
                </c:pt>
                <c:pt idx="421">
                  <c:v>90.032585518005604</c:v>
                </c:pt>
                <c:pt idx="422">
                  <c:v>90.032709342822386</c:v>
                </c:pt>
                <c:pt idx="423">
                  <c:v>90.032833638171724</c:v>
                </c:pt>
                <c:pt idx="424">
                  <c:v>90.03295840584164</c:v>
                </c:pt>
                <c:pt idx="425">
                  <c:v>90.033083647626924</c:v>
                </c:pt>
                <c:pt idx="426">
                  <c:v>90.033209365329213</c:v>
                </c:pt>
                <c:pt idx="427">
                  <c:v>90.033335560756925</c:v>
                </c:pt>
                <c:pt idx="428">
                  <c:v>90.033462235725423</c:v>
                </c:pt>
                <c:pt idx="429">
                  <c:v>90.033589392056982</c:v>
                </c:pt>
                <c:pt idx="430">
                  <c:v>90.033717031580693</c:v>
                </c:pt>
                <c:pt idx="431">
                  <c:v>90.033845156132699</c:v>
                </c:pt>
                <c:pt idx="432">
                  <c:v>90.033973767556077</c:v>
                </c:pt>
                <c:pt idx="433">
                  <c:v>90.034102867700923</c:v>
                </c:pt>
                <c:pt idx="434">
                  <c:v>90.034232458424356</c:v>
                </c:pt>
                <c:pt idx="435">
                  <c:v>90.034362541590539</c:v>
                </c:pt>
                <c:pt idx="436">
                  <c:v>90.034493119070774</c:v>
                </c:pt>
                <c:pt idx="437">
                  <c:v>90.034624192743365</c:v>
                </c:pt>
                <c:pt idx="438">
                  <c:v>90.034755764493852</c:v>
                </c:pt>
                <c:pt idx="439">
                  <c:v>90.034887836214921</c:v>
                </c:pt>
                <c:pt idx="440">
                  <c:v>90.035020409806421</c:v>
                </c:pt>
                <c:pt idx="441">
                  <c:v>90.035153487175435</c:v>
                </c:pt>
                <c:pt idx="442">
                  <c:v>90.035287070236308</c:v>
                </c:pt>
                <c:pt idx="443">
                  <c:v>90.03542116091063</c:v>
                </c:pt>
                <c:pt idx="444">
                  <c:v>90.035555761127313</c:v>
                </c:pt>
                <c:pt idx="445">
                  <c:v>90.035690872822585</c:v>
                </c:pt>
                <c:pt idx="446">
                  <c:v>90.035826497940036</c:v>
                </c:pt>
                <c:pt idx="447">
                  <c:v>90.035962638430661</c:v>
                </c:pt>
                <c:pt idx="448">
                  <c:v>90.036099296252857</c:v>
                </c:pt>
                <c:pt idx="449">
                  <c:v>90.036236473372426</c:v>
                </c:pt>
                <c:pt idx="450">
                  <c:v>90.036374171762702</c:v>
                </c:pt>
                <c:pt idx="451">
                  <c:v>90.036512393404479</c:v>
                </c:pt>
                <c:pt idx="452">
                  <c:v>90.036651140286054</c:v>
                </c:pt>
                <c:pt idx="453">
                  <c:v>90.03679041440337</c:v>
                </c:pt>
                <c:pt idx="454">
                  <c:v>90.036930217759831</c:v>
                </c:pt>
                <c:pt idx="455">
                  <c:v>90.037070552366586</c:v>
                </c:pt>
                <c:pt idx="456">
                  <c:v>90.037211420242286</c:v>
                </c:pt>
                <c:pt idx="457">
                  <c:v>90.037352823413372</c:v>
                </c:pt>
                <c:pt idx="458">
                  <c:v>90.037494763913941</c:v>
                </c:pt>
                <c:pt idx="459">
                  <c:v>90.037637243785767</c:v>
                </c:pt>
                <c:pt idx="460">
                  <c:v>90.037780265078496</c:v>
                </c:pt>
                <c:pt idx="461">
                  <c:v>90.037923829849433</c:v>
                </c:pt>
                <c:pt idx="462">
                  <c:v>90.038067940163813</c:v>
                </c:pt>
                <c:pt idx="463">
                  <c:v>90.038212598094631</c:v>
                </c:pt>
                <c:pt idx="464">
                  <c:v>90.038357805722839</c:v>
                </c:pt>
                <c:pt idx="465">
                  <c:v>90.038503565137233</c:v>
                </c:pt>
                <c:pt idx="466">
                  <c:v>90.038649878434569</c:v>
                </c:pt>
                <c:pt idx="467">
                  <c:v>90.038796747719573</c:v>
                </c:pt>
                <c:pt idx="468">
                  <c:v>90.038944175104959</c:v>
                </c:pt>
                <c:pt idx="469">
                  <c:v>90.039092162711484</c:v>
                </c:pt>
                <c:pt idx="470">
                  <c:v>90.039240712667961</c:v>
                </c:pt>
                <c:pt idx="471">
                  <c:v>90.039389827111265</c:v>
                </c:pt>
                <c:pt idx="472">
                  <c:v>90.039539508186422</c:v>
                </c:pt>
                <c:pt idx="473">
                  <c:v>90.039689758046606</c:v>
                </c:pt>
                <c:pt idx="474">
                  <c:v>90.039840578853145</c:v>
                </c:pt>
                <c:pt idx="475">
                  <c:v>90.039991972775624</c:v>
                </c:pt>
                <c:pt idx="476">
                  <c:v>90.040143941991843</c:v>
                </c:pt>
                <c:pt idx="477">
                  <c:v>90.040296488687858</c:v>
                </c:pt>
                <c:pt idx="478">
                  <c:v>90.040449615058094</c:v>
                </c:pt>
                <c:pt idx="479">
                  <c:v>90.040603323305248</c:v>
                </c:pt>
                <c:pt idx="480">
                  <c:v>90.040757615640416</c:v>
                </c:pt>
                <c:pt idx="481">
                  <c:v>90.040912494283106</c:v>
                </c:pt>
                <c:pt idx="482">
                  <c:v>90.041067961461238</c:v>
                </c:pt>
                <c:pt idx="483">
                  <c:v>90.041224019411203</c:v>
                </c:pt>
                <c:pt idx="484">
                  <c:v>90.041380670377904</c:v>
                </c:pt>
                <c:pt idx="485">
                  <c:v>90.041537916614786</c:v>
                </c:pt>
                <c:pt idx="486">
                  <c:v>90.041695760383789</c:v>
                </c:pt>
                <c:pt idx="487">
                  <c:v>90.041854203955538</c:v>
                </c:pt>
                <c:pt idx="488">
                  <c:v>90.042013249609226</c:v>
                </c:pt>
                <c:pt idx="489">
                  <c:v>90.042172899632718</c:v>
                </c:pt>
                <c:pt idx="490">
                  <c:v>90.042333156322584</c:v>
                </c:pt>
                <c:pt idx="491">
                  <c:v>90.042494021984083</c:v>
                </c:pt>
                <c:pt idx="492">
                  <c:v>90.042655498931325</c:v>
                </c:pt>
                <c:pt idx="493">
                  <c:v>90.0428175894871</c:v>
                </c:pt>
                <c:pt idx="494">
                  <c:v>90.042980295983099</c:v>
                </c:pt>
                <c:pt idx="495">
                  <c:v>90.043143620759849</c:v>
                </c:pt>
                <c:pt idx="496">
                  <c:v>90.04330756616676</c:v>
                </c:pt>
                <c:pt idx="497">
                  <c:v>90.04347213456218</c:v>
                </c:pt>
                <c:pt idx="498">
                  <c:v>90.043637328313451</c:v>
                </c:pt>
                <c:pt idx="499">
                  <c:v>90.043803149796844</c:v>
                </c:pt>
                <c:pt idx="500">
                  <c:v>90.043969601397691</c:v>
                </c:pt>
                <c:pt idx="501">
                  <c:v>90.044136685510423</c:v>
                </c:pt>
                <c:pt idx="502">
                  <c:v>90.044304404538551</c:v>
                </c:pt>
                <c:pt idx="503">
                  <c:v>90.044472760894635</c:v>
                </c:pt>
                <c:pt idx="504">
                  <c:v>90.044641757000505</c:v>
                </c:pt>
                <c:pt idx="505">
                  <c:v>90.044811395287198</c:v>
                </c:pt>
                <c:pt idx="506">
                  <c:v>90.044981678194887</c:v>
                </c:pt>
                <c:pt idx="507">
                  <c:v>90.045152608173126</c:v>
                </c:pt>
                <c:pt idx="508">
                  <c:v>90.04532418768072</c:v>
                </c:pt>
                <c:pt idx="509">
                  <c:v>90.045496419185824</c:v>
                </c:pt>
                <c:pt idx="510">
                  <c:v>90.045669305165987</c:v>
                </c:pt>
                <c:pt idx="511">
                  <c:v>90.045842848108123</c:v>
                </c:pt>
                <c:pt idx="512">
                  <c:v>90.046017050508695</c:v>
                </c:pt>
                <c:pt idx="513">
                  <c:v>90.046191914873518</c:v>
                </c:pt>
                <c:pt idx="514">
                  <c:v>90.046367443718083</c:v>
                </c:pt>
                <c:pt idx="515">
                  <c:v>90.04654363956729</c:v>
                </c:pt>
                <c:pt idx="516">
                  <c:v>90.046720504955715</c:v>
                </c:pt>
                <c:pt idx="517">
                  <c:v>90.046898042427586</c:v>
                </c:pt>
                <c:pt idx="518">
                  <c:v>90.047076254536719</c:v>
                </c:pt>
                <c:pt idx="519">
                  <c:v>90.047255143846712</c:v>
                </c:pt>
                <c:pt idx="520">
                  <c:v>90.047434712930809</c:v>
                </c:pt>
                <c:pt idx="521">
                  <c:v>90.047614964372173</c:v>
                </c:pt>
                <c:pt idx="522">
                  <c:v>90.047795900763646</c:v>
                </c:pt>
                <c:pt idx="523">
                  <c:v>90.047977524707989</c:v>
                </c:pt>
                <c:pt idx="524">
                  <c:v>90.048159838817853</c:v>
                </c:pt>
                <c:pt idx="525">
                  <c:v>90.048342845715794</c:v>
                </c:pt>
                <c:pt idx="526">
                  <c:v>90.048526548034317</c:v>
                </c:pt>
                <c:pt idx="527">
                  <c:v>90.048710948416016</c:v>
                </c:pt>
                <c:pt idx="528">
                  <c:v>90.048896049513431</c:v>
                </c:pt>
                <c:pt idx="529">
                  <c:v>90.049081853989222</c:v>
                </c:pt>
                <c:pt idx="530">
                  <c:v>90.049268364516152</c:v>
                </c:pt>
                <c:pt idx="531">
                  <c:v>90.049455583777146</c:v>
                </c:pt>
                <c:pt idx="532">
                  <c:v>90.049643514465345</c:v>
                </c:pt>
                <c:pt idx="533">
                  <c:v>90.04983215928408</c:v>
                </c:pt>
                <c:pt idx="534">
                  <c:v>90.050021520947013</c:v>
                </c:pt>
                <c:pt idx="535">
                  <c:v>90.050211602178038</c:v>
                </c:pt>
                <c:pt idx="536">
                  <c:v>90.050402405711452</c:v>
                </c:pt>
                <c:pt idx="537">
                  <c:v>90.050593934291967</c:v>
                </c:pt>
                <c:pt idx="538">
                  <c:v>90.050786190674671</c:v>
                </c:pt>
                <c:pt idx="539">
                  <c:v>90.050979177625123</c:v>
                </c:pt>
                <c:pt idx="540">
                  <c:v>90.0511728979194</c:v>
                </c:pt>
                <c:pt idx="541">
                  <c:v>90.05136735434418</c:v>
                </c:pt>
                <c:pt idx="542">
                  <c:v>90.051562549696627</c:v>
                </c:pt>
                <c:pt idx="543">
                  <c:v>90.051758486784635</c:v>
                </c:pt>
                <c:pt idx="544">
                  <c:v>90.051955168426701</c:v>
                </c:pt>
                <c:pt idx="545">
                  <c:v>90.052152597452036</c:v>
                </c:pt>
                <c:pt idx="546">
                  <c:v>90.052350776700649</c:v>
                </c:pt>
                <c:pt idx="547">
                  <c:v>90.052549709023282</c:v>
                </c:pt>
                <c:pt idx="548">
                  <c:v>90.052749397281545</c:v>
                </c:pt>
                <c:pt idx="549">
                  <c:v>90.052949844347921</c:v>
                </c:pt>
                <c:pt idx="550">
                  <c:v>90.053151053105793</c:v>
                </c:pt>
                <c:pt idx="551">
                  <c:v>90.053353026449471</c:v>
                </c:pt>
                <c:pt idx="552">
                  <c:v>90.053555767284351</c:v>
                </c:pt>
                <c:pt idx="553">
                  <c:v>90.053759278526783</c:v>
                </c:pt>
                <c:pt idx="554">
                  <c:v>90.053963563104233</c:v>
                </c:pt>
                <c:pt idx="555">
                  <c:v>90.054168623955263</c:v>
                </c:pt>
                <c:pt idx="556">
                  <c:v>90.054374464029664</c:v>
                </c:pt>
                <c:pt idx="557">
                  <c:v>90.05458108628838</c:v>
                </c:pt>
                <c:pt idx="558">
                  <c:v>90.054788493703612</c:v>
                </c:pt>
                <c:pt idx="559">
                  <c:v>90.054996689258857</c:v>
                </c:pt>
                <c:pt idx="560">
                  <c:v>90.055205675948969</c:v>
                </c:pt>
                <c:pt idx="561">
                  <c:v>90.055415456780167</c:v>
                </c:pt>
                <c:pt idx="562">
                  <c:v>90.055626034770071</c:v>
                </c:pt>
                <c:pt idx="563">
                  <c:v>90.05583741294781</c:v>
                </c:pt>
                <c:pt idx="564">
                  <c:v>90.056049594353993</c:v>
                </c:pt>
                <c:pt idx="565">
                  <c:v>90.056262582040787</c:v>
                </c:pt>
                <c:pt idx="566">
                  <c:v>90.056476379071967</c:v>
                </c:pt>
                <c:pt idx="567">
                  <c:v>90.056690988522931</c:v>
                </c:pt>
                <c:pt idx="568">
                  <c:v>90.056906413480746</c:v>
                </c:pt>
                <c:pt idx="569">
                  <c:v>90.057122657044303</c:v>
                </c:pt>
                <c:pt idx="570">
                  <c:v>90.05733972232413</c:v>
                </c:pt>
                <c:pt idx="571">
                  <c:v>90.057557612442679</c:v>
                </c:pt>
                <c:pt idx="572">
                  <c:v>90.057776330534239</c:v>
                </c:pt>
                <c:pt idx="573">
                  <c:v>90.057995879744965</c:v>
                </c:pt>
                <c:pt idx="574">
                  <c:v>90.058216263233021</c:v>
                </c:pt>
                <c:pt idx="575">
                  <c:v>90.05843748416855</c:v>
                </c:pt>
                <c:pt idx="576">
                  <c:v>90.058659545733747</c:v>
                </c:pt>
                <c:pt idx="577">
                  <c:v>90.058882451122869</c:v>
                </c:pt>
                <c:pt idx="578">
                  <c:v>90.059106203542356</c:v>
                </c:pt>
                <c:pt idx="579">
                  <c:v>90.059330806210795</c:v>
                </c:pt>
                <c:pt idx="580">
                  <c:v>90.05955626235901</c:v>
                </c:pt>
                <c:pt idx="581">
                  <c:v>90.05978257523013</c:v>
                </c:pt>
                <c:pt idx="582">
                  <c:v>90.060009748079551</c:v>
                </c:pt>
                <c:pt idx="583">
                  <c:v>90.060237784175087</c:v>
                </c:pt>
                <c:pt idx="584">
                  <c:v>90.060466686796957</c:v>
                </c:pt>
                <c:pt idx="585">
                  <c:v>90.060696459237818</c:v>
                </c:pt>
                <c:pt idx="586">
                  <c:v>90.060927104802872</c:v>
                </c:pt>
                <c:pt idx="587">
                  <c:v>90.061158626809842</c:v>
                </c:pt>
                <c:pt idx="588">
                  <c:v>90.0613910285891</c:v>
                </c:pt>
                <c:pt idx="589">
                  <c:v>90.061624313483662</c:v>
                </c:pt>
                <c:pt idx="590">
                  <c:v>90.061858484849211</c:v>
                </c:pt>
                <c:pt idx="591">
                  <c:v>90.062093546054214</c:v>
                </c:pt>
                <c:pt idx="592">
                  <c:v>90.062329500479919</c:v>
                </c:pt>
                <c:pt idx="593">
                  <c:v>90.062566351520431</c:v>
                </c:pt>
                <c:pt idx="594">
                  <c:v>90.062804102582746</c:v>
                </c:pt>
                <c:pt idx="595">
                  <c:v>90.063042757086833</c:v>
                </c:pt>
                <c:pt idx="596">
                  <c:v>90.063282318465596</c:v>
                </c:pt>
                <c:pt idx="597">
                  <c:v>90.063522790165052</c:v>
                </c:pt>
                <c:pt idx="598">
                  <c:v>90.063764175644224</c:v>
                </c:pt>
                <c:pt idx="599">
                  <c:v>90.064006478375404</c:v>
                </c:pt>
                <c:pt idx="600">
                  <c:v>90.06424970184392</c:v>
                </c:pt>
                <c:pt idx="601">
                  <c:v>90.064493849548469</c:v>
                </c:pt>
                <c:pt idx="602">
                  <c:v>90.064738925001024</c:v>
                </c:pt>
                <c:pt idx="603">
                  <c:v>90.064984931726812</c:v>
                </c:pt>
                <c:pt idx="604">
                  <c:v>90.065231873264565</c:v>
                </c:pt>
                <c:pt idx="605">
                  <c:v>90.065479753166386</c:v>
                </c:pt>
                <c:pt idx="606">
                  <c:v>90.065728574997934</c:v>
                </c:pt>
                <c:pt idx="607">
                  <c:v>90.06597834233834</c:v>
                </c:pt>
                <c:pt idx="608">
                  <c:v>90.066229058780408</c:v>
                </c:pt>
                <c:pt idx="609">
                  <c:v>90.066480727930539</c:v>
                </c:pt>
                <c:pt idx="610">
                  <c:v>90.066733353408878</c:v>
                </c:pt>
                <c:pt idx="611">
                  <c:v>90.066986938849283</c:v>
                </c:pt>
                <c:pt idx="612">
                  <c:v>90.06724148789948</c:v>
                </c:pt>
                <c:pt idx="613">
                  <c:v>90.067497004220982</c:v>
                </c:pt>
                <c:pt idx="614">
                  <c:v>90.067753491489256</c:v>
                </c:pt>
                <c:pt idx="615">
                  <c:v>90.068010953393738</c:v>
                </c:pt>
                <c:pt idx="616">
                  <c:v>90.068269393637848</c:v>
                </c:pt>
                <c:pt idx="617">
                  <c:v>90.068528815939118</c:v>
                </c:pt>
                <c:pt idx="618">
                  <c:v>90.06878922402916</c:v>
                </c:pt>
                <c:pt idx="619">
                  <c:v>90.069050621653801</c:v>
                </c:pt>
                <c:pt idx="620">
                  <c:v>90.06931301257309</c:v>
                </c:pt>
                <c:pt idx="621">
                  <c:v>90.069576400561374</c:v>
                </c:pt>
                <c:pt idx="622">
                  <c:v>90.069840789407309</c:v>
                </c:pt>
                <c:pt idx="623">
                  <c:v>90.07010618291396</c:v>
                </c:pt>
                <c:pt idx="624">
                  <c:v>90.070372584898848</c:v>
                </c:pt>
                <c:pt idx="625">
                  <c:v>90.070639999194</c:v>
                </c:pt>
                <c:pt idx="626">
                  <c:v>90.070908429645982</c:v>
                </c:pt>
                <c:pt idx="627">
                  <c:v>90.071177880116025</c:v>
                </c:pt>
                <c:pt idx="628">
                  <c:v>90.071448354479955</c:v>
                </c:pt>
                <c:pt idx="629">
                  <c:v>90.071719856628391</c:v>
                </c:pt>
                <c:pt idx="630">
                  <c:v>90.071992390466704</c:v>
                </c:pt>
                <c:pt idx="631">
                  <c:v>90.072265959915086</c:v>
                </c:pt>
                <c:pt idx="632">
                  <c:v>90.072540568908664</c:v>
                </c:pt>
                <c:pt idx="633">
                  <c:v>90.072816221397488</c:v>
                </c:pt>
                <c:pt idx="634">
                  <c:v>90.073092921346628</c:v>
                </c:pt>
                <c:pt idx="635">
                  <c:v>90.073370672736203</c:v>
                </c:pt>
                <c:pt idx="636">
                  <c:v>90.073649479561482</c:v>
                </c:pt>
                <c:pt idx="637">
                  <c:v>90.073929345832894</c:v>
                </c:pt>
                <c:pt idx="638">
                  <c:v>90.074210275576092</c:v>
                </c:pt>
                <c:pt idx="639">
                  <c:v>90.074492272832046</c:v>
                </c:pt>
                <c:pt idx="640">
                  <c:v>90.074775341657073</c:v>
                </c:pt>
                <c:pt idx="641">
                  <c:v>90.075059486122896</c:v>
                </c:pt>
                <c:pt idx="642">
                  <c:v>90.075344710316728</c:v>
                </c:pt>
                <c:pt idx="643">
                  <c:v>90.075631018341284</c:v>
                </c:pt>
                <c:pt idx="644">
                  <c:v>90.075918414314884</c:v>
                </c:pt>
                <c:pt idx="645">
                  <c:v>90.076206902371496</c:v>
                </c:pt>
                <c:pt idx="646">
                  <c:v>90.076496486660758</c:v>
                </c:pt>
                <c:pt idx="647">
                  <c:v>90.076787171348144</c:v>
                </c:pt>
                <c:pt idx="648">
                  <c:v>90.077078960614884</c:v>
                </c:pt>
                <c:pt idx="649">
                  <c:v>90.077371858658125</c:v>
                </c:pt>
                <c:pt idx="650">
                  <c:v>90.077665869690961</c:v>
                </c:pt>
                <c:pt idx="651">
                  <c:v>90.077960997942483</c:v>
                </c:pt>
                <c:pt idx="652">
                  <c:v>90.078257247657888</c:v>
                </c:pt>
                <c:pt idx="653">
                  <c:v>90.078554623098427</c:v>
                </c:pt>
                <c:pt idx="654">
                  <c:v>90.07885312854161</c:v>
                </c:pt>
                <c:pt idx="655">
                  <c:v>90.079152768281162</c:v>
                </c:pt>
                <c:pt idx="656">
                  <c:v>90.07945354662715</c:v>
                </c:pt>
                <c:pt idx="657">
                  <c:v>90.079755467905954</c:v>
                </c:pt>
                <c:pt idx="658">
                  <c:v>90.08005853646047</c:v>
                </c:pt>
                <c:pt idx="659">
                  <c:v>90.080362756650061</c:v>
                </c:pt>
                <c:pt idx="660">
                  <c:v>90.080668132850633</c:v>
                </c:pt>
                <c:pt idx="661">
                  <c:v>90.080974669454719</c:v>
                </c:pt>
                <c:pt idx="662">
                  <c:v>90.081282370871591</c:v>
                </c:pt>
                <c:pt idx="663">
                  <c:v>90.081591241527207</c:v>
                </c:pt>
                <c:pt idx="664">
                  <c:v>90.08190128586439</c:v>
                </c:pt>
                <c:pt idx="665">
                  <c:v>90.082212508342806</c:v>
                </c:pt>
                <c:pt idx="666">
                  <c:v>90.082524913439073</c:v>
                </c:pt>
                <c:pt idx="667">
                  <c:v>90.082838505646876</c:v>
                </c:pt>
                <c:pt idx="668">
                  <c:v>90.08315328947684</c:v>
                </c:pt>
                <c:pt idx="669">
                  <c:v>90.08346926945687</c:v>
                </c:pt>
                <c:pt idx="670">
                  <c:v>90.083786450131967</c:v>
                </c:pt>
                <c:pt idx="671">
                  <c:v>90.084104836064498</c:v>
                </c:pt>
                <c:pt idx="672">
                  <c:v>90.084424431834023</c:v>
                </c:pt>
                <c:pt idx="673">
                  <c:v>90.084745242037684</c:v>
                </c:pt>
                <c:pt idx="674">
                  <c:v>90.085067271289901</c:v>
                </c:pt>
                <c:pt idx="675">
                  <c:v>90.08539052422276</c:v>
                </c:pt>
                <c:pt idx="676">
                  <c:v>90.085715005485909</c:v>
                </c:pt>
                <c:pt idx="677">
                  <c:v>90.086040719746606</c:v>
                </c:pt>
                <c:pt idx="678">
                  <c:v>90.086367671689928</c:v>
                </c:pt>
                <c:pt idx="679">
                  <c:v>90.086695866018673</c:v>
                </c:pt>
                <c:pt idx="680">
                  <c:v>90.087025307453558</c:v>
                </c:pt>
                <c:pt idx="681">
                  <c:v>90.087356000733223</c:v>
                </c:pt>
                <c:pt idx="682">
                  <c:v>90.087687950614281</c:v>
                </c:pt>
                <c:pt idx="683">
                  <c:v>90.088021161871467</c:v>
                </c:pt>
                <c:pt idx="684">
                  <c:v>90.088355639297603</c:v>
                </c:pt>
                <c:pt idx="685">
                  <c:v>90.088691387703761</c:v>
                </c:pt>
                <c:pt idx="686">
                  <c:v>90.089028411919259</c:v>
                </c:pt>
                <c:pt idx="687">
                  <c:v>90.089366716791787</c:v>
                </c:pt>
                <c:pt idx="688">
                  <c:v>90.089706307187456</c:v>
                </c:pt>
                <c:pt idx="689">
                  <c:v>90.09004718799082</c:v>
                </c:pt>
                <c:pt idx="690">
                  <c:v>90.090389364105036</c:v>
                </c:pt>
                <c:pt idx="691">
                  <c:v>90.090732840451864</c:v>
                </c:pt>
                <c:pt idx="692">
                  <c:v>90.091077621971763</c:v>
                </c:pt>
                <c:pt idx="693">
                  <c:v>90.091423713623968</c:v>
                </c:pt>
                <c:pt idx="694">
                  <c:v>90.091771120386568</c:v>
                </c:pt>
                <c:pt idx="695">
                  <c:v>90.092119847256541</c:v>
                </c:pt>
                <c:pt idx="696">
                  <c:v>90.092469899249863</c:v>
                </c:pt>
                <c:pt idx="697">
                  <c:v>90.092821281401541</c:v>
                </c:pt>
                <c:pt idx="698">
                  <c:v>90.093173998765764</c:v>
                </c:pt>
                <c:pt idx="699">
                  <c:v>90.093528056415821</c:v>
                </c:pt>
                <c:pt idx="700">
                  <c:v>90.093883459444399</c:v>
                </c:pt>
                <c:pt idx="701">
                  <c:v>90.094240212963456</c:v>
                </c:pt>
                <c:pt idx="702">
                  <c:v>90.094598322104375</c:v>
                </c:pt>
                <c:pt idx="703">
                  <c:v>90.094957792018064</c:v>
                </c:pt>
                <c:pt idx="704">
                  <c:v>90.09531862787496</c:v>
                </c:pt>
                <c:pt idx="705">
                  <c:v>90.095680834865163</c:v>
                </c:pt>
                <c:pt idx="706">
                  <c:v>90.096044418198503</c:v>
                </c:pt>
                <c:pt idx="707">
                  <c:v>90.096409383104572</c:v>
                </c:pt>
                <c:pt idx="708">
                  <c:v>90.096775734832846</c:v>
                </c:pt>
                <c:pt idx="709">
                  <c:v>90.09714347865274</c:v>
                </c:pt>
                <c:pt idx="710">
                  <c:v>90.097512619853703</c:v>
                </c:pt>
                <c:pt idx="711">
                  <c:v>90.097883163745237</c:v>
                </c:pt>
                <c:pt idx="712">
                  <c:v>90.098255115657082</c:v>
                </c:pt>
                <c:pt idx="713">
                  <c:v>90.098628480939141</c:v>
                </c:pt>
                <c:pt idx="714">
                  <c:v>90.099003264961681</c:v>
                </c:pt>
                <c:pt idx="715">
                  <c:v>90.099379473115405</c:v>
                </c:pt>
                <c:pt idx="716">
                  <c:v>90.099757110811439</c:v>
                </c:pt>
                <c:pt idx="717">
                  <c:v>90.100136183481496</c:v>
                </c:pt>
                <c:pt idx="718">
                  <c:v>90.100516696577898</c:v>
                </c:pt>
                <c:pt idx="719">
                  <c:v>90.100898655573715</c:v>
                </c:pt>
                <c:pt idx="720">
                  <c:v>90.101282065962778</c:v>
                </c:pt>
                <c:pt idx="721">
                  <c:v>90.101666933259793</c:v>
                </c:pt>
                <c:pt idx="722">
                  <c:v>90.102053263000442</c:v>
                </c:pt>
                <c:pt idx="723">
                  <c:v>90.102441060741384</c:v>
                </c:pt>
                <c:pt idx="724">
                  <c:v>90.102830332060449</c:v>
                </c:pt>
                <c:pt idx="725">
                  <c:v>90.103221082556601</c:v>
                </c:pt>
                <c:pt idx="726">
                  <c:v>90.103613317850105</c:v>
                </c:pt>
                <c:pt idx="727">
                  <c:v>90.10400704358257</c:v>
                </c:pt>
                <c:pt idx="728">
                  <c:v>90.104402265417022</c:v>
                </c:pt>
                <c:pt idx="729">
                  <c:v>90.104798989038017</c:v>
                </c:pt>
                <c:pt idx="730">
                  <c:v>90.105197220151709</c:v>
                </c:pt>
                <c:pt idx="731">
                  <c:v>90.105596964485898</c:v>
                </c:pt>
                <c:pt idx="732">
                  <c:v>90.105998227790167</c:v>
                </c:pt>
                <c:pt idx="733">
                  <c:v>90.106401015835942</c:v>
                </c:pt>
                <c:pt idx="734">
                  <c:v>90.106805334416549</c:v>
                </c:pt>
                <c:pt idx="735">
                  <c:v>90.107211189347368</c:v>
                </c:pt>
                <c:pt idx="736">
                  <c:v>90.10761858646579</c:v>
                </c:pt>
                <c:pt idx="737">
                  <c:v>90.10802753163145</c:v>
                </c:pt>
                <c:pt idx="738">
                  <c:v>90.108438030726262</c:v>
                </c:pt>
                <c:pt idx="739">
                  <c:v>90.108850089654382</c:v>
                </c:pt>
                <c:pt idx="740">
                  <c:v>90.109263714342489</c:v>
                </c:pt>
                <c:pt idx="741">
                  <c:v>90.109678910739717</c:v>
                </c:pt>
                <c:pt idx="742">
                  <c:v>90.110095684817836</c:v>
                </c:pt>
                <c:pt idx="743">
                  <c:v>90.110514042571282</c:v>
                </c:pt>
                <c:pt idx="744">
                  <c:v>90.110933990017244</c:v>
                </c:pt>
                <c:pt idx="745">
                  <c:v>90.111355533195834</c:v>
                </c:pt>
                <c:pt idx="746">
                  <c:v>90.111778678170012</c:v>
                </c:pt>
                <c:pt idx="747">
                  <c:v>90.112203431025847</c:v>
                </c:pt>
                <c:pt idx="748">
                  <c:v>90.112629797872472</c:v>
                </c:pt>
                <c:pt idx="749">
                  <c:v>90.113057784842269</c:v>
                </c:pt>
                <c:pt idx="750">
                  <c:v>90.113487398090911</c:v>
                </c:pt>
                <c:pt idx="751">
                  <c:v>90.113918643797405</c:v>
                </c:pt>
                <c:pt idx="752">
                  <c:v>90.114351528164278</c:v>
                </c:pt>
                <c:pt idx="753">
                  <c:v>90.114786057417604</c:v>
                </c:pt>
                <c:pt idx="754">
                  <c:v>90.115222237807075</c:v>
                </c:pt>
                <c:pt idx="755">
                  <c:v>90.115660075606186</c:v>
                </c:pt>
                <c:pt idx="756">
                  <c:v>90.116099577112223</c:v>
                </c:pt>
                <c:pt idx="757">
                  <c:v>90.116540748646386</c:v>
                </c:pt>
                <c:pt idx="758">
                  <c:v>90.116983596553879</c:v>
                </c:pt>
                <c:pt idx="759">
                  <c:v>90.117428127204036</c:v>
                </c:pt>
                <c:pt idx="760">
                  <c:v>90.117874346990362</c:v>
                </c:pt>
                <c:pt idx="761">
                  <c:v>90.118322262330665</c:v>
                </c:pt>
                <c:pt idx="762">
                  <c:v>90.118771879667136</c:v>
                </c:pt>
                <c:pt idx="763">
                  <c:v>90.119223205466398</c:v>
                </c:pt>
                <c:pt idx="764">
                  <c:v>90.119676246219669</c:v>
                </c:pt>
                <c:pt idx="765">
                  <c:v>90.120131008442797</c:v>
                </c:pt>
                <c:pt idx="766">
                  <c:v>90.1205874986764</c:v>
                </c:pt>
                <c:pt idx="767">
                  <c:v>90.121045723485949</c:v>
                </c:pt>
                <c:pt idx="768">
                  <c:v>90.121505689461813</c:v>
                </c:pt>
                <c:pt idx="769">
                  <c:v>90.121967403219458</c:v>
                </c:pt>
                <c:pt idx="770">
                  <c:v>90.122430871399388</c:v>
                </c:pt>
                <c:pt idx="771">
                  <c:v>90.122896100667418</c:v>
                </c:pt>
                <c:pt idx="772">
                  <c:v>90.123363097714602</c:v>
                </c:pt>
                <c:pt idx="773">
                  <c:v>90.123831869257501</c:v>
                </c:pt>
                <c:pt idx="774">
                  <c:v>90.124302422038099</c:v>
                </c:pt>
                <c:pt idx="775">
                  <c:v>90.124774762824032</c:v>
                </c:pt>
                <c:pt idx="776">
                  <c:v>90.125248898408614</c:v>
                </c:pt>
                <c:pt idx="777">
                  <c:v>90.125724835610967</c:v>
                </c:pt>
                <c:pt idx="778">
                  <c:v>90.126202581276175</c:v>
                </c:pt>
                <c:pt idx="779">
                  <c:v>90.126682142275229</c:v>
                </c:pt>
                <c:pt idx="780">
                  <c:v>90.127163525505267</c:v>
                </c:pt>
                <c:pt idx="781">
                  <c:v>90.12764673788962</c:v>
                </c:pt>
                <c:pt idx="782">
                  <c:v>90.128131786377864</c:v>
                </c:pt>
                <c:pt idx="783">
                  <c:v>90.128618677946108</c:v>
                </c:pt>
                <c:pt idx="784">
                  <c:v>90.129107419596764</c:v>
                </c:pt>
                <c:pt idx="785">
                  <c:v>90.129598018359005</c:v>
                </c:pt>
                <c:pt idx="786">
                  <c:v>90.13009048128859</c:v>
                </c:pt>
                <c:pt idx="787">
                  <c:v>90.13058481546814</c:v>
                </c:pt>
                <c:pt idx="788">
                  <c:v>90.131081028007173</c:v>
                </c:pt>
                <c:pt idx="789">
                  <c:v>90.131579126042155</c:v>
                </c:pt>
                <c:pt idx="790">
                  <c:v>90.132079116736705</c:v>
                </c:pt>
                <c:pt idx="791">
                  <c:v>90.132581007281644</c:v>
                </c:pt>
                <c:pt idx="792">
                  <c:v>90.133084804895105</c:v>
                </c:pt>
                <c:pt idx="793">
                  <c:v>90.133590516822593</c:v>
                </c:pt>
                <c:pt idx="794">
                  <c:v>90.134098150337195</c:v>
                </c:pt>
                <c:pt idx="795">
                  <c:v>90.13460771273958</c:v>
                </c:pt>
                <c:pt idx="796">
                  <c:v>90.135119211358159</c:v>
                </c:pt>
                <c:pt idx="797">
                  <c:v>90.135632653549138</c:v>
                </c:pt>
                <c:pt idx="798">
                  <c:v>90.136148046696746</c:v>
                </c:pt>
                <c:pt idx="799">
                  <c:v>90.136665398213168</c:v>
                </c:pt>
                <c:pt idx="800">
                  <c:v>90.137184715538766</c:v>
                </c:pt>
                <c:pt idx="801">
                  <c:v>90.137706006142196</c:v>
                </c:pt>
                <c:pt idx="802">
                  <c:v>90.138229277520423</c:v>
                </c:pt>
                <c:pt idx="803">
                  <c:v>90.138754537198921</c:v>
                </c:pt>
                <c:pt idx="804">
                  <c:v>90.139281792731737</c:v>
                </c:pt>
                <c:pt idx="805">
                  <c:v>90.139811051701585</c:v>
                </c:pt>
                <c:pt idx="806">
                  <c:v>90.140342321720027</c:v>
                </c:pt>
                <c:pt idx="807">
                  <c:v>90.140875610427443</c:v>
                </c:pt>
                <c:pt idx="808">
                  <c:v>90.141410925493318</c:v>
                </c:pt>
                <c:pt idx="809">
                  <c:v>90.141948274616226</c:v>
                </c:pt>
                <c:pt idx="810">
                  <c:v>90.142487665523987</c:v>
                </c:pt>
                <c:pt idx="811">
                  <c:v>90.143029105973724</c:v>
                </c:pt>
                <c:pt idx="812">
                  <c:v>90.143572603752091</c:v>
                </c:pt>
                <c:pt idx="813">
                  <c:v>90.144118166675284</c:v>
                </c:pt>
                <c:pt idx="814">
                  <c:v>90.144665802589131</c:v>
                </c:pt>
                <c:pt idx="815">
                  <c:v>90.14521551936933</c:v>
                </c:pt>
                <c:pt idx="816">
                  <c:v>90.145767324921451</c:v>
                </c:pt>
                <c:pt idx="817">
                  <c:v>90.146321227181076</c:v>
                </c:pt>
                <c:pt idx="818">
                  <c:v>90.146877234113973</c:v>
                </c:pt>
                <c:pt idx="819">
                  <c:v>90.147435353716062</c:v>
                </c:pt>
                <c:pt idx="820">
                  <c:v>90.14799559401375</c:v>
                </c:pt>
                <c:pt idx="821">
                  <c:v>90.148557963063809</c:v>
                </c:pt>
                <c:pt idx="822">
                  <c:v>90.149122468953692</c:v>
                </c:pt>
                <c:pt idx="823">
                  <c:v>90.149689119801522</c:v>
                </c:pt>
                <c:pt idx="824">
                  <c:v>90.150257923756257</c:v>
                </c:pt>
                <c:pt idx="825">
                  <c:v>90.150828888997822</c:v>
                </c:pt>
                <c:pt idx="826">
                  <c:v>90.151402023737134</c:v>
                </c:pt>
                <c:pt idx="827">
                  <c:v>90.15197733621639</c:v>
                </c:pt>
                <c:pt idx="828">
                  <c:v>90.15255483470898</c:v>
                </c:pt>
                <c:pt idx="829">
                  <c:v>90.153134527519796</c:v>
                </c:pt>
                <c:pt idx="830">
                  <c:v>90.153716422985227</c:v>
                </c:pt>
                <c:pt idx="831">
                  <c:v>90.154300529473332</c:v>
                </c:pt>
                <c:pt idx="832">
                  <c:v>90.154886855383921</c:v>
                </c:pt>
                <c:pt idx="833">
                  <c:v>90.155475409148707</c:v>
                </c:pt>
                <c:pt idx="834">
                  <c:v>90.156066199231461</c:v>
                </c:pt>
                <c:pt idx="835">
                  <c:v>90.156659234128028</c:v>
                </c:pt>
                <c:pt idx="836">
                  <c:v>90.157254522366557</c:v>
                </c:pt>
                <c:pt idx="837">
                  <c:v>90.157852072507566</c:v>
                </c:pt>
                <c:pt idx="838">
                  <c:v>90.158451893144061</c:v>
                </c:pt>
                <c:pt idx="839">
                  <c:v>90.159053992901704</c:v>
                </c:pt>
                <c:pt idx="840">
                  <c:v>90.159658380438927</c:v>
                </c:pt>
                <c:pt idx="841">
                  <c:v>90.160265064446975</c:v>
                </c:pt>
                <c:pt idx="842">
                  <c:v>90.160874053650133</c:v>
                </c:pt>
                <c:pt idx="843">
                  <c:v>90.161485356805812</c:v>
                </c:pt>
                <c:pt idx="844">
                  <c:v>90.162098982704663</c:v>
                </c:pt>
                <c:pt idx="845">
                  <c:v>90.16271494017073</c:v>
                </c:pt>
                <c:pt idx="846">
                  <c:v>90.163333238061554</c:v>
                </c:pt>
                <c:pt idx="847">
                  <c:v>90.163953885268285</c:v>
                </c:pt>
                <c:pt idx="848">
                  <c:v>90.164576890715864</c:v>
                </c:pt>
                <c:pt idx="849">
                  <c:v>90.165202263363099</c:v>
                </c:pt>
                <c:pt idx="850">
                  <c:v>90.165830012202846</c:v>
                </c:pt>
                <c:pt idx="851">
                  <c:v>90.16646014626204</c:v>
                </c:pt>
                <c:pt idx="852">
                  <c:v>90.167092674601946</c:v>
                </c:pt>
                <c:pt idx="853">
                  <c:v>90.167727606318209</c:v>
                </c:pt>
                <c:pt idx="854">
                  <c:v>90.168364950541019</c:v>
                </c:pt>
                <c:pt idx="855">
                  <c:v>90.169004716435225</c:v>
                </c:pt>
                <c:pt idx="856">
                  <c:v>90.169646913200452</c:v>
                </c:pt>
                <c:pt idx="857">
                  <c:v>90.170291550071298</c:v>
                </c:pt>
                <c:pt idx="858">
                  <c:v>90.170938636317373</c:v>
                </c:pt>
                <c:pt idx="859">
                  <c:v>90.171588181243521</c:v>
                </c:pt>
                <c:pt idx="860">
                  <c:v>90.172240194189854</c:v>
                </c:pt>
                <c:pt idx="861">
                  <c:v>90.172894684532025</c:v>
                </c:pt>
                <c:pt idx="862">
                  <c:v>90.173551661681216</c:v>
                </c:pt>
                <c:pt idx="863">
                  <c:v>90.174211135084391</c:v>
                </c:pt>
                <c:pt idx="864">
                  <c:v>90.174873114224297</c:v>
                </c:pt>
                <c:pt idx="865">
                  <c:v>90.175537608619763</c:v>
                </c:pt>
                <c:pt idx="866">
                  <c:v>90.176204627825726</c:v>
                </c:pt>
                <c:pt idx="867">
                  <c:v>90.176874181433377</c:v>
                </c:pt>
                <c:pt idx="868">
                  <c:v>90.177546279070398</c:v>
                </c:pt>
                <c:pt idx="869">
                  <c:v>90.178220930400897</c:v>
                </c:pt>
                <c:pt idx="870">
                  <c:v>90.178898145125743</c:v>
                </c:pt>
                <c:pt idx="871">
                  <c:v>90.179577932982653</c:v>
                </c:pt>
                <c:pt idx="872">
                  <c:v>90.180260303746238</c:v>
                </c:pt>
                <c:pt idx="873">
                  <c:v>90.180945267228296</c:v>
                </c:pt>
                <c:pt idx="874">
                  <c:v>90.181632833277845</c:v>
                </c:pt>
                <c:pt idx="875">
                  <c:v>90.182323011781207</c:v>
                </c:pt>
                <c:pt idx="876">
                  <c:v>90.183015812662404</c:v>
                </c:pt>
                <c:pt idx="877">
                  <c:v>90.183711245882947</c:v>
                </c:pt>
                <c:pt idx="878">
                  <c:v>90.184409321442288</c:v>
                </c:pt>
                <c:pt idx="879">
                  <c:v>90.185110049377784</c:v>
                </c:pt>
                <c:pt idx="880">
                  <c:v>90.185813439764942</c:v>
                </c:pt>
                <c:pt idx="881">
                  <c:v>90.186519502717417</c:v>
                </c:pt>
                <c:pt idx="882">
                  <c:v>90.187228248387385</c:v>
                </c:pt>
                <c:pt idx="883">
                  <c:v>90.18793968696545</c:v>
                </c:pt>
                <c:pt idx="884">
                  <c:v>90.188653828680941</c:v>
                </c:pt>
                <c:pt idx="885">
                  <c:v>90.189370683802011</c:v>
                </c:pt>
                <c:pt idx="886">
                  <c:v>90.190090262635792</c:v>
                </c:pt>
                <c:pt idx="887">
                  <c:v>90.190812575528568</c:v>
                </c:pt>
                <c:pt idx="888">
                  <c:v>90.191537632865831</c:v>
                </c:pt>
                <c:pt idx="889">
                  <c:v>90.192265445072536</c:v>
                </c:pt>
                <c:pt idx="890">
                  <c:v>90.192996022613215</c:v>
                </c:pt>
                <c:pt idx="891">
                  <c:v>90.193729375992078</c:v>
                </c:pt>
                <c:pt idx="892">
                  <c:v>90.194465515753279</c:v>
                </c:pt>
                <c:pt idx="893">
                  <c:v>90.19520445248088</c:v>
                </c:pt>
                <c:pt idx="894">
                  <c:v>90.195946196799241</c:v>
                </c:pt>
                <c:pt idx="895">
                  <c:v>90.196690759372927</c:v>
                </c:pt>
                <c:pt idx="896">
                  <c:v>90.197438150907104</c:v>
                </c:pt>
                <c:pt idx="897">
                  <c:v>90.198188382147464</c:v>
                </c:pt>
                <c:pt idx="898">
                  <c:v>90.198941463880544</c:v>
                </c:pt>
                <c:pt idx="899">
                  <c:v>90.199697406933765</c:v>
                </c:pt>
                <c:pt idx="900">
                  <c:v>90.200456222175703</c:v>
                </c:pt>
                <c:pt idx="901">
                  <c:v>90.201217920516171</c:v>
                </c:pt>
                <c:pt idx="902">
                  <c:v>90.201982512906355</c:v>
                </c:pt>
                <c:pt idx="903">
                  <c:v>90.202750010339003</c:v>
                </c:pt>
                <c:pt idx="904">
                  <c:v>90.203520423848616</c:v>
                </c:pt>
                <c:pt idx="905">
                  <c:v>90.204293764511576</c:v>
                </c:pt>
                <c:pt idx="906">
                  <c:v>90.205070043446256</c:v>
                </c:pt>
                <c:pt idx="907">
                  <c:v>90.205849271813278</c:v>
                </c:pt>
                <c:pt idx="908">
                  <c:v>90.206631460815558</c:v>
                </c:pt>
                <c:pt idx="909">
                  <c:v>90.207416621698599</c:v>
                </c:pt>
                <c:pt idx="910">
                  <c:v>90.208204765750494</c:v>
                </c:pt>
                <c:pt idx="911">
                  <c:v>90.20899590430227</c:v>
                </c:pt>
                <c:pt idx="912">
                  <c:v>90.209790048727896</c:v>
                </c:pt>
                <c:pt idx="913">
                  <c:v>90.210587210444487</c:v>
                </c:pt>
                <c:pt idx="914">
                  <c:v>90.211387400912514</c:v>
                </c:pt>
                <c:pt idx="915">
                  <c:v>90.212190631635963</c:v>
                </c:pt>
                <c:pt idx="916">
                  <c:v>90.212996914162431</c:v>
                </c:pt>
                <c:pt idx="917">
                  <c:v>90.213806260083331</c:v>
                </c:pt>
                <c:pt idx="918">
                  <c:v>90.214618681034096</c:v>
                </c:pt>
                <c:pt idx="919">
                  <c:v>90.215434188694275</c:v>
                </c:pt>
                <c:pt idx="920">
                  <c:v>90.216252794787792</c:v>
                </c:pt>
                <c:pt idx="921">
                  <c:v>90.217074511082998</c:v>
                </c:pt>
                <c:pt idx="922">
                  <c:v>90.217899349392937</c:v>
                </c:pt>
                <c:pt idx="923">
                  <c:v>90.218727321575415</c:v>
                </c:pt>
                <c:pt idx="924">
                  <c:v>90.21955843953333</c:v>
                </c:pt>
                <c:pt idx="925">
                  <c:v>90.220392715214658</c:v>
                </c:pt>
                <c:pt idx="926">
                  <c:v>90.221230160612777</c:v>
                </c:pt>
                <c:pt idx="927">
                  <c:v>90.222070787766498</c:v>
                </c:pt>
                <c:pt idx="928">
                  <c:v>90.222914608760377</c:v>
                </c:pt>
                <c:pt idx="929">
                  <c:v>90.22376163572477</c:v>
                </c:pt>
                <c:pt idx="930">
                  <c:v>90.224611880836093</c:v>
                </c:pt>
                <c:pt idx="931">
                  <c:v>90.225465356316974</c:v>
                </c:pt>
                <c:pt idx="932">
                  <c:v>90.226322074436339</c:v>
                </c:pt>
                <c:pt idx="933">
                  <c:v>90.227182047509729</c:v>
                </c:pt>
                <c:pt idx="934">
                  <c:v>90.228045287899434</c:v>
                </c:pt>
                <c:pt idx="935">
                  <c:v>90.228911808014516</c:v>
                </c:pt>
                <c:pt idx="936">
                  <c:v>90.2297816203113</c:v>
                </c:pt>
                <c:pt idx="937">
                  <c:v>90.230654737293193</c:v>
                </c:pt>
                <c:pt idx="938">
                  <c:v>90.231531171511151</c:v>
                </c:pt>
                <c:pt idx="939">
                  <c:v>90.232410935563706</c:v>
                </c:pt>
                <c:pt idx="940">
                  <c:v>90.233294042097199</c:v>
                </c:pt>
                <c:pt idx="941">
                  <c:v>90.234180503805888</c:v>
                </c:pt>
                <c:pt idx="942">
                  <c:v>90.23507033343229</c:v>
                </c:pt>
                <c:pt idx="943">
                  <c:v>90.235963543767184</c:v>
                </c:pt>
                <c:pt idx="944">
                  <c:v>90.236860147649892</c:v>
                </c:pt>
                <c:pt idx="945">
                  <c:v>90.237760157968452</c:v>
                </c:pt>
                <c:pt idx="946">
                  <c:v>90.238663587659744</c:v>
                </c:pt>
                <c:pt idx="947">
                  <c:v>90.239570449709802</c:v>
                </c:pt>
                <c:pt idx="948">
                  <c:v>90.240480757153875</c:v>
                </c:pt>
                <c:pt idx="949">
                  <c:v>90.241394523076607</c:v>
                </c:pt>
                <c:pt idx="950">
                  <c:v>90.242311760612395</c:v>
                </c:pt>
                <c:pt idx="951">
                  <c:v>90.243232482945331</c:v>
                </c:pt>
                <c:pt idx="952">
                  <c:v>90.244156703309613</c:v>
                </c:pt>
                <c:pt idx="953">
                  <c:v>90.245084434989565</c:v>
                </c:pt>
                <c:pt idx="954">
                  <c:v>90.246015691319954</c:v>
                </c:pt>
                <c:pt idx="955">
                  <c:v>90.246950485686085</c:v>
                </c:pt>
                <c:pt idx="956">
                  <c:v>90.247888831524051</c:v>
                </c:pt>
                <c:pt idx="957">
                  <c:v>90.248830742320905</c:v>
                </c:pt>
                <c:pt idx="958">
                  <c:v>90.249776231614845</c:v>
                </c:pt>
                <c:pt idx="959">
                  <c:v>90.250725312995399</c:v>
                </c:pt>
                <c:pt idx="960">
                  <c:v>90.251678000103681</c:v>
                </c:pt>
                <c:pt idx="961">
                  <c:v>90.252634306632501</c:v>
                </c:pt>
                <c:pt idx="962">
                  <c:v>90.253594246326642</c:v>
                </c:pt>
                <c:pt idx="963">
                  <c:v>90.254557832982911</c:v>
                </c:pt>
                <c:pt idx="964">
                  <c:v>90.255525080450596</c:v>
                </c:pt>
                <c:pt idx="965">
                  <c:v>90.256496002631366</c:v>
                </c:pt>
                <c:pt idx="966">
                  <c:v>90.257470613479697</c:v>
                </c:pt>
                <c:pt idx="967">
                  <c:v>90.258448927002931</c:v>
                </c:pt>
                <c:pt idx="968">
                  <c:v>90.259430957261557</c:v>
                </c:pt>
                <c:pt idx="969">
                  <c:v>90.260416718369385</c:v>
                </c:pt>
                <c:pt idx="970">
                  <c:v>90.261406224493726</c:v>
                </c:pt>
                <c:pt idx="971">
                  <c:v>90.262399489855582</c:v>
                </c:pt>
                <c:pt idx="972">
                  <c:v>90.263396528729999</c:v>
                </c:pt>
                <c:pt idx="973">
                  <c:v>90.264397355446036</c:v>
                </c:pt>
                <c:pt idx="974">
                  <c:v>90.265401984387097</c:v>
                </c:pt>
                <c:pt idx="975">
                  <c:v>90.266410429991197</c:v>
                </c:pt>
                <c:pt idx="976">
                  <c:v>90.267422706751049</c:v>
                </c:pt>
                <c:pt idx="977">
                  <c:v>90.268438829214276</c:v>
                </c:pt>
                <c:pt idx="978">
                  <c:v>90.269458811983725</c:v>
                </c:pt>
                <c:pt idx="979">
                  <c:v>90.27048266971758</c:v>
                </c:pt>
                <c:pt idx="980">
                  <c:v>90.271510417129619</c:v>
                </c:pt>
                <c:pt idx="981">
                  <c:v>90.272542068989381</c:v>
                </c:pt>
                <c:pt idx="982">
                  <c:v>90.273577640122411</c:v>
                </c:pt>
                <c:pt idx="983">
                  <c:v>90.27461714541046</c:v>
                </c:pt>
                <c:pt idx="984">
                  <c:v>90.275660599791706</c:v>
                </c:pt>
                <c:pt idx="985">
                  <c:v>90.276708018260962</c:v>
                </c:pt>
                <c:pt idx="986">
                  <c:v>90.277759415869852</c:v>
                </c:pt>
                <c:pt idx="987">
                  <c:v>90.278814807727102</c:v>
                </c:pt>
                <c:pt idx="988">
                  <c:v>90.27987420899872</c:v>
                </c:pt>
                <c:pt idx="989">
                  <c:v>90.280937634908156</c:v>
                </c:pt>
                <c:pt idx="990">
                  <c:v>90.282005100736598</c:v>
                </c:pt>
                <c:pt idx="991">
                  <c:v>90.283076621823156</c:v>
                </c:pt>
                <c:pt idx="992">
                  <c:v>90.284152213565122</c:v>
                </c:pt>
                <c:pt idx="993">
                  <c:v>90.285231891418064</c:v>
                </c:pt>
                <c:pt idx="994">
                  <c:v>90.286315670896215</c:v>
                </c:pt>
                <c:pt idx="995">
                  <c:v>90.287403567572596</c:v>
                </c:pt>
                <c:pt idx="996">
                  <c:v>90.288495597079233</c:v>
                </c:pt>
                <c:pt idx="997">
                  <c:v>90.289591775107397</c:v>
                </c:pt>
                <c:pt idx="998">
                  <c:v>90.290692117407886</c:v>
                </c:pt>
                <c:pt idx="999">
                  <c:v>90.291796639791116</c:v>
                </c:pt>
                <c:pt idx="1000">
                  <c:v>90.292905358127499</c:v>
                </c:pt>
                <c:pt idx="1001">
                  <c:v>90.29401828834753</c:v>
                </c:pt>
                <c:pt idx="1002">
                  <c:v>90.295135446442131</c:v>
                </c:pt>
                <c:pt idx="1003">
                  <c:v>90.296256848462789</c:v>
                </c:pt>
                <c:pt idx="1004">
                  <c:v>90.297382510521871</c:v>
                </c:pt>
                <c:pt idx="1005">
                  <c:v>90.298512448792735</c:v>
                </c:pt>
                <c:pt idx="1006">
                  <c:v>90.299646679510118</c:v>
                </c:pt>
                <c:pt idx="1007">
                  <c:v>90.300785218970148</c:v>
                </c:pt>
                <c:pt idx="1008">
                  <c:v>90.301928083530839</c:v>
                </c:pt>
                <c:pt idx="1009">
                  <c:v>90.303075289612124</c:v>
                </c:pt>
                <c:pt idx="1010">
                  <c:v>90.304226853696179</c:v>
                </c:pt>
                <c:pt idx="1011">
                  <c:v>90.305382792327578</c:v>
                </c:pt>
                <c:pt idx="1012">
                  <c:v>90.306543122113652</c:v>
                </c:pt>
                <c:pt idx="1013">
                  <c:v>90.307707859724658</c:v>
                </c:pt>
                <c:pt idx="1014">
                  <c:v>90.308877021893963</c:v>
                </c:pt>
                <c:pt idx="1015">
                  <c:v>90.310050625418356</c:v>
                </c:pt>
                <c:pt idx="1016">
                  <c:v>90.311228687158291</c:v>
                </c:pt>
                <c:pt idx="1017">
                  <c:v>90.312411224038044</c:v>
                </c:pt>
                <c:pt idx="1018">
                  <c:v>90.313598253046067</c:v>
                </c:pt>
                <c:pt idx="1019">
                  <c:v>90.314789791235128</c:v>
                </c:pt>
                <c:pt idx="1020">
                  <c:v>90.315985855722687</c:v>
                </c:pt>
                <c:pt idx="1021">
                  <c:v>90.317186463690874</c:v>
                </c:pt>
                <c:pt idx="1022">
                  <c:v>90.318391632387105</c:v>
                </c:pt>
                <c:pt idx="1023">
                  <c:v>90.319601379124009</c:v>
                </c:pt>
                <c:pt idx="1024">
                  <c:v>90.320815721279828</c:v>
                </c:pt>
                <c:pt idx="1025">
                  <c:v>90.322034676298642</c:v>
                </c:pt>
                <c:pt idx="1026">
                  <c:v>90.323258261690583</c:v>
                </c:pt>
                <c:pt idx="1027">
                  <c:v>90.324486495032147</c:v>
                </c:pt>
                <c:pt idx="1028">
                  <c:v>90.325719393966367</c:v>
                </c:pt>
                <c:pt idx="1029">
                  <c:v>90.326956976203121</c:v>
                </c:pt>
                <c:pt idx="1030">
                  <c:v>90.328199259519351</c:v>
                </c:pt>
                <c:pt idx="1031">
                  <c:v>90.329446261759315</c:v>
                </c:pt>
                <c:pt idx="1032">
                  <c:v>90.330698000834886</c:v>
                </c:pt>
                <c:pt idx="1033">
                  <c:v>90.331954494725764</c:v>
                </c:pt>
                <c:pt idx="1034">
                  <c:v>90.333215761479693</c:v>
                </c:pt>
                <c:pt idx="1035">
                  <c:v>90.334481819212854</c:v>
                </c:pt>
                <c:pt idx="1036">
                  <c:v>90.335752686109942</c:v>
                </c:pt>
                <c:pt idx="1037">
                  <c:v>90.337028380424528</c:v>
                </c:pt>
                <c:pt idx="1038">
                  <c:v>90.338308920479392</c:v>
                </c:pt>
                <c:pt idx="1039">
                  <c:v>90.339594324666606</c:v>
                </c:pt>
                <c:pt idx="1040">
                  <c:v>90.340884611447905</c:v>
                </c:pt>
                <c:pt idx="1041">
                  <c:v>90.342179799354895</c:v>
                </c:pt>
                <c:pt idx="1042">
                  <c:v>90.343479906989415</c:v>
                </c:pt>
                <c:pt idx="1043">
                  <c:v>90.344784953023733</c:v>
                </c:pt>
                <c:pt idx="1044">
                  <c:v>90.346094956200702</c:v>
                </c:pt>
                <c:pt idx="1045">
                  <c:v>90.347409935334298</c:v>
                </c:pt>
                <c:pt idx="1046">
                  <c:v>90.348729909309583</c:v>
                </c:pt>
                <c:pt idx="1047">
                  <c:v>90.350054897083197</c:v>
                </c:pt>
                <c:pt idx="1048">
                  <c:v>90.351384917683475</c:v>
                </c:pt>
                <c:pt idx="1049">
                  <c:v>90.352719990210886</c:v>
                </c:pt>
                <c:pt idx="1050">
                  <c:v>90.35406013383809</c:v>
                </c:pt>
                <c:pt idx="1051">
                  <c:v>90.355405367810405</c:v>
                </c:pt>
                <c:pt idx="1052">
                  <c:v>90.356755711445942</c:v>
                </c:pt>
                <c:pt idx="1053">
                  <c:v>90.358111184135993</c:v>
                </c:pt>
                <c:pt idx="1054">
                  <c:v>90.359471805345166</c:v>
                </c:pt>
                <c:pt idx="1055">
                  <c:v>90.360837594611766</c:v>
                </c:pt>
                <c:pt idx="1056">
                  <c:v>90.362208571548138</c:v>
                </c:pt>
                <c:pt idx="1057">
                  <c:v>90.363584755840733</c:v>
                </c:pt>
                <c:pt idx="1058">
                  <c:v>90.3649661672505</c:v>
                </c:pt>
                <c:pt idx="1059">
                  <c:v>90.366352825613305</c:v>
                </c:pt>
                <c:pt idx="1060">
                  <c:v>90.367744750839933</c:v>
                </c:pt>
                <c:pt idx="1061">
                  <c:v>90.369141962916601</c:v>
                </c:pt>
                <c:pt idx="1062">
                  <c:v>90.370544481905128</c:v>
                </c:pt>
                <c:pt idx="1063">
                  <c:v>90.371952327943262</c:v>
                </c:pt>
                <c:pt idx="1064">
                  <c:v>90.373365521244892</c:v>
                </c:pt>
                <c:pt idx="1065">
                  <c:v>90.374784082100433</c:v>
                </c:pt>
                <c:pt idx="1066">
                  <c:v>90.376208030877095</c:v>
                </c:pt>
                <c:pt idx="1067">
                  <c:v>90.377637388019124</c:v>
                </c:pt>
                <c:pt idx="1068">
                  <c:v>90.379072174048048</c:v>
                </c:pt>
                <c:pt idx="1069">
                  <c:v>90.380512409563153</c:v>
                </c:pt>
                <c:pt idx="1070">
                  <c:v>90.381958115241545</c:v>
                </c:pt>
                <c:pt idx="1071">
                  <c:v>90.383409311838619</c:v>
                </c:pt>
                <c:pt idx="1072">
                  <c:v>90.384866020188227</c:v>
                </c:pt>
                <c:pt idx="1073">
                  <c:v>90.386328261203076</c:v>
                </c:pt>
                <c:pt idx="1074">
                  <c:v>90.387796055874972</c:v>
                </c:pt>
                <c:pt idx="1075">
                  <c:v>90.389269425275103</c:v>
                </c:pt>
                <c:pt idx="1076">
                  <c:v>90.390748390554322</c:v>
                </c:pt>
                <c:pt idx="1077">
                  <c:v>90.392232972943546</c:v>
                </c:pt>
                <c:pt idx="1078">
                  <c:v>90.393723193753942</c:v>
                </c:pt>
                <c:pt idx="1079">
                  <c:v>90.39521907437728</c:v>
                </c:pt>
                <c:pt idx="1080">
                  <c:v>90.396720636286204</c:v>
                </c:pt>
                <c:pt idx="1081">
                  <c:v>90.398227901034645</c:v>
                </c:pt>
                <c:pt idx="1082">
                  <c:v>90.399740890257917</c:v>
                </c:pt>
                <c:pt idx="1083">
                  <c:v>90.401259625673219</c:v>
                </c:pt>
                <c:pt idx="1084">
                  <c:v>90.402784129079862</c:v>
                </c:pt>
                <c:pt idx="1085">
                  <c:v>90.404314422359604</c:v>
                </c:pt>
                <c:pt idx="1086">
                  <c:v>90.405850527476815</c:v>
                </c:pt>
                <c:pt idx="1087">
                  <c:v>90.407392466479024</c:v>
                </c:pt>
                <c:pt idx="1088">
                  <c:v>90.408940261497094</c:v>
                </c:pt>
                <c:pt idx="1089">
                  <c:v>90.410493934745503</c:v>
                </c:pt>
                <c:pt idx="1090">
                  <c:v>90.412053508522774</c:v>
                </c:pt>
                <c:pt idx="1091">
                  <c:v>90.413619005211643</c:v>
                </c:pt>
                <c:pt idx="1092">
                  <c:v>90.415190447279542</c:v>
                </c:pt>
                <c:pt idx="1093">
                  <c:v>90.416767857278742</c:v>
                </c:pt>
                <c:pt idx="1094">
                  <c:v>90.418351257846766</c:v>
                </c:pt>
                <c:pt idx="1095">
                  <c:v>90.41994067170674</c:v>
                </c:pt>
                <c:pt idx="1096">
                  <c:v>90.421536121667671</c:v>
                </c:pt>
                <c:pt idx="1097">
                  <c:v>90.42313763062468</c:v>
                </c:pt>
                <c:pt idx="1098">
                  <c:v>90.424745221559519</c:v>
                </c:pt>
                <c:pt idx="1099">
                  <c:v>90.426358917540696</c:v>
                </c:pt>
                <c:pt idx="1100">
                  <c:v>90.427978741723948</c:v>
                </c:pt>
                <c:pt idx="1101">
                  <c:v>90.429604717352504</c:v>
                </c:pt>
                <c:pt idx="1102">
                  <c:v>90.431236867757335</c:v>
                </c:pt>
                <c:pt idx="1103">
                  <c:v>90.432875216357658</c:v>
                </c:pt>
                <c:pt idx="1104">
                  <c:v>90.434519786661127</c:v>
                </c:pt>
                <c:pt idx="1105">
                  <c:v>90.436170602264212</c:v>
                </c:pt>
                <c:pt idx="1106">
                  <c:v>90.437827686852515</c:v>
                </c:pt>
                <c:pt idx="1107">
                  <c:v>90.439491064201107</c:v>
                </c:pt>
                <c:pt idx="1108">
                  <c:v>90.441160758174902</c:v>
                </c:pt>
                <c:pt idx="1109">
                  <c:v>90.442836792728897</c:v>
                </c:pt>
                <c:pt idx="1110">
                  <c:v>90.44451919190864</c:v>
                </c:pt>
                <c:pt idx="1111">
                  <c:v>90.446207979850413</c:v>
                </c:pt>
                <c:pt idx="1112">
                  <c:v>90.447903180781708</c:v>
                </c:pt>
                <c:pt idx="1113">
                  <c:v>90.449604819021502</c:v>
                </c:pt>
                <c:pt idx="1114">
                  <c:v>90.451312918980619</c:v>
                </c:pt>
                <c:pt idx="1115">
                  <c:v>90.453027505162041</c:v>
                </c:pt>
                <c:pt idx="1116">
                  <c:v>90.45474860216126</c:v>
                </c:pt>
                <c:pt idx="1117">
                  <c:v>90.456476234666653</c:v>
                </c:pt>
                <c:pt idx="1118">
                  <c:v>90.458210427459818</c:v>
                </c:pt>
                <c:pt idx="1119">
                  <c:v>90.459951205415905</c:v>
                </c:pt>
                <c:pt idx="1120">
                  <c:v>90.461698593503968</c:v>
                </c:pt>
                <c:pt idx="1121">
                  <c:v>90.463452616787322</c:v>
                </c:pt>
                <c:pt idx="1122">
                  <c:v>90.465213300423926</c:v>
                </c:pt>
                <c:pt idx="1123">
                  <c:v>90.466980669666611</c:v>
                </c:pt>
                <c:pt idx="1124">
                  <c:v>90.468754749863592</c:v>
                </c:pt>
                <c:pt idx="1125">
                  <c:v>90.470535566458778</c:v>
                </c:pt>
                <c:pt idx="1126">
                  <c:v>90.472323144992032</c:v>
                </c:pt>
                <c:pt idx="1127">
                  <c:v>90.474117511099635</c:v>
                </c:pt>
                <c:pt idx="1128">
                  <c:v>90.475918690514661</c:v>
                </c:pt>
                <c:pt idx="1129">
                  <c:v>90.47772670906717</c:v>
                </c:pt>
                <c:pt idx="1130">
                  <c:v>90.479541592684782</c:v>
                </c:pt>
                <c:pt idx="1131">
                  <c:v>90.48136336739293</c:v>
                </c:pt>
                <c:pt idx="1132">
                  <c:v>90.483192059315201</c:v>
                </c:pt>
                <c:pt idx="1133">
                  <c:v>90.485027694673761</c:v>
                </c:pt>
                <c:pt idx="1134">
                  <c:v>90.486870299789672</c:v>
                </c:pt>
                <c:pt idx="1135">
                  <c:v>90.488719901083329</c:v>
                </c:pt>
                <c:pt idx="1136">
                  <c:v>90.490576525074715</c:v>
                </c:pt>
                <c:pt idx="1137">
                  <c:v>90.492440198383974</c:v>
                </c:pt>
                <c:pt idx="1138">
                  <c:v>90.494310947731478</c:v>
                </c:pt>
                <c:pt idx="1139">
                  <c:v>90.496188799938452</c:v>
                </c:pt>
                <c:pt idx="1140">
                  <c:v>90.498073781927303</c:v>
                </c:pt>
                <c:pt idx="1141">
                  <c:v>90.499965920721934</c:v>
                </c:pt>
                <c:pt idx="1142">
                  <c:v>90.50186524344808</c:v>
                </c:pt>
                <c:pt idx="1143">
                  <c:v>90.503771777333895</c:v>
                </c:pt>
                <c:pt idx="1144">
                  <c:v>90.505685549710009</c:v>
                </c:pt>
                <c:pt idx="1145">
                  <c:v>90.507606588010233</c:v>
                </c:pt>
                <c:pt idx="1146">
                  <c:v>90.509534919771752</c:v>
                </c:pt>
                <c:pt idx="1147">
                  <c:v>90.511470572635588</c:v>
                </c:pt>
                <c:pt idx="1148">
                  <c:v>90.513413574346814</c:v>
                </c:pt>
                <c:pt idx="1149">
                  <c:v>90.515363952755266</c:v>
                </c:pt>
                <c:pt idx="1150">
                  <c:v>90.517321735815599</c:v>
                </c:pt>
                <c:pt idx="1151">
                  <c:v>90.519286951587887</c:v>
                </c:pt>
                <c:pt idx="1152">
                  <c:v>90.521259628237914</c:v>
                </c:pt>
                <c:pt idx="1153">
                  <c:v>90.52323979403765</c:v>
                </c:pt>
                <c:pt idx="1154">
                  <c:v>90.525227477365505</c:v>
                </c:pt>
                <c:pt idx="1155">
                  <c:v>90.52722270670688</c:v>
                </c:pt>
                <c:pt idx="1156">
                  <c:v>90.529225510654456</c:v>
                </c:pt>
                <c:pt idx="1157">
                  <c:v>90.53123591790866</c:v>
                </c:pt>
                <c:pt idx="1158">
                  <c:v>90.533253957277964</c:v>
                </c:pt>
                <c:pt idx="1159">
                  <c:v>90.535279657679453</c:v>
                </c:pt>
                <c:pt idx="1160">
                  <c:v>90.537313048139012</c:v>
                </c:pt>
                <c:pt idx="1161">
                  <c:v>90.539354157791905</c:v>
                </c:pt>
                <c:pt idx="1162">
                  <c:v>90.541403015883148</c:v>
                </c:pt>
                <c:pt idx="1163">
                  <c:v>90.54345965176779</c:v>
                </c:pt>
                <c:pt idx="1164">
                  <c:v>90.545524094911485</c:v>
                </c:pt>
                <c:pt idx="1165">
                  <c:v>90.547596374890801</c:v>
                </c:pt>
                <c:pt idx="1166">
                  <c:v>90.549676521393692</c:v>
                </c:pt>
                <c:pt idx="1167">
                  <c:v>90.551764564219795</c:v>
                </c:pt>
                <c:pt idx="1168">
                  <c:v>90.553860533280982</c:v>
                </c:pt>
                <c:pt idx="1169">
                  <c:v>90.555964458601693</c:v>
                </c:pt>
                <c:pt idx="1170">
                  <c:v>90.558076370319412</c:v>
                </c:pt>
                <c:pt idx="1171">
                  <c:v>90.560196298685</c:v>
                </c:pt>
                <c:pt idx="1172">
                  <c:v>90.56232427406313</c:v>
                </c:pt>
                <c:pt idx="1173">
                  <c:v>90.564460326932831</c:v>
                </c:pt>
                <c:pt idx="1174">
                  <c:v>90.566604487887673</c:v>
                </c:pt>
                <c:pt idx="1175">
                  <c:v>90.568756787636502</c:v>
                </c:pt>
                <c:pt idx="1176">
                  <c:v>90.570917257003558</c:v>
                </c:pt>
                <c:pt idx="1177">
                  <c:v>90.573085926929068</c:v>
                </c:pt>
                <c:pt idx="1178">
                  <c:v>90.575262828469647</c:v>
                </c:pt>
                <c:pt idx="1179">
                  <c:v>90.577447992798739</c:v>
                </c:pt>
                <c:pt idx="1180">
                  <c:v>90.579641451206982</c:v>
                </c:pt>
                <c:pt idx="1181">
                  <c:v>90.581843235102724</c:v>
                </c:pt>
                <c:pt idx="1182">
                  <c:v>90.584053376012406</c:v>
                </c:pt>
                <c:pt idx="1183">
                  <c:v>90.586271905580986</c:v>
                </c:pt>
                <c:pt idx="1184">
                  <c:v>90.588498855572411</c:v>
                </c:pt>
                <c:pt idx="1185">
                  <c:v>90.590734257870068</c:v>
                </c:pt>
                <c:pt idx="1186">
                  <c:v>90.592978144477172</c:v>
                </c:pt>
                <c:pt idx="1187">
                  <c:v>90.59523054751719</c:v>
                </c:pt>
                <c:pt idx="1188">
                  <c:v>90.597491499234366</c:v>
                </c:pt>
                <c:pt idx="1189">
                  <c:v>90.599761031994134</c:v>
                </c:pt>
                <c:pt idx="1190">
                  <c:v>90.602039178283519</c:v>
                </c:pt>
                <c:pt idx="1191">
                  <c:v>90.604325970711614</c:v>
                </c:pt>
                <c:pt idx="1192">
                  <c:v>90.606621442010081</c:v>
                </c:pt>
                <c:pt idx="1193">
                  <c:v>90.60892562503345</c:v>
                </c:pt>
                <c:pt idx="1194">
                  <c:v>90.611238552759744</c:v>
                </c:pt>
                <c:pt idx="1195">
                  <c:v>90.613560258290832</c:v>
                </c:pt>
                <c:pt idx="1196">
                  <c:v>90.615890774852915</c:v>
                </c:pt>
                <c:pt idx="1197">
                  <c:v>90.618230135796992</c:v>
                </c:pt>
                <c:pt idx="1198">
                  <c:v>90.620578374599248</c:v>
                </c:pt>
                <c:pt idx="1199">
                  <c:v>90.622935524861589</c:v>
                </c:pt>
                <c:pt idx="1200">
                  <c:v>90.625301620312072</c:v>
                </c:pt>
                <c:pt idx="1201">
                  <c:v>90.627676694805416</c:v>
                </c:pt>
                <c:pt idx="1202">
                  <c:v>90.630060782323383</c:v>
                </c:pt>
                <c:pt idx="1203">
                  <c:v>90.632453916975237</c:v>
                </c:pt>
                <c:pt idx="1204">
                  <c:v>90.634856132998337</c:v>
                </c:pt>
                <c:pt idx="1205">
                  <c:v>90.63726746475848</c:v>
                </c:pt>
                <c:pt idx="1206">
                  <c:v>90.639687946750414</c:v>
                </c:pt>
                <c:pt idx="1207">
                  <c:v>90.64211761359833</c:v>
                </c:pt>
                <c:pt idx="1208">
                  <c:v>90.644556500056296</c:v>
                </c:pt>
                <c:pt idx="1209">
                  <c:v>90.647004641008749</c:v>
                </c:pt>
                <c:pt idx="1210">
                  <c:v>90.649462071470992</c:v>
                </c:pt>
                <c:pt idx="1211">
                  <c:v>90.651928826589639</c:v>
                </c:pt>
                <c:pt idx="1212">
                  <c:v>90.654404941643065</c:v>
                </c:pt>
                <c:pt idx="1213">
                  <c:v>90.656890452042006</c:v>
                </c:pt>
                <c:pt idx="1214">
                  <c:v>90.659385393329913</c:v>
                </c:pt>
                <c:pt idx="1215">
                  <c:v>90.661889801183506</c:v>
                </c:pt>
                <c:pt idx="1216">
                  <c:v>90.6644037114132</c:v>
                </c:pt>
                <c:pt idx="1217">
                  <c:v>90.666927159963706</c:v>
                </c:pt>
                <c:pt idx="1218">
                  <c:v>90.669460182914378</c:v>
                </c:pt>
                <c:pt idx="1219">
                  <c:v>90.672002816479818</c:v>
                </c:pt>
                <c:pt idx="1220">
                  <c:v>90.67455509701027</c:v>
                </c:pt>
                <c:pt idx="1221">
                  <c:v>90.677117060992245</c:v>
                </c:pt>
                <c:pt idx="1222">
                  <c:v>90.679688745048836</c:v>
                </c:pt>
                <c:pt idx="1223">
                  <c:v>90.682270185940425</c:v>
                </c:pt>
                <c:pt idx="1224">
                  <c:v>90.684861420564985</c:v>
                </c:pt>
                <c:pt idx="1225">
                  <c:v>90.687462485958704</c:v>
                </c:pt>
                <c:pt idx="1226">
                  <c:v>90.690073419296439</c:v>
                </c:pt>
                <c:pt idx="1227">
                  <c:v>90.692694257892228</c:v>
                </c:pt>
                <c:pt idx="1228">
                  <c:v>90.695325039199858</c:v>
                </c:pt>
                <c:pt idx="1229">
                  <c:v>90.697965800813236</c:v>
                </c:pt>
                <c:pt idx="1230">
                  <c:v>90.700616580466956</c:v>
                </c:pt>
                <c:pt idx="1231">
                  <c:v>90.703277416036954</c:v>
                </c:pt>
                <c:pt idx="1232">
                  <c:v>90.705948345540733</c:v>
                </c:pt>
                <c:pt idx="1233">
                  <c:v>90.708629407138133</c:v>
                </c:pt>
                <c:pt idx="1234">
                  <c:v>90.711320639131742</c:v>
                </c:pt>
                <c:pt idx="1235">
                  <c:v>90.714022079967393</c:v>
                </c:pt>
                <c:pt idx="1236">
                  <c:v>90.716733768234718</c:v>
                </c:pt>
                <c:pt idx="1237">
                  <c:v>90.719455742667648</c:v>
                </c:pt>
                <c:pt idx="1238">
                  <c:v>90.722188042145007</c:v>
                </c:pt>
                <c:pt idx="1239">
                  <c:v>90.724930705690866</c:v>
                </c:pt>
                <c:pt idx="1240">
                  <c:v>90.727683772475274</c:v>
                </c:pt>
                <c:pt idx="1241">
                  <c:v>90.730447281814634</c:v>
                </c:pt>
                <c:pt idx="1242">
                  <c:v>90.733221273172276</c:v>
                </c:pt>
                <c:pt idx="1243">
                  <c:v>90.736005786159083</c:v>
                </c:pt>
                <c:pt idx="1244">
                  <c:v>90.7388008605338</c:v>
                </c:pt>
                <c:pt idx="1245">
                  <c:v>90.741606536203804</c:v>
                </c:pt>
                <c:pt idx="1246">
                  <c:v>90.744422853225529</c:v>
                </c:pt>
                <c:pt idx="1247">
                  <c:v>90.747249851804995</c:v>
                </c:pt>
                <c:pt idx="1248">
                  <c:v>90.750087572298312</c:v>
                </c:pt>
                <c:pt idx="1249">
                  <c:v>90.752936055212373</c:v>
                </c:pt>
                <c:pt idx="1250">
                  <c:v>90.755795341205243</c:v>
                </c:pt>
                <c:pt idx="1251">
                  <c:v>90.758665471086729</c:v>
                </c:pt>
                <c:pt idx="1252">
                  <c:v>90.761546485819011</c:v>
                </c:pt>
                <c:pt idx="1253">
                  <c:v>90.764438426517088</c:v>
                </c:pt>
                <c:pt idx="1254">
                  <c:v>90.767341334449384</c:v>
                </c:pt>
                <c:pt idx="1255">
                  <c:v>90.770255251038293</c:v>
                </c:pt>
                <c:pt idx="1256">
                  <c:v>90.77318021786067</c:v>
                </c:pt>
                <c:pt idx="1257">
                  <c:v>90.776116276648565</c:v>
                </c:pt>
                <c:pt idx="1258">
                  <c:v>90.779063469289468</c:v>
                </c:pt>
                <c:pt idx="1259">
                  <c:v>90.782021837827259</c:v>
                </c:pt>
                <c:pt idx="1260">
                  <c:v>90.784991424462333</c:v>
                </c:pt>
                <c:pt idx="1261">
                  <c:v>90.78797227155259</c:v>
                </c:pt>
                <c:pt idx="1262">
                  <c:v>90.790964421613651</c:v>
                </c:pt>
                <c:pt idx="1263">
                  <c:v>90.793967917319677</c:v>
                </c:pt>
                <c:pt idx="1264">
                  <c:v>90.796982801503702</c:v>
                </c:pt>
                <c:pt idx="1265">
                  <c:v>90.800009117158467</c:v>
                </c:pt>
                <c:pt idx="1266">
                  <c:v>90.803046907436681</c:v>
                </c:pt>
                <c:pt idx="1267">
                  <c:v>90.806096215651934</c:v>
                </c:pt>
                <c:pt idx="1268">
                  <c:v>90.809157085278926</c:v>
                </c:pt>
                <c:pt idx="1269">
                  <c:v>90.812229559954403</c:v>
                </c:pt>
                <c:pt idx="1270">
                  <c:v>90.815313683477314</c:v>
                </c:pt>
                <c:pt idx="1271">
                  <c:v>90.818409499809775</c:v>
                </c:pt>
                <c:pt idx="1272">
                  <c:v>90.821517053077486</c:v>
                </c:pt>
                <c:pt idx="1273">
                  <c:v>90.824636387570209</c:v>
                </c:pt>
                <c:pt idx="1274">
                  <c:v>90.827767547742567</c:v>
                </c:pt>
                <c:pt idx="1275">
                  <c:v>90.830910578214485</c:v>
                </c:pt>
                <c:pt idx="1276">
                  <c:v>90.834065523771841</c:v>
                </c:pt>
                <c:pt idx="1277">
                  <c:v>90.837232429366978</c:v>
                </c:pt>
                <c:pt idx="1278">
                  <c:v>90.840411340119388</c:v>
                </c:pt>
                <c:pt idx="1279">
                  <c:v>90.843602301316267</c:v>
                </c:pt>
                <c:pt idx="1280">
                  <c:v>90.846805358413064</c:v>
                </c:pt>
                <c:pt idx="1281">
                  <c:v>90.850020557034128</c:v>
                </c:pt>
                <c:pt idx="1282">
                  <c:v>90.853247942973368</c:v>
                </c:pt>
                <c:pt idx="1283">
                  <c:v>90.856487562194701</c:v>
                </c:pt>
                <c:pt idx="1284">
                  <c:v>90.85973946083277</c:v>
                </c:pt>
                <c:pt idx="1285">
                  <c:v>90.86300368519349</c:v>
                </c:pt>
                <c:pt idx="1286">
                  <c:v>90.86628028175474</c:v>
                </c:pt>
                <c:pt idx="1287">
                  <c:v>90.869569297166791</c:v>
                </c:pt>
                <c:pt idx="1288">
                  <c:v>90.872870778253102</c:v>
                </c:pt>
                <c:pt idx="1289">
                  <c:v>90.876184772010902</c:v>
                </c:pt>
                <c:pt idx="1290">
                  <c:v>90.879511325611631</c:v>
                </c:pt>
                <c:pt idx="1291">
                  <c:v>90.882850486401779</c:v>
                </c:pt>
                <c:pt idx="1292">
                  <c:v>90.88620230190341</c:v>
                </c:pt>
                <c:pt idx="1293">
                  <c:v>90.889566819814704</c:v>
                </c:pt>
                <c:pt idx="1294">
                  <c:v>90.892944088010694</c:v>
                </c:pt>
                <c:pt idx="1295">
                  <c:v>90.896334154543794</c:v>
                </c:pt>
                <c:pt idx="1296">
                  <c:v>90.899737067644537</c:v>
                </c:pt>
                <c:pt idx="1297">
                  <c:v>90.903152875722057</c:v>
                </c:pt>
                <c:pt idx="1298">
                  <c:v>90.906581627364815</c:v>
                </c:pt>
                <c:pt idx="1299">
                  <c:v>90.910023371341225</c:v>
                </c:pt>
                <c:pt idx="1300">
                  <c:v>90.913478156600249</c:v>
                </c:pt>
                <c:pt idx="1301">
                  <c:v>90.916946032271923</c:v>
                </c:pt>
                <c:pt idx="1302">
                  <c:v>90.920427047668326</c:v>
                </c:pt>
                <c:pt idx="1303">
                  <c:v>90.923921252283833</c:v>
                </c:pt>
                <c:pt idx="1304">
                  <c:v>90.927428695795967</c:v>
                </c:pt>
                <c:pt idx="1305">
                  <c:v>90.930949428065929</c:v>
                </c:pt>
                <c:pt idx="1306">
                  <c:v>90.934483499139375</c:v>
                </c:pt>
                <c:pt idx="1307">
                  <c:v>90.938030959246973</c:v>
                </c:pt>
                <c:pt idx="1308">
                  <c:v>90.941591858804983</c:v>
                </c:pt>
                <c:pt idx="1309">
                  <c:v>90.945166248416058</c:v>
                </c:pt>
                <c:pt idx="1310">
                  <c:v>90.94875417886972</c:v>
                </c:pt>
                <c:pt idx="1311">
                  <c:v>90.95235570114319</c:v>
                </c:pt>
                <c:pt idx="1312">
                  <c:v>90.955970866401842</c:v>
                </c:pt>
                <c:pt idx="1313">
                  <c:v>90.95959972600005</c:v>
                </c:pt>
                <c:pt idx="1314">
                  <c:v>90.963242331481709</c:v>
                </c:pt>
                <c:pt idx="1315">
                  <c:v>90.966898734580951</c:v>
                </c:pt>
                <c:pt idx="1316">
                  <c:v>90.970568987222819</c:v>
                </c:pt>
                <c:pt idx="1317">
                  <c:v>90.974253141523775</c:v>
                </c:pt>
                <c:pt idx="1318">
                  <c:v>90.977951249792682</c:v>
                </c:pt>
                <c:pt idx="1319">
                  <c:v>90.981663364531059</c:v>
                </c:pt>
                <c:pt idx="1320">
                  <c:v>90.985389538434106</c:v>
                </c:pt>
                <c:pt idx="1321">
                  <c:v>90.989129824391142</c:v>
                </c:pt>
                <c:pt idx="1322">
                  <c:v>90.992884275486475</c:v>
                </c:pt>
                <c:pt idx="1323">
                  <c:v>90.996652944999752</c:v>
                </c:pt>
                <c:pt idx="1324">
                  <c:v>91.000435886407018</c:v>
                </c:pt>
                <c:pt idx="1325">
                  <c:v>91.00423315338108</c:v>
                </c:pt>
                <c:pt idx="1326">
                  <c:v>91.008044799792401</c:v>
                </c:pt>
                <c:pt idx="1327">
                  <c:v>91.011870879709676</c:v>
                </c:pt>
                <c:pt idx="1328">
                  <c:v>91.01571144740042</c:v>
                </c:pt>
                <c:pt idx="1329">
                  <c:v>91.019566557331814</c:v>
                </c:pt>
                <c:pt idx="1330">
                  <c:v>91.02343626417138</c:v>
                </c:pt>
                <c:pt idx="1331">
                  <c:v>91.027320622787528</c:v>
                </c:pt>
                <c:pt idx="1332">
                  <c:v>91.031219688250417</c:v>
                </c:pt>
                <c:pt idx="1333">
                  <c:v>91.035133515832385</c:v>
                </c:pt>
                <c:pt idx="1334">
                  <c:v>91.039062161008985</c:v>
                </c:pt>
                <c:pt idx="1335">
                  <c:v>91.043005679459412</c:v>
                </c:pt>
                <c:pt idx="1336">
                  <c:v>91.046964127067298</c:v>
                </c:pt>
                <c:pt idx="1337">
                  <c:v>91.050937559921351</c:v>
                </c:pt>
                <c:pt idx="1338">
                  <c:v>91.054926034316154</c:v>
                </c:pt>
                <c:pt idx="1339">
                  <c:v>91.058929606752784</c:v>
                </c:pt>
                <c:pt idx="1340">
                  <c:v>91.062948333939502</c:v>
                </c:pt>
                <c:pt idx="1341">
                  <c:v>91.066982272792529</c:v>
                </c:pt>
                <c:pt idx="1342">
                  <c:v>91.071031480436602</c:v>
                </c:pt>
                <c:pt idx="1343">
                  <c:v>91.075096014205982</c:v>
                </c:pt>
                <c:pt idx="1344">
                  <c:v>91.079175931644698</c:v>
                </c:pt>
                <c:pt idx="1345">
                  <c:v>91.083271290507753</c:v>
                </c:pt>
                <c:pt idx="1346">
                  <c:v>91.087382148761478</c:v>
                </c:pt>
                <c:pt idx="1347">
                  <c:v>91.091508564584402</c:v>
                </c:pt>
                <c:pt idx="1348">
                  <c:v>91.095650596367889</c:v>
                </c:pt>
                <c:pt idx="1349">
                  <c:v>91.099808302716923</c:v>
                </c:pt>
                <c:pt idx="1350">
                  <c:v>91.103981742450884</c:v>
                </c:pt>
                <c:pt idx="1351">
                  <c:v>91.108170974603993</c:v>
                </c:pt>
                <c:pt idx="1352">
                  <c:v>91.112376058426392</c:v>
                </c:pt>
                <c:pt idx="1353">
                  <c:v>91.116597053384609</c:v>
                </c:pt>
                <c:pt idx="1354">
                  <c:v>91.120834019162388</c:v>
                </c:pt>
                <c:pt idx="1355">
                  <c:v>91.125087015661379</c:v>
                </c:pt>
                <c:pt idx="1356">
                  <c:v>91.129356103001882</c:v>
                </c:pt>
                <c:pt idx="1357">
                  <c:v>91.133641341523585</c:v>
                </c:pt>
                <c:pt idx="1358">
                  <c:v>91.13794279178633</c:v>
                </c:pt>
                <c:pt idx="1359">
                  <c:v>91.142260514570708</c:v>
                </c:pt>
                <c:pt idx="1360">
                  <c:v>91.146594570878918</c:v>
                </c:pt>
                <c:pt idx="1361">
                  <c:v>91.150945021935499</c:v>
                </c:pt>
                <c:pt idx="1362">
                  <c:v>91.155311929187945</c:v>
                </c:pt>
                <c:pt idx="1363">
                  <c:v>91.159695354307686</c:v>
                </c:pt>
                <c:pt idx="1364">
                  <c:v>91.164095359190512</c:v>
                </c:pt>
                <c:pt idx="1365">
                  <c:v>91.168512005957581</c:v>
                </c:pt>
                <c:pt idx="1366">
                  <c:v>91.172945356955964</c:v>
                </c:pt>
                <c:pt idx="1367">
                  <c:v>91.177395474759621</c:v>
                </c:pt>
                <c:pt idx="1368">
                  <c:v>91.1818624221699</c:v>
                </c:pt>
                <c:pt idx="1369">
                  <c:v>91.186346262216418</c:v>
                </c:pt>
                <c:pt idx="1370">
                  <c:v>91.190847058157772</c:v>
                </c:pt>
                <c:pt idx="1371">
                  <c:v>91.195364873482376</c:v>
                </c:pt>
                <c:pt idx="1372">
                  <c:v>91.199899771909031</c:v>
                </c:pt>
                <c:pt idx="1373">
                  <c:v>91.204451817387877</c:v>
                </c:pt>
                <c:pt idx="1374">
                  <c:v>91.209021074101031</c:v>
                </c:pt>
                <c:pt idx="1375">
                  <c:v>91.213607606463341</c:v>
                </c:pt>
                <c:pt idx="1376">
                  <c:v>91.218211479123269</c:v>
                </c:pt>
                <c:pt idx="1377">
                  <c:v>91.222832756963399</c:v>
                </c:pt>
                <c:pt idx="1378">
                  <c:v>91.227471505101505</c:v>
                </c:pt>
                <c:pt idx="1379">
                  <c:v>91.232127788891134</c:v>
                </c:pt>
                <c:pt idx="1380">
                  <c:v>91.236801673922272</c:v>
                </c:pt>
                <c:pt idx="1381">
                  <c:v>91.241493226022428</c:v>
                </c:pt>
                <c:pt idx="1382">
                  <c:v>91.246202511257081</c:v>
                </c:pt>
                <c:pt idx="1383">
                  <c:v>91.250929595930614</c:v>
                </c:pt>
                <c:pt idx="1384">
                  <c:v>91.255674546587031</c:v>
                </c:pt>
                <c:pt idx="1385">
                  <c:v>91.260437430010768</c:v>
                </c:pt>
                <c:pt idx="1386">
                  <c:v>91.265218313227436</c:v>
                </c:pt>
                <c:pt idx="1387">
                  <c:v>91.27001726350457</c:v>
                </c:pt>
                <c:pt idx="1388">
                  <c:v>91.274834348352442</c:v>
                </c:pt>
                <c:pt idx="1389">
                  <c:v>91.279669635524854</c:v>
                </c:pt>
                <c:pt idx="1390">
                  <c:v>91.284523193019822</c:v>
                </c:pt>
                <c:pt idx="1391">
                  <c:v>91.289395089080514</c:v>
                </c:pt>
                <c:pt idx="1392">
                  <c:v>91.294285392195874</c:v>
                </c:pt>
                <c:pt idx="1393">
                  <c:v>91.299194171101462</c:v>
                </c:pt>
                <c:pt idx="1394">
                  <c:v>91.304121494780233</c:v>
                </c:pt>
                <c:pt idx="1395">
                  <c:v>91.30906743246338</c:v>
                </c:pt>
                <c:pt idx="1396">
                  <c:v>91.314032053631024</c:v>
                </c:pt>
                <c:pt idx="1397">
                  <c:v>91.319015428013046</c:v>
                </c:pt>
                <c:pt idx="1398">
                  <c:v>91.324017625589875</c:v>
                </c:pt>
                <c:pt idx="1399">
                  <c:v>91.329038716593246</c:v>
                </c:pt>
                <c:pt idx="1400">
                  <c:v>91.334078771507066</c:v>
                </c:pt>
                <c:pt idx="1401">
                  <c:v>91.339137861068139</c:v>
                </c:pt>
                <c:pt idx="1402">
                  <c:v>91.344216056266902</c:v>
                </c:pt>
                <c:pt idx="1403">
                  <c:v>91.349313428348339</c:v>
                </c:pt>
                <c:pt idx="1404">
                  <c:v>91.354430048812787</c:v>
                </c:pt>
                <c:pt idx="1405">
                  <c:v>91.359565989416595</c:v>
                </c:pt>
                <c:pt idx="1406">
                  <c:v>91.36472132217294</c:v>
                </c:pt>
                <c:pt idx="1407">
                  <c:v>91.369896119352802</c:v>
                </c:pt>
                <c:pt idx="1408">
                  <c:v>91.375090453485541</c:v>
                </c:pt>
                <c:pt idx="1409">
                  <c:v>91.380304397359851</c:v>
                </c:pt>
                <c:pt idx="1410">
                  <c:v>91.385538024024399</c:v>
                </c:pt>
                <c:pt idx="1411">
                  <c:v>91.390791406788892</c:v>
                </c:pt>
                <c:pt idx="1412">
                  <c:v>91.39606461922456</c:v>
                </c:pt>
                <c:pt idx="1413">
                  <c:v>91.401357735165206</c:v>
                </c:pt>
                <c:pt idx="1414">
                  <c:v>91.406670828707846</c:v>
                </c:pt>
                <c:pt idx="1415">
                  <c:v>91.412003974213675</c:v>
                </c:pt>
                <c:pt idx="1416">
                  <c:v>91.417357246308669</c:v>
                </c:pt>
                <c:pt idx="1417">
                  <c:v>91.42273071988464</c:v>
                </c:pt>
                <c:pt idx="1418">
                  <c:v>91.428124470099732</c:v>
                </c:pt>
                <c:pt idx="1419">
                  <c:v>91.433538572379547</c:v>
                </c:pt>
                <c:pt idx="1420">
                  <c:v>91.438973102417748</c:v>
                </c:pt>
                <c:pt idx="1421">
                  <c:v>91.444428136177009</c:v>
                </c:pt>
                <c:pt idx="1422">
                  <c:v>91.449903749889586</c:v>
                </c:pt>
                <c:pt idx="1423">
                  <c:v>91.455400020058434</c:v>
                </c:pt>
                <c:pt idx="1424">
                  <c:v>91.460917023457824</c:v>
                </c:pt>
                <c:pt idx="1425">
                  <c:v>91.466454837134179</c:v>
                </c:pt>
                <c:pt idx="1426">
                  <c:v>91.472013538406941</c:v>
                </c:pt>
                <c:pt idx="1427">
                  <c:v>91.477593204869322</c:v>
                </c:pt>
                <c:pt idx="1428">
                  <c:v>91.483193914389219</c:v>
                </c:pt>
                <c:pt idx="1429">
                  <c:v>91.488815745109861</c:v>
                </c:pt>
                <c:pt idx="1430">
                  <c:v>91.494458775450823</c:v>
                </c:pt>
                <c:pt idx="1431">
                  <c:v>91.500123084108651</c:v>
                </c:pt>
                <c:pt idx="1432">
                  <c:v>91.505808750057838</c:v>
                </c:pt>
                <c:pt idx="1433">
                  <c:v>91.511515852551483</c:v>
                </c:pt>
                <c:pt idx="1434">
                  <c:v>91.517244471122339</c:v>
                </c:pt>
                <c:pt idx="1435">
                  <c:v>91.522994685583313</c:v>
                </c:pt>
                <c:pt idx="1436">
                  <c:v>91.528766576028588</c:v>
                </c:pt>
                <c:pt idx="1437">
                  <c:v>91.53456022283423</c:v>
                </c:pt>
                <c:pt idx="1438">
                  <c:v>91.540375706659134</c:v>
                </c:pt>
                <c:pt idx="1439">
                  <c:v>91.546213108445798</c:v>
                </c:pt>
                <c:pt idx="1440">
                  <c:v>91.552072509421009</c:v>
                </c:pt>
                <c:pt idx="1441">
                  <c:v>91.557953991096966</c:v>
                </c:pt>
                <c:pt idx="1442">
                  <c:v>91.563857635271873</c:v>
                </c:pt>
                <c:pt idx="1443">
                  <c:v>91.569783524030726</c:v>
                </c:pt>
                <c:pt idx="1444">
                  <c:v>91.575731739746303</c:v>
                </c:pt>
                <c:pt idx="1445">
                  <c:v>91.581702365079792</c:v>
                </c:pt>
                <c:pt idx="1446">
                  <c:v>91.587695482981843</c:v>
                </c:pt>
                <c:pt idx="1447">
                  <c:v>91.593711176693162</c:v>
                </c:pt>
                <c:pt idx="1448">
                  <c:v>91.599749529745452</c:v>
                </c:pt>
                <c:pt idx="1449">
                  <c:v>91.605810625962221</c:v>
                </c:pt>
                <c:pt idx="1450">
                  <c:v>91.611894549459535</c:v>
                </c:pt>
                <c:pt idx="1451">
                  <c:v>91.618001384646917</c:v>
                </c:pt>
                <c:pt idx="1452">
                  <c:v>91.624131216228193</c:v>
                </c:pt>
                <c:pt idx="1453">
                  <c:v>91.630284129202096</c:v>
                </c:pt>
                <c:pt idx="1454">
                  <c:v>91.636460208863411</c:v>
                </c:pt>
                <c:pt idx="1455">
                  <c:v>91.64265954080355</c:v>
                </c:pt>
                <c:pt idx="1456">
                  <c:v>91.64888221091141</c:v>
                </c:pt>
                <c:pt idx="1457">
                  <c:v>91.65512830537422</c:v>
                </c:pt>
                <c:pt idx="1458">
                  <c:v>91.661397910678474</c:v>
                </c:pt>
                <c:pt idx="1459">
                  <c:v>91.667691113610516</c:v>
                </c:pt>
                <c:pt idx="1460">
                  <c:v>91.674008001257505</c:v>
                </c:pt>
                <c:pt idx="1461">
                  <c:v>91.680348661008239</c:v>
                </c:pt>
                <c:pt idx="1462">
                  <c:v>91.686713180553852</c:v>
                </c:pt>
                <c:pt idx="1463">
                  <c:v>91.693101647888781</c:v>
                </c:pt>
                <c:pt idx="1464">
                  <c:v>91.69951415131149</c:v>
                </c:pt>
                <c:pt idx="1465">
                  <c:v>91.70595077942528</c:v>
                </c:pt>
                <c:pt idx="1466">
                  <c:v>91.712411621139083</c:v>
                </c:pt>
                <c:pt idx="1467">
                  <c:v>91.718896765668418</c:v>
                </c:pt>
                <c:pt idx="1468">
                  <c:v>91.725406302535973</c:v>
                </c:pt>
                <c:pt idx="1469">
                  <c:v>91.731940321572594</c:v>
                </c:pt>
                <c:pt idx="1470">
                  <c:v>91.738498912918061</c:v>
                </c:pt>
                <c:pt idx="1471">
                  <c:v>91.745082167021863</c:v>
                </c:pt>
                <c:pt idx="1472">
                  <c:v>91.751690174643926</c:v>
                </c:pt>
                <c:pt idx="1473">
                  <c:v>91.758323026855592</c:v>
                </c:pt>
                <c:pt idx="1474">
                  <c:v>91.764980815040303</c:v>
                </c:pt>
                <c:pt idx="1475">
                  <c:v>91.77166363089448</c:v>
                </c:pt>
                <c:pt idx="1476">
                  <c:v>91.778371566428191</c:v>
                </c:pt>
                <c:pt idx="1477">
                  <c:v>91.78510471396622</c:v>
                </c:pt>
                <c:pt idx="1478">
                  <c:v>91.791863166148431</c:v>
                </c:pt>
                <c:pt idx="1479">
                  <c:v>91.79864701593101</c:v>
                </c:pt>
                <c:pt idx="1480">
                  <c:v>91.805456356587086</c:v>
                </c:pt>
                <c:pt idx="1481">
                  <c:v>91.812291281707445</c:v>
                </c:pt>
                <c:pt idx="1482">
                  <c:v>91.819151885201364</c:v>
                </c:pt>
                <c:pt idx="1483">
                  <c:v>91.826038261297583</c:v>
                </c:pt>
                <c:pt idx="1484">
                  <c:v>91.832950504544769</c:v>
                </c:pt>
                <c:pt idx="1485">
                  <c:v>91.839888709812627</c:v>
                </c:pt>
                <c:pt idx="1486">
                  <c:v>91.846852972292496</c:v>
                </c:pt>
                <c:pt idx="1487">
                  <c:v>91.853843387498159</c:v>
                </c:pt>
                <c:pt idx="1488">
                  <c:v>91.860860051266656</c:v>
                </c:pt>
                <c:pt idx="1489">
                  <c:v>91.867903059759101</c:v>
                </c:pt>
                <c:pt idx="1490">
                  <c:v>91.874972509461386</c:v>
                </c:pt>
                <c:pt idx="1491">
                  <c:v>91.882068497184989</c:v>
                </c:pt>
                <c:pt idx="1492">
                  <c:v>91.889191120067807</c:v>
                </c:pt>
                <c:pt idx="1493">
                  <c:v>91.896340475574803</c:v>
                </c:pt>
                <c:pt idx="1494">
                  <c:v>91.903516661498841</c:v>
                </c:pt>
                <c:pt idx="1495">
                  <c:v>91.910719775961581</c:v>
                </c:pt>
                <c:pt idx="1496">
                  <c:v>91.917949917413978</c:v>
                </c:pt>
                <c:pt idx="1497">
                  <c:v>91.92520718463733</c:v>
                </c:pt>
                <c:pt idx="1498">
                  <c:v>91.932491676743808</c:v>
                </c:pt>
                <c:pt idx="1499">
                  <c:v>91.939803493177337</c:v>
                </c:pt>
                <c:pt idx="1500">
                  <c:v>91.947142733714344</c:v>
                </c:pt>
                <c:pt idx="1501">
                  <c:v>91.954509498464461</c:v>
                </c:pt>
                <c:pt idx="1502">
                  <c:v>91.961903887871372</c:v>
                </c:pt>
                <c:pt idx="1503">
                  <c:v>91.969326002713402</c:v>
                </c:pt>
                <c:pt idx="1504">
                  <c:v>91.976775944104418</c:v>
                </c:pt>
                <c:pt idx="1505">
                  <c:v>91.984253813494519</c:v>
                </c:pt>
                <c:pt idx="1506">
                  <c:v>91.991759712670714</c:v>
                </c:pt>
                <c:pt idx="1507">
                  <c:v>91.999293743757704</c:v>
                </c:pt>
                <c:pt idx="1508">
                  <c:v>92.006856009218708</c:v>
                </c:pt>
                <c:pt idx="1509">
                  <c:v>92.014446611856002</c:v>
                </c:pt>
                <c:pt idx="1510">
                  <c:v>92.022065654811769</c:v>
                </c:pt>
                <c:pt idx="1511">
                  <c:v>92.0297132415688</c:v>
                </c:pt>
                <c:pt idx="1512">
                  <c:v>92.03738947595123</c:v>
                </c:pt>
                <c:pt idx="1513">
                  <c:v>92.045094462125221</c:v>
                </c:pt>
                <c:pt idx="1514">
                  <c:v>92.052828304599657</c:v>
                </c:pt>
                <c:pt idx="1515">
                  <c:v>92.060591108226888</c:v>
                </c:pt>
                <c:pt idx="1516">
                  <c:v>92.068382978203417</c:v>
                </c:pt>
                <c:pt idx="1517">
                  <c:v>92.07620402007062</c:v>
                </c:pt>
                <c:pt idx="1518">
                  <c:v>92.084054339715408</c:v>
                </c:pt>
                <c:pt idx="1519">
                  <c:v>92.091934043370927</c:v>
                </c:pt>
                <c:pt idx="1520">
                  <c:v>92.099843237617307</c:v>
                </c:pt>
                <c:pt idx="1521">
                  <c:v>92.107782029382207</c:v>
                </c:pt>
                <c:pt idx="1522">
                  <c:v>92.11575052594165</c:v>
                </c:pt>
                <c:pt idx="1523">
                  <c:v>92.123748834920562</c:v>
                </c:pt>
                <c:pt idx="1524">
                  <c:v>92.13177706429353</c:v>
                </c:pt>
                <c:pt idx="1525">
                  <c:v>92.13983532238548</c:v>
                </c:pt>
                <c:pt idx="1526">
                  <c:v>92.147923717872217</c:v>
                </c:pt>
                <c:pt idx="1527">
                  <c:v>92.156042359781154</c:v>
                </c:pt>
                <c:pt idx="1528">
                  <c:v>92.164191357492072</c:v>
                </c:pt>
                <c:pt idx="1529">
                  <c:v>92.172370820737541</c:v>
                </c:pt>
                <c:pt idx="1530">
                  <c:v>92.18058085960368</c:v>
                </c:pt>
                <c:pt idx="1531">
                  <c:v>92.188821584530899</c:v>
                </c:pt>
                <c:pt idx="1532">
                  <c:v>92.197093106314313</c:v>
                </c:pt>
                <c:pt idx="1533">
                  <c:v>92.205395536104461</c:v>
                </c:pt>
                <c:pt idx="1534">
                  <c:v>92.213728985407982</c:v>
                </c:pt>
                <c:pt idx="1535">
                  <c:v>92.222093566088105</c:v>
                </c:pt>
                <c:pt idx="1536">
                  <c:v>92.23048939036542</c:v>
                </c:pt>
                <c:pt idx="1537">
                  <c:v>92.238916570818304</c:v>
                </c:pt>
                <c:pt idx="1538">
                  <c:v>92.247375220383617</c:v>
                </c:pt>
                <c:pt idx="1539">
                  <c:v>92.255865452357199</c:v>
                </c:pt>
                <c:pt idx="1540">
                  <c:v>92.264387380394666</c:v>
                </c:pt>
                <c:pt idx="1541">
                  <c:v>92.272941118511696</c:v>
                </c:pt>
                <c:pt idx="1542">
                  <c:v>92.281526781084764</c:v>
                </c:pt>
                <c:pt idx="1543">
                  <c:v>92.290144482851773</c:v>
                </c:pt>
                <c:pt idx="1544">
                  <c:v>92.298794338912373</c:v>
                </c:pt>
                <c:pt idx="1545">
                  <c:v>92.307476464728722</c:v>
                </c:pt>
                <c:pt idx="1546">
                  <c:v>92.316190976125981</c:v>
                </c:pt>
                <c:pt idx="1547">
                  <c:v>92.324937989292764</c:v>
                </c:pt>
                <c:pt idx="1548">
                  <c:v>92.333717620781798</c:v>
                </c:pt>
                <c:pt idx="1549">
                  <c:v>92.342529987510204</c:v>
                </c:pt>
                <c:pt idx="1550">
                  <c:v>92.351375206760395</c:v>
                </c:pt>
                <c:pt idx="1551">
                  <c:v>92.360253396180227</c:v>
                </c:pt>
                <c:pt idx="1552">
                  <c:v>92.369164673783615</c:v>
                </c:pt>
                <c:pt idx="1553">
                  <c:v>92.378109157951087</c:v>
                </c:pt>
                <c:pt idx="1554">
                  <c:v>92.387086967430207</c:v>
                </c:pt>
                <c:pt idx="1555">
                  <c:v>92.396098221336061</c:v>
                </c:pt>
                <c:pt idx="1556">
                  <c:v>92.405143039151639</c:v>
                </c:pt>
                <c:pt idx="1557">
                  <c:v>92.414221540728462</c:v>
                </c:pt>
                <c:pt idx="1558">
                  <c:v>92.42333384628688</c:v>
                </c:pt>
                <c:pt idx="1559">
                  <c:v>92.432480076416567</c:v>
                </c:pt>
                <c:pt idx="1560">
                  <c:v>92.441660352077008</c:v>
                </c:pt>
                <c:pt idx="1561">
                  <c:v>92.45087479459778</c:v>
                </c:pt>
                <c:pt idx="1562">
                  <c:v>92.46012352567908</c:v>
                </c:pt>
                <c:pt idx="1563">
                  <c:v>92.469406667392093</c:v>
                </c:pt>
                <c:pt idx="1564">
                  <c:v>92.478724342179348</c:v>
                </c:pt>
                <c:pt idx="1565">
                  <c:v>92.488076672855257</c:v>
                </c:pt>
                <c:pt idx="1566">
                  <c:v>92.497463782606246</c:v>
                </c:pt>
                <c:pt idx="1567">
                  <c:v>92.506885794991277</c:v>
                </c:pt>
                <c:pt idx="1568">
                  <c:v>92.516342833942204</c:v>
                </c:pt>
                <c:pt idx="1569">
                  <c:v>92.525835023764031</c:v>
                </c:pt>
                <c:pt idx="1570">
                  <c:v>92.535362489135323</c:v>
                </c:pt>
                <c:pt idx="1571">
                  <c:v>92.544925355108589</c:v>
                </c:pt>
                <c:pt idx="1572">
                  <c:v>92.554523747110323</c:v>
                </c:pt>
                <c:pt idx="1573">
                  <c:v>92.56415779094165</c:v>
                </c:pt>
                <c:pt idx="1574">
                  <c:v>92.573827612778373</c:v>
                </c:pt>
                <c:pt idx="1575">
                  <c:v>92.58353333917141</c:v>
                </c:pt>
                <c:pt idx="1576">
                  <c:v>92.593275097046913</c:v>
                </c:pt>
                <c:pt idx="1577">
                  <c:v>92.603053013706671</c:v>
                </c:pt>
                <c:pt idx="1578">
                  <c:v>92.612867216828235</c:v>
                </c:pt>
                <c:pt idx="1579">
                  <c:v>92.622717834465206</c:v>
                </c:pt>
                <c:pt idx="1580">
                  <c:v>92.632604995047487</c:v>
                </c:pt>
                <c:pt idx="1581">
                  <c:v>92.642528827381469</c:v>
                </c:pt>
                <c:pt idx="1582">
                  <c:v>92.652489460650102</c:v>
                </c:pt>
                <c:pt idx="1583">
                  <c:v>92.662487024413352</c:v>
                </c:pt>
                <c:pt idx="1584">
                  <c:v>92.672521648608068</c:v>
                </c:pt>
                <c:pt idx="1585">
                  <c:v>92.682593463548386</c:v>
                </c:pt>
                <c:pt idx="1586">
                  <c:v>92.692702599925767</c:v>
                </c:pt>
                <c:pt idx="1587">
                  <c:v>92.702849188809026</c:v>
                </c:pt>
                <c:pt idx="1588">
                  <c:v>92.713033361644761</c:v>
                </c:pt>
                <c:pt idx="1589">
                  <c:v>92.723255250257026</c:v>
                </c:pt>
                <c:pt idx="1590">
                  <c:v>92.73351498684778</c:v>
                </c:pt>
                <c:pt idx="1591">
                  <c:v>92.743812703996838</c:v>
                </c:pt>
                <c:pt idx="1592">
                  <c:v>92.754148534661866</c:v>
                </c:pt>
                <c:pt idx="1593">
                  <c:v>92.764522612178567</c:v>
                </c:pt>
                <c:pt idx="1594">
                  <c:v>92.774935070260611</c:v>
                </c:pt>
                <c:pt idx="1595">
                  <c:v>92.785386042999633</c:v>
                </c:pt>
                <c:pt idx="1596">
                  <c:v>92.795875664865335</c:v>
                </c:pt>
                <c:pt idx="1597">
                  <c:v>92.80640407070544</c:v>
                </c:pt>
                <c:pt idx="1598">
                  <c:v>92.816971395745583</c:v>
                </c:pt>
                <c:pt idx="1599">
                  <c:v>92.82757777558939</c:v>
                </c:pt>
                <c:pt idx="1600">
                  <c:v>92.838223346218285</c:v>
                </c:pt>
                <c:pt idx="1601">
                  <c:v>92.848908243991573</c:v>
                </c:pt>
                <c:pt idx="1602">
                  <c:v>92.859632605646226</c:v>
                </c:pt>
                <c:pt idx="1603">
                  <c:v>92.870396568296812</c:v>
                </c:pt>
                <c:pt idx="1604">
                  <c:v>92.881200269435297</c:v>
                </c:pt>
                <c:pt idx="1605">
                  <c:v>92.892043846931102</c:v>
                </c:pt>
                <c:pt idx="1606">
                  <c:v>92.902927439030719</c:v>
                </c:pt>
                <c:pt idx="1607">
                  <c:v>92.913851184357625</c:v>
                </c:pt>
                <c:pt idx="1608">
                  <c:v>92.924815221912155</c:v>
                </c:pt>
                <c:pt idx="1609">
                  <c:v>92.935819691071117</c:v>
                </c:pt>
                <c:pt idx="1610">
                  <c:v>92.946864731587738</c:v>
                </c:pt>
                <c:pt idx="1611">
                  <c:v>92.957950483591318</c:v>
                </c:pt>
                <c:pt idx="1612">
                  <c:v>92.969077087586925</c:v>
                </c:pt>
                <c:pt idx="1613">
                  <c:v>92.980244684455243</c:v>
                </c:pt>
                <c:pt idx="1614">
                  <c:v>92.991453415452099</c:v>
                </c:pt>
                <c:pt idx="1615">
                  <c:v>93.002703422208327</c:v>
                </c:pt>
                <c:pt idx="1616">
                  <c:v>93.013994846729133</c:v>
                </c:pt>
                <c:pt idx="1617">
                  <c:v>93.025327831393994</c:v>
                </c:pt>
                <c:pt idx="1618">
                  <c:v>93.036702518956304</c:v>
                </c:pt>
                <c:pt idx="1619">
                  <c:v>93.048119052542532</c:v>
                </c:pt>
                <c:pt idx="1620">
                  <c:v>93.059577575652384</c:v>
                </c:pt>
                <c:pt idx="1621">
                  <c:v>93.071078232157959</c:v>
                </c:pt>
                <c:pt idx="1622">
                  <c:v>93.082621166303383</c:v>
                </c:pt>
                <c:pt idx="1623">
                  <c:v>93.094206522704255</c:v>
                </c:pt>
                <c:pt idx="1624">
                  <c:v>93.105834446347274</c:v>
                </c:pt>
                <c:pt idx="1625">
                  <c:v>93.117505082589588</c:v>
                </c:pt>
                <c:pt idx="1626">
                  <c:v>93.129218577158255</c:v>
                </c:pt>
                <c:pt idx="1627">
                  <c:v>93.140975076149672</c:v>
                </c:pt>
                <c:pt idx="1628">
                  <c:v>93.15277472602898</c:v>
                </c:pt>
                <c:pt idx="1629">
                  <c:v>93.164617673629309</c:v>
                </c:pt>
                <c:pt idx="1630">
                  <c:v>93.176504066151281</c:v>
                </c:pt>
                <c:pt idx="1631">
                  <c:v>93.188434051162446</c:v>
                </c:pt>
                <c:pt idx="1632">
                  <c:v>93.200407776596137</c:v>
                </c:pt>
                <c:pt idx="1633">
                  <c:v>93.212425390751221</c:v>
                </c:pt>
                <c:pt idx="1634">
                  <c:v>93.224487042291003</c:v>
                </c:pt>
                <c:pt idx="1635">
                  <c:v>93.236592880242654</c:v>
                </c:pt>
                <c:pt idx="1636">
                  <c:v>93.248743053996378</c:v>
                </c:pt>
                <c:pt idx="1637">
                  <c:v>93.260937713304344</c:v>
                </c:pt>
                <c:pt idx="1638">
                  <c:v>93.27317700828047</c:v>
                </c:pt>
                <c:pt idx="1639">
                  <c:v>93.28546108939851</c:v>
                </c:pt>
                <c:pt idx="1640">
                  <c:v>93.297790107492219</c:v>
                </c:pt>
                <c:pt idx="1641">
                  <c:v>93.310164213753623</c:v>
                </c:pt>
                <c:pt idx="1642">
                  <c:v>93.322583559732593</c:v>
                </c:pt>
                <c:pt idx="1643">
                  <c:v>93.335048297335518</c:v>
                </c:pt>
                <c:pt idx="1644">
                  <c:v>93.347558578824362</c:v>
                </c:pt>
                <c:pt idx="1645">
                  <c:v>93.360114556815702</c:v>
                </c:pt>
                <c:pt idx="1646">
                  <c:v>93.37271638427957</c:v>
                </c:pt>
                <c:pt idx="1647">
                  <c:v>93.385364214538299</c:v>
                </c:pt>
                <c:pt idx="1648">
                  <c:v>93.398058201265684</c:v>
                </c:pt>
                <c:pt idx="1649">
                  <c:v>93.410798498485306</c:v>
                </c:pt>
                <c:pt idx="1650">
                  <c:v>93.423585260569823</c:v>
                </c:pt>
                <c:pt idx="1651">
                  <c:v>93.436418642239431</c:v>
                </c:pt>
                <c:pt idx="1652">
                  <c:v>93.449298798560733</c:v>
                </c:pt>
                <c:pt idx="1653">
                  <c:v>93.462225884945482</c:v>
                </c:pt>
                <c:pt idx="1654">
                  <c:v>93.475200057149166</c:v>
                </c:pt>
                <c:pt idx="1655">
                  <c:v>93.488221471269611</c:v>
                </c:pt>
                <c:pt idx="1656">
                  <c:v>93.501290283745831</c:v>
                </c:pt>
                <c:pt idx="1657">
                  <c:v>93.514406651356396</c:v>
                </c:pt>
                <c:pt idx="1658">
                  <c:v>93.527570731217949</c:v>
                </c:pt>
                <c:pt idx="1659">
                  <c:v>93.540782680783963</c:v>
                </c:pt>
                <c:pt idx="1660">
                  <c:v>93.554042657842899</c:v>
                </c:pt>
                <c:pt idx="1661">
                  <c:v>93.567350820516992</c:v>
                </c:pt>
                <c:pt idx="1662">
                  <c:v>93.580707327260313</c:v>
                </c:pt>
                <c:pt idx="1663">
                  <c:v>93.594112336857421</c:v>
                </c:pt>
                <c:pt idx="1664">
                  <c:v>93.607566008421671</c:v>
                </c:pt>
                <c:pt idx="1665">
                  <c:v>93.621068501393168</c:v>
                </c:pt>
                <c:pt idx="1666">
                  <c:v>93.634619975537717</c:v>
                </c:pt>
                <c:pt idx="1667">
                  <c:v>93.648220590944263</c:v>
                </c:pt>
                <c:pt idx="1668">
                  <c:v>93.661870508023682</c:v>
                </c:pt>
                <c:pt idx="1669">
                  <c:v>93.675569887506569</c:v>
                </c:pt>
                <c:pt idx="1670">
                  <c:v>93.689318890441726</c:v>
                </c:pt>
                <c:pt idx="1671">
                  <c:v>93.703117678193848</c:v>
                </c:pt>
                <c:pt idx="1672">
                  <c:v>93.716966412441664</c:v>
                </c:pt>
                <c:pt idx="1673">
                  <c:v>93.730865255176298</c:v>
                </c:pt>
                <c:pt idx="1674">
                  <c:v>93.744814368698556</c:v>
                </c:pt>
                <c:pt idx="1675">
                  <c:v>93.758813915617466</c:v>
                </c:pt>
                <c:pt idx="1676">
                  <c:v>93.772864058847858</c:v>
                </c:pt>
                <c:pt idx="1677">
                  <c:v>93.78696496160822</c:v>
                </c:pt>
                <c:pt idx="1678">
                  <c:v>93.801116787418536</c:v>
                </c:pt>
                <c:pt idx="1679">
                  <c:v>93.815319700097987</c:v>
                </c:pt>
                <c:pt idx="1680">
                  <c:v>93.829573863762874</c:v>
                </c:pt>
                <c:pt idx="1681">
                  <c:v>93.843879442823877</c:v>
                </c:pt>
                <c:pt idx="1682">
                  <c:v>93.858236601984046</c:v>
                </c:pt>
                <c:pt idx="1683">
                  <c:v>93.872645506236097</c:v>
                </c:pt>
                <c:pt idx="1684">
                  <c:v>93.887106320860354</c:v>
                </c:pt>
                <c:pt idx="1685">
                  <c:v>93.901619211421746</c:v>
                </c:pt>
                <c:pt idx="1686">
                  <c:v>93.916184343767625</c:v>
                </c:pt>
                <c:pt idx="1687">
                  <c:v>93.930801884024902</c:v>
                </c:pt>
                <c:pt idx="1688">
                  <c:v>93.94547199859754</c:v>
                </c:pt>
                <c:pt idx="1689">
                  <c:v>93.960194854163916</c:v>
                </c:pt>
                <c:pt idx="1690">
                  <c:v>93.974970617673932</c:v>
                </c:pt>
                <c:pt idx="1691">
                  <c:v>93.989799456346262</c:v>
                </c:pt>
                <c:pt idx="1692">
                  <c:v>94.004681537665562</c:v>
                </c:pt>
                <c:pt idx="1693">
                  <c:v>94.019617029379503</c:v>
                </c:pt>
                <c:pt idx="1694">
                  <c:v>94.034606099496031</c:v>
                </c:pt>
                <c:pt idx="1695">
                  <c:v>94.049648916280077</c:v>
                </c:pt>
                <c:pt idx="1696">
                  <c:v>94.064745648250636</c:v>
                </c:pt>
                <c:pt idx="1697">
                  <c:v>94.079896464177821</c:v>
                </c:pt>
                <c:pt idx="1698">
                  <c:v>94.095101533079685</c:v>
                </c:pt>
                <c:pt idx="1699">
                  <c:v>94.110361024218577</c:v>
                </c:pt>
                <c:pt idx="1700">
                  <c:v>94.125675107098687</c:v>
                </c:pt>
                <c:pt idx="1701">
                  <c:v>94.141043951462109</c:v>
                </c:pt>
                <c:pt idx="1702">
                  <c:v>94.15646772728573</c:v>
                </c:pt>
                <c:pt idx="1703">
                  <c:v>94.171946604777759</c:v>
                </c:pt>
                <c:pt idx="1704">
                  <c:v>94.187480754374235</c:v>
                </c:pt>
                <c:pt idx="1705">
                  <c:v>94.203070346735785</c:v>
                </c:pt>
                <c:pt idx="1706">
                  <c:v>94.218715552743561</c:v>
                </c:pt>
                <c:pt idx="1707">
                  <c:v>94.234416543496025</c:v>
                </c:pt>
                <c:pt idx="1708">
                  <c:v>94.250173490305059</c:v>
                </c:pt>
                <c:pt idx="1709">
                  <c:v>94.265986564692213</c:v>
                </c:pt>
                <c:pt idx="1710">
                  <c:v>94.281855938385021</c:v>
                </c:pt>
                <c:pt idx="1711">
                  <c:v>94.297781783313027</c:v>
                </c:pt>
                <c:pt idx="1712">
                  <c:v>94.313764271603887</c:v>
                </c:pt>
                <c:pt idx="1713">
                  <c:v>94.329803575579305</c:v>
                </c:pt>
                <c:pt idx="1714">
                  <c:v>94.345899867751271</c:v>
                </c:pt>
                <c:pt idx="1715">
                  <c:v>94.362053320817495</c:v>
                </c:pt>
                <c:pt idx="1716">
                  <c:v>94.378264107657714</c:v>
                </c:pt>
                <c:pt idx="1717">
                  <c:v>94.394532401329045</c:v>
                </c:pt>
                <c:pt idx="1718">
                  <c:v>94.410858375062091</c:v>
                </c:pt>
                <c:pt idx="1719">
                  <c:v>94.427242202256082</c:v>
                </c:pt>
                <c:pt idx="1720">
                  <c:v>94.443684056474993</c:v>
                </c:pt>
                <c:pt idx="1721">
                  <c:v>94.460184111442729</c:v>
                </c:pt>
                <c:pt idx="1722">
                  <c:v>94.476742541038476</c:v>
                </c:pt>
                <c:pt idx="1723">
                  <c:v>94.493359519292554</c:v>
                </c:pt>
                <c:pt idx="1724">
                  <c:v>94.510035220381098</c:v>
                </c:pt>
                <c:pt idx="1725">
                  <c:v>94.526769818621844</c:v>
                </c:pt>
                <c:pt idx="1726">
                  <c:v>94.543563488468962</c:v>
                </c:pt>
                <c:pt idx="1727">
                  <c:v>94.560416404508274</c:v>
                </c:pt>
                <c:pt idx="1728">
                  <c:v>94.577328741452334</c:v>
                </c:pt>
                <c:pt idx="1729">
                  <c:v>94.594300674135397</c:v>
                </c:pt>
                <c:pt idx="1730">
                  <c:v>94.611332377508063</c:v>
                </c:pt>
                <c:pt idx="1731">
                  <c:v>94.628424026632658</c:v>
                </c:pt>
                <c:pt idx="1732">
                  <c:v>94.645575796677377</c:v>
                </c:pt>
                <c:pt idx="1733">
                  <c:v>94.662787862911287</c:v>
                </c:pt>
                <c:pt idx="1734">
                  <c:v>94.680060400698864</c:v>
                </c:pt>
                <c:pt idx="1735">
                  <c:v>94.697393585494495</c:v>
                </c:pt>
                <c:pt idx="1736">
                  <c:v>94.714787592837027</c:v>
                </c:pt>
                <c:pt idx="1737">
                  <c:v>94.732242598344072</c:v>
                </c:pt>
                <c:pt idx="1738">
                  <c:v>94.749758777706361</c:v>
                </c:pt>
                <c:pt idx="1739">
                  <c:v>94.76733630668177</c:v>
                </c:pt>
                <c:pt idx="1740">
                  <c:v>94.784975361089749</c:v>
                </c:pt>
                <c:pt idx="1741">
                  <c:v>94.802676116805287</c:v>
                </c:pt>
                <c:pt idx="1742">
                  <c:v>94.820438749752938</c:v>
                </c:pt>
                <c:pt idx="1743">
                  <c:v>94.838263435900473</c:v>
                </c:pt>
                <c:pt idx="1744">
                  <c:v>94.856150351253149</c:v>
                </c:pt>
                <c:pt idx="1745">
                  <c:v>94.874099671847077</c:v>
                </c:pt>
                <c:pt idx="1746">
                  <c:v>94.892111573743179</c:v>
                </c:pt>
                <c:pt idx="1747">
                  <c:v>94.910186233020681</c:v>
                </c:pt>
                <c:pt idx="1748">
                  <c:v>94.928323825770221</c:v>
                </c:pt>
                <c:pt idx="1749">
                  <c:v>94.946524528087949</c:v>
                </c:pt>
                <c:pt idx="1750">
                  <c:v>94.964788516068396</c:v>
                </c:pt>
                <c:pt idx="1751">
                  <c:v>94.98311596579785</c:v>
                </c:pt>
                <c:pt idx="1752">
                  <c:v>95.00150705334768</c:v>
                </c:pt>
                <c:pt idx="1753">
                  <c:v>95.019961954767027</c:v>
                </c:pt>
                <c:pt idx="1754">
                  <c:v>95.038480846076069</c:v>
                </c:pt>
                <c:pt idx="1755">
                  <c:v>95.057063903258921</c:v>
                </c:pt>
                <c:pt idx="1756">
                  <c:v>95.075711302256309</c:v>
                </c:pt>
                <c:pt idx="1757">
                  <c:v>95.094423218958482</c:v>
                </c:pt>
                <c:pt idx="1758">
                  <c:v>95.113199829197484</c:v>
                </c:pt>
                <c:pt idx="1759">
                  <c:v>95.132041308740099</c:v>
                </c:pt>
                <c:pt idx="1760">
                  <c:v>95.150947833280043</c:v>
                </c:pt>
                <c:pt idx="1761">
                  <c:v>95.169919578430523</c:v>
                </c:pt>
                <c:pt idx="1762">
                  <c:v>95.188956719716074</c:v>
                </c:pt>
                <c:pt idx="1763">
                  <c:v>95.208059432565278</c:v>
                </c:pt>
                <c:pt idx="1764">
                  <c:v>95.227227892302366</c:v>
                </c:pt>
                <c:pt idx="1765">
                  <c:v>95.246462274139404</c:v>
                </c:pt>
                <c:pt idx="1766">
                  <c:v>95.26576275316836</c:v>
                </c:pt>
                <c:pt idx="1767">
                  <c:v>95.285129504352284</c:v>
                </c:pt>
                <c:pt idx="1768">
                  <c:v>95.304562702517629</c:v>
                </c:pt>
                <c:pt idx="1769">
                  <c:v>95.324062522345386</c:v>
                </c:pt>
                <c:pt idx="1770">
                  <c:v>95.3436291383629</c:v>
                </c:pt>
                <c:pt idx="1771">
                  <c:v>95.363262724934998</c:v>
                </c:pt>
                <c:pt idx="1772">
                  <c:v>95.382963456255183</c:v>
                </c:pt>
                <c:pt idx="1773">
                  <c:v>95.402731506337147</c:v>
                </c:pt>
                <c:pt idx="1774">
                  <c:v>95.422567049005835</c:v>
                </c:pt>
                <c:pt idx="1775">
                  <c:v>95.442470257887805</c:v>
                </c:pt>
                <c:pt idx="1776">
                  <c:v>95.462441306402837</c:v>
                </c:pt>
                <c:pt idx="1777">
                  <c:v>95.482480367754235</c:v>
                </c:pt>
                <c:pt idx="1778">
                  <c:v>95.502587614919719</c:v>
                </c:pt>
                <c:pt idx="1779">
                  <c:v>95.522763220641835</c:v>
                </c:pt>
                <c:pt idx="1780">
                  <c:v>95.543007357418261</c:v>
                </c:pt>
                <c:pt idx="1781">
                  <c:v>95.563320197492558</c:v>
                </c:pt>
                <c:pt idx="1782">
                  <c:v>95.583701912843921</c:v>
                </c:pt>
                <c:pt idx="1783">
                  <c:v>95.604152675177474</c:v>
                </c:pt>
                <c:pt idx="1784">
                  <c:v>95.62467265591448</c:v>
                </c:pt>
                <c:pt idx="1785">
                  <c:v>95.645262026181726</c:v>
                </c:pt>
                <c:pt idx="1786">
                  <c:v>95.665920956801912</c:v>
                </c:pt>
                <c:pt idx="1787">
                  <c:v>95.686649618282758</c:v>
                </c:pt>
                <c:pt idx="1788">
                  <c:v>95.707448180806793</c:v>
                </c:pt>
                <c:pt idx="1789">
                  <c:v>95.728316814220946</c:v>
                </c:pt>
                <c:pt idx="1790">
                  <c:v>95.749255688025428</c:v>
                </c:pt>
                <c:pt idx="1791">
                  <c:v>95.77026497136346</c:v>
                </c:pt>
                <c:pt idx="1792">
                  <c:v>95.791344833009816</c:v>
                </c:pt>
                <c:pt idx="1793">
                  <c:v>95.81249544136007</c:v>
                </c:pt>
                <c:pt idx="1794">
                  <c:v>95.833716964419722</c:v>
                </c:pt>
                <c:pt idx="1795">
                  <c:v>95.855009569792358</c:v>
                </c:pt>
                <c:pt idx="1796">
                  <c:v>95.876373424668358</c:v>
                </c:pt>
                <c:pt idx="1797">
                  <c:v>95.897808695814092</c:v>
                </c:pt>
                <c:pt idx="1798">
                  <c:v>95.919315549558945</c:v>
                </c:pt>
                <c:pt idx="1799">
                  <c:v>95.940894151784931</c:v>
                </c:pt>
                <c:pt idx="1800">
                  <c:v>95.962544667914202</c:v>
                </c:pt>
                <c:pt idx="1801">
                  <c:v>95.984267262896509</c:v>
                </c:pt>
                <c:pt idx="1802">
                  <c:v>96.006062101198225</c:v>
                </c:pt>
                <c:pt idx="1803">
                  <c:v>96.027929346789136</c:v>
                </c:pt>
                <c:pt idx="1804">
                  <c:v>96.049869163130339</c:v>
                </c:pt>
                <c:pt idx="1805">
                  <c:v>96.071881713162099</c:v>
                </c:pt>
                <c:pt idx="1806">
                  <c:v>96.093967159290472</c:v>
                </c:pt>
                <c:pt idx="1807">
                  <c:v>96.116125663375044</c:v>
                </c:pt>
                <c:pt idx="1808">
                  <c:v>96.138357386716223</c:v>
                </c:pt>
                <c:pt idx="1809">
                  <c:v>96.160662490041616</c:v>
                </c:pt>
                <c:pt idx="1810">
                  <c:v>96.183041133493361</c:v>
                </c:pt>
                <c:pt idx="1811">
                  <c:v>96.205493476614322</c:v>
                </c:pt>
                <c:pt idx="1812">
                  <c:v>96.228019678335443</c:v>
                </c:pt>
                <c:pt idx="1813">
                  <c:v>96.250619896961439</c:v>
                </c:pt>
                <c:pt idx="1814">
                  <c:v>96.273294290157381</c:v>
                </c:pt>
                <c:pt idx="1815">
                  <c:v>96.296043014935208</c:v>
                </c:pt>
                <c:pt idx="1816">
                  <c:v>96.318866227639049</c:v>
                </c:pt>
                <c:pt idx="1817">
                  <c:v>96.341764083931665</c:v>
                </c:pt>
                <c:pt idx="1818">
                  <c:v>96.364736738780195</c:v>
                </c:pt>
                <c:pt idx="1819">
                  <c:v>96.387784346441677</c:v>
                </c:pt>
                <c:pt idx="1820">
                  <c:v>96.410907060448366</c:v>
                </c:pt>
                <c:pt idx="1821">
                  <c:v>96.434105033593454</c:v>
                </c:pt>
                <c:pt idx="1822">
                  <c:v>96.45737841791582</c:v>
                </c:pt>
                <c:pt idx="1823">
                  <c:v>96.480727364685819</c:v>
                </c:pt>
                <c:pt idx="1824">
                  <c:v>96.504152024389214</c:v>
                </c:pt>
                <c:pt idx="1825">
                  <c:v>96.527652546713213</c:v>
                </c:pt>
                <c:pt idx="1826">
                  <c:v>96.551229080529566</c:v>
                </c:pt>
                <c:pt idx="1827">
                  <c:v>96.574881773880833</c:v>
                </c:pt>
                <c:pt idx="1828">
                  <c:v>96.598610773963372</c:v>
                </c:pt>
                <c:pt idx="1829">
                  <c:v>96.622416227111941</c:v>
                </c:pt>
                <c:pt idx="1830">
                  <c:v>96.646298278784428</c:v>
                </c:pt>
                <c:pt idx="1831">
                  <c:v>96.670257073544875</c:v>
                </c:pt>
                <c:pt idx="1832">
                  <c:v>96.694292755047599</c:v>
                </c:pt>
                <c:pt idx="1833">
                  <c:v>96.718405466021139</c:v>
                </c:pt>
                <c:pt idx="1834">
                  <c:v>96.742595348251285</c:v>
                </c:pt>
                <c:pt idx="1835">
                  <c:v>96.766862542564837</c:v>
                </c:pt>
                <c:pt idx="1836">
                  <c:v>96.791207188812521</c:v>
                </c:pt>
                <c:pt idx="1837">
                  <c:v>96.815629425852066</c:v>
                </c:pt>
                <c:pt idx="1838">
                  <c:v>96.840129391531192</c:v>
                </c:pt>
                <c:pt idx="1839">
                  <c:v>96.864707222670745</c:v>
                </c:pt>
                <c:pt idx="1840">
                  <c:v>96.889363055046616</c:v>
                </c:pt>
                <c:pt idx="1841">
                  <c:v>96.914097023372449</c:v>
                </c:pt>
                <c:pt idx="1842">
                  <c:v>96.93890926128222</c:v>
                </c:pt>
                <c:pt idx="1843">
                  <c:v>96.963799901311916</c:v>
                </c:pt>
                <c:pt idx="1844">
                  <c:v>96.988769074882413</c:v>
                </c:pt>
                <c:pt idx="1845">
                  <c:v>97.013816912280362</c:v>
                </c:pt>
                <c:pt idx="1846">
                  <c:v>97.038943542640069</c:v>
                </c:pt>
                <c:pt idx="1847">
                  <c:v>97.064149093925792</c:v>
                </c:pt>
                <c:pt idx="1848">
                  <c:v>97.089433692912195</c:v>
                </c:pt>
                <c:pt idx="1849">
                  <c:v>97.114797465166262</c:v>
                </c:pt>
                <c:pt idx="1850">
                  <c:v>97.140240535028255</c:v>
                </c:pt>
                <c:pt idx="1851">
                  <c:v>97.16576302559227</c:v>
                </c:pt>
                <c:pt idx="1852">
                  <c:v>97.191365058687708</c:v>
                </c:pt>
                <c:pt idx="1853">
                  <c:v>97.217046754859226</c:v>
                </c:pt>
                <c:pt idx="1854">
                  <c:v>97.242808233347588</c:v>
                </c:pt>
                <c:pt idx="1855">
                  <c:v>97.268649612069964</c:v>
                </c:pt>
                <c:pt idx="1856">
                  <c:v>97.294571007600354</c:v>
                </c:pt>
                <c:pt idx="1857">
                  <c:v>97.320572535148827</c:v>
                </c:pt>
                <c:pt idx="1858">
                  <c:v>97.346654308542256</c:v>
                </c:pt>
                <c:pt idx="1859">
                  <c:v>97.37281644020355</c:v>
                </c:pt>
                <c:pt idx="1860">
                  <c:v>97.399059041131252</c:v>
                </c:pt>
                <c:pt idx="1861">
                  <c:v>97.425382220879584</c:v>
                </c:pt>
                <c:pt idx="1862">
                  <c:v>97.451786087536135</c:v>
                </c:pt>
                <c:pt idx="1863">
                  <c:v>97.478270747702894</c:v>
                </c:pt>
                <c:pt idx="1864">
                  <c:v>97.504836306473749</c:v>
                </c:pt>
                <c:pt idx="1865">
                  <c:v>97.53148286741397</c:v>
                </c:pt>
                <c:pt idx="1866">
                  <c:v>97.55821053253851</c:v>
                </c:pt>
                <c:pt idx="1867">
                  <c:v>97.585019402290726</c:v>
                </c:pt>
                <c:pt idx="1868">
                  <c:v>97.611909575520457</c:v>
                </c:pt>
                <c:pt idx="1869">
                  <c:v>97.638881149462577</c:v>
                </c:pt>
                <c:pt idx="1870">
                  <c:v>97.665934219714146</c:v>
                </c:pt>
                <c:pt idx="1871">
                  <c:v>97.693068880213673</c:v>
                </c:pt>
                <c:pt idx="1872">
                  <c:v>97.720285223217388</c:v>
                </c:pt>
                <c:pt idx="1873">
                  <c:v>97.747583339277824</c:v>
                </c:pt>
                <c:pt idx="1874">
                  <c:v>97.774963317220525</c:v>
                </c:pt>
                <c:pt idx="1875">
                  <c:v>97.80242524412175</c:v>
                </c:pt>
                <c:pt idx="1876">
                  <c:v>97.829969205285025</c:v>
                </c:pt>
                <c:pt idx="1877">
                  <c:v>97.857595284218775</c:v>
                </c:pt>
                <c:pt idx="1878">
                  <c:v>97.885303562612975</c:v>
                </c:pt>
                <c:pt idx="1879">
                  <c:v>97.913094120315037</c:v>
                </c:pt>
                <c:pt idx="1880">
                  <c:v>97.940967035307139</c:v>
                </c:pt>
                <c:pt idx="1881">
                  <c:v>97.968922383682084</c:v>
                </c:pt>
                <c:pt idx="1882">
                  <c:v>97.996960239620023</c:v>
                </c:pt>
                <c:pt idx="1883">
                  <c:v>98.025080675363412</c:v>
                </c:pt>
                <c:pt idx="1884">
                  <c:v>98.053283761194535</c:v>
                </c:pt>
                <c:pt idx="1885">
                  <c:v>98.08156956540941</c:v>
                </c:pt>
                <c:pt idx="1886">
                  <c:v>98.109938154294568</c:v>
                </c:pt>
                <c:pt idx="1887">
                  <c:v>98.138389592102513</c:v>
                </c:pt>
                <c:pt idx="1888">
                  <c:v>98.166923941026411</c:v>
                </c:pt>
                <c:pt idx="1889">
                  <c:v>98.195541261175237</c:v>
                </c:pt>
                <c:pt idx="1890">
                  <c:v>98.224241610549825</c:v>
                </c:pt>
                <c:pt idx="1891">
                  <c:v>98.253025045016273</c:v>
                </c:pt>
                <c:pt idx="1892">
                  <c:v>98.281891618281364</c:v>
                </c:pt>
                <c:pt idx="1893">
                  <c:v>98.31084138186759</c:v>
                </c:pt>
                <c:pt idx="1894">
                  <c:v>98.339874385086929</c:v>
                </c:pt>
                <c:pt idx="1895">
                  <c:v>98.368990675015084</c:v>
                </c:pt>
                <c:pt idx="1896">
                  <c:v>98.398190296466211</c:v>
                </c:pt>
                <c:pt idx="1897">
                  <c:v>98.42747329196655</c:v>
                </c:pt>
                <c:pt idx="1898">
                  <c:v>98.456839701728143</c:v>
                </c:pt>
                <c:pt idx="1899">
                  <c:v>98.486289563623359</c:v>
                </c:pt>
                <c:pt idx="1900">
                  <c:v>98.515822913157152</c:v>
                </c:pt>
                <c:pt idx="1901">
                  <c:v>98.545439783442063</c:v>
                </c:pt>
                <c:pt idx="1902">
                  <c:v>98.575140205170598</c:v>
                </c:pt>
                <c:pt idx="1903">
                  <c:v>98.604924206588791</c:v>
                </c:pt>
                <c:pt idx="1904">
                  <c:v>98.63479181346878</c:v>
                </c:pt>
                <c:pt idx="1905">
                  <c:v>98.6647430490831</c:v>
                </c:pt>
                <c:pt idx="1906">
                  <c:v>98.694777934175647</c:v>
                </c:pt>
                <c:pt idx="1907">
                  <c:v>98.724896486935805</c:v>
                </c:pt>
                <c:pt idx="1908">
                  <c:v>98.7550987229708</c:v>
                </c:pt>
                <c:pt idx="1909">
                  <c:v>98.785384655277795</c:v>
                </c:pt>
                <c:pt idx="1910">
                  <c:v>98.815754294216518</c:v>
                </c:pt>
                <c:pt idx="1911">
                  <c:v>98.846207647480725</c:v>
                </c:pt>
                <c:pt idx="1912">
                  <c:v>98.876744720072182</c:v>
                </c:pt>
                <c:pt idx="1913">
                  <c:v>98.90736551427068</c:v>
                </c:pt>
                <c:pt idx="1914">
                  <c:v>98.93807002960699</c:v>
                </c:pt>
                <c:pt idx="1915">
                  <c:v>98.96885826283426</c:v>
                </c:pt>
                <c:pt idx="1916">
                  <c:v>98.999730207900058</c:v>
                </c:pt>
                <c:pt idx="1917">
                  <c:v>99.030685855917596</c:v>
                </c:pt>
                <c:pt idx="1918">
                  <c:v>99.061725195137257</c:v>
                </c:pt>
                <c:pt idx="1919">
                  <c:v>99.092848210918675</c:v>
                </c:pt>
                <c:pt idx="1920">
                  <c:v>99.124054885700161</c:v>
                </c:pt>
                <c:pt idx="1921">
                  <c:v>99.155345198972483</c:v>
                </c:pt>
                <c:pt idx="1922">
                  <c:v>99.186719127247528</c:v>
                </c:pt>
                <c:pt idx="1923">
                  <c:v>99.218176644031161</c:v>
                </c:pt>
                <c:pt idx="1924">
                  <c:v>99.249717719792457</c:v>
                </c:pt>
                <c:pt idx="1925">
                  <c:v>99.281342321936194</c:v>
                </c:pt>
                <c:pt idx="1926">
                  <c:v>99.313050414772633</c:v>
                </c:pt>
                <c:pt idx="1927">
                  <c:v>99.344841959487795</c:v>
                </c:pt>
                <c:pt idx="1928">
                  <c:v>99.376716914115192</c:v>
                </c:pt>
                <c:pt idx="1929">
                  <c:v>99.408675233505534</c:v>
                </c:pt>
                <c:pt idx="1930">
                  <c:v>99.440716869297063</c:v>
                </c:pt>
                <c:pt idx="1931">
                  <c:v>99.472841769886699</c:v>
                </c:pt>
                <c:pt idx="1932">
                  <c:v>99.50504988039971</c:v>
                </c:pt>
                <c:pt idx="1933">
                  <c:v>99.53734114265967</c:v>
                </c:pt>
                <c:pt idx="1934">
                  <c:v>99.569715495159926</c:v>
                </c:pt>
                <c:pt idx="1935">
                  <c:v>99.602172873032046</c:v>
                </c:pt>
                <c:pt idx="1936">
                  <c:v>99.634713208017345</c:v>
                </c:pt>
                <c:pt idx="1937">
                  <c:v>99.667336428435902</c:v>
                </c:pt>
                <c:pt idx="1938">
                  <c:v>99.700042459157061</c:v>
                </c:pt>
                <c:pt idx="1939">
                  <c:v>99.732831221569171</c:v>
                </c:pt>
                <c:pt idx="1940">
                  <c:v>99.765702633549793</c:v>
                </c:pt>
                <c:pt idx="1941">
                  <c:v>99.798656609435071</c:v>
                </c:pt>
                <c:pt idx="1942">
                  <c:v>99.83169305998986</c:v>
                </c:pt>
                <c:pt idx="1943">
                  <c:v>99.864811892377659</c:v>
                </c:pt>
                <c:pt idx="1944">
                  <c:v>99.898013010130327</c:v>
                </c:pt>
                <c:pt idx="1945">
                  <c:v>99.931296313117201</c:v>
                </c:pt>
                <c:pt idx="1946">
                  <c:v>99.964661697516291</c:v>
                </c:pt>
                <c:pt idx="1947">
                  <c:v>99.99810905578245</c:v>
                </c:pt>
                <c:pt idx="1948">
                  <c:v>100.03163827661814</c:v>
                </c:pt>
                <c:pt idx="1949">
                  <c:v>100.06524924494288</c:v>
                </c:pt>
                <c:pt idx="1950">
                  <c:v>100.09894184186265</c:v>
                </c:pt>
                <c:pt idx="1951">
                  <c:v>100.13271594464037</c:v>
                </c:pt>
                <c:pt idx="1952">
                  <c:v>100.16657142666523</c:v>
                </c:pt>
                <c:pt idx="1953">
                  <c:v>100.20050815742194</c:v>
                </c:pt>
                <c:pt idx="1954">
                  <c:v>100.23452600246155</c:v>
                </c:pt>
                <c:pt idx="1955">
                  <c:v>100.26862482337074</c:v>
                </c:pt>
                <c:pt idx="1956">
                  <c:v>100.3028044777416</c:v>
                </c:pt>
                <c:pt idx="1957">
                  <c:v>100.33706481914166</c:v>
                </c:pt>
                <c:pt idx="1958">
                  <c:v>100.37140569708407</c:v>
                </c:pt>
                <c:pt idx="1959">
                  <c:v>100.4058269569969</c:v>
                </c:pt>
                <c:pt idx="1960">
                  <c:v>100.44032844019389</c:v>
                </c:pt>
                <c:pt idx="1961">
                  <c:v>100.4749099838439</c:v>
                </c:pt>
                <c:pt idx="1962">
                  <c:v>100.509571420942</c:v>
                </c:pt>
                <c:pt idx="1963">
                  <c:v>100.54431258027874</c:v>
                </c:pt>
                <c:pt idx="1964">
                  <c:v>100.57913328641045</c:v>
                </c:pt>
                <c:pt idx="1965">
                  <c:v>100.61403335963061</c:v>
                </c:pt>
                <c:pt idx="1966">
                  <c:v>100.6490126159391</c:v>
                </c:pt>
                <c:pt idx="1967">
                  <c:v>100.68407086701369</c:v>
                </c:pt>
                <c:pt idx="1968">
                  <c:v>100.71920792017981</c:v>
                </c:pt>
                <c:pt idx="1969">
                  <c:v>100.75442357838226</c:v>
                </c:pt>
                <c:pt idx="1970">
                  <c:v>100.78971764015544</c:v>
                </c:pt>
                <c:pt idx="1971">
                  <c:v>100.8250898995942</c:v>
                </c:pt>
                <c:pt idx="1972">
                  <c:v>100.86054014632555</c:v>
                </c:pt>
                <c:pt idx="1973">
                  <c:v>100.89606816547877</c:v>
                </c:pt>
                <c:pt idx="1974">
                  <c:v>100.93167373765858</c:v>
                </c:pt>
                <c:pt idx="1975">
                  <c:v>100.96735663891455</c:v>
                </c:pt>
                <c:pt idx="1976">
                  <c:v>101.00311664071417</c:v>
                </c:pt>
                <c:pt idx="1977">
                  <c:v>101.03895350991435</c:v>
                </c:pt>
                <c:pt idx="1978">
                  <c:v>101.07486700873275</c:v>
                </c:pt>
                <c:pt idx="1979">
                  <c:v>101.11085689472048</c:v>
                </c:pt>
                <c:pt idx="1980">
                  <c:v>101.14692292073472</c:v>
                </c:pt>
                <c:pt idx="1981">
                  <c:v>101.18306483491017</c:v>
                </c:pt>
                <c:pt idx="1982">
                  <c:v>101.21928238063231</c:v>
                </c:pt>
                <c:pt idx="1983">
                  <c:v>101.25557529651081</c:v>
                </c:pt>
                <c:pt idx="1984">
                  <c:v>101.29194331635105</c:v>
                </c:pt>
                <c:pt idx="1985">
                  <c:v>101.32838616912908</c:v>
                </c:pt>
                <c:pt idx="1986">
                  <c:v>101.3649035789638</c:v>
                </c:pt>
                <c:pt idx="1987">
                  <c:v>101.40149526509205</c:v>
                </c:pt>
                <c:pt idx="1988">
                  <c:v>101.43816094184048</c:v>
                </c:pt>
                <c:pt idx="1989">
                  <c:v>101.47490031860212</c:v>
                </c:pt>
                <c:pt idx="1990">
                  <c:v>101.511713099809</c:v>
                </c:pt>
                <c:pt idx="1991">
                  <c:v>101.5485989849075</c:v>
                </c:pt>
                <c:pt idx="1992">
                  <c:v>101.58555766833322</c:v>
                </c:pt>
                <c:pt idx="1993">
                  <c:v>101.62258883948685</c:v>
                </c:pt>
                <c:pt idx="1994">
                  <c:v>101.6596921827082</c:v>
                </c:pt>
                <c:pt idx="1995">
                  <c:v>101.69686737725344</c:v>
                </c:pt>
                <c:pt idx="1996">
                  <c:v>101.73411409727045</c:v>
                </c:pt>
                <c:pt idx="1997">
                  <c:v>101.77143201177499</c:v>
                </c:pt>
                <c:pt idx="1998">
                  <c:v>101.80882078462845</c:v>
                </c:pt>
                <c:pt idx="1999">
                  <c:v>101.84628007451322</c:v>
                </c:pt>
                <c:pt idx="2000">
                  <c:v>101.88380953491153</c:v>
                </c:pt>
                <c:pt idx="2001">
                  <c:v>101.92140881408284</c:v>
                </c:pt>
                <c:pt idx="2002">
                  <c:v>101.95907755504074</c:v>
                </c:pt>
                <c:pt idx="2003">
                  <c:v>101.99681539553301</c:v>
                </c:pt>
                <c:pt idx="2004">
                  <c:v>102.034621968019</c:v>
                </c:pt>
                <c:pt idx="2005">
                  <c:v>102.07249689964944</c:v>
                </c:pt>
                <c:pt idx="2006">
                  <c:v>102.11043981224599</c:v>
                </c:pt>
                <c:pt idx="2007">
                  <c:v>102.14845032228095</c:v>
                </c:pt>
                <c:pt idx="2008">
                  <c:v>102.1865280408569</c:v>
                </c:pt>
                <c:pt idx="2009">
                  <c:v>102.22467257368901</c:v>
                </c:pt>
                <c:pt idx="2010">
                  <c:v>102.26288352108425</c:v>
                </c:pt>
                <c:pt idx="2011">
                  <c:v>102.30116047792467</c:v>
                </c:pt>
                <c:pt idx="2012">
                  <c:v>102.33950303364786</c:v>
                </c:pt>
                <c:pt idx="2013">
                  <c:v>102.37791077223089</c:v>
                </c:pt>
                <c:pt idx="2014">
                  <c:v>102.41638327217174</c:v>
                </c:pt>
                <c:pt idx="2015">
                  <c:v>102.45492010647357</c:v>
                </c:pt>
                <c:pt idx="2016">
                  <c:v>102.49352084262837</c:v>
                </c:pt>
                <c:pt idx="2017">
                  <c:v>102.53218504260123</c:v>
                </c:pt>
                <c:pt idx="2018">
                  <c:v>102.57091226281469</c:v>
                </c:pt>
                <c:pt idx="2019">
                  <c:v>102.60970205413533</c:v>
                </c:pt>
                <c:pt idx="2020">
                  <c:v>102.64855396185749</c:v>
                </c:pt>
                <c:pt idx="2021">
                  <c:v>102.68746752569218</c:v>
                </c:pt>
                <c:pt idx="2022">
                  <c:v>102.72644227975142</c:v>
                </c:pt>
                <c:pt idx="2023">
                  <c:v>102.76547775253772</c:v>
                </c:pt>
                <c:pt idx="2024">
                  <c:v>102.80457346693062</c:v>
                </c:pt>
                <c:pt idx="2025">
                  <c:v>102.84372894017612</c:v>
                </c:pt>
                <c:pt idx="2026">
                  <c:v>102.88294368387541</c:v>
                </c:pt>
                <c:pt idx="2027">
                  <c:v>102.92221720397434</c:v>
                </c:pt>
                <c:pt idx="2028">
                  <c:v>102.96154900075423</c:v>
                </c:pt>
                <c:pt idx="2029">
                  <c:v>103.00093856882222</c:v>
                </c:pt>
                <c:pt idx="2030">
                  <c:v>103.04038539710322</c:v>
                </c:pt>
                <c:pt idx="2031">
                  <c:v>103.0798889688317</c:v>
                </c:pt>
                <c:pt idx="2032">
                  <c:v>103.11944876154449</c:v>
                </c:pt>
                <c:pt idx="2033">
                  <c:v>103.15906424707457</c:v>
                </c:pt>
                <c:pt idx="2034">
                  <c:v>103.19873489154422</c:v>
                </c:pt>
                <c:pt idx="2035">
                  <c:v>103.23846015536049</c:v>
                </c:pt>
                <c:pt idx="2036">
                  <c:v>103.27823949321071</c:v>
                </c:pt>
                <c:pt idx="2037">
                  <c:v>103.3180723540578</c:v>
                </c:pt>
                <c:pt idx="2038">
                  <c:v>103.35795818113739</c:v>
                </c:pt>
                <c:pt idx="2039">
                  <c:v>103.39789641195567</c:v>
                </c:pt>
                <c:pt idx="2040">
                  <c:v>103.43788647828667</c:v>
                </c:pt>
                <c:pt idx="2041">
                  <c:v>103.4779278061724</c:v>
                </c:pt>
                <c:pt idx="2042">
                  <c:v>103.51801981592108</c:v>
                </c:pt>
                <c:pt idx="2043">
                  <c:v>103.5581619221086</c:v>
                </c:pt>
                <c:pt idx="2044">
                  <c:v>103.59835353357902</c:v>
                </c:pt>
                <c:pt idx="2045">
                  <c:v>103.63859405344684</c:v>
                </c:pt>
                <c:pt idx="2046">
                  <c:v>103.67888287909963</c:v>
                </c:pt>
                <c:pt idx="2047">
                  <c:v>103.71921940220118</c:v>
                </c:pt>
                <c:pt idx="2048">
                  <c:v>103.75960300869539</c:v>
                </c:pt>
                <c:pt idx="2049">
                  <c:v>103.80003307881302</c:v>
                </c:pt>
                <c:pt idx="2050">
                  <c:v>103.84050898707555</c:v>
                </c:pt>
                <c:pt idx="2051">
                  <c:v>103.88103010230273</c:v>
                </c:pt>
                <c:pt idx="2052">
                  <c:v>103.92159578762028</c:v>
                </c:pt>
                <c:pt idx="2053">
                  <c:v>103.96220540046805</c:v>
                </c:pt>
                <c:pt idx="2054">
                  <c:v>104.00285829260918</c:v>
                </c:pt>
                <c:pt idx="2055">
                  <c:v>104.04355381014001</c:v>
                </c:pt>
                <c:pt idx="2056">
                  <c:v>104.08429129350175</c:v>
                </c:pt>
                <c:pt idx="2057">
                  <c:v>104.1250700774912</c:v>
                </c:pt>
                <c:pt idx="2058">
                  <c:v>104.16588949127453</c:v>
                </c:pt>
                <c:pt idx="2059">
                  <c:v>104.20674885840013</c:v>
                </c:pt>
                <c:pt idx="2060">
                  <c:v>104.24764749681385</c:v>
                </c:pt>
                <c:pt idx="2061">
                  <c:v>104.28858471887375</c:v>
                </c:pt>
                <c:pt idx="2062">
                  <c:v>104.32955983136732</c:v>
                </c:pt>
                <c:pt idx="2063">
                  <c:v>104.37057213552761</c:v>
                </c:pt>
                <c:pt idx="2064">
                  <c:v>104.41162092705284</c:v>
                </c:pt>
                <c:pt idx="2065">
                  <c:v>104.45270549612455</c:v>
                </c:pt>
                <c:pt idx="2066">
                  <c:v>104.49382512742864</c:v>
                </c:pt>
                <c:pt idx="2067">
                  <c:v>104.53497910017587</c:v>
                </c:pt>
                <c:pt idx="2068">
                  <c:v>104.57616668812427</c:v>
                </c:pt>
                <c:pt idx="2069">
                  <c:v>104.61738715960253</c:v>
                </c:pt>
                <c:pt idx="2070">
                  <c:v>104.65863977753381</c:v>
                </c:pt>
                <c:pt idx="2071">
                  <c:v>104.69992379946086</c:v>
                </c:pt>
                <c:pt idx="2072">
                  <c:v>104.74123847757248</c:v>
                </c:pt>
                <c:pt idx="2073">
                  <c:v>104.78258305873034</c:v>
                </c:pt>
                <c:pt idx="2074">
                  <c:v>104.82395678449764</c:v>
                </c:pt>
                <c:pt idx="2075">
                  <c:v>104.86535889116799</c:v>
                </c:pt>
                <c:pt idx="2076">
                  <c:v>104.90678860979612</c:v>
                </c:pt>
                <c:pt idx="2077">
                  <c:v>104.94824516622853</c:v>
                </c:pt>
                <c:pt idx="2078">
                  <c:v>104.98972778113662</c:v>
                </c:pt>
                <c:pt idx="2079">
                  <c:v>105.03123567005021</c:v>
                </c:pt>
                <c:pt idx="2080">
                  <c:v>105.07276804339148</c:v>
                </c:pt>
                <c:pt idx="2081">
                  <c:v>105.11432410651065</c:v>
                </c:pt>
                <c:pt idx="2082">
                  <c:v>105.15590305972401</c:v>
                </c:pt>
                <c:pt idx="2083">
                  <c:v>105.1975040983498</c:v>
                </c:pt>
                <c:pt idx="2084">
                  <c:v>105.23912641274897</c:v>
                </c:pt>
                <c:pt idx="2085">
                  <c:v>105.28076918836372</c:v>
                </c:pt>
                <c:pt idx="2086">
                  <c:v>105.32243160575975</c:v>
                </c:pt>
                <c:pt idx="2087">
                  <c:v>105.36411284066816</c:v>
                </c:pt>
                <c:pt idx="2088">
                  <c:v>105.40581206402848</c:v>
                </c:pt>
                <c:pt idx="2089">
                  <c:v>105.44752844203408</c:v>
                </c:pt>
                <c:pt idx="2090">
                  <c:v>105.48926113617702</c:v>
                </c:pt>
                <c:pt idx="2091">
                  <c:v>105.53100930329482</c:v>
                </c:pt>
                <c:pt idx="2092">
                  <c:v>105.57277209561992</c:v>
                </c:pt>
                <c:pt idx="2093">
                  <c:v>105.61454866082634</c:v>
                </c:pt>
                <c:pt idx="2094">
                  <c:v>105.65633814208219</c:v>
                </c:pt>
                <c:pt idx="2095">
                  <c:v>105.69813967809966</c:v>
                </c:pt>
                <c:pt idx="2096">
                  <c:v>105.73995240318868</c:v>
                </c:pt>
                <c:pt idx="2097">
                  <c:v>105.78177544730954</c:v>
                </c:pt>
                <c:pt idx="2098">
                  <c:v>105.82360793612854</c:v>
                </c:pt>
                <c:pt idx="2099">
                  <c:v>105.86544899107426</c:v>
                </c:pt>
                <c:pt idx="2100">
                  <c:v>105.90729772939403</c:v>
                </c:pt>
                <c:pt idx="2101">
                  <c:v>105.94915326421336</c:v>
                </c:pt>
                <c:pt idx="2102">
                  <c:v>105.99101470459468</c:v>
                </c:pt>
                <c:pt idx="2103">
                  <c:v>106.03288115559891</c:v>
                </c:pt>
                <c:pt idx="2104">
                  <c:v>106.07475171834646</c:v>
                </c:pt>
                <c:pt idx="2105">
                  <c:v>106.11662549008187</c:v>
                </c:pt>
                <c:pt idx="2106">
                  <c:v>106.15850156423672</c:v>
                </c:pt>
                <c:pt idx="2107">
                  <c:v>106.20037903049614</c:v>
                </c:pt>
                <c:pt idx="2108">
                  <c:v>106.24225697486516</c:v>
                </c:pt>
                <c:pt idx="2109">
                  <c:v>106.28413447973638</c:v>
                </c:pt>
                <c:pt idx="2110">
                  <c:v>106.32601062396012</c:v>
                </c:pt>
                <c:pt idx="2111">
                  <c:v>106.3678844829133</c:v>
                </c:pt>
                <c:pt idx="2112">
                  <c:v>106.40975512857204</c:v>
                </c:pt>
                <c:pt idx="2113">
                  <c:v>106.45162162958358</c:v>
                </c:pt>
                <c:pt idx="2114">
                  <c:v>106.49348305134129</c:v>
                </c:pt>
                <c:pt idx="2115">
                  <c:v>106.53533845605806</c:v>
                </c:pt>
                <c:pt idx="2116">
                  <c:v>106.57718690284429</c:v>
                </c:pt>
                <c:pt idx="2117">
                  <c:v>106.61902744778358</c:v>
                </c:pt>
                <c:pt idx="2118">
                  <c:v>106.66085914401273</c:v>
                </c:pt>
                <c:pt idx="2119">
                  <c:v>106.70268104180083</c:v>
                </c:pt>
                <c:pt idx="2120">
                  <c:v>106.74449218863056</c:v>
                </c:pt>
                <c:pt idx="2121">
                  <c:v>106.78629162927919</c:v>
                </c:pt>
                <c:pt idx="2122">
                  <c:v>106.82807840590408</c:v>
                </c:pt>
                <c:pt idx="2123">
                  <c:v>106.86985155812451</c:v>
                </c:pt>
                <c:pt idx="2124">
                  <c:v>106.91161012310934</c:v>
                </c:pt>
                <c:pt idx="2125">
                  <c:v>106.95335313566244</c:v>
                </c:pt>
                <c:pt idx="2126">
                  <c:v>106.99507962831116</c:v>
                </c:pt>
                <c:pt idx="2127">
                  <c:v>107.03678863139544</c:v>
                </c:pt>
                <c:pt idx="2128">
                  <c:v>107.07847917315752</c:v>
                </c:pt>
                <c:pt idx="2129">
                  <c:v>107.12015027983381</c:v>
                </c:pt>
                <c:pt idx="2130">
                  <c:v>107.16180097574649</c:v>
                </c:pt>
                <c:pt idx="2131">
                  <c:v>107.20343028339788</c:v>
                </c:pt>
                <c:pt idx="2132">
                  <c:v>107.24503722356468</c:v>
                </c:pt>
                <c:pt idx="2133">
                  <c:v>107.28662081539349</c:v>
                </c:pt>
                <c:pt idx="2134">
                  <c:v>107.32818007649836</c:v>
                </c:pt>
                <c:pt idx="2135">
                  <c:v>107.36971402305733</c:v>
                </c:pt>
                <c:pt idx="2136">
                  <c:v>107.41122166991326</c:v>
                </c:pt>
                <c:pt idx="2137">
                  <c:v>107.45270203067236</c:v>
                </c:pt>
                <c:pt idx="2138">
                  <c:v>107.49415411780576</c:v>
                </c:pt>
                <c:pt idx="2139">
                  <c:v>107.53557694275226</c:v>
                </c:pt>
                <c:pt idx="2140">
                  <c:v>107.57696951602034</c:v>
                </c:pt>
                <c:pt idx="2141">
                  <c:v>107.61833084729341</c:v>
                </c:pt>
                <c:pt idx="2142">
                  <c:v>107.65965994553423</c:v>
                </c:pt>
                <c:pt idx="2143">
                  <c:v>107.70095581909233</c:v>
                </c:pt>
                <c:pt idx="2144">
                  <c:v>107.74221747580933</c:v>
                </c:pt>
                <c:pt idx="2145">
                  <c:v>107.78344392312914</c:v>
                </c:pt>
                <c:pt idx="2146">
                  <c:v>107.8246341682059</c:v>
                </c:pt>
                <c:pt idx="2147">
                  <c:v>107.86578721801426</c:v>
                </c:pt>
                <c:pt idx="2148">
                  <c:v>107.90690207946054</c:v>
                </c:pt>
                <c:pt idx="2149">
                  <c:v>107.94797775949512</c:v>
                </c:pt>
                <c:pt idx="2150">
                  <c:v>107.9890132652245</c:v>
                </c:pt>
                <c:pt idx="2151">
                  <c:v>108.03000760402588</c:v>
                </c:pt>
                <c:pt idx="2152">
                  <c:v>108.07095978366115</c:v>
                </c:pt>
                <c:pt idx="2153">
                  <c:v>108.11186881239294</c:v>
                </c:pt>
                <c:pt idx="2154">
                  <c:v>108.15273369910096</c:v>
                </c:pt>
                <c:pt idx="2155">
                  <c:v>108.19355345339855</c:v>
                </c:pt>
                <c:pt idx="2156">
                  <c:v>108.23432708575184</c:v>
                </c:pt>
                <c:pt idx="2157">
                  <c:v>108.27505360759784</c:v>
                </c:pt>
                <c:pt idx="2158">
                  <c:v>108.31573203146402</c:v>
                </c:pt>
                <c:pt idx="2159">
                  <c:v>108.35636137108887</c:v>
                </c:pt>
                <c:pt idx="2160">
                  <c:v>108.39694064154355</c:v>
                </c:pt>
                <c:pt idx="2161">
                  <c:v>108.43746885935298</c:v>
                </c:pt>
                <c:pt idx="2162">
                  <c:v>108.47794504261854</c:v>
                </c:pt>
                <c:pt idx="2163">
                  <c:v>108.51836821114209</c:v>
                </c:pt>
                <c:pt idx="2164">
                  <c:v>108.55873738654891</c:v>
                </c:pt>
                <c:pt idx="2165">
                  <c:v>108.5990515924135</c:v>
                </c:pt>
                <c:pt idx="2166">
                  <c:v>108.6393098543833</c:v>
                </c:pt>
                <c:pt idx="2167">
                  <c:v>108.6795112003059</c:v>
                </c:pt>
                <c:pt idx="2168">
                  <c:v>108.71965466035499</c:v>
                </c:pt>
                <c:pt idx="2169">
                  <c:v>108.75973926715757</c:v>
                </c:pt>
                <c:pt idx="2170">
                  <c:v>108.79976405592083</c:v>
                </c:pt>
                <c:pt idx="2171">
                  <c:v>108.83972806456133</c:v>
                </c:pt>
                <c:pt idx="2172">
                  <c:v>108.87963033383299</c:v>
                </c:pt>
                <c:pt idx="2173">
                  <c:v>108.91946990745598</c:v>
                </c:pt>
                <c:pt idx="2174">
                  <c:v>108.95924583224721</c:v>
                </c:pt>
                <c:pt idx="2175">
                  <c:v>108.9989571582493</c:v>
                </c:pt>
                <c:pt idx="2176">
                  <c:v>109.03860293886163</c:v>
                </c:pt>
                <c:pt idx="2177">
                  <c:v>109.07818223097088</c:v>
                </c:pt>
                <c:pt idx="2178">
                  <c:v>109.11769409508253</c:v>
                </c:pt>
                <c:pt idx="2179">
                  <c:v>109.15713759545227</c:v>
                </c:pt>
                <c:pt idx="2180">
                  <c:v>109.19651180021746</c:v>
                </c:pt>
                <c:pt idx="2181">
                  <c:v>109.23581578152991</c:v>
                </c:pt>
                <c:pt idx="2182">
                  <c:v>109.27504861568785</c:v>
                </c:pt>
                <c:pt idx="2183">
                  <c:v>109.31420938326902</c:v>
                </c:pt>
                <c:pt idx="2184">
                  <c:v>109.35329716926285</c:v>
                </c:pt>
                <c:pt idx="2185">
                  <c:v>109.3923110632043</c:v>
                </c:pt>
                <c:pt idx="2186">
                  <c:v>109.43125015930683</c:v>
                </c:pt>
                <c:pt idx="2187">
                  <c:v>109.47011355659571</c:v>
                </c:pt>
                <c:pt idx="2188">
                  <c:v>109.50890035904128</c:v>
                </c:pt>
                <c:pt idx="2189">
                  <c:v>109.54760967569328</c:v>
                </c:pt>
                <c:pt idx="2190">
                  <c:v>109.58624062081383</c:v>
                </c:pt>
                <c:pt idx="2191">
                  <c:v>109.6247923140111</c:v>
                </c:pt>
                <c:pt idx="2192">
                  <c:v>109.6632638803739</c:v>
                </c:pt>
                <c:pt idx="2193">
                  <c:v>109.70165445060395</c:v>
                </c:pt>
                <c:pt idx="2194">
                  <c:v>109.73996316115065</c:v>
                </c:pt>
                <c:pt idx="2195">
                  <c:v>109.77818915434415</c:v>
                </c:pt>
                <c:pt idx="2196">
                  <c:v>109.81633157852866</c:v>
                </c:pt>
                <c:pt idx="2197">
                  <c:v>109.85438958819634</c:v>
                </c:pt>
                <c:pt idx="2198">
                  <c:v>109.89236234411919</c:v>
                </c:pt>
                <c:pt idx="2199">
                  <c:v>109.93024901348394</c:v>
                </c:pt>
                <c:pt idx="2200">
                  <c:v>109.96804877002289</c:v>
                </c:pt>
                <c:pt idx="2201">
                  <c:v>110.00576079414697</c:v>
                </c:pt>
                <c:pt idx="2202">
                  <c:v>110.0433842730787</c:v>
                </c:pt>
                <c:pt idx="2203">
                  <c:v>110.08091840098325</c:v>
                </c:pt>
                <c:pt idx="2204">
                  <c:v>110.11836237909999</c:v>
                </c:pt>
                <c:pt idx="2205">
                  <c:v>110.15571541587397</c:v>
                </c:pt>
                <c:pt idx="2206">
                  <c:v>110.19297672708663</c:v>
                </c:pt>
                <c:pt idx="2207">
                  <c:v>110.23014553598576</c:v>
                </c:pt>
                <c:pt idx="2208">
                  <c:v>110.26722107341645</c:v>
                </c:pt>
                <c:pt idx="2209">
                  <c:v>110.30420257794928</c:v>
                </c:pt>
                <c:pt idx="2210">
                  <c:v>110.34108929600919</c:v>
                </c:pt>
                <c:pt idx="2211">
                  <c:v>110.37788048200522</c:v>
                </c:pt>
                <c:pt idx="2212">
                  <c:v>110.41457539845672</c:v>
                </c:pt>
                <c:pt idx="2213">
                  <c:v>110.45117331612143</c:v>
                </c:pt>
                <c:pt idx="2214">
                  <c:v>110.48767351412145</c:v>
                </c:pt>
                <c:pt idx="2215">
                  <c:v>110.52407528006911</c:v>
                </c:pt>
                <c:pt idx="2216">
                  <c:v>110.5603779101928</c:v>
                </c:pt>
                <c:pt idx="2217">
                  <c:v>110.59658070946035</c:v>
                </c:pt>
                <c:pt idx="2218">
                  <c:v>110.63268299170346</c:v>
                </c:pt>
                <c:pt idx="2219">
                  <c:v>110.66868407974</c:v>
                </c:pt>
                <c:pt idx="2220">
                  <c:v>110.70458330549678</c:v>
                </c:pt>
                <c:pt idx="2221">
                  <c:v>110.74038001012988</c:v>
                </c:pt>
                <c:pt idx="2222">
                  <c:v>110.77607354414538</c:v>
                </c:pt>
                <c:pt idx="2223">
                  <c:v>110.81166326751854</c:v>
                </c:pt>
                <c:pt idx="2224">
                  <c:v>110.84714854981331</c:v>
                </c:pt>
                <c:pt idx="2225">
                  <c:v>110.88252877029781</c:v>
                </c:pt>
                <c:pt idx="2226">
                  <c:v>110.9178033180626</c:v>
                </c:pt>
                <c:pt idx="2227">
                  <c:v>110.95297159213541</c:v>
                </c:pt>
                <c:pt idx="2228">
                  <c:v>110.98803300159562</c:v>
                </c:pt>
                <c:pt idx="2229">
                  <c:v>111.02298696568705</c:v>
                </c:pt>
                <c:pt idx="2230">
                  <c:v>111.05783291393138</c:v>
                </c:pt>
                <c:pt idx="2231">
                  <c:v>111.09257028623816</c:v>
                </c:pt>
                <c:pt idx="2232">
                  <c:v>111.12719853301485</c:v>
                </c:pt>
                <c:pt idx="2233">
                  <c:v>111.16171711527599</c:v>
                </c:pt>
                <c:pt idx="2234">
                  <c:v>111.19612550474986</c:v>
                </c:pt>
                <c:pt idx="2235">
                  <c:v>111.23042318398504</c:v>
                </c:pt>
                <c:pt idx="2236">
                  <c:v>111.26460964645602</c:v>
                </c:pt>
                <c:pt idx="2237">
                  <c:v>111.29868439666505</c:v>
                </c:pt>
                <c:pt idx="2238">
                  <c:v>111.33264695024607</c:v>
                </c:pt>
                <c:pt idx="2239">
                  <c:v>111.36649683406479</c:v>
                </c:pt>
                <c:pt idx="2240">
                  <c:v>111.40023358631757</c:v>
                </c:pt>
                <c:pt idx="2241">
                  <c:v>111.43385675663113</c:v>
                </c:pt>
                <c:pt idx="2242">
                  <c:v>111.46736590615717</c:v>
                </c:pt>
                <c:pt idx="2243">
                  <c:v>111.50076060766837</c:v>
                </c:pt>
                <c:pt idx="2244">
                  <c:v>111.53404044565245</c:v>
                </c:pt>
                <c:pt idx="2245">
                  <c:v>111.56720501640341</c:v>
                </c:pt>
                <c:pt idx="2246">
                  <c:v>111.60025392811212</c:v>
                </c:pt>
                <c:pt idx="2247">
                  <c:v>111.63318680095556</c:v>
                </c:pt>
                <c:pt idx="2248">
                  <c:v>111.66600326718412</c:v>
                </c:pt>
                <c:pt idx="2249">
                  <c:v>111.69870297120686</c:v>
                </c:pt>
                <c:pt idx="2250">
                  <c:v>111.73128556967616</c:v>
                </c:pt>
                <c:pt idx="2251">
                  <c:v>111.76375073156902</c:v>
                </c:pt>
                <c:pt idx="2252">
                  <c:v>111.79609813826845</c:v>
                </c:pt>
                <c:pt idx="2253">
                  <c:v>111.82832748364258</c:v>
                </c:pt>
                <c:pt idx="2254">
                  <c:v>111.86043847412063</c:v>
                </c:pt>
                <c:pt idx="2255">
                  <c:v>111.89243082876983</c:v>
                </c:pt>
                <c:pt idx="2256">
                  <c:v>111.92430427936823</c:v>
                </c:pt>
                <c:pt idx="2257">
                  <c:v>111.95605857047545</c:v>
                </c:pt>
                <c:pt idx="2258">
                  <c:v>111.98769345950438</c:v>
                </c:pt>
                <c:pt idx="2259">
                  <c:v>112.0192087167881</c:v>
                </c:pt>
                <c:pt idx="2260">
                  <c:v>112.05060412564586</c:v>
                </c:pt>
                <c:pt idx="2261">
                  <c:v>112.08187948244898</c:v>
                </c:pt>
                <c:pt idx="2262">
                  <c:v>112.11303459668048</c:v>
                </c:pt>
                <c:pt idx="2263">
                  <c:v>112.14406929099803</c:v>
                </c:pt>
                <c:pt idx="2264">
                  <c:v>112.1749834012908</c:v>
                </c:pt>
                <c:pt idx="2265">
                  <c:v>112.20577677673703</c:v>
                </c:pt>
                <c:pt idx="2266">
                  <c:v>112.236449279857</c:v>
                </c:pt>
                <c:pt idx="2267">
                  <c:v>112.26700078656695</c:v>
                </c:pt>
                <c:pt idx="2268">
                  <c:v>112.29743118622866</c:v>
                </c:pt>
                <c:pt idx="2269">
                  <c:v>112.32774038169843</c:v>
                </c:pt>
                <c:pt idx="2270">
                  <c:v>112.35792828937238</c:v>
                </c:pt>
                <c:pt idx="2271">
                  <c:v>112.38799483923206</c:v>
                </c:pt>
                <c:pt idx="2272">
                  <c:v>112.41793997488517</c:v>
                </c:pt>
                <c:pt idx="2273">
                  <c:v>112.44776365360624</c:v>
                </c:pt>
                <c:pt idx="2274">
                  <c:v>112.47746584637491</c:v>
                </c:pt>
                <c:pt idx="2275">
                  <c:v>112.50704653791099</c:v>
                </c:pt>
                <c:pt idx="2276">
                  <c:v>112.5365057267087</c:v>
                </c:pt>
                <c:pt idx="2277">
                  <c:v>112.56584342506721</c:v>
                </c:pt>
                <c:pt idx="2278">
                  <c:v>112.59505965912065</c:v>
                </c:pt>
                <c:pt idx="2279">
                  <c:v>112.62415446886541</c:v>
                </c:pt>
                <c:pt idx="2280">
                  <c:v>112.65312790818422</c:v>
                </c:pt>
                <c:pt idx="2281">
                  <c:v>112.68198004486916</c:v>
                </c:pt>
                <c:pt idx="2282">
                  <c:v>112.71071096064246</c:v>
                </c:pt>
                <c:pt idx="2283">
                  <c:v>112.73932075117447</c:v>
                </c:pt>
                <c:pt idx="2284">
                  <c:v>112.76780952609998</c:v>
                </c:pt>
                <c:pt idx="2285">
                  <c:v>112.79617740903107</c:v>
                </c:pt>
                <c:pt idx="2286">
                  <c:v>112.8244245375695</c:v>
                </c:pt>
                <c:pt idx="2287">
                  <c:v>112.85255106331608</c:v>
                </c:pt>
                <c:pt idx="2288">
                  <c:v>112.88055715187646</c:v>
                </c:pt>
                <c:pt idx="2289">
                  <c:v>112.90844298286737</c:v>
                </c:pt>
                <c:pt idx="2290">
                  <c:v>112.93620874991853</c:v>
                </c:pt>
                <c:pt idx="2291">
                  <c:v>112.963854660672</c:v>
                </c:pt>
                <c:pt idx="2292">
                  <c:v>112.99138093678111</c:v>
                </c:pt>
                <c:pt idx="2293">
                  <c:v>113.01878781390589</c:v>
                </c:pt>
                <c:pt idx="2294">
                  <c:v>113.04607554170555</c:v>
                </c:pt>
                <c:pt idx="2295">
                  <c:v>113.0732443838303</c:v>
                </c:pt>
                <c:pt idx="2296">
                  <c:v>113.10029461791028</c:v>
                </c:pt>
                <c:pt idx="2297">
                  <c:v>113.12722653554162</c:v>
                </c:pt>
                <c:pt idx="2298">
                  <c:v>113.15404044226933</c:v>
                </c:pt>
                <c:pt idx="2299">
                  <c:v>113.18073665757163</c:v>
                </c:pt>
                <c:pt idx="2300">
                  <c:v>113.20731551483738</c:v>
                </c:pt>
                <c:pt idx="2301">
                  <c:v>113.23377736134434</c:v>
                </c:pt>
                <c:pt idx="2302">
                  <c:v>113.2601225582341</c:v>
                </c:pt>
                <c:pt idx="2303">
                  <c:v>113.28635148048373</c:v>
                </c:pt>
                <c:pt idx="2304">
                  <c:v>113.31246451687721</c:v>
                </c:pt>
                <c:pt idx="2305">
                  <c:v>113.33846206997288</c:v>
                </c:pt>
                <c:pt idx="2306">
                  <c:v>113.36434455607076</c:v>
                </c:pt>
                <c:pt idx="2307">
                  <c:v>113.39011240517225</c:v>
                </c:pt>
                <c:pt idx="2308">
                  <c:v>113.41576606094651</c:v>
                </c:pt>
                <c:pt idx="2309">
                  <c:v>113.4413059806849</c:v>
                </c:pt>
                <c:pt idx="2310">
                  <c:v>113.46673263526012</c:v>
                </c:pt>
                <c:pt idx="2311">
                  <c:v>113.49204650908082</c:v>
                </c:pt>
                <c:pt idx="2312">
                  <c:v>113.51724810004141</c:v>
                </c:pt>
                <c:pt idx="2313">
                  <c:v>113.5423379194752</c:v>
                </c:pt>
                <c:pt idx="2314">
                  <c:v>113.56731649209941</c:v>
                </c:pt>
                <c:pt idx="2315">
                  <c:v>113.59218435596217</c:v>
                </c:pt>
                <c:pt idx="2316">
                  <c:v>113.61694206238614</c:v>
                </c:pt>
                <c:pt idx="2317">
                  <c:v>113.64159017590681</c:v>
                </c:pt>
                <c:pt idx="2318">
                  <c:v>113.66612927421554</c:v>
                </c:pt>
                <c:pt idx="2319">
                  <c:v>113.69055994809335</c:v>
                </c:pt>
                <c:pt idx="2320">
                  <c:v>113.7148828013455</c:v>
                </c:pt>
                <c:pt idx="2321">
                  <c:v>113.73909845073534</c:v>
                </c:pt>
                <c:pt idx="2322">
                  <c:v>113.76320752591297</c:v>
                </c:pt>
                <c:pt idx="2323">
                  <c:v>113.78721066934438</c:v>
                </c:pt>
                <c:pt idx="2324">
                  <c:v>113.81110853623723</c:v>
                </c:pt>
                <c:pt idx="2325">
                  <c:v>113.83490179446382</c:v>
                </c:pt>
                <c:pt idx="2326">
                  <c:v>113.85859112448364</c:v>
                </c:pt>
                <c:pt idx="2327">
                  <c:v>113.88217721926337</c:v>
                </c:pt>
                <c:pt idx="2328">
                  <c:v>113.90566078419282</c:v>
                </c:pt>
                <c:pt idx="2329">
                  <c:v>113.92904253700318</c:v>
                </c:pt>
                <c:pt idx="2330">
                  <c:v>113.95232320767707</c:v>
                </c:pt>
                <c:pt idx="2331">
                  <c:v>113.97550353836253</c:v>
                </c:pt>
                <c:pt idx="2332">
                  <c:v>113.9985842832824</c:v>
                </c:pt>
                <c:pt idx="2333">
                  <c:v>114.02156620864079</c:v>
                </c:pt>
                <c:pt idx="2334">
                  <c:v>114.04445009252844</c:v>
                </c:pt>
                <c:pt idx="2335">
                  <c:v>114.06723672482794</c:v>
                </c:pt>
                <c:pt idx="2336">
                  <c:v>114.08992690711371</c:v>
                </c:pt>
                <c:pt idx="2337">
                  <c:v>114.11252145255268</c:v>
                </c:pt>
                <c:pt idx="2338">
                  <c:v>114.13502118580124</c:v>
                </c:pt>
                <c:pt idx="2339">
                  <c:v>114.15742694290309</c:v>
                </c:pt>
                <c:pt idx="2340">
                  <c:v>114.17973957118122</c:v>
                </c:pt>
                <c:pt idx="2341">
                  <c:v>114.20195992913098</c:v>
                </c:pt>
                <c:pt idx="2342">
                  <c:v>114.22408888631087</c:v>
                </c:pt>
                <c:pt idx="2343">
                  <c:v>114.24612732323205</c:v>
                </c:pt>
                <c:pt idx="2344">
                  <c:v>114.26807613124289</c:v>
                </c:pt>
                <c:pt idx="2345">
                  <c:v>114.28993621241671</c:v>
                </c:pt>
                <c:pt idx="2346">
                  <c:v>114.31170847943324</c:v>
                </c:pt>
                <c:pt idx="2347">
                  <c:v>114.33339385546273</c:v>
                </c:pt>
                <c:pt idx="2348">
                  <c:v>114.35499327404338</c:v>
                </c:pt>
                <c:pt idx="2349">
                  <c:v>114.3765076789618</c:v>
                </c:pt>
                <c:pt idx="2350">
                  <c:v>114.39793802412851</c:v>
                </c:pt>
                <c:pt idx="2351">
                  <c:v>114.41928527345459</c:v>
                </c:pt>
                <c:pt idx="2352">
                  <c:v>114.44055040072379</c:v>
                </c:pt>
                <c:pt idx="2353">
                  <c:v>114.46173438946558</c:v>
                </c:pt>
                <c:pt idx="2354">
                  <c:v>114.48283823282583</c:v>
                </c:pt>
                <c:pt idx="2355">
                  <c:v>114.5038629334349</c:v>
                </c:pt>
                <c:pt idx="2356">
                  <c:v>114.52480950327632</c:v>
                </c:pt>
                <c:pt idx="2357">
                  <c:v>114.54567896355192</c:v>
                </c:pt>
                <c:pt idx="2358">
                  <c:v>114.56647234454687</c:v>
                </c:pt>
                <c:pt idx="2359">
                  <c:v>114.5871906854935</c:v>
                </c:pt>
                <c:pt idx="2360">
                  <c:v>114.60783503443248</c:v>
                </c:pt>
                <c:pt idx="2361">
                  <c:v>114.62840644807298</c:v>
                </c:pt>
                <c:pt idx="2362">
                  <c:v>114.64890599165349</c:v>
                </c:pt>
                <c:pt idx="2363">
                  <c:v>114.66933473879817</c:v>
                </c:pt>
                <c:pt idx="2364">
                  <c:v>114.68969377137364</c:v>
                </c:pt>
                <c:pt idx="2365">
                  <c:v>114.70998417934526</c:v>
                </c:pt>
                <c:pt idx="2366">
                  <c:v>114.7302070606306</c:v>
                </c:pt>
                <c:pt idx="2367">
                  <c:v>114.75036352095216</c:v>
                </c:pt>
                <c:pt idx="2368">
                  <c:v>114.77045467368985</c:v>
                </c:pt>
                <c:pt idx="2369">
                  <c:v>114.79048163973147</c:v>
                </c:pt>
                <c:pt idx="2370">
                  <c:v>114.81044554732169</c:v>
                </c:pt>
                <c:pt idx="2371">
                  <c:v>114.83034753191102</c:v>
                </c:pt>
                <c:pt idx="2372">
                  <c:v>114.85018873600328</c:v>
                </c:pt>
                <c:pt idx="2373">
                  <c:v>114.86997030900086</c:v>
                </c:pt>
                <c:pt idx="2374">
                  <c:v>114.88969340705225</c:v>
                </c:pt>
                <c:pt idx="2375">
                  <c:v>114.90935919289451</c:v>
                </c:pt>
                <c:pt idx="2376">
                  <c:v>114.92896883569684</c:v>
                </c:pt>
                <c:pt idx="2377">
                  <c:v>114.94852351090401</c:v>
                </c:pt>
                <c:pt idx="2378">
                  <c:v>114.96802440007724</c:v>
                </c:pt>
                <c:pt idx="2379">
                  <c:v>114.98747269073583</c:v>
                </c:pt>
                <c:pt idx="2380">
                  <c:v>115.00686957619529</c:v>
                </c:pt>
                <c:pt idx="2381">
                  <c:v>115.02621625540851</c:v>
                </c:pt>
                <c:pt idx="2382">
                  <c:v>115.04551393280251</c:v>
                </c:pt>
                <c:pt idx="2383">
                  <c:v>115.06476381811632</c:v>
                </c:pt>
                <c:pt idx="2384">
                  <c:v>115.08396712623887</c:v>
                </c:pt>
                <c:pt idx="2385">
                  <c:v>115.10312507704339</c:v>
                </c:pt>
                <c:pt idx="2386">
                  <c:v>115.122238895224</c:v>
                </c:pt>
                <c:pt idx="2387">
                  <c:v>115.14130981013065</c:v>
                </c:pt>
                <c:pt idx="2388">
                  <c:v>115.16033905560161</c:v>
                </c:pt>
                <c:pt idx="2389">
                  <c:v>115.17932786979954</c:v>
                </c:pt>
                <c:pt idx="2390">
                  <c:v>115.19827749504218</c:v>
                </c:pt>
                <c:pt idx="2391">
                  <c:v>115.21718917763624</c:v>
                </c:pt>
                <c:pt idx="2392">
                  <c:v>115.23606416770913</c:v>
                </c:pt>
                <c:pt idx="2393">
                  <c:v>115.2549037190397</c:v>
                </c:pt>
                <c:pt idx="2394">
                  <c:v>115.27370908889004</c:v>
                </c:pt>
                <c:pt idx="2395">
                  <c:v>115.29248153783536</c:v>
                </c:pt>
                <c:pt idx="2396">
                  <c:v>115.3112223295947</c:v>
                </c:pt>
                <c:pt idx="2397">
                  <c:v>115.3299327308609</c:v>
                </c:pt>
                <c:pt idx="2398">
                  <c:v>115.34861401112822</c:v>
                </c:pt>
                <c:pt idx="2399">
                  <c:v>115.36726744252481</c:v>
                </c:pt>
                <c:pt idx="2400">
                  <c:v>115.38589429963743</c:v>
                </c:pt>
                <c:pt idx="2401">
                  <c:v>115.40449585934336</c:v>
                </c:pt>
                <c:pt idx="2402">
                  <c:v>115.42307340063674</c:v>
                </c:pt>
                <c:pt idx="2403">
                  <c:v>115.44162820445703</c:v>
                </c:pt>
                <c:pt idx="2404">
                  <c:v>115.4601615535167</c:v>
                </c:pt>
                <c:pt idx="2405">
                  <c:v>115.47867473212904</c:v>
                </c:pt>
                <c:pt idx="2406">
                  <c:v>115.49716902603579</c:v>
                </c:pt>
                <c:pt idx="2407">
                  <c:v>115.51564572223403</c:v>
                </c:pt>
                <c:pt idx="2408">
                  <c:v>115.53410610880367</c:v>
                </c:pt>
                <c:pt idx="2409">
                  <c:v>115.55255147473386</c:v>
                </c:pt>
                <c:pt idx="2410">
                  <c:v>115.57098310975168</c:v>
                </c:pt>
                <c:pt idx="2411">
                  <c:v>115.58940230414777</c:v>
                </c:pt>
                <c:pt idx="2412">
                  <c:v>115.60781034860362</c:v>
                </c:pt>
                <c:pt idx="2413">
                  <c:v>115.6262085340182</c:v>
                </c:pt>
                <c:pt idx="2414">
                  <c:v>115.64459815133644</c:v>
                </c:pt>
                <c:pt idx="2415">
                  <c:v>115.6629804913743</c:v>
                </c:pt>
                <c:pt idx="2416">
                  <c:v>115.68135684464778</c:v>
                </c:pt>
                <c:pt idx="2417">
                  <c:v>115.69972850119922</c:v>
                </c:pt>
                <c:pt idx="2418">
                  <c:v>115.71809675042448</c:v>
                </c:pt>
                <c:pt idx="2419">
                  <c:v>115.73646288090049</c:v>
                </c:pt>
                <c:pt idx="2420">
                  <c:v>115.75482818021403</c:v>
                </c:pt>
                <c:pt idx="2421">
                  <c:v>115.7731939347882</c:v>
                </c:pt>
                <c:pt idx="2422">
                  <c:v>115.79156142971024</c:v>
                </c:pt>
                <c:pt idx="2423">
                  <c:v>115.80993194856204</c:v>
                </c:pt>
                <c:pt idx="2424">
                  <c:v>115.8283067732456</c:v>
                </c:pt>
                <c:pt idx="2425">
                  <c:v>115.84668718381378</c:v>
                </c:pt>
                <c:pt idx="2426">
                  <c:v>115.86507445829804</c:v>
                </c:pt>
                <c:pt idx="2427">
                  <c:v>115.88346987253961</c:v>
                </c:pt>
                <c:pt idx="2428">
                  <c:v>115.90187470001696</c:v>
                </c:pt>
                <c:pt idx="2429">
                  <c:v>115.92029021167637</c:v>
                </c:pt>
                <c:pt idx="2430">
                  <c:v>115.93871767576269</c:v>
                </c:pt>
                <c:pt idx="2431">
                  <c:v>115.95715835765043</c:v>
                </c:pt>
                <c:pt idx="2432">
                  <c:v>115.97561351967272</c:v>
                </c:pt>
                <c:pt idx="2433">
                  <c:v>115.99408442095478</c:v>
                </c:pt>
                <c:pt idx="2434">
                  <c:v>116.01257231724468</c:v>
                </c:pt>
                <c:pt idx="2435">
                  <c:v>116.0310784607463</c:v>
                </c:pt>
                <c:pt idx="2436">
                  <c:v>116.04960409995064</c:v>
                </c:pt>
                <c:pt idx="2437">
                  <c:v>116.06815047947043</c:v>
                </c:pt>
                <c:pt idx="2438">
                  <c:v>116.08671883987358</c:v>
                </c:pt>
                <c:pt idx="2439">
                  <c:v>116.10531041751607</c:v>
                </c:pt>
                <c:pt idx="2440">
                  <c:v>116.12392644437719</c:v>
                </c:pt>
                <c:pt idx="2441">
                  <c:v>116.14256814789549</c:v>
                </c:pt>
                <c:pt idx="2442">
                  <c:v>116.16123675080242</c:v>
                </c:pt>
                <c:pt idx="2443">
                  <c:v>116.17993347096117</c:v>
                </c:pt>
                <c:pt idx="2444">
                  <c:v>116.19865952120124</c:v>
                </c:pt>
                <c:pt idx="2445">
                  <c:v>116.21741610915568</c:v>
                </c:pt>
                <c:pt idx="2446">
                  <c:v>116.23620443710122</c:v>
                </c:pt>
                <c:pt idx="2447">
                  <c:v>116.25502570179393</c:v>
                </c:pt>
                <c:pt idx="2448">
                  <c:v>116.2738810943097</c:v>
                </c:pt>
                <c:pt idx="2449">
                  <c:v>116.29277179988455</c:v>
                </c:pt>
                <c:pt idx="2450">
                  <c:v>116.31169899775345</c:v>
                </c:pt>
                <c:pt idx="2451">
                  <c:v>116.33066386099097</c:v>
                </c:pt>
                <c:pt idx="2452">
                  <c:v>116.34966755635588</c:v>
                </c:pt>
                <c:pt idx="2453">
                  <c:v>116.36871124412889</c:v>
                </c:pt>
                <c:pt idx="2454">
                  <c:v>116.38779607795942</c:v>
                </c:pt>
                <c:pt idx="2455">
                  <c:v>116.40692320470737</c:v>
                </c:pt>
                <c:pt idx="2456">
                  <c:v>116.42609376428646</c:v>
                </c:pt>
                <c:pt idx="2457">
                  <c:v>116.44530888951232</c:v>
                </c:pt>
                <c:pt idx="2458">
                  <c:v>116.46456970594343</c:v>
                </c:pt>
                <c:pt idx="2459">
                  <c:v>116.48387733173143</c:v>
                </c:pt>
                <c:pt idx="2460">
                  <c:v>116.50323287746747</c:v>
                </c:pt>
                <c:pt idx="2461">
                  <c:v>116.52263744602743</c:v>
                </c:pt>
                <c:pt idx="2462">
                  <c:v>116.54209213242396</c:v>
                </c:pt>
                <c:pt idx="2463">
                  <c:v>116.56159802365265</c:v>
                </c:pt>
                <c:pt idx="2464">
                  <c:v>116.58115619854345</c:v>
                </c:pt>
                <c:pt idx="2465">
                  <c:v>116.60076772761224</c:v>
                </c:pt>
                <c:pt idx="2466">
                  <c:v>116.62043367290967</c:v>
                </c:pt>
                <c:pt idx="2467">
                  <c:v>116.64015508787583</c:v>
                </c:pt>
                <c:pt idx="2468">
                  <c:v>116.6599330171922</c:v>
                </c:pt>
                <c:pt idx="2469">
                  <c:v>116.67976849663486</c:v>
                </c:pt>
                <c:pt idx="2470">
                  <c:v>116.69966255293082</c:v>
                </c:pt>
                <c:pt idx="2471">
                  <c:v>116.71961620361103</c:v>
                </c:pt>
                <c:pt idx="2472">
                  <c:v>116.73963045686742</c:v>
                </c:pt>
                <c:pt idx="2473">
                  <c:v>116.75970631141082</c:v>
                </c:pt>
                <c:pt idx="2474">
                  <c:v>116.77984475632633</c:v>
                </c:pt>
                <c:pt idx="2475">
                  <c:v>116.80004677093466</c:v>
                </c:pt>
                <c:pt idx="2476">
                  <c:v>116.82031332464777</c:v>
                </c:pt>
                <c:pt idx="2477">
                  <c:v>116.84064537683248</c:v>
                </c:pt>
                <c:pt idx="2478">
                  <c:v>116.86104387666879</c:v>
                </c:pt>
                <c:pt idx="2479">
                  <c:v>116.88150976301232</c:v>
                </c:pt>
                <c:pt idx="2480">
                  <c:v>116.90204396425727</c:v>
                </c:pt>
                <c:pt idx="2481">
                  <c:v>116.92264739819836</c:v>
                </c:pt>
                <c:pt idx="2482">
                  <c:v>116.94332097189651</c:v>
                </c:pt>
                <c:pt idx="2483">
                  <c:v>116.96406558154307</c:v>
                </c:pt>
                <c:pt idx="2484">
                  <c:v>116.98488211232356</c:v>
                </c:pt>
                <c:pt idx="2485">
                  <c:v>117.00577143828743</c:v>
                </c:pt>
                <c:pt idx="2486">
                  <c:v>117.02673442221302</c:v>
                </c:pt>
                <c:pt idx="2487">
                  <c:v>117.04777191547697</c:v>
                </c:pt>
                <c:pt idx="2488">
                  <c:v>117.06888475792186</c:v>
                </c:pt>
                <c:pt idx="2489">
                  <c:v>117.09007377772764</c:v>
                </c:pt>
                <c:pt idx="2490">
                  <c:v>117.11133979127978</c:v>
                </c:pt>
                <c:pt idx="2491">
                  <c:v>117.13268360304259</c:v>
                </c:pt>
                <c:pt idx="2492">
                  <c:v>117.15410600543149</c:v>
                </c:pt>
                <c:pt idx="2493">
                  <c:v>117.17560777868415</c:v>
                </c:pt>
                <c:pt idx="2494">
                  <c:v>117.19718969073691</c:v>
                </c:pt>
                <c:pt idx="2495">
                  <c:v>117.21885249709668</c:v>
                </c:pt>
                <c:pt idx="2496">
                  <c:v>117.24059694071809</c:v>
                </c:pt>
                <c:pt idx="2497">
                  <c:v>117.26242375187925</c:v>
                </c:pt>
                <c:pt idx="2498">
                  <c:v>117.28433364805846</c:v>
                </c:pt>
                <c:pt idx="2499">
                  <c:v>117.30632733381317</c:v>
                </c:pt>
                <c:pt idx="2500">
                  <c:v>117.32840550065717</c:v>
                </c:pt>
                <c:pt idx="2501">
                  <c:v>117.35056882694128</c:v>
                </c:pt>
                <c:pt idx="2502">
                  <c:v>117.37281797773288</c:v>
                </c:pt>
                <c:pt idx="2503">
                  <c:v>117.3951536046973</c:v>
                </c:pt>
                <c:pt idx="2504">
                  <c:v>117.41757634597948</c:v>
                </c:pt>
                <c:pt idx="2505">
                  <c:v>117.44008682608651</c:v>
                </c:pt>
                <c:pt idx="2506">
                  <c:v>117.46268565577202</c:v>
                </c:pt>
                <c:pt idx="2507">
                  <c:v>117.4853734319195</c:v>
                </c:pt>
                <c:pt idx="2508">
                  <c:v>117.50815073742825</c:v>
                </c:pt>
                <c:pt idx="2509">
                  <c:v>117.53101814109729</c:v>
                </c:pt>
                <c:pt idx="2510">
                  <c:v>117.55397619751452</c:v>
                </c:pt>
                <c:pt idx="2511">
                  <c:v>117.5770254469427</c:v>
                </c:pt>
                <c:pt idx="2512">
                  <c:v>117.60016641520804</c:v>
                </c:pt>
                <c:pt idx="2513">
                  <c:v>117.62339961358896</c:v>
                </c:pt>
                <c:pt idx="2514">
                  <c:v>117.64672553870616</c:v>
                </c:pt>
                <c:pt idx="2515">
                  <c:v>117.67014467241333</c:v>
                </c:pt>
                <c:pt idx="2516">
                  <c:v>117.69365748168757</c:v>
                </c:pt>
                <c:pt idx="2517">
                  <c:v>117.71726441852223</c:v>
                </c:pt>
                <c:pt idx="2518">
                  <c:v>117.74096591981967</c:v>
                </c:pt>
                <c:pt idx="2519">
                  <c:v>117.7647624072862</c:v>
                </c:pt>
                <c:pt idx="2520">
                  <c:v>117.78865428732365</c:v>
                </c:pt>
                <c:pt idx="2521">
                  <c:v>117.81264195092683</c:v>
                </c:pt>
                <c:pt idx="2522">
                  <c:v>117.83672577357792</c:v>
                </c:pt>
                <c:pt idx="2523">
                  <c:v>117.8609061151453</c:v>
                </c:pt>
                <c:pt idx="2524">
                  <c:v>117.8851833197786</c:v>
                </c:pt>
                <c:pt idx="2525">
                  <c:v>117.90955771580776</c:v>
                </c:pt>
                <c:pt idx="2526">
                  <c:v>117.93402961564394</c:v>
                </c:pt>
                <c:pt idx="2527">
                  <c:v>117.95859931567594</c:v>
                </c:pt>
                <c:pt idx="2528">
                  <c:v>117.98326709617132</c:v>
                </c:pt>
                <c:pt idx="2529">
                  <c:v>118.00803322118092</c:v>
                </c:pt>
                <c:pt idx="2530">
                  <c:v>118.03289793843649</c:v>
                </c:pt>
                <c:pt idx="2531">
                  <c:v>118.05786147925599</c:v>
                </c:pt>
                <c:pt idx="2532">
                  <c:v>118.08292405844594</c:v>
                </c:pt>
                <c:pt idx="2533">
                  <c:v>118.10808587420513</c:v>
                </c:pt>
                <c:pt idx="2534">
                  <c:v>118.13334710803156</c:v>
                </c:pt>
                <c:pt idx="2535">
                  <c:v>118.15870792462594</c:v>
                </c:pt>
                <c:pt idx="2536">
                  <c:v>118.18416847179829</c:v>
                </c:pt>
                <c:pt idx="2537">
                  <c:v>118.20972888037711</c:v>
                </c:pt>
                <c:pt idx="2538">
                  <c:v>118.23538926411393</c:v>
                </c:pt>
                <c:pt idx="2539">
                  <c:v>118.26114971959393</c:v>
                </c:pt>
                <c:pt idx="2540">
                  <c:v>118.28701032614507</c:v>
                </c:pt>
                <c:pt idx="2541">
                  <c:v>118.31297114574818</c:v>
                </c:pt>
                <c:pt idx="2542">
                  <c:v>118.3390322229457</c:v>
                </c:pt>
                <c:pt idx="2543">
                  <c:v>118.36519358475633</c:v>
                </c:pt>
                <c:pt idx="2544">
                  <c:v>118.3914552405847</c:v>
                </c:pt>
                <c:pt idx="2545">
                  <c:v>118.41781718213451</c:v>
                </c:pt>
                <c:pt idx="2546">
                  <c:v>118.44427938332349</c:v>
                </c:pt>
                <c:pt idx="2547">
                  <c:v>118.47084180019687</c:v>
                </c:pt>
                <c:pt idx="2548">
                  <c:v>118.49750437084106</c:v>
                </c:pt>
                <c:pt idx="2549">
                  <c:v>118.52426701530196</c:v>
                </c:pt>
                <c:pt idx="2550">
                  <c:v>118.55112963549982</c:v>
                </c:pt>
                <c:pt idx="2551">
                  <c:v>118.57809211514655</c:v>
                </c:pt>
                <c:pt idx="2552">
                  <c:v>118.60515431966392</c:v>
                </c:pt>
                <c:pt idx="2553">
                  <c:v>118.6323160961015</c:v>
                </c:pt>
                <c:pt idx="2554">
                  <c:v>118.65957727305732</c:v>
                </c:pt>
                <c:pt idx="2555">
                  <c:v>118.68693766059667</c:v>
                </c:pt>
                <c:pt idx="2556">
                  <c:v>118.71439705017346</c:v>
                </c:pt>
                <c:pt idx="2557">
                  <c:v>118.74195521455121</c:v>
                </c:pt>
                <c:pt idx="2558">
                  <c:v>118.76961190772676</c:v>
                </c:pt>
                <c:pt idx="2559">
                  <c:v>118.79736686485097</c:v>
                </c:pt>
                <c:pt idx="2560">
                  <c:v>118.82521980215331</c:v>
                </c:pt>
                <c:pt idx="2561">
                  <c:v>118.85317041686761</c:v>
                </c:pt>
                <c:pt idx="2562">
                  <c:v>118.88121838715549</c:v>
                </c:pt>
                <c:pt idx="2563">
                  <c:v>118.90936337203249</c:v>
                </c:pt>
                <c:pt idx="2564">
                  <c:v>118.93760501129546</c:v>
                </c:pt>
                <c:pt idx="2565">
                  <c:v>118.96594292544926</c:v>
                </c:pt>
                <c:pt idx="2566">
                  <c:v>118.99437671563487</c:v>
                </c:pt>
                <c:pt idx="2567">
                  <c:v>119.02290596355844</c:v>
                </c:pt>
                <c:pt idx="2568">
                  <c:v>119.05153023142076</c:v>
                </c:pt>
                <c:pt idx="2569">
                  <c:v>119.08024906184744</c:v>
                </c:pt>
                <c:pt idx="2570">
                  <c:v>119.1090619778202</c:v>
                </c:pt>
                <c:pt idx="2571">
                  <c:v>119.13796848260895</c:v>
                </c:pt>
                <c:pt idx="2572">
                  <c:v>119.16696805970338</c:v>
                </c:pt>
                <c:pt idx="2573">
                  <c:v>119.19606017274729</c:v>
                </c:pt>
                <c:pt idx="2574">
                  <c:v>119.22524426547321</c:v>
                </c:pt>
                <c:pt idx="2575">
                  <c:v>119.25451976163465</c:v>
                </c:pt>
                <c:pt idx="2576">
                  <c:v>119.28388606494627</c:v>
                </c:pt>
                <c:pt idx="2577">
                  <c:v>119.3133425590146</c:v>
                </c:pt>
                <c:pt idx="2578">
                  <c:v>119.34288860728114</c:v>
                </c:pt>
                <c:pt idx="2579">
                  <c:v>119.37252355295655</c:v>
                </c:pt>
                <c:pt idx="2580">
                  <c:v>119.40224671896064</c:v>
                </c:pt>
                <c:pt idx="2581">
                  <c:v>119.43205740786232</c:v>
                </c:pt>
                <c:pt idx="2582">
                  <c:v>119.46195490181964</c:v>
                </c:pt>
                <c:pt idx="2583">
                  <c:v>119.49193846252169</c:v>
                </c:pt>
                <c:pt idx="2584">
                  <c:v>119.522007331129</c:v>
                </c:pt>
                <c:pt idx="2585">
                  <c:v>119.55216072822</c:v>
                </c:pt>
                <c:pt idx="2586">
                  <c:v>119.58239785373088</c:v>
                </c:pt>
                <c:pt idx="2587">
                  <c:v>119.6127178869027</c:v>
                </c:pt>
                <c:pt idx="2588">
                  <c:v>119.64311998622614</c:v>
                </c:pt>
                <c:pt idx="2589">
                  <c:v>119.67360328938742</c:v>
                </c:pt>
                <c:pt idx="2590">
                  <c:v>119.70416691321661</c:v>
                </c:pt>
                <c:pt idx="2591">
                  <c:v>119.73480995363545</c:v>
                </c:pt>
                <c:pt idx="2592">
                  <c:v>119.76553148560529</c:v>
                </c:pt>
                <c:pt idx="2593">
                  <c:v>119.79633056307776</c:v>
                </c:pt>
                <c:pt idx="2594">
                  <c:v>119.82720621894688</c:v>
                </c:pt>
                <c:pt idx="2595">
                  <c:v>119.85815746499868</c:v>
                </c:pt>
                <c:pt idx="2596">
                  <c:v>119.88918329186362</c:v>
                </c:pt>
                <c:pt idx="2597">
                  <c:v>119.92028266897285</c:v>
                </c:pt>
                <c:pt idx="2598">
                  <c:v>119.95145454451122</c:v>
                </c:pt>
                <c:pt idx="2599">
                  <c:v>119.98269784537115</c:v>
                </c:pt>
                <c:pt idx="2600">
                  <c:v>120.01401147711232</c:v>
                </c:pt>
                <c:pt idx="2601">
                  <c:v>120.04539432391579</c:v>
                </c:pt>
                <c:pt idx="2602">
                  <c:v>120.07684524854508</c:v>
                </c:pt>
                <c:pt idx="2603">
                  <c:v>120.1083630923039</c:v>
                </c:pt>
                <c:pt idx="2604">
                  <c:v>120.13994667499784</c:v>
                </c:pt>
                <c:pt idx="2605">
                  <c:v>120.1715947948943</c:v>
                </c:pt>
                <c:pt idx="2606">
                  <c:v>120.20330622868551</c:v>
                </c:pt>
                <c:pt idx="2607">
                  <c:v>120.23507973145364</c:v>
                </c:pt>
                <c:pt idx="2608">
                  <c:v>120.26691403663173</c:v>
                </c:pt>
                <c:pt idx="2609">
                  <c:v>120.29880785597413</c:v>
                </c:pt>
                <c:pt idx="2610">
                  <c:v>120.33075987951872</c:v>
                </c:pt>
                <c:pt idx="2611">
                  <c:v>120.36276877555639</c:v>
                </c:pt>
                <c:pt idx="2612">
                  <c:v>120.3948331906016</c:v>
                </c:pt>
                <c:pt idx="2613">
                  <c:v>120.42695174935949</c:v>
                </c:pt>
                <c:pt idx="2614">
                  <c:v>120.45912305469864</c:v>
                </c:pt>
                <c:pt idx="2615">
                  <c:v>120.49134568762348</c:v>
                </c:pt>
                <c:pt idx="2616">
                  <c:v>120.52361820724697</c:v>
                </c:pt>
                <c:pt idx="2617">
                  <c:v>120.55593915076503</c:v>
                </c:pt>
                <c:pt idx="2618">
                  <c:v>120.58830703343385</c:v>
                </c:pt>
                <c:pt idx="2619">
                  <c:v>120.62072034854495</c:v>
                </c:pt>
                <c:pt idx="2620">
                  <c:v>120.65317756740473</c:v>
                </c:pt>
                <c:pt idx="2621">
                  <c:v>120.68567713931219</c:v>
                </c:pt>
                <c:pt idx="2622">
                  <c:v>120.71821749154165</c:v>
                </c:pt>
                <c:pt idx="2623">
                  <c:v>120.75079702932435</c:v>
                </c:pt>
                <c:pt idx="2624">
                  <c:v>120.78341413582967</c:v>
                </c:pt>
                <c:pt idx="2625">
                  <c:v>120.81606717215178</c:v>
                </c:pt>
                <c:pt idx="2626">
                  <c:v>120.84875447729299</c:v>
                </c:pt>
                <c:pt idx="2627">
                  <c:v>120.88147436815464</c:v>
                </c:pt>
                <c:pt idx="2628">
                  <c:v>120.91422513952092</c:v>
                </c:pt>
                <c:pt idx="2629">
                  <c:v>120.94700506405221</c:v>
                </c:pt>
                <c:pt idx="2630">
                  <c:v>120.97981239227383</c:v>
                </c:pt>
                <c:pt idx="2631">
                  <c:v>121.0126453525706</c:v>
                </c:pt>
                <c:pt idx="2632">
                  <c:v>121.04550215117803</c:v>
                </c:pt>
                <c:pt idx="2633">
                  <c:v>121.07838097218078</c:v>
                </c:pt>
                <c:pt idx="2634">
                  <c:v>121.11127997750611</c:v>
                </c:pt>
                <c:pt idx="2635">
                  <c:v>121.14419730692421</c:v>
                </c:pt>
                <c:pt idx="2636">
                  <c:v>121.17713107804788</c:v>
                </c:pt>
                <c:pt idx="2637">
                  <c:v>121.21007938633079</c:v>
                </c:pt>
                <c:pt idx="2638">
                  <c:v>121.24304030507442</c:v>
                </c:pt>
                <c:pt idx="2639">
                  <c:v>121.27601188542816</c:v>
                </c:pt>
                <c:pt idx="2640">
                  <c:v>121.30899215639747</c:v>
                </c:pt>
                <c:pt idx="2641">
                  <c:v>121.34197912484885</c:v>
                </c:pt>
                <c:pt idx="2642">
                  <c:v>121.37497077552113</c:v>
                </c:pt>
                <c:pt idx="2643">
                  <c:v>121.40796507103207</c:v>
                </c:pt>
                <c:pt idx="2644">
                  <c:v>121.44095995189448</c:v>
                </c:pt>
                <c:pt idx="2645">
                  <c:v>121.47395333652659</c:v>
                </c:pt>
                <c:pt idx="2646">
                  <c:v>121.5069431212673</c:v>
                </c:pt>
                <c:pt idx="2647">
                  <c:v>121.53992718039467</c:v>
                </c:pt>
                <c:pt idx="2648">
                  <c:v>121.57290336614318</c:v>
                </c:pt>
                <c:pt idx="2649">
                  <c:v>121.60586950872256</c:v>
                </c:pt>
                <c:pt idx="2650">
                  <c:v>121.63882341634121</c:v>
                </c:pt>
                <c:pt idx="2651">
                  <c:v>121.6717628752298</c:v>
                </c:pt>
                <c:pt idx="2652">
                  <c:v>121.70468564966532</c:v>
                </c:pt>
                <c:pt idx="2653">
                  <c:v>121.73758948199732</c:v>
                </c:pt>
                <c:pt idx="2654">
                  <c:v>121.77047209267911</c:v>
                </c:pt>
                <c:pt idx="2655">
                  <c:v>121.80333118029559</c:v>
                </c:pt>
                <c:pt idx="2656">
                  <c:v>121.83616442159695</c:v>
                </c:pt>
                <c:pt idx="2657">
                  <c:v>121.86896947153244</c:v>
                </c:pt>
                <c:pt idx="2658">
                  <c:v>121.90174396328527</c:v>
                </c:pt>
                <c:pt idx="2659">
                  <c:v>121.93448550831212</c:v>
                </c:pt>
                <c:pt idx="2660">
                  <c:v>121.96719169638035</c:v>
                </c:pt>
                <c:pt idx="2661">
                  <c:v>121.99986009561292</c:v>
                </c:pt>
                <c:pt idx="2662">
                  <c:v>122.03248825252724</c:v>
                </c:pt>
                <c:pt idx="2663">
                  <c:v>122.06507369208427</c:v>
                </c:pt>
                <c:pt idx="2664">
                  <c:v>122.09761391773336</c:v>
                </c:pt>
                <c:pt idx="2665">
                  <c:v>122.13010641146266</c:v>
                </c:pt>
                <c:pt idx="2666">
                  <c:v>122.16254863384935</c:v>
                </c:pt>
                <c:pt idx="2667">
                  <c:v>122.19493802411387</c:v>
                </c:pt>
                <c:pt idx="2668">
                  <c:v>122.22727200017385</c:v>
                </c:pt>
                <c:pt idx="2669">
                  <c:v>122.25954795870061</c:v>
                </c:pt>
                <c:pt idx="2670">
                  <c:v>122.29176327518087</c:v>
                </c:pt>
                <c:pt idx="2671">
                  <c:v>122.32391530397489</c:v>
                </c:pt>
                <c:pt idx="2672">
                  <c:v>122.3560013783821</c:v>
                </c:pt>
                <c:pt idx="2673">
                  <c:v>122.38801881070427</c:v>
                </c:pt>
                <c:pt idx="2674">
                  <c:v>122.41996489231472</c:v>
                </c:pt>
                <c:pt idx="2675">
                  <c:v>122.45183689372692</c:v>
                </c:pt>
                <c:pt idx="2676">
                  <c:v>122.48363206466573</c:v>
                </c:pt>
                <c:pt idx="2677">
                  <c:v>122.51534763414222</c:v>
                </c:pt>
                <c:pt idx="2678">
                  <c:v>122.54698081052953</c:v>
                </c:pt>
                <c:pt idx="2679">
                  <c:v>122.57852878163834</c:v>
                </c:pt>
                <c:pt idx="2680">
                  <c:v>122.60998871480115</c:v>
                </c:pt>
                <c:pt idx="2681">
                  <c:v>122.6413577569532</c:v>
                </c:pt>
                <c:pt idx="2682">
                  <c:v>122.67263303471384</c:v>
                </c:pt>
                <c:pt idx="2683">
                  <c:v>122.70381165448023</c:v>
                </c:pt>
                <c:pt idx="2684">
                  <c:v>122.73489070250901</c:v>
                </c:pt>
                <c:pt idx="2685">
                  <c:v>122.76586724501396</c:v>
                </c:pt>
                <c:pt idx="2686">
                  <c:v>122.7967383282551</c:v>
                </c:pt>
                <c:pt idx="2687">
                  <c:v>122.82750097863791</c:v>
                </c:pt>
                <c:pt idx="2688">
                  <c:v>122.85815220280949</c:v>
                </c:pt>
                <c:pt idx="2689">
                  <c:v>122.88868898775954</c:v>
                </c:pt>
                <c:pt idx="2690">
                  <c:v>122.91910830092431</c:v>
                </c:pt>
                <c:pt idx="2691">
                  <c:v>122.94940709029009</c:v>
                </c:pt>
                <c:pt idx="2692">
                  <c:v>122.97958228450318</c:v>
                </c:pt>
                <c:pt idx="2693">
                  <c:v>123.00963079297628</c:v>
                </c:pt>
                <c:pt idx="2694">
                  <c:v>123.03954950600449</c:v>
                </c:pt>
                <c:pt idx="2695">
                  <c:v>123.06933529487765</c:v>
                </c:pt>
                <c:pt idx="2696">
                  <c:v>123.09898501199862</c:v>
                </c:pt>
                <c:pt idx="2697">
                  <c:v>123.12849549100051</c:v>
                </c:pt>
                <c:pt idx="2698">
                  <c:v>123.15786354687259</c:v>
                </c:pt>
                <c:pt idx="2699">
                  <c:v>123.18708597608025</c:v>
                </c:pt>
                <c:pt idx="2700">
                  <c:v>123.21615955669529</c:v>
                </c:pt>
                <c:pt idx="2701">
                  <c:v>123.24508104852205</c:v>
                </c:pt>
                <c:pt idx="2702">
                  <c:v>123.27384719323223</c:v>
                </c:pt>
                <c:pt idx="2703">
                  <c:v>123.30245471449626</c:v>
                </c:pt>
                <c:pt idx="2704">
                  <c:v>123.33090031812051</c:v>
                </c:pt>
                <c:pt idx="2705">
                  <c:v>123.35918069218826</c:v>
                </c:pt>
                <c:pt idx="2706">
                  <c:v>123.3872925071978</c:v>
                </c:pt>
                <c:pt idx="2707">
                  <c:v>123.41523241621047</c:v>
                </c:pt>
                <c:pt idx="2708">
                  <c:v>123.44299705499341</c:v>
                </c:pt>
                <c:pt idx="2709">
                  <c:v>123.47058304217158</c:v>
                </c:pt>
                <c:pt idx="2710">
                  <c:v>123.49798697937725</c:v>
                </c:pt>
                <c:pt idx="2711">
                  <c:v>123.52520545140518</c:v>
                </c:pt>
                <c:pt idx="2712">
                  <c:v>123.55223502636846</c:v>
                </c:pt>
                <c:pt idx="2713">
                  <c:v>123.57907225586007</c:v>
                </c:pt>
                <c:pt idx="2714">
                  <c:v>123.60571367511047</c:v>
                </c:pt>
                <c:pt idx="2715">
                  <c:v>123.6321558031548</c:v>
                </c:pt>
                <c:pt idx="2716">
                  <c:v>123.65839514299934</c:v>
                </c:pt>
                <c:pt idx="2717">
                  <c:v>123.6844281817894</c:v>
                </c:pt>
                <c:pt idx="2718">
                  <c:v>123.71025139098364</c:v>
                </c:pt>
                <c:pt idx="2719">
                  <c:v>123.73586122652583</c:v>
                </c:pt>
                <c:pt idx="2720">
                  <c:v>123.76125412902334</c:v>
                </c:pt>
                <c:pt idx="2721">
                  <c:v>123.78642652392676</c:v>
                </c:pt>
                <c:pt idx="2722">
                  <c:v>123.81137482171192</c:v>
                </c:pt>
                <c:pt idx="2723">
                  <c:v>123.83609541806402</c:v>
                </c:pt>
                <c:pt idx="2724">
                  <c:v>123.86058469406478</c:v>
                </c:pt>
                <c:pt idx="2725">
                  <c:v>123.88483901638422</c:v>
                </c:pt>
                <c:pt idx="2726">
                  <c:v>123.90885473746991</c:v>
                </c:pt>
                <c:pt idx="2727">
                  <c:v>123.9326281957451</c:v>
                </c:pt>
                <c:pt idx="2728">
                  <c:v>123.95615571580359</c:v>
                </c:pt>
                <c:pt idx="2729">
                  <c:v>123.979433608612</c:v>
                </c:pt>
                <c:pt idx="2730">
                  <c:v>124.00245817171046</c:v>
                </c:pt>
                <c:pt idx="2731">
                  <c:v>124.02522568941944</c:v>
                </c:pt>
                <c:pt idx="2732">
                  <c:v>124.04773243304705</c:v>
                </c:pt>
                <c:pt idx="2733">
                  <c:v>124.06997466109874</c:v>
                </c:pt>
                <c:pt idx="2734">
                  <c:v>124.09194861949091</c:v>
                </c:pt>
                <c:pt idx="2735">
                  <c:v>124.11365054176626</c:v>
                </c:pt>
                <c:pt idx="2736">
                  <c:v>124.13507664931045</c:v>
                </c:pt>
                <c:pt idx="2737">
                  <c:v>124.15622315157508</c:v>
                </c:pt>
                <c:pt idx="2738">
                  <c:v>124.1770862462982</c:v>
                </c:pt>
                <c:pt idx="2739">
                  <c:v>124.19766211973257</c:v>
                </c:pt>
                <c:pt idx="2740">
                  <c:v>124.21794694687071</c:v>
                </c:pt>
                <c:pt idx="2741">
                  <c:v>124.23793689167707</c:v>
                </c:pt>
                <c:pt idx="2742">
                  <c:v>124.25762810732135</c:v>
                </c:pt>
                <c:pt idx="2743">
                  <c:v>124.27701673641408</c:v>
                </c:pt>
                <c:pt idx="2744">
                  <c:v>124.29609891124345</c:v>
                </c:pt>
                <c:pt idx="2745">
                  <c:v>124.31487075401671</c:v>
                </c:pt>
                <c:pt idx="2746">
                  <c:v>124.33332837710446</c:v>
                </c:pt>
                <c:pt idx="2747">
                  <c:v>124.35146788328294</c:v>
                </c:pt>
                <c:pt idx="2748">
                  <c:v>124.36928536598484</c:v>
                </c:pt>
                <c:pt idx="2749">
                  <c:v>124.38677690954822</c:v>
                </c:pt>
                <c:pt idx="2750">
                  <c:v>124.4039385894707</c:v>
                </c:pt>
                <c:pt idx="2751">
                  <c:v>124.42076647266137</c:v>
                </c:pt>
                <c:pt idx="2752">
                  <c:v>124.43725661770186</c:v>
                </c:pt>
                <c:pt idx="2753">
                  <c:v>124.45340507510528</c:v>
                </c:pt>
                <c:pt idx="2754">
                  <c:v>124.46920788757733</c:v>
                </c:pt>
                <c:pt idx="2755">
                  <c:v>124.48466109028146</c:v>
                </c:pt>
                <c:pt idx="2756">
                  <c:v>124.49976071110774</c:v>
                </c:pt>
                <c:pt idx="2757">
                  <c:v>124.51450277093863</c:v>
                </c:pt>
                <c:pt idx="2758">
                  <c:v>124.52888328392473</c:v>
                </c:pt>
                <c:pt idx="2759">
                  <c:v>124.54289825775447</c:v>
                </c:pt>
                <c:pt idx="2760">
                  <c:v>124.55654369393312</c:v>
                </c:pt>
                <c:pt idx="2761">
                  <c:v>124.56981558806123</c:v>
                </c:pt>
                <c:pt idx="2762">
                  <c:v>124.58270993011396</c:v>
                </c:pt>
                <c:pt idx="2763">
                  <c:v>124.59522270472442</c:v>
                </c:pt>
                <c:pt idx="2764">
                  <c:v>124.6073498914688</c:v>
                </c:pt>
                <c:pt idx="2765">
                  <c:v>124.61908746515398</c:v>
                </c:pt>
                <c:pt idx="2766">
                  <c:v>124.63043139610645</c:v>
                </c:pt>
                <c:pt idx="2767">
                  <c:v>124.64137765046475</c:v>
                </c:pt>
                <c:pt idx="2768">
                  <c:v>124.65192219047123</c:v>
                </c:pt>
                <c:pt idx="2769">
                  <c:v>124.66206097477054</c:v>
                </c:pt>
                <c:pt idx="2770">
                  <c:v>124.67178995870437</c:v>
                </c:pt>
                <c:pt idx="2771">
                  <c:v>124.68110509461489</c:v>
                </c:pt>
                <c:pt idx="2772">
                  <c:v>124.6900023321429</c:v>
                </c:pt>
                <c:pt idx="2773">
                  <c:v>124.6984776185334</c:v>
                </c:pt>
                <c:pt idx="2774">
                  <c:v>124.70652689894263</c:v>
                </c:pt>
                <c:pt idx="2775">
                  <c:v>124.71414611674449</c:v>
                </c:pt>
                <c:pt idx="2776">
                  <c:v>124.72133121384059</c:v>
                </c:pt>
                <c:pt idx="2777">
                  <c:v>124.72807813097077</c:v>
                </c:pt>
                <c:pt idx="2778">
                  <c:v>124.73438280802914</c:v>
                </c:pt>
                <c:pt idx="2779">
                  <c:v>124.7402411843764</c:v>
                </c:pt>
                <c:pt idx="2780">
                  <c:v>124.74564919915989</c:v>
                </c:pt>
                <c:pt idx="2781">
                  <c:v>124.7506027916294</c:v>
                </c:pt>
                <c:pt idx="2782">
                  <c:v>124.75509790146111</c:v>
                </c:pt>
                <c:pt idx="2783">
                  <c:v>124.75913046907702</c:v>
                </c:pt>
                <c:pt idx="2784">
                  <c:v>124.76269643597098</c:v>
                </c:pt>
                <c:pt idx="2785">
                  <c:v>124.76579174503351</c:v>
                </c:pt>
                <c:pt idx="2786">
                  <c:v>124.76841234087992</c:v>
                </c:pt>
                <c:pt idx="2787">
                  <c:v>124.7705541701779</c:v>
                </c:pt>
                <c:pt idx="2788">
                  <c:v>124.77221318197945</c:v>
                </c:pt>
                <c:pt idx="2789">
                  <c:v>124.77338532805251</c:v>
                </c:pt>
                <c:pt idx="2790">
                  <c:v>124.77406656321395</c:v>
                </c:pt>
                <c:pt idx="2791">
                  <c:v>124.7742528456657</c:v>
                </c:pt>
                <c:pt idx="2792">
                  <c:v>124.77394013732896</c:v>
                </c:pt>
                <c:pt idx="2793">
                  <c:v>124.77312440418513</c:v>
                </c:pt>
                <c:pt idx="2794">
                  <c:v>124.77180161661332</c:v>
                </c:pt>
                <c:pt idx="2795">
                  <c:v>124.76996774973011</c:v>
                </c:pt>
                <c:pt idx="2796">
                  <c:v>124.76761878373273</c:v>
                </c:pt>
                <c:pt idx="2797">
                  <c:v>124.76475070424107</c:v>
                </c:pt>
                <c:pt idx="2798">
                  <c:v>124.76135950264324</c:v>
                </c:pt>
                <c:pt idx="2799">
                  <c:v>124.7574411764399</c:v>
                </c:pt>
                <c:pt idx="2800">
                  <c:v>124.75299172959036</c:v>
                </c:pt>
                <c:pt idx="2801">
                  <c:v>124.74800717286229</c:v>
                </c:pt>
                <c:pt idx="2802">
                  <c:v>124.74248352417752</c:v>
                </c:pt>
                <c:pt idx="2803">
                  <c:v>124.73641680896498</c:v>
                </c:pt>
                <c:pt idx="2804">
                  <c:v>124.72980306050786</c:v>
                </c:pt>
                <c:pt idx="2805">
                  <c:v>124.72263832029903</c:v>
                </c:pt>
                <c:pt idx="2806">
                  <c:v>124.71491863838997</c:v>
                </c:pt>
                <c:pt idx="2807">
                  <c:v>124.7066400737468</c:v>
                </c:pt>
                <c:pt idx="2808">
                  <c:v>124.69779869460243</c:v>
                </c:pt>
                <c:pt idx="2809">
                  <c:v>124.68839057881291</c:v>
                </c:pt>
                <c:pt idx="2810">
                  <c:v>124.67841181421318</c:v>
                </c:pt>
                <c:pt idx="2811">
                  <c:v>124.66785849897131</c:v>
                </c:pt>
                <c:pt idx="2812">
                  <c:v>124.65672674194786</c:v>
                </c:pt>
                <c:pt idx="2813">
                  <c:v>124.64501266305186</c:v>
                </c:pt>
                <c:pt idx="2814">
                  <c:v>124.63271239360031</c:v>
                </c:pt>
                <c:pt idx="2815">
                  <c:v>124.61982207667464</c:v>
                </c:pt>
                <c:pt idx="2816">
                  <c:v>124.60633786748124</c:v>
                </c:pt>
                <c:pt idx="2817">
                  <c:v>124.59225593371028</c:v>
                </c:pt>
                <c:pt idx="2818">
                  <c:v>124.57757245589639</c:v>
                </c:pt>
                <c:pt idx="2819">
                  <c:v>124.56228362777696</c:v>
                </c:pt>
                <c:pt idx="2820">
                  <c:v>124.54638565665384</c:v>
                </c:pt>
                <c:pt idx="2821">
                  <c:v>124.52987476375337</c:v>
                </c:pt>
                <c:pt idx="2822">
                  <c:v>124.51274718458666</c:v>
                </c:pt>
                <c:pt idx="2823">
                  <c:v>124.4949991693114</c:v>
                </c:pt>
                <c:pt idx="2824">
                  <c:v>124.47662698309108</c:v>
                </c:pt>
                <c:pt idx="2825">
                  <c:v>124.45762690645773</c:v>
                </c:pt>
                <c:pt idx="2826">
                  <c:v>124.43799523567137</c:v>
                </c:pt>
                <c:pt idx="2827">
                  <c:v>124.41772828308073</c:v>
                </c:pt>
                <c:pt idx="2828">
                  <c:v>124.3968223774843</c:v>
                </c:pt>
                <c:pt idx="2829">
                  <c:v>124.37527386449102</c:v>
                </c:pt>
                <c:pt idx="2830">
                  <c:v>124.35307910687867</c:v>
                </c:pt>
                <c:pt idx="2831">
                  <c:v>124.33023448495561</c:v>
                </c:pt>
                <c:pt idx="2832">
                  <c:v>124.30673639692034</c:v>
                </c:pt>
                <c:pt idx="2833">
                  <c:v>124.28258125921784</c:v>
                </c:pt>
                <c:pt idx="2834">
                  <c:v>124.25776550690124</c:v>
                </c:pt>
                <c:pt idx="2835">
                  <c:v>124.23228559398794</c:v>
                </c:pt>
                <c:pt idx="2836">
                  <c:v>124.2061379938179</c:v>
                </c:pt>
                <c:pt idx="2837">
                  <c:v>124.17931919941149</c:v>
                </c:pt>
                <c:pt idx="2838">
                  <c:v>124.15182572382272</c:v>
                </c:pt>
                <c:pt idx="2839">
                  <c:v>124.12365410049762</c:v>
                </c:pt>
                <c:pt idx="2840">
                  <c:v>124.09480088362693</c:v>
                </c:pt>
                <c:pt idx="2841">
                  <c:v>124.06526264850217</c:v>
                </c:pt>
                <c:pt idx="2842">
                  <c:v>124.03503599186567</c:v>
                </c:pt>
                <c:pt idx="2843">
                  <c:v>124.00411753226534</c:v>
                </c:pt>
                <c:pt idx="2844">
                  <c:v>123.97250391040291</c:v>
                </c:pt>
                <c:pt idx="2845">
                  <c:v>123.94019178948632</c:v>
                </c:pt>
                <c:pt idx="2846">
                  <c:v>123.90717785557655</c:v>
                </c:pt>
                <c:pt idx="2847">
                  <c:v>123.87345881793621</c:v>
                </c:pt>
                <c:pt idx="2848">
                  <c:v>123.83903140937562</c:v>
                </c:pt>
                <c:pt idx="2849">
                  <c:v>123.80389238659697</c:v>
                </c:pt>
                <c:pt idx="2850">
                  <c:v>123.76803853054017</c:v>
                </c:pt>
                <c:pt idx="2851">
                  <c:v>123.73146664672134</c:v>
                </c:pt>
                <c:pt idx="2852">
                  <c:v>123.69417356557847</c:v>
                </c:pt>
                <c:pt idx="2853">
                  <c:v>123.65615614280608</c:v>
                </c:pt>
                <c:pt idx="2854">
                  <c:v>123.61741125969502</c:v>
                </c:pt>
                <c:pt idx="2855">
                  <c:v>123.57793582346862</c:v>
                </c:pt>
                <c:pt idx="2856">
                  <c:v>123.5377267676155</c:v>
                </c:pt>
                <c:pt idx="2857">
                  <c:v>123.49678105222361</c:v>
                </c:pt>
                <c:pt idx="2858">
                  <c:v>123.45509566431002</c:v>
                </c:pt>
                <c:pt idx="2859">
                  <c:v>123.41266761814923</c:v>
                </c:pt>
                <c:pt idx="2860">
                  <c:v>123.36949395560144</c:v>
                </c:pt>
                <c:pt idx="2861">
                  <c:v>123.32557174643523</c:v>
                </c:pt>
                <c:pt idx="2862">
                  <c:v>123.28089808865232</c:v>
                </c:pt>
                <c:pt idx="2863">
                  <c:v>123.235470108806</c:v>
                </c:pt>
                <c:pt idx="2864">
                  <c:v>123.18928496232199</c:v>
                </c:pt>
                <c:pt idx="2865">
                  <c:v>123.14233983381158</c:v>
                </c:pt>
                <c:pt idx="2866">
                  <c:v>123.09463193738804</c:v>
                </c:pt>
                <c:pt idx="2867">
                  <c:v>123.04615851697675</c:v>
                </c:pt>
                <c:pt idx="2868">
                  <c:v>122.9969168466238</c:v>
                </c:pt>
                <c:pt idx="2869">
                  <c:v>122.94690423080388</c:v>
                </c:pt>
                <c:pt idx="2870">
                  <c:v>122.8961180047221</c:v>
                </c:pt>
                <c:pt idx="2871">
                  <c:v>122.84455553461686</c:v>
                </c:pt>
                <c:pt idx="2872">
                  <c:v>122.79221421805886</c:v>
                </c:pt>
                <c:pt idx="2873">
                  <c:v>122.73909148424485</c:v>
                </c:pt>
                <c:pt idx="2874">
                  <c:v>122.68518479429235</c:v>
                </c:pt>
                <c:pt idx="2875">
                  <c:v>122.63049164152946</c:v>
                </c:pt>
                <c:pt idx="2876">
                  <c:v>122.57500955178193</c:v>
                </c:pt>
                <c:pt idx="2877">
                  <c:v>122.51873608365766</c:v>
                </c:pt>
                <c:pt idx="2878">
                  <c:v>122.4616688288273</c:v>
                </c:pt>
                <c:pt idx="2879">
                  <c:v>122.40380541230336</c:v>
                </c:pt>
                <c:pt idx="2880">
                  <c:v>122.3451434927145</c:v>
                </c:pt>
                <c:pt idx="2881">
                  <c:v>122.28568076257709</c:v>
                </c:pt>
                <c:pt idx="2882">
                  <c:v>122.22541494856429</c:v>
                </c:pt>
                <c:pt idx="2883">
                  <c:v>122.16434381177146</c:v>
                </c:pt>
                <c:pt idx="2884">
                  <c:v>122.10246514797552</c:v>
                </c:pt>
                <c:pt idx="2885">
                  <c:v>122.03977678789617</c:v>
                </c:pt>
                <c:pt idx="2886">
                  <c:v>121.97627659744865</c:v>
                </c:pt>
                <c:pt idx="2887">
                  <c:v>121.91196247799621</c:v>
                </c:pt>
                <c:pt idx="2888">
                  <c:v>121.84683236659586</c:v>
                </c:pt>
                <c:pt idx="2889">
                  <c:v>121.78088423624376</c:v>
                </c:pt>
                <c:pt idx="2890">
                  <c:v>121.71411609611488</c:v>
                </c:pt>
                <c:pt idx="2891">
                  <c:v>121.64652599179828</c:v>
                </c:pt>
                <c:pt idx="2892">
                  <c:v>121.57811200553033</c:v>
                </c:pt>
                <c:pt idx="2893">
                  <c:v>121.50887225642271</c:v>
                </c:pt>
                <c:pt idx="2894">
                  <c:v>121.43880490068814</c:v>
                </c:pt>
                <c:pt idx="2895">
                  <c:v>121.36790813185868</c:v>
                </c:pt>
                <c:pt idx="2896">
                  <c:v>121.29618018100238</c:v>
                </c:pt>
                <c:pt idx="2897">
                  <c:v>121.22361931693789</c:v>
                </c:pt>
                <c:pt idx="2898">
                  <c:v>121.15022384643871</c:v>
                </c:pt>
                <c:pt idx="2899">
                  <c:v>121.0759921144395</c:v>
                </c:pt>
                <c:pt idx="2900">
                  <c:v>121.00092250423528</c:v>
                </c:pt>
                <c:pt idx="2901">
                  <c:v>120.92501343767393</c:v>
                </c:pt>
                <c:pt idx="2902">
                  <c:v>120.84826337535054</c:v>
                </c:pt>
                <c:pt idx="2903">
                  <c:v>120.77067081679024</c:v>
                </c:pt>
                <c:pt idx="2904">
                  <c:v>120.69223430063106</c:v>
                </c:pt>
                <c:pt idx="2905">
                  <c:v>120.61295240480183</c:v>
                </c:pt>
                <c:pt idx="2906">
                  <c:v>120.53282374669278</c:v>
                </c:pt>
                <c:pt idx="2907">
                  <c:v>120.45184698332415</c:v>
                </c:pt>
                <c:pt idx="2908">
                  <c:v>120.37002081150983</c:v>
                </c:pt>
                <c:pt idx="2909">
                  <c:v>120.28734396801343</c:v>
                </c:pt>
                <c:pt idx="2910">
                  <c:v>120.20381522970395</c:v>
                </c:pt>
                <c:pt idx="2911">
                  <c:v>120.11943341370322</c:v>
                </c:pt>
                <c:pt idx="2912">
                  <c:v>120.0341973775287</c:v>
                </c:pt>
                <c:pt idx="2913">
                  <c:v>119.94810601923402</c:v>
                </c:pt>
                <c:pt idx="2914">
                  <c:v>119.86115827754081</c:v>
                </c:pt>
                <c:pt idx="2915">
                  <c:v>119.77335313196843</c:v>
                </c:pt>
                <c:pt idx="2916">
                  <c:v>119.68468960295606</c:v>
                </c:pt>
                <c:pt idx="2917">
                  <c:v>119.5951667519829</c:v>
                </c:pt>
                <c:pt idx="2918">
                  <c:v>119.50478368168007</c:v>
                </c:pt>
                <c:pt idx="2919">
                  <c:v>119.41353953593836</c:v>
                </c:pt>
                <c:pt idx="2920">
                  <c:v>119.32143350001176</c:v>
                </c:pt>
                <c:pt idx="2921">
                  <c:v>119.22846480061423</c:v>
                </c:pt>
                <c:pt idx="2922">
                  <c:v>119.13463270601167</c:v>
                </c:pt>
                <c:pt idx="2923">
                  <c:v>119.03993652610978</c:v>
                </c:pt>
                <c:pt idx="2924">
                  <c:v>118.94437561253389</c:v>
                </c:pt>
                <c:pt idx="2925">
                  <c:v>118.84794935870502</c:v>
                </c:pt>
                <c:pt idx="2926">
                  <c:v>118.75065719991042</c:v>
                </c:pt>
                <c:pt idx="2927">
                  <c:v>118.65249861336943</c:v>
                </c:pt>
                <c:pt idx="2928">
                  <c:v>118.55347311829109</c:v>
                </c:pt>
                <c:pt idx="2929">
                  <c:v>118.45358027592962</c:v>
                </c:pt>
                <c:pt idx="2930">
                  <c:v>118.35281968963095</c:v>
                </c:pt>
                <c:pt idx="2931">
                  <c:v>118.25119100487555</c:v>
                </c:pt>
                <c:pt idx="2932">
                  <c:v>118.14869390931679</c:v>
                </c:pt>
                <c:pt idx="2933">
                  <c:v>118.04532813281065</c:v>
                </c:pt>
                <c:pt idx="2934">
                  <c:v>117.9410934474412</c:v>
                </c:pt>
                <c:pt idx="2935">
                  <c:v>117.83598966754118</c:v>
                </c:pt>
                <c:pt idx="2936">
                  <c:v>117.73001664970688</c:v>
                </c:pt>
                <c:pt idx="2937">
                  <c:v>117.62317429280357</c:v>
                </c:pt>
                <c:pt idx="2938">
                  <c:v>117.51546253796967</c:v>
                </c:pt>
                <c:pt idx="2939">
                  <c:v>117.40688136861499</c:v>
                </c:pt>
                <c:pt idx="2940">
                  <c:v>117.297430810409</c:v>
                </c:pt>
                <c:pt idx="2941">
                  <c:v>117.1871109312668</c:v>
                </c:pt>
                <c:pt idx="2942">
                  <c:v>117.07592184132898</c:v>
                </c:pt>
                <c:pt idx="2943">
                  <c:v>116.96386369293415</c:v>
                </c:pt>
                <c:pt idx="2944">
                  <c:v>116.85093668058693</c:v>
                </c:pt>
                <c:pt idx="2945">
                  <c:v>116.7371410409193</c:v>
                </c:pt>
                <c:pt idx="2946">
                  <c:v>116.62247705264653</c:v>
                </c:pt>
                <c:pt idx="2947">
                  <c:v>116.506945036516</c:v>
                </c:pt>
                <c:pt idx="2948">
                  <c:v>116.39054535525355</c:v>
                </c:pt>
                <c:pt idx="2949">
                  <c:v>116.27327841349813</c:v>
                </c:pt>
                <c:pt idx="2950">
                  <c:v>116.15514465773678</c:v>
                </c:pt>
                <c:pt idx="2951">
                  <c:v>116.03614457623033</c:v>
                </c:pt>
                <c:pt idx="2952">
                  <c:v>115.91627869893223</c:v>
                </c:pt>
                <c:pt idx="2953">
                  <c:v>115.79554759740471</c:v>
                </c:pt>
                <c:pt idx="2954">
                  <c:v>115.67395188472661</c:v>
                </c:pt>
                <c:pt idx="2955">
                  <c:v>115.55149221539504</c:v>
                </c:pt>
                <c:pt idx="2956">
                  <c:v>115.42816928522547</c:v>
                </c:pt>
                <c:pt idx="2957">
                  <c:v>115.30398383123897</c:v>
                </c:pt>
                <c:pt idx="2958">
                  <c:v>115.17893663154864</c:v>
                </c:pt>
                <c:pt idx="2959">
                  <c:v>115.05302850523974</c:v>
                </c:pt>
                <c:pt idx="2960">
                  <c:v>114.92626031224265</c:v>
                </c:pt>
                <c:pt idx="2961">
                  <c:v>114.79863295319981</c:v>
                </c:pt>
                <c:pt idx="2962">
                  <c:v>114.67014736932767</c:v>
                </c:pt>
                <c:pt idx="2963">
                  <c:v>114.54080454227392</c:v>
                </c:pt>
                <c:pt idx="2964">
                  <c:v>114.4106054939666</c:v>
                </c:pt>
                <c:pt idx="2965">
                  <c:v>114.27955128645895</c:v>
                </c:pt>
                <c:pt idx="2966">
                  <c:v>114.14764302176989</c:v>
                </c:pt>
                <c:pt idx="2967">
                  <c:v>114.01488184171328</c:v>
                </c:pt>
                <c:pt idx="2968">
                  <c:v>113.88126892772914</c:v>
                </c:pt>
                <c:pt idx="2969">
                  <c:v>113.7468055007061</c:v>
                </c:pt>
                <c:pt idx="2970">
                  <c:v>113.61149282079433</c:v>
                </c:pt>
                <c:pt idx="2971">
                  <c:v>113.47533218721796</c:v>
                </c:pt>
                <c:pt idx="2972">
                  <c:v>113.33832493808258</c:v>
                </c:pt>
                <c:pt idx="2973">
                  <c:v>113.20047245017176</c:v>
                </c:pt>
                <c:pt idx="2974">
                  <c:v>113.06177613874371</c:v>
                </c:pt>
                <c:pt idx="2975">
                  <c:v>112.92223745731803</c:v>
                </c:pt>
                <c:pt idx="2976">
                  <c:v>112.78185789746307</c:v>
                </c:pt>
                <c:pt idx="2977">
                  <c:v>112.64063898857044</c:v>
                </c:pt>
                <c:pt idx="2978">
                  <c:v>112.49858229762978</c:v>
                </c:pt>
                <c:pt idx="2979">
                  <c:v>112.35568942899775</c:v>
                </c:pt>
                <c:pt idx="2980">
                  <c:v>112.21196202415807</c:v>
                </c:pt>
                <c:pt idx="2981">
                  <c:v>112.06740176148162</c:v>
                </c:pt>
                <c:pt idx="2982">
                  <c:v>111.9220103559781</c:v>
                </c:pt>
                <c:pt idx="2983">
                  <c:v>111.77578955904211</c:v>
                </c:pt>
                <c:pt idx="2984">
                  <c:v>111.62874115819838</c:v>
                </c:pt>
                <c:pt idx="2985">
                  <c:v>111.4808669768376</c:v>
                </c:pt>
                <c:pt idx="2986">
                  <c:v>111.33216887394968</c:v>
                </c:pt>
                <c:pt idx="2987">
                  <c:v>111.1826487438513</c:v>
                </c:pt>
                <c:pt idx="2988">
                  <c:v>111.03230851591105</c:v>
                </c:pt>
                <c:pt idx="2989">
                  <c:v>110.88115015426571</c:v>
                </c:pt>
                <c:pt idx="2990">
                  <c:v>110.72917565753585</c:v>
                </c:pt>
                <c:pt idx="2991">
                  <c:v>110.57638705853523</c:v>
                </c:pt>
                <c:pt idx="2992">
                  <c:v>110.42278642397606</c:v>
                </c:pt>
                <c:pt idx="2993">
                  <c:v>110.26837585416851</c:v>
                </c:pt>
                <c:pt idx="2994">
                  <c:v>110.11315748272</c:v>
                </c:pt>
                <c:pt idx="2995">
                  <c:v>109.95713347622257</c:v>
                </c:pt>
                <c:pt idx="2996">
                  <c:v>109.80030603394691</c:v>
                </c:pt>
                <c:pt idx="2997">
                  <c:v>109.64267738752102</c:v>
                </c:pt>
                <c:pt idx="2998">
                  <c:v>109.48424980061445</c:v>
                </c:pt>
                <c:pt idx="2999">
                  <c:v>109.32502556860999</c:v>
                </c:pt>
                <c:pt idx="3000">
                  <c:v>109.16500701828065</c:v>
                </c:pt>
                <c:pt idx="3001">
                  <c:v>109.004196507454</c:v>
                </c:pt>
                <c:pt idx="3002">
                  <c:v>108.8425964246795</c:v>
                </c:pt>
                <c:pt idx="3003">
                  <c:v>108.68020918888678</c:v>
                </c:pt>
                <c:pt idx="3004">
                  <c:v>108.51703724904763</c:v>
                </c:pt>
                <c:pt idx="3005">
                  <c:v>108.35308308382541</c:v>
                </c:pt>
                <c:pt idx="3006">
                  <c:v>108.18834920122954</c:v>
                </c:pt>
                <c:pt idx="3007">
                  <c:v>108.02283813826024</c:v>
                </c:pt>
                <c:pt idx="3008">
                  <c:v>107.85655246055585</c:v>
                </c:pt>
                <c:pt idx="3009">
                  <c:v>107.68949476203073</c:v>
                </c:pt>
                <c:pt idx="3010">
                  <c:v>107.52166766451727</c:v>
                </c:pt>
                <c:pt idx="3011">
                  <c:v>107.35307381739736</c:v>
                </c:pt>
                <c:pt idx="3012">
                  <c:v>107.18371589723822</c:v>
                </c:pt>
                <c:pt idx="3013">
                  <c:v>107.01359660742224</c:v>
                </c:pt>
                <c:pt idx="3014">
                  <c:v>106.84271867777068</c:v>
                </c:pt>
                <c:pt idx="3015">
                  <c:v>106.67108486417258</c:v>
                </c:pt>
                <c:pt idx="3016">
                  <c:v>106.49869794820576</c:v>
                </c:pt>
                <c:pt idx="3017">
                  <c:v>106.32556073675642</c:v>
                </c:pt>
                <c:pt idx="3018">
                  <c:v>106.15167606163533</c:v>
                </c:pt>
                <c:pt idx="3019">
                  <c:v>105.97704677919792</c:v>
                </c:pt>
                <c:pt idx="3020">
                  <c:v>105.80167576995444</c:v>
                </c:pt>
                <c:pt idx="3021">
                  <c:v>105.62556593818134</c:v>
                </c:pt>
                <c:pt idx="3022">
                  <c:v>105.44872021153388</c:v>
                </c:pt>
                <c:pt idx="3023">
                  <c:v>105.27114154065187</c:v>
                </c:pt>
                <c:pt idx="3024">
                  <c:v>105.09283289876787</c:v>
                </c:pt>
                <c:pt idx="3025">
                  <c:v>104.91379728131005</c:v>
                </c:pt>
                <c:pt idx="3026">
                  <c:v>104.73403770550874</c:v>
                </c:pt>
                <c:pt idx="3027">
                  <c:v>104.55355720999512</c:v>
                </c:pt>
                <c:pt idx="3028">
                  <c:v>104.37235885440606</c:v>
                </c:pt>
                <c:pt idx="3029">
                  <c:v>104.19044571898124</c:v>
                </c:pt>
                <c:pt idx="3030">
                  <c:v>104.00782090416251</c:v>
                </c:pt>
                <c:pt idx="3031">
                  <c:v>103.82448753019224</c:v>
                </c:pt>
                <c:pt idx="3032">
                  <c:v>103.64044873671153</c:v>
                </c:pt>
                <c:pt idx="3033">
                  <c:v>103.45570768235383</c:v>
                </c:pt>
                <c:pt idx="3034">
                  <c:v>103.2702675443434</c:v>
                </c:pt>
                <c:pt idx="3035">
                  <c:v>103.08413151809043</c:v>
                </c:pt>
                <c:pt idx="3036">
                  <c:v>102.8973028167831</c:v>
                </c:pt>
                <c:pt idx="3037">
                  <c:v>102.70978467098604</c:v>
                </c:pt>
                <c:pt idx="3038">
                  <c:v>102.52158032823318</c:v>
                </c:pt>
                <c:pt idx="3039">
                  <c:v>102.33269305261977</c:v>
                </c:pt>
                <c:pt idx="3040">
                  <c:v>102.14312612440065</c:v>
                </c:pt>
                <c:pt idx="3041">
                  <c:v>101.95288283958189</c:v>
                </c:pt>
                <c:pt idx="3042">
                  <c:v>101.76196650951661</c:v>
                </c:pt>
                <c:pt idx="3043">
                  <c:v>101.57038046049919</c:v>
                </c:pt>
                <c:pt idx="3044">
                  <c:v>101.37812803336097</c:v>
                </c:pt>
                <c:pt idx="3045">
                  <c:v>101.18521258306528</c:v>
                </c:pt>
                <c:pt idx="3046">
                  <c:v>100.9916374783061</c:v>
                </c:pt>
                <c:pt idx="3047">
                  <c:v>100.79740610110217</c:v>
                </c:pt>
                <c:pt idx="3048">
                  <c:v>100.60252184639698</c:v>
                </c:pt>
                <c:pt idx="3049">
                  <c:v>100.4069881216555</c:v>
                </c:pt>
                <c:pt idx="3050">
                  <c:v>100.21080834646688</c:v>
                </c:pt>
                <c:pt idx="3051">
                  <c:v>100.01398595214346</c:v>
                </c:pt>
                <c:pt idx="3052">
                  <c:v>99.816524381321599</c:v>
                </c:pt>
                <c:pt idx="3053">
                  <c:v>99.61842708756754</c:v>
                </c:pt>
                <c:pt idx="3054">
                  <c:v>99.419697534979846</c:v>
                </c:pt>
                <c:pt idx="3055">
                  <c:v>99.220339197796719</c:v>
                </c:pt>
                <c:pt idx="3056">
                  <c:v>99.020355560004276</c:v>
                </c:pt>
                <c:pt idx="3057">
                  <c:v>98.819750114942465</c:v>
                </c:pt>
                <c:pt idx="3058">
                  <c:v>98.618526364920314</c:v>
                </c:pt>
                <c:pt idx="3059">
                  <c:v>98.416687820824706</c:v>
                </c:pt>
                <c:pt idx="3060">
                  <c:v>98.214238001739545</c:v>
                </c:pt>
                <c:pt idx="3061">
                  <c:v>98.01118043455628</c:v>
                </c:pt>
                <c:pt idx="3062">
                  <c:v>97.807518653598621</c:v>
                </c:pt>
                <c:pt idx="3063">
                  <c:v>97.603256200239059</c:v>
                </c:pt>
                <c:pt idx="3064">
                  <c:v>97.398396622523251</c:v>
                </c:pt>
                <c:pt idx="3065">
                  <c:v>97.192943474796806</c:v>
                </c:pt>
                <c:pt idx="3066">
                  <c:v>96.986900317329912</c:v>
                </c:pt>
                <c:pt idx="3067">
                  <c:v>96.780270715949612</c:v>
                </c:pt>
                <c:pt idx="3068">
                  <c:v>96.57305824167085</c:v>
                </c:pt>
                <c:pt idx="3069">
                  <c:v>96.365266470333978</c:v>
                </c:pt>
                <c:pt idx="3070">
                  <c:v>96.156898982239682</c:v>
                </c:pt>
                <c:pt idx="3071">
                  <c:v>95.947959361791575</c:v>
                </c:pt>
                <c:pt idx="3072">
                  <c:v>95.738451197138986</c:v>
                </c:pt>
                <c:pt idx="3073">
                  <c:v>95.528378079822431</c:v>
                </c:pt>
                <c:pt idx="3074">
                  <c:v>95.317743604424905</c:v>
                </c:pt>
                <c:pt idx="3075">
                  <c:v>95.106551368221133</c:v>
                </c:pt>
                <c:pt idx="3076">
                  <c:v>94.894804970835452</c:v>
                </c:pt>
                <c:pt idx="3077">
                  <c:v>94.682508013897944</c:v>
                </c:pt>
                <c:pt idx="3078">
                  <c:v>94.469664100708044</c:v>
                </c:pt>
                <c:pt idx="3079">
                  <c:v>94.256276835897737</c:v>
                </c:pt>
                <c:pt idx="3080">
                  <c:v>94.04234982510026</c:v>
                </c:pt>
                <c:pt idx="3081">
                  <c:v>93.82788667462151</c:v>
                </c:pt>
                <c:pt idx="3082">
                  <c:v>93.612890991115137</c:v>
                </c:pt>
                <c:pt idx="3083">
                  <c:v>93.397366381258678</c:v>
                </c:pt>
                <c:pt idx="3084">
                  <c:v>93.181316451440097</c:v>
                </c:pt>
                <c:pt idx="3085">
                  <c:v>92.964744807436588</c:v>
                </c:pt>
                <c:pt idx="3086">
                  <c:v>92.74765505411014</c:v>
                </c:pt>
                <c:pt idx="3087">
                  <c:v>92.530050795094297</c:v>
                </c:pt>
                <c:pt idx="3088">
                  <c:v>92.311935632494595</c:v>
                </c:pt>
                <c:pt idx="3089">
                  <c:v>92.093313166585617</c:v>
                </c:pt>
                <c:pt idx="3090">
                  <c:v>91.874186995516297</c:v>
                </c:pt>
                <c:pt idx="3091">
                  <c:v>91.654560715017325</c:v>
                </c:pt>
                <c:pt idx="3092">
                  <c:v>91.434437918112323</c:v>
                </c:pt>
                <c:pt idx="3093">
                  <c:v>91.213822194830598</c:v>
                </c:pt>
                <c:pt idx="3094">
                  <c:v>90.992717131930405</c:v>
                </c:pt>
                <c:pt idx="3095">
                  <c:v>90.771126312618946</c:v>
                </c:pt>
                <c:pt idx="3096">
                  <c:v>90.549053316279597</c:v>
                </c:pt>
                <c:pt idx="3097">
                  <c:v>90.32650171820444</c:v>
                </c:pt>
                <c:pt idx="3098">
                  <c:v>90.103475089327134</c:v>
                </c:pt>
                <c:pt idx="3099">
                  <c:v>89.879976995962025</c:v>
                </c:pt>
                <c:pt idx="3100">
                  <c:v>89.65601099954911</c:v>
                </c:pt>
                <c:pt idx="3101">
                  <c:v>89.431580656397941</c:v>
                </c:pt>
                <c:pt idx="3102">
                  <c:v>89.20668951744139</c:v>
                </c:pt>
                <c:pt idx="3103">
                  <c:v>88.981341127988685</c:v>
                </c:pt>
                <c:pt idx="3104">
                  <c:v>88.755539027486293</c:v>
                </c:pt>
                <c:pt idx="3105">
                  <c:v>88.529286749280118</c:v>
                </c:pt>
                <c:pt idx="3106">
                  <c:v>88.302587820383394</c:v>
                </c:pt>
                <c:pt idx="3107">
                  <c:v>88.07544576124883</c:v>
                </c:pt>
                <c:pt idx="3108">
                  <c:v>87.847864085542682</c:v>
                </c:pt>
                <c:pt idx="3109">
                  <c:v>87.619846299926891</c:v>
                </c:pt>
                <c:pt idx="3110">
                  <c:v>87.391395903840632</c:v>
                </c:pt>
                <c:pt idx="3111">
                  <c:v>87.162516389290857</c:v>
                </c:pt>
                <c:pt idx="3112">
                  <c:v>86.933211240643089</c:v>
                </c:pt>
                <c:pt idx="3113">
                  <c:v>86.703483934418003</c:v>
                </c:pt>
                <c:pt idx="3114">
                  <c:v>86.473337939092772</c:v>
                </c:pt>
                <c:pt idx="3115">
                  <c:v>86.242776714904807</c:v>
                </c:pt>
                <c:pt idx="3116">
                  <c:v>86.011803713661536</c:v>
                </c:pt>
                <c:pt idx="3117">
                  <c:v>85.780422378552842</c:v>
                </c:pt>
                <c:pt idx="3118">
                  <c:v>85.548636143968608</c:v>
                </c:pt>
                <c:pt idx="3119">
                  <c:v>85.316448435318733</c:v>
                </c:pt>
                <c:pt idx="3120">
                  <c:v>85.083862668860192</c:v>
                </c:pt>
                <c:pt idx="3121">
                  <c:v>84.850882251524681</c:v>
                </c:pt>
                <c:pt idx="3122">
                  <c:v>84.617510580753716</c:v>
                </c:pt>
                <c:pt idx="3123">
                  <c:v>84.383751044334886</c:v>
                </c:pt>
                <c:pt idx="3124">
                  <c:v>84.149607020242982</c:v>
                </c:pt>
                <c:pt idx="3125">
                  <c:v>83.915081876487292</c:v>
                </c:pt>
                <c:pt idx="3126">
                  <c:v>83.680178970959517</c:v>
                </c:pt>
                <c:pt idx="3127">
                  <c:v>83.444901651287836</c:v>
                </c:pt>
                <c:pt idx="3128">
                  <c:v>83.209253254693692</c:v>
                </c:pt>
                <c:pt idx="3129">
                  <c:v>82.973237107854899</c:v>
                </c:pt>
                <c:pt idx="3130">
                  <c:v>82.73685652676798</c:v>
                </c:pt>
                <c:pt idx="3131">
                  <c:v>82.500114816619813</c:v>
                </c:pt>
                <c:pt idx="3132">
                  <c:v>82.263015271659583</c:v>
                </c:pt>
                <c:pt idx="3133">
                  <c:v>82.025561175075225</c:v>
                </c:pt>
                <c:pt idx="3134">
                  <c:v>81.787755798874144</c:v>
                </c:pt>
                <c:pt idx="3135">
                  <c:v>81.549602403768091</c:v>
                </c:pt>
                <c:pt idx="3136">
                  <c:v>81.311104239060327</c:v>
                </c:pt>
                <c:pt idx="3137">
                  <c:v>81.072264542537354</c:v>
                </c:pt>
                <c:pt idx="3138">
                  <c:v>80.833086540364704</c:v>
                </c:pt>
                <c:pt idx="3139">
                  <c:v>80.593573446985687</c:v>
                </c:pt>
                <c:pt idx="3140">
                  <c:v>80.353728465024261</c:v>
                </c:pt>
                <c:pt idx="3141">
                  <c:v>80.113554785189706</c:v>
                </c:pt>
                <c:pt idx="3142">
                  <c:v>79.873055586188784</c:v>
                </c:pt>
                <c:pt idx="3143">
                  <c:v>79.632234034635374</c:v>
                </c:pt>
                <c:pt idx="3144">
                  <c:v>79.391093284970779</c:v>
                </c:pt>
                <c:pt idx="3145">
                  <c:v>79.149636479379879</c:v>
                </c:pt>
                <c:pt idx="3146">
                  <c:v>78.907866747718217</c:v>
                </c:pt>
                <c:pt idx="3147">
                  <c:v>78.665787207434335</c:v>
                </c:pt>
                <c:pt idx="3148">
                  <c:v>78.423400963503013</c:v>
                </c:pt>
                <c:pt idx="3149">
                  <c:v>78.180711108357272</c:v>
                </c:pt>
                <c:pt idx="3150">
                  <c:v>77.93772072182324</c:v>
                </c:pt>
                <c:pt idx="3151">
                  <c:v>77.694432871062787</c:v>
                </c:pt>
                <c:pt idx="3152">
                  <c:v>77.450850610510912</c:v>
                </c:pt>
                <c:pt idx="3153">
                  <c:v>77.206976981827481</c:v>
                </c:pt>
                <c:pt idx="3154">
                  <c:v>76.962815013841364</c:v>
                </c:pt>
                <c:pt idx="3155">
                  <c:v>76.718367722502379</c:v>
                </c:pt>
                <c:pt idx="3156">
                  <c:v>76.473638110837243</c:v>
                </c:pt>
                <c:pt idx="3157">
                  <c:v>76.228629168907787</c:v>
                </c:pt>
                <c:pt idx="3158">
                  <c:v>75.983343873766927</c:v>
                </c:pt>
                <c:pt idx="3159">
                  <c:v>75.737785189426972</c:v>
                </c:pt>
                <c:pt idx="3160">
                  <c:v>75.491956066820862</c:v>
                </c:pt>
                <c:pt idx="3161">
                  <c:v>75.245859443772659</c:v>
                </c:pt>
                <c:pt idx="3162">
                  <c:v>74.999498244968862</c:v>
                </c:pt>
                <c:pt idx="3163">
                  <c:v>74.752875381931347</c:v>
                </c:pt>
                <c:pt idx="3164">
                  <c:v>74.505993752993305</c:v>
                </c:pt>
                <c:pt idx="3165">
                  <c:v>74.258856243278458</c:v>
                </c:pt>
                <c:pt idx="3166">
                  <c:v>74.011465724683404</c:v>
                </c:pt>
                <c:pt idx="3167">
                  <c:v>73.763825055856998</c:v>
                </c:pt>
                <c:pt idx="3168">
                  <c:v>73.515937082191442</c:v>
                </c:pt>
                <c:pt idx="3169">
                  <c:v>73.267804635807948</c:v>
                </c:pt>
                <c:pt idx="3170">
                  <c:v>73.01943053554696</c:v>
                </c:pt>
                <c:pt idx="3171">
                  <c:v>72.770817586960902</c:v>
                </c:pt>
                <c:pt idx="3172">
                  <c:v>72.5219685823118</c:v>
                </c:pt>
                <c:pt idx="3173">
                  <c:v>72.272886300564934</c:v>
                </c:pt>
                <c:pt idx="3174">
                  <c:v>72.023573507387724</c:v>
                </c:pt>
                <c:pt idx="3175">
                  <c:v>71.774032955155405</c:v>
                </c:pt>
                <c:pt idx="3176">
                  <c:v>71.524267382948821</c:v>
                </c:pt>
                <c:pt idx="3177">
                  <c:v>71.27427951656334</c:v>
                </c:pt>
                <c:pt idx="3178">
                  <c:v>71.024072068514542</c:v>
                </c:pt>
                <c:pt idx="3179">
                  <c:v>70.773647738044176</c:v>
                </c:pt>
                <c:pt idx="3180">
                  <c:v>70.523009211136696</c:v>
                </c:pt>
                <c:pt idx="3181">
                  <c:v>70.272159160527309</c:v>
                </c:pt>
                <c:pt idx="3182">
                  <c:v>70.02110024571634</c:v>
                </c:pt>
                <c:pt idx="3183">
                  <c:v>69.769835112988787</c:v>
                </c:pt>
                <c:pt idx="3184">
                  <c:v>69.518366395425531</c:v>
                </c:pt>
                <c:pt idx="3185">
                  <c:v>69.266696712926304</c:v>
                </c:pt>
                <c:pt idx="3186">
                  <c:v>69.014828672231943</c:v>
                </c:pt>
                <c:pt idx="3187">
                  <c:v>68.762764866941737</c:v>
                </c:pt>
                <c:pt idx="3188">
                  <c:v>68.510507877539382</c:v>
                </c:pt>
                <c:pt idx="3189">
                  <c:v>68.258060271419808</c:v>
                </c:pt>
                <c:pt idx="3190">
                  <c:v>68.005424602910608</c:v>
                </c:pt>
                <c:pt idx="3191">
                  <c:v>67.752603413302054</c:v>
                </c:pt>
                <c:pt idx="3192">
                  <c:v>67.49959923087917</c:v>
                </c:pt>
                <c:pt idx="3193">
                  <c:v>67.246414570946826</c:v>
                </c:pt>
                <c:pt idx="3194">
                  <c:v>66.993051935862027</c:v>
                </c:pt>
                <c:pt idx="3195">
                  <c:v>66.739513815068861</c:v>
                </c:pt>
                <c:pt idx="3196">
                  <c:v>66.485802685130849</c:v>
                </c:pt>
                <c:pt idx="3197">
                  <c:v>66.231921009764164</c:v>
                </c:pt>
                <c:pt idx="3198">
                  <c:v>65.977871239874034</c:v>
                </c:pt>
                <c:pt idx="3199">
                  <c:v>65.723655813594036</c:v>
                </c:pt>
                <c:pt idx="3200">
                  <c:v>65.469277156319691</c:v>
                </c:pt>
                <c:pt idx="3201">
                  <c:v>65.214737680748712</c:v>
                </c:pt>
                <c:pt idx="3202">
                  <c:v>64.960039786923346</c:v>
                </c:pt>
                <c:pt idx="3203">
                  <c:v>64.705185862265438</c:v>
                </c:pt>
                <c:pt idx="3204">
                  <c:v>64.450178281621689</c:v>
                </c:pt>
                <c:pt idx="3205">
                  <c:v>64.195019407305338</c:v>
                </c:pt>
                <c:pt idx="3206">
                  <c:v>63.939711589136223</c:v>
                </c:pt>
                <c:pt idx="3207">
                  <c:v>63.684257164488145</c:v>
                </c:pt>
                <c:pt idx="3208">
                  <c:v>63.428658458328471</c:v>
                </c:pt>
                <c:pt idx="3209">
                  <c:v>63.172917783267749</c:v>
                </c:pt>
                <c:pt idx="3210">
                  <c:v>62.917037439601842</c:v>
                </c:pt>
                <c:pt idx="3211">
                  <c:v>62.661019715360794</c:v>
                </c:pt>
                <c:pt idx="3212">
                  <c:v>62.404866886352224</c:v>
                </c:pt>
                <c:pt idx="3213">
                  <c:v>62.1485812162108</c:v>
                </c:pt>
                <c:pt idx="3214">
                  <c:v>61.89216495644726</c:v>
                </c:pt>
                <c:pt idx="3215">
                  <c:v>61.635620346492914</c:v>
                </c:pt>
                <c:pt idx="3216">
                  <c:v>61.37894961375099</c:v>
                </c:pt>
                <c:pt idx="3217">
                  <c:v>61.122154973646388</c:v>
                </c:pt>
                <c:pt idx="3218">
                  <c:v>60.865238629672717</c:v>
                </c:pt>
                <c:pt idx="3219">
                  <c:v>60.608202773445399</c:v>
                </c:pt>
                <c:pt idx="3220">
                  <c:v>60.351049584748935</c:v>
                </c:pt>
                <c:pt idx="3221">
                  <c:v>60.093781231589318</c:v>
                </c:pt>
                <c:pt idx="3222">
                  <c:v>59.836399870245884</c:v>
                </c:pt>
                <c:pt idx="3223">
                  <c:v>59.578907645320484</c:v>
                </c:pt>
                <c:pt idx="3224">
                  <c:v>59.321306689790859</c:v>
                </c:pt>
                <c:pt idx="3225">
                  <c:v>59.063599125061856</c:v>
                </c:pt>
                <c:pt idx="3226">
                  <c:v>58.805787061017512</c:v>
                </c:pt>
                <c:pt idx="3227">
                  <c:v>58.547872596071898</c:v>
                </c:pt>
                <c:pt idx="3228">
                  <c:v>58.289857817226348</c:v>
                </c:pt>
                <c:pt idx="3229">
                  <c:v>58.0317448001164</c:v>
                </c:pt>
                <c:pt idx="3230">
                  <c:v>57.773535609068162</c:v>
                </c:pt>
                <c:pt idx="3231">
                  <c:v>57.515232297151073</c:v>
                </c:pt>
                <c:pt idx="3232">
                  <c:v>57.256836906229395</c:v>
                </c:pt>
                <c:pt idx="3233">
                  <c:v>56.998351467018082</c:v>
                </c:pt>
                <c:pt idx="3234">
                  <c:v>56.739777999132741</c:v>
                </c:pt>
                <c:pt idx="3235">
                  <c:v>56.481118511147898</c:v>
                </c:pt>
                <c:pt idx="3236">
                  <c:v>56.222375000644732</c:v>
                </c:pt>
                <c:pt idx="3237">
                  <c:v>55.963549454270748</c:v>
                </c:pt>
                <c:pt idx="3238">
                  <c:v>55.704643847788688</c:v>
                </c:pt>
                <c:pt idx="3239">
                  <c:v>55.445660146132951</c:v>
                </c:pt>
                <c:pt idx="3240">
                  <c:v>55.1866003034622</c:v>
                </c:pt>
                <c:pt idx="3241">
                  <c:v>54.927466263213475</c:v>
                </c:pt>
                <c:pt idx="3242">
                  <c:v>54.668259958158046</c:v>
                </c:pt>
                <c:pt idx="3243">
                  <c:v>54.408983310449514</c:v>
                </c:pt>
                <c:pt idx="3244">
                  <c:v>54.149638231685557</c:v>
                </c:pt>
                <c:pt idx="3245">
                  <c:v>53.89022662295416</c:v>
                </c:pt>
                <c:pt idx="3246">
                  <c:v>53.630750374893296</c:v>
                </c:pt>
                <c:pt idx="3247">
                  <c:v>53.371211367741552</c:v>
                </c:pt>
                <c:pt idx="3248">
                  <c:v>53.111611471392365</c:v>
                </c:pt>
                <c:pt idx="3249">
                  <c:v>52.851952545448185</c:v>
                </c:pt>
                <c:pt idx="3250">
                  <c:v>52.592236439273606</c:v>
                </c:pt>
                <c:pt idx="3251">
                  <c:v>52.332464992051058</c:v>
                </c:pt>
                <c:pt idx="3252">
                  <c:v>52.072640032830009</c:v>
                </c:pt>
                <c:pt idx="3253">
                  <c:v>51.812763380584869</c:v>
                </c:pt>
                <c:pt idx="3254">
                  <c:v>51.552836844267205</c:v>
                </c:pt>
                <c:pt idx="3255">
                  <c:v>51.292862222856996</c:v>
                </c:pt>
                <c:pt idx="3256">
                  <c:v>51.032841305418998</c:v>
                </c:pt>
                <c:pt idx="3257">
                  <c:v>50.772775871155375</c:v>
                </c:pt>
                <c:pt idx="3258">
                  <c:v>50.512667689456549</c:v>
                </c:pt>
                <c:pt idx="3259">
                  <c:v>50.25251851995796</c:v>
                </c:pt>
                <c:pt idx="3260">
                  <c:v>49.992330112590537</c:v>
                </c:pt>
                <c:pt idx="3261">
                  <c:v>49.732104207634393</c:v>
                </c:pt>
                <c:pt idx="3262">
                  <c:v>49.471842535773192</c:v>
                </c:pt>
                <c:pt idx="3263">
                  <c:v>49.211546818144569</c:v>
                </c:pt>
                <c:pt idx="3264">
                  <c:v>48.951218766396096</c:v>
                </c:pt>
                <c:pt idx="3265">
                  <c:v>48.690860082734446</c:v>
                </c:pt>
                <c:pt idx="3266">
                  <c:v>48.430472459982468</c:v>
                </c:pt>
                <c:pt idx="3267">
                  <c:v>48.170057581627447</c:v>
                </c:pt>
                <c:pt idx="3268">
                  <c:v>47.909617121877005</c:v>
                </c:pt>
                <c:pt idx="3269">
                  <c:v>47.64915274571166</c:v>
                </c:pt>
                <c:pt idx="3270">
                  <c:v>47.388666108934586</c:v>
                </c:pt>
                <c:pt idx="3271">
                  <c:v>47.128158858227039</c:v>
                </c:pt>
                <c:pt idx="3272">
                  <c:v>46.867632631200053</c:v>
                </c:pt>
                <c:pt idx="3273">
                  <c:v>46.607089056446256</c:v>
                </c:pt>
                <c:pt idx="3274">
                  <c:v>46.346529753593472</c:v>
                </c:pt>
                <c:pt idx="3275">
                  <c:v>46.085956333355909</c:v>
                </c:pt>
                <c:pt idx="3276">
                  <c:v>45.825370397587562</c:v>
                </c:pt>
                <c:pt idx="3277">
                  <c:v>45.564773539334993</c:v>
                </c:pt>
                <c:pt idx="3278">
                  <c:v>45.304167342888178</c:v>
                </c:pt>
                <c:pt idx="3279">
                  <c:v>45.043553383834734</c:v>
                </c:pt>
                <c:pt idx="3280">
                  <c:v>44.782933229110967</c:v>
                </c:pt>
                <c:pt idx="3281">
                  <c:v>44.522308437054704</c:v>
                </c:pt>
                <c:pt idx="3282">
                  <c:v>44.261680557459357</c:v>
                </c:pt>
                <c:pt idx="3283">
                  <c:v>44.001051131623996</c:v>
                </c:pt>
                <c:pt idx="3284">
                  <c:v>43.740421692406869</c:v>
                </c:pt>
                <c:pt idx="3285">
                  <c:v>43.479793764279322</c:v>
                </c:pt>
                <c:pt idx="3286">
                  <c:v>43.219168863376098</c:v>
                </c:pt>
                <c:pt idx="3287">
                  <c:v>42.958548497550254</c:v>
                </c:pt>
                <c:pt idx="3288">
                  <c:v>42.697934166423778</c:v>
                </c:pt>
                <c:pt idx="3289">
                  <c:v>42.43732736144301</c:v>
                </c:pt>
                <c:pt idx="3290">
                  <c:v>42.176729565929321</c:v>
                </c:pt>
                <c:pt idx="3291">
                  <c:v>41.916142255133167</c:v>
                </c:pt>
                <c:pt idx="3292">
                  <c:v>41.655566896287866</c:v>
                </c:pt>
                <c:pt idx="3293">
                  <c:v>41.395004948660301</c:v>
                </c:pt>
                <c:pt idx="3294">
                  <c:v>41.134457863608048</c:v>
                </c:pt>
                <c:pt idx="3295">
                  <c:v>40.873927084628519</c:v>
                </c:pt>
                <c:pt idx="3296">
                  <c:v>40.61341404741691</c:v>
                </c:pt>
                <c:pt idx="3297">
                  <c:v>40.352920179916822</c:v>
                </c:pt>
                <c:pt idx="3298">
                  <c:v>40.092446902375286</c:v>
                </c:pt>
                <c:pt idx="3299">
                  <c:v>39.831995627395884</c:v>
                </c:pt>
                <c:pt idx="3300">
                  <c:v>39.571567759995503</c:v>
                </c:pt>
                <c:pt idx="3301">
                  <c:v>39.311164697654505</c:v>
                </c:pt>
                <c:pt idx="3302">
                  <c:v>39.050787830374901</c:v>
                </c:pt>
                <c:pt idx="3303">
                  <c:v>38.790438540733732</c:v>
                </c:pt>
                <c:pt idx="3304">
                  <c:v>38.530118203937747</c:v>
                </c:pt>
                <c:pt idx="3305">
                  <c:v>38.269828187878119</c:v>
                </c:pt>
                <c:pt idx="3306">
                  <c:v>38.009569853186832</c:v>
                </c:pt>
                <c:pt idx="3307">
                  <c:v>37.749344553291138</c:v>
                </c:pt>
                <c:pt idx="3308">
                  <c:v>37.489153634470568</c:v>
                </c:pt>
                <c:pt idx="3309">
                  <c:v>37.228998435910881</c:v>
                </c:pt>
                <c:pt idx="3310">
                  <c:v>36.968880289762978</c:v>
                </c:pt>
                <c:pt idx="3311">
                  <c:v>36.708800521195514</c:v>
                </c:pt>
                <c:pt idx="3312">
                  <c:v>36.448760448455403</c:v>
                </c:pt>
                <c:pt idx="3313">
                  <c:v>36.188761382923275</c:v>
                </c:pt>
                <c:pt idx="3314">
                  <c:v>35.928804629168695</c:v>
                </c:pt>
                <c:pt idx="3315">
                  <c:v>35.668891485011272</c:v>
                </c:pt>
                <c:pt idx="3316">
                  <c:v>35.409023241575767</c:v>
                </c:pt>
                <c:pt idx="3317">
                  <c:v>35.149201183350044</c:v>
                </c:pt>
                <c:pt idx="3318">
                  <c:v>34.889426588245044</c:v>
                </c:pt>
                <c:pt idx="3319">
                  <c:v>34.629700727652249</c:v>
                </c:pt>
                <c:pt idx="3320">
                  <c:v>34.370024866502092</c:v>
                </c:pt>
                <c:pt idx="3321">
                  <c:v>34.110400263323271</c:v>
                </c:pt>
                <c:pt idx="3322">
                  <c:v>33.85082817030414</c:v>
                </c:pt>
                <c:pt idx="3323">
                  <c:v>33.591309833349953</c:v>
                </c:pt>
                <c:pt idx="3324">
                  <c:v>33.331846492143569</c:v>
                </c:pt>
                <c:pt idx="3325">
                  <c:v>33.072439380206362</c:v>
                </c:pt>
                <c:pt idx="3326">
                  <c:v>32.813089724959639</c:v>
                </c:pt>
                <c:pt idx="3327">
                  <c:v>32.553798747783958</c:v>
                </c:pt>
                <c:pt idx="3328">
                  <c:v>32.294567664081484</c:v>
                </c:pt>
                <c:pt idx="3329">
                  <c:v>32.035397683337521</c:v>
                </c:pt>
                <c:pt idx="3330">
                  <c:v>31.776290009183072</c:v>
                </c:pt>
                <c:pt idx="3331">
                  <c:v>31.517245839455455</c:v>
                </c:pt>
                <c:pt idx="3332">
                  <c:v>31.258266366265275</c:v>
                </c:pt>
                <c:pt idx="3333">
                  <c:v>30.99935277605303</c:v>
                </c:pt>
                <c:pt idx="3334">
                  <c:v>30.740506249658267</c:v>
                </c:pt>
                <c:pt idx="3335">
                  <c:v>30.481727962380887</c:v>
                </c:pt>
                <c:pt idx="3336">
                  <c:v>30.223019084044523</c:v>
                </c:pt>
                <c:pt idx="3337">
                  <c:v>29.964380779063447</c:v>
                </c:pt>
                <c:pt idx="3338">
                  <c:v>29.705814206505039</c:v>
                </c:pt>
                <c:pt idx="3339">
                  <c:v>29.447320520156069</c:v>
                </c:pt>
                <c:pt idx="3340">
                  <c:v>29.188900868588206</c:v>
                </c:pt>
                <c:pt idx="3341">
                  <c:v>28.930556395223448</c:v>
                </c:pt>
                <c:pt idx="3342">
                  <c:v>28.672288238401535</c:v>
                </c:pt>
                <c:pt idx="3343">
                  <c:v>28.414097531444838</c:v>
                </c:pt>
                <c:pt idx="3344">
                  <c:v>28.15598540272606</c:v>
                </c:pt>
                <c:pt idx="3345">
                  <c:v>27.897952975736246</c:v>
                </c:pt>
                <c:pt idx="3346">
                  <c:v>27.640001369151861</c:v>
                </c:pt>
                <c:pt idx="3347">
                  <c:v>27.382131696901439</c:v>
                </c:pt>
                <c:pt idx="3348">
                  <c:v>27.124345068237034</c:v>
                </c:pt>
                <c:pt idx="3349">
                  <c:v>26.866642587799902</c:v>
                </c:pt>
                <c:pt idx="3350">
                  <c:v>26.60902535569079</c:v>
                </c:pt>
                <c:pt idx="3351">
                  <c:v>26.351494467539908</c:v>
                </c:pt>
                <c:pt idx="3352">
                  <c:v>26.094051014575257</c:v>
                </c:pt>
                <c:pt idx="3353">
                  <c:v>25.836696083693738</c:v>
                </c:pt>
                <c:pt idx="3354">
                  <c:v>25.579430757530901</c:v>
                </c:pt>
                <c:pt idx="3355">
                  <c:v>25.322256114532223</c:v>
                </c:pt>
                <c:pt idx="3356">
                  <c:v>25.065173229023515</c:v>
                </c:pt>
                <c:pt idx="3357">
                  <c:v>24.808183171282138</c:v>
                </c:pt>
                <c:pt idx="3358">
                  <c:v>24.551287007610455</c:v>
                </c:pt>
                <c:pt idx="3359">
                  <c:v>24.294485800404573</c:v>
                </c:pt>
                <c:pt idx="3360">
                  <c:v>24.037780608229781</c:v>
                </c:pt>
                <c:pt idx="3361">
                  <c:v>23.781172485890323</c:v>
                </c:pt>
                <c:pt idx="3362">
                  <c:v>23.524662484503949</c:v>
                </c:pt>
                <c:pt idx="3363">
                  <c:v>23.268251651576435</c:v>
                </c:pt>
                <c:pt idx="3364">
                  <c:v>23.01194103107008</c:v>
                </c:pt>
                <c:pt idx="3365">
                  <c:v>22.755731663482777</c:v>
                </c:pt>
                <c:pt idx="3366">
                  <c:v>22.499624585918809</c:v>
                </c:pt>
                <c:pt idx="3367">
                  <c:v>22.243620832163657</c:v>
                </c:pt>
                <c:pt idx="3368">
                  <c:v>21.987721432758264</c:v>
                </c:pt>
                <c:pt idx="3369">
                  <c:v>21.731927415074949</c:v>
                </c:pt>
                <c:pt idx="3370">
                  <c:v>21.476239803390683</c:v>
                </c:pt>
                <c:pt idx="3371">
                  <c:v>21.220659618962316</c:v>
                </c:pt>
                <c:pt idx="3372">
                  <c:v>20.965187880102803</c:v>
                </c:pt>
                <c:pt idx="3373">
                  <c:v>20.709825602256728</c:v>
                </c:pt>
                <c:pt idx="3374">
                  <c:v>20.454573798074392</c:v>
                </c:pt>
                <c:pt idx="3375">
                  <c:v>20.199433477490174</c:v>
                </c:pt>
                <c:pt idx="3376">
                  <c:v>19.944405647795804</c:v>
                </c:pt>
                <c:pt idx="3377">
                  <c:v>19.689491313718889</c:v>
                </c:pt>
                <c:pt idx="3378">
                  <c:v>19.434691477498347</c:v>
                </c:pt>
                <c:pt idx="3379">
                  <c:v>19.180007138960121</c:v>
                </c:pt>
                <c:pt idx="3380">
                  <c:v>18.925439295595908</c:v>
                </c:pt>
                <c:pt idx="3381">
                  <c:v>18.670988942637109</c:v>
                </c:pt>
                <c:pt idx="3382">
                  <c:v>18.416657073134672</c:v>
                </c:pt>
                <c:pt idx="3383">
                  <c:v>18.162444678033097</c:v>
                </c:pt>
                <c:pt idx="3384">
                  <c:v>17.908352746249989</c:v>
                </c:pt>
                <c:pt idx="3385">
                  <c:v>17.65438226475149</c:v>
                </c:pt>
                <c:pt idx="3386">
                  <c:v>17.400534218630241</c:v>
                </c:pt>
                <c:pt idx="3387">
                  <c:v>17.146809591181665</c:v>
                </c:pt>
                <c:pt idx="3388">
                  <c:v>16.893209363983317</c:v>
                </c:pt>
                <c:pt idx="3389">
                  <c:v>16.639734516969185</c:v>
                </c:pt>
                <c:pt idx="3390">
                  <c:v>16.386386028509179</c:v>
                </c:pt>
                <c:pt idx="3391">
                  <c:v>16.133164875485079</c:v>
                </c:pt>
                <c:pt idx="3392">
                  <c:v>15.880072033368805</c:v>
                </c:pt>
                <c:pt idx="3393">
                  <c:v>15.627108476299014</c:v>
                </c:pt>
                <c:pt idx="3394">
                  <c:v>15.374275177158353</c:v>
                </c:pt>
                <c:pt idx="3395">
                  <c:v>15.121573107649709</c:v>
                </c:pt>
                <c:pt idx="3396">
                  <c:v>14.869003238374546</c:v>
                </c:pt>
                <c:pt idx="3397">
                  <c:v>14.616566538909581</c:v>
                </c:pt>
                <c:pt idx="3398">
                  <c:v>14.364263977881791</c:v>
                </c:pt>
                <c:pt idx="3399">
                  <c:v>14.11209652304828</c:v>
                </c:pt>
                <c:pt idx="3400">
                  <c:v>13.860065141369631</c:v>
                </c:pt>
                <c:pt idx="3401">
                  <c:v>13.608170799088043</c:v>
                </c:pt>
                <c:pt idx="3402">
                  <c:v>13.35641446180324</c:v>
                </c:pt>
                <c:pt idx="3403">
                  <c:v>13.104797094547479</c:v>
                </c:pt>
                <c:pt idx="3404">
                  <c:v>12.853319661863992</c:v>
                </c:pt>
                <c:pt idx="3405">
                  <c:v>12.601983127878782</c:v>
                </c:pt>
                <c:pt idx="3406">
                  <c:v>12.350788456379377</c:v>
                </c:pt>
                <c:pt idx="3407">
                  <c:v>12.099736610888158</c:v>
                </c:pt>
                <c:pt idx="3408">
                  <c:v>11.84882855473731</c:v>
                </c:pt>
                <c:pt idx="3409">
                  <c:v>11.598065251144448</c:v>
                </c:pt>
                <c:pt idx="3410">
                  <c:v>11.347447663285664</c:v>
                </c:pt>
                <c:pt idx="3411">
                  <c:v>11.09697675436982</c:v>
                </c:pt>
                <c:pt idx="3412">
                  <c:v>10.846653487713098</c:v>
                </c:pt>
                <c:pt idx="3413">
                  <c:v>10.596478826810596</c:v>
                </c:pt>
                <c:pt idx="3414">
                  <c:v>10.346453735411274</c:v>
                </c:pt>
                <c:pt idx="3415">
                  <c:v>10.096579177588239</c:v>
                </c:pt>
                <c:pt idx="3416">
                  <c:v>9.8468561178137008</c:v>
                </c:pt>
                <c:pt idx="3417">
                  <c:v>9.597285521027743</c:v>
                </c:pt>
                <c:pt idx="3418">
                  <c:v>9.3478683527119983</c:v>
                </c:pt>
                <c:pt idx="3419">
                  <c:v>9.0986055789588249</c:v>
                </c:pt>
                <c:pt idx="3420">
                  <c:v>8.8494981665433556</c:v>
                </c:pt>
                <c:pt idx="3421">
                  <c:v>8.6005470829922217</c:v>
                </c:pt>
                <c:pt idx="3422">
                  <c:v>8.3517532966528165</c:v>
                </c:pt>
                <c:pt idx="3423">
                  <c:v>8.103117776763952</c:v>
                </c:pt>
                <c:pt idx="3424">
                  <c:v>7.8546414935222231</c:v>
                </c:pt>
                <c:pt idx="3425">
                  <c:v>7.6063254181511297</c:v>
                </c:pt>
                <c:pt idx="3426">
                  <c:v>7.3581705229681234</c:v>
                </c:pt>
                <c:pt idx="3427">
                  <c:v>7.1101777814516254</c:v>
                </c:pt>
                <c:pt idx="3428">
                  <c:v>6.8623481683061698</c:v>
                </c:pt>
                <c:pt idx="3429">
                  <c:v>6.6146826595289383</c:v>
                </c:pt>
                <c:pt idx="3430">
                  <c:v>6.3671822324742209</c:v>
                </c:pt>
                <c:pt idx="3431">
                  <c:v>6.1198478659184445</c:v>
                </c:pt>
                <c:pt idx="3432">
                  <c:v>5.8726805401226159</c:v>
                </c:pt>
                <c:pt idx="3433">
                  <c:v>5.6256812368957867</c:v>
                </c:pt>
                <c:pt idx="3434">
                  <c:v>5.3788509396580935</c:v>
                </c:pt>
                <c:pt idx="3435">
                  <c:v>5.1321906335007554</c:v>
                </c:pt>
                <c:pt idx="3436">
                  <c:v>4.8857013052486309</c:v>
                </c:pt>
                <c:pt idx="3437">
                  <c:v>4.6393839435184816</c:v>
                </c:pt>
                <c:pt idx="3438">
                  <c:v>4.3932395387802785</c:v>
                </c:pt>
                <c:pt idx="3439">
                  <c:v>4.1472690834136472</c:v>
                </c:pt>
                <c:pt idx="3440">
                  <c:v>3.9014735717678946</c:v>
                </c:pt>
                <c:pt idx="3441">
                  <c:v>3.6558540002176301</c:v>
                </c:pt>
                <c:pt idx="3442">
                  <c:v>3.4104113672184724</c:v>
                </c:pt>
                <c:pt idx="3443">
                  <c:v>3.1651466733644043</c:v>
                </c:pt>
                <c:pt idx="3444">
                  <c:v>2.9200609214401254</c:v>
                </c:pt>
                <c:pt idx="3445">
                  <c:v>2.675155116476077</c:v>
                </c:pt>
                <c:pt idx="3446">
                  <c:v>2.4304302658006804</c:v>
                </c:pt>
                <c:pt idx="3447">
                  <c:v>2.1858873790918949</c:v>
                </c:pt>
                <c:pt idx="3448">
                  <c:v>1.9415274684293422</c:v>
                </c:pt>
                <c:pt idx="3449">
                  <c:v>1.6973515483433346</c:v>
                </c:pt>
                <c:pt idx="3450">
                  <c:v>1.4533606358642714</c:v>
                </c:pt>
                <c:pt idx="3451">
                  <c:v>1.2095557505710985</c:v>
                </c:pt>
                <c:pt idx="3452">
                  <c:v>0.96593791463857315</c:v>
                </c:pt>
                <c:pt idx="3453">
                  <c:v>0.72250815288325043</c:v>
                </c:pt>
                <c:pt idx="3454">
                  <c:v>0.47926749280847503</c:v>
                </c:pt>
                <c:pt idx="3455">
                  <c:v>0.23621696464905995</c:v>
                </c:pt>
                <c:pt idx="3456">
                  <c:v>-6.6423985843186983E-3</c:v>
                </c:pt>
                <c:pt idx="3457">
                  <c:v>-0.24930956106499025</c:v>
                </c:pt>
                <c:pt idx="3458">
                  <c:v>-0.49178348410754325</c:v>
                </c:pt>
                <c:pt idx="3459">
                  <c:v>-0.73406312612817715</c:v>
                </c:pt>
                <c:pt idx="3460">
                  <c:v>-0.97614744260559405</c:v>
                </c:pt>
                <c:pt idx="3461">
                  <c:v>-1.2180353860426294</c:v>
                </c:pt>
                <c:pt idx="3462">
                  <c:v>-1.4597259059298153</c:v>
                </c:pt>
                <c:pt idx="3463">
                  <c:v>-1.7012179487083472</c:v>
                </c:pt>
                <c:pt idx="3464">
                  <c:v>-1.9425104577375976</c:v>
                </c:pt>
                <c:pt idx="3465">
                  <c:v>-2.1836023732584238</c:v>
                </c:pt>
                <c:pt idx="3466">
                  <c:v>-2.4244926323626999</c:v>
                </c:pt>
                <c:pt idx="3467">
                  <c:v>-2.6651801689617969</c:v>
                </c:pt>
                <c:pt idx="3468">
                  <c:v>-2.905663913755518</c:v>
                </c:pt>
                <c:pt idx="3469">
                  <c:v>-3.145942794202881</c:v>
                </c:pt>
                <c:pt idx="3470">
                  <c:v>-3.3860157344957713</c:v>
                </c:pt>
                <c:pt idx="3471">
                  <c:v>-3.6258816555297813</c:v>
                </c:pt>
                <c:pt idx="3472">
                  <c:v>-3.8655394748808192</c:v>
                </c:pt>
                <c:pt idx="3473">
                  <c:v>-4.1049881067792739</c:v>
                </c:pt>
                <c:pt idx="3474">
                  <c:v>-4.3442264620873061</c:v>
                </c:pt>
                <c:pt idx="3475">
                  <c:v>-4.583253448276281</c:v>
                </c:pt>
                <c:pt idx="3476">
                  <c:v>-4.8220679694078399</c:v>
                </c:pt>
                <c:pt idx="3477">
                  <c:v>-5.060668926112271</c:v>
                </c:pt>
                <c:pt idx="3478">
                  <c:v>-5.2990552155701209</c:v>
                </c:pt>
                <c:pt idx="3479">
                  <c:v>-5.5372257314967896</c:v>
                </c:pt>
                <c:pt idx="3480">
                  <c:v>-5.7751793641258757</c:v>
                </c:pt>
                <c:pt idx="3481">
                  <c:v>-6.012915000193658</c:v>
                </c:pt>
                <c:pt idx="3482">
                  <c:v>-6.2504315229262488</c:v>
                </c:pt>
                <c:pt idx="3483">
                  <c:v>-6.487727812030073</c:v>
                </c:pt>
                <c:pt idx="3484">
                  <c:v>-6.724802743675383</c:v>
                </c:pt>
                <c:pt idx="3485">
                  <c:v>-6.9616551904920527</c:v>
                </c:pt>
                <c:pt idx="3486">
                  <c:v>-7.198284021558635</c:v>
                </c:pt>
                <c:pt idx="3487">
                  <c:v>-7.4346881023960236</c:v>
                </c:pt>
                <c:pt idx="3488">
                  <c:v>-7.6708662949608879</c:v>
                </c:pt>
                <c:pt idx="3489">
                  <c:v>-7.9068174576435695</c:v>
                </c:pt>
                <c:pt idx="3490">
                  <c:v>-8.1425404452619148</c:v>
                </c:pt>
                <c:pt idx="3491">
                  <c:v>-8.3780341090604225</c:v>
                </c:pt>
                <c:pt idx="3492">
                  <c:v>-8.6132972967120338</c:v>
                </c:pt>
                <c:pt idx="3493">
                  <c:v>-8.8483288523143528</c:v>
                </c:pt>
                <c:pt idx="3494">
                  <c:v>-9.0831276163959842</c:v>
                </c:pt>
                <c:pt idx="3495">
                  <c:v>-9.3176924259175848</c:v>
                </c:pt>
                <c:pt idx="3496">
                  <c:v>-9.5520221142767525</c:v>
                </c:pt>
                <c:pt idx="3497">
                  <c:v>-9.786115511313966</c:v>
                </c:pt>
                <c:pt idx="3498">
                  <c:v>-10.019971443320173</c:v>
                </c:pt>
                <c:pt idx="3499">
                  <c:v>-10.253588733046371</c:v>
                </c:pt>
                <c:pt idx="3500">
                  <c:v>-10.486966199710224</c:v>
                </c:pt>
                <c:pt idx="3501">
                  <c:v>-10.72010265901045</c:v>
                </c:pt>
                <c:pt idx="3502">
                  <c:v>-10.952996923138841</c:v>
                </c:pt>
                <c:pt idx="3503">
                  <c:v>-11.18564780079177</c:v>
                </c:pt>
                <c:pt idx="3504">
                  <c:v>-11.418054097187849</c:v>
                </c:pt>
                <c:pt idx="3505">
                  <c:v>-11.650214614083723</c:v>
                </c:pt>
                <c:pt idx="3506">
                  <c:v>-11.882128149789509</c:v>
                </c:pt>
                <c:pt idx="3507">
                  <c:v>-12.113793499192042</c:v>
                </c:pt>
                <c:pt idx="3508">
                  <c:v>-12.345209453770508</c:v>
                </c:pt>
                <c:pt idx="3509">
                  <c:v>-12.576374801622393</c:v>
                </c:pt>
                <c:pt idx="3510">
                  <c:v>-12.807288327482638</c:v>
                </c:pt>
                <c:pt idx="3511">
                  <c:v>-13.037948812750187</c:v>
                </c:pt>
                <c:pt idx="3512">
                  <c:v>-13.268355035511746</c:v>
                </c:pt>
                <c:pt idx="3513">
                  <c:v>-13.498505770571455</c:v>
                </c:pt>
                <c:pt idx="3514">
                  <c:v>-13.728399789474594</c:v>
                </c:pt>
                <c:pt idx="3515">
                  <c:v>-13.958035860540264</c:v>
                </c:pt>
                <c:pt idx="3516">
                  <c:v>-14.187412748891091</c:v>
                </c:pt>
                <c:pt idx="3517">
                  <c:v>-14.416529216484292</c:v>
                </c:pt>
                <c:pt idx="3518">
                  <c:v>-14.645384022145151</c:v>
                </c:pt>
                <c:pt idx="3519">
                  <c:v>-14.873975921602977</c:v>
                </c:pt>
                <c:pt idx="3520">
                  <c:v>-15.102303667523131</c:v>
                </c:pt>
                <c:pt idx="3521">
                  <c:v>-15.330366009547106</c:v>
                </c:pt>
                <c:pt idx="3522">
                  <c:v>-15.558161694329243</c:v>
                </c:pt>
                <c:pt idx="3523">
                  <c:v>-15.78568946557607</c:v>
                </c:pt>
                <c:pt idx="3524">
                  <c:v>-16.012948064087965</c:v>
                </c:pt>
                <c:pt idx="3525">
                  <c:v>-16.239936227798211</c:v>
                </c:pt>
                <c:pt idx="3526">
                  <c:v>-16.466652691819633</c:v>
                </c:pt>
                <c:pt idx="3527">
                  <c:v>-16.69309618848456</c:v>
                </c:pt>
                <c:pt idx="3528">
                  <c:v>-16.91926544739448</c:v>
                </c:pt>
                <c:pt idx="3529">
                  <c:v>-17.145159195463151</c:v>
                </c:pt>
                <c:pt idx="3530">
                  <c:v>-17.370776156966059</c:v>
                </c:pt>
                <c:pt idx="3531">
                  <c:v>-17.596115053589074</c:v>
                </c:pt>
                <c:pt idx="3532">
                  <c:v>-17.821174604478557</c:v>
                </c:pt>
                <c:pt idx="3533">
                  <c:v>-18.04595352629056</c:v>
                </c:pt>
                <c:pt idx="3534">
                  <c:v>-18.270450533247811</c:v>
                </c:pt>
                <c:pt idx="3535">
                  <c:v>-18.49466433718743</c:v>
                </c:pt>
                <c:pt idx="3536">
                  <c:v>-18.718593647620651</c:v>
                </c:pt>
                <c:pt idx="3537">
                  <c:v>-18.9422371717842</c:v>
                </c:pt>
                <c:pt idx="3538">
                  <c:v>-19.165593614700299</c:v>
                </c:pt>
                <c:pt idx="3539">
                  <c:v>-19.388661679233138</c:v>
                </c:pt>
                <c:pt idx="3540">
                  <c:v>-19.611440066147992</c:v>
                </c:pt>
                <c:pt idx="3541">
                  <c:v>-19.833927474171588</c:v>
                </c:pt>
                <c:pt idx="3542">
                  <c:v>-20.056122600051907</c:v>
                </c:pt>
                <c:pt idx="3543">
                  <c:v>-20.278024138623749</c:v>
                </c:pt>
                <c:pt idx="3544">
                  <c:v>-20.49963078286666</c:v>
                </c:pt>
                <c:pt idx="3545">
                  <c:v>-20.72094122397408</c:v>
                </c:pt>
                <c:pt idx="3546">
                  <c:v>-20.941954151415842</c:v>
                </c:pt>
                <c:pt idx="3547">
                  <c:v>-21.162668253004654</c:v>
                </c:pt>
                <c:pt idx="3548">
                  <c:v>-21.383082214964844</c:v>
                </c:pt>
                <c:pt idx="3549">
                  <c:v>-21.603194721998506</c:v>
                </c:pt>
                <c:pt idx="3550">
                  <c:v>-21.823004457356291</c:v>
                </c:pt>
                <c:pt idx="3551">
                  <c:v>-22.04251010290605</c:v>
                </c:pt>
                <c:pt idx="3552">
                  <c:v>-22.261710339205337</c:v>
                </c:pt>
                <c:pt idx="3553">
                  <c:v>-22.480603845572375</c:v>
                </c:pt>
                <c:pt idx="3554">
                  <c:v>-22.699189300159986</c:v>
                </c:pt>
                <c:pt idx="3555">
                  <c:v>-22.917465380027721</c:v>
                </c:pt>
                <c:pt idx="3556">
                  <c:v>-23.135430761217293</c:v>
                </c:pt>
                <c:pt idx="3557">
                  <c:v>-23.353084118830139</c:v>
                </c:pt>
                <c:pt idx="3558">
                  <c:v>-23.570424127099869</c:v>
                </c:pt>
                <c:pt idx="3559">
                  <c:v>-23.787449459473379</c:v>
                </c:pt>
                <c:pt idx="3560">
                  <c:v>-24.004158788686141</c:v>
                </c:pt>
                <c:pt idx="3561">
                  <c:v>-24.22055078684204</c:v>
                </c:pt>
                <c:pt idx="3562">
                  <c:v>-24.436624125495115</c:v>
                </c:pt>
                <c:pt idx="3563">
                  <c:v>-24.652377475725501</c:v>
                </c:pt>
                <c:pt idx="3564">
                  <c:v>-24.867809508225349</c:v>
                </c:pt>
                <c:pt idx="3565">
                  <c:v>-25.082918893377467</c:v>
                </c:pt>
                <c:pt idx="3566">
                  <c:v>-25.297704301342122</c:v>
                </c:pt>
                <c:pt idx="3567">
                  <c:v>-25.512164402134715</c:v>
                </c:pt>
                <c:pt idx="3568">
                  <c:v>-25.726297865715082</c:v>
                </c:pt>
                <c:pt idx="3569">
                  <c:v>-25.940103362070658</c:v>
                </c:pt>
                <c:pt idx="3570">
                  <c:v>-26.153579561301598</c:v>
                </c:pt>
                <c:pt idx="3571">
                  <c:v>-26.366725133708513</c:v>
                </c:pt>
                <c:pt idx="3572">
                  <c:v>-26.579538749875979</c:v>
                </c:pt>
                <c:pt idx="3573">
                  <c:v>-26.79201908076638</c:v>
                </c:pt>
                <c:pt idx="3574">
                  <c:v>-27.004164797800797</c:v>
                </c:pt>
                <c:pt idx="3575">
                  <c:v>-27.21597457295394</c:v>
                </c:pt>
                <c:pt idx="3576">
                  <c:v>-27.427447078840515</c:v>
                </c:pt>
                <c:pt idx="3577">
                  <c:v>-27.638580988805046</c:v>
                </c:pt>
                <c:pt idx="3578">
                  <c:v>-27.849374977014378</c:v>
                </c:pt>
                <c:pt idx="3579">
                  <c:v>-28.05982771854724</c:v>
                </c:pt>
                <c:pt idx="3580">
                  <c:v>-28.269937889485675</c:v>
                </c:pt>
                <c:pt idx="3581">
                  <c:v>-28.479704167010539</c:v>
                </c:pt>
                <c:pt idx="3582">
                  <c:v>-28.689125229488866</c:v>
                </c:pt>
                <c:pt idx="3583">
                  <c:v>-28.898199756571472</c:v>
                </c:pt>
                <c:pt idx="3584">
                  <c:v>-29.106926429284925</c:v>
                </c:pt>
                <c:pt idx="3585">
                  <c:v>-29.315303930125879</c:v>
                </c:pt>
                <c:pt idx="3586">
                  <c:v>-29.523330943155798</c:v>
                </c:pt>
                <c:pt idx="3587">
                  <c:v>-29.731006154095098</c:v>
                </c:pt>
                <c:pt idx="3588">
                  <c:v>-29.938328250421137</c:v>
                </c:pt>
                <c:pt idx="3589">
                  <c:v>-30.145295921460246</c:v>
                </c:pt>
                <c:pt idx="3590">
                  <c:v>-30.351907858488431</c:v>
                </c:pt>
                <c:pt idx="3591">
                  <c:v>-30.558162754823229</c:v>
                </c:pt>
                <c:pt idx="3592">
                  <c:v>-30.764059305925031</c:v>
                </c:pt>
                <c:pt idx="3593">
                  <c:v>-30.969596209491499</c:v>
                </c:pt>
                <c:pt idx="3594">
                  <c:v>-31.174772165556135</c:v>
                </c:pt>
                <c:pt idx="3595">
                  <c:v>-31.379585876586532</c:v>
                </c:pt>
                <c:pt idx="3596">
                  <c:v>-31.584036047582231</c:v>
                </c:pt>
                <c:pt idx="3597">
                  <c:v>-31.788121386173117</c:v>
                </c:pt>
                <c:pt idx="3598">
                  <c:v>-31.991840602718725</c:v>
                </c:pt>
                <c:pt idx="3599">
                  <c:v>-32.195192410407117</c:v>
                </c:pt>
                <c:pt idx="3600">
                  <c:v>-32.398175525353537</c:v>
                </c:pt>
                <c:pt idx="3601">
                  <c:v>-32.600788666700169</c:v>
                </c:pt>
                <c:pt idx="3602">
                  <c:v>-32.803030556716891</c:v>
                </c:pt>
                <c:pt idx="3603">
                  <c:v>-33.00489992089922</c:v>
                </c:pt>
                <c:pt idx="3604">
                  <c:v>-33.206395488070171</c:v>
                </c:pt>
                <c:pt idx="3605">
                  <c:v>-33.407515990479055</c:v>
                </c:pt>
                <c:pt idx="3606">
                  <c:v>-33.60826016390314</c:v>
                </c:pt>
                <c:pt idx="3607">
                  <c:v>-33.808626747747752</c:v>
                </c:pt>
                <c:pt idx="3608">
                  <c:v>-34.008614485144363</c:v>
                </c:pt>
                <c:pt idx="3609">
                  <c:v>-34.208222123056316</c:v>
                </c:pt>
                <c:pt idx="3610">
                  <c:v>-34.407448412375629</c:v>
                </c:pt>
                <c:pt idx="3611">
                  <c:v>-34.606292108023894</c:v>
                </c:pt>
                <c:pt idx="3612">
                  <c:v>-34.804751969056639</c:v>
                </c:pt>
                <c:pt idx="3613">
                  <c:v>-35.002826758759369</c:v>
                </c:pt>
                <c:pt idx="3614">
                  <c:v>-35.200515244753433</c:v>
                </c:pt>
                <c:pt idx="3615">
                  <c:v>-35.397816199093256</c:v>
                </c:pt>
                <c:pt idx="3616">
                  <c:v>-35.594728398369199</c:v>
                </c:pt>
                <c:pt idx="3617">
                  <c:v>-35.791250623806661</c:v>
                </c:pt>
                <c:pt idx="3618">
                  <c:v>-35.987381661371955</c:v>
                </c:pt>
                <c:pt idx="3619">
                  <c:v>-36.183120301865017</c:v>
                </c:pt>
                <c:pt idx="3620">
                  <c:v>-36.3784653410288</c:v>
                </c:pt>
                <c:pt idx="3621">
                  <c:v>-36.57341557964466</c:v>
                </c:pt>
                <c:pt idx="3622">
                  <c:v>-36.767969823633422</c:v>
                </c:pt>
                <c:pt idx="3623">
                  <c:v>-36.962126884157669</c:v>
                </c:pt>
                <c:pt idx="3624">
                  <c:v>-37.155885577723012</c:v>
                </c:pt>
                <c:pt idx="3625">
                  <c:v>-37.349244726274719</c:v>
                </c:pt>
                <c:pt idx="3626">
                  <c:v>-37.542203157300975</c:v>
                </c:pt>
                <c:pt idx="3627">
                  <c:v>-37.734759703932127</c:v>
                </c:pt>
                <c:pt idx="3628">
                  <c:v>-37.926913205040705</c:v>
                </c:pt>
                <c:pt idx="3629">
                  <c:v>-38.118662505339415</c:v>
                </c:pt>
                <c:pt idx="3630">
                  <c:v>-38.310006455483631</c:v>
                </c:pt>
                <c:pt idx="3631">
                  <c:v>-38.500943912167997</c:v>
                </c:pt>
                <c:pt idx="3632">
                  <c:v>-38.691473738226904</c:v>
                </c:pt>
                <c:pt idx="3633">
                  <c:v>-38.881594802732053</c:v>
                </c:pt>
                <c:pt idx="3634">
                  <c:v>-39.071305981093133</c:v>
                </c:pt>
                <c:pt idx="3635">
                  <c:v>-39.260606155152573</c:v>
                </c:pt>
                <c:pt idx="3636">
                  <c:v>-39.449494213288091</c:v>
                </c:pt>
                <c:pt idx="3637">
                  <c:v>-39.637969050506058</c:v>
                </c:pt>
                <c:pt idx="3638">
                  <c:v>-39.826029568541315</c:v>
                </c:pt>
                <c:pt idx="3639">
                  <c:v>-40.01367467595432</c:v>
                </c:pt>
                <c:pt idx="3640">
                  <c:v>-40.200903288227096</c:v>
                </c:pt>
                <c:pt idx="3641">
                  <c:v>-40.387714327859101</c:v>
                </c:pt>
                <c:pt idx="3642">
                  <c:v>-40.574106724463888</c:v>
                </c:pt>
                <c:pt idx="3643">
                  <c:v>-40.760079414866453</c:v>
                </c:pt>
                <c:pt idx="3644">
                  <c:v>-40.945631343194862</c:v>
                </c:pt>
                <c:pt idx="3645">
                  <c:v>-41.130761460978022</c:v>
                </c:pt>
                <c:pt idx="3646">
                  <c:v>-41.315468727239988</c:v>
                </c:pt>
                <c:pt idx="3647">
                  <c:v>-41.499752108592332</c:v>
                </c:pt>
                <c:pt idx="3648">
                  <c:v>-41.683610579328558</c:v>
                </c:pt>
                <c:pt idx="3649">
                  <c:v>-41.867043121519373</c:v>
                </c:pt>
                <c:pt idx="3650">
                  <c:v>-42.050048725100197</c:v>
                </c:pt>
                <c:pt idx="3651">
                  <c:v>-42.232626387970356</c:v>
                </c:pt>
                <c:pt idx="3652">
                  <c:v>-42.41477511607809</c:v>
                </c:pt>
                <c:pt idx="3653">
                  <c:v>-42.596493923517073</c:v>
                </c:pt>
                <c:pt idx="3654">
                  <c:v>-42.777781832613044</c:v>
                </c:pt>
                <c:pt idx="3655">
                  <c:v>-42.958637874017143</c:v>
                </c:pt>
                <c:pt idx="3656">
                  <c:v>-43.139061086794328</c:v>
                </c:pt>
                <c:pt idx="3657">
                  <c:v>-43.319050518511972</c:v>
                </c:pt>
                <c:pt idx="3658">
                  <c:v>-43.498605225329186</c:v>
                </c:pt>
                <c:pt idx="3659">
                  <c:v>-43.677724272085698</c:v>
                </c:pt>
                <c:pt idx="3660">
                  <c:v>-43.856406732386176</c:v>
                </c:pt>
                <c:pt idx="3661">
                  <c:v>-44.03465168868982</c:v>
                </c:pt>
                <c:pt idx="3662">
                  <c:v>-44.212458232397182</c:v>
                </c:pt>
                <c:pt idx="3663">
                  <c:v>-44.389825463932482</c:v>
                </c:pt>
                <c:pt idx="3664">
                  <c:v>-44.56675249283208</c:v>
                </c:pt>
                <c:pt idx="3665">
                  <c:v>-44.743238437826506</c:v>
                </c:pt>
                <c:pt idx="3666">
                  <c:v>-44.919282426922564</c:v>
                </c:pt>
                <c:pt idx="3667">
                  <c:v>-45.094883597493549</c:v>
                </c:pt>
                <c:pt idx="3668">
                  <c:v>-45.27004109635206</c:v>
                </c:pt>
                <c:pt idx="3669">
                  <c:v>-45.444754079837907</c:v>
                </c:pt>
                <c:pt idx="3670">
                  <c:v>-45.619021713896814</c:v>
                </c:pt>
                <c:pt idx="3671">
                  <c:v>-45.792843174162158</c:v>
                </c:pt>
                <c:pt idx="3672">
                  <c:v>-45.966217646031794</c:v>
                </c:pt>
                <c:pt idx="3673">
                  <c:v>-46.139144324748287</c:v>
                </c:pt>
                <c:pt idx="3674">
                  <c:v>-46.311622415477956</c:v>
                </c:pt>
                <c:pt idx="3675">
                  <c:v>-46.483651133385678</c:v>
                </c:pt>
                <c:pt idx="3676">
                  <c:v>-46.655229703714411</c:v>
                </c:pt>
                <c:pt idx="3677">
                  <c:v>-46.826357361857987</c:v>
                </c:pt>
                <c:pt idx="3678">
                  <c:v>-46.997033353436251</c:v>
                </c:pt>
                <c:pt idx="3679">
                  <c:v>-47.167256934371125</c:v>
                </c:pt>
                <c:pt idx="3680">
                  <c:v>-47.337027370958168</c:v>
                </c:pt>
                <c:pt idx="3681">
                  <c:v>-47.506343939940109</c:v>
                </c:pt>
                <c:pt idx="3682">
                  <c:v>-47.675205928577981</c:v>
                </c:pt>
                <c:pt idx="3683">
                  <c:v>-47.84361263471834</c:v>
                </c:pt>
                <c:pt idx="3684">
                  <c:v>-48.011563366871258</c:v>
                </c:pt>
                <c:pt idx="3685">
                  <c:v>-48.179057444270967</c:v>
                </c:pt>
                <c:pt idx="3686">
                  <c:v>-48.346094196947206</c:v>
                </c:pt>
                <c:pt idx="3687">
                  <c:v>-48.51267296579482</c:v>
                </c:pt>
                <c:pt idx="3688">
                  <c:v>-48.678793102637172</c:v>
                </c:pt>
                <c:pt idx="3689">
                  <c:v>-48.844453970289408</c:v>
                </c:pt>
                <c:pt idx="3690">
                  <c:v>-49.00965494262897</c:v>
                </c:pt>
                <c:pt idx="3691">
                  <c:v>-49.174395404653779</c:v>
                </c:pt>
                <c:pt idx="3692">
                  <c:v>-49.338674752546126</c:v>
                </c:pt>
                <c:pt idx="3693">
                  <c:v>-49.502492393736929</c:v>
                </c:pt>
                <c:pt idx="3694">
                  <c:v>-49.665847746961674</c:v>
                </c:pt>
                <c:pt idx="3695">
                  <c:v>-49.828740242324329</c:v>
                </c:pt>
                <c:pt idx="3696">
                  <c:v>-49.991169321352714</c:v>
                </c:pt>
                <c:pt idx="3697">
                  <c:v>-50.153134437058213</c:v>
                </c:pt>
                <c:pt idx="3698">
                  <c:v>-50.314635053991339</c:v>
                </c:pt>
                <c:pt idx="3699">
                  <c:v>-50.475670648297978</c:v>
                </c:pt>
                <c:pt idx="3700">
                  <c:v>-50.636240707772799</c:v>
                </c:pt>
                <c:pt idx="3701">
                  <c:v>-50.79634473191453</c:v>
                </c:pt>
                <c:pt idx="3702">
                  <c:v>-50.955982231976719</c:v>
                </c:pt>
                <c:pt idx="3703">
                  <c:v>-51.11515273102026</c:v>
                </c:pt>
                <c:pt idx="3704">
                  <c:v>-51.273855763962331</c:v>
                </c:pt>
                <c:pt idx="3705">
                  <c:v>-51.432090877627019</c:v>
                </c:pt>
                <c:pt idx="3706">
                  <c:v>-51.589857630792608</c:v>
                </c:pt>
                <c:pt idx="3707">
                  <c:v>-51.747155594239331</c:v>
                </c:pt>
                <c:pt idx="3708">
                  <c:v>-51.90398435079473</c:v>
                </c:pt>
                <c:pt idx="3709">
                  <c:v>-52.060343495378063</c:v>
                </c:pt>
                <c:pt idx="3710">
                  <c:v>-52.216232635044989</c:v>
                </c:pt>
                <c:pt idx="3711">
                  <c:v>-52.371651389029154</c:v>
                </c:pt>
                <c:pt idx="3712">
                  <c:v>-52.526599388783723</c:v>
                </c:pt>
                <c:pt idx="3713">
                  <c:v>-52.681076278022758</c:v>
                </c:pt>
                <c:pt idx="3714">
                  <c:v>-52.835081712758097</c:v>
                </c:pt>
                <c:pt idx="3715">
                  <c:v>-52.988615361338816</c:v>
                </c:pt>
                <c:pt idx="3716">
                  <c:v>-53.141676904487866</c:v>
                </c:pt>
                <c:pt idx="3717">
                  <c:v>-53.294266035337699</c:v>
                </c:pt>
                <c:pt idx="3718">
                  <c:v>-53.446382459462058</c:v>
                </c:pt>
                <c:pt idx="3719">
                  <c:v>-53.598025894913576</c:v>
                </c:pt>
                <c:pt idx="3720">
                  <c:v>-53.749196072251607</c:v>
                </c:pt>
                <c:pt idx="3721">
                  <c:v>-53.899892734575204</c:v>
                </c:pt>
                <c:pt idx="3722">
                  <c:v>-54.050115637550988</c:v>
                </c:pt>
                <c:pt idx="3723">
                  <c:v>-54.199864549442808</c:v>
                </c:pt>
                <c:pt idx="3724">
                  <c:v>-54.349139251138155</c:v>
                </c:pt>
                <c:pt idx="3725">
                  <c:v>-54.497939536172765</c:v>
                </c:pt>
                <c:pt idx="3726">
                  <c:v>-54.646265210756809</c:v>
                </c:pt>
                <c:pt idx="3727">
                  <c:v>-54.794116093797726</c:v>
                </c:pt>
                <c:pt idx="3728">
                  <c:v>-54.941492016919568</c:v>
                </c:pt>
                <c:pt idx="3729">
                  <c:v>-55.088392824488224</c:v>
                </c:pt>
                <c:pt idx="3730">
                  <c:v>-55.234818373626865</c:v>
                </c:pt>
                <c:pt idx="3731">
                  <c:v>-55.380768534234647</c:v>
                </c:pt>
                <c:pt idx="3732">
                  <c:v>-55.526243189006408</c:v>
                </c:pt>
                <c:pt idx="3733">
                  <c:v>-55.671242233443252</c:v>
                </c:pt>
                <c:pt idx="3734">
                  <c:v>-55.815765575871069</c:v>
                </c:pt>
                <c:pt idx="3735">
                  <c:v>-55.959813137450951</c:v>
                </c:pt>
                <c:pt idx="3736">
                  <c:v>-56.103384852191837</c:v>
                </c:pt>
                <c:pt idx="3737">
                  <c:v>-56.246480666959755</c:v>
                </c:pt>
                <c:pt idx="3738">
                  <c:v>-56.389100541486187</c:v>
                </c:pt>
                <c:pt idx="3739">
                  <c:v>-56.531244448378587</c:v>
                </c:pt>
                <c:pt idx="3740">
                  <c:v>-56.672912373123992</c:v>
                </c:pt>
                <c:pt idx="3741">
                  <c:v>-56.81410431409364</c:v>
                </c:pt>
                <c:pt idx="3742">
                  <c:v>-56.954820282547288</c:v>
                </c:pt>
                <c:pt idx="3743">
                  <c:v>-57.095060302636966</c:v>
                </c:pt>
                <c:pt idx="3744">
                  <c:v>-57.234824411403807</c:v>
                </c:pt>
                <c:pt idx="3745">
                  <c:v>-57.374112658782607</c:v>
                </c:pt>
                <c:pt idx="3746">
                  <c:v>-57.512925107595322</c:v>
                </c:pt>
                <c:pt idx="3747">
                  <c:v>-57.651261833551729</c:v>
                </c:pt>
                <c:pt idx="3748">
                  <c:v>-57.789122925241188</c:v>
                </c:pt>
                <c:pt idx="3749">
                  <c:v>-57.926508484129158</c:v>
                </c:pt>
                <c:pt idx="3750">
                  <c:v>-58.063418624549683</c:v>
                </c:pt>
                <c:pt idx="3751">
                  <c:v>-58.199853473694816</c:v>
                </c:pt>
                <c:pt idx="3752">
                  <c:v>-58.33581317160845</c:v>
                </c:pt>
                <c:pt idx="3753">
                  <c:v>-58.471297871170194</c:v>
                </c:pt>
                <c:pt idx="3754">
                  <c:v>-58.606307738085974</c:v>
                </c:pt>
                <c:pt idx="3755">
                  <c:v>-58.740842950872462</c:v>
                </c:pt>
                <c:pt idx="3756">
                  <c:v>-58.874903700842623</c:v>
                </c:pt>
                <c:pt idx="3757">
                  <c:v>-59.008490192088132</c:v>
                </c:pt>
                <c:pt idx="3758">
                  <c:v>-59.14160264145923</c:v>
                </c:pt>
                <c:pt idx="3759">
                  <c:v>-59.274241278550434</c:v>
                </c:pt>
                <c:pt idx="3760">
                  <c:v>-59.406406345673929</c:v>
                </c:pt>
                <c:pt idx="3761">
                  <c:v>-59.538098097839693</c:v>
                </c:pt>
                <c:pt idx="3762">
                  <c:v>-59.669316802733363</c:v>
                </c:pt>
                <c:pt idx="3763">
                  <c:v>-59.800062740687935</c:v>
                </c:pt>
                <c:pt idx="3764">
                  <c:v>-59.930336204660222</c:v>
                </c:pt>
                <c:pt idx="3765">
                  <c:v>-60.060137500200838</c:v>
                </c:pt>
                <c:pt idx="3766">
                  <c:v>-60.189466945426744</c:v>
                </c:pt>
                <c:pt idx="3767">
                  <c:v>-60.318324870990878</c:v>
                </c:pt>
                <c:pt idx="3768">
                  <c:v>-60.446711620048802</c:v>
                </c:pt>
                <c:pt idx="3769">
                  <c:v>-60.574627548227426</c:v>
                </c:pt>
                <c:pt idx="3770">
                  <c:v>-60.70207302358898</c:v>
                </c:pt>
                <c:pt idx="3771">
                  <c:v>-60.829048426596358</c:v>
                </c:pt>
                <c:pt idx="3772">
                  <c:v>-60.955554150075997</c:v>
                </c:pt>
                <c:pt idx="3773">
                  <c:v>-61.08159059917844</c:v>
                </c:pt>
                <c:pt idx="3774">
                  <c:v>-61.207158191339147</c:v>
                </c:pt>
                <c:pt idx="3775">
                  <c:v>-61.332257356238713</c:v>
                </c:pt>
                <c:pt idx="3776">
                  <c:v>-61.456888535757628</c:v>
                </c:pt>
                <c:pt idx="3777">
                  <c:v>-61.581052183936691</c:v>
                </c:pt>
                <c:pt idx="3778">
                  <c:v>-61.70474876692677</c:v>
                </c:pt>
                <c:pt idx="3779">
                  <c:v>-61.827978762947836</c:v>
                </c:pt>
                <c:pt idx="3780">
                  <c:v>-61.950742662238184</c:v>
                </c:pt>
                <c:pt idx="3781">
                  <c:v>-62.073040967006122</c:v>
                </c:pt>
                <c:pt idx="3782">
                  <c:v>-62.194874191381842</c:v>
                </c:pt>
                <c:pt idx="3783">
                  <c:v>-62.31624286136315</c:v>
                </c:pt>
                <c:pt idx="3784">
                  <c:v>-62.437147514766053</c:v>
                </c:pt>
                <c:pt idx="3785">
                  <c:v>-62.557588701167333</c:v>
                </c:pt>
                <c:pt idx="3786">
                  <c:v>-62.677566981853602</c:v>
                </c:pt>
                <c:pt idx="3787">
                  <c:v>-62.797082929762468</c:v>
                </c:pt>
                <c:pt idx="3788">
                  <c:v>-62.91613712942501</c:v>
                </c:pt>
                <c:pt idx="3789">
                  <c:v>-63.034730176906891</c:v>
                </c:pt>
                <c:pt idx="3790">
                  <c:v>-63.152862679752758</c:v>
                </c:pt>
                <c:pt idx="3791">
                  <c:v>-63.27053525691899</c:v>
                </c:pt>
                <c:pt idx="3792">
                  <c:v>-63.387748538715698</c:v>
                </c:pt>
                <c:pt idx="3793">
                  <c:v>-63.504503166740591</c:v>
                </c:pt>
                <c:pt idx="3794">
                  <c:v>-63.620799793819202</c:v>
                </c:pt>
                <c:pt idx="3795">
                  <c:v>-63.736639083932744</c:v>
                </c:pt>
                <c:pt idx="3796">
                  <c:v>-63.852021712155334</c:v>
                </c:pt>
                <c:pt idx="3797">
                  <c:v>-63.966948364588049</c:v>
                </c:pt>
                <c:pt idx="3798">
                  <c:v>-64.081419738283586</c:v>
                </c:pt>
                <c:pt idx="3799">
                  <c:v>-64.195436541182872</c:v>
                </c:pt>
                <c:pt idx="3800">
                  <c:v>-64.308999492040101</c:v>
                </c:pt>
                <c:pt idx="3801">
                  <c:v>-64.42210932035114</c:v>
                </c:pt>
              </c:numCache>
            </c:numRef>
          </c:yVal>
          <c:smooth val="0"/>
          <c:extLst>
            <c:ext xmlns:c16="http://schemas.microsoft.com/office/drawing/2014/chart" uri="{C3380CC4-5D6E-409C-BE32-E72D297353CC}">
              <c16:uniqueId val="{00000000-681C-460B-9661-733EF0000C24}"/>
            </c:ext>
          </c:extLst>
        </c:ser>
        <c:dLbls>
          <c:showLegendKey val="0"/>
          <c:showVal val="0"/>
          <c:showCatName val="0"/>
          <c:showSerName val="0"/>
          <c:showPercent val="0"/>
          <c:showBubbleSize val="0"/>
        </c:dLbls>
        <c:axId val="175422464"/>
        <c:axId val="175420928"/>
      </c:scatterChart>
      <c:valAx>
        <c:axId val="17541683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418752"/>
        <c:crosses val="autoZero"/>
        <c:crossBetween val="midCat"/>
      </c:valAx>
      <c:valAx>
        <c:axId val="175418752"/>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416832"/>
        <c:crosses val="autoZero"/>
        <c:crossBetween val="midCat"/>
        <c:majorUnit val="20"/>
        <c:minorUnit val="10"/>
      </c:valAx>
      <c:valAx>
        <c:axId val="175420928"/>
        <c:scaling>
          <c:orientation val="minMax"/>
          <c:max val="180"/>
          <c:min val="-180"/>
        </c:scaling>
        <c:delete val="0"/>
        <c:axPos val="r"/>
        <c:numFmt formatCode="General" sourceLinked="1"/>
        <c:majorTickMark val="out"/>
        <c:minorTickMark val="none"/>
        <c:tickLblPos val="nextTo"/>
        <c:crossAx val="175422464"/>
        <c:crosses val="max"/>
        <c:crossBetween val="midCat"/>
        <c:majorUnit val="45"/>
      </c:valAx>
      <c:valAx>
        <c:axId val="175422464"/>
        <c:scaling>
          <c:logBase val="10"/>
          <c:orientation val="minMax"/>
        </c:scaling>
        <c:delete val="1"/>
        <c:axPos val="b"/>
        <c:numFmt formatCode="General" sourceLinked="1"/>
        <c:majorTickMark val="out"/>
        <c:minorTickMark val="none"/>
        <c:tickLblPos val="nextTo"/>
        <c:crossAx val="175420928"/>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Total Gain and Phase vs. Frequency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88.778420406427188</c:v>
                </c:pt>
                <c:pt idx="1">
                  <c:v>88.745476580606649</c:v>
                </c:pt>
                <c:pt idx="2">
                  <c:v>88.712532754794552</c:v>
                </c:pt>
                <c:pt idx="3">
                  <c:v>88.679588928990825</c:v>
                </c:pt>
                <c:pt idx="4">
                  <c:v>88.646645103195496</c:v>
                </c:pt>
                <c:pt idx="5">
                  <c:v>88.613701277408865</c:v>
                </c:pt>
                <c:pt idx="6">
                  <c:v>88.580757451630802</c:v>
                </c:pt>
                <c:pt idx="7">
                  <c:v>88.547813625861465</c:v>
                </c:pt>
                <c:pt idx="8">
                  <c:v>88.514869800100954</c:v>
                </c:pt>
                <c:pt idx="9">
                  <c:v>88.481925974349224</c:v>
                </c:pt>
                <c:pt idx="10">
                  <c:v>88.448982148606419</c:v>
                </c:pt>
                <c:pt idx="11">
                  <c:v>88.416038322872538</c:v>
                </c:pt>
                <c:pt idx="12">
                  <c:v>88.383094497147695</c:v>
                </c:pt>
                <c:pt idx="13">
                  <c:v>88.350150671432019</c:v>
                </c:pt>
                <c:pt idx="14">
                  <c:v>88.317206845725394</c:v>
                </c:pt>
                <c:pt idx="15">
                  <c:v>88.28426302002822</c:v>
                </c:pt>
                <c:pt idx="16">
                  <c:v>88.251319194340283</c:v>
                </c:pt>
                <c:pt idx="17">
                  <c:v>88.218375368661626</c:v>
                </c:pt>
                <c:pt idx="18">
                  <c:v>88.185431542992561</c:v>
                </c:pt>
                <c:pt idx="19">
                  <c:v>88.152487717332932</c:v>
                </c:pt>
                <c:pt idx="20">
                  <c:v>88.119543891682838</c:v>
                </c:pt>
                <c:pt idx="21">
                  <c:v>88.086600066042578</c:v>
                </c:pt>
                <c:pt idx="22">
                  <c:v>88.053656240412039</c:v>
                </c:pt>
                <c:pt idx="23">
                  <c:v>88.020712414791291</c:v>
                </c:pt>
                <c:pt idx="24">
                  <c:v>87.987768589180405</c:v>
                </c:pt>
                <c:pt idx="25">
                  <c:v>87.95482476357958</c:v>
                </c:pt>
                <c:pt idx="26">
                  <c:v>87.921880937988718</c:v>
                </c:pt>
                <c:pt idx="27">
                  <c:v>87.888937112408058</c:v>
                </c:pt>
                <c:pt idx="28">
                  <c:v>87.855993286837617</c:v>
                </c:pt>
                <c:pt idx="29">
                  <c:v>87.823049461277321</c:v>
                </c:pt>
                <c:pt idx="30">
                  <c:v>87.790105635727542</c:v>
                </c:pt>
                <c:pt idx="31">
                  <c:v>87.757161810188023</c:v>
                </c:pt>
                <c:pt idx="32">
                  <c:v>87.724217984659163</c:v>
                </c:pt>
                <c:pt idx="33">
                  <c:v>87.69127415914096</c:v>
                </c:pt>
                <c:pt idx="34">
                  <c:v>87.658330333633288</c:v>
                </c:pt>
                <c:pt idx="35">
                  <c:v>87.625386508136515</c:v>
                </c:pt>
                <c:pt idx="36">
                  <c:v>87.592442682650415</c:v>
                </c:pt>
                <c:pt idx="37">
                  <c:v>87.559498857175413</c:v>
                </c:pt>
                <c:pt idx="38">
                  <c:v>87.526555031711325</c:v>
                </c:pt>
                <c:pt idx="39">
                  <c:v>87.493611206258237</c:v>
                </c:pt>
                <c:pt idx="40">
                  <c:v>87.460667380816446</c:v>
                </c:pt>
                <c:pt idx="41">
                  <c:v>87.427723555385896</c:v>
                </c:pt>
                <c:pt idx="42">
                  <c:v>87.394779729966743</c:v>
                </c:pt>
                <c:pt idx="43">
                  <c:v>87.361835904558959</c:v>
                </c:pt>
                <c:pt idx="44">
                  <c:v>87.328892079162728</c:v>
                </c:pt>
                <c:pt idx="45">
                  <c:v>87.295948253778079</c:v>
                </c:pt>
                <c:pt idx="46">
                  <c:v>87.263004428405083</c:v>
                </c:pt>
                <c:pt idx="47">
                  <c:v>87.230060603043981</c:v>
                </c:pt>
                <c:pt idx="48">
                  <c:v>87.197116777694688</c:v>
                </c:pt>
                <c:pt idx="49">
                  <c:v>87.164172952357276</c:v>
                </c:pt>
                <c:pt idx="50">
                  <c:v>87.131229127032114</c:v>
                </c:pt>
                <c:pt idx="51">
                  <c:v>87.09828530171896</c:v>
                </c:pt>
                <c:pt idx="52">
                  <c:v>87.065341476418183</c:v>
                </c:pt>
                <c:pt idx="53">
                  <c:v>87.032397651129557</c:v>
                </c:pt>
                <c:pt idx="54">
                  <c:v>86.999453825853436</c:v>
                </c:pt>
                <c:pt idx="55">
                  <c:v>86.966510000589921</c:v>
                </c:pt>
                <c:pt idx="56">
                  <c:v>86.93356617533891</c:v>
                </c:pt>
                <c:pt idx="57">
                  <c:v>86.900622350100733</c:v>
                </c:pt>
                <c:pt idx="58">
                  <c:v>86.867678524875231</c:v>
                </c:pt>
                <c:pt idx="59">
                  <c:v>86.834734699662718</c:v>
                </c:pt>
                <c:pt idx="60">
                  <c:v>86.801790874463222</c:v>
                </c:pt>
                <c:pt idx="61">
                  <c:v>86.768847049276857</c:v>
                </c:pt>
                <c:pt idx="62">
                  <c:v>86.735903224103652</c:v>
                </c:pt>
                <c:pt idx="63">
                  <c:v>86.702959398943705</c:v>
                </c:pt>
                <c:pt idx="64">
                  <c:v>86.67001557379723</c:v>
                </c:pt>
                <c:pt idx="65">
                  <c:v>86.637071748664283</c:v>
                </c:pt>
                <c:pt idx="66">
                  <c:v>86.604127923544809</c:v>
                </c:pt>
                <c:pt idx="67">
                  <c:v>86.571184098439232</c:v>
                </c:pt>
                <c:pt idx="68">
                  <c:v>86.538240273347427</c:v>
                </c:pt>
                <c:pt idx="69">
                  <c:v>86.505296448269448</c:v>
                </c:pt>
                <c:pt idx="70">
                  <c:v>86.472352623205609</c:v>
                </c:pt>
                <c:pt idx="71">
                  <c:v>86.43940879815591</c:v>
                </c:pt>
                <c:pt idx="72">
                  <c:v>86.406464973120364</c:v>
                </c:pt>
                <c:pt idx="73">
                  <c:v>86.373521148099258</c:v>
                </c:pt>
                <c:pt idx="74">
                  <c:v>86.34057732309256</c:v>
                </c:pt>
                <c:pt idx="75">
                  <c:v>86.307633498100458</c:v>
                </c:pt>
                <c:pt idx="76">
                  <c:v>86.274689673123092</c:v>
                </c:pt>
                <c:pt idx="77">
                  <c:v>86.241745848160406</c:v>
                </c:pt>
                <c:pt idx="78">
                  <c:v>86.208802023212741</c:v>
                </c:pt>
                <c:pt idx="79">
                  <c:v>86.175858198280082</c:v>
                </c:pt>
                <c:pt idx="80">
                  <c:v>86.142914373362473</c:v>
                </c:pt>
                <c:pt idx="81">
                  <c:v>86.109970548460254</c:v>
                </c:pt>
                <c:pt idx="82">
                  <c:v>86.07702672357334</c:v>
                </c:pt>
                <c:pt idx="83">
                  <c:v>86.044082898701873</c:v>
                </c:pt>
                <c:pt idx="84">
                  <c:v>86.01113907384601</c:v>
                </c:pt>
                <c:pt idx="85">
                  <c:v>85.978195249006063</c:v>
                </c:pt>
                <c:pt idx="86">
                  <c:v>85.94525142418172</c:v>
                </c:pt>
                <c:pt idx="87">
                  <c:v>85.912307599373392</c:v>
                </c:pt>
                <c:pt idx="88">
                  <c:v>85.879363774581236</c:v>
                </c:pt>
                <c:pt idx="89">
                  <c:v>85.846419949805153</c:v>
                </c:pt>
                <c:pt idx="90">
                  <c:v>85.813476125045611</c:v>
                </c:pt>
                <c:pt idx="91">
                  <c:v>85.78053230030234</c:v>
                </c:pt>
                <c:pt idx="92">
                  <c:v>85.747588475575668</c:v>
                </c:pt>
                <c:pt idx="93">
                  <c:v>85.714644650865765</c:v>
                </c:pt>
                <c:pt idx="94">
                  <c:v>85.681700826172701</c:v>
                </c:pt>
                <c:pt idx="95">
                  <c:v>85.648757001496563</c:v>
                </c:pt>
                <c:pt idx="96">
                  <c:v>85.61581317683752</c:v>
                </c:pt>
                <c:pt idx="97">
                  <c:v>85.58286935219563</c:v>
                </c:pt>
                <c:pt idx="98">
                  <c:v>85.549925527571162</c:v>
                </c:pt>
                <c:pt idx="99">
                  <c:v>85.516981702964259</c:v>
                </c:pt>
                <c:pt idx="100">
                  <c:v>85.484037878374806</c:v>
                </c:pt>
                <c:pt idx="101">
                  <c:v>85.451094053803331</c:v>
                </c:pt>
                <c:pt idx="102">
                  <c:v>85.418150229249576</c:v>
                </c:pt>
                <c:pt idx="103">
                  <c:v>85.385206404713827</c:v>
                </c:pt>
                <c:pt idx="104">
                  <c:v>85.35226258019631</c:v>
                </c:pt>
                <c:pt idx="105">
                  <c:v>85.319318755697054</c:v>
                </c:pt>
                <c:pt idx="106">
                  <c:v>85.286374931216272</c:v>
                </c:pt>
                <c:pt idx="107">
                  <c:v>85.253431106754064</c:v>
                </c:pt>
                <c:pt idx="108">
                  <c:v>85.220487282310543</c:v>
                </c:pt>
                <c:pt idx="109">
                  <c:v>85.187543457885965</c:v>
                </c:pt>
                <c:pt idx="110">
                  <c:v>85.154599633480331</c:v>
                </c:pt>
                <c:pt idx="111">
                  <c:v>85.12165580909388</c:v>
                </c:pt>
                <c:pt idx="112">
                  <c:v>85.0887119847267</c:v>
                </c:pt>
                <c:pt idx="113">
                  <c:v>85.055768160378861</c:v>
                </c:pt>
                <c:pt idx="114">
                  <c:v>85.022824336050732</c:v>
                </c:pt>
                <c:pt idx="115">
                  <c:v>84.989880511742356</c:v>
                </c:pt>
                <c:pt idx="116">
                  <c:v>84.956936687453876</c:v>
                </c:pt>
                <c:pt idx="117">
                  <c:v>84.923992863185461</c:v>
                </c:pt>
                <c:pt idx="118">
                  <c:v>84.891049038937126</c:v>
                </c:pt>
                <c:pt idx="119">
                  <c:v>84.858105214709184</c:v>
                </c:pt>
                <c:pt idx="120">
                  <c:v>84.82516139050179</c:v>
                </c:pt>
                <c:pt idx="121">
                  <c:v>84.792217566314974</c:v>
                </c:pt>
                <c:pt idx="122">
                  <c:v>84.759273742149048</c:v>
                </c:pt>
                <c:pt idx="123">
                  <c:v>84.726329918004026</c:v>
                </c:pt>
                <c:pt idx="124">
                  <c:v>84.693386093880321</c:v>
                </c:pt>
                <c:pt idx="125">
                  <c:v>84.660442269777803</c:v>
                </c:pt>
                <c:pt idx="126">
                  <c:v>84.627498445696716</c:v>
                </c:pt>
                <c:pt idx="127">
                  <c:v>84.594554621637201</c:v>
                </c:pt>
                <c:pt idx="128">
                  <c:v>84.561610797599627</c:v>
                </c:pt>
                <c:pt idx="129">
                  <c:v>84.528666973583853</c:v>
                </c:pt>
                <c:pt idx="130">
                  <c:v>84.495723149590305</c:v>
                </c:pt>
                <c:pt idx="131">
                  <c:v>84.462779325618953</c:v>
                </c:pt>
                <c:pt idx="132">
                  <c:v>84.429835501670127</c:v>
                </c:pt>
                <c:pt idx="133">
                  <c:v>84.396891677743909</c:v>
                </c:pt>
                <c:pt idx="134">
                  <c:v>84.363947853840514</c:v>
                </c:pt>
                <c:pt idx="135">
                  <c:v>84.331004029960113</c:v>
                </c:pt>
                <c:pt idx="136">
                  <c:v>84.298060206102804</c:v>
                </c:pt>
                <c:pt idx="137">
                  <c:v>84.265116382268857</c:v>
                </c:pt>
                <c:pt idx="138">
                  <c:v>84.23217255845843</c:v>
                </c:pt>
                <c:pt idx="139">
                  <c:v>84.199228734671692</c:v>
                </c:pt>
                <c:pt idx="140">
                  <c:v>84.166284910908743</c:v>
                </c:pt>
                <c:pt idx="141">
                  <c:v>84.133341087169939</c:v>
                </c:pt>
                <c:pt idx="142">
                  <c:v>84.100397263455193</c:v>
                </c:pt>
                <c:pt idx="143">
                  <c:v>84.067453439764961</c:v>
                </c:pt>
                <c:pt idx="144">
                  <c:v>84.034509616099371</c:v>
                </c:pt>
                <c:pt idx="145">
                  <c:v>84.001565792458521</c:v>
                </c:pt>
                <c:pt idx="146">
                  <c:v>83.968621968842768</c:v>
                </c:pt>
                <c:pt idx="147">
                  <c:v>83.935678145251998</c:v>
                </c:pt>
                <c:pt idx="148">
                  <c:v>83.902734321686694</c:v>
                </c:pt>
                <c:pt idx="149">
                  <c:v>83.869790498146898</c:v>
                </c:pt>
                <c:pt idx="150">
                  <c:v>83.836846674632739</c:v>
                </c:pt>
                <c:pt idx="151">
                  <c:v>83.803902851144812</c:v>
                </c:pt>
                <c:pt idx="152">
                  <c:v>83.770959027682807</c:v>
                </c:pt>
                <c:pt idx="153">
                  <c:v>83.738015204247148</c:v>
                </c:pt>
                <c:pt idx="154">
                  <c:v>83.705071380838035</c:v>
                </c:pt>
                <c:pt idx="155">
                  <c:v>83.672127557455681</c:v>
                </c:pt>
                <c:pt idx="156">
                  <c:v>83.639183734100328</c:v>
                </c:pt>
                <c:pt idx="157">
                  <c:v>83.606239910772032</c:v>
                </c:pt>
                <c:pt idx="158">
                  <c:v>83.573296087471149</c:v>
                </c:pt>
                <c:pt idx="159">
                  <c:v>83.540352264197764</c:v>
                </c:pt>
                <c:pt idx="160">
                  <c:v>83.507408440952204</c:v>
                </c:pt>
                <c:pt idx="161">
                  <c:v>83.47446461773464</c:v>
                </c:pt>
                <c:pt idx="162">
                  <c:v>83.441520794545227</c:v>
                </c:pt>
                <c:pt idx="163">
                  <c:v>83.40857697138425</c:v>
                </c:pt>
                <c:pt idx="164">
                  <c:v>83.375633148251879</c:v>
                </c:pt>
                <c:pt idx="165">
                  <c:v>83.342689325148527</c:v>
                </c:pt>
                <c:pt idx="166">
                  <c:v>83.309745502074009</c:v>
                </c:pt>
                <c:pt idx="167">
                  <c:v>83.276801679028821</c:v>
                </c:pt>
                <c:pt idx="168">
                  <c:v>83.243857856013236</c:v>
                </c:pt>
                <c:pt idx="169">
                  <c:v>83.210914033027379</c:v>
                </c:pt>
                <c:pt idx="170">
                  <c:v>83.177970210071408</c:v>
                </c:pt>
                <c:pt idx="171">
                  <c:v>83.145026387145649</c:v>
                </c:pt>
                <c:pt idx="172">
                  <c:v>83.112082564250315</c:v>
                </c:pt>
                <c:pt idx="173">
                  <c:v>83.079138741385577</c:v>
                </c:pt>
                <c:pt idx="174">
                  <c:v>83.046194918551777</c:v>
                </c:pt>
                <c:pt idx="175">
                  <c:v>83.013251095749183</c:v>
                </c:pt>
                <c:pt idx="176">
                  <c:v>82.980307272977882</c:v>
                </c:pt>
                <c:pt idx="177">
                  <c:v>82.9473634502381</c:v>
                </c:pt>
                <c:pt idx="178">
                  <c:v>82.914419627530236</c:v>
                </c:pt>
                <c:pt idx="179">
                  <c:v>82.881475804854517</c:v>
                </c:pt>
                <c:pt idx="180">
                  <c:v>82.848531982210972</c:v>
                </c:pt>
                <c:pt idx="181">
                  <c:v>82.815588159600097</c:v>
                </c:pt>
                <c:pt idx="182">
                  <c:v>82.78264433702202</c:v>
                </c:pt>
                <c:pt idx="183">
                  <c:v>82.749700514476899</c:v>
                </c:pt>
                <c:pt idx="184">
                  <c:v>82.716756691965244</c:v>
                </c:pt>
                <c:pt idx="185">
                  <c:v>82.683812869487113</c:v>
                </c:pt>
                <c:pt idx="186">
                  <c:v>82.650869047042733</c:v>
                </c:pt>
                <c:pt idx="187">
                  <c:v>82.617925224632529</c:v>
                </c:pt>
                <c:pt idx="188">
                  <c:v>82.584981402256744</c:v>
                </c:pt>
                <c:pt idx="189">
                  <c:v>82.552037579915392</c:v>
                </c:pt>
                <c:pt idx="190">
                  <c:v>82.519093757609028</c:v>
                </c:pt>
                <c:pt idx="191">
                  <c:v>82.486149935337707</c:v>
                </c:pt>
                <c:pt idx="192">
                  <c:v>82.453206113101885</c:v>
                </c:pt>
                <c:pt idx="193">
                  <c:v>82.420262290901704</c:v>
                </c:pt>
                <c:pt idx="194">
                  <c:v>82.387318468737448</c:v>
                </c:pt>
                <c:pt idx="195">
                  <c:v>82.354374646609457</c:v>
                </c:pt>
                <c:pt idx="196">
                  <c:v>82.321430824517847</c:v>
                </c:pt>
                <c:pt idx="197">
                  <c:v>82.288487002463171</c:v>
                </c:pt>
                <c:pt idx="198">
                  <c:v>82.255543180445429</c:v>
                </c:pt>
                <c:pt idx="199">
                  <c:v>82.222599358465104</c:v>
                </c:pt>
                <c:pt idx="200">
                  <c:v>82.189655536522281</c:v>
                </c:pt>
                <c:pt idx="201">
                  <c:v>82.156711714617501</c:v>
                </c:pt>
                <c:pt idx="202">
                  <c:v>82.123767892750777</c:v>
                </c:pt>
                <c:pt idx="203">
                  <c:v>82.090824070922622</c:v>
                </c:pt>
                <c:pt idx="204">
                  <c:v>82.057880249133149</c:v>
                </c:pt>
                <c:pt idx="205">
                  <c:v>82.024936427382897</c:v>
                </c:pt>
                <c:pt idx="206">
                  <c:v>81.991992605671896</c:v>
                </c:pt>
                <c:pt idx="207">
                  <c:v>81.9590487840007</c:v>
                </c:pt>
                <c:pt idx="208">
                  <c:v>81.926104962369308</c:v>
                </c:pt>
                <c:pt idx="209">
                  <c:v>81.893161140778332</c:v>
                </c:pt>
                <c:pt idx="210">
                  <c:v>81.860217319227843</c:v>
                </c:pt>
                <c:pt idx="211">
                  <c:v>81.827273497718366</c:v>
                </c:pt>
                <c:pt idx="212">
                  <c:v>81.794329676249959</c:v>
                </c:pt>
                <c:pt idx="213">
                  <c:v>81.761385854823132</c:v>
                </c:pt>
                <c:pt idx="214">
                  <c:v>81.728442033438085</c:v>
                </c:pt>
                <c:pt idx="215">
                  <c:v>81.695498212095202</c:v>
                </c:pt>
                <c:pt idx="216">
                  <c:v>81.66255439079481</c:v>
                </c:pt>
                <c:pt idx="217">
                  <c:v>81.629610569537249</c:v>
                </c:pt>
                <c:pt idx="218">
                  <c:v>81.596666748322789</c:v>
                </c:pt>
                <c:pt idx="219">
                  <c:v>81.56372292715173</c:v>
                </c:pt>
                <c:pt idx="220">
                  <c:v>81.530779106024553</c:v>
                </c:pt>
                <c:pt idx="221">
                  <c:v>81.497835284941431</c:v>
                </c:pt>
                <c:pt idx="222">
                  <c:v>81.464891463902802</c:v>
                </c:pt>
                <c:pt idx="223">
                  <c:v>81.431947642908838</c:v>
                </c:pt>
                <c:pt idx="224">
                  <c:v>81.399003821960164</c:v>
                </c:pt>
                <c:pt idx="225">
                  <c:v>81.366060001056937</c:v>
                </c:pt>
                <c:pt idx="226">
                  <c:v>81.333116180199369</c:v>
                </c:pt>
                <c:pt idx="227">
                  <c:v>81.300172359388029</c:v>
                </c:pt>
                <c:pt idx="228">
                  <c:v>81.267228538623272</c:v>
                </c:pt>
                <c:pt idx="229">
                  <c:v>81.234284717905467</c:v>
                </c:pt>
                <c:pt idx="230">
                  <c:v>81.201340897234715</c:v>
                </c:pt>
                <c:pt idx="231">
                  <c:v>81.168397076611626</c:v>
                </c:pt>
                <c:pt idx="232">
                  <c:v>81.135453256036598</c:v>
                </c:pt>
                <c:pt idx="233">
                  <c:v>81.102509435509717</c:v>
                </c:pt>
                <c:pt idx="234">
                  <c:v>81.069565615031706</c:v>
                </c:pt>
                <c:pt idx="235">
                  <c:v>81.036621794602638</c:v>
                </c:pt>
                <c:pt idx="236">
                  <c:v>81.003677974222967</c:v>
                </c:pt>
                <c:pt idx="237">
                  <c:v>80.970734153893289</c:v>
                </c:pt>
                <c:pt idx="238">
                  <c:v>80.937790333613549</c:v>
                </c:pt>
                <c:pt idx="239">
                  <c:v>80.904846513384413</c:v>
                </c:pt>
                <c:pt idx="240">
                  <c:v>80.871902693206351</c:v>
                </c:pt>
                <c:pt idx="241">
                  <c:v>80.838958873079548</c:v>
                </c:pt>
                <c:pt idx="242">
                  <c:v>80.806015053004529</c:v>
                </c:pt>
                <c:pt idx="243">
                  <c:v>80.773071232981692</c:v>
                </c:pt>
                <c:pt idx="244">
                  <c:v>80.740127413011265</c:v>
                </c:pt>
                <c:pt idx="245">
                  <c:v>80.707183593093788</c:v>
                </c:pt>
                <c:pt idx="246">
                  <c:v>80.674239773229615</c:v>
                </c:pt>
                <c:pt idx="247">
                  <c:v>80.641295953419331</c:v>
                </c:pt>
                <c:pt idx="248">
                  <c:v>80.608352133663033</c:v>
                </c:pt>
                <c:pt idx="249">
                  <c:v>80.575408313961262</c:v>
                </c:pt>
                <c:pt idx="250">
                  <c:v>80.542464494314601</c:v>
                </c:pt>
                <c:pt idx="251">
                  <c:v>80.509520674723206</c:v>
                </c:pt>
                <c:pt idx="252">
                  <c:v>80.476576855187602</c:v>
                </c:pt>
                <c:pt idx="253">
                  <c:v>80.443633035708316</c:v>
                </c:pt>
                <c:pt idx="254">
                  <c:v>80.410689216285675</c:v>
                </c:pt>
                <c:pt idx="255">
                  <c:v>80.377745396920062</c:v>
                </c:pt>
                <c:pt idx="256">
                  <c:v>80.34480157761206</c:v>
                </c:pt>
                <c:pt idx="257">
                  <c:v>80.311857758362152</c:v>
                </c:pt>
                <c:pt idx="258">
                  <c:v>80.278913939170366</c:v>
                </c:pt>
                <c:pt idx="259">
                  <c:v>80.245970120037583</c:v>
                </c:pt>
                <c:pt idx="260">
                  <c:v>80.213026300964032</c:v>
                </c:pt>
                <c:pt idx="261">
                  <c:v>80.180082481950393</c:v>
                </c:pt>
                <c:pt idx="262">
                  <c:v>80.147138662996895</c:v>
                </c:pt>
                <c:pt idx="263">
                  <c:v>80.114194844104034</c:v>
                </c:pt>
                <c:pt idx="264">
                  <c:v>80.08125102527228</c:v>
                </c:pt>
                <c:pt idx="265">
                  <c:v>80.04830720650213</c:v>
                </c:pt>
                <c:pt idx="266">
                  <c:v>80.015363387793954</c:v>
                </c:pt>
                <c:pt idx="267">
                  <c:v>79.982419569148419</c:v>
                </c:pt>
                <c:pt idx="268">
                  <c:v>79.949475750565924</c:v>
                </c:pt>
                <c:pt idx="269">
                  <c:v>79.916531932046937</c:v>
                </c:pt>
                <c:pt idx="270">
                  <c:v>79.88358811359177</c:v>
                </c:pt>
                <c:pt idx="271">
                  <c:v>79.850644295201221</c:v>
                </c:pt>
                <c:pt idx="272">
                  <c:v>79.817700476875558</c:v>
                </c:pt>
                <c:pt idx="273">
                  <c:v>79.78475665861535</c:v>
                </c:pt>
                <c:pt idx="274">
                  <c:v>79.751812840420968</c:v>
                </c:pt>
                <c:pt idx="275">
                  <c:v>79.718869022293163</c:v>
                </c:pt>
                <c:pt idx="276">
                  <c:v>79.685925204232319</c:v>
                </c:pt>
                <c:pt idx="277">
                  <c:v>79.65298138623892</c:v>
                </c:pt>
                <c:pt idx="278">
                  <c:v>79.62003756831345</c:v>
                </c:pt>
                <c:pt idx="279">
                  <c:v>79.587093750456532</c:v>
                </c:pt>
                <c:pt idx="280">
                  <c:v>79.554149932668651</c:v>
                </c:pt>
                <c:pt idx="281">
                  <c:v>79.521206114950388</c:v>
                </c:pt>
                <c:pt idx="282">
                  <c:v>79.488262297301958</c:v>
                </c:pt>
                <c:pt idx="283">
                  <c:v>79.455318479724269</c:v>
                </c:pt>
                <c:pt idx="284">
                  <c:v>79.422374662217734</c:v>
                </c:pt>
                <c:pt idx="285">
                  <c:v>79.389430844782851</c:v>
                </c:pt>
                <c:pt idx="286">
                  <c:v>79.356487027420158</c:v>
                </c:pt>
                <c:pt idx="287">
                  <c:v>79.323543210130254</c:v>
                </c:pt>
                <c:pt idx="288">
                  <c:v>79.29059939291372</c:v>
                </c:pt>
                <c:pt idx="289">
                  <c:v>79.257655575771096</c:v>
                </c:pt>
                <c:pt idx="290">
                  <c:v>79.224711758702938</c:v>
                </c:pt>
                <c:pt idx="291">
                  <c:v>79.191767941709855</c:v>
                </c:pt>
                <c:pt idx="292">
                  <c:v>79.15882412479219</c:v>
                </c:pt>
                <c:pt idx="293">
                  <c:v>79.125880307950766</c:v>
                </c:pt>
                <c:pt idx="294">
                  <c:v>79.092936491186222</c:v>
                </c:pt>
                <c:pt idx="295">
                  <c:v>79.059992674498872</c:v>
                </c:pt>
                <c:pt idx="296">
                  <c:v>79.027048857889426</c:v>
                </c:pt>
                <c:pt idx="297">
                  <c:v>78.99410504135858</c:v>
                </c:pt>
                <c:pt idx="298">
                  <c:v>78.961161224906775</c:v>
                </c:pt>
                <c:pt idx="299">
                  <c:v>78.928217408534806</c:v>
                </c:pt>
                <c:pt idx="300">
                  <c:v>78.895273592242958</c:v>
                </c:pt>
                <c:pt idx="301">
                  <c:v>78.862329776032169</c:v>
                </c:pt>
                <c:pt idx="302">
                  <c:v>78.829385959902964</c:v>
                </c:pt>
                <c:pt idx="303">
                  <c:v>78.796442143855927</c:v>
                </c:pt>
                <c:pt idx="304">
                  <c:v>78.763498327891611</c:v>
                </c:pt>
                <c:pt idx="305">
                  <c:v>78.730554512010769</c:v>
                </c:pt>
                <c:pt idx="306">
                  <c:v>78.697610696213999</c:v>
                </c:pt>
                <c:pt idx="307">
                  <c:v>78.664666880501912</c:v>
                </c:pt>
                <c:pt idx="308">
                  <c:v>78.63172306487516</c:v>
                </c:pt>
                <c:pt idx="309">
                  <c:v>78.598779249334413</c:v>
                </c:pt>
                <c:pt idx="310">
                  <c:v>78.565835433880295</c:v>
                </c:pt>
                <c:pt idx="311">
                  <c:v>78.532891618513574</c:v>
                </c:pt>
                <c:pt idx="312">
                  <c:v>78.499947803234761</c:v>
                </c:pt>
                <c:pt idx="313">
                  <c:v>78.46700398804461</c:v>
                </c:pt>
                <c:pt idx="314">
                  <c:v>78.434060172943717</c:v>
                </c:pt>
                <c:pt idx="315">
                  <c:v>78.401116357932935</c:v>
                </c:pt>
                <c:pt idx="316">
                  <c:v>78.368172543012832</c:v>
                </c:pt>
                <c:pt idx="317">
                  <c:v>78.335228728184006</c:v>
                </c:pt>
                <c:pt idx="318">
                  <c:v>78.302284913447352</c:v>
                </c:pt>
                <c:pt idx="319">
                  <c:v>78.269341098803423</c:v>
                </c:pt>
                <c:pt idx="320">
                  <c:v>78.23639728425303</c:v>
                </c:pt>
                <c:pt idx="321">
                  <c:v>78.203453469796742</c:v>
                </c:pt>
                <c:pt idx="322">
                  <c:v>78.17050965543541</c:v>
                </c:pt>
                <c:pt idx="323">
                  <c:v>78.137565841169717</c:v>
                </c:pt>
                <c:pt idx="324">
                  <c:v>78.104622027000389</c:v>
                </c:pt>
                <c:pt idx="325">
                  <c:v>78.071678212928191</c:v>
                </c:pt>
                <c:pt idx="326">
                  <c:v>78.038734398953707</c:v>
                </c:pt>
                <c:pt idx="327">
                  <c:v>78.005790585077847</c:v>
                </c:pt>
                <c:pt idx="328">
                  <c:v>77.972846771301363</c:v>
                </c:pt>
                <c:pt idx="329">
                  <c:v>77.939902957625009</c:v>
                </c:pt>
                <c:pt idx="330">
                  <c:v>77.906959144049424</c:v>
                </c:pt>
                <c:pt idx="331">
                  <c:v>77.874015330575588</c:v>
                </c:pt>
                <c:pt idx="332">
                  <c:v>77.841071517203957</c:v>
                </c:pt>
                <c:pt idx="333">
                  <c:v>77.808127703935554</c:v>
                </c:pt>
                <c:pt idx="334">
                  <c:v>77.775183890771046</c:v>
                </c:pt>
                <c:pt idx="335">
                  <c:v>77.742240077711443</c:v>
                </c:pt>
                <c:pt idx="336">
                  <c:v>77.709296264757313</c:v>
                </c:pt>
                <c:pt idx="337">
                  <c:v>77.676352451909509</c:v>
                </c:pt>
                <c:pt idx="338">
                  <c:v>77.643408639168868</c:v>
                </c:pt>
                <c:pt idx="339">
                  <c:v>77.610464826536173</c:v>
                </c:pt>
                <c:pt idx="340">
                  <c:v>77.577521014012348</c:v>
                </c:pt>
                <c:pt idx="341">
                  <c:v>77.544577201598116</c:v>
                </c:pt>
                <c:pt idx="342">
                  <c:v>77.511633389294317</c:v>
                </c:pt>
                <c:pt idx="343">
                  <c:v>77.478689577101832</c:v>
                </c:pt>
                <c:pt idx="344">
                  <c:v>77.445745765021471</c:v>
                </c:pt>
                <c:pt idx="345">
                  <c:v>77.412801953054185</c:v>
                </c:pt>
                <c:pt idx="346">
                  <c:v>77.379858141200671</c:v>
                </c:pt>
                <c:pt idx="347">
                  <c:v>77.346914329461953</c:v>
                </c:pt>
                <c:pt idx="348">
                  <c:v>77.313970517838769</c:v>
                </c:pt>
                <c:pt idx="349">
                  <c:v>77.28102670633217</c:v>
                </c:pt>
                <c:pt idx="350">
                  <c:v>77.248082894942897</c:v>
                </c:pt>
                <c:pt idx="351">
                  <c:v>77.215139083671801</c:v>
                </c:pt>
                <c:pt idx="352">
                  <c:v>77.182195272519962</c:v>
                </c:pt>
                <c:pt idx="353">
                  <c:v>77.149251461488205</c:v>
                </c:pt>
                <c:pt idx="354">
                  <c:v>77.116307650577397</c:v>
                </c:pt>
                <c:pt idx="355">
                  <c:v>77.083363839788476</c:v>
                </c:pt>
                <c:pt idx="356">
                  <c:v>77.050420029122478</c:v>
                </c:pt>
                <c:pt idx="357">
                  <c:v>77.017476218580143</c:v>
                </c:pt>
                <c:pt idx="358">
                  <c:v>76.984532408162579</c:v>
                </c:pt>
                <c:pt idx="359">
                  <c:v>76.951588597870625</c:v>
                </c:pt>
                <c:pt idx="360">
                  <c:v>76.91864478770529</c:v>
                </c:pt>
                <c:pt idx="361">
                  <c:v>76.885700977667568</c:v>
                </c:pt>
                <c:pt idx="362">
                  <c:v>76.852757167758455</c:v>
                </c:pt>
                <c:pt idx="363">
                  <c:v>76.819813357978845</c:v>
                </c:pt>
                <c:pt idx="364">
                  <c:v>76.786869548329776</c:v>
                </c:pt>
                <c:pt idx="365">
                  <c:v>76.7539257388121</c:v>
                </c:pt>
                <c:pt idx="366">
                  <c:v>76.720981929427111</c:v>
                </c:pt>
                <c:pt idx="367">
                  <c:v>76.688038120175491</c:v>
                </c:pt>
                <c:pt idx="368">
                  <c:v>76.655094311058505</c:v>
                </c:pt>
                <c:pt idx="369">
                  <c:v>76.622150502077133</c:v>
                </c:pt>
                <c:pt idx="370">
                  <c:v>76.589206693232185</c:v>
                </c:pt>
                <c:pt idx="371">
                  <c:v>76.556262884524969</c:v>
                </c:pt>
                <c:pt idx="372">
                  <c:v>76.523319075956465</c:v>
                </c:pt>
                <c:pt idx="373">
                  <c:v>76.490375267527654</c:v>
                </c:pt>
                <c:pt idx="374">
                  <c:v>76.457431459239672</c:v>
                </c:pt>
                <c:pt idx="375">
                  <c:v>76.424487651093628</c:v>
                </c:pt>
                <c:pt idx="376">
                  <c:v>76.39154384309056</c:v>
                </c:pt>
                <c:pt idx="377">
                  <c:v>76.358600035231319</c:v>
                </c:pt>
                <c:pt idx="378">
                  <c:v>76.325656227517442</c:v>
                </c:pt>
                <c:pt idx="379">
                  <c:v>76.292712419949723</c:v>
                </c:pt>
                <c:pt idx="380">
                  <c:v>76.259768612529356</c:v>
                </c:pt>
                <c:pt idx="381">
                  <c:v>76.226824805257522</c:v>
                </c:pt>
                <c:pt idx="382">
                  <c:v>76.193880998135256</c:v>
                </c:pt>
                <c:pt idx="383">
                  <c:v>76.160937191163768</c:v>
                </c:pt>
                <c:pt idx="384">
                  <c:v>76.12799338434418</c:v>
                </c:pt>
                <c:pt idx="385">
                  <c:v>76.095049577677713</c:v>
                </c:pt>
                <c:pt idx="386">
                  <c:v>76.062105771165392</c:v>
                </c:pt>
                <c:pt idx="387">
                  <c:v>76.029161964808509</c:v>
                </c:pt>
                <c:pt idx="388">
                  <c:v>75.996218158608116</c:v>
                </c:pt>
                <c:pt idx="389">
                  <c:v>75.963274352565605</c:v>
                </c:pt>
                <c:pt idx="390">
                  <c:v>75.930330546682001</c:v>
                </c:pt>
                <c:pt idx="391">
                  <c:v>75.897386740958723</c:v>
                </c:pt>
                <c:pt idx="392">
                  <c:v>75.864442935396738</c:v>
                </c:pt>
                <c:pt idx="393">
                  <c:v>75.831499129997411</c:v>
                </c:pt>
                <c:pt idx="394">
                  <c:v>75.798555324761935</c:v>
                </c:pt>
                <c:pt idx="395">
                  <c:v>75.765611519691618</c:v>
                </c:pt>
                <c:pt idx="396">
                  <c:v>75.732667714787638</c:v>
                </c:pt>
                <c:pt idx="397">
                  <c:v>75.699723910051247</c:v>
                </c:pt>
                <c:pt idx="398">
                  <c:v>75.666780105483923</c:v>
                </c:pt>
                <c:pt idx="399">
                  <c:v>75.633836301086703</c:v>
                </c:pt>
                <c:pt idx="400">
                  <c:v>75.60089249686105</c:v>
                </c:pt>
                <c:pt idx="401">
                  <c:v>75.567948692808159</c:v>
                </c:pt>
                <c:pt idx="402">
                  <c:v>75.535004888929379</c:v>
                </c:pt>
                <c:pt idx="403">
                  <c:v>75.502061085226032</c:v>
                </c:pt>
                <c:pt idx="404">
                  <c:v>75.469117281699567</c:v>
                </c:pt>
                <c:pt idx="405">
                  <c:v>75.436173478351222</c:v>
                </c:pt>
                <c:pt idx="406">
                  <c:v>75.403229675182331</c:v>
                </c:pt>
                <c:pt idx="407">
                  <c:v>75.370285872194231</c:v>
                </c:pt>
                <c:pt idx="408">
                  <c:v>75.337342069388569</c:v>
                </c:pt>
                <c:pt idx="409">
                  <c:v>75.304398266766356</c:v>
                </c:pt>
                <c:pt idx="410">
                  <c:v>75.271454464329111</c:v>
                </c:pt>
                <c:pt idx="411">
                  <c:v>75.23851066207844</c:v>
                </c:pt>
                <c:pt idx="412">
                  <c:v>75.205566860015537</c:v>
                </c:pt>
                <c:pt idx="413">
                  <c:v>75.172623058142023</c:v>
                </c:pt>
                <c:pt idx="414">
                  <c:v>75.139679256459161</c:v>
                </c:pt>
                <c:pt idx="415">
                  <c:v>75.106735454968444</c:v>
                </c:pt>
                <c:pt idx="416">
                  <c:v>75.073791653671293</c:v>
                </c:pt>
                <c:pt idx="417">
                  <c:v>75.040847852569328</c:v>
                </c:pt>
                <c:pt idx="418">
                  <c:v>75.007904051663999</c:v>
                </c:pt>
                <c:pt idx="419">
                  <c:v>74.974960250956698</c:v>
                </c:pt>
                <c:pt idx="420">
                  <c:v>74.942016450448961</c:v>
                </c:pt>
                <c:pt idx="421">
                  <c:v>74.909072650142448</c:v>
                </c:pt>
                <c:pt idx="422">
                  <c:v>74.87612885003854</c:v>
                </c:pt>
                <c:pt idx="423">
                  <c:v>74.843185050138885</c:v>
                </c:pt>
                <c:pt idx="424">
                  <c:v>74.810241250444903</c:v>
                </c:pt>
                <c:pt idx="425">
                  <c:v>74.777297450958372</c:v>
                </c:pt>
                <c:pt idx="426">
                  <c:v>74.744353651680555</c:v>
                </c:pt>
                <c:pt idx="427">
                  <c:v>74.711409852613315</c:v>
                </c:pt>
                <c:pt idx="428">
                  <c:v>74.6784660537581</c:v>
                </c:pt>
                <c:pt idx="429">
                  <c:v>74.64552225511666</c:v>
                </c:pt>
                <c:pt idx="430">
                  <c:v>74.612578456690585</c:v>
                </c:pt>
                <c:pt idx="431">
                  <c:v>74.579634658481353</c:v>
                </c:pt>
                <c:pt idx="432">
                  <c:v>74.546690860490855</c:v>
                </c:pt>
                <c:pt idx="433">
                  <c:v>74.513747062720611</c:v>
                </c:pt>
                <c:pt idx="434">
                  <c:v>74.480803265172298</c:v>
                </c:pt>
                <c:pt idx="435">
                  <c:v>74.447859467847664</c:v>
                </c:pt>
                <c:pt idx="436">
                  <c:v>74.414915670748371</c:v>
                </c:pt>
                <c:pt idx="437">
                  <c:v>74.381971873876125</c:v>
                </c:pt>
                <c:pt idx="438">
                  <c:v>74.349028077232759</c:v>
                </c:pt>
                <c:pt idx="439">
                  <c:v>74.316084280819894</c:v>
                </c:pt>
                <c:pt idx="440">
                  <c:v>74.283140484639347</c:v>
                </c:pt>
                <c:pt idx="441">
                  <c:v>74.250196688692796</c:v>
                </c:pt>
                <c:pt idx="442">
                  <c:v>74.217252892982174</c:v>
                </c:pt>
                <c:pt idx="443">
                  <c:v>74.184309097509157</c:v>
                </c:pt>
                <c:pt idx="444">
                  <c:v>74.151365302275693</c:v>
                </c:pt>
                <c:pt idx="445">
                  <c:v>74.118421507283458</c:v>
                </c:pt>
                <c:pt idx="446">
                  <c:v>74.085477712534214</c:v>
                </c:pt>
                <c:pt idx="447">
                  <c:v>74.052533918030178</c:v>
                </c:pt>
                <c:pt idx="448">
                  <c:v>74.019590123772772</c:v>
                </c:pt>
                <c:pt idx="449">
                  <c:v>73.98664632976417</c:v>
                </c:pt>
                <c:pt idx="450">
                  <c:v>73.953702536006162</c:v>
                </c:pt>
                <c:pt idx="451">
                  <c:v>73.920758742500595</c:v>
                </c:pt>
                <c:pt idx="452">
                  <c:v>73.887814949249616</c:v>
                </c:pt>
                <c:pt idx="453">
                  <c:v>73.854871156254816</c:v>
                </c:pt>
                <c:pt idx="454">
                  <c:v>73.821927363518569</c:v>
                </c:pt>
                <c:pt idx="455">
                  <c:v>73.788983571042479</c:v>
                </c:pt>
                <c:pt idx="456">
                  <c:v>73.756039778828693</c:v>
                </c:pt>
                <c:pt idx="457">
                  <c:v>73.723095986879088</c:v>
                </c:pt>
                <c:pt idx="458">
                  <c:v>73.690152195195964</c:v>
                </c:pt>
                <c:pt idx="459">
                  <c:v>73.657208403781013</c:v>
                </c:pt>
                <c:pt idx="460">
                  <c:v>73.62426461263648</c:v>
                </c:pt>
                <c:pt idx="461">
                  <c:v>73.591320821764356</c:v>
                </c:pt>
                <c:pt idx="462">
                  <c:v>73.5583770311667</c:v>
                </c:pt>
                <c:pt idx="463">
                  <c:v>73.525433240845658</c:v>
                </c:pt>
                <c:pt idx="464">
                  <c:v>73.492489450803276</c:v>
                </c:pt>
                <c:pt idx="465">
                  <c:v>73.459545661041574</c:v>
                </c:pt>
                <c:pt idx="466">
                  <c:v>73.426601871562994</c:v>
                </c:pt>
                <c:pt idx="467">
                  <c:v>73.393658082369512</c:v>
                </c:pt>
                <c:pt idx="468">
                  <c:v>73.360714293463261</c:v>
                </c:pt>
                <c:pt idx="469">
                  <c:v>73.327770504846356</c:v>
                </c:pt>
                <c:pt idx="470">
                  <c:v>73.294826716521257</c:v>
                </c:pt>
                <c:pt idx="471">
                  <c:v>73.261882928489996</c:v>
                </c:pt>
                <c:pt idx="472">
                  <c:v>73.228939140754875</c:v>
                </c:pt>
                <c:pt idx="473">
                  <c:v>73.195995353318068</c:v>
                </c:pt>
                <c:pt idx="474">
                  <c:v>73.16305156618202</c:v>
                </c:pt>
                <c:pt idx="475">
                  <c:v>73.130107779348847</c:v>
                </c:pt>
                <c:pt idx="476">
                  <c:v>73.097163992820924</c:v>
                </c:pt>
                <c:pt idx="477">
                  <c:v>73.064220206600609</c:v>
                </c:pt>
                <c:pt idx="478">
                  <c:v>73.031276420690034</c:v>
                </c:pt>
                <c:pt idx="479">
                  <c:v>72.998332635091913</c:v>
                </c:pt>
                <c:pt idx="480">
                  <c:v>72.965388849808392</c:v>
                </c:pt>
                <c:pt idx="481">
                  <c:v>72.932445064841914</c:v>
                </c:pt>
                <c:pt idx="482">
                  <c:v>72.899501280194897</c:v>
                </c:pt>
                <c:pt idx="483">
                  <c:v>72.866557495869657</c:v>
                </c:pt>
                <c:pt idx="484">
                  <c:v>72.83361371186885</c:v>
                </c:pt>
                <c:pt idx="485">
                  <c:v>72.800669928194822</c:v>
                </c:pt>
                <c:pt idx="486">
                  <c:v>72.767726144850272</c:v>
                </c:pt>
                <c:pt idx="487">
                  <c:v>72.734782361837318</c:v>
                </c:pt>
                <c:pt idx="488">
                  <c:v>72.701838579158746</c:v>
                </c:pt>
                <c:pt idx="489">
                  <c:v>72.668894796817071</c:v>
                </c:pt>
                <c:pt idx="490">
                  <c:v>72.63595101481485</c:v>
                </c:pt>
                <c:pt idx="491">
                  <c:v>72.603007233154656</c:v>
                </c:pt>
                <c:pt idx="492">
                  <c:v>72.570063451839076</c:v>
                </c:pt>
                <c:pt idx="493">
                  <c:v>72.537119670870837</c:v>
                </c:pt>
                <c:pt idx="494">
                  <c:v>72.50417589025227</c:v>
                </c:pt>
                <c:pt idx="495">
                  <c:v>72.471232109986531</c:v>
                </c:pt>
                <c:pt idx="496">
                  <c:v>72.438288330075892</c:v>
                </c:pt>
                <c:pt idx="497">
                  <c:v>72.405344550523211</c:v>
                </c:pt>
                <c:pt idx="498">
                  <c:v>72.372400771331328</c:v>
                </c:pt>
                <c:pt idx="499">
                  <c:v>72.339456992502775</c:v>
                </c:pt>
                <c:pt idx="500">
                  <c:v>72.306513214040365</c:v>
                </c:pt>
                <c:pt idx="501">
                  <c:v>72.27356943594701</c:v>
                </c:pt>
                <c:pt idx="502">
                  <c:v>72.240625658225525</c:v>
                </c:pt>
                <c:pt idx="503">
                  <c:v>72.207681880878567</c:v>
                </c:pt>
                <c:pt idx="504">
                  <c:v>72.174738103909178</c:v>
                </c:pt>
                <c:pt idx="505">
                  <c:v>72.141794327319985</c:v>
                </c:pt>
                <c:pt idx="506">
                  <c:v>72.108850551114074</c:v>
                </c:pt>
                <c:pt idx="507">
                  <c:v>72.075906775294456</c:v>
                </c:pt>
                <c:pt idx="508">
                  <c:v>72.042962999863803</c:v>
                </c:pt>
                <c:pt idx="509">
                  <c:v>72.010019224825328</c:v>
                </c:pt>
                <c:pt idx="510">
                  <c:v>71.977075450181829</c:v>
                </c:pt>
                <c:pt idx="511">
                  <c:v>71.944131675936291</c:v>
                </c:pt>
                <c:pt idx="512">
                  <c:v>71.911187902092038</c:v>
                </c:pt>
                <c:pt idx="513">
                  <c:v>71.878244128651858</c:v>
                </c:pt>
                <c:pt idx="514">
                  <c:v>71.845300355619031</c:v>
                </c:pt>
                <c:pt idx="515">
                  <c:v>71.812356582996301</c:v>
                </c:pt>
                <c:pt idx="516">
                  <c:v>71.779412810787107</c:v>
                </c:pt>
                <c:pt idx="517">
                  <c:v>71.746469038994519</c:v>
                </c:pt>
                <c:pt idx="518">
                  <c:v>71.713525267621719</c:v>
                </c:pt>
                <c:pt idx="519">
                  <c:v>71.680581496671749</c:v>
                </c:pt>
                <c:pt idx="520">
                  <c:v>71.647637726148147</c:v>
                </c:pt>
                <c:pt idx="521">
                  <c:v>71.614693956053927</c:v>
                </c:pt>
                <c:pt idx="522">
                  <c:v>71.581750186392384</c:v>
                </c:pt>
                <c:pt idx="523">
                  <c:v>71.548806417166929</c:v>
                </c:pt>
                <c:pt idx="524">
                  <c:v>71.515862648380619</c:v>
                </c:pt>
                <c:pt idx="525">
                  <c:v>71.482918880037104</c:v>
                </c:pt>
                <c:pt idx="526">
                  <c:v>71.449975112139512</c:v>
                </c:pt>
                <c:pt idx="527">
                  <c:v>71.417031344691495</c:v>
                </c:pt>
                <c:pt idx="528">
                  <c:v>71.384087577696135</c:v>
                </c:pt>
                <c:pt idx="529">
                  <c:v>71.351143811157286</c:v>
                </c:pt>
                <c:pt idx="530">
                  <c:v>71.318200045077973</c:v>
                </c:pt>
                <c:pt idx="531">
                  <c:v>71.285256279462146</c:v>
                </c:pt>
                <c:pt idx="532">
                  <c:v>71.252312514313061</c:v>
                </c:pt>
                <c:pt idx="533">
                  <c:v>71.219368749634256</c:v>
                </c:pt>
                <c:pt idx="534">
                  <c:v>71.186424985429426</c:v>
                </c:pt>
                <c:pt idx="535">
                  <c:v>71.153481221702151</c:v>
                </c:pt>
                <c:pt idx="536">
                  <c:v>71.120537458455999</c:v>
                </c:pt>
                <c:pt idx="537">
                  <c:v>71.087593695694864</c:v>
                </c:pt>
                <c:pt idx="538">
                  <c:v>71.054649933422112</c:v>
                </c:pt>
                <c:pt idx="539">
                  <c:v>71.021706171641625</c:v>
                </c:pt>
                <c:pt idx="540">
                  <c:v>70.988762410357225</c:v>
                </c:pt>
                <c:pt idx="541">
                  <c:v>70.955818649572521</c:v>
                </c:pt>
                <c:pt idx="542">
                  <c:v>70.922874889291464</c:v>
                </c:pt>
                <c:pt idx="543">
                  <c:v>70.889931129517777</c:v>
                </c:pt>
                <c:pt idx="544">
                  <c:v>70.85698737025541</c:v>
                </c:pt>
                <c:pt idx="545">
                  <c:v>70.824043611508188</c:v>
                </c:pt>
                <c:pt idx="546">
                  <c:v>70.791099853280087</c:v>
                </c:pt>
                <c:pt idx="547">
                  <c:v>70.758156095575089</c:v>
                </c:pt>
                <c:pt idx="548">
                  <c:v>70.725212338397014</c:v>
                </c:pt>
                <c:pt idx="549">
                  <c:v>70.692268581750113</c:v>
                </c:pt>
                <c:pt idx="550">
                  <c:v>70.659324825638251</c:v>
                </c:pt>
                <c:pt idx="551">
                  <c:v>70.626381070065548</c:v>
                </c:pt>
                <c:pt idx="552">
                  <c:v>70.593437315036113</c:v>
                </c:pt>
                <c:pt idx="553">
                  <c:v>70.560493560554136</c:v>
                </c:pt>
                <c:pt idx="554">
                  <c:v>70.527549806623668</c:v>
                </c:pt>
                <c:pt idx="555">
                  <c:v>70.494606053249058</c:v>
                </c:pt>
                <c:pt idx="556">
                  <c:v>70.461662300434426</c:v>
                </c:pt>
                <c:pt idx="557">
                  <c:v>70.428718548184037</c:v>
                </c:pt>
                <c:pt idx="558">
                  <c:v>70.39577479650228</c:v>
                </c:pt>
                <c:pt idx="559">
                  <c:v>70.362831045393278</c:v>
                </c:pt>
                <c:pt idx="560">
                  <c:v>70.329887294861692</c:v>
                </c:pt>
                <c:pt idx="561">
                  <c:v>70.29694354491177</c:v>
                </c:pt>
                <c:pt idx="562">
                  <c:v>70.263999795547917</c:v>
                </c:pt>
                <c:pt idx="563">
                  <c:v>70.231056046774469</c:v>
                </c:pt>
                <c:pt idx="564">
                  <c:v>70.198112298596243</c:v>
                </c:pt>
                <c:pt idx="565">
                  <c:v>70.165168551017473</c:v>
                </c:pt>
                <c:pt idx="566">
                  <c:v>70.132224804042863</c:v>
                </c:pt>
                <c:pt idx="567">
                  <c:v>70.099281057677032</c:v>
                </c:pt>
                <c:pt idx="568">
                  <c:v>70.066337311924627</c:v>
                </c:pt>
                <c:pt idx="569">
                  <c:v>70.03339356679021</c:v>
                </c:pt>
                <c:pt idx="570">
                  <c:v>70.000449822278512</c:v>
                </c:pt>
                <c:pt idx="571">
                  <c:v>69.967506078394337</c:v>
                </c:pt>
                <c:pt idx="572">
                  <c:v>69.934562335142488</c:v>
                </c:pt>
                <c:pt idx="573">
                  <c:v>69.901618592527726</c:v>
                </c:pt>
                <c:pt idx="574">
                  <c:v>69.868674850554825</c:v>
                </c:pt>
                <c:pt idx="575">
                  <c:v>69.835731109228888</c:v>
                </c:pt>
                <c:pt idx="576">
                  <c:v>69.802787368554547</c:v>
                </c:pt>
                <c:pt idx="577">
                  <c:v>69.769843628537004</c:v>
                </c:pt>
                <c:pt idx="578">
                  <c:v>69.736899889181174</c:v>
                </c:pt>
                <c:pt idx="579">
                  <c:v>69.703956150492161</c:v>
                </c:pt>
                <c:pt idx="580">
                  <c:v>69.671012412474866</c:v>
                </c:pt>
                <c:pt idx="581">
                  <c:v>69.638068675134519</c:v>
                </c:pt>
                <c:pt idx="582">
                  <c:v>69.605124938476337</c:v>
                </c:pt>
                <c:pt idx="583">
                  <c:v>69.572181202505433</c:v>
                </c:pt>
                <c:pt idx="584">
                  <c:v>69.539237467227053</c:v>
                </c:pt>
                <c:pt idx="585">
                  <c:v>69.506293732646441</c:v>
                </c:pt>
                <c:pt idx="586">
                  <c:v>69.473349998768967</c:v>
                </c:pt>
                <c:pt idx="587">
                  <c:v>69.440406265600004</c:v>
                </c:pt>
                <c:pt idx="588">
                  <c:v>69.40746253314488</c:v>
                </c:pt>
                <c:pt idx="589">
                  <c:v>69.37451880140901</c:v>
                </c:pt>
                <c:pt idx="590">
                  <c:v>69.34157507039788</c:v>
                </c:pt>
                <c:pt idx="591">
                  <c:v>69.308631340117245</c:v>
                </c:pt>
                <c:pt idx="592">
                  <c:v>69.275687610572277</c:v>
                </c:pt>
                <c:pt idx="593">
                  <c:v>69.242743881768888</c:v>
                </c:pt>
                <c:pt idx="594">
                  <c:v>69.209800153712465</c:v>
                </c:pt>
                <c:pt idx="595">
                  <c:v>69.176856426408932</c:v>
                </c:pt>
                <c:pt idx="596">
                  <c:v>69.143912699863833</c:v>
                </c:pt>
                <c:pt idx="597">
                  <c:v>69.110968974083193</c:v>
                </c:pt>
                <c:pt idx="598">
                  <c:v>69.07802524907261</c:v>
                </c:pt>
                <c:pt idx="599">
                  <c:v>69.04508152483794</c:v>
                </c:pt>
                <c:pt idx="600">
                  <c:v>69.012137801385208</c:v>
                </c:pt>
                <c:pt idx="601">
                  <c:v>68.979194078720255</c:v>
                </c:pt>
                <c:pt idx="602">
                  <c:v>68.946250356849248</c:v>
                </c:pt>
                <c:pt idx="603">
                  <c:v>68.913306635778071</c:v>
                </c:pt>
                <c:pt idx="604">
                  <c:v>68.880362915512933</c:v>
                </c:pt>
                <c:pt idx="605">
                  <c:v>68.847419196059889</c:v>
                </c:pt>
                <c:pt idx="606">
                  <c:v>68.81447547742512</c:v>
                </c:pt>
                <c:pt idx="607">
                  <c:v>68.781531759614964</c:v>
                </c:pt>
                <c:pt idx="608">
                  <c:v>68.748588042635561</c:v>
                </c:pt>
                <c:pt idx="609">
                  <c:v>68.715644326493205</c:v>
                </c:pt>
                <c:pt idx="610">
                  <c:v>68.682700611194548</c:v>
                </c:pt>
                <c:pt idx="611">
                  <c:v>68.649756896745671</c:v>
                </c:pt>
                <c:pt idx="612">
                  <c:v>68.616813183153198</c:v>
                </c:pt>
                <c:pt idx="613">
                  <c:v>68.583869470423735</c:v>
                </c:pt>
                <c:pt idx="614">
                  <c:v>68.550925758563793</c:v>
                </c:pt>
                <c:pt idx="615">
                  <c:v>68.517982047579949</c:v>
                </c:pt>
                <c:pt idx="616">
                  <c:v>68.485038337478812</c:v>
                </c:pt>
                <c:pt idx="617">
                  <c:v>68.45209462826729</c:v>
                </c:pt>
                <c:pt idx="618">
                  <c:v>68.419150919951917</c:v>
                </c:pt>
                <c:pt idx="619">
                  <c:v>68.386207212539759</c:v>
                </c:pt>
                <c:pt idx="620">
                  <c:v>68.35326350603755</c:v>
                </c:pt>
                <c:pt idx="621">
                  <c:v>68.320319800452225</c:v>
                </c:pt>
                <c:pt idx="622">
                  <c:v>68.287376095790876</c:v>
                </c:pt>
                <c:pt idx="623">
                  <c:v>68.254432392060423</c:v>
                </c:pt>
                <c:pt idx="624">
                  <c:v>68.2214886892679</c:v>
                </c:pt>
                <c:pt idx="625">
                  <c:v>68.188544987420627</c:v>
                </c:pt>
                <c:pt idx="626">
                  <c:v>68.155601286525766</c:v>
                </c:pt>
                <c:pt idx="627">
                  <c:v>68.122657586590407</c:v>
                </c:pt>
                <c:pt idx="628">
                  <c:v>68.089713887621954</c:v>
                </c:pt>
                <c:pt idx="629">
                  <c:v>68.056770189627883</c:v>
                </c:pt>
                <c:pt idx="630">
                  <c:v>68.02382649261537</c:v>
                </c:pt>
                <c:pt idx="631">
                  <c:v>67.990882796592174</c:v>
                </c:pt>
                <c:pt idx="632">
                  <c:v>67.957939101565628</c:v>
                </c:pt>
                <c:pt idx="633">
                  <c:v>67.924995407543321</c:v>
                </c:pt>
                <c:pt idx="634">
                  <c:v>67.892051714533025</c:v>
                </c:pt>
                <c:pt idx="635">
                  <c:v>67.859108022542372</c:v>
                </c:pt>
                <c:pt idx="636">
                  <c:v>67.826164331579179</c:v>
                </c:pt>
                <c:pt idx="637">
                  <c:v>67.793220641651047</c:v>
                </c:pt>
                <c:pt idx="638">
                  <c:v>67.760276952766134</c:v>
                </c:pt>
                <c:pt idx="639">
                  <c:v>67.727333264932312</c:v>
                </c:pt>
                <c:pt idx="640">
                  <c:v>67.694389578157512</c:v>
                </c:pt>
                <c:pt idx="641">
                  <c:v>67.661445892449748</c:v>
                </c:pt>
                <c:pt idx="642">
                  <c:v>67.628502207817405</c:v>
                </c:pt>
                <c:pt idx="643">
                  <c:v>67.595558524268483</c:v>
                </c:pt>
                <c:pt idx="644">
                  <c:v>67.562614841811069</c:v>
                </c:pt>
                <c:pt idx="645">
                  <c:v>67.529671160453816</c:v>
                </c:pt>
                <c:pt idx="646">
                  <c:v>67.496727480204868</c:v>
                </c:pt>
                <c:pt idx="647">
                  <c:v>67.463783801072765</c:v>
                </c:pt>
                <c:pt idx="648">
                  <c:v>67.430840123065863</c:v>
                </c:pt>
                <c:pt idx="649">
                  <c:v>67.39789644619303</c:v>
                </c:pt>
                <c:pt idx="650">
                  <c:v>67.364952770462665</c:v>
                </c:pt>
                <c:pt idx="651">
                  <c:v>67.332009095883492</c:v>
                </c:pt>
                <c:pt idx="652">
                  <c:v>67.299065422464338</c:v>
                </c:pt>
                <c:pt idx="653">
                  <c:v>67.266121750213998</c:v>
                </c:pt>
                <c:pt idx="654">
                  <c:v>67.233178079141268</c:v>
                </c:pt>
                <c:pt idx="655">
                  <c:v>67.200234409255316</c:v>
                </c:pt>
                <c:pt idx="656">
                  <c:v>67.167290740565022</c:v>
                </c:pt>
                <c:pt idx="657">
                  <c:v>67.134347073079667</c:v>
                </c:pt>
                <c:pt idx="658">
                  <c:v>67.101403406808259</c:v>
                </c:pt>
                <c:pt idx="659">
                  <c:v>67.068459741759995</c:v>
                </c:pt>
                <c:pt idx="660">
                  <c:v>67.035516077944436</c:v>
                </c:pt>
                <c:pt idx="661">
                  <c:v>67.002572415370722</c:v>
                </c:pt>
                <c:pt idx="662">
                  <c:v>66.9696287540485</c:v>
                </c:pt>
                <c:pt idx="663">
                  <c:v>66.936685093987208</c:v>
                </c:pt>
                <c:pt idx="664">
                  <c:v>66.903741435196366</c:v>
                </c:pt>
                <c:pt idx="665">
                  <c:v>66.870797777685638</c:v>
                </c:pt>
                <c:pt idx="666">
                  <c:v>66.837854121465043</c:v>
                </c:pt>
                <c:pt idx="667">
                  <c:v>66.804910466544186</c:v>
                </c:pt>
                <c:pt idx="668">
                  <c:v>66.771966812932874</c:v>
                </c:pt>
                <c:pt idx="669">
                  <c:v>66.739023160641381</c:v>
                </c:pt>
                <c:pt idx="670">
                  <c:v>66.706079509679512</c:v>
                </c:pt>
                <c:pt idx="671">
                  <c:v>66.673135860057442</c:v>
                </c:pt>
                <c:pt idx="672">
                  <c:v>66.640192211785418</c:v>
                </c:pt>
                <c:pt idx="673">
                  <c:v>66.607248564873615</c:v>
                </c:pt>
                <c:pt idx="674">
                  <c:v>66.57430491933242</c:v>
                </c:pt>
                <c:pt idx="675">
                  <c:v>66.541361275172449</c:v>
                </c:pt>
                <c:pt idx="676">
                  <c:v>66.508417632404047</c:v>
                </c:pt>
                <c:pt idx="677">
                  <c:v>66.475473991037802</c:v>
                </c:pt>
                <c:pt idx="678">
                  <c:v>66.442530351084514</c:v>
                </c:pt>
                <c:pt idx="679">
                  <c:v>66.409586712554912</c:v>
                </c:pt>
                <c:pt idx="680">
                  <c:v>66.376643075459597</c:v>
                </c:pt>
                <c:pt idx="681">
                  <c:v>66.343699439809839</c:v>
                </c:pt>
                <c:pt idx="682">
                  <c:v>66.310755805616395</c:v>
                </c:pt>
                <c:pt idx="683">
                  <c:v>66.277812172890464</c:v>
                </c:pt>
                <c:pt idx="684">
                  <c:v>66.244868541643299</c:v>
                </c:pt>
                <c:pt idx="685">
                  <c:v>66.211924911885944</c:v>
                </c:pt>
                <c:pt idx="686">
                  <c:v>66.178981283629923</c:v>
                </c:pt>
                <c:pt idx="687">
                  <c:v>66.146037656886534</c:v>
                </c:pt>
                <c:pt idx="688">
                  <c:v>66.113094031667345</c:v>
                </c:pt>
                <c:pt idx="689">
                  <c:v>66.080150407984135</c:v>
                </c:pt>
                <c:pt idx="690">
                  <c:v>66.047206785848317</c:v>
                </c:pt>
                <c:pt idx="691">
                  <c:v>66.014263165271828</c:v>
                </c:pt>
                <c:pt idx="692">
                  <c:v>65.981319546266519</c:v>
                </c:pt>
                <c:pt idx="693">
                  <c:v>65.948375928844499</c:v>
                </c:pt>
                <c:pt idx="694">
                  <c:v>65.91543231301749</c:v>
                </c:pt>
                <c:pt idx="695">
                  <c:v>65.882488698797857</c:v>
                </c:pt>
                <c:pt idx="696">
                  <c:v>65.849545086197836</c:v>
                </c:pt>
                <c:pt idx="697">
                  <c:v>65.816601475229675</c:v>
                </c:pt>
                <c:pt idx="698">
                  <c:v>65.783657865905866</c:v>
                </c:pt>
                <c:pt idx="699">
                  <c:v>65.750714258239029</c:v>
                </c:pt>
                <c:pt idx="700">
                  <c:v>65.717770652241541</c:v>
                </c:pt>
                <c:pt idx="701">
                  <c:v>65.684827047926262</c:v>
                </c:pt>
                <c:pt idx="702">
                  <c:v>65.651883445305955</c:v>
                </c:pt>
                <c:pt idx="703">
                  <c:v>65.618939844393594</c:v>
                </c:pt>
                <c:pt idx="704">
                  <c:v>65.585996245202125</c:v>
                </c:pt>
                <c:pt idx="705">
                  <c:v>65.553052647744636</c:v>
                </c:pt>
                <c:pt idx="706">
                  <c:v>65.520109052034442</c:v>
                </c:pt>
                <c:pt idx="707">
                  <c:v>65.487165458084689</c:v>
                </c:pt>
                <c:pt idx="708">
                  <c:v>65.454221865908963</c:v>
                </c:pt>
                <c:pt idx="709">
                  <c:v>65.421278275520592</c:v>
                </c:pt>
                <c:pt idx="710">
                  <c:v>65.388334686933163</c:v>
                </c:pt>
                <c:pt idx="711">
                  <c:v>65.355391100160517</c:v>
                </c:pt>
                <c:pt idx="712">
                  <c:v>65.322447515216538</c:v>
                </c:pt>
                <c:pt idx="713">
                  <c:v>65.289503932114968</c:v>
                </c:pt>
                <c:pt idx="714">
                  <c:v>65.256560350870018</c:v>
                </c:pt>
                <c:pt idx="715">
                  <c:v>65.223616771495628</c:v>
                </c:pt>
                <c:pt idx="716">
                  <c:v>65.190673194006209</c:v>
                </c:pt>
                <c:pt idx="717">
                  <c:v>65.157729618415971</c:v>
                </c:pt>
                <c:pt idx="718">
                  <c:v>65.124786044739452</c:v>
                </c:pt>
                <c:pt idx="719">
                  <c:v>65.091842472991303</c:v>
                </c:pt>
                <c:pt idx="720">
                  <c:v>65.058898903186105</c:v>
                </c:pt>
                <c:pt idx="721">
                  <c:v>65.02595533533858</c:v>
                </c:pt>
                <c:pt idx="722">
                  <c:v>64.993011769463834</c:v>
                </c:pt>
                <c:pt idx="723">
                  <c:v>64.960068205576633</c:v>
                </c:pt>
                <c:pt idx="724">
                  <c:v>64.92712464369238</c:v>
                </c:pt>
                <c:pt idx="725">
                  <c:v>64.894181083826126</c:v>
                </c:pt>
                <c:pt idx="726">
                  <c:v>64.861237525993289</c:v>
                </c:pt>
                <c:pt idx="727">
                  <c:v>64.828293970209572</c:v>
                </c:pt>
                <c:pt idx="728">
                  <c:v>64.795350416490095</c:v>
                </c:pt>
                <c:pt idx="729">
                  <c:v>64.762406864851044</c:v>
                </c:pt>
                <c:pt idx="730">
                  <c:v>64.729463315308024</c:v>
                </c:pt>
                <c:pt idx="731">
                  <c:v>64.696519767877064</c:v>
                </c:pt>
                <c:pt idx="732">
                  <c:v>64.66357622257425</c:v>
                </c:pt>
                <c:pt idx="733">
                  <c:v>64.630632679415697</c:v>
                </c:pt>
                <c:pt idx="734">
                  <c:v>64.597689138417877</c:v>
                </c:pt>
                <c:pt idx="735">
                  <c:v>64.564745599597103</c:v>
                </c:pt>
                <c:pt idx="736">
                  <c:v>64.531802062969973</c:v>
                </c:pt>
                <c:pt idx="737">
                  <c:v>64.498858528553399</c:v>
                </c:pt>
                <c:pt idx="738">
                  <c:v>64.465914996363892</c:v>
                </c:pt>
                <c:pt idx="739">
                  <c:v>64.432971466418635</c:v>
                </c:pt>
                <c:pt idx="740">
                  <c:v>64.400027938734524</c:v>
                </c:pt>
                <c:pt idx="741">
                  <c:v>64.367084413328968</c:v>
                </c:pt>
                <c:pt idx="742">
                  <c:v>64.334140890219345</c:v>
                </c:pt>
                <c:pt idx="743">
                  <c:v>64.301197369422937</c:v>
                </c:pt>
                <c:pt idx="744">
                  <c:v>64.268253850957464</c:v>
                </c:pt>
                <c:pt idx="745">
                  <c:v>64.235310334840662</c:v>
                </c:pt>
                <c:pt idx="746">
                  <c:v>64.202366821090394</c:v>
                </c:pt>
                <c:pt idx="747">
                  <c:v>64.169423309724692</c:v>
                </c:pt>
                <c:pt idx="748">
                  <c:v>64.136479800761791</c:v>
                </c:pt>
                <c:pt idx="749">
                  <c:v>64.103536294219879</c:v>
                </c:pt>
                <c:pt idx="750">
                  <c:v>64.070592790117445</c:v>
                </c:pt>
                <c:pt idx="751">
                  <c:v>64.037649288473048</c:v>
                </c:pt>
                <c:pt idx="752">
                  <c:v>64.004705789305319</c:v>
                </c:pt>
                <c:pt idx="753">
                  <c:v>63.971762292633265</c:v>
                </c:pt>
                <c:pt idx="754">
                  <c:v>63.938818798475701</c:v>
                </c:pt>
                <c:pt idx="755">
                  <c:v>63.905875306852138</c:v>
                </c:pt>
                <c:pt idx="756">
                  <c:v>63.872931817781392</c:v>
                </c:pt>
                <c:pt idx="757">
                  <c:v>63.839988331283315</c:v>
                </c:pt>
                <c:pt idx="758">
                  <c:v>63.807044847377135</c:v>
                </c:pt>
                <c:pt idx="759">
                  <c:v>63.774101366082867</c:v>
                </c:pt>
                <c:pt idx="760">
                  <c:v>63.741157887420385</c:v>
                </c:pt>
                <c:pt idx="761">
                  <c:v>63.708214411409536</c:v>
                </c:pt>
                <c:pt idx="762">
                  <c:v>63.675270938070561</c:v>
                </c:pt>
                <c:pt idx="763">
                  <c:v>63.64232746742406</c:v>
                </c:pt>
                <c:pt idx="764">
                  <c:v>63.609383999490092</c:v>
                </c:pt>
                <c:pt idx="765">
                  <c:v>63.576440534289659</c:v>
                </c:pt>
                <c:pt idx="766">
                  <c:v>63.543497071843582</c:v>
                </c:pt>
                <c:pt idx="767">
                  <c:v>63.510553612172565</c:v>
                </c:pt>
                <c:pt idx="768">
                  <c:v>63.477610155297903</c:v>
                </c:pt>
                <c:pt idx="769">
                  <c:v>63.444666701240862</c:v>
                </c:pt>
                <c:pt idx="770">
                  <c:v>63.411723250023101</c:v>
                </c:pt>
                <c:pt idx="771">
                  <c:v>63.37877980166575</c:v>
                </c:pt>
                <c:pt idx="772">
                  <c:v>63.345836356191036</c:v>
                </c:pt>
                <c:pt idx="773">
                  <c:v>63.312892913620828</c:v>
                </c:pt>
                <c:pt idx="774">
                  <c:v>63.279949473977048</c:v>
                </c:pt>
                <c:pt idx="775">
                  <c:v>63.247006037282141</c:v>
                </c:pt>
                <c:pt idx="776">
                  <c:v>63.214062603558567</c:v>
                </c:pt>
                <c:pt idx="777">
                  <c:v>63.181119172828801</c:v>
                </c:pt>
                <c:pt idx="778">
                  <c:v>63.148175745115893</c:v>
                </c:pt>
                <c:pt idx="779">
                  <c:v>63.115232320442438</c:v>
                </c:pt>
                <c:pt idx="780">
                  <c:v>63.082288898831997</c:v>
                </c:pt>
                <c:pt idx="781">
                  <c:v>63.049345480307622</c:v>
                </c:pt>
                <c:pt idx="782">
                  <c:v>63.016402064892851</c:v>
                </c:pt>
                <c:pt idx="783">
                  <c:v>62.98345865261151</c:v>
                </c:pt>
                <c:pt idx="784">
                  <c:v>62.950515243487231</c:v>
                </c:pt>
                <c:pt idx="785">
                  <c:v>62.917571837544102</c:v>
                </c:pt>
                <c:pt idx="786">
                  <c:v>62.884628434806501</c:v>
                </c:pt>
                <c:pt idx="787">
                  <c:v>62.851685035298786</c:v>
                </c:pt>
                <c:pt idx="788">
                  <c:v>62.818741639045392</c:v>
                </c:pt>
                <c:pt idx="789">
                  <c:v>62.785798246071238</c:v>
                </c:pt>
                <c:pt idx="790">
                  <c:v>62.752854856401328</c:v>
                </c:pt>
                <c:pt idx="791">
                  <c:v>62.71991147006068</c:v>
                </c:pt>
                <c:pt idx="792">
                  <c:v>62.68696808707471</c:v>
                </c:pt>
                <c:pt idx="793">
                  <c:v>62.654024707469091</c:v>
                </c:pt>
                <c:pt idx="794">
                  <c:v>62.621081331269309</c:v>
                </c:pt>
                <c:pt idx="795">
                  <c:v>62.588137958501548</c:v>
                </c:pt>
                <c:pt idx="796">
                  <c:v>62.555194589191714</c:v>
                </c:pt>
                <c:pt idx="797">
                  <c:v>62.522251223366283</c:v>
                </c:pt>
                <c:pt idx="798">
                  <c:v>62.489307861051664</c:v>
                </c:pt>
                <c:pt idx="799">
                  <c:v>62.456364502274731</c:v>
                </c:pt>
                <c:pt idx="800">
                  <c:v>62.423421147062335</c:v>
                </c:pt>
                <c:pt idx="801">
                  <c:v>62.390477795441626</c:v>
                </c:pt>
                <c:pt idx="802">
                  <c:v>62.357534447440024</c:v>
                </c:pt>
                <c:pt idx="803">
                  <c:v>62.324591103085034</c:v>
                </c:pt>
                <c:pt idx="804">
                  <c:v>62.29164776240431</c:v>
                </c:pt>
                <c:pt idx="805">
                  <c:v>62.258704425425975</c:v>
                </c:pt>
                <c:pt idx="806">
                  <c:v>62.225761092178224</c:v>
                </c:pt>
                <c:pt idx="807">
                  <c:v>62.192817762689394</c:v>
                </c:pt>
                <c:pt idx="808">
                  <c:v>62.159874436988105</c:v>
                </c:pt>
                <c:pt idx="809">
                  <c:v>62.126931115103133</c:v>
                </c:pt>
                <c:pt idx="810">
                  <c:v>62.093987797063605</c:v>
                </c:pt>
                <c:pt idx="811">
                  <c:v>62.061044482898922</c:v>
                </c:pt>
                <c:pt idx="812">
                  <c:v>62.028101172638451</c:v>
                </c:pt>
                <c:pt idx="813">
                  <c:v>61.995157866312013</c:v>
                </c:pt>
                <c:pt idx="814">
                  <c:v>61.962214563949267</c:v>
                </c:pt>
                <c:pt idx="815">
                  <c:v>61.929271265580816</c:v>
                </c:pt>
                <c:pt idx="816">
                  <c:v>61.896327971236843</c:v>
                </c:pt>
                <c:pt idx="817">
                  <c:v>61.863384680947874</c:v>
                </c:pt>
                <c:pt idx="818">
                  <c:v>61.830441394745101</c:v>
                </c:pt>
                <c:pt idx="819">
                  <c:v>61.797498112659383</c:v>
                </c:pt>
                <c:pt idx="820">
                  <c:v>61.764554834722141</c:v>
                </c:pt>
                <c:pt idx="821">
                  <c:v>61.731611560965078</c:v>
                </c:pt>
                <c:pt idx="822">
                  <c:v>61.698668291419743</c:v>
                </c:pt>
                <c:pt idx="823">
                  <c:v>61.665725026118608</c:v>
                </c:pt>
                <c:pt idx="824">
                  <c:v>61.632781765093519</c:v>
                </c:pt>
                <c:pt idx="825">
                  <c:v>61.599838508377346</c:v>
                </c:pt>
                <c:pt idx="826">
                  <c:v>61.566895256002766</c:v>
                </c:pt>
                <c:pt idx="827">
                  <c:v>61.533952008002977</c:v>
                </c:pt>
                <c:pt idx="828">
                  <c:v>61.501008764411253</c:v>
                </c:pt>
                <c:pt idx="829">
                  <c:v>61.468065525261068</c:v>
                </c:pt>
                <c:pt idx="830">
                  <c:v>61.435122290586158</c:v>
                </c:pt>
                <c:pt idx="831">
                  <c:v>61.402179060420757</c:v>
                </c:pt>
                <c:pt idx="832">
                  <c:v>61.369235834799234</c:v>
                </c:pt>
                <c:pt idx="833">
                  <c:v>61.336292613755987</c:v>
                </c:pt>
                <c:pt idx="834">
                  <c:v>61.303349397326194</c:v>
                </c:pt>
                <c:pt idx="835">
                  <c:v>61.270406185544608</c:v>
                </c:pt>
                <c:pt idx="836">
                  <c:v>61.237462978446857</c:v>
                </c:pt>
                <c:pt idx="837">
                  <c:v>61.204519776068537</c:v>
                </c:pt>
                <c:pt idx="838">
                  <c:v>61.171576578445638</c:v>
                </c:pt>
                <c:pt idx="839">
                  <c:v>61.138633385614213</c:v>
                </c:pt>
                <c:pt idx="840">
                  <c:v>61.105690197610976</c:v>
                </c:pt>
                <c:pt idx="841">
                  <c:v>61.072747014472519</c:v>
                </c:pt>
                <c:pt idx="842">
                  <c:v>61.039803836235762</c:v>
                </c:pt>
                <c:pt idx="843">
                  <c:v>61.006860662938358</c:v>
                </c:pt>
                <c:pt idx="844">
                  <c:v>60.973917494617673</c:v>
                </c:pt>
                <c:pt idx="845">
                  <c:v>60.940974331311722</c:v>
                </c:pt>
                <c:pt idx="846">
                  <c:v>60.908031173058689</c:v>
                </c:pt>
                <c:pt idx="847">
                  <c:v>60.875088019896808</c:v>
                </c:pt>
                <c:pt idx="848">
                  <c:v>60.842144871865109</c:v>
                </c:pt>
                <c:pt idx="849">
                  <c:v>60.809201729002531</c:v>
                </c:pt>
                <c:pt idx="850">
                  <c:v>60.77625859134865</c:v>
                </c:pt>
                <c:pt idx="851">
                  <c:v>60.743315458942689</c:v>
                </c:pt>
                <c:pt idx="852">
                  <c:v>60.710372331825127</c:v>
                </c:pt>
                <c:pt idx="853">
                  <c:v>60.677429210035797</c:v>
                </c:pt>
                <c:pt idx="854">
                  <c:v>60.644486093615299</c:v>
                </c:pt>
                <c:pt idx="855">
                  <c:v>60.611542982604846</c:v>
                </c:pt>
                <c:pt idx="856">
                  <c:v>60.578599877045463</c:v>
                </c:pt>
                <c:pt idx="857">
                  <c:v>60.545656776978419</c:v>
                </c:pt>
                <c:pt idx="858">
                  <c:v>60.512713682445906</c:v>
                </c:pt>
                <c:pt idx="859">
                  <c:v>60.479770593489803</c:v>
                </c:pt>
                <c:pt idx="860">
                  <c:v>60.446827510152737</c:v>
                </c:pt>
                <c:pt idx="861">
                  <c:v>60.413884432477246</c:v>
                </c:pt>
                <c:pt idx="862">
                  <c:v>60.38094136050659</c:v>
                </c:pt>
                <c:pt idx="863">
                  <c:v>60.347998294284331</c:v>
                </c:pt>
                <c:pt idx="864">
                  <c:v>60.315055233854054</c:v>
                </c:pt>
                <c:pt idx="865">
                  <c:v>60.282112179259968</c:v>
                </c:pt>
                <c:pt idx="866">
                  <c:v>60.249169130546356</c:v>
                </c:pt>
                <c:pt idx="867">
                  <c:v>60.216226087758116</c:v>
                </c:pt>
                <c:pt idx="868">
                  <c:v>60.183283050940375</c:v>
                </c:pt>
                <c:pt idx="869">
                  <c:v>60.15034002013855</c:v>
                </c:pt>
                <c:pt idx="870">
                  <c:v>60.117396995398437</c:v>
                </c:pt>
                <c:pt idx="871">
                  <c:v>60.084453976766284</c:v>
                </c:pt>
                <c:pt idx="872">
                  <c:v>60.05151096428834</c:v>
                </c:pt>
                <c:pt idx="873">
                  <c:v>60.018567958011815</c:v>
                </c:pt>
                <c:pt idx="874">
                  <c:v>59.985624957983539</c:v>
                </c:pt>
                <c:pt idx="875">
                  <c:v>59.952681964251504</c:v>
                </c:pt>
                <c:pt idx="876">
                  <c:v>59.919738976863258</c:v>
                </c:pt>
                <c:pt idx="877">
                  <c:v>59.886795995867303</c:v>
                </c:pt>
                <c:pt idx="878">
                  <c:v>59.853853021312339</c:v>
                </c:pt>
                <c:pt idx="879">
                  <c:v>59.820910053247331</c:v>
                </c:pt>
                <c:pt idx="880">
                  <c:v>59.787967091721598</c:v>
                </c:pt>
                <c:pt idx="881">
                  <c:v>59.755024136785202</c:v>
                </c:pt>
                <c:pt idx="882">
                  <c:v>59.722081188488076</c:v>
                </c:pt>
                <c:pt idx="883">
                  <c:v>59.689138246880795</c:v>
                </c:pt>
                <c:pt idx="884">
                  <c:v>59.656195312014447</c:v>
                </c:pt>
                <c:pt idx="885">
                  <c:v>59.623252383940155</c:v>
                </c:pt>
                <c:pt idx="886">
                  <c:v>59.590309462709726</c:v>
                </c:pt>
                <c:pt idx="887">
                  <c:v>59.557366548375306</c:v>
                </c:pt>
                <c:pt idx="888">
                  <c:v>59.524423640989227</c:v>
                </c:pt>
                <c:pt idx="889">
                  <c:v>59.4914807406047</c:v>
                </c:pt>
                <c:pt idx="890">
                  <c:v>59.458537847274741</c:v>
                </c:pt>
                <c:pt idx="891">
                  <c:v>59.425594961053207</c:v>
                </c:pt>
                <c:pt idx="892">
                  <c:v>59.3926520819942</c:v>
                </c:pt>
                <c:pt idx="893">
                  <c:v>59.359709210152161</c:v>
                </c:pt>
                <c:pt idx="894">
                  <c:v>59.326766345582193</c:v>
                </c:pt>
                <c:pt idx="895">
                  <c:v>59.293823488339534</c:v>
                </c:pt>
                <c:pt idx="896">
                  <c:v>59.260880638480074</c:v>
                </c:pt>
                <c:pt idx="897">
                  <c:v>59.227937796059877</c:v>
                </c:pt>
                <c:pt idx="898">
                  <c:v>59.194994961135691</c:v>
                </c:pt>
                <c:pt idx="899">
                  <c:v>59.162052133764682</c:v>
                </c:pt>
                <c:pt idx="900">
                  <c:v>59.129109314004104</c:v>
                </c:pt>
                <c:pt idx="901">
                  <c:v>59.096166501912151</c:v>
                </c:pt>
                <c:pt idx="902">
                  <c:v>59.063223697547052</c:v>
                </c:pt>
                <c:pt idx="903">
                  <c:v>59.030280900967682</c:v>
                </c:pt>
                <c:pt idx="904">
                  <c:v>58.997338112233315</c:v>
                </c:pt>
                <c:pt idx="905">
                  <c:v>58.964395331403793</c:v>
                </c:pt>
                <c:pt idx="906">
                  <c:v>58.931452558539057</c:v>
                </c:pt>
                <c:pt idx="907">
                  <c:v>58.89850979369988</c:v>
                </c:pt>
                <c:pt idx="908">
                  <c:v>58.865567036947397</c:v>
                </c:pt>
                <c:pt idx="909">
                  <c:v>58.832624288343204</c:v>
                </c:pt>
                <c:pt idx="910">
                  <c:v>58.79968154794922</c:v>
                </c:pt>
                <c:pt idx="911">
                  <c:v>58.766738815828027</c:v>
                </c:pt>
                <c:pt idx="912">
                  <c:v>58.733796092042596</c:v>
                </c:pt>
                <c:pt idx="913">
                  <c:v>58.700853376656426</c:v>
                </c:pt>
                <c:pt idx="914">
                  <c:v>58.667910669733331</c:v>
                </c:pt>
                <c:pt idx="915">
                  <c:v>58.634967971337808</c:v>
                </c:pt>
                <c:pt idx="916">
                  <c:v>58.602025281534992</c:v>
                </c:pt>
                <c:pt idx="917">
                  <c:v>58.569082600390018</c:v>
                </c:pt>
                <c:pt idx="918">
                  <c:v>58.536139927968989</c:v>
                </c:pt>
                <c:pt idx="919">
                  <c:v>58.503197264338105</c:v>
                </c:pt>
                <c:pt idx="920">
                  <c:v>58.470254609564577</c:v>
                </c:pt>
                <c:pt idx="921">
                  <c:v>58.437311963715544</c:v>
                </c:pt>
                <c:pt idx="922">
                  <c:v>58.404369326859218</c:v>
                </c:pt>
                <c:pt idx="923">
                  <c:v>58.371426699063903</c:v>
                </c:pt>
                <c:pt idx="924">
                  <c:v>58.338484080398601</c:v>
                </c:pt>
                <c:pt idx="925">
                  <c:v>58.305541470932837</c:v>
                </c:pt>
                <c:pt idx="926">
                  <c:v>58.272598870736658</c:v>
                </c:pt>
                <c:pt idx="927">
                  <c:v>58.239656279880805</c:v>
                </c:pt>
                <c:pt idx="928">
                  <c:v>58.20671369843609</c:v>
                </c:pt>
                <c:pt idx="929">
                  <c:v>58.173771126474222</c:v>
                </c:pt>
                <c:pt idx="930">
                  <c:v>58.140828564067675</c:v>
                </c:pt>
                <c:pt idx="931">
                  <c:v>58.107886011288798</c:v>
                </c:pt>
                <c:pt idx="932">
                  <c:v>58.07494346821116</c:v>
                </c:pt>
                <c:pt idx="933">
                  <c:v>58.042000934908586</c:v>
                </c:pt>
                <c:pt idx="934">
                  <c:v>58.009058411455364</c:v>
                </c:pt>
                <c:pt idx="935">
                  <c:v>57.97611589792669</c:v>
                </c:pt>
                <c:pt idx="936">
                  <c:v>57.943173394398002</c:v>
                </c:pt>
                <c:pt idx="937">
                  <c:v>57.910230900945265</c:v>
                </c:pt>
                <c:pt idx="938">
                  <c:v>57.877288417645481</c:v>
                </c:pt>
                <c:pt idx="939">
                  <c:v>57.844345944575892</c:v>
                </c:pt>
                <c:pt idx="940">
                  <c:v>57.81140348181421</c:v>
                </c:pt>
                <c:pt idx="941">
                  <c:v>57.778461029439079</c:v>
                </c:pt>
                <c:pt idx="942">
                  <c:v>57.745518587529538</c:v>
                </c:pt>
                <c:pt idx="943">
                  <c:v>57.712576156165163</c:v>
                </c:pt>
                <c:pt idx="944">
                  <c:v>57.679633735426407</c:v>
                </c:pt>
                <c:pt idx="945">
                  <c:v>57.646691325393959</c:v>
                </c:pt>
                <c:pt idx="946">
                  <c:v>57.613748926149448</c:v>
                </c:pt>
                <c:pt idx="947">
                  <c:v>57.580806537775146</c:v>
                </c:pt>
                <c:pt idx="948">
                  <c:v>57.547864160353541</c:v>
                </c:pt>
                <c:pt idx="949">
                  <c:v>57.514921793968142</c:v>
                </c:pt>
                <c:pt idx="950">
                  <c:v>57.481979438702993</c:v>
                </c:pt>
                <c:pt idx="951">
                  <c:v>57.449037094642755</c:v>
                </c:pt>
                <c:pt idx="952">
                  <c:v>57.416094761872714</c:v>
                </c:pt>
                <c:pt idx="953">
                  <c:v>57.383152440478746</c:v>
                </c:pt>
                <c:pt idx="954">
                  <c:v>57.350210130547559</c:v>
                </c:pt>
                <c:pt idx="955">
                  <c:v>57.317267832166422</c:v>
                </c:pt>
                <c:pt idx="956">
                  <c:v>57.28432554542313</c:v>
                </c:pt>
                <c:pt idx="957">
                  <c:v>57.251383270406549</c:v>
                </c:pt>
                <c:pt idx="958">
                  <c:v>57.218441007205726</c:v>
                </c:pt>
                <c:pt idx="959">
                  <c:v>57.185498755910665</c:v>
                </c:pt>
                <c:pt idx="960">
                  <c:v>57.15255651661198</c:v>
                </c:pt>
                <c:pt idx="961">
                  <c:v>57.119614289401028</c:v>
                </c:pt>
                <c:pt idx="962">
                  <c:v>57.086672074369986</c:v>
                </c:pt>
                <c:pt idx="963">
                  <c:v>57.053729871611324</c:v>
                </c:pt>
                <c:pt idx="964">
                  <c:v>57.02078768121865</c:v>
                </c:pt>
                <c:pt idx="965">
                  <c:v>56.98784550328601</c:v>
                </c:pt>
                <c:pt idx="966">
                  <c:v>56.954903337908441</c:v>
                </c:pt>
                <c:pt idx="967">
                  <c:v>56.921961185181189</c:v>
                </c:pt>
                <c:pt idx="968">
                  <c:v>56.889019045200833</c:v>
                </c:pt>
                <c:pt idx="969">
                  <c:v>56.856076918064247</c:v>
                </c:pt>
                <c:pt idx="970">
                  <c:v>56.823134803869408</c:v>
                </c:pt>
                <c:pt idx="971">
                  <c:v>56.790192702714705</c:v>
                </c:pt>
                <c:pt idx="972">
                  <c:v>56.757250614699501</c:v>
                </c:pt>
                <c:pt idx="973">
                  <c:v>56.724308539923584</c:v>
                </c:pt>
                <c:pt idx="974">
                  <c:v>56.691366478488156</c:v>
                </c:pt>
                <c:pt idx="975">
                  <c:v>56.658424430494321</c:v>
                </c:pt>
                <c:pt idx="976">
                  <c:v>56.625482396044838</c:v>
                </c:pt>
                <c:pt idx="977">
                  <c:v>56.592540375242521</c:v>
                </c:pt>
                <c:pt idx="978">
                  <c:v>56.559598368191303</c:v>
                </c:pt>
                <c:pt idx="979">
                  <c:v>56.526656374996023</c:v>
                </c:pt>
                <c:pt idx="980">
                  <c:v>56.493714395761984</c:v>
                </c:pt>
                <c:pt idx="981">
                  <c:v>56.460772430595576</c:v>
                </c:pt>
                <c:pt idx="982">
                  <c:v>56.427830479603891</c:v>
                </c:pt>
                <c:pt idx="983">
                  <c:v>56.394888542894805</c:v>
                </c:pt>
                <c:pt idx="984">
                  <c:v>56.36194662057698</c:v>
                </c:pt>
                <c:pt idx="985">
                  <c:v>56.329004712760067</c:v>
                </c:pt>
                <c:pt idx="986">
                  <c:v>56.2960628195545</c:v>
                </c:pt>
                <c:pt idx="987">
                  <c:v>56.263120941071413</c:v>
                </c:pt>
                <c:pt idx="988">
                  <c:v>56.230179077422953</c:v>
                </c:pt>
                <c:pt idx="989">
                  <c:v>56.197237228721988</c:v>
                </c:pt>
                <c:pt idx="990">
                  <c:v>56.164295395082391</c:v>
                </c:pt>
                <c:pt idx="991">
                  <c:v>56.131353576618835</c:v>
                </c:pt>
                <c:pt idx="992">
                  <c:v>56.098411773446664</c:v>
                </c:pt>
                <c:pt idx="993">
                  <c:v>56.065469985682412</c:v>
                </c:pt>
                <c:pt idx="994">
                  <c:v>56.032528213443541</c:v>
                </c:pt>
                <c:pt idx="995">
                  <c:v>55.999586456847837</c:v>
                </c:pt>
                <c:pt idx="996">
                  <c:v>55.96664471601472</c:v>
                </c:pt>
                <c:pt idx="997">
                  <c:v>55.933702991064052</c:v>
                </c:pt>
                <c:pt idx="998">
                  <c:v>55.900761282116875</c:v>
                </c:pt>
                <c:pt idx="999">
                  <c:v>55.867819589294868</c:v>
                </c:pt>
                <c:pt idx="1000">
                  <c:v>55.834877912720778</c:v>
                </c:pt>
                <c:pt idx="1001">
                  <c:v>55.801936252518416</c:v>
                </c:pt>
                <c:pt idx="1002">
                  <c:v>55.768994608812214</c:v>
                </c:pt>
                <c:pt idx="1003">
                  <c:v>55.736052981728015</c:v>
                </c:pt>
                <c:pt idx="1004">
                  <c:v>55.703111371392289</c:v>
                </c:pt>
                <c:pt idx="1005">
                  <c:v>55.670169777932266</c:v>
                </c:pt>
                <c:pt idx="1006">
                  <c:v>55.637228201476823</c:v>
                </c:pt>
                <c:pt idx="1007">
                  <c:v>55.604286642155003</c:v>
                </c:pt>
                <c:pt idx="1008">
                  <c:v>55.57134510009746</c:v>
                </c:pt>
                <c:pt idx="1009">
                  <c:v>55.538403575435602</c:v>
                </c:pt>
                <c:pt idx="1010">
                  <c:v>55.505462068301917</c:v>
                </c:pt>
                <c:pt idx="1011">
                  <c:v>55.472520578829574</c:v>
                </c:pt>
                <c:pt idx="1012">
                  <c:v>55.439579107153421</c:v>
                </c:pt>
                <c:pt idx="1013">
                  <c:v>55.406637653408552</c:v>
                </c:pt>
                <c:pt idx="1014">
                  <c:v>55.373696217731734</c:v>
                </c:pt>
                <c:pt idx="1015">
                  <c:v>55.340754800260257</c:v>
                </c:pt>
                <c:pt idx="1016">
                  <c:v>55.307813401132876</c:v>
                </c:pt>
                <c:pt idx="1017">
                  <c:v>55.274872020489205</c:v>
                </c:pt>
                <c:pt idx="1018">
                  <c:v>55.241930658470004</c:v>
                </c:pt>
                <c:pt idx="1019">
                  <c:v>55.208989315217011</c:v>
                </c:pt>
                <c:pt idx="1020">
                  <c:v>55.176047990872931</c:v>
                </c:pt>
                <c:pt idx="1021">
                  <c:v>55.143106685581941</c:v>
                </c:pt>
                <c:pt idx="1022">
                  <c:v>55.110165399488892</c:v>
                </c:pt>
                <c:pt idx="1023">
                  <c:v>55.07722413274</c:v>
                </c:pt>
                <c:pt idx="1024">
                  <c:v>55.044282885482538</c:v>
                </c:pt>
                <c:pt idx="1025">
                  <c:v>55.011341657864818</c:v>
                </c:pt>
                <c:pt idx="1026">
                  <c:v>54.97840045003646</c:v>
                </c:pt>
                <c:pt idx="1027">
                  <c:v>54.945459262147907</c:v>
                </c:pt>
                <c:pt idx="1028">
                  <c:v>54.912518094351064</c:v>
                </c:pt>
                <c:pt idx="1029">
                  <c:v>54.879576946798906</c:v>
                </c:pt>
                <c:pt idx="1030">
                  <c:v>54.846635819645407</c:v>
                </c:pt>
                <c:pt idx="1031">
                  <c:v>54.813694713046118</c:v>
                </c:pt>
                <c:pt idx="1032">
                  <c:v>54.780753627157182</c:v>
                </c:pt>
                <c:pt idx="1033">
                  <c:v>54.747812562136318</c:v>
                </c:pt>
                <c:pt idx="1034">
                  <c:v>54.714871518142573</c:v>
                </c:pt>
                <c:pt idx="1035">
                  <c:v>54.681930495335749</c:v>
                </c:pt>
                <c:pt idx="1036">
                  <c:v>54.648989493877309</c:v>
                </c:pt>
                <c:pt idx="1037">
                  <c:v>54.616048513929712</c:v>
                </c:pt>
                <c:pt idx="1038">
                  <c:v>54.583107555656539</c:v>
                </c:pt>
                <c:pt idx="1039">
                  <c:v>54.550166619223006</c:v>
                </c:pt>
                <c:pt idx="1040">
                  <c:v>54.517225704795251</c:v>
                </c:pt>
                <c:pt idx="1041">
                  <c:v>54.484284812540764</c:v>
                </c:pt>
                <c:pt idx="1042">
                  <c:v>54.451343942628334</c:v>
                </c:pt>
                <c:pt idx="1043">
                  <c:v>54.418403095228022</c:v>
                </c:pt>
                <c:pt idx="1044">
                  <c:v>54.385462270511269</c:v>
                </c:pt>
                <c:pt idx="1045">
                  <c:v>54.352521468650615</c:v>
                </c:pt>
                <c:pt idx="1046">
                  <c:v>54.319580689820022</c:v>
                </c:pt>
                <c:pt idx="1047">
                  <c:v>54.286639934194874</c:v>
                </c:pt>
                <c:pt idx="1048">
                  <c:v>54.253699201951989</c:v>
                </c:pt>
                <c:pt idx="1049">
                  <c:v>54.220758493268981</c:v>
                </c:pt>
                <c:pt idx="1050">
                  <c:v>54.187817808325335</c:v>
                </c:pt>
                <c:pt idx="1051">
                  <c:v>54.154877147301697</c:v>
                </c:pt>
                <c:pt idx="1052">
                  <c:v>54.121936510380422</c:v>
                </c:pt>
                <c:pt idx="1053">
                  <c:v>54.088995897744631</c:v>
                </c:pt>
                <c:pt idx="1054">
                  <c:v>54.05605530957925</c:v>
                </c:pt>
                <c:pt idx="1055">
                  <c:v>54.023114746070647</c:v>
                </c:pt>
                <c:pt idx="1056">
                  <c:v>53.990174207406255</c:v>
                </c:pt>
                <c:pt idx="1057">
                  <c:v>53.957233693775621</c:v>
                </c:pt>
                <c:pt idx="1058">
                  <c:v>53.924293205368876</c:v>
                </c:pt>
                <c:pt idx="1059">
                  <c:v>53.891352742378125</c:v>
                </c:pt>
                <c:pt idx="1060">
                  <c:v>53.858412304996989</c:v>
                </c:pt>
                <c:pt idx="1061">
                  <c:v>53.825471893420143</c:v>
                </c:pt>
                <c:pt idx="1062">
                  <c:v>53.792531507844153</c:v>
                </c:pt>
                <c:pt idx="1063">
                  <c:v>53.759591148466882</c:v>
                </c:pt>
                <c:pt idx="1064">
                  <c:v>53.726650815487709</c:v>
                </c:pt>
                <c:pt idx="1065">
                  <c:v>53.693710509107717</c:v>
                </c:pt>
                <c:pt idx="1066">
                  <c:v>53.660770229529142</c:v>
                </c:pt>
                <c:pt idx="1067">
                  <c:v>53.627829976956122</c:v>
                </c:pt>
                <c:pt idx="1068">
                  <c:v>53.594889751594138</c:v>
                </c:pt>
                <c:pt idx="1069">
                  <c:v>53.561949553650308</c:v>
                </c:pt>
                <c:pt idx="1070">
                  <c:v>53.529009383333424</c:v>
                </c:pt>
                <c:pt idx="1071">
                  <c:v>53.496069240853501</c:v>
                </c:pt>
                <c:pt idx="1072">
                  <c:v>53.463129126422693</c:v>
                </c:pt>
                <c:pt idx="1073">
                  <c:v>53.43018904025449</c:v>
                </c:pt>
                <c:pt idx="1074">
                  <c:v>53.397248982563717</c:v>
                </c:pt>
                <c:pt idx="1075">
                  <c:v>53.364308953567274</c:v>
                </c:pt>
                <c:pt idx="1076">
                  <c:v>53.331368953483647</c:v>
                </c:pt>
                <c:pt idx="1077">
                  <c:v>53.298428982532911</c:v>
                </c:pt>
                <c:pt idx="1078">
                  <c:v>53.265489040936593</c:v>
                </c:pt>
                <c:pt idx="1079">
                  <c:v>53.232549128918208</c:v>
                </c:pt>
                <c:pt idx="1080">
                  <c:v>53.199609246702941</c:v>
                </c:pt>
                <c:pt idx="1081">
                  <c:v>53.166669394517633</c:v>
                </c:pt>
                <c:pt idx="1082">
                  <c:v>53.13372957259066</c:v>
                </c:pt>
                <c:pt idx="1083">
                  <c:v>53.100789781152599</c:v>
                </c:pt>
                <c:pt idx="1084">
                  <c:v>53.06785002043523</c:v>
                </c:pt>
                <c:pt idx="1085">
                  <c:v>53.03491029067245</c:v>
                </c:pt>
                <c:pt idx="1086">
                  <c:v>53.001970592100022</c:v>
                </c:pt>
                <c:pt idx="1087">
                  <c:v>52.969030924955014</c:v>
                </c:pt>
                <c:pt idx="1088">
                  <c:v>52.936091289476899</c:v>
                </c:pt>
                <c:pt idx="1089">
                  <c:v>52.903151685906558</c:v>
                </c:pt>
                <c:pt idx="1090">
                  <c:v>52.870212114486833</c:v>
                </c:pt>
                <c:pt idx="1091">
                  <c:v>52.8372725754624</c:v>
                </c:pt>
                <c:pt idx="1092">
                  <c:v>52.804333069079973</c:v>
                </c:pt>
                <c:pt idx="1093">
                  <c:v>52.771393595587654</c:v>
                </c:pt>
                <c:pt idx="1094">
                  <c:v>52.738454155236091</c:v>
                </c:pt>
                <c:pt idx="1095">
                  <c:v>52.705514748277238</c:v>
                </c:pt>
                <c:pt idx="1096">
                  <c:v>52.672575374965504</c:v>
                </c:pt>
                <c:pt idx="1097">
                  <c:v>52.639636035556705</c:v>
                </c:pt>
                <c:pt idx="1098">
                  <c:v>52.606696730308997</c:v>
                </c:pt>
                <c:pt idx="1099">
                  <c:v>52.573757459482295</c:v>
                </c:pt>
                <c:pt idx="1100">
                  <c:v>52.540818223338668</c:v>
                </c:pt>
                <c:pt idx="1101">
                  <c:v>52.507879022142035</c:v>
                </c:pt>
                <c:pt idx="1102">
                  <c:v>52.474939856158329</c:v>
                </c:pt>
                <c:pt idx="1103">
                  <c:v>52.442000725655483</c:v>
                </c:pt>
                <c:pt idx="1104">
                  <c:v>52.409061630903444</c:v>
                </c:pt>
                <c:pt idx="1105">
                  <c:v>52.376122572174594</c:v>
                </c:pt>
                <c:pt idx="1106">
                  <c:v>52.343183549742811</c:v>
                </c:pt>
                <c:pt idx="1107">
                  <c:v>52.310244563884325</c:v>
                </c:pt>
                <c:pt idx="1108">
                  <c:v>52.27730561487769</c:v>
                </c:pt>
                <c:pt idx="1109">
                  <c:v>52.244366703003216</c:v>
                </c:pt>
                <c:pt idx="1110">
                  <c:v>52.211427828543364</c:v>
                </c:pt>
                <c:pt idx="1111">
                  <c:v>52.178488991782991</c:v>
                </c:pt>
                <c:pt idx="1112">
                  <c:v>52.145550193009022</c:v>
                </c:pt>
                <c:pt idx="1113">
                  <c:v>52.112611432510462</c:v>
                </c:pt>
                <c:pt idx="1114">
                  <c:v>52.079672710578734</c:v>
                </c:pt>
                <c:pt idx="1115">
                  <c:v>52.046734027507114</c:v>
                </c:pt>
                <c:pt idx="1116">
                  <c:v>52.013795383591479</c:v>
                </c:pt>
                <c:pt idx="1117">
                  <c:v>51.980856779129738</c:v>
                </c:pt>
                <c:pt idx="1118">
                  <c:v>51.947918214422025</c:v>
                </c:pt>
                <c:pt idx="1119">
                  <c:v>51.914979689771201</c:v>
                </c:pt>
                <c:pt idx="1120">
                  <c:v>51.882041205481812</c:v>
                </c:pt>
                <c:pt idx="1121">
                  <c:v>51.849102761860799</c:v>
                </c:pt>
                <c:pt idx="1122">
                  <c:v>51.816164359218149</c:v>
                </c:pt>
                <c:pt idx="1123">
                  <c:v>51.783225997865543</c:v>
                </c:pt>
                <c:pt idx="1124">
                  <c:v>51.750287678116777</c:v>
                </c:pt>
                <c:pt idx="1125">
                  <c:v>51.717349400289024</c:v>
                </c:pt>
                <c:pt idx="1126">
                  <c:v>51.684411164700975</c:v>
                </c:pt>
                <c:pt idx="1127">
                  <c:v>51.651472971673982</c:v>
                </c:pt>
                <c:pt idx="1128">
                  <c:v>51.618534821532066</c:v>
                </c:pt>
                <c:pt idx="1129">
                  <c:v>51.5855967146015</c:v>
                </c:pt>
                <c:pt idx="1130">
                  <c:v>51.552658651211061</c:v>
                </c:pt>
                <c:pt idx="1131">
                  <c:v>51.519720631692266</c:v>
                </c:pt>
                <c:pt idx="1132">
                  <c:v>51.486782656378807</c:v>
                </c:pt>
                <c:pt idx="1133">
                  <c:v>51.453844725606857</c:v>
                </c:pt>
                <c:pt idx="1134">
                  <c:v>51.420906839715634</c:v>
                </c:pt>
                <c:pt idx="1135">
                  <c:v>51.387968999046613</c:v>
                </c:pt>
                <c:pt idx="1136">
                  <c:v>51.355031203943831</c:v>
                </c:pt>
                <c:pt idx="1137">
                  <c:v>51.322093454754032</c:v>
                </c:pt>
                <c:pt idx="1138">
                  <c:v>51.289155751826598</c:v>
                </c:pt>
                <c:pt idx="1139">
                  <c:v>51.256218095513347</c:v>
                </c:pt>
                <c:pt idx="1140">
                  <c:v>51.22328048616923</c:v>
                </c:pt>
                <c:pt idx="1141">
                  <c:v>51.190342924151544</c:v>
                </c:pt>
                <c:pt idx="1142">
                  <c:v>51.157405409820377</c:v>
                </c:pt>
                <c:pt idx="1143">
                  <c:v>51.124467943538633</c:v>
                </c:pt>
                <c:pt idx="1144">
                  <c:v>51.091530525671772</c:v>
                </c:pt>
                <c:pt idx="1145">
                  <c:v>51.058593156588287</c:v>
                </c:pt>
                <c:pt idx="1146">
                  <c:v>51.02565583665934</c:v>
                </c:pt>
                <c:pt idx="1147">
                  <c:v>50.992718566259029</c:v>
                </c:pt>
                <c:pt idx="1148">
                  <c:v>50.959781345763986</c:v>
                </c:pt>
                <c:pt idx="1149">
                  <c:v>50.926844175554052</c:v>
                </c:pt>
                <c:pt idx="1150">
                  <c:v>50.893907056011905</c:v>
                </c:pt>
                <c:pt idx="1151">
                  <c:v>50.860969987522964</c:v>
                </c:pt>
                <c:pt idx="1152">
                  <c:v>50.828032970475583</c:v>
                </c:pt>
                <c:pt idx="1153">
                  <c:v>50.795096005261314</c:v>
                </c:pt>
                <c:pt idx="1154">
                  <c:v>50.762159092274423</c:v>
                </c:pt>
                <c:pt idx="1155">
                  <c:v>50.729222231912345</c:v>
                </c:pt>
                <c:pt idx="1156">
                  <c:v>50.696285424575478</c:v>
                </c:pt>
                <c:pt idx="1157">
                  <c:v>50.663348670667183</c:v>
                </c:pt>
                <c:pt idx="1158">
                  <c:v>50.630411970594047</c:v>
                </c:pt>
                <c:pt idx="1159">
                  <c:v>50.59747532476549</c:v>
                </c:pt>
                <c:pt idx="1160">
                  <c:v>50.564538733594411</c:v>
                </c:pt>
                <c:pt idx="1161">
                  <c:v>50.53160219749649</c:v>
                </c:pt>
                <c:pt idx="1162">
                  <c:v>50.49866571689094</c:v>
                </c:pt>
                <c:pt idx="1163">
                  <c:v>50.465729292199711</c:v>
                </c:pt>
                <c:pt idx="1164">
                  <c:v>50.432792923848311</c:v>
                </c:pt>
                <c:pt idx="1165">
                  <c:v>50.399856612265324</c:v>
                </c:pt>
                <c:pt idx="1166">
                  <c:v>50.366920357882705</c:v>
                </c:pt>
                <c:pt idx="1167">
                  <c:v>50.333984161135668</c:v>
                </c:pt>
                <c:pt idx="1168">
                  <c:v>50.301048022462609</c:v>
                </c:pt>
                <c:pt idx="1169">
                  <c:v>50.268111942305296</c:v>
                </c:pt>
                <c:pt idx="1170">
                  <c:v>50.235175921108812</c:v>
                </c:pt>
                <c:pt idx="1171">
                  <c:v>50.202239959322064</c:v>
                </c:pt>
                <c:pt idx="1172">
                  <c:v>50.169304057396644</c:v>
                </c:pt>
                <c:pt idx="1173">
                  <c:v>50.136368215788202</c:v>
                </c:pt>
                <c:pt idx="1174">
                  <c:v>50.103432434955472</c:v>
                </c:pt>
                <c:pt idx="1175">
                  <c:v>50.070496715360775</c:v>
                </c:pt>
                <c:pt idx="1176">
                  <c:v>50.037561057470072</c:v>
                </c:pt>
                <c:pt idx="1177">
                  <c:v>50.004625461752696</c:v>
                </c:pt>
                <c:pt idx="1178">
                  <c:v>49.971689928681506</c:v>
                </c:pt>
                <c:pt idx="1179">
                  <c:v>49.93875445873342</c:v>
                </c:pt>
                <c:pt idx="1180">
                  <c:v>49.90581905238821</c:v>
                </c:pt>
                <c:pt idx="1181">
                  <c:v>49.872883710130012</c:v>
                </c:pt>
                <c:pt idx="1182">
                  <c:v>49.839948432446064</c:v>
                </c:pt>
                <c:pt idx="1183">
                  <c:v>49.807013219827844</c:v>
                </c:pt>
                <c:pt idx="1184">
                  <c:v>49.774078072770209</c:v>
                </c:pt>
                <c:pt idx="1185">
                  <c:v>49.741142991771802</c:v>
                </c:pt>
                <c:pt idx="1186">
                  <c:v>49.708207977335199</c:v>
                </c:pt>
                <c:pt idx="1187">
                  <c:v>49.675273029966661</c:v>
                </c:pt>
                <c:pt idx="1188">
                  <c:v>49.642338150176393</c:v>
                </c:pt>
                <c:pt idx="1189">
                  <c:v>49.60940333847838</c:v>
                </c:pt>
                <c:pt idx="1190">
                  <c:v>49.576468595390743</c:v>
                </c:pt>
                <c:pt idx="1191">
                  <c:v>49.54353392143517</c:v>
                </c:pt>
                <c:pt idx="1192">
                  <c:v>49.510599317137576</c:v>
                </c:pt>
                <c:pt idx="1193">
                  <c:v>49.477664783027876</c:v>
                </c:pt>
                <c:pt idx="1194">
                  <c:v>49.444730319639774</c:v>
                </c:pt>
                <c:pt idx="1195">
                  <c:v>49.411795927511378</c:v>
                </c:pt>
                <c:pt idx="1196">
                  <c:v>49.378861607184575</c:v>
                </c:pt>
                <c:pt idx="1197">
                  <c:v>49.345927359205547</c:v>
                </c:pt>
                <c:pt idx="1198">
                  <c:v>49.312993184124636</c:v>
                </c:pt>
                <c:pt idx="1199">
                  <c:v>49.280059082496273</c:v>
                </c:pt>
                <c:pt idx="1200">
                  <c:v>49.247125054879092</c:v>
                </c:pt>
                <c:pt idx="1201">
                  <c:v>49.214191101835979</c:v>
                </c:pt>
                <c:pt idx="1202">
                  <c:v>49.181257223934274</c:v>
                </c:pt>
                <c:pt idx="1203">
                  <c:v>49.148323421745246</c:v>
                </c:pt>
                <c:pt idx="1204">
                  <c:v>49.11538969584501</c:v>
                </c:pt>
                <c:pt idx="1205">
                  <c:v>49.082456046813547</c:v>
                </c:pt>
                <c:pt idx="1206">
                  <c:v>49.049522475235847</c:v>
                </c:pt>
                <c:pt idx="1207">
                  <c:v>49.01658898170048</c:v>
                </c:pt>
                <c:pt idx="1208">
                  <c:v>48.983655566801481</c:v>
                </c:pt>
                <c:pt idx="1209">
                  <c:v>48.950722231136517</c:v>
                </c:pt>
                <c:pt idx="1210">
                  <c:v>48.917788975308454</c:v>
                </c:pt>
                <c:pt idx="1211">
                  <c:v>48.884855799924281</c:v>
                </c:pt>
                <c:pt idx="1212">
                  <c:v>48.85192270559584</c:v>
                </c:pt>
                <c:pt idx="1213">
                  <c:v>48.818989692939745</c:v>
                </c:pt>
                <c:pt idx="1214">
                  <c:v>48.786056762576862</c:v>
                </c:pt>
                <c:pt idx="1215">
                  <c:v>48.753123915133102</c:v>
                </c:pt>
                <c:pt idx="1216">
                  <c:v>48.720191151239156</c:v>
                </c:pt>
                <c:pt idx="1217">
                  <c:v>48.687258471530285</c:v>
                </c:pt>
                <c:pt idx="1218">
                  <c:v>48.654325876646695</c:v>
                </c:pt>
                <c:pt idx="1219">
                  <c:v>48.621393367233466</c:v>
                </c:pt>
                <c:pt idx="1220">
                  <c:v>48.588460943940568</c:v>
                </c:pt>
                <c:pt idx="1221">
                  <c:v>48.555528607423014</c:v>
                </c:pt>
                <c:pt idx="1222">
                  <c:v>48.522596358340493</c:v>
                </c:pt>
                <c:pt idx="1223">
                  <c:v>48.489664197358088</c:v>
                </c:pt>
                <c:pt idx="1224">
                  <c:v>48.456732125145507</c:v>
                </c:pt>
                <c:pt idx="1225">
                  <c:v>48.423800142377928</c:v>
                </c:pt>
                <c:pt idx="1226">
                  <c:v>48.390868249735341</c:v>
                </c:pt>
                <c:pt idx="1227">
                  <c:v>48.357936447903356</c:v>
                </c:pt>
                <c:pt idx="1228">
                  <c:v>48.325004737572208</c:v>
                </c:pt>
                <c:pt idx="1229">
                  <c:v>48.292073119437845</c:v>
                </c:pt>
                <c:pt idx="1230">
                  <c:v>48.259141594201111</c:v>
                </c:pt>
                <c:pt idx="1231">
                  <c:v>48.226210162568407</c:v>
                </c:pt>
                <c:pt idx="1232">
                  <c:v>48.19327882525166</c:v>
                </c:pt>
                <c:pt idx="1233">
                  <c:v>48.160347582968001</c:v>
                </c:pt>
                <c:pt idx="1234">
                  <c:v>48.127416436439638</c:v>
                </c:pt>
                <c:pt idx="1235">
                  <c:v>48.094485386395114</c:v>
                </c:pt>
                <c:pt idx="1236">
                  <c:v>48.061554433567636</c:v>
                </c:pt>
                <c:pt idx="1237">
                  <c:v>48.028623578696497</c:v>
                </c:pt>
                <c:pt idx="1238">
                  <c:v>47.995692822526614</c:v>
                </c:pt>
                <c:pt idx="1239">
                  <c:v>47.962762165808257</c:v>
                </c:pt>
                <c:pt idx="1240">
                  <c:v>47.929831609297551</c:v>
                </c:pt>
                <c:pt idx="1241">
                  <c:v>47.89690115375646</c:v>
                </c:pt>
                <c:pt idx="1242">
                  <c:v>47.863970799952455</c:v>
                </c:pt>
                <c:pt idx="1243">
                  <c:v>47.831040548659239</c:v>
                </c:pt>
                <c:pt idx="1244">
                  <c:v>47.798110400656022</c:v>
                </c:pt>
                <c:pt idx="1245">
                  <c:v>47.765180356728095</c:v>
                </c:pt>
                <c:pt idx="1246">
                  <c:v>47.732250417666634</c:v>
                </c:pt>
                <c:pt idx="1247">
                  <c:v>47.699320584268918</c:v>
                </c:pt>
                <c:pt idx="1248">
                  <c:v>47.666390857338229</c:v>
                </c:pt>
                <c:pt idx="1249">
                  <c:v>47.633461237683967</c:v>
                </c:pt>
                <c:pt idx="1250">
                  <c:v>47.600531726121488</c:v>
                </c:pt>
                <c:pt idx="1251">
                  <c:v>47.567602323472748</c:v>
                </c:pt>
                <c:pt idx="1252">
                  <c:v>47.534673030565322</c:v>
                </c:pt>
                <c:pt idx="1253">
                  <c:v>47.501743848233922</c:v>
                </c:pt>
                <c:pt idx="1254">
                  <c:v>47.468814777318826</c:v>
                </c:pt>
                <c:pt idx="1255">
                  <c:v>47.435885818667018</c:v>
                </c:pt>
                <c:pt idx="1256">
                  <c:v>47.402956973131829</c:v>
                </c:pt>
                <c:pt idx="1257">
                  <c:v>47.370028241573046</c:v>
                </c:pt>
                <c:pt idx="1258">
                  <c:v>47.33709962485716</c:v>
                </c:pt>
                <c:pt idx="1259">
                  <c:v>47.304171123856982</c:v>
                </c:pt>
                <c:pt idx="1260">
                  <c:v>47.271242739452333</c:v>
                </c:pt>
                <c:pt idx="1261">
                  <c:v>47.238314472529169</c:v>
                </c:pt>
                <c:pt idx="1262">
                  <c:v>47.20538632398052</c:v>
                </c:pt>
                <c:pt idx="1263">
                  <c:v>47.172458294706146</c:v>
                </c:pt>
                <c:pt idx="1264">
                  <c:v>47.139530385612659</c:v>
                </c:pt>
                <c:pt idx="1265">
                  <c:v>47.106602597613445</c:v>
                </c:pt>
                <c:pt idx="1266">
                  <c:v>47.073674931628815</c:v>
                </c:pt>
                <c:pt idx="1267">
                  <c:v>47.040747388586261</c:v>
                </c:pt>
                <c:pt idx="1268">
                  <c:v>47.007819969420055</c:v>
                </c:pt>
                <c:pt idx="1269">
                  <c:v>46.974892675071558</c:v>
                </c:pt>
                <c:pt idx="1270">
                  <c:v>46.941965506489687</c:v>
                </c:pt>
                <c:pt idx="1271">
                  <c:v>46.909038464630129</c:v>
                </c:pt>
                <c:pt idx="1272">
                  <c:v>46.87611155045591</c:v>
                </c:pt>
                <c:pt idx="1273">
                  <c:v>46.843184764937234</c:v>
                </c:pt>
                <c:pt idx="1274">
                  <c:v>46.810258109052128</c:v>
                </c:pt>
                <c:pt idx="1275">
                  <c:v>46.777331583785596</c:v>
                </c:pt>
                <c:pt idx="1276">
                  <c:v>46.744405190130237</c:v>
                </c:pt>
                <c:pt idx="1277">
                  <c:v>46.711478929086212</c:v>
                </c:pt>
                <c:pt idx="1278">
                  <c:v>46.678552801661262</c:v>
                </c:pt>
                <c:pt idx="1279">
                  <c:v>46.645626808870645</c:v>
                </c:pt>
                <c:pt idx="1280">
                  <c:v>46.612700951737651</c:v>
                </c:pt>
                <c:pt idx="1281">
                  <c:v>46.579775231292864</c:v>
                </c:pt>
                <c:pt idx="1282">
                  <c:v>46.546849648575133</c:v>
                </c:pt>
                <c:pt idx="1283">
                  <c:v>46.513924204630854</c:v>
                </c:pt>
                <c:pt idx="1284">
                  <c:v>46.480998900514507</c:v>
                </c:pt>
                <c:pt idx="1285">
                  <c:v>46.44807373728846</c:v>
                </c:pt>
                <c:pt idx="1286">
                  <c:v>46.41514871602331</c:v>
                </c:pt>
                <c:pt idx="1287">
                  <c:v>46.382223837797767</c:v>
                </c:pt>
                <c:pt idx="1288">
                  <c:v>46.349299103698499</c:v>
                </c:pt>
                <c:pt idx="1289">
                  <c:v>46.316374514820673</c:v>
                </c:pt>
                <c:pt idx="1290">
                  <c:v>46.283450072267286</c:v>
                </c:pt>
                <c:pt idx="1291">
                  <c:v>46.250525777150543</c:v>
                </c:pt>
                <c:pt idx="1292">
                  <c:v>46.217601630590089</c:v>
                </c:pt>
                <c:pt idx="1293">
                  <c:v>46.184677633714941</c:v>
                </c:pt>
                <c:pt idx="1294">
                  <c:v>46.151753787662003</c:v>
                </c:pt>
                <c:pt idx="1295">
                  <c:v>46.118830093577316</c:v>
                </c:pt>
                <c:pt idx="1296">
                  <c:v>46.085906552615121</c:v>
                </c:pt>
                <c:pt idx="1297">
                  <c:v>46.052983165938684</c:v>
                </c:pt>
                <c:pt idx="1298">
                  <c:v>46.020059934720067</c:v>
                </c:pt>
                <c:pt idx="1299">
                  <c:v>45.987136860140424</c:v>
                </c:pt>
                <c:pt idx="1300">
                  <c:v>45.954213943389341</c:v>
                </c:pt>
                <c:pt idx="1301">
                  <c:v>45.921291185665865</c:v>
                </c:pt>
                <c:pt idx="1302">
                  <c:v>45.888368588177819</c:v>
                </c:pt>
                <c:pt idx="1303">
                  <c:v>45.855446152142498</c:v>
                </c:pt>
                <c:pt idx="1304">
                  <c:v>45.822523878786271</c:v>
                </c:pt>
                <c:pt idx="1305">
                  <c:v>45.789601769344578</c:v>
                </c:pt>
                <c:pt idx="1306">
                  <c:v>45.756679825062669</c:v>
                </c:pt>
                <c:pt idx="1307">
                  <c:v>45.723758047194934</c:v>
                </c:pt>
                <c:pt idx="1308">
                  <c:v>45.690836437005146</c:v>
                </c:pt>
                <c:pt idx="1309">
                  <c:v>45.657914995766902</c:v>
                </c:pt>
                <c:pt idx="1310">
                  <c:v>45.624993724763449</c:v>
                </c:pt>
                <c:pt idx="1311">
                  <c:v>45.592072625287727</c:v>
                </c:pt>
                <c:pt idx="1312">
                  <c:v>45.559151698642282</c:v>
                </c:pt>
                <c:pt idx="1313">
                  <c:v>45.526230946139691</c:v>
                </c:pt>
                <c:pt idx="1314">
                  <c:v>45.493310369102467</c:v>
                </c:pt>
                <c:pt idx="1315">
                  <c:v>45.460389968863055</c:v>
                </c:pt>
                <c:pt idx="1316">
                  <c:v>45.427469746764046</c:v>
                </c:pt>
                <c:pt idx="1317">
                  <c:v>45.394549704158479</c:v>
                </c:pt>
                <c:pt idx="1318">
                  <c:v>45.361629842408931</c:v>
                </c:pt>
                <c:pt idx="1319">
                  <c:v>45.328710162889095</c:v>
                </c:pt>
                <c:pt idx="1320">
                  <c:v>45.295790666982619</c:v>
                </c:pt>
                <c:pt idx="1321">
                  <c:v>45.262871356083529</c:v>
                </c:pt>
                <c:pt idx="1322">
                  <c:v>45.229952231596677</c:v>
                </c:pt>
                <c:pt idx="1323">
                  <c:v>45.197033294937597</c:v>
                </c:pt>
                <c:pt idx="1324">
                  <c:v>45.164114547532321</c:v>
                </c:pt>
                <c:pt idx="1325">
                  <c:v>45.13119599081773</c:v>
                </c:pt>
                <c:pt idx="1326">
                  <c:v>45.098277626241625</c:v>
                </c:pt>
                <c:pt idx="1327">
                  <c:v>45.065359455262744</c:v>
                </c:pt>
                <c:pt idx="1328">
                  <c:v>45.032441479351</c:v>
                </c:pt>
                <c:pt idx="1329">
                  <c:v>44.999523699987151</c:v>
                </c:pt>
                <c:pt idx="1330">
                  <c:v>44.966606118663528</c:v>
                </c:pt>
                <c:pt idx="1331">
                  <c:v>44.933688736883369</c:v>
                </c:pt>
                <c:pt idx="1332">
                  <c:v>44.900771556161487</c:v>
                </c:pt>
                <c:pt idx="1333">
                  <c:v>44.867854578024236</c:v>
                </c:pt>
                <c:pt idx="1334">
                  <c:v>44.83493780400935</c:v>
                </c:pt>
                <c:pt idx="1335">
                  <c:v>44.802021235666352</c:v>
                </c:pt>
                <c:pt idx="1336">
                  <c:v>44.769104874556398</c:v>
                </c:pt>
                <c:pt idx="1337">
                  <c:v>44.736188722252415</c:v>
                </c:pt>
                <c:pt idx="1338">
                  <c:v>44.703272780339503</c:v>
                </c:pt>
                <c:pt idx="1339">
                  <c:v>44.67035705041431</c:v>
                </c:pt>
                <c:pt idx="1340">
                  <c:v>44.637441534085866</c:v>
                </c:pt>
                <c:pt idx="1341">
                  <c:v>44.604526232975331</c:v>
                </c:pt>
                <c:pt idx="1342">
                  <c:v>44.571611148716137</c:v>
                </c:pt>
                <c:pt idx="1343">
                  <c:v>44.538696282953936</c:v>
                </c:pt>
                <c:pt idx="1344">
                  <c:v>44.505781637347049</c:v>
                </c:pt>
                <c:pt idx="1345">
                  <c:v>44.472867213566197</c:v>
                </c:pt>
                <c:pt idx="1346">
                  <c:v>44.439953013294627</c:v>
                </c:pt>
                <c:pt idx="1347">
                  <c:v>44.407039038228568</c:v>
                </c:pt>
                <c:pt idx="1348">
                  <c:v>44.374125290076975</c:v>
                </c:pt>
                <c:pt idx="1349">
                  <c:v>44.341211770561742</c:v>
                </c:pt>
                <c:pt idx="1350">
                  <c:v>44.308298481417594</c:v>
                </c:pt>
                <c:pt idx="1351">
                  <c:v>44.275385424392695</c:v>
                </c:pt>
                <c:pt idx="1352">
                  <c:v>44.242472601248231</c:v>
                </c:pt>
                <c:pt idx="1353">
                  <c:v>44.209560013758662</c:v>
                </c:pt>
                <c:pt idx="1354">
                  <c:v>44.176647663711975</c:v>
                </c:pt>
                <c:pt idx="1355">
                  <c:v>44.143735552909611</c:v>
                </c:pt>
                <c:pt idx="1356">
                  <c:v>44.110823683166664</c:v>
                </c:pt>
                <c:pt idx="1357">
                  <c:v>44.077912056311924</c:v>
                </c:pt>
                <c:pt idx="1358">
                  <c:v>44.04500067418806</c:v>
                </c:pt>
                <c:pt idx="1359">
                  <c:v>44.012089538651615</c:v>
                </c:pt>
                <c:pt idx="1360">
                  <c:v>43.979178651573143</c:v>
                </c:pt>
                <c:pt idx="1361">
                  <c:v>43.946268014837351</c:v>
                </c:pt>
                <c:pt idx="1362">
                  <c:v>43.913357630343171</c:v>
                </c:pt>
                <c:pt idx="1363">
                  <c:v>43.880447500003932</c:v>
                </c:pt>
                <c:pt idx="1364">
                  <c:v>43.847537625747464</c:v>
                </c:pt>
                <c:pt idx="1365">
                  <c:v>43.814628009516071</c:v>
                </c:pt>
                <c:pt idx="1366">
                  <c:v>43.781718653266601</c:v>
                </c:pt>
                <c:pt idx="1367">
                  <c:v>43.748809558971118</c:v>
                </c:pt>
                <c:pt idx="1368">
                  <c:v>43.715900728616148</c:v>
                </c:pt>
                <c:pt idx="1369">
                  <c:v>43.682992164203256</c:v>
                </c:pt>
                <c:pt idx="1370">
                  <c:v>43.650083867749423</c:v>
                </c:pt>
                <c:pt idx="1371">
                  <c:v>43.617175841286624</c:v>
                </c:pt>
                <c:pt idx="1372">
                  <c:v>43.584268086862309</c:v>
                </c:pt>
                <c:pt idx="1373">
                  <c:v>43.551360606539248</c:v>
                </c:pt>
                <c:pt idx="1374">
                  <c:v>43.518453402395885</c:v>
                </c:pt>
                <c:pt idx="1375">
                  <c:v>43.485546476526309</c:v>
                </c:pt>
                <c:pt idx="1376">
                  <c:v>43.452639831040457</c:v>
                </c:pt>
                <c:pt idx="1377">
                  <c:v>43.419733468064166</c:v>
                </c:pt>
                <c:pt idx="1378">
                  <c:v>43.386827389739366</c:v>
                </c:pt>
                <c:pt idx="1379">
                  <c:v>43.353921598224154</c:v>
                </c:pt>
                <c:pt idx="1380">
                  <c:v>43.321016095692848</c:v>
                </c:pt>
                <c:pt idx="1381">
                  <c:v>43.288110884336142</c:v>
                </c:pt>
                <c:pt idx="1382">
                  <c:v>43.255205966361565</c:v>
                </c:pt>
                <c:pt idx="1383">
                  <c:v>43.222301343992982</c:v>
                </c:pt>
                <c:pt idx="1384">
                  <c:v>43.189397019470867</c:v>
                </c:pt>
                <c:pt idx="1385">
                  <c:v>43.156492995053277</c:v>
                </c:pt>
                <c:pt idx="1386">
                  <c:v>43.123589273014616</c:v>
                </c:pt>
                <c:pt idx="1387">
                  <c:v>43.090685855646889</c:v>
                </c:pt>
                <c:pt idx="1388">
                  <c:v>43.057782745259168</c:v>
                </c:pt>
                <c:pt idx="1389">
                  <c:v>43.024879944178068</c:v>
                </c:pt>
                <c:pt idx="1390">
                  <c:v>42.991977454747577</c:v>
                </c:pt>
                <c:pt idx="1391">
                  <c:v>42.95907527932961</c:v>
                </c:pt>
                <c:pt idx="1392">
                  <c:v>42.926173420303719</c:v>
                </c:pt>
                <c:pt idx="1393">
                  <c:v>42.893271880067303</c:v>
                </c:pt>
                <c:pt idx="1394">
                  <c:v>42.860370661036207</c:v>
                </c:pt>
                <c:pt idx="1395">
                  <c:v>42.827469765644103</c:v>
                </c:pt>
                <c:pt idx="1396">
                  <c:v>42.794569196343353</c:v>
                </c:pt>
                <c:pt idx="1397">
                  <c:v>42.761668955604335</c:v>
                </c:pt>
                <c:pt idx="1398">
                  <c:v>42.728769045916692</c:v>
                </c:pt>
                <c:pt idx="1399">
                  <c:v>42.695869469788249</c:v>
                </c:pt>
                <c:pt idx="1400">
                  <c:v>42.662970229746023</c:v>
                </c:pt>
                <c:pt idx="1401">
                  <c:v>42.630071328336008</c:v>
                </c:pt>
                <c:pt idx="1402">
                  <c:v>42.597172768123457</c:v>
                </c:pt>
                <c:pt idx="1403">
                  <c:v>42.56427455169289</c:v>
                </c:pt>
                <c:pt idx="1404">
                  <c:v>42.531376681648283</c:v>
                </c:pt>
                <c:pt idx="1405">
                  <c:v>42.498479160613215</c:v>
                </c:pt>
                <c:pt idx="1406">
                  <c:v>42.465581991231112</c:v>
                </c:pt>
                <c:pt idx="1407">
                  <c:v>42.432685176165315</c:v>
                </c:pt>
                <c:pt idx="1408">
                  <c:v>42.399788718099117</c:v>
                </c:pt>
                <c:pt idx="1409">
                  <c:v>42.366892619736085</c:v>
                </c:pt>
                <c:pt idx="1410">
                  <c:v>42.333996883800197</c:v>
                </c:pt>
                <c:pt idx="1411">
                  <c:v>42.30110151303591</c:v>
                </c:pt>
                <c:pt idx="1412">
                  <c:v>42.268206510208195</c:v>
                </c:pt>
                <c:pt idx="1413">
                  <c:v>42.235311878102962</c:v>
                </c:pt>
                <c:pt idx="1414">
                  <c:v>42.20241761952736</c:v>
                </c:pt>
                <c:pt idx="1415">
                  <c:v>42.16952373730927</c:v>
                </c:pt>
                <c:pt idx="1416">
                  <c:v>42.136630234298032</c:v>
                </c:pt>
                <c:pt idx="1417">
                  <c:v>42.103737113364339</c:v>
                </c:pt>
                <c:pt idx="1418">
                  <c:v>42.070844377400654</c:v>
                </c:pt>
                <c:pt idx="1419">
                  <c:v>42.037952029320998</c:v>
                </c:pt>
                <c:pt idx="1420">
                  <c:v>42.005060072061525</c:v>
                </c:pt>
                <c:pt idx="1421">
                  <c:v>41.972168508580367</c:v>
                </c:pt>
                <c:pt idx="1422">
                  <c:v>41.939277341857988</c:v>
                </c:pt>
                <c:pt idx="1423">
                  <c:v>41.906386574897006</c:v>
                </c:pt>
                <c:pt idx="1424">
                  <c:v>41.873496210723033</c:v>
                </c:pt>
                <c:pt idx="1425">
                  <c:v>41.840606252384241</c:v>
                </c:pt>
                <c:pt idx="1426">
                  <c:v>41.807716702951573</c:v>
                </c:pt>
                <c:pt idx="1427">
                  <c:v>41.774827565519423</c:v>
                </c:pt>
                <c:pt idx="1428">
                  <c:v>41.741938843205062</c:v>
                </c:pt>
                <c:pt idx="1429">
                  <c:v>41.709050539149494</c:v>
                </c:pt>
                <c:pt idx="1430">
                  <c:v>41.676162656517093</c:v>
                </c:pt>
                <c:pt idx="1431">
                  <c:v>41.643275198496148</c:v>
                </c:pt>
                <c:pt idx="1432">
                  <c:v>41.610388168299117</c:v>
                </c:pt>
                <c:pt idx="1433">
                  <c:v>41.577501569162145</c:v>
                </c:pt>
                <c:pt idx="1434">
                  <c:v>41.544615404346061</c:v>
                </c:pt>
                <c:pt idx="1435">
                  <c:v>41.511729677136024</c:v>
                </c:pt>
                <c:pt idx="1436">
                  <c:v>41.47884439084212</c:v>
                </c:pt>
                <c:pt idx="1437">
                  <c:v>41.445959548798726</c:v>
                </c:pt>
                <c:pt idx="1438">
                  <c:v>41.413075154365977</c:v>
                </c:pt>
                <c:pt idx="1439">
                  <c:v>41.3801912109287</c:v>
                </c:pt>
                <c:pt idx="1440">
                  <c:v>41.347307721897479</c:v>
                </c:pt>
                <c:pt idx="1441">
                  <c:v>41.314424690708442</c:v>
                </c:pt>
                <c:pt idx="1442">
                  <c:v>41.281542120823325</c:v>
                </c:pt>
                <c:pt idx="1443">
                  <c:v>41.248660015729939</c:v>
                </c:pt>
                <c:pt idx="1444">
                  <c:v>41.215778378942439</c:v>
                </c:pt>
                <c:pt idx="1445">
                  <c:v>41.182897214001272</c:v>
                </c:pt>
                <c:pt idx="1446">
                  <c:v>41.150016524473287</c:v>
                </c:pt>
                <c:pt idx="1447">
                  <c:v>41.117136313952294</c:v>
                </c:pt>
                <c:pt idx="1448">
                  <c:v>41.084256586059105</c:v>
                </c:pt>
                <c:pt idx="1449">
                  <c:v>41.051377344441526</c:v>
                </c:pt>
                <c:pt idx="1450">
                  <c:v>41.018498592774613</c:v>
                </c:pt>
                <c:pt idx="1451">
                  <c:v>40.985620334761549</c:v>
                </c:pt>
                <c:pt idx="1452">
                  <c:v>40.952742574132742</c:v>
                </c:pt>
                <c:pt idx="1453">
                  <c:v>40.919865314646657</c:v>
                </c:pt>
                <c:pt idx="1454">
                  <c:v>40.886988560090181</c:v>
                </c:pt>
                <c:pt idx="1455">
                  <c:v>40.854112314278382</c:v>
                </c:pt>
                <c:pt idx="1456">
                  <c:v>40.821236581054883</c:v>
                </c:pt>
                <c:pt idx="1457">
                  <c:v>40.788361364292534</c:v>
                </c:pt>
                <c:pt idx="1458">
                  <c:v>40.755486667892484</c:v>
                </c:pt>
                <c:pt idx="1459">
                  <c:v>40.722612495785803</c:v>
                </c:pt>
                <c:pt idx="1460">
                  <c:v>40.689738851932788</c:v>
                </c:pt>
                <c:pt idx="1461">
                  <c:v>40.656865740323227</c:v>
                </c:pt>
                <c:pt idx="1462">
                  <c:v>40.623993164976852</c:v>
                </c:pt>
                <c:pt idx="1463">
                  <c:v>40.591121129943907</c:v>
                </c:pt>
                <c:pt idx="1464">
                  <c:v>40.558249639304222</c:v>
                </c:pt>
                <c:pt idx="1465">
                  <c:v>40.525378697168904</c:v>
                </c:pt>
                <c:pt idx="1466">
                  <c:v>40.492508307679373</c:v>
                </c:pt>
                <c:pt idx="1467">
                  <c:v>40.459638475008333</c:v>
                </c:pt>
                <c:pt idx="1468">
                  <c:v>40.426769203359456</c:v>
                </c:pt>
                <c:pt idx="1469">
                  <c:v>40.393900496968186</c:v>
                </c:pt>
                <c:pt idx="1470">
                  <c:v>40.361032360101312</c:v>
                </c:pt>
                <c:pt idx="1471">
                  <c:v>40.328164797057809</c:v>
                </c:pt>
                <c:pt idx="1472">
                  <c:v>40.295297812168734</c:v>
                </c:pt>
                <c:pt idx="1473">
                  <c:v>40.2624314097976</c:v>
                </c:pt>
                <c:pt idx="1474">
                  <c:v>40.229565594340301</c:v>
                </c:pt>
                <c:pt idx="1475">
                  <c:v>40.196700370226075</c:v>
                </c:pt>
                <c:pt idx="1476">
                  <c:v>40.163835741916749</c:v>
                </c:pt>
                <c:pt idx="1477">
                  <c:v>40.130971713907783</c:v>
                </c:pt>
                <c:pt idx="1478">
                  <c:v>40.098108290728405</c:v>
                </c:pt>
                <c:pt idx="1479">
                  <c:v>40.065245476941136</c:v>
                </c:pt>
                <c:pt idx="1480">
                  <c:v>40.032383277143417</c:v>
                </c:pt>
                <c:pt idx="1481">
                  <c:v>39.99952169596628</c:v>
                </c:pt>
                <c:pt idx="1482">
                  <c:v>39.966660738075689</c:v>
                </c:pt>
                <c:pt idx="1483">
                  <c:v>39.933800408172516</c:v>
                </c:pt>
                <c:pt idx="1484">
                  <c:v>39.900940710992543</c:v>
                </c:pt>
                <c:pt idx="1485">
                  <c:v>39.868081651306923</c:v>
                </c:pt>
                <c:pt idx="1486">
                  <c:v>39.835223233922761</c:v>
                </c:pt>
                <c:pt idx="1487">
                  <c:v>39.802365463682683</c:v>
                </c:pt>
                <c:pt idx="1488">
                  <c:v>39.769508345465646</c:v>
                </c:pt>
                <c:pt idx="1489">
                  <c:v>39.736651884186912</c:v>
                </c:pt>
                <c:pt idx="1490">
                  <c:v>39.703796084798412</c:v>
                </c:pt>
                <c:pt idx="1491">
                  <c:v>39.670940952289179</c:v>
                </c:pt>
                <c:pt idx="1492">
                  <c:v>39.638086491685328</c:v>
                </c:pt>
                <c:pt idx="1493">
                  <c:v>39.605232708050401</c:v>
                </c:pt>
                <c:pt idx="1494">
                  <c:v>39.57237960648601</c:v>
                </c:pt>
                <c:pt idx="1495">
                  <c:v>39.539527192131253</c:v>
                </c:pt>
                <c:pt idx="1496">
                  <c:v>39.506675470164097</c:v>
                </c:pt>
                <c:pt idx="1497">
                  <c:v>39.473824445800773</c:v>
                </c:pt>
                <c:pt idx="1498">
                  <c:v>39.440974124296417</c:v>
                </c:pt>
                <c:pt idx="1499">
                  <c:v>39.408124510945463</c:v>
                </c:pt>
                <c:pt idx="1500">
                  <c:v>39.375275611081719</c:v>
                </c:pt>
                <c:pt idx="1501">
                  <c:v>39.342427430078708</c:v>
                </c:pt>
                <c:pt idx="1502">
                  <c:v>39.309579973349827</c:v>
                </c:pt>
                <c:pt idx="1503">
                  <c:v>39.276733246348996</c:v>
                </c:pt>
                <c:pt idx="1504">
                  <c:v>39.243887254570723</c:v>
                </c:pt>
                <c:pt idx="1505">
                  <c:v>39.211042003550155</c:v>
                </c:pt>
                <c:pt idx="1506">
                  <c:v>39.178197498864087</c:v>
                </c:pt>
                <c:pt idx="1507">
                  <c:v>39.14535374613034</c:v>
                </c:pt>
                <c:pt idx="1508">
                  <c:v>39.11251075100877</c:v>
                </c:pt>
                <c:pt idx="1509">
                  <c:v>39.079668519201213</c:v>
                </c:pt>
                <c:pt idx="1510">
                  <c:v>39.046827056452088</c:v>
                </c:pt>
                <c:pt idx="1511">
                  <c:v>39.013986368548345</c:v>
                </c:pt>
                <c:pt idx="1512">
                  <c:v>38.981146461320122</c:v>
                </c:pt>
                <c:pt idx="1513">
                  <c:v>38.948307340640675</c:v>
                </c:pt>
                <c:pt idx="1514">
                  <c:v>38.91546901242701</c:v>
                </c:pt>
                <c:pt idx="1515">
                  <c:v>38.882631482640171</c:v>
                </c:pt>
                <c:pt idx="1516">
                  <c:v>38.84979475728548</c:v>
                </c:pt>
                <c:pt idx="1517">
                  <c:v>38.816958842412618</c:v>
                </c:pt>
                <c:pt idx="1518">
                  <c:v>38.7841237441164</c:v>
                </c:pt>
                <c:pt idx="1519">
                  <c:v>38.751289468536903</c:v>
                </c:pt>
                <c:pt idx="1520">
                  <c:v>38.71845602185973</c:v>
                </c:pt>
                <c:pt idx="1521">
                  <c:v>38.685623410316282</c:v>
                </c:pt>
                <c:pt idx="1522">
                  <c:v>38.652791640184461</c:v>
                </c:pt>
                <c:pt idx="1523">
                  <c:v>38.619960717788288</c:v>
                </c:pt>
                <c:pt idx="1524">
                  <c:v>38.587130649499315</c:v>
                </c:pt>
                <c:pt idx="1525">
                  <c:v>38.554301441735689</c:v>
                </c:pt>
                <c:pt idx="1526">
                  <c:v>38.521473100963654</c:v>
                </c:pt>
                <c:pt idx="1527">
                  <c:v>38.488645633697026</c:v>
                </c:pt>
                <c:pt idx="1528">
                  <c:v>38.455819046497986</c:v>
                </c:pt>
                <c:pt idx="1529">
                  <c:v>38.422993345977503</c:v>
                </c:pt>
                <c:pt idx="1530">
                  <c:v>38.390168538795344</c:v>
                </c:pt>
                <c:pt idx="1531">
                  <c:v>38.357344631660702</c:v>
                </c:pt>
                <c:pt idx="1532">
                  <c:v>38.324521631332274</c:v>
                </c:pt>
                <c:pt idx="1533">
                  <c:v>38.291699544618865</c:v>
                </c:pt>
                <c:pt idx="1534">
                  <c:v>38.258878378379862</c:v>
                </c:pt>
                <c:pt idx="1535">
                  <c:v>38.226058139525115</c:v>
                </c:pt>
                <c:pt idx="1536">
                  <c:v>38.19323883501572</c:v>
                </c:pt>
                <c:pt idx="1537">
                  <c:v>38.16042047186437</c:v>
                </c:pt>
                <c:pt idx="1538">
                  <c:v>38.12760305713531</c:v>
                </c:pt>
                <c:pt idx="1539">
                  <c:v>38.094786597945379</c:v>
                </c:pt>
                <c:pt idx="1540">
                  <c:v>38.06197110146384</c:v>
                </c:pt>
                <c:pt idx="1541">
                  <c:v>38.029156574912847</c:v>
                </c:pt>
                <c:pt idx="1542">
                  <c:v>37.996343025567789</c:v>
                </c:pt>
                <c:pt idx="1543">
                  <c:v>37.963530460758371</c:v>
                </c:pt>
                <c:pt idx="1544">
                  <c:v>37.930718887867876</c:v>
                </c:pt>
                <c:pt idx="1545">
                  <c:v>37.897908314334131</c:v>
                </c:pt>
                <c:pt idx="1546">
                  <c:v>37.865098747650087</c:v>
                </c:pt>
                <c:pt idx="1547">
                  <c:v>37.832290195363811</c:v>
                </c:pt>
                <c:pt idx="1548">
                  <c:v>37.799482665079147</c:v>
                </c:pt>
                <c:pt idx="1549">
                  <c:v>37.766676164455959</c:v>
                </c:pt>
                <c:pt idx="1550">
                  <c:v>37.733870701210613</c:v>
                </c:pt>
                <c:pt idx="1551">
                  <c:v>37.701066283116546</c:v>
                </c:pt>
                <c:pt idx="1552">
                  <c:v>37.668262918003933</c:v>
                </c:pt>
                <c:pt idx="1553">
                  <c:v>37.635460613761239</c:v>
                </c:pt>
                <c:pt idx="1554">
                  <c:v>37.602659378334842</c:v>
                </c:pt>
                <c:pt idx="1555">
                  <c:v>37.569859219729317</c:v>
                </c:pt>
                <c:pt idx="1556">
                  <c:v>37.53706014600867</c:v>
                </c:pt>
                <c:pt idx="1557">
                  <c:v>37.504262165295856</c:v>
                </c:pt>
                <c:pt idx="1558">
                  <c:v>37.471465285773945</c:v>
                </c:pt>
                <c:pt idx="1559">
                  <c:v>37.438669515685909</c:v>
                </c:pt>
                <c:pt idx="1560">
                  <c:v>37.405874863335534</c:v>
                </c:pt>
                <c:pt idx="1561">
                  <c:v>37.373081337087413</c:v>
                </c:pt>
                <c:pt idx="1562">
                  <c:v>37.34028894536798</c:v>
                </c:pt>
                <c:pt idx="1563">
                  <c:v>37.307497696665294</c:v>
                </c:pt>
                <c:pt idx="1564">
                  <c:v>37.274707599529904</c:v>
                </c:pt>
                <c:pt idx="1565">
                  <c:v>37.241918662575131</c:v>
                </c:pt>
                <c:pt idx="1566">
                  <c:v>37.209130894477525</c:v>
                </c:pt>
                <c:pt idx="1567">
                  <c:v>37.176344303977167</c:v>
                </c:pt>
                <c:pt idx="1568">
                  <c:v>37.143558899878634</c:v>
                </c:pt>
                <c:pt idx="1569">
                  <c:v>37.110774691050707</c:v>
                </c:pt>
                <c:pt idx="1570">
                  <c:v>37.077991686427588</c:v>
                </c:pt>
                <c:pt idx="1571">
                  <c:v>37.045209895008512</c:v>
                </c:pt>
                <c:pt idx="1572">
                  <c:v>37.012429325859159</c:v>
                </c:pt>
                <c:pt idx="1573">
                  <c:v>36.97964998811139</c:v>
                </c:pt>
                <c:pt idx="1574">
                  <c:v>36.946871890963841</c:v>
                </c:pt>
                <c:pt idx="1575">
                  <c:v>36.9140950436826</c:v>
                </c:pt>
                <c:pt idx="1576">
                  <c:v>36.881319455601854</c:v>
                </c:pt>
                <c:pt idx="1577">
                  <c:v>36.84854513612369</c:v>
                </c:pt>
                <c:pt idx="1578">
                  <c:v>36.815772094719122</c:v>
                </c:pt>
                <c:pt idx="1579">
                  <c:v>36.783000340928858</c:v>
                </c:pt>
                <c:pt idx="1580">
                  <c:v>36.750229884362497</c:v>
                </c:pt>
                <c:pt idx="1581">
                  <c:v>36.717460734700566</c:v>
                </c:pt>
                <c:pt idx="1582">
                  <c:v>36.684692901694198</c:v>
                </c:pt>
                <c:pt idx="1583">
                  <c:v>36.651926395165553</c:v>
                </c:pt>
                <c:pt idx="1584">
                  <c:v>36.619161225008561</c:v>
                </c:pt>
                <c:pt idx="1585">
                  <c:v>36.586397401189686</c:v>
                </c:pt>
                <c:pt idx="1586">
                  <c:v>36.553634933747574</c:v>
                </c:pt>
                <c:pt idx="1587">
                  <c:v>36.520873832794727</c:v>
                </c:pt>
                <c:pt idx="1588">
                  <c:v>36.488114108516847</c:v>
                </c:pt>
                <c:pt idx="1589">
                  <c:v>36.455355771174133</c:v>
                </c:pt>
                <c:pt idx="1590">
                  <c:v>36.422598831101631</c:v>
                </c:pt>
                <c:pt idx="1591">
                  <c:v>36.389843298709408</c:v>
                </c:pt>
                <c:pt idx="1592">
                  <c:v>36.357089184483783</c:v>
                </c:pt>
                <c:pt idx="1593">
                  <c:v>36.324336498986952</c:v>
                </c:pt>
                <c:pt idx="1594">
                  <c:v>36.291585252858184</c:v>
                </c:pt>
                <c:pt idx="1595">
                  <c:v>36.258835456814154</c:v>
                </c:pt>
                <c:pt idx="1596">
                  <c:v>36.226087121649549</c:v>
                </c:pt>
                <c:pt idx="1597">
                  <c:v>36.1933402582371</c:v>
                </c:pt>
                <c:pt idx="1598">
                  <c:v>36.16059487752927</c:v>
                </c:pt>
                <c:pt idx="1599">
                  <c:v>36.127850990557604</c:v>
                </c:pt>
                <c:pt idx="1600">
                  <c:v>36.095108608433605</c:v>
                </c:pt>
                <c:pt idx="1601">
                  <c:v>36.062367742350034</c:v>
                </c:pt>
                <c:pt idx="1602">
                  <c:v>36.029628403580205</c:v>
                </c:pt>
                <c:pt idx="1603">
                  <c:v>35.996890603479592</c:v>
                </c:pt>
                <c:pt idx="1604">
                  <c:v>35.964154353485995</c:v>
                </c:pt>
                <c:pt idx="1605">
                  <c:v>35.931419665119961</c:v>
                </c:pt>
                <c:pt idx="1606">
                  <c:v>35.898686549985619</c:v>
                </c:pt>
                <c:pt idx="1607">
                  <c:v>35.865955019771121</c:v>
                </c:pt>
                <c:pt idx="1608">
                  <c:v>35.833225086249151</c:v>
                </c:pt>
                <c:pt idx="1609">
                  <c:v>35.800496761277628</c:v>
                </c:pt>
                <c:pt idx="1610">
                  <c:v>35.767770056800337</c:v>
                </c:pt>
                <c:pt idx="1611">
                  <c:v>35.735044984847391</c:v>
                </c:pt>
                <c:pt idx="1612">
                  <c:v>35.702321557535825</c:v>
                </c:pt>
                <c:pt idx="1613">
                  <c:v>35.669599787070013</c:v>
                </c:pt>
                <c:pt idx="1614">
                  <c:v>35.636879685742883</c:v>
                </c:pt>
                <c:pt idx="1615">
                  <c:v>35.604161265935879</c:v>
                </c:pt>
                <c:pt idx="1616">
                  <c:v>35.571444540119842</c:v>
                </c:pt>
                <c:pt idx="1617">
                  <c:v>35.538729520855441</c:v>
                </c:pt>
                <c:pt idx="1618">
                  <c:v>35.506016220793896</c:v>
                </c:pt>
                <c:pt idx="1619">
                  <c:v>35.473304652677918</c:v>
                </c:pt>
                <c:pt idx="1620">
                  <c:v>35.44059482934172</c:v>
                </c:pt>
                <c:pt idx="1621">
                  <c:v>35.407886763711907</c:v>
                </c:pt>
                <c:pt idx="1622">
                  <c:v>35.375180468808317</c:v>
                </c:pt>
                <c:pt idx="1623">
                  <c:v>35.342475957744284</c:v>
                </c:pt>
                <c:pt idx="1624">
                  <c:v>35.309773243727619</c:v>
                </c:pt>
                <c:pt idx="1625">
                  <c:v>35.277072340060663</c:v>
                </c:pt>
                <c:pt idx="1626">
                  <c:v>35.244373260142112</c:v>
                </c:pt>
                <c:pt idx="1627">
                  <c:v>35.211676017465933</c:v>
                </c:pt>
                <c:pt idx="1628">
                  <c:v>35.178980625623552</c:v>
                </c:pt>
                <c:pt idx="1629">
                  <c:v>35.146287098303858</c:v>
                </c:pt>
                <c:pt idx="1630">
                  <c:v>35.113595449293655</c:v>
                </c:pt>
                <c:pt idx="1631">
                  <c:v>35.080905692478773</c:v>
                </c:pt>
                <c:pt idx="1632">
                  <c:v>35.04821784184454</c:v>
                </c:pt>
                <c:pt idx="1633">
                  <c:v>35.015531911476259</c:v>
                </c:pt>
                <c:pt idx="1634">
                  <c:v>34.982847915560257</c:v>
                </c:pt>
                <c:pt idx="1635">
                  <c:v>34.950165868384111</c:v>
                </c:pt>
                <c:pt idx="1636">
                  <c:v>34.917485784337728</c:v>
                </c:pt>
                <c:pt idx="1637">
                  <c:v>34.884807677913855</c:v>
                </c:pt>
                <c:pt idx="1638">
                  <c:v>34.852131563708774</c:v>
                </c:pt>
                <c:pt idx="1639">
                  <c:v>34.819457456422896</c:v>
                </c:pt>
                <c:pt idx="1640">
                  <c:v>34.786785370861573</c:v>
                </c:pt>
                <c:pt idx="1641">
                  <c:v>34.754115321935586</c:v>
                </c:pt>
                <c:pt idx="1642">
                  <c:v>34.721447324662449</c:v>
                </c:pt>
                <c:pt idx="1643">
                  <c:v>34.688781394166199</c:v>
                </c:pt>
                <c:pt idx="1644">
                  <c:v>34.65611754567896</c:v>
                </c:pt>
                <c:pt idx="1645">
                  <c:v>34.623455794540995</c:v>
                </c:pt>
                <c:pt idx="1646">
                  <c:v>34.59079615620179</c:v>
                </c:pt>
                <c:pt idx="1647">
                  <c:v>34.558138646220712</c:v>
                </c:pt>
                <c:pt idx="1648">
                  <c:v>34.525483280267572</c:v>
                </c:pt>
                <c:pt idx="1649">
                  <c:v>34.492830074123624</c:v>
                </c:pt>
                <c:pt idx="1650">
                  <c:v>34.460179043682096</c:v>
                </c:pt>
                <c:pt idx="1651">
                  <c:v>34.427530204948987</c:v>
                </c:pt>
                <c:pt idx="1652">
                  <c:v>34.394883574043604</c:v>
                </c:pt>
                <c:pt idx="1653">
                  <c:v>34.362239167199562</c:v>
                </c:pt>
                <c:pt idx="1654">
                  <c:v>34.329597000765688</c:v>
                </c:pt>
                <c:pt idx="1655">
                  <c:v>34.296957091206167</c:v>
                </c:pt>
                <c:pt idx="1656">
                  <c:v>34.264319455101933</c:v>
                </c:pt>
                <c:pt idx="1657">
                  <c:v>34.231684109150954</c:v>
                </c:pt>
                <c:pt idx="1658">
                  <c:v>34.199051070169489</c:v>
                </c:pt>
                <c:pt idx="1659">
                  <c:v>34.166420355091873</c:v>
                </c:pt>
                <c:pt idx="1660">
                  <c:v>34.133791980972802</c:v>
                </c:pt>
                <c:pt idx="1661">
                  <c:v>34.101165964986734</c:v>
                </c:pt>
                <c:pt idx="1662">
                  <c:v>34.068542324429181</c:v>
                </c:pt>
                <c:pt idx="1663">
                  <c:v>34.035921076717763</c:v>
                </c:pt>
                <c:pt idx="1664">
                  <c:v>34.003302239392475</c:v>
                </c:pt>
                <c:pt idx="1665">
                  <c:v>33.970685830116878</c:v>
                </c:pt>
                <c:pt idx="1666">
                  <c:v>33.938071866678577</c:v>
                </c:pt>
                <c:pt idx="1667">
                  <c:v>33.905460366990411</c:v>
                </c:pt>
                <c:pt idx="1668">
                  <c:v>33.872851349090794</c:v>
                </c:pt>
                <c:pt idx="1669">
                  <c:v>33.840244831144673</c:v>
                </c:pt>
                <c:pt idx="1670">
                  <c:v>33.807640831444658</c:v>
                </c:pt>
                <c:pt idx="1671">
                  <c:v>33.775039368411292</c:v>
                </c:pt>
                <c:pt idx="1672">
                  <c:v>33.742440460594217</c:v>
                </c:pt>
                <c:pt idx="1673">
                  <c:v>33.709844126673197</c:v>
                </c:pt>
                <c:pt idx="1674">
                  <c:v>33.677250385458102</c:v>
                </c:pt>
                <c:pt idx="1675">
                  <c:v>33.644659255890737</c:v>
                </c:pt>
                <c:pt idx="1676">
                  <c:v>33.612070757045004</c:v>
                </c:pt>
                <c:pt idx="1677">
                  <c:v>33.579484908127988</c:v>
                </c:pt>
                <c:pt idx="1678">
                  <c:v>33.546901728480712</c:v>
                </c:pt>
                <c:pt idx="1679">
                  <c:v>33.514321237579232</c:v>
                </c:pt>
                <c:pt idx="1680">
                  <c:v>33.481743455034916</c:v>
                </c:pt>
                <c:pt idx="1681">
                  <c:v>33.449168400595795</c:v>
                </c:pt>
                <c:pt idx="1682">
                  <c:v>33.416596094147401</c:v>
                </c:pt>
                <c:pt idx="1683">
                  <c:v>33.384026555713199</c:v>
                </c:pt>
                <c:pt idx="1684">
                  <c:v>33.351459805456074</c:v>
                </c:pt>
                <c:pt idx="1685">
                  <c:v>33.318895863678442</c:v>
                </c:pt>
                <c:pt idx="1686">
                  <c:v>33.286334750823812</c:v>
                </c:pt>
                <c:pt idx="1687">
                  <c:v>33.253776487477332</c:v>
                </c:pt>
                <c:pt idx="1688">
                  <c:v>33.221221094366619</c:v>
                </c:pt>
                <c:pt idx="1689">
                  <c:v>33.188668592362596</c:v>
                </c:pt>
                <c:pt idx="1690">
                  <c:v>33.156119002480835</c:v>
                </c:pt>
                <c:pt idx="1691">
                  <c:v>33.123572345881684</c:v>
                </c:pt>
                <c:pt idx="1692">
                  <c:v>33.09102864387193</c:v>
                </c:pt>
                <c:pt idx="1693">
                  <c:v>33.05848791790514</c:v>
                </c:pt>
                <c:pt idx="1694">
                  <c:v>33.025950189582673</c:v>
                </c:pt>
                <c:pt idx="1695">
                  <c:v>32.993415480654896</c:v>
                </c:pt>
                <c:pt idx="1696">
                  <c:v>32.960883813021596</c:v>
                </c:pt>
                <c:pt idx="1697">
                  <c:v>32.928355208733201</c:v>
                </c:pt>
                <c:pt idx="1698">
                  <c:v>32.895829689991743</c:v>
                </c:pt>
                <c:pt idx="1699">
                  <c:v>32.86330727915157</c:v>
                </c:pt>
                <c:pt idx="1700">
                  <c:v>32.830787998720353</c:v>
                </c:pt>
                <c:pt idx="1701">
                  <c:v>32.798271871359979</c:v>
                </c:pt>
                <c:pt idx="1702">
                  <c:v>32.765758919887489</c:v>
                </c:pt>
                <c:pt idx="1703">
                  <c:v>32.733249167275964</c:v>
                </c:pt>
                <c:pt idx="1704">
                  <c:v>32.700742636655733</c:v>
                </c:pt>
                <c:pt idx="1705">
                  <c:v>32.668239351314824</c:v>
                </c:pt>
                <c:pt idx="1706">
                  <c:v>32.63573933470019</c:v>
                </c:pt>
                <c:pt idx="1707">
                  <c:v>32.603242610418889</c:v>
                </c:pt>
                <c:pt idx="1708">
                  <c:v>32.570749202238424</c:v>
                </c:pt>
                <c:pt idx="1709">
                  <c:v>32.538259134088165</c:v>
                </c:pt>
                <c:pt idx="1710">
                  <c:v>32.505772430060176</c:v>
                </c:pt>
                <c:pt idx="1711">
                  <c:v>32.473289114410157</c:v>
                </c:pt>
                <c:pt idx="1712">
                  <c:v>32.440809211558381</c:v>
                </c:pt>
                <c:pt idx="1713">
                  <c:v>32.408332746090622</c:v>
                </c:pt>
                <c:pt idx="1714">
                  <c:v>32.375859742759367</c:v>
                </c:pt>
                <c:pt idx="1715">
                  <c:v>32.343390226484303</c:v>
                </c:pt>
                <c:pt idx="1716">
                  <c:v>32.310924222353833</c:v>
                </c:pt>
                <c:pt idx="1717">
                  <c:v>32.278461755625635</c:v>
                </c:pt>
                <c:pt idx="1718">
                  <c:v>32.246002851728072</c:v>
                </c:pt>
                <c:pt idx="1719">
                  <c:v>32.213547536260272</c:v>
                </c:pt>
                <c:pt idx="1720">
                  <c:v>32.181095834994508</c:v>
                </c:pt>
                <c:pt idx="1721">
                  <c:v>32.148647773875908</c:v>
                </c:pt>
                <c:pt idx="1722">
                  <c:v>32.116203379024228</c:v>
                </c:pt>
                <c:pt idx="1723">
                  <c:v>32.083762676734381</c:v>
                </c:pt>
                <c:pt idx="1724">
                  <c:v>32.051325693477551</c:v>
                </c:pt>
                <c:pt idx="1725">
                  <c:v>32.018892455902574</c:v>
                </c:pt>
                <c:pt idx="1726">
                  <c:v>31.98646299083623</c:v>
                </c:pt>
                <c:pt idx="1727">
                  <c:v>31.954037325284919</c:v>
                </c:pt>
                <c:pt idx="1728">
                  <c:v>31.921615486435584</c:v>
                </c:pt>
                <c:pt idx="1729">
                  <c:v>31.889197501655872</c:v>
                </c:pt>
                <c:pt idx="1730">
                  <c:v>31.856783398496269</c:v>
                </c:pt>
                <c:pt idx="1731">
                  <c:v>31.824373204690595</c:v>
                </c:pt>
                <c:pt idx="1732">
                  <c:v>31.791966948157086</c:v>
                </c:pt>
                <c:pt idx="1733">
                  <c:v>31.7595646569991</c:v>
                </c:pt>
                <c:pt idx="1734">
                  <c:v>31.727166359506921</c:v>
                </c:pt>
                <c:pt idx="1735">
                  <c:v>31.694772084157773</c:v>
                </c:pt>
                <c:pt idx="1736">
                  <c:v>31.662381859617707</c:v>
                </c:pt>
                <c:pt idx="1737">
                  <c:v>31.629995714742304</c:v>
                </c:pt>
                <c:pt idx="1738">
                  <c:v>31.597613678577353</c:v>
                </c:pt>
                <c:pt idx="1739">
                  <c:v>31.565235780360737</c:v>
                </c:pt>
                <c:pt idx="1740">
                  <c:v>31.53286204952234</c:v>
                </c:pt>
                <c:pt idx="1741">
                  <c:v>31.500492515686091</c:v>
                </c:pt>
                <c:pt idx="1742">
                  <c:v>31.468127208670644</c:v>
                </c:pt>
                <c:pt idx="1743">
                  <c:v>31.435766158490196</c:v>
                </c:pt>
                <c:pt idx="1744">
                  <c:v>31.40340939535557</c:v>
                </c:pt>
                <c:pt idx="1745">
                  <c:v>31.371056949675847</c:v>
                </c:pt>
                <c:pt idx="1746">
                  <c:v>31.338708852058609</c:v>
                </c:pt>
                <c:pt idx="1747">
                  <c:v>31.306365133311367</c:v>
                </c:pt>
                <c:pt idx="1748">
                  <c:v>31.274025824442695</c:v>
                </c:pt>
                <c:pt idx="1749">
                  <c:v>31.241690956663287</c:v>
                </c:pt>
                <c:pt idx="1750">
                  <c:v>31.209360561386408</c:v>
                </c:pt>
                <c:pt idx="1751">
                  <c:v>31.17703467023</c:v>
                </c:pt>
                <c:pt idx="1752">
                  <c:v>31.144713315016883</c:v>
                </c:pt>
                <c:pt idx="1753">
                  <c:v>31.112396527775992</c:v>
                </c:pt>
                <c:pt idx="1754">
                  <c:v>31.080084340743678</c:v>
                </c:pt>
                <c:pt idx="1755">
                  <c:v>31.047776786364821</c:v>
                </c:pt>
                <c:pt idx="1756">
                  <c:v>31.015473897293099</c:v>
                </c:pt>
                <c:pt idx="1757">
                  <c:v>30.983175706393386</c:v>
                </c:pt>
                <c:pt idx="1758">
                  <c:v>30.95088224674145</c:v>
                </c:pt>
                <c:pt idx="1759">
                  <c:v>30.91859355162584</c:v>
                </c:pt>
                <c:pt idx="1760">
                  <c:v>30.886309654548757</c:v>
                </c:pt>
                <c:pt idx="1761">
                  <c:v>30.854030589227186</c:v>
                </c:pt>
                <c:pt idx="1762">
                  <c:v>30.821756389593617</c:v>
                </c:pt>
                <c:pt idx="1763">
                  <c:v>30.789487089797596</c:v>
                </c:pt>
                <c:pt idx="1764">
                  <c:v>30.757222724206418</c:v>
                </c:pt>
                <c:pt idx="1765">
                  <c:v>30.724963327406293</c:v>
                </c:pt>
                <c:pt idx="1766">
                  <c:v>30.69270893420347</c:v>
                </c:pt>
                <c:pt idx="1767">
                  <c:v>30.66045957962524</c:v>
                </c:pt>
                <c:pt idx="1768">
                  <c:v>30.628215298921123</c:v>
                </c:pt>
                <c:pt idx="1769">
                  <c:v>30.595976127563659</c:v>
                </c:pt>
                <c:pt idx="1770">
                  <c:v>30.56374210124989</c:v>
                </c:pt>
                <c:pt idx="1771">
                  <c:v>30.531513255901636</c:v>
                </c:pt>
                <c:pt idx="1772">
                  <c:v>30.4992896276678</c:v>
                </c:pt>
                <c:pt idx="1773">
                  <c:v>30.46707125292421</c:v>
                </c:pt>
                <c:pt idx="1774">
                  <c:v>30.434858168275511</c:v>
                </c:pt>
                <c:pt idx="1775">
                  <c:v>30.40265041055553</c:v>
                </c:pt>
                <c:pt idx="1776">
                  <c:v>30.370448016828778</c:v>
                </c:pt>
                <c:pt idx="1777">
                  <c:v>30.338251024391933</c:v>
                </c:pt>
                <c:pt idx="1778">
                  <c:v>30.306059470773775</c:v>
                </c:pt>
                <c:pt idx="1779">
                  <c:v>30.273873393737066</c:v>
                </c:pt>
                <c:pt idx="1780">
                  <c:v>30.241692831279344</c:v>
                </c:pt>
                <c:pt idx="1781">
                  <c:v>30.209517821634286</c:v>
                </c:pt>
                <c:pt idx="1782">
                  <c:v>30.17734840327207</c:v>
                </c:pt>
                <c:pt idx="1783">
                  <c:v>30.145184614901112</c:v>
                </c:pt>
                <c:pt idx="1784">
                  <c:v>30.113026495468755</c:v>
                </c:pt>
                <c:pt idx="1785">
                  <c:v>30.080874084162485</c:v>
                </c:pt>
                <c:pt idx="1786">
                  <c:v>30.048727420410628</c:v>
                </c:pt>
                <c:pt idx="1787">
                  <c:v>30.016586543883843</c:v>
                </c:pt>
                <c:pt idx="1788">
                  <c:v>29.98445149449595</c:v>
                </c:pt>
                <c:pt idx="1789">
                  <c:v>29.952322312404903</c:v>
                </c:pt>
                <c:pt idx="1790">
                  <c:v>29.920199038013848</c:v>
                </c:pt>
                <c:pt idx="1791">
                  <c:v>29.888081711972283</c:v>
                </c:pt>
                <c:pt idx="1792">
                  <c:v>29.85597037517682</c:v>
                </c:pt>
                <c:pt idx="1793">
                  <c:v>29.823865068772534</c:v>
                </c:pt>
                <c:pt idx="1794">
                  <c:v>29.791765834153491</c:v>
                </c:pt>
                <c:pt idx="1795">
                  <c:v>29.759672712964441</c:v>
                </c:pt>
                <c:pt idx="1796">
                  <c:v>29.727585747101287</c:v>
                </c:pt>
                <c:pt idx="1797">
                  <c:v>29.695504978712208</c:v>
                </c:pt>
                <c:pt idx="1798">
                  <c:v>29.663430450198724</c:v>
                </c:pt>
                <c:pt idx="1799">
                  <c:v>29.631362204216757</c:v>
                </c:pt>
                <c:pt idx="1800">
                  <c:v>29.599300283677401</c:v>
                </c:pt>
                <c:pt idx="1801">
                  <c:v>29.56724473174814</c:v>
                </c:pt>
                <c:pt idx="1802">
                  <c:v>29.535195591853686</c:v>
                </c:pt>
                <c:pt idx="1803">
                  <c:v>29.503152907676977</c:v>
                </c:pt>
                <c:pt idx="1804">
                  <c:v>29.4711167231602</c:v>
                </c:pt>
                <c:pt idx="1805">
                  <c:v>29.439087082505758</c:v>
                </c:pt>
                <c:pt idx="1806">
                  <c:v>29.407064030177168</c:v>
                </c:pt>
                <c:pt idx="1807">
                  <c:v>29.375047610899806</c:v>
                </c:pt>
                <c:pt idx="1808">
                  <c:v>29.343037869662613</c:v>
                </c:pt>
                <c:pt idx="1809">
                  <c:v>29.311034851717963</c:v>
                </c:pt>
                <c:pt idx="1810">
                  <c:v>29.279038602583384</c:v>
                </c:pt>
                <c:pt idx="1811">
                  <c:v>29.247049168042366</c:v>
                </c:pt>
                <c:pt idx="1812">
                  <c:v>29.21506659414468</c:v>
                </c:pt>
                <c:pt idx="1813">
                  <c:v>29.183090927208603</c:v>
                </c:pt>
                <c:pt idx="1814">
                  <c:v>29.151122213820109</c:v>
                </c:pt>
                <c:pt idx="1815">
                  <c:v>29.119160500835129</c:v>
                </c:pt>
                <c:pt idx="1816">
                  <c:v>29.087205835379915</c:v>
                </c:pt>
                <c:pt idx="1817">
                  <c:v>29.055258264851766</c:v>
                </c:pt>
                <c:pt idx="1818">
                  <c:v>29.023317836920501</c:v>
                </c:pt>
                <c:pt idx="1819">
                  <c:v>28.991384599528548</c:v>
                </c:pt>
                <c:pt idx="1820">
                  <c:v>28.959458600892226</c:v>
                </c:pt>
                <c:pt idx="1821">
                  <c:v>28.927539889502761</c:v>
                </c:pt>
                <c:pt idx="1822">
                  <c:v>28.89562851412672</c:v>
                </c:pt>
                <c:pt idx="1823">
                  <c:v>28.863724523807264</c:v>
                </c:pt>
                <c:pt idx="1824">
                  <c:v>28.831827967864285</c:v>
                </c:pt>
                <c:pt idx="1825">
                  <c:v>28.799938895896151</c:v>
                </c:pt>
                <c:pt idx="1826">
                  <c:v>28.768057357779966</c:v>
                </c:pt>
                <c:pt idx="1827">
                  <c:v>28.736183403672079</c:v>
                </c:pt>
                <c:pt idx="1828">
                  <c:v>28.704317084009499</c:v>
                </c:pt>
                <c:pt idx="1829">
                  <c:v>28.67245844951039</c:v>
                </c:pt>
                <c:pt idx="1830">
                  <c:v>28.640607551174575</c:v>
                </c:pt>
                <c:pt idx="1831">
                  <c:v>28.608764440284659</c:v>
                </c:pt>
                <c:pt idx="1832">
                  <c:v>28.576929168406785</c:v>
                </c:pt>
                <c:pt idx="1833">
                  <c:v>28.545101787390827</c:v>
                </c:pt>
                <c:pt idx="1834">
                  <c:v>28.513282349371693</c:v>
                </c:pt>
                <c:pt idx="1835">
                  <c:v>28.481470906769882</c:v>
                </c:pt>
                <c:pt idx="1836">
                  <c:v>28.449667512291931</c:v>
                </c:pt>
                <c:pt idx="1837">
                  <c:v>28.417872218931137</c:v>
                </c:pt>
                <c:pt idx="1838">
                  <c:v>28.386085079968517</c:v>
                </c:pt>
                <c:pt idx="1839">
                  <c:v>28.354306148973247</c:v>
                </c:pt>
                <c:pt idx="1840">
                  <c:v>28.322535479803101</c:v>
                </c:pt>
                <c:pt idx="1841">
                  <c:v>28.290773126605554</c:v>
                </c:pt>
                <c:pt idx="1842">
                  <c:v>28.259019143817788</c:v>
                </c:pt>
                <c:pt idx="1843">
                  <c:v>28.227273586167758</c:v>
                </c:pt>
                <c:pt idx="1844">
                  <c:v>28.195536508674671</c:v>
                </c:pt>
                <c:pt idx="1845">
                  <c:v>28.163807966649308</c:v>
                </c:pt>
                <c:pt idx="1846">
                  <c:v>28.13208801569467</c:v>
                </c:pt>
                <c:pt idx="1847">
                  <c:v>28.100376711706943</c:v>
                </c:pt>
                <c:pt idx="1848">
                  <c:v>28.068674110875005</c:v>
                </c:pt>
                <c:pt idx="1849">
                  <c:v>28.036980269682168</c:v>
                </c:pt>
                <c:pt idx="1850">
                  <c:v>28.005295244905383</c:v>
                </c:pt>
                <c:pt idx="1851">
                  <c:v>27.973619093616996</c:v>
                </c:pt>
                <c:pt idx="1852">
                  <c:v>27.941951873184045</c:v>
                </c:pt>
                <c:pt idx="1853">
                  <c:v>27.910293641269131</c:v>
                </c:pt>
                <c:pt idx="1854">
                  <c:v>27.878644455831335</c:v>
                </c:pt>
                <c:pt idx="1855">
                  <c:v>27.847004375125483</c:v>
                </c:pt>
                <c:pt idx="1856">
                  <c:v>27.815373457703721</c:v>
                </c:pt>
                <c:pt idx="1857">
                  <c:v>27.783751762414916</c:v>
                </c:pt>
                <c:pt idx="1858">
                  <c:v>27.752139348405404</c:v>
                </c:pt>
                <c:pt idx="1859">
                  <c:v>27.720536275119343</c:v>
                </c:pt>
                <c:pt idx="1860">
                  <c:v>27.68894260229883</c:v>
                </c:pt>
                <c:pt idx="1861">
                  <c:v>27.657358389984243</c:v>
                </c:pt>
                <c:pt idx="1862">
                  <c:v>27.625783698514393</c:v>
                </c:pt>
                <c:pt idx="1863">
                  <c:v>27.594218588527077</c:v>
                </c:pt>
                <c:pt idx="1864">
                  <c:v>27.562663120958753</c:v>
                </c:pt>
                <c:pt idx="1865">
                  <c:v>27.531117357045119</c:v>
                </c:pt>
                <c:pt idx="1866">
                  <c:v>27.49958135832096</c:v>
                </c:pt>
                <c:pt idx="1867">
                  <c:v>27.468055186620809</c:v>
                </c:pt>
                <c:pt idx="1868">
                  <c:v>27.436538904078375</c:v>
                </c:pt>
                <c:pt idx="1869">
                  <c:v>27.405032573126977</c:v>
                </c:pt>
                <c:pt idx="1870">
                  <c:v>27.37353625649979</c:v>
                </c:pt>
                <c:pt idx="1871">
                  <c:v>27.342050017229372</c:v>
                </c:pt>
                <c:pt idx="1872">
                  <c:v>27.310573918648394</c:v>
                </c:pt>
                <c:pt idx="1873">
                  <c:v>27.279108024388691</c:v>
                </c:pt>
                <c:pt idx="1874">
                  <c:v>27.247652398381966</c:v>
                </c:pt>
                <c:pt idx="1875">
                  <c:v>27.216207104859443</c:v>
                </c:pt>
                <c:pt idx="1876">
                  <c:v>27.184772208351909</c:v>
                </c:pt>
                <c:pt idx="1877">
                  <c:v>27.153347773689319</c:v>
                </c:pt>
                <c:pt idx="1878">
                  <c:v>27.121933866001019</c:v>
                </c:pt>
                <c:pt idx="1879">
                  <c:v>27.090530550714934</c:v>
                </c:pt>
                <c:pt idx="1880">
                  <c:v>27.05913789355829</c:v>
                </c:pt>
                <c:pt idx="1881">
                  <c:v>27.027755960556497</c:v>
                </c:pt>
                <c:pt idx="1882">
                  <c:v>26.996384818033498</c:v>
                </c:pt>
                <c:pt idx="1883">
                  <c:v>26.965024532611043</c:v>
                </c:pt>
                <c:pt idx="1884">
                  <c:v>26.933675171208669</c:v>
                </c:pt>
                <c:pt idx="1885">
                  <c:v>26.902336801043166</c:v>
                </c:pt>
                <c:pt idx="1886">
                  <c:v>26.871009489628261</c:v>
                </c:pt>
                <c:pt idx="1887">
                  <c:v>26.839693304773917</c:v>
                </c:pt>
                <c:pt idx="1888">
                  <c:v>26.808388314586608</c:v>
                </c:pt>
                <c:pt idx="1889">
                  <c:v>26.777094587468202</c:v>
                </c:pt>
                <c:pt idx="1890">
                  <c:v>26.745812192115245</c:v>
                </c:pt>
                <c:pt idx="1891">
                  <c:v>26.714541197519228</c:v>
                </c:pt>
                <c:pt idx="1892">
                  <c:v>26.683281672965308</c:v>
                </c:pt>
                <c:pt idx="1893">
                  <c:v>26.652033688031771</c:v>
                </c:pt>
                <c:pt idx="1894">
                  <c:v>26.620797312590131</c:v>
                </c:pt>
                <c:pt idx="1895">
                  <c:v>26.589572616803029</c:v>
                </c:pt>
                <c:pt idx="1896">
                  <c:v>26.558359671124695</c:v>
                </c:pt>
                <c:pt idx="1897">
                  <c:v>26.527158546299926</c:v>
                </c:pt>
                <c:pt idx="1898">
                  <c:v>26.495969313362806</c:v>
                </c:pt>
                <c:pt idx="1899">
                  <c:v>26.464792043636521</c:v>
                </c:pt>
                <c:pt idx="1900">
                  <c:v>26.433626808732022</c:v>
                </c:pt>
                <c:pt idx="1901">
                  <c:v>26.402473680547111</c:v>
                </c:pt>
                <c:pt idx="1902">
                  <c:v>26.371332731265973</c:v>
                </c:pt>
                <c:pt idx="1903">
                  <c:v>26.340204033357463</c:v>
                </c:pt>
                <c:pt idx="1904">
                  <c:v>26.309087659574764</c:v>
                </c:pt>
                <c:pt idx="1905">
                  <c:v>26.277983682953938</c:v>
                </c:pt>
                <c:pt idx="1906">
                  <c:v>26.246892176812736</c:v>
                </c:pt>
                <c:pt idx="1907">
                  <c:v>26.215813214749552</c:v>
                </c:pt>
                <c:pt idx="1908">
                  <c:v>26.184746870642517</c:v>
                </c:pt>
                <c:pt idx="1909">
                  <c:v>26.153693218647611</c:v>
                </c:pt>
                <c:pt idx="1910">
                  <c:v>26.122652333198133</c:v>
                </c:pt>
                <c:pt idx="1911">
                  <c:v>26.091624289002663</c:v>
                </c:pt>
                <c:pt idx="1912">
                  <c:v>26.060609161044454</c:v>
                </c:pt>
                <c:pt idx="1913">
                  <c:v>26.029607024579036</c:v>
                </c:pt>
                <c:pt idx="1914">
                  <c:v>25.998617955133732</c:v>
                </c:pt>
                <c:pt idx="1915">
                  <c:v>25.967642028505423</c:v>
                </c:pt>
                <c:pt idx="1916">
                  <c:v>25.936679320759495</c:v>
                </c:pt>
                <c:pt idx="1917">
                  <c:v>25.905729908228089</c:v>
                </c:pt>
                <c:pt idx="1918">
                  <c:v>25.874793867508188</c:v>
                </c:pt>
                <c:pt idx="1919">
                  <c:v>25.843871275460188</c:v>
                </c:pt>
                <c:pt idx="1920">
                  <c:v>25.812962209206187</c:v>
                </c:pt>
                <c:pt idx="1921">
                  <c:v>25.782066746128002</c:v>
                </c:pt>
                <c:pt idx="1922">
                  <c:v>25.751184963865509</c:v>
                </c:pt>
                <c:pt idx="1923">
                  <c:v>25.720316940314689</c:v>
                </c:pt>
                <c:pt idx="1924">
                  <c:v>25.689462753625556</c:v>
                </c:pt>
                <c:pt idx="1925">
                  <c:v>25.658622482200421</c:v>
                </c:pt>
                <c:pt idx="1926">
                  <c:v>25.627796204691521</c:v>
                </c:pt>
                <c:pt idx="1927">
                  <c:v>25.59698399999926</c:v>
                </c:pt>
                <c:pt idx="1928">
                  <c:v>25.566185947269815</c:v>
                </c:pt>
                <c:pt idx="1929">
                  <c:v>25.535402125893075</c:v>
                </c:pt>
                <c:pt idx="1930">
                  <c:v>25.504632615500455</c:v>
                </c:pt>
                <c:pt idx="1931">
                  <c:v>25.473877495961979</c:v>
                </c:pt>
                <c:pt idx="1932">
                  <c:v>25.443136847384892</c:v>
                </c:pt>
                <c:pt idx="1933">
                  <c:v>25.412410750110745</c:v>
                </c:pt>
                <c:pt idx="1934">
                  <c:v>25.381699284712568</c:v>
                </c:pt>
                <c:pt idx="1935">
                  <c:v>25.351002531993011</c:v>
                </c:pt>
                <c:pt idx="1936">
                  <c:v>25.320320572981192</c:v>
                </c:pt>
                <c:pt idx="1937">
                  <c:v>25.289653488930377</c:v>
                </c:pt>
                <c:pt idx="1938">
                  <c:v>25.259001361315395</c:v>
                </c:pt>
                <c:pt idx="1939">
                  <c:v>25.228364271829285</c:v>
                </c:pt>
                <c:pt idx="1940">
                  <c:v>25.197742302381219</c:v>
                </c:pt>
                <c:pt idx="1941">
                  <c:v>25.167135535092982</c:v>
                </c:pt>
                <c:pt idx="1942">
                  <c:v>25.136544052296546</c:v>
                </c:pt>
                <c:pt idx="1943">
                  <c:v>25.105967936530632</c:v>
                </c:pt>
                <c:pt idx="1944">
                  <c:v>25.075407270538008</c:v>
                </c:pt>
                <c:pt idx="1945">
                  <c:v>25.044862137262012</c:v>
                </c:pt>
                <c:pt idx="1946">
                  <c:v>25.01433261984381</c:v>
                </c:pt>
                <c:pt idx="1947">
                  <c:v>24.983818801618774</c:v>
                </c:pt>
                <c:pt idx="1948">
                  <c:v>24.953320766113013</c:v>
                </c:pt>
                <c:pt idx="1949">
                  <c:v>24.922838597040879</c:v>
                </c:pt>
                <c:pt idx="1950">
                  <c:v>24.892372378300415</c:v>
                </c:pt>
                <c:pt idx="1951">
                  <c:v>24.861922193970507</c:v>
                </c:pt>
                <c:pt idx="1952">
                  <c:v>24.831488128307196</c:v>
                </c:pt>
                <c:pt idx="1953">
                  <c:v>24.801070265740016</c:v>
                </c:pt>
                <c:pt idx="1954">
                  <c:v>24.770668690868387</c:v>
                </c:pt>
                <c:pt idx="1955">
                  <c:v>24.740283488457596</c:v>
                </c:pt>
                <c:pt idx="1956">
                  <c:v>24.709914743434943</c:v>
                </c:pt>
                <c:pt idx="1957">
                  <c:v>24.679562540886529</c:v>
                </c:pt>
                <c:pt idx="1958">
                  <c:v>24.649226966052311</c:v>
                </c:pt>
                <c:pt idx="1959">
                  <c:v>24.618908104322696</c:v>
                </c:pt>
                <c:pt idx="1960">
                  <c:v>24.588606041234428</c:v>
                </c:pt>
                <c:pt idx="1961">
                  <c:v>24.558320862465894</c:v>
                </c:pt>
                <c:pt idx="1962">
                  <c:v>24.528052653833488</c:v>
                </c:pt>
                <c:pt idx="1963">
                  <c:v>24.497801501286975</c:v>
                </c:pt>
                <c:pt idx="1964">
                  <c:v>24.467567490905267</c:v>
                </c:pt>
                <c:pt idx="1965">
                  <c:v>24.437350708891515</c:v>
                </c:pt>
                <c:pt idx="1966">
                  <c:v>24.407151241569348</c:v>
                </c:pt>
                <c:pt idx="1967">
                  <c:v>24.37696917537756</c:v>
                </c:pt>
                <c:pt idx="1968">
                  <c:v>24.346804596866079</c:v>
                </c:pt>
                <c:pt idx="1969">
                  <c:v>24.316657592690447</c:v>
                </c:pt>
                <c:pt idx="1970">
                  <c:v>24.286528249607674</c:v>
                </c:pt>
                <c:pt idx="1971">
                  <c:v>24.256416654470986</c:v>
                </c:pt>
                <c:pt idx="1972">
                  <c:v>24.226322894225206</c:v>
                </c:pt>
                <c:pt idx="1973">
                  <c:v>24.196247055901129</c:v>
                </c:pt>
                <c:pt idx="1974">
                  <c:v>24.166189226611145</c:v>
                </c:pt>
                <c:pt idx="1975">
                  <c:v>24.136149493543336</c:v>
                </c:pt>
                <c:pt idx="1976">
                  <c:v>24.10612794395665</c:v>
                </c:pt>
                <c:pt idx="1977">
                  <c:v>24.07612466517552</c:v>
                </c:pt>
                <c:pt idx="1978">
                  <c:v>24.046139744584352</c:v>
                </c:pt>
                <c:pt idx="1979">
                  <c:v>24.016173269622033</c:v>
                </c:pt>
                <c:pt idx="1980">
                  <c:v>23.986225327776253</c:v>
                </c:pt>
                <c:pt idx="1981">
                  <c:v>23.956296006578356</c:v>
                </c:pt>
                <c:pt idx="1982">
                  <c:v>23.926385393596888</c:v>
                </c:pt>
                <c:pt idx="1983">
                  <c:v>23.896493576432295</c:v>
                </c:pt>
                <c:pt idx="1984">
                  <c:v>23.866620642711013</c:v>
                </c:pt>
                <c:pt idx="1985">
                  <c:v>23.836766680079361</c:v>
                </c:pt>
                <c:pt idx="1986">
                  <c:v>23.806931776197409</c:v>
                </c:pt>
                <c:pt idx="1987">
                  <c:v>23.777116018733405</c:v>
                </c:pt>
                <c:pt idx="1988">
                  <c:v>23.747319495356727</c:v>
                </c:pt>
                <c:pt idx="1989">
                  <c:v>23.717542293732507</c:v>
                </c:pt>
                <c:pt idx="1990">
                  <c:v>23.687784501514777</c:v>
                </c:pt>
                <c:pt idx="1991">
                  <c:v>23.658046206339872</c:v>
                </c:pt>
                <c:pt idx="1992">
                  <c:v>23.628327495820386</c:v>
                </c:pt>
                <c:pt idx="1993">
                  <c:v>23.598628457538695</c:v>
                </c:pt>
                <c:pt idx="1994">
                  <c:v>23.568949179039539</c:v>
                </c:pt>
                <c:pt idx="1995">
                  <c:v>23.539289747823911</c:v>
                </c:pt>
                <c:pt idx="1996">
                  <c:v>23.509650251342013</c:v>
                </c:pt>
                <c:pt idx="1997">
                  <c:v>23.480030776986588</c:v>
                </c:pt>
                <c:pt idx="1998">
                  <c:v>23.450431412085582</c:v>
                </c:pt>
                <c:pt idx="1999">
                  <c:v>23.420852243895443</c:v>
                </c:pt>
                <c:pt idx="2000">
                  <c:v>23.391293359593575</c:v>
                </c:pt>
                <c:pt idx="2001">
                  <c:v>23.361754846271335</c:v>
                </c:pt>
                <c:pt idx="2002">
                  <c:v>23.332236790927162</c:v>
                </c:pt>
                <c:pt idx="2003">
                  <c:v>23.302739280458319</c:v>
                </c:pt>
                <c:pt idx="2004">
                  <c:v>23.27326240165403</c:v>
                </c:pt>
                <c:pt idx="2005">
                  <c:v>23.243806241188043</c:v>
                </c:pt>
                <c:pt idx="2006">
                  <c:v>23.214370885610386</c:v>
                </c:pt>
                <c:pt idx="2007">
                  <c:v>23.18495642134037</c:v>
                </c:pt>
                <c:pt idx="2008">
                  <c:v>23.155562934658448</c:v>
                </c:pt>
                <c:pt idx="2009">
                  <c:v>23.12619051169839</c:v>
                </c:pt>
                <c:pt idx="2010">
                  <c:v>23.096839238439312</c:v>
                </c:pt>
                <c:pt idx="2011">
                  <c:v>23.067509200698208</c:v>
                </c:pt>
                <c:pt idx="2012">
                  <c:v>23.038200484120569</c:v>
                </c:pt>
                <c:pt idx="2013">
                  <c:v>23.00891317417371</c:v>
                </c:pt>
                <c:pt idx="2014">
                  <c:v>22.979647356137708</c:v>
                </c:pt>
                <c:pt idx="2015">
                  <c:v>22.950403115097057</c:v>
                </c:pt>
                <c:pt idx="2016">
                  <c:v>22.921180535932674</c:v>
                </c:pt>
                <c:pt idx="2017">
                  <c:v>22.891979703312849</c:v>
                </c:pt>
                <c:pt idx="2018">
                  <c:v>22.862800701685302</c:v>
                </c:pt>
                <c:pt idx="2019">
                  <c:v>22.833643615268397</c:v>
                </c:pt>
                <c:pt idx="2020">
                  <c:v>22.804508528041971</c:v>
                </c:pt>
                <c:pt idx="2021">
                  <c:v>22.775395523739018</c:v>
                </c:pt>
                <c:pt idx="2022">
                  <c:v>22.746304685836844</c:v>
                </c:pt>
                <c:pt idx="2023">
                  <c:v>22.717236097547776</c:v>
                </c:pt>
                <c:pt idx="2024">
                  <c:v>22.688189841810662</c:v>
                </c:pt>
                <c:pt idx="2025">
                  <c:v>22.659166001281275</c:v>
                </c:pt>
                <c:pt idx="2026">
                  <c:v>22.630164658323501</c:v>
                </c:pt>
                <c:pt idx="2027">
                  <c:v>22.601185894999855</c:v>
                </c:pt>
                <c:pt idx="2028">
                  <c:v>22.572229793062544</c:v>
                </c:pt>
                <c:pt idx="2029">
                  <c:v>22.543296433943723</c:v>
                </c:pt>
                <c:pt idx="2030">
                  <c:v>22.51438589874633</c:v>
                </c:pt>
                <c:pt idx="2031">
                  <c:v>22.485498268234402</c:v>
                </c:pt>
                <c:pt idx="2032">
                  <c:v>22.456633622823482</c:v>
                </c:pt>
                <c:pt idx="2033">
                  <c:v>22.427792042570989</c:v>
                </c:pt>
                <c:pt idx="2034">
                  <c:v>22.398973607166937</c:v>
                </c:pt>
                <c:pt idx="2035">
                  <c:v>22.370178395923336</c:v>
                </c:pt>
                <c:pt idx="2036">
                  <c:v>22.3414064877649</c:v>
                </c:pt>
                <c:pt idx="2037">
                  <c:v>22.312657961219063</c:v>
                </c:pt>
                <c:pt idx="2038">
                  <c:v>22.283932894405819</c:v>
                </c:pt>
                <c:pt idx="2039">
                  <c:v>22.255231365027832</c:v>
                </c:pt>
                <c:pt idx="2040">
                  <c:v>22.226553450360349</c:v>
                </c:pt>
                <c:pt idx="2041">
                  <c:v>22.197899227240892</c:v>
                </c:pt>
                <c:pt idx="2042">
                  <c:v>22.16926877205902</c:v>
                </c:pt>
                <c:pt idx="2043">
                  <c:v>22.14066216074616</c:v>
                </c:pt>
                <c:pt idx="2044">
                  <c:v>22.112079468765327</c:v>
                </c:pt>
                <c:pt idx="2045">
                  <c:v>22.083520771100282</c:v>
                </c:pt>
                <c:pt idx="2046">
                  <c:v>22.054986142245689</c:v>
                </c:pt>
                <c:pt idx="2047">
                  <c:v>22.026475656196041</c:v>
                </c:pt>
                <c:pt idx="2048">
                  <c:v>21.997989386435478</c:v>
                </c:pt>
                <c:pt idx="2049">
                  <c:v>21.969527405926705</c:v>
                </c:pt>
                <c:pt idx="2050">
                  <c:v>21.941089787100903</c:v>
                </c:pt>
                <c:pt idx="2051">
                  <c:v>21.912676601846492</c:v>
                </c:pt>
                <c:pt idx="2052">
                  <c:v>21.884287921498604</c:v>
                </c:pt>
                <c:pt idx="2053">
                  <c:v>21.855923816827925</c:v>
                </c:pt>
                <c:pt idx="2054">
                  <c:v>21.827584358030343</c:v>
                </c:pt>
                <c:pt idx="2055">
                  <c:v>21.79926961471562</c:v>
                </c:pt>
                <c:pt idx="2056">
                  <c:v>21.77097965589644</c:v>
                </c:pt>
                <c:pt idx="2057">
                  <c:v>21.742714549977556</c:v>
                </c:pt>
                <c:pt idx="2058">
                  <c:v>21.714474364744618</c:v>
                </c:pt>
                <c:pt idx="2059">
                  <c:v>21.686259167353164</c:v>
                </c:pt>
                <c:pt idx="2060">
                  <c:v>21.658069024317349</c:v>
                </c:pt>
                <c:pt idx="2061">
                  <c:v>21.629904001498687</c:v>
                </c:pt>
                <c:pt idx="2062">
                  <c:v>21.601764164095218</c:v>
                </c:pt>
                <c:pt idx="2063">
                  <c:v>21.573649576629879</c:v>
                </c:pt>
                <c:pt idx="2064">
                  <c:v>21.54556030293941</c:v>
                </c:pt>
                <c:pt idx="2065">
                  <c:v>21.517496406163133</c:v>
                </c:pt>
                <c:pt idx="2066">
                  <c:v>21.489457948731232</c:v>
                </c:pt>
                <c:pt idx="2067">
                  <c:v>21.46144499235383</c:v>
                </c:pt>
                <c:pt idx="2068">
                  <c:v>21.433457598009205</c:v>
                </c:pt>
                <c:pt idx="2069">
                  <c:v>21.405495825932881</c:v>
                </c:pt>
                <c:pt idx="2070">
                  <c:v>21.377559735605551</c:v>
                </c:pt>
                <c:pt idx="2071">
                  <c:v>21.349649385742076</c:v>
                </c:pt>
                <c:pt idx="2072">
                  <c:v>21.321764834279833</c:v>
                </c:pt>
                <c:pt idx="2073">
                  <c:v>21.293906138367348</c:v>
                </c:pt>
                <c:pt idx="2074">
                  <c:v>21.266073354352599</c:v>
                </c:pt>
                <c:pt idx="2075">
                  <c:v>21.238266537771807</c:v>
                </c:pt>
                <c:pt idx="2076">
                  <c:v>21.210485743337163</c:v>
                </c:pt>
                <c:pt idx="2077">
                  <c:v>21.182731024926351</c:v>
                </c:pt>
                <c:pt idx="2078">
                  <c:v>21.155002435570282</c:v>
                </c:pt>
                <c:pt idx="2079">
                  <c:v>21.127300027441564</c:v>
                </c:pt>
                <c:pt idx="2080">
                  <c:v>21.099623851843297</c:v>
                </c:pt>
                <c:pt idx="2081">
                  <c:v>21.071973959197351</c:v>
                </c:pt>
                <c:pt idx="2082">
                  <c:v>21.044350399032425</c:v>
                </c:pt>
                <c:pt idx="2083">
                  <c:v>21.01675321997352</c:v>
                </c:pt>
                <c:pt idx="2084">
                  <c:v>20.989182469728917</c:v>
                </c:pt>
                <c:pt idx="2085">
                  <c:v>20.961638195080219</c:v>
                </c:pt>
                <c:pt idx="2086">
                  <c:v>20.934120441869645</c:v>
                </c:pt>
                <c:pt idx="2087">
                  <c:v>20.906629254989006</c:v>
                </c:pt>
                <c:pt idx="2088">
                  <c:v>20.879164678368266</c:v>
                </c:pt>
                <c:pt idx="2089">
                  <c:v>20.851726754963998</c:v>
                </c:pt>
                <c:pt idx="2090">
                  <c:v>20.82431552674764</c:v>
                </c:pt>
                <c:pt idx="2091">
                  <c:v>20.79693103469479</c:v>
                </c:pt>
                <c:pt idx="2092">
                  <c:v>20.76957331877265</c:v>
                </c:pt>
                <c:pt idx="2093">
                  <c:v>20.742242417930015</c:v>
                </c:pt>
                <c:pt idx="2094">
                  <c:v>20.71493837008498</c:v>
                </c:pt>
                <c:pt idx="2095">
                  <c:v>20.68766121211382</c:v>
                </c:pt>
                <c:pt idx="2096">
                  <c:v>20.660410979839888</c:v>
                </c:pt>
                <c:pt idx="2097">
                  <c:v>20.63318770802216</c:v>
                </c:pt>
                <c:pt idx="2098">
                  <c:v>20.605991430344556</c:v>
                </c:pt>
                <c:pt idx="2099">
                  <c:v>20.578822179403808</c:v>
                </c:pt>
                <c:pt idx="2100">
                  <c:v>20.551679986699423</c:v>
                </c:pt>
                <c:pt idx="2101">
                  <c:v>20.524564882621927</c:v>
                </c:pt>
                <c:pt idx="2102">
                  <c:v>20.497476896442159</c:v>
                </c:pt>
                <c:pt idx="2103">
                  <c:v>20.470416056300131</c:v>
                </c:pt>
                <c:pt idx="2104">
                  <c:v>20.443382389194529</c:v>
                </c:pt>
                <c:pt idx="2105">
                  <c:v>20.416375920971255</c:v>
                </c:pt>
                <c:pt idx="2106">
                  <c:v>20.389396676313268</c:v>
                </c:pt>
                <c:pt idx="2107">
                  <c:v>20.362444678729432</c:v>
                </c:pt>
                <c:pt idx="2108">
                  <c:v>20.335519950544199</c:v>
                </c:pt>
                <c:pt idx="2109">
                  <c:v>20.308622512886917</c:v>
                </c:pt>
                <c:pt idx="2110">
                  <c:v>20.281752385681301</c:v>
                </c:pt>
                <c:pt idx="2111">
                  <c:v>20.254909587635087</c:v>
                </c:pt>
                <c:pt idx="2112">
                  <c:v>20.228094136229686</c:v>
                </c:pt>
                <c:pt idx="2113">
                  <c:v>20.201306047709899</c:v>
                </c:pt>
                <c:pt idx="2114">
                  <c:v>20.174545337073837</c:v>
                </c:pt>
                <c:pt idx="2115">
                  <c:v>20.147812018062808</c:v>
                </c:pt>
                <c:pt idx="2116">
                  <c:v>20.121106103151298</c:v>
                </c:pt>
                <c:pt idx="2117">
                  <c:v>20.094427603537198</c:v>
                </c:pt>
                <c:pt idx="2118">
                  <c:v>20.067776529131951</c:v>
                </c:pt>
                <c:pt idx="2119">
                  <c:v>20.04115288855084</c:v>
                </c:pt>
                <c:pt idx="2120">
                  <c:v>20.014556689103316</c:v>
                </c:pt>
                <c:pt idx="2121">
                  <c:v>19.987987936783995</c:v>
                </c:pt>
                <c:pt idx="2122">
                  <c:v>19.96144663626249</c:v>
                </c:pt>
                <c:pt idx="2123">
                  <c:v>19.934932790875081</c:v>
                </c:pt>
                <c:pt idx="2124">
                  <c:v>19.908446402614736</c:v>
                </c:pt>
                <c:pt idx="2125">
                  <c:v>19.88198747212288</c:v>
                </c:pt>
                <c:pt idx="2126">
                  <c:v>19.855555998679812</c:v>
                </c:pt>
                <c:pt idx="2127">
                  <c:v>19.829151980196393</c:v>
                </c:pt>
                <c:pt idx="2128">
                  <c:v>19.802775413205204</c:v>
                </c:pt>
                <c:pt idx="2129">
                  <c:v>19.776426292852168</c:v>
                </c:pt>
                <c:pt idx="2130">
                  <c:v>19.750104612888236</c:v>
                </c:pt>
                <c:pt idx="2131">
                  <c:v>19.723810365660796</c:v>
                </c:pt>
                <c:pt idx="2132">
                  <c:v>19.697543542106022</c:v>
                </c:pt>
                <c:pt idx="2133">
                  <c:v>19.67130413174085</c:v>
                </c:pt>
                <c:pt idx="2134">
                  <c:v>19.645092122654738</c:v>
                </c:pt>
                <c:pt idx="2135">
                  <c:v>19.618907501502726</c:v>
                </c:pt>
                <c:pt idx="2136">
                  <c:v>19.59275025349752</c:v>
                </c:pt>
                <c:pt idx="2137">
                  <c:v>19.566620362402006</c:v>
                </c:pt>
                <c:pt idx="2138">
                  <c:v>19.540517810522601</c:v>
                </c:pt>
                <c:pt idx="2139">
                  <c:v>19.514442578701697</c:v>
                </c:pt>
                <c:pt idx="2140">
                  <c:v>19.488394646311257</c:v>
                </c:pt>
                <c:pt idx="2141">
                  <c:v>19.462373991245837</c:v>
                </c:pt>
                <c:pt idx="2142">
                  <c:v>19.43638058991619</c:v>
                </c:pt>
                <c:pt idx="2143">
                  <c:v>19.410414417242986</c:v>
                </c:pt>
                <c:pt idx="2144">
                  <c:v>19.384475446650466</c:v>
                </c:pt>
                <c:pt idx="2145">
                  <c:v>19.358563650060823</c:v>
                </c:pt>
                <c:pt idx="2146">
                  <c:v>19.33267899788806</c:v>
                </c:pt>
                <c:pt idx="2147">
                  <c:v>19.306821459032736</c:v>
                </c:pt>
                <c:pt idx="2148">
                  <c:v>19.28099100087611</c:v>
                </c:pt>
                <c:pt idx="2149">
                  <c:v>19.255187589275227</c:v>
                </c:pt>
                <c:pt idx="2150">
                  <c:v>19.229411188558053</c:v>
                </c:pt>
                <c:pt idx="2151">
                  <c:v>19.203661761518184</c:v>
                </c:pt>
                <c:pt idx="2152">
                  <c:v>19.177939269410761</c:v>
                </c:pt>
                <c:pt idx="2153">
                  <c:v>19.15224367194751</c:v>
                </c:pt>
                <c:pt idx="2154">
                  <c:v>19.126574927292946</c:v>
                </c:pt>
                <c:pt idx="2155">
                  <c:v>19.100932992060272</c:v>
                </c:pt>
                <c:pt idx="2156">
                  <c:v>19.075317821307497</c:v>
                </c:pt>
                <c:pt idx="2157">
                  <c:v>19.04972936853386</c:v>
                </c:pt>
                <c:pt idx="2158">
                  <c:v>19.024167585676775</c:v>
                </c:pt>
                <c:pt idx="2159">
                  <c:v>18.998632423108219</c:v>
                </c:pt>
                <c:pt idx="2160">
                  <c:v>18.97312382963214</c:v>
                </c:pt>
                <c:pt idx="2161">
                  <c:v>18.947641752481768</c:v>
                </c:pt>
                <c:pt idx="2162">
                  <c:v>18.922186137317059</c:v>
                </c:pt>
                <c:pt idx="2163">
                  <c:v>18.896756928222587</c:v>
                </c:pt>
                <c:pt idx="2164">
                  <c:v>18.871354067705283</c:v>
                </c:pt>
                <c:pt idx="2165">
                  <c:v>18.845977496693102</c:v>
                </c:pt>
                <c:pt idx="2166">
                  <c:v>18.820627154533192</c:v>
                </c:pt>
                <c:pt idx="2167">
                  <c:v>18.795302978990783</c:v>
                </c:pt>
                <c:pt idx="2168">
                  <c:v>18.770004906248037</c:v>
                </c:pt>
                <c:pt idx="2169">
                  <c:v>18.744732870903221</c:v>
                </c:pt>
                <c:pt idx="2170">
                  <c:v>18.71948680597049</c:v>
                </c:pt>
                <c:pt idx="2171">
                  <c:v>18.694266642879221</c:v>
                </c:pt>
                <c:pt idx="2172">
                  <c:v>18.669072311474228</c:v>
                </c:pt>
                <c:pt idx="2173">
                  <c:v>18.64390374001594</c:v>
                </c:pt>
                <c:pt idx="2174">
                  <c:v>18.618760855180618</c:v>
                </c:pt>
                <c:pt idx="2175">
                  <c:v>18.593643582061436</c:v>
                </c:pt>
                <c:pt idx="2176">
                  <c:v>18.568551844169569</c:v>
                </c:pt>
                <c:pt idx="2177">
                  <c:v>18.54348556343491</c:v>
                </c:pt>
                <c:pt idx="2178">
                  <c:v>18.518444660208036</c:v>
                </c:pt>
                <c:pt idx="2179">
                  <c:v>18.493429053261959</c:v>
                </c:pt>
                <c:pt idx="2180">
                  <c:v>18.468438659793932</c:v>
                </c:pt>
                <c:pt idx="2181">
                  <c:v>18.443473395428125</c:v>
                </c:pt>
                <c:pt idx="2182">
                  <c:v>18.41853317421792</c:v>
                </c:pt>
                <c:pt idx="2183">
                  <c:v>18.393617908649059</c:v>
                </c:pt>
                <c:pt idx="2184">
                  <c:v>18.368727509642458</c:v>
                </c:pt>
                <c:pt idx="2185">
                  <c:v>18.343861886557931</c:v>
                </c:pt>
                <c:pt idx="2186">
                  <c:v>18.319020947197661</c:v>
                </c:pt>
                <c:pt idx="2187">
                  <c:v>18.294204597810428</c:v>
                </c:pt>
                <c:pt idx="2188">
                  <c:v>18.269412743095771</c:v>
                </c:pt>
                <c:pt idx="2189">
                  <c:v>18.244645286208218</c:v>
                </c:pt>
                <c:pt idx="2190">
                  <c:v>18.219902128762651</c:v>
                </c:pt>
                <c:pt idx="2191">
                  <c:v>18.195183170838845</c:v>
                </c:pt>
                <c:pt idx="2192">
                  <c:v>18.170488310987405</c:v>
                </c:pt>
                <c:pt idx="2193">
                  <c:v>18.145817446235196</c:v>
                </c:pt>
                <c:pt idx="2194">
                  <c:v>18.121170472091034</c:v>
                </c:pt>
                <c:pt idx="2195">
                  <c:v>18.096547282552493</c:v>
                </c:pt>
                <c:pt idx="2196">
                  <c:v>18.071947770111905</c:v>
                </c:pt>
                <c:pt idx="2197">
                  <c:v>18.047371825763442</c:v>
                </c:pt>
                <c:pt idx="2198">
                  <c:v>18.022819339010486</c:v>
                </c:pt>
                <c:pt idx="2199">
                  <c:v>17.998290197872407</c:v>
                </c:pt>
                <c:pt idx="2200">
                  <c:v>17.973784288892947</c:v>
                </c:pt>
                <c:pt idx="2201">
                  <c:v>17.949301497147552</c:v>
                </c:pt>
                <c:pt idx="2202">
                  <c:v>17.924841706252153</c:v>
                </c:pt>
                <c:pt idx="2203">
                  <c:v>17.90040479837166</c:v>
                </c:pt>
                <c:pt idx="2204">
                  <c:v>17.875990654228438</c:v>
                </c:pt>
                <c:pt idx="2205">
                  <c:v>17.851599153112041</c:v>
                </c:pt>
                <c:pt idx="2206">
                  <c:v>17.827230172888214</c:v>
                </c:pt>
                <c:pt idx="2207">
                  <c:v>17.802883590008797</c:v>
                </c:pt>
                <c:pt idx="2208">
                  <c:v>17.778559279521669</c:v>
                </c:pt>
                <c:pt idx="2209">
                  <c:v>17.754257115081266</c:v>
                </c:pt>
                <c:pt idx="2210">
                  <c:v>17.729976968959004</c:v>
                </c:pt>
                <c:pt idx="2211">
                  <c:v>17.7057187120542</c:v>
                </c:pt>
                <c:pt idx="2212">
                  <c:v>17.681482213905475</c:v>
                </c:pt>
                <c:pt idx="2213">
                  <c:v>17.657267342701793</c:v>
                </c:pt>
                <c:pt idx="2214">
                  <c:v>17.633073965294727</c:v>
                </c:pt>
                <c:pt idx="2215">
                  <c:v>17.608901947210356</c:v>
                </c:pt>
                <c:pt idx="2216">
                  <c:v>17.584751152661294</c:v>
                </c:pt>
                <c:pt idx="2217">
                  <c:v>17.560621444559956</c:v>
                </c:pt>
                <c:pt idx="2218">
                  <c:v>17.536512684530859</c:v>
                </c:pt>
                <c:pt idx="2219">
                  <c:v>17.512424732924316</c:v>
                </c:pt>
                <c:pt idx="2220">
                  <c:v>17.488357448829476</c:v>
                </c:pt>
                <c:pt idx="2221">
                  <c:v>17.464310690088567</c:v>
                </c:pt>
                <c:pt idx="2222">
                  <c:v>17.440284313310574</c:v>
                </c:pt>
                <c:pt idx="2223">
                  <c:v>17.416278173885917</c:v>
                </c:pt>
                <c:pt idx="2224">
                  <c:v>17.392292126000719</c:v>
                </c:pt>
                <c:pt idx="2225">
                  <c:v>17.368326022651964</c:v>
                </c:pt>
                <c:pt idx="2226">
                  <c:v>17.34437971566269</c:v>
                </c:pt>
                <c:pt idx="2227">
                  <c:v>17.320453055697072</c:v>
                </c:pt>
                <c:pt idx="2228">
                  <c:v>17.296545892276651</c:v>
                </c:pt>
                <c:pt idx="2229">
                  <c:v>17.272658073796169</c:v>
                </c:pt>
                <c:pt idx="2230">
                  <c:v>17.248789447539473</c:v>
                </c:pt>
                <c:pt idx="2231">
                  <c:v>17.224939859696555</c:v>
                </c:pt>
                <c:pt idx="2232">
                  <c:v>17.201109155380014</c:v>
                </c:pt>
                <c:pt idx="2233">
                  <c:v>17.177297178642256</c:v>
                </c:pt>
                <c:pt idx="2234">
                  <c:v>17.153503772492915</c:v>
                </c:pt>
                <c:pt idx="2235">
                  <c:v>17.129728778916121</c:v>
                </c:pt>
                <c:pt idx="2236">
                  <c:v>17.105972038888641</c:v>
                </c:pt>
                <c:pt idx="2237">
                  <c:v>17.082233392397896</c:v>
                </c:pt>
                <c:pt idx="2238">
                  <c:v>17.058512678460321</c:v>
                </c:pt>
                <c:pt idx="2239">
                  <c:v>17.034809735139586</c:v>
                </c:pt>
                <c:pt idx="2240">
                  <c:v>17.011124399566352</c:v>
                </c:pt>
                <c:pt idx="2241">
                  <c:v>16.98745650795626</c:v>
                </c:pt>
                <c:pt idx="2242">
                  <c:v>16.963805895630074</c:v>
                </c:pt>
                <c:pt idx="2243">
                  <c:v>16.94017239703286</c:v>
                </c:pt>
                <c:pt idx="2244">
                  <c:v>16.916555845753905</c:v>
                </c:pt>
                <c:pt idx="2245">
                  <c:v>16.892956074546767</c:v>
                </c:pt>
                <c:pt idx="2246">
                  <c:v>16.869372915349267</c:v>
                </c:pt>
                <c:pt idx="2247">
                  <c:v>16.845806199304651</c:v>
                </c:pt>
                <c:pt idx="2248">
                  <c:v>16.822255756781548</c:v>
                </c:pt>
                <c:pt idx="2249">
                  <c:v>16.798721417395445</c:v>
                </c:pt>
                <c:pt idx="2250">
                  <c:v>16.775203010029426</c:v>
                </c:pt>
                <c:pt idx="2251">
                  <c:v>16.751700362855935</c:v>
                </c:pt>
                <c:pt idx="2252">
                  <c:v>16.728213303358142</c:v>
                </c:pt>
                <c:pt idx="2253">
                  <c:v>16.704741658351612</c:v>
                </c:pt>
                <c:pt idx="2254">
                  <c:v>16.681285254006568</c:v>
                </c:pt>
                <c:pt idx="2255">
                  <c:v>16.657843915869911</c:v>
                </c:pt>
                <c:pt idx="2256">
                  <c:v>16.634417468887612</c:v>
                </c:pt>
                <c:pt idx="2257">
                  <c:v>16.611005737427384</c:v>
                </c:pt>
                <c:pt idx="2258">
                  <c:v>16.587608545301158</c:v>
                </c:pt>
                <c:pt idx="2259">
                  <c:v>16.564225715788517</c:v>
                </c:pt>
                <c:pt idx="2260">
                  <c:v>16.540857071659318</c:v>
                </c:pt>
                <c:pt idx="2261">
                  <c:v>16.517502435197251</c:v>
                </c:pt>
                <c:pt idx="2262">
                  <c:v>16.494161628223416</c:v>
                </c:pt>
                <c:pt idx="2263">
                  <c:v>16.470834472119734</c:v>
                </c:pt>
                <c:pt idx="2264">
                  <c:v>16.447520787852824</c:v>
                </c:pt>
                <c:pt idx="2265">
                  <c:v>16.424220395997903</c:v>
                </c:pt>
                <c:pt idx="2266">
                  <c:v>16.400933116763124</c:v>
                </c:pt>
                <c:pt idx="2267">
                  <c:v>16.377658770013731</c:v>
                </c:pt>
                <c:pt idx="2268">
                  <c:v>16.354397175296448</c:v>
                </c:pt>
                <c:pt idx="2269">
                  <c:v>16.331148151863854</c:v>
                </c:pt>
                <c:pt idx="2270">
                  <c:v>16.307911518699537</c:v>
                </c:pt>
                <c:pt idx="2271">
                  <c:v>16.284687094542555</c:v>
                </c:pt>
                <c:pt idx="2272">
                  <c:v>16.261474697912416</c:v>
                </c:pt>
                <c:pt idx="2273">
                  <c:v>16.23827414713443</c:v>
                </c:pt>
                <c:pt idx="2274">
                  <c:v>16.215085260364521</c:v>
                </c:pt>
                <c:pt idx="2275">
                  <c:v>16.191907855614932</c:v>
                </c:pt>
                <c:pt idx="2276">
                  <c:v>16.168741750779226</c:v>
                </c:pt>
                <c:pt idx="2277">
                  <c:v>16.145586763658368</c:v>
                </c:pt>
                <c:pt idx="2278">
                  <c:v>16.122442711985968</c:v>
                </c:pt>
                <c:pt idx="2279">
                  <c:v>16.099309413453842</c:v>
                </c:pt>
                <c:pt idx="2280">
                  <c:v>16.076186685738531</c:v>
                </c:pt>
                <c:pt idx="2281">
                  <c:v>16.053074346526227</c:v>
                </c:pt>
                <c:pt idx="2282">
                  <c:v>16.029972213539743</c:v>
                </c:pt>
                <c:pt idx="2283">
                  <c:v>16.006880104563809</c:v>
                </c:pt>
                <c:pt idx="2284">
                  <c:v>15.983797837471768</c:v>
                </c:pt>
                <c:pt idx="2285">
                  <c:v>15.960725230251274</c:v>
                </c:pt>
                <c:pt idx="2286">
                  <c:v>15.937662101031094</c:v>
                </c:pt>
                <c:pt idx="2287">
                  <c:v>15.914608268106745</c:v>
                </c:pt>
                <c:pt idx="2288">
                  <c:v>15.891563549967698</c:v>
                </c:pt>
                <c:pt idx="2289">
                  <c:v>15.868527765322913</c:v>
                </c:pt>
                <c:pt idx="2290">
                  <c:v>15.845500733128191</c:v>
                </c:pt>
                <c:pt idx="2291">
                  <c:v>15.822482272611715</c:v>
                </c:pt>
                <c:pt idx="2292">
                  <c:v>15.799472203301434</c:v>
                </c:pt>
                <c:pt idx="2293">
                  <c:v>15.776470345051123</c:v>
                </c:pt>
                <c:pt idx="2294">
                  <c:v>15.753476518066858</c:v>
                </c:pt>
                <c:pt idx="2295">
                  <c:v>15.730490542934284</c:v>
                </c:pt>
                <c:pt idx="2296">
                  <c:v>15.707512240644107</c:v>
                </c:pt>
                <c:pt idx="2297">
                  <c:v>15.684541432619898</c:v>
                </c:pt>
                <c:pt idx="2298">
                  <c:v>15.661577940743976</c:v>
                </c:pt>
                <c:pt idx="2299">
                  <c:v>15.638621587383883</c:v>
                </c:pt>
                <c:pt idx="2300">
                  <c:v>15.615672195419549</c:v>
                </c:pt>
                <c:pt idx="2301">
                  <c:v>15.592729588269268</c:v>
                </c:pt>
                <c:pt idx="2302">
                  <c:v>15.569793589916781</c:v>
                </c:pt>
                <c:pt idx="2303">
                  <c:v>15.546864024937641</c:v>
                </c:pt>
                <c:pt idx="2304">
                  <c:v>15.523940718525232</c:v>
                </c:pt>
                <c:pt idx="2305">
                  <c:v>15.501023496518062</c:v>
                </c:pt>
                <c:pt idx="2306">
                  <c:v>15.478112185425452</c:v>
                </c:pt>
                <c:pt idx="2307">
                  <c:v>15.455206612454296</c:v>
                </c:pt>
                <c:pt idx="2308">
                  <c:v>15.43230660553534</c:v>
                </c:pt>
                <c:pt idx="2309">
                  <c:v>15.409411993349419</c:v>
                </c:pt>
                <c:pt idx="2310">
                  <c:v>15.38652260535363</c:v>
                </c:pt>
                <c:pt idx="2311">
                  <c:v>15.363638271807476</c:v>
                </c:pt>
                <c:pt idx="2312">
                  <c:v>15.34075882379901</c:v>
                </c:pt>
                <c:pt idx="2313">
                  <c:v>15.317884093270832</c:v>
                </c:pt>
                <c:pt idx="2314">
                  <c:v>15.295013913046091</c:v>
                </c:pt>
                <c:pt idx="2315">
                  <c:v>15.272148116853817</c:v>
                </c:pt>
                <c:pt idx="2316">
                  <c:v>15.249286539355346</c:v>
                </c:pt>
                <c:pt idx="2317">
                  <c:v>15.226429016169778</c:v>
                </c:pt>
                <c:pt idx="2318">
                  <c:v>15.203575383899047</c:v>
                </c:pt>
                <c:pt idx="2319">
                  <c:v>15.180725480154125</c:v>
                </c:pt>
                <c:pt idx="2320">
                  <c:v>15.157879143579747</c:v>
                </c:pt>
                <c:pt idx="2321">
                  <c:v>15.135036213880074</c:v>
                </c:pt>
                <c:pt idx="2322">
                  <c:v>15.11219653184342</c:v>
                </c:pt>
                <c:pt idx="2323">
                  <c:v>15.089359939367471</c:v>
                </c:pt>
                <c:pt idx="2324">
                  <c:v>15.066526279483947</c:v>
                </c:pt>
                <c:pt idx="2325">
                  <c:v>15.043695396383765</c:v>
                </c:pt>
                <c:pt idx="2326">
                  <c:v>15.020867135441096</c:v>
                </c:pt>
                <c:pt idx="2327">
                  <c:v>14.998041343238015</c:v>
                </c:pt>
                <c:pt idx="2328">
                  <c:v>14.975217867589093</c:v>
                </c:pt>
                <c:pt idx="2329">
                  <c:v>14.952396557564889</c:v>
                </c:pt>
                <c:pt idx="2330">
                  <c:v>14.929577263516629</c:v>
                </c:pt>
                <c:pt idx="2331">
                  <c:v>14.906759837099703</c:v>
                </c:pt>
                <c:pt idx="2332">
                  <c:v>14.883944131297412</c:v>
                </c:pt>
                <c:pt idx="2333">
                  <c:v>14.861130000444243</c:v>
                </c:pt>
                <c:pt idx="2334">
                  <c:v>14.838317300249923</c:v>
                </c:pt>
                <c:pt idx="2335">
                  <c:v>14.815505887821525</c:v>
                </c:pt>
                <c:pt idx="2336">
                  <c:v>14.792695621687519</c:v>
                </c:pt>
                <c:pt idx="2337">
                  <c:v>14.769886361819855</c:v>
                </c:pt>
                <c:pt idx="2338">
                  <c:v>14.747077969656871</c:v>
                </c:pt>
                <c:pt idx="2339">
                  <c:v>14.724270308125638</c:v>
                </c:pt>
                <c:pt idx="2340">
                  <c:v>14.701463241664221</c:v>
                </c:pt>
                <c:pt idx="2341">
                  <c:v>14.678656636243714</c:v>
                </c:pt>
                <c:pt idx="2342">
                  <c:v>14.655850359390355</c:v>
                </c:pt>
                <c:pt idx="2343">
                  <c:v>14.633044280206471</c:v>
                </c:pt>
                <c:pt idx="2344">
                  <c:v>14.610238269392671</c:v>
                </c:pt>
                <c:pt idx="2345">
                  <c:v>14.587432199268491</c:v>
                </c:pt>
                <c:pt idx="2346">
                  <c:v>14.56462594379394</c:v>
                </c:pt>
                <c:pt idx="2347">
                  <c:v>14.541819378589471</c:v>
                </c:pt>
                <c:pt idx="2348">
                  <c:v>14.519012380957321</c:v>
                </c:pt>
                <c:pt idx="2349">
                  <c:v>14.496204829901719</c:v>
                </c:pt>
                <c:pt idx="2350">
                  <c:v>14.473396606148462</c:v>
                </c:pt>
                <c:pt idx="2351">
                  <c:v>14.450587592165371</c:v>
                </c:pt>
                <c:pt idx="2352">
                  <c:v>14.42777767218157</c:v>
                </c:pt>
                <c:pt idx="2353">
                  <c:v>14.404966732207289</c:v>
                </c:pt>
                <c:pt idx="2354">
                  <c:v>14.382154660052411</c:v>
                </c:pt>
                <c:pt idx="2355">
                  <c:v>14.359341345346026</c:v>
                </c:pt>
                <c:pt idx="2356">
                  <c:v>14.33652667955468</c:v>
                </c:pt>
                <c:pt idx="2357">
                  <c:v>14.313710556001171</c:v>
                </c:pt>
                <c:pt idx="2358">
                  <c:v>14.290892869882146</c:v>
                </c:pt>
                <c:pt idx="2359">
                  <c:v>14.268073518286904</c:v>
                </c:pt>
                <c:pt idx="2360">
                  <c:v>14.245252400214062</c:v>
                </c:pt>
                <c:pt idx="2361">
                  <c:v>14.2224294165899</c:v>
                </c:pt>
                <c:pt idx="2362">
                  <c:v>14.199604470284626</c:v>
                </c:pt>
                <c:pt idx="2363">
                  <c:v>14.176777466130092</c:v>
                </c:pt>
                <c:pt idx="2364">
                  <c:v>14.15394831093607</c:v>
                </c:pt>
                <c:pt idx="2365">
                  <c:v>14.131116913506235</c:v>
                </c:pt>
                <c:pt idx="2366">
                  <c:v>14.108283184654971</c:v>
                </c:pt>
                <c:pt idx="2367">
                  <c:v>14.085447037222757</c:v>
                </c:pt>
                <c:pt idx="2368">
                  <c:v>14.062608386091714</c:v>
                </c:pt>
                <c:pt idx="2369">
                  <c:v>14.039767148201005</c:v>
                </c:pt>
                <c:pt idx="2370">
                  <c:v>14.01692324256201</c:v>
                </c:pt>
                <c:pt idx="2371">
                  <c:v>13.994076590272503</c:v>
                </c:pt>
                <c:pt idx="2372">
                  <c:v>13.971227114531823</c:v>
                </c:pt>
                <c:pt idx="2373">
                  <c:v>13.948374740654305</c:v>
                </c:pt>
                <c:pt idx="2374">
                  <c:v>13.92551939608399</c:v>
                </c:pt>
                <c:pt idx="2375">
                  <c:v>13.902661010407261</c:v>
                </c:pt>
                <c:pt idx="2376">
                  <c:v>13.879799515367122</c:v>
                </c:pt>
                <c:pt idx="2377">
                  <c:v>13.856934844875482</c:v>
                </c:pt>
                <c:pt idx="2378">
                  <c:v>13.834066935026279</c:v>
                </c:pt>
                <c:pt idx="2379">
                  <c:v>13.811195724108167</c:v>
                </c:pt>
                <c:pt idx="2380">
                  <c:v>13.788321152615911</c:v>
                </c:pt>
                <c:pt idx="2381">
                  <c:v>13.765443163263241</c:v>
                </c:pt>
                <c:pt idx="2382">
                  <c:v>13.742561700993559</c:v>
                </c:pt>
                <c:pt idx="2383">
                  <c:v>13.719676712992328</c:v>
                </c:pt>
                <c:pt idx="2384">
                  <c:v>13.696788148696513</c:v>
                </c:pt>
                <c:pt idx="2385">
                  <c:v>13.67389595980697</c:v>
                </c:pt>
                <c:pt idx="2386">
                  <c:v>13.651000100297752</c:v>
                </c:pt>
                <c:pt idx="2387">
                  <c:v>13.628100526426843</c:v>
                </c:pt>
                <c:pt idx="2388">
                  <c:v>13.60519719674582</c:v>
                </c:pt>
                <c:pt idx="2389">
                  <c:v>13.582290072109018</c:v>
                </c:pt>
                <c:pt idx="2390">
                  <c:v>13.559379115683662</c:v>
                </c:pt>
                <c:pt idx="2391">
                  <c:v>13.536464292958128</c:v>
                </c:pt>
                <c:pt idx="2392">
                  <c:v>13.513545571750647</c:v>
                </c:pt>
                <c:pt idx="2393">
                  <c:v>13.490622922218233</c:v>
                </c:pt>
                <c:pt idx="2394">
                  <c:v>13.467696316864208</c:v>
                </c:pt>
                <c:pt idx="2395">
                  <c:v>13.444765730546253</c:v>
                </c:pt>
                <c:pt idx="2396">
                  <c:v>13.421831140483867</c:v>
                </c:pt>
                <c:pt idx="2397">
                  <c:v>13.398892526265453</c:v>
                </c:pt>
                <c:pt idx="2398">
                  <c:v>13.375949869855585</c:v>
                </c:pt>
                <c:pt idx="2399">
                  <c:v>13.353003155601337</c:v>
                </c:pt>
                <c:pt idx="2400">
                  <c:v>13.33005237023867</c:v>
                </c:pt>
                <c:pt idx="2401">
                  <c:v>13.307097502898575</c:v>
                </c:pt>
                <c:pt idx="2402">
                  <c:v>13.284138545112432</c:v>
                </c:pt>
                <c:pt idx="2403">
                  <c:v>13.261175490818145</c:v>
                </c:pt>
                <c:pt idx="2404">
                  <c:v>13.238208336365116</c:v>
                </c:pt>
                <c:pt idx="2405">
                  <c:v>13.215237080518413</c:v>
                </c:pt>
                <c:pt idx="2406">
                  <c:v>13.192261724464283</c:v>
                </c:pt>
                <c:pt idx="2407">
                  <c:v>13.169282271814165</c:v>
                </c:pt>
                <c:pt idx="2408">
                  <c:v>13.146298728608487</c:v>
                </c:pt>
                <c:pt idx="2409">
                  <c:v>13.123311103320782</c:v>
                </c:pt>
                <c:pt idx="2410">
                  <c:v>13.100319406860697</c:v>
                </c:pt>
                <c:pt idx="2411">
                  <c:v>13.077323652577387</c:v>
                </c:pt>
                <c:pt idx="2412">
                  <c:v>13.054323856262792</c:v>
                </c:pt>
                <c:pt idx="2413">
                  <c:v>13.031320036153502</c:v>
                </c:pt>
                <c:pt idx="2414">
                  <c:v>13.0083122129335</c:v>
                </c:pt>
                <c:pt idx="2415">
                  <c:v>12.98530040973629</c:v>
                </c:pt>
                <c:pt idx="2416">
                  <c:v>12.962284652146568</c:v>
                </c:pt>
                <c:pt idx="2417">
                  <c:v>12.939264968201531</c:v>
                </c:pt>
                <c:pt idx="2418">
                  <c:v>12.916241388392372</c:v>
                </c:pt>
                <c:pt idx="2419">
                  <c:v>12.893213945665163</c:v>
                </c:pt>
                <c:pt idx="2420">
                  <c:v>12.870182675421333</c:v>
                </c:pt>
                <c:pt idx="2421">
                  <c:v>12.847147615518326</c:v>
                </c:pt>
                <c:pt idx="2422">
                  <c:v>12.824108806269539</c:v>
                </c:pt>
                <c:pt idx="2423">
                  <c:v>12.80106629044451</c:v>
                </c:pt>
                <c:pt idx="2424">
                  <c:v>12.778020113267974</c:v>
                </c:pt>
                <c:pt idx="2425">
                  <c:v>12.754970322419926</c:v>
                </c:pt>
                <c:pt idx="2426">
                  <c:v>12.731916968033891</c:v>
                </c:pt>
                <c:pt idx="2427">
                  <c:v>12.708860102696393</c:v>
                </c:pt>
                <c:pt idx="2428">
                  <c:v>12.68579978144518</c:v>
                </c:pt>
                <c:pt idx="2429">
                  <c:v>12.662736061767719</c:v>
                </c:pt>
                <c:pt idx="2430">
                  <c:v>12.639669003599037</c:v>
                </c:pt>
                <c:pt idx="2431">
                  <c:v>12.616598669319599</c:v>
                </c:pt>
                <c:pt idx="2432">
                  <c:v>12.593525123752958</c:v>
                </c:pt>
                <c:pt idx="2433">
                  <c:v>12.57044843416308</c:v>
                </c:pt>
                <c:pt idx="2434">
                  <c:v>12.547368670250634</c:v>
                </c:pt>
                <c:pt idx="2435">
                  <c:v>12.524285904151153</c:v>
                </c:pt>
                <c:pt idx="2436">
                  <c:v>12.501200210430362</c:v>
                </c:pt>
                <c:pt idx="2437">
                  <c:v>12.478111666081308</c:v>
                </c:pt>
                <c:pt idx="2438">
                  <c:v>12.455020350519856</c:v>
                </c:pt>
                <c:pt idx="2439">
                  <c:v>12.431926345580688</c:v>
                </c:pt>
                <c:pt idx="2440">
                  <c:v>12.408829735513233</c:v>
                </c:pt>
                <c:pt idx="2441">
                  <c:v>12.385730606976566</c:v>
                </c:pt>
                <c:pt idx="2442">
                  <c:v>12.362629049034819</c:v>
                </c:pt>
                <c:pt idx="2443">
                  <c:v>12.339525153151829</c:v>
                </c:pt>
                <c:pt idx="2444">
                  <c:v>12.316419013186387</c:v>
                </c:pt>
                <c:pt idx="2445">
                  <c:v>12.293310725385616</c:v>
                </c:pt>
                <c:pt idx="2446">
                  <c:v>12.270200388380527</c:v>
                </c:pt>
                <c:pt idx="2447">
                  <c:v>12.247088103178863</c:v>
                </c:pt>
                <c:pt idx="2448">
                  <c:v>12.223973973159683</c:v>
                </c:pt>
                <c:pt idx="2449">
                  <c:v>12.200858104066265</c:v>
                </c:pt>
                <c:pt idx="2450">
                  <c:v>12.177740604000128</c:v>
                </c:pt>
                <c:pt idx="2451">
                  <c:v>12.154621583413716</c:v>
                </c:pt>
                <c:pt idx="2452">
                  <c:v>12.131501155103388</c:v>
                </c:pt>
                <c:pt idx="2453">
                  <c:v>12.108379434202021</c:v>
                </c:pt>
                <c:pt idx="2454">
                  <c:v>12.085256538172144</c:v>
                </c:pt>
                <c:pt idx="2455">
                  <c:v>12.062132586797317</c:v>
                </c:pt>
                <c:pt idx="2456">
                  <c:v>12.039007702175033</c:v>
                </c:pt>
                <c:pt idx="2457">
                  <c:v>12.015882008708143</c:v>
                </c:pt>
                <c:pt idx="2458">
                  <c:v>11.992755633096682</c:v>
                </c:pt>
                <c:pt idx="2459">
                  <c:v>11.969628704329418</c:v>
                </c:pt>
                <c:pt idx="2460">
                  <c:v>11.946501353675245</c:v>
                </c:pt>
                <c:pt idx="2461">
                  <c:v>11.923373714674078</c:v>
                </c:pt>
                <c:pt idx="2462">
                  <c:v>11.900245923128224</c:v>
                </c:pt>
                <c:pt idx="2463">
                  <c:v>11.877118117092287</c:v>
                </c:pt>
                <c:pt idx="2464">
                  <c:v>11.85399043686472</c:v>
                </c:pt>
                <c:pt idx="2465">
                  <c:v>11.830863024977692</c:v>
                </c:pt>
                <c:pt idx="2466">
                  <c:v>11.807736026187081</c:v>
                </c:pt>
                <c:pt idx="2467">
                  <c:v>11.784609587463187</c:v>
                </c:pt>
                <c:pt idx="2468">
                  <c:v>11.76148385797956</c:v>
                </c:pt>
                <c:pt idx="2469">
                  <c:v>11.738358989103958</c:v>
                </c:pt>
                <c:pt idx="2470">
                  <c:v>11.715235134386383</c:v>
                </c:pt>
                <c:pt idx="2471">
                  <c:v>11.692112449549853</c:v>
                </c:pt>
                <c:pt idx="2472">
                  <c:v>11.668991092478331</c:v>
                </c:pt>
                <c:pt idx="2473">
                  <c:v>11.645871223206425</c:v>
                </c:pt>
                <c:pt idx="2474">
                  <c:v>11.62275300390807</c:v>
                </c:pt>
                <c:pt idx="2475">
                  <c:v>11.599636598885033</c:v>
                </c:pt>
                <c:pt idx="2476">
                  <c:v>11.576522174555606</c:v>
                </c:pt>
                <c:pt idx="2477">
                  <c:v>11.553409899442602</c:v>
                </c:pt>
                <c:pt idx="2478">
                  <c:v>11.530299944162101</c:v>
                </c:pt>
                <c:pt idx="2479">
                  <c:v>11.507192481411014</c:v>
                </c:pt>
                <c:pt idx="2480">
                  <c:v>11.484087685954984</c:v>
                </c:pt>
                <c:pt idx="2481">
                  <c:v>11.460985734616461</c:v>
                </c:pt>
                <c:pt idx="2482">
                  <c:v>11.43788680626178</c:v>
                </c:pt>
                <c:pt idx="2483">
                  <c:v>11.414791081788856</c:v>
                </c:pt>
                <c:pt idx="2484">
                  <c:v>11.391698744114574</c:v>
                </c:pt>
                <c:pt idx="2485">
                  <c:v>11.368609978161695</c:v>
                </c:pt>
                <c:pt idx="2486">
                  <c:v>11.345524970846002</c:v>
                </c:pt>
                <c:pt idx="2487">
                  <c:v>11.322443911062807</c:v>
                </c:pt>
                <c:pt idx="2488">
                  <c:v>11.299366989674141</c:v>
                </c:pt>
                <c:pt idx="2489">
                  <c:v>11.276294399495095</c:v>
                </c:pt>
                <c:pt idx="2490">
                  <c:v>11.253226335280292</c:v>
                </c:pt>
                <c:pt idx="2491">
                  <c:v>11.230162993709893</c:v>
                </c:pt>
                <c:pt idx="2492">
                  <c:v>11.207104573376165</c:v>
                </c:pt>
                <c:pt idx="2493">
                  <c:v>11.184051274769526</c:v>
                </c:pt>
                <c:pt idx="2494">
                  <c:v>11.161003300263916</c:v>
                </c:pt>
                <c:pt idx="2495">
                  <c:v>11.137960854103246</c:v>
                </c:pt>
                <c:pt idx="2496">
                  <c:v>11.114924142386627</c:v>
                </c:pt>
                <c:pt idx="2497">
                  <c:v>11.091893373053882</c:v>
                </c:pt>
                <c:pt idx="2498">
                  <c:v>11.068868755871261</c:v>
                </c:pt>
                <c:pt idx="2499">
                  <c:v>11.045850502416224</c:v>
                </c:pt>
                <c:pt idx="2500">
                  <c:v>11.022838826063046</c:v>
                </c:pt>
                <c:pt idx="2501">
                  <c:v>10.999833941967658</c:v>
                </c:pt>
                <c:pt idx="2502">
                  <c:v>10.976836067052346</c:v>
                </c:pt>
                <c:pt idx="2503">
                  <c:v>10.953845419991238</c:v>
                </c:pt>
                <c:pt idx="2504">
                  <c:v>10.930862221193827</c:v>
                </c:pt>
                <c:pt idx="2505">
                  <c:v>10.90788669279072</c:v>
                </c:pt>
                <c:pt idx="2506">
                  <c:v>10.884919058617195</c:v>
                </c:pt>
                <c:pt idx="2507">
                  <c:v>10.861959544198083</c:v>
                </c:pt>
                <c:pt idx="2508">
                  <c:v>10.839008376731829</c:v>
                </c:pt>
                <c:pt idx="2509">
                  <c:v>10.816065785074176</c:v>
                </c:pt>
                <c:pt idx="2510">
                  <c:v>10.793131999722917</c:v>
                </c:pt>
                <c:pt idx="2511">
                  <c:v>10.77020725280107</c:v>
                </c:pt>
                <c:pt idx="2512">
                  <c:v>10.747291778041401</c:v>
                </c:pt>
                <c:pt idx="2513">
                  <c:v>10.724385810769022</c:v>
                </c:pt>
                <c:pt idx="2514">
                  <c:v>10.701489587886016</c:v>
                </c:pt>
                <c:pt idx="2515">
                  <c:v>10.678603347854374</c:v>
                </c:pt>
                <c:pt idx="2516">
                  <c:v>10.655727330679278</c:v>
                </c:pt>
                <c:pt idx="2517">
                  <c:v>10.632861777892497</c:v>
                </c:pt>
                <c:pt idx="2518">
                  <c:v>10.610006932535613</c:v>
                </c:pt>
                <c:pt idx="2519">
                  <c:v>10.587163039142794</c:v>
                </c:pt>
                <c:pt idx="2520">
                  <c:v>10.56433034372384</c:v>
                </c:pt>
                <c:pt idx="2521">
                  <c:v>10.541509093747212</c:v>
                </c:pt>
                <c:pt idx="2522">
                  <c:v>10.518699538122378</c:v>
                </c:pt>
                <c:pt idx="2523">
                  <c:v>10.49590192718256</c:v>
                </c:pt>
                <c:pt idx="2524">
                  <c:v>10.473116512667712</c:v>
                </c:pt>
                <c:pt idx="2525">
                  <c:v>10.450343547706138</c:v>
                </c:pt>
                <c:pt idx="2526">
                  <c:v>10.427583286797354</c:v>
                </c:pt>
                <c:pt idx="2527">
                  <c:v>10.404835985794239</c:v>
                </c:pt>
                <c:pt idx="2528">
                  <c:v>10.382101901885147</c:v>
                </c:pt>
                <c:pt idx="2529">
                  <c:v>10.359381293575787</c:v>
                </c:pt>
                <c:pt idx="2530">
                  <c:v>10.336674420671192</c:v>
                </c:pt>
                <c:pt idx="2531">
                  <c:v>10.313981544257881</c:v>
                </c:pt>
                <c:pt idx="2532">
                  <c:v>10.291302926684942</c:v>
                </c:pt>
                <c:pt idx="2533">
                  <c:v>10.268638831546397</c:v>
                </c:pt>
                <c:pt idx="2534">
                  <c:v>10.245989523662278</c:v>
                </c:pt>
                <c:pt idx="2535">
                  <c:v>10.223355269059782</c:v>
                </c:pt>
                <c:pt idx="2536">
                  <c:v>10.200736334955687</c:v>
                </c:pt>
                <c:pt idx="2537">
                  <c:v>10.178132989736499</c:v>
                </c:pt>
                <c:pt idx="2538">
                  <c:v>10.15554550294012</c:v>
                </c:pt>
                <c:pt idx="2539">
                  <c:v>10.132974145236551</c:v>
                </c:pt>
                <c:pt idx="2540">
                  <c:v>10.110419188409594</c:v>
                </c:pt>
                <c:pt idx="2541">
                  <c:v>10.087880905336812</c:v>
                </c:pt>
                <c:pt idx="2542">
                  <c:v>10.065359569970827</c:v>
                </c:pt>
                <c:pt idx="2543">
                  <c:v>10.042855457319826</c:v>
                </c:pt>
                <c:pt idx="2544">
                  <c:v>10.02036884342829</c:v>
                </c:pt>
                <c:pt idx="2545">
                  <c:v>9.9979000053572786</c:v>
                </c:pt>
                <c:pt idx="2546">
                  <c:v>9.9754492211647623</c:v>
                </c:pt>
                <c:pt idx="2547">
                  <c:v>9.9530167698860765</c:v>
                </c:pt>
                <c:pt idx="2548">
                  <c:v>9.9306029315141622</c:v>
                </c:pt>
                <c:pt idx="2549">
                  <c:v>9.9082079869793347</c:v>
                </c:pt>
                <c:pt idx="2550">
                  <c:v>9.8858322181295986</c:v>
                </c:pt>
                <c:pt idx="2551">
                  <c:v>9.8634759077104626</c:v>
                </c:pt>
                <c:pt idx="2552">
                  <c:v>9.8411393393445508</c:v>
                </c:pt>
                <c:pt idx="2553">
                  <c:v>9.8188227975114373</c:v>
                </c:pt>
                <c:pt idx="2554">
                  <c:v>9.7965265675274864</c:v>
                </c:pt>
                <c:pt idx="2555">
                  <c:v>9.7742509355247602</c:v>
                </c:pt>
                <c:pt idx="2556">
                  <c:v>9.7519961884308533</c:v>
                </c:pt>
                <c:pt idx="2557">
                  <c:v>9.7297626139483526</c:v>
                </c:pt>
                <c:pt idx="2558">
                  <c:v>9.7075505005337206</c:v>
                </c:pt>
                <c:pt idx="2559">
                  <c:v>9.685360137376227</c:v>
                </c:pt>
                <c:pt idx="2560">
                  <c:v>9.6631918143773738</c:v>
                </c:pt>
                <c:pt idx="2561">
                  <c:v>9.641045822129696</c:v>
                </c:pt>
                <c:pt idx="2562">
                  <c:v>9.618922451895326</c:v>
                </c:pt>
                <c:pt idx="2563">
                  <c:v>9.5968219955849392</c:v>
                </c:pt>
                <c:pt idx="2564">
                  <c:v>9.5747447457365062</c:v>
                </c:pt>
                <c:pt idx="2565">
                  <c:v>9.5526909954931813</c:v>
                </c:pt>
                <c:pt idx="2566">
                  <c:v>9.53066103858216</c:v>
                </c:pt>
                <c:pt idx="2567">
                  <c:v>9.5086551692931991</c:v>
                </c:pt>
                <c:pt idx="2568">
                  <c:v>9.4866736824560434</c:v>
                </c:pt>
                <c:pt idx="2569">
                  <c:v>9.4647168734193556</c:v>
                </c:pt>
                <c:pt idx="2570">
                  <c:v>9.4427850380279761</c:v>
                </c:pt>
                <c:pt idx="2571">
                  <c:v>9.4208784726013501</c:v>
                </c:pt>
                <c:pt idx="2572">
                  <c:v>9.3989974739109741</c:v>
                </c:pt>
                <c:pt idx="2573">
                  <c:v>9.3771423391583077</c:v>
                </c:pt>
                <c:pt idx="2574">
                  <c:v>9.3553133659516305</c:v>
                </c:pt>
                <c:pt idx="2575">
                  <c:v>9.3335108522850092</c:v>
                </c:pt>
                <c:pt idx="2576">
                  <c:v>9.3117350965137078</c:v>
                </c:pt>
                <c:pt idx="2577">
                  <c:v>9.289986397333081</c:v>
                </c:pt>
                <c:pt idx="2578">
                  <c:v>9.2682650537545967</c:v>
                </c:pt>
                <c:pt idx="2579">
                  <c:v>9.2465713650835877</c:v>
                </c:pt>
                <c:pt idx="2580">
                  <c:v>9.2249056308954156</c:v>
                </c:pt>
                <c:pt idx="2581">
                  <c:v>9.2032681510133685</c:v>
                </c:pt>
                <c:pt idx="2582">
                  <c:v>9.1816592254839424</c:v>
                </c:pt>
                <c:pt idx="2583">
                  <c:v>9.1600791545548468</c:v>
                </c:pt>
                <c:pt idx="2584">
                  <c:v>9.1385282386502453</c:v>
                </c:pt>
                <c:pt idx="2585">
                  <c:v>9.1170067783481166</c:v>
                </c:pt>
                <c:pt idx="2586">
                  <c:v>9.0955150743557382</c:v>
                </c:pt>
                <c:pt idx="2587">
                  <c:v>9.0740534274862998</c:v>
                </c:pt>
                <c:pt idx="2588">
                  <c:v>9.0526221386346322</c:v>
                </c:pt>
                <c:pt idx="2589">
                  <c:v>9.0312215087532905</c:v>
                </c:pt>
                <c:pt idx="2590">
                  <c:v>9.0098518388284212</c:v>
                </c:pt>
                <c:pt idx="2591">
                  <c:v>8.9885134298552174</c:v>
                </c:pt>
                <c:pt idx="2592">
                  <c:v>8.9672065828134215</c:v>
                </c:pt>
                <c:pt idx="2593">
                  <c:v>8.9459315986432504</c:v>
                </c:pt>
                <c:pt idx="2594">
                  <c:v>8.9246887782202258</c:v>
                </c:pt>
                <c:pt idx="2595">
                  <c:v>8.9034784223306325</c:v>
                </c:pt>
                <c:pt idx="2596">
                  <c:v>8.8823008316464822</c:v>
                </c:pt>
                <c:pt idx="2597">
                  <c:v>8.861156306700833</c:v>
                </c:pt>
                <c:pt idx="2598">
                  <c:v>8.8400451478619875</c:v>
                </c:pt>
                <c:pt idx="2599">
                  <c:v>8.8189676553094127</c:v>
                </c:pt>
                <c:pt idx="2600">
                  <c:v>8.7979241290066614</c:v>
                </c:pt>
                <c:pt idx="2601">
                  <c:v>8.7769148686775669</c:v>
                </c:pt>
                <c:pt idx="2602">
                  <c:v>8.7559401737798552</c:v>
                </c:pt>
                <c:pt idx="2603">
                  <c:v>8.7350003434792498</c:v>
                </c:pt>
                <c:pt idx="2604">
                  <c:v>8.714095676624213</c:v>
                </c:pt>
                <c:pt idx="2605">
                  <c:v>8.6932264717192798</c:v>
                </c:pt>
                <c:pt idx="2606">
                  <c:v>8.6723930268996927</c:v>
                </c:pt>
                <c:pt idx="2607">
                  <c:v>8.651595639904917</c:v>
                </c:pt>
                <c:pt idx="2608">
                  <c:v>8.6308346080520053</c:v>
                </c:pt>
                <c:pt idx="2609">
                  <c:v>8.6101102282096651</c:v>
                </c:pt>
                <c:pt idx="2610">
                  <c:v>8.5894227967715082</c:v>
                </c:pt>
                <c:pt idx="2611">
                  <c:v>8.5687726096294821</c:v>
                </c:pt>
                <c:pt idx="2612">
                  <c:v>8.5481599621466557</c:v>
                </c:pt>
                <c:pt idx="2613">
                  <c:v>8.5275851491307293</c:v>
                </c:pt>
                <c:pt idx="2614">
                  <c:v>8.5070484648073013</c:v>
                </c:pt>
                <c:pt idx="2615">
                  <c:v>8.4865502027918041</c:v>
                </c:pt>
                <c:pt idx="2616">
                  <c:v>8.4660906560629225</c:v>
                </c:pt>
                <c:pt idx="2617">
                  <c:v>8.4456701169352968</c:v>
                </c:pt>
                <c:pt idx="2618">
                  <c:v>8.42528887703142</c:v>
                </c:pt>
                <c:pt idx="2619">
                  <c:v>8.4049472272546186</c:v>
                </c:pt>
                <c:pt idx="2620">
                  <c:v>8.3846454577609002</c:v>
                </c:pt>
                <c:pt idx="2621">
                  <c:v>8.364383857931303</c:v>
                </c:pt>
                <c:pt idx="2622">
                  <c:v>8.3441627163437762</c:v>
                </c:pt>
                <c:pt idx="2623">
                  <c:v>8.3239823207456283</c:v>
                </c:pt>
                <c:pt idx="2624">
                  <c:v>8.3038429580241431</c:v>
                </c:pt>
                <c:pt idx="2625">
                  <c:v>8.2837449141796249</c:v>
                </c:pt>
                <c:pt idx="2626">
                  <c:v>8.2636884742959076</c:v>
                </c:pt>
                <c:pt idx="2627">
                  <c:v>8.2436739225122011</c:v>
                </c:pt>
                <c:pt idx="2628">
                  <c:v>8.2237015419948793</c:v>
                </c:pt>
                <c:pt idx="2629">
                  <c:v>8.2037716149076214</c:v>
                </c:pt>
                <c:pt idx="2630">
                  <c:v>8.1838844223833931</c:v>
                </c:pt>
                <c:pt idx="2631">
                  <c:v>8.1640402444953075</c:v>
                </c:pt>
                <c:pt idx="2632">
                  <c:v>8.1442393602269227</c:v>
                </c:pt>
                <c:pt idx="2633">
                  <c:v>8.1244820474436956</c:v>
                </c:pt>
                <c:pt idx="2634">
                  <c:v>8.1047685828634108</c:v>
                </c:pt>
                <c:pt idx="2635">
                  <c:v>8.0850992420265797</c:v>
                </c:pt>
                <c:pt idx="2636">
                  <c:v>8.0654742992666595</c:v>
                </c:pt>
                <c:pt idx="2637">
                  <c:v>8.0458940276810971</c:v>
                </c:pt>
                <c:pt idx="2638">
                  <c:v>8.0263586991010065</c:v>
                </c:pt>
                <c:pt idx="2639">
                  <c:v>8.0068685840609586</c:v>
                </c:pt>
                <c:pt idx="2640">
                  <c:v>7.9874239517700438</c:v>
                </c:pt>
                <c:pt idx="2641">
                  <c:v>7.9680250700805786</c:v>
                </c:pt>
                <c:pt idx="2642">
                  <c:v>7.9486722054588785</c:v>
                </c:pt>
                <c:pt idx="2643">
                  <c:v>7.9293656229539451</c:v>
                </c:pt>
                <c:pt idx="2644">
                  <c:v>7.9101055861681626</c:v>
                </c:pt>
                <c:pt idx="2645">
                  <c:v>7.8908923572260186</c:v>
                </c:pt>
                <c:pt idx="2646">
                  <c:v>7.8717261967434906</c:v>
                </c:pt>
                <c:pt idx="2647">
                  <c:v>7.8526073637980431</c:v>
                </c:pt>
                <c:pt idx="2648">
                  <c:v>7.8335361158970018</c:v>
                </c:pt>
                <c:pt idx="2649">
                  <c:v>7.8145127089471567</c:v>
                </c:pt>
                <c:pt idx="2650">
                  <c:v>7.7955373972234741</c:v>
                </c:pt>
                <c:pt idx="2651">
                  <c:v>7.7766104333382842</c:v>
                </c:pt>
                <c:pt idx="2652">
                  <c:v>7.7577320682100286</c:v>
                </c:pt>
                <c:pt idx="2653">
                  <c:v>7.7389025510317655</c:v>
                </c:pt>
                <c:pt idx="2654">
                  <c:v>7.720122129240349</c:v>
                </c:pt>
                <c:pt idx="2655">
                  <c:v>7.7013910484843517</c:v>
                </c:pt>
                <c:pt idx="2656">
                  <c:v>7.6827095525932174</c:v>
                </c:pt>
                <c:pt idx="2657">
                  <c:v>7.6640778835450796</c:v>
                </c:pt>
                <c:pt idx="2658">
                  <c:v>7.6454962814354532</c:v>
                </c:pt>
                <c:pt idx="2659">
                  <c:v>7.6269649844454976</c:v>
                </c:pt>
                <c:pt idx="2660">
                  <c:v>7.6084842288100685</c:v>
                </c:pt>
                <c:pt idx="2661">
                  <c:v>7.5900542487856795</c:v>
                </c:pt>
                <c:pt idx="2662">
                  <c:v>7.5716752766190156</c:v>
                </c:pt>
                <c:pt idx="2663">
                  <c:v>7.5533475425143637</c:v>
                </c:pt>
                <c:pt idx="2664">
                  <c:v>7.5350712746019868</c:v>
                </c:pt>
                <c:pt idx="2665">
                  <c:v>7.5168466989056837</c:v>
                </c:pt>
                <c:pt idx="2666">
                  <c:v>7.4986740393104787</c:v>
                </c:pt>
                <c:pt idx="2667">
                  <c:v>7.4805535175307734</c:v>
                </c:pt>
                <c:pt idx="2668">
                  <c:v>7.4624853530776134</c:v>
                </c:pt>
                <c:pt idx="2669">
                  <c:v>7.4444697632262926</c:v>
                </c:pt>
                <c:pt idx="2670">
                  <c:v>7.4265069629844707</c:v>
                </c:pt>
                <c:pt idx="2671">
                  <c:v>7.408597165058918</c:v>
                </c:pt>
                <c:pt idx="2672">
                  <c:v>7.3907405798235102</c:v>
                </c:pt>
                <c:pt idx="2673">
                  <c:v>7.3729374152865121</c:v>
                </c:pt>
                <c:pt idx="2674">
                  <c:v>7.3551878770579071</c:v>
                </c:pt>
                <c:pt idx="2675">
                  <c:v>7.3374921683166994</c:v>
                </c:pt>
                <c:pt idx="2676">
                  <c:v>7.3198504897786734</c:v>
                </c:pt>
                <c:pt idx="2677">
                  <c:v>7.3022630396630008</c:v>
                </c:pt>
                <c:pt idx="2678">
                  <c:v>7.284730013659698</c:v>
                </c:pt>
                <c:pt idx="2679">
                  <c:v>7.2672516048976776</c:v>
                </c:pt>
                <c:pt idx="2680">
                  <c:v>7.2498280039104337</c:v>
                </c:pt>
                <c:pt idx="2681">
                  <c:v>7.2324593986047621</c:v>
                </c:pt>
                <c:pt idx="2682">
                  <c:v>7.2151459742267088</c:v>
                </c:pt>
                <c:pt idx="2683">
                  <c:v>7.1978879133297404</c:v>
                </c:pt>
                <c:pt idx="2684">
                  <c:v>7.1806853957410706</c:v>
                </c:pt>
                <c:pt idx="2685">
                  <c:v>7.1635385985293798</c:v>
                </c:pt>
                <c:pt idx="2686">
                  <c:v>7.1464476959717604</c:v>
                </c:pt>
                <c:pt idx="2687">
                  <c:v>7.1294128595208397</c:v>
                </c:pt>
                <c:pt idx="2688">
                  <c:v>7.1124342577718842</c:v>
                </c:pt>
                <c:pt idx="2689">
                  <c:v>7.0955120564300795</c:v>
                </c:pt>
                <c:pt idx="2690">
                  <c:v>7.0786464182778976</c:v>
                </c:pt>
                <c:pt idx="2691">
                  <c:v>7.0618375031416392</c:v>
                </c:pt>
                <c:pt idx="2692">
                  <c:v>7.0450854678594146</c:v>
                </c:pt>
                <c:pt idx="2693">
                  <c:v>7.0283904662479335</c:v>
                </c:pt>
                <c:pt idx="2694">
                  <c:v>7.0117526490699138</c:v>
                </c:pt>
                <c:pt idx="2695">
                  <c:v>6.9951721640012208</c:v>
                </c:pt>
                <c:pt idx="2696">
                  <c:v>6.9786491555984149</c:v>
                </c:pt>
                <c:pt idx="2697">
                  <c:v>6.9621837652659968</c:v>
                </c:pt>
                <c:pt idx="2698">
                  <c:v>6.9457761312238189</c:v>
                </c:pt>
                <c:pt idx="2699">
                  <c:v>6.9294263884747975</c:v>
                </c:pt>
                <c:pt idx="2700">
                  <c:v>6.9131346687717325</c:v>
                </c:pt>
                <c:pt idx="2701">
                  <c:v>6.8969011005860086</c:v>
                </c:pt>
                <c:pt idx="2702">
                  <c:v>6.8807258090737911</c:v>
                </c:pt>
                <c:pt idx="2703">
                  <c:v>6.8646089160452419</c:v>
                </c:pt>
                <c:pt idx="2704">
                  <c:v>6.8485505399310886</c:v>
                </c:pt>
                <c:pt idx="2705">
                  <c:v>6.8325507957510752</c:v>
                </c:pt>
                <c:pt idx="2706">
                  <c:v>6.8166097950815665</c:v>
                </c:pt>
                <c:pt idx="2707">
                  <c:v>6.8007276460239527</c:v>
                </c:pt>
                <c:pt idx="2708">
                  <c:v>6.7849044531722775</c:v>
                </c:pt>
                <c:pt idx="2709">
                  <c:v>6.76914031758169</c:v>
                </c:pt>
                <c:pt idx="2710">
                  <c:v>6.7534353367365041</c:v>
                </c:pt>
                <c:pt idx="2711">
                  <c:v>6.7377896045189347</c:v>
                </c:pt>
                <c:pt idx="2712">
                  <c:v>6.722203211177149</c:v>
                </c:pt>
                <c:pt idx="2713">
                  <c:v>6.7066762432941509</c:v>
                </c:pt>
                <c:pt idx="2714">
                  <c:v>6.6912087837561636</c:v>
                </c:pt>
                <c:pt idx="2715">
                  <c:v>6.6758009117220247</c:v>
                </c:pt>
                <c:pt idx="2716">
                  <c:v>6.6604527025915541</c:v>
                </c:pt>
                <c:pt idx="2717">
                  <c:v>6.6451642279747825</c:v>
                </c:pt>
                <c:pt idx="2718">
                  <c:v>6.6299355556612394</c:v>
                </c:pt>
                <c:pt idx="2719">
                  <c:v>6.6147667495894371</c:v>
                </c:pt>
                <c:pt idx="2720">
                  <c:v>6.5996578698160189</c:v>
                </c:pt>
                <c:pt idx="2721">
                  <c:v>6.5846089724855954</c:v>
                </c:pt>
                <c:pt idx="2722">
                  <c:v>6.5696201098007023</c:v>
                </c:pt>
                <c:pt idx="2723">
                  <c:v>6.5546913299912335</c:v>
                </c:pt>
                <c:pt idx="2724">
                  <c:v>6.5398226772853434</c:v>
                </c:pt>
                <c:pt idx="2725">
                  <c:v>6.5250141918786495</c:v>
                </c:pt>
                <c:pt idx="2726">
                  <c:v>6.5102659099059954</c:v>
                </c:pt>
                <c:pt idx="2727">
                  <c:v>6.4955778634108832</c:v>
                </c:pt>
                <c:pt idx="2728">
                  <c:v>6.4809500803171813</c:v>
                </c:pt>
                <c:pt idx="2729">
                  <c:v>6.4663825843995077</c:v>
                </c:pt>
                <c:pt idx="2730">
                  <c:v>6.4518753952548593</c:v>
                </c:pt>
                <c:pt idx="2731">
                  <c:v>6.43742852827378</c:v>
                </c:pt>
                <c:pt idx="2732">
                  <c:v>6.4230419946120643</c:v>
                </c:pt>
                <c:pt idx="2733">
                  <c:v>6.4087158011627077</c:v>
                </c:pt>
                <c:pt idx="2734">
                  <c:v>6.3944499505275418</c:v>
                </c:pt>
                <c:pt idx="2735">
                  <c:v>6.3802444409899293</c:v>
                </c:pt>
                <c:pt idx="2736">
                  <c:v>6.366099266487045</c:v>
                </c:pt>
                <c:pt idx="2737">
                  <c:v>6.3520144165826196</c:v>
                </c:pt>
                <c:pt idx="2738">
                  <c:v>6.3379898764400515</c:v>
                </c:pt>
                <c:pt idx="2739">
                  <c:v>6.3240256267949686</c:v>
                </c:pt>
                <c:pt idx="2740">
                  <c:v>6.3101216439298113</c:v>
                </c:pt>
                <c:pt idx="2741">
                  <c:v>6.296277899646519</c:v>
                </c:pt>
                <c:pt idx="2742">
                  <c:v>6.2824943612408122</c:v>
                </c:pt>
                <c:pt idx="2743">
                  <c:v>6.2687709914764476</c:v>
                </c:pt>
                <c:pt idx="2744">
                  <c:v>6.2551077485599995</c:v>
                </c:pt>
                <c:pt idx="2745">
                  <c:v>6.2415045861149903</c:v>
                </c:pt>
                <c:pt idx="2746">
                  <c:v>6.2279614531575351</c:v>
                </c:pt>
                <c:pt idx="2747">
                  <c:v>6.2144782940714336</c:v>
                </c:pt>
                <c:pt idx="2748">
                  <c:v>6.2010550485836262</c:v>
                </c:pt>
                <c:pt idx="2749">
                  <c:v>6.1876916517403115</c:v>
                </c:pt>
                <c:pt idx="2750">
                  <c:v>6.1743880338834476</c:v>
                </c:pt>
                <c:pt idx="2751">
                  <c:v>6.1611441206267257</c:v>
                </c:pt>
                <c:pt idx="2752">
                  <c:v>6.1479598328326688</c:v>
                </c:pt>
                <c:pt idx="2753">
                  <c:v>6.1348350865899883</c:v>
                </c:pt>
                <c:pt idx="2754">
                  <c:v>6.1217697931907997</c:v>
                </c:pt>
                <c:pt idx="2755">
                  <c:v>6.1087638591086435</c:v>
                </c:pt>
                <c:pt idx="2756">
                  <c:v>6.0958171859764079</c:v>
                </c:pt>
                <c:pt idx="2757">
                  <c:v>6.0829296705652238</c:v>
                </c:pt>
                <c:pt idx="2758">
                  <c:v>6.0701012047627962</c:v>
                </c:pt>
                <c:pt idx="2759">
                  <c:v>6.057331675552966</c:v>
                </c:pt>
                <c:pt idx="2760">
                  <c:v>6.0446209649953033</c:v>
                </c:pt>
                <c:pt idx="2761">
                  <c:v>6.0319689502046634</c:v>
                </c:pt>
                <c:pt idx="2762">
                  <c:v>6.0193755033319203</c:v>
                </c:pt>
                <c:pt idx="2763">
                  <c:v>6.0068404915442066</c:v>
                </c:pt>
                <c:pt idx="2764">
                  <c:v>5.9943637770063916</c:v>
                </c:pt>
                <c:pt idx="2765">
                  <c:v>5.9819452168619156</c:v>
                </c:pt>
                <c:pt idx="2766">
                  <c:v>5.9695846632153815</c:v>
                </c:pt>
                <c:pt idx="2767">
                  <c:v>5.957281963114057</c:v>
                </c:pt>
                <c:pt idx="2768">
                  <c:v>5.9450369585306904</c:v>
                </c:pt>
                <c:pt idx="2769">
                  <c:v>5.9328494863467931</c:v>
                </c:pt>
                <c:pt idx="2770">
                  <c:v>5.9207193783359298</c:v>
                </c:pt>
                <c:pt idx="2771">
                  <c:v>5.9086464611470992</c:v>
                </c:pt>
                <c:pt idx="2772">
                  <c:v>5.8966305562898889</c:v>
                </c:pt>
                <c:pt idx="2773">
                  <c:v>5.8846714801182332</c:v>
                </c:pt>
                <c:pt idx="2774">
                  <c:v>5.8727690438161817</c:v>
                </c:pt>
                <c:pt idx="2775">
                  <c:v>5.8609230533831695</c:v>
                </c:pt>
                <c:pt idx="2776">
                  <c:v>5.849133309620191</c:v>
                </c:pt>
                <c:pt idx="2777">
                  <c:v>5.8373996081159554</c:v>
                </c:pt>
                <c:pt idx="2778">
                  <c:v>5.8257217392341367</c:v>
                </c:pt>
                <c:pt idx="2779">
                  <c:v>5.8140994881004806</c:v>
                </c:pt>
                <c:pt idx="2780">
                  <c:v>5.8025326345906389</c:v>
                </c:pt>
                <c:pt idx="2781">
                  <c:v>5.7910209533185402</c:v>
                </c:pt>
                <c:pt idx="2782">
                  <c:v>5.7795642136252026</c:v>
                </c:pt>
                <c:pt idx="2783">
                  <c:v>5.7681621795678346</c:v>
                </c:pt>
                <c:pt idx="2784">
                  <c:v>5.7568146099094868</c:v>
                </c:pt>
                <c:pt idx="2785">
                  <c:v>5.7455212581094361</c:v>
                </c:pt>
                <c:pt idx="2786">
                  <c:v>5.7342818723138658</c:v>
                </c:pt>
                <c:pt idx="2787">
                  <c:v>5.7230961953467974</c:v>
                </c:pt>
                <c:pt idx="2788">
                  <c:v>5.711963964702182</c:v>
                </c:pt>
                <c:pt idx="2789">
                  <c:v>5.7008849125358472</c:v>
                </c:pt>
                <c:pt idx="2790">
                  <c:v>5.6898587656579211</c:v>
                </c:pt>
                <c:pt idx="2791">
                  <c:v>5.6788852455267955</c:v>
                </c:pt>
                <c:pt idx="2792">
                  <c:v>5.6679640682421182</c:v>
                </c:pt>
                <c:pt idx="2793">
                  <c:v>5.657094944539427</c:v>
                </c:pt>
                <c:pt idx="2794">
                  <c:v>5.6462775797849734</c:v>
                </c:pt>
                <c:pt idx="2795">
                  <c:v>5.6355116739707469</c:v>
                </c:pt>
                <c:pt idx="2796">
                  <c:v>5.6247969217104901</c:v>
                </c:pt>
                <c:pt idx="2797">
                  <c:v>5.6141330122364499</c:v>
                </c:pt>
                <c:pt idx="2798">
                  <c:v>5.6035196293955458</c:v>
                </c:pt>
                <c:pt idx="2799">
                  <c:v>5.5929564516476074</c:v>
                </c:pt>
                <c:pt idx="2800">
                  <c:v>5.582443152062984</c:v>
                </c:pt>
                <c:pt idx="2801">
                  <c:v>5.5719793983211474</c:v>
                </c:pt>
                <c:pt idx="2802">
                  <c:v>5.5615648527101902</c:v>
                </c:pt>
                <c:pt idx="2803">
                  <c:v>5.5511991721260205</c:v>
                </c:pt>
                <c:pt idx="2804">
                  <c:v>5.5408820080731855</c:v>
                </c:pt>
                <c:pt idx="2805">
                  <c:v>5.530613006665444</c:v>
                </c:pt>
                <c:pt idx="2806">
                  <c:v>5.5203918086272044</c:v>
                </c:pt>
                <c:pt idx="2807">
                  <c:v>5.5102180492955117</c:v>
                </c:pt>
                <c:pt idx="2808">
                  <c:v>5.5000913586229156</c:v>
                </c:pt>
                <c:pt idx="2809">
                  <c:v>5.4900113611803665</c:v>
                </c:pt>
                <c:pt idx="2810">
                  <c:v>5.4799776761609653</c:v>
                </c:pt>
                <c:pt idx="2811">
                  <c:v>5.4699899173847051</c:v>
                </c:pt>
                <c:pt idx="2812">
                  <c:v>5.4600476933030588</c:v>
                </c:pt>
                <c:pt idx="2813">
                  <c:v>5.450150607004649</c:v>
                </c:pt>
                <c:pt idx="2814">
                  <c:v>5.4402982562214302</c:v>
                </c:pt>
                <c:pt idx="2815">
                  <c:v>5.4304902333355409</c:v>
                </c:pt>
                <c:pt idx="2816">
                  <c:v>5.4207261253866186</c:v>
                </c:pt>
                <c:pt idx="2817">
                  <c:v>5.4110055140795783</c:v>
                </c:pt>
                <c:pt idx="2818">
                  <c:v>5.4013279757938681</c:v>
                </c:pt>
                <c:pt idx="2819">
                  <c:v>5.3916930815917832</c:v>
                </c:pt>
                <c:pt idx="2820">
                  <c:v>5.382100397229145</c:v>
                </c:pt>
                <c:pt idx="2821">
                  <c:v>5.3725494831650176</c:v>
                </c:pt>
                <c:pt idx="2822">
                  <c:v>5.363039894573566</c:v>
                </c:pt>
                <c:pt idx="2823">
                  <c:v>5.3535711813551865</c:v>
                </c:pt>
                <c:pt idx="2824">
                  <c:v>5.3441428881491868</c:v>
                </c:pt>
                <c:pt idx="2825">
                  <c:v>5.3347545543463468</c:v>
                </c:pt>
                <c:pt idx="2826">
                  <c:v>5.3254057141032476</c:v>
                </c:pt>
                <c:pt idx="2827">
                  <c:v>5.3160958963556615</c:v>
                </c:pt>
                <c:pt idx="2828">
                  <c:v>5.3068246248342001</c:v>
                </c:pt>
                <c:pt idx="2829">
                  <c:v>5.2975914180791364</c:v>
                </c:pt>
                <c:pt idx="2830">
                  <c:v>5.2883957894574305</c:v>
                </c:pt>
                <c:pt idx="2831">
                  <c:v>5.2792372471785569</c:v>
                </c:pt>
                <c:pt idx="2832">
                  <c:v>5.2701152943127756</c:v>
                </c:pt>
                <c:pt idx="2833">
                  <c:v>5.2610294288089268</c:v>
                </c:pt>
                <c:pt idx="2834">
                  <c:v>5.2519791435125827</c:v>
                </c:pt>
                <c:pt idx="2835">
                  <c:v>5.242963926186631</c:v>
                </c:pt>
                <c:pt idx="2836">
                  <c:v>5.233983259530631</c:v>
                </c:pt>
                <c:pt idx="2837">
                  <c:v>5.2250366212011716</c:v>
                </c:pt>
                <c:pt idx="2838">
                  <c:v>5.216123483834</c:v>
                </c:pt>
                <c:pt idx="2839">
                  <c:v>5.2072433150654662</c:v>
                </c:pt>
                <c:pt idx="2840">
                  <c:v>5.1983955775552735</c:v>
                </c:pt>
                <c:pt idx="2841">
                  <c:v>5.1895797290100356</c:v>
                </c:pt>
                <c:pt idx="2842">
                  <c:v>5.1807952222070686</c:v>
                </c:pt>
                <c:pt idx="2843">
                  <c:v>5.1720415050186395</c:v>
                </c:pt>
                <c:pt idx="2844">
                  <c:v>5.163318020437905</c:v>
                </c:pt>
                <c:pt idx="2845">
                  <c:v>5.1546242066045354</c:v>
                </c:pt>
                <c:pt idx="2846">
                  <c:v>5.1459594968309643</c:v>
                </c:pt>
                <c:pt idx="2847">
                  <c:v>5.1373233196303092</c:v>
                </c:pt>
                <c:pt idx="2848">
                  <c:v>5.1287150987437213</c:v>
                </c:pt>
                <c:pt idx="2849">
                  <c:v>5.1201342531688887</c:v>
                </c:pt>
                <c:pt idx="2850">
                  <c:v>5.1115801971897143</c:v>
                </c:pt>
                <c:pt idx="2851">
                  <c:v>5.1030523404058217</c:v>
                </c:pt>
                <c:pt idx="2852">
                  <c:v>5.0945500877631131</c:v>
                </c:pt>
                <c:pt idx="2853">
                  <c:v>5.0860728395847907</c:v>
                </c:pt>
                <c:pt idx="2854">
                  <c:v>5.0776199916036715</c:v>
                </c:pt>
                <c:pt idx="2855">
                  <c:v>5.0691909349939213</c:v>
                </c:pt>
                <c:pt idx="2856">
                  <c:v>5.0607850564046943</c:v>
                </c:pt>
                <c:pt idx="2857">
                  <c:v>5.0524017379938035</c:v>
                </c:pt>
                <c:pt idx="2858">
                  <c:v>5.0440403574620154</c:v>
                </c:pt>
                <c:pt idx="2859">
                  <c:v>5.0357002880880595</c:v>
                </c:pt>
                <c:pt idx="2860">
                  <c:v>5.0273808987643811</c:v>
                </c:pt>
                <c:pt idx="2861">
                  <c:v>5.019081554033745</c:v>
                </c:pt>
                <c:pt idx="2862">
                  <c:v>5.0108016141255449</c:v>
                </c:pt>
                <c:pt idx="2863">
                  <c:v>5.0025404349943559</c:v>
                </c:pt>
                <c:pt idx="2864">
                  <c:v>4.994297368357179</c:v>
                </c:pt>
                <c:pt idx="2865">
                  <c:v>4.9860717617331503</c:v>
                </c:pt>
                <c:pt idx="2866">
                  <c:v>4.9778629584824108</c:v>
                </c:pt>
                <c:pt idx="2867">
                  <c:v>4.9696702978467977</c:v>
                </c:pt>
                <c:pt idx="2868">
                  <c:v>4.9614931149902048</c:v>
                </c:pt>
                <c:pt idx="2869">
                  <c:v>4.9533307410403236</c:v>
                </c:pt>
                <c:pt idx="2870">
                  <c:v>4.945182503130173</c:v>
                </c:pt>
                <c:pt idx="2871">
                  <c:v>4.9370477244411939</c:v>
                </c:pt>
                <c:pt idx="2872">
                  <c:v>4.9289257242462483</c:v>
                </c:pt>
                <c:pt idx="2873">
                  <c:v>4.9208158179536321</c:v>
                </c:pt>
                <c:pt idx="2874">
                  <c:v>4.9127173171512482</c:v>
                </c:pt>
                <c:pt idx="2875">
                  <c:v>4.9046295296519435</c:v>
                </c:pt>
                <c:pt idx="2876">
                  <c:v>4.8965517595389478</c:v>
                </c:pt>
                <c:pt idx="2877">
                  <c:v>4.8884833072125389</c:v>
                </c:pt>
                <c:pt idx="2878">
                  <c:v>4.8804234694361082</c:v>
                </c:pt>
                <c:pt idx="2879">
                  <c:v>4.8723715393845577</c:v>
                </c:pt>
                <c:pt idx="2880">
                  <c:v>4.8643268066913379</c:v>
                </c:pt>
                <c:pt idx="2881">
                  <c:v>4.8562885574980772</c:v>
                </c:pt>
                <c:pt idx="2882">
                  <c:v>4.8482560745026193</c:v>
                </c:pt>
                <c:pt idx="2883">
                  <c:v>4.8402286370095178</c:v>
                </c:pt>
                <c:pt idx="2884">
                  <c:v>4.8322055209803647</c:v>
                </c:pt>
                <c:pt idx="2885">
                  <c:v>4.8241859990839799</c:v>
                </c:pt>
                <c:pt idx="2886">
                  <c:v>4.8161693407484991</c:v>
                </c:pt>
                <c:pt idx="2887">
                  <c:v>4.8081548122129494</c:v>
                </c:pt>
                <c:pt idx="2888">
                  <c:v>4.800141676579786</c:v>
                </c:pt>
                <c:pt idx="2889">
                  <c:v>4.792129193867769</c:v>
                </c:pt>
                <c:pt idx="2890">
                  <c:v>4.7841166210662047</c:v>
                </c:pt>
                <c:pt idx="2891">
                  <c:v>4.7761032121879152</c:v>
                </c:pt>
                <c:pt idx="2892">
                  <c:v>4.768088218324805</c:v>
                </c:pt>
                <c:pt idx="2893">
                  <c:v>4.7600708877023674</c:v>
                </c:pt>
                <c:pt idx="2894">
                  <c:v>4.752050465735465</c:v>
                </c:pt>
                <c:pt idx="2895">
                  <c:v>4.7440261950847065</c:v>
                </c:pt>
                <c:pt idx="2896">
                  <c:v>4.7359973157122335</c:v>
                </c:pt>
                <c:pt idx="2897">
                  <c:v>4.727963064939753</c:v>
                </c:pt>
                <c:pt idx="2898">
                  <c:v>4.7199226775055454</c:v>
                </c:pt>
                <c:pt idx="2899">
                  <c:v>4.7118753856225082</c:v>
                </c:pt>
                <c:pt idx="2900">
                  <c:v>4.7038204190367301</c:v>
                </c:pt>
                <c:pt idx="2901">
                  <c:v>4.6957570050862749</c:v>
                </c:pt>
                <c:pt idx="2902">
                  <c:v>4.6876843687607099</c:v>
                </c:pt>
                <c:pt idx="2903">
                  <c:v>4.6796017327608714</c:v>
                </c:pt>
                <c:pt idx="2904">
                  <c:v>4.6715083175589589</c:v>
                </c:pt>
                <c:pt idx="2905">
                  <c:v>4.663403341459345</c:v>
                </c:pt>
                <c:pt idx="2906">
                  <c:v>4.6552860206596609</c:v>
                </c:pt>
                <c:pt idx="2907">
                  <c:v>4.6471555693120212</c:v>
                </c:pt>
                <c:pt idx="2908">
                  <c:v>4.6390111995852443</c:v>
                </c:pt>
                <c:pt idx="2909">
                  <c:v>4.6308521217266021</c:v>
                </c:pt>
                <c:pt idx="2910">
                  <c:v>4.6226775441249197</c:v>
                </c:pt>
                <c:pt idx="2911">
                  <c:v>4.6144866733733778</c:v>
                </c:pt>
                <c:pt idx="2912">
                  <c:v>4.6062787143327091</c:v>
                </c:pt>
                <c:pt idx="2913">
                  <c:v>4.5980528701952457</c:v>
                </c:pt>
                <c:pt idx="2914">
                  <c:v>4.5898083425484391</c:v>
                </c:pt>
                <c:pt idx="2915">
                  <c:v>4.5815443314397051</c:v>
                </c:pt>
                <c:pt idx="2916">
                  <c:v>4.5732600354407067</c:v>
                </c:pt>
                <c:pt idx="2917">
                  <c:v>4.5649546517127035</c:v>
                </c:pt>
                <c:pt idx="2918">
                  <c:v>4.5566273760715079</c:v>
                </c:pt>
                <c:pt idx="2919">
                  <c:v>4.5482774030531399</c:v>
                </c:pt>
                <c:pt idx="2920">
                  <c:v>4.539903925979905</c:v>
                </c:pt>
                <c:pt idx="2921">
                  <c:v>4.5315061370260539</c:v>
                </c:pt>
                <c:pt idx="2922">
                  <c:v>4.5230832272845642</c:v>
                </c:pt>
                <c:pt idx="2923">
                  <c:v>4.5146343868334062</c:v>
                </c:pt>
                <c:pt idx="2924">
                  <c:v>4.5061588048025589</c:v>
                </c:pt>
                <c:pt idx="2925">
                  <c:v>4.4976556694411638</c:v>
                </c:pt>
                <c:pt idx="2926">
                  <c:v>4.4891241681846186</c:v>
                </c:pt>
                <c:pt idx="2927">
                  <c:v>4.4805634877219607</c:v>
                </c:pt>
                <c:pt idx="2928">
                  <c:v>4.4719728140636912</c:v>
                </c:pt>
                <c:pt idx="2929">
                  <c:v>4.4633513326097338</c:v>
                </c:pt>
                <c:pt idx="2930">
                  <c:v>4.4546982282170458</c:v>
                </c:pt>
                <c:pt idx="2931">
                  <c:v>4.4460126852678785</c:v>
                </c:pt>
                <c:pt idx="2932">
                  <c:v>4.437293887738373</c:v>
                </c:pt>
                <c:pt idx="2933">
                  <c:v>4.4285410192664152</c:v>
                </c:pt>
                <c:pt idx="2934">
                  <c:v>4.4197532632207182</c:v>
                </c:pt>
                <c:pt idx="2935">
                  <c:v>4.4109298027690604</c:v>
                </c:pt>
                <c:pt idx="2936">
                  <c:v>4.4020698209468545</c:v>
                </c:pt>
                <c:pt idx="2937">
                  <c:v>4.3931725007266529</c:v>
                </c:pt>
                <c:pt idx="2938">
                  <c:v>4.3842370250860245</c:v>
                </c:pt>
                <c:pt idx="2939">
                  <c:v>4.375262577077315</c:v>
                </c:pt>
                <c:pt idx="2940">
                  <c:v>4.3662483398960319</c:v>
                </c:pt>
                <c:pt idx="2941">
                  <c:v>4.3571934969497548</c:v>
                </c:pt>
                <c:pt idx="2942">
                  <c:v>4.3480972319276683</c:v>
                </c:pt>
                <c:pt idx="2943">
                  <c:v>4.3389587288691223</c:v>
                </c:pt>
                <c:pt idx="2944">
                  <c:v>4.3297771722322826</c:v>
                </c:pt>
                <c:pt idx="2945">
                  <c:v>4.3205517469638357</c:v>
                </c:pt>
                <c:pt idx="2946">
                  <c:v>4.3112816385670678</c:v>
                </c:pt>
                <c:pt idx="2947">
                  <c:v>4.3019660331713023</c:v>
                </c:pt>
                <c:pt idx="2948">
                  <c:v>4.2926041176003391</c:v>
                </c:pt>
                <c:pt idx="2949">
                  <c:v>4.2831950794409623</c:v>
                </c:pt>
                <c:pt idx="2950">
                  <c:v>4.2737381071120728</c:v>
                </c:pt>
                <c:pt idx="2951">
                  <c:v>4.264232389932622</c:v>
                </c:pt>
                <c:pt idx="2952">
                  <c:v>4.2546771181899912</c:v>
                </c:pt>
                <c:pt idx="2953">
                  <c:v>4.2450714832086431</c:v>
                </c:pt>
                <c:pt idx="2954">
                  <c:v>4.2354146774176433</c:v>
                </c:pt>
                <c:pt idx="2955">
                  <c:v>4.2257058944188506</c:v>
                </c:pt>
                <c:pt idx="2956">
                  <c:v>4.2159443290542757</c:v>
                </c:pt>
                <c:pt idx="2957">
                  <c:v>4.2061291774741498</c:v>
                </c:pt>
                <c:pt idx="2958">
                  <c:v>4.1962596372039114</c:v>
                </c:pt>
                <c:pt idx="2959">
                  <c:v>4.1863349072110267</c:v>
                </c:pt>
                <c:pt idx="2960">
                  <c:v>4.1763541879721107</c:v>
                </c:pt>
                <c:pt idx="2961">
                  <c:v>4.1663166815397314</c:v>
                </c:pt>
                <c:pt idx="2962">
                  <c:v>4.1562215916082188</c:v>
                </c:pt>
                <c:pt idx="2963">
                  <c:v>4.1460681235800987</c:v>
                </c:pt>
                <c:pt idx="2964">
                  <c:v>4.1358554846318034</c:v>
                </c:pt>
                <c:pt idx="2965">
                  <c:v>4.1255828837789057</c:v>
                </c:pt>
                <c:pt idx="2966">
                  <c:v>4.1152495319413847</c:v>
                </c:pt>
                <c:pt idx="2967">
                  <c:v>4.1048546420087648</c:v>
                </c:pt>
                <c:pt idx="2968">
                  <c:v>4.0943974289038758</c:v>
                </c:pt>
                <c:pt idx="2969">
                  <c:v>4.0838771096473385</c:v>
                </c:pt>
                <c:pt idx="2970">
                  <c:v>4.0732929034214385</c:v>
                </c:pt>
                <c:pt idx="2971">
                  <c:v>4.0626440316333099</c:v>
                </c:pt>
                <c:pt idx="2972">
                  <c:v>4.0519297179774849</c:v>
                </c:pt>
                <c:pt idx="2973">
                  <c:v>4.0411491884989088</c:v>
                </c:pt>
                <c:pt idx="2974">
                  <c:v>4.0303016716549545</c:v>
                </c:pt>
                <c:pt idx="2975">
                  <c:v>4.0193863983768114</c:v>
                </c:pt>
                <c:pt idx="2976">
                  <c:v>4.0084026021306771</c:v>
                </c:pt>
                <c:pt idx="2977">
                  <c:v>3.9973495189790125</c:v>
                </c:pt>
                <c:pt idx="2978">
                  <c:v>3.9862263876397925</c:v>
                </c:pt>
                <c:pt idx="2979">
                  <c:v>3.9750324495472333</c:v>
                </c:pt>
                <c:pt idx="2980">
                  <c:v>3.9637669489104752</c:v>
                </c:pt>
                <c:pt idx="2981">
                  <c:v>3.9524291327721</c:v>
                </c:pt>
                <c:pt idx="2982">
                  <c:v>3.9410182510670881</c:v>
                </c:pt>
                <c:pt idx="2983">
                  <c:v>3.9295335566795102</c:v>
                </c:pt>
                <c:pt idx="2984">
                  <c:v>3.9179743055001954</c:v>
                </c:pt>
                <c:pt idx="2985">
                  <c:v>3.9063397564830682</c:v>
                </c:pt>
                <c:pt idx="2986">
                  <c:v>3.8946291717010944</c:v>
                </c:pt>
                <c:pt idx="2987">
                  <c:v>3.8828418164014495</c:v>
                </c:pt>
                <c:pt idx="2988">
                  <c:v>3.8709769590603327</c:v>
                </c:pt>
                <c:pt idx="2989">
                  <c:v>3.8590338714369916</c:v>
                </c:pt>
                <c:pt idx="2990">
                  <c:v>3.8470118286274428</c:v>
                </c:pt>
                <c:pt idx="2991">
                  <c:v>3.8349101091168785</c:v>
                </c:pt>
                <c:pt idx="2992">
                  <c:v>3.8227279948320367</c:v>
                </c:pt>
                <c:pt idx="2993">
                  <c:v>3.8104647711927733</c:v>
                </c:pt>
                <c:pt idx="2994">
                  <c:v>3.7981197271627014</c:v>
                </c:pt>
                <c:pt idx="2995">
                  <c:v>3.7856921552995138</c:v>
                </c:pt>
                <c:pt idx="2996">
                  <c:v>3.773181351804213</c:v>
                </c:pt>
                <c:pt idx="2997">
                  <c:v>3.760586616570305</c:v>
                </c:pt>
                <c:pt idx="2998">
                  <c:v>3.7479072532311077</c:v>
                </c:pt>
                <c:pt idx="2999">
                  <c:v>3.7351425692073836</c:v>
                </c:pt>
                <c:pt idx="3000">
                  <c:v>3.7222918757542862</c:v>
                </c:pt>
                <c:pt idx="3001">
                  <c:v>3.7093544880065616</c:v>
                </c:pt>
                <c:pt idx="3002">
                  <c:v>3.6963297250237415</c:v>
                </c:pt>
                <c:pt idx="3003">
                  <c:v>3.6832169098349881</c:v>
                </c:pt>
                <c:pt idx="3004">
                  <c:v>3.670015369481801</c:v>
                </c:pt>
                <c:pt idx="3005">
                  <c:v>3.6567244350610668</c:v>
                </c:pt>
                <c:pt idx="3006">
                  <c:v>3.6433434417674797</c:v>
                </c:pt>
                <c:pt idx="3007">
                  <c:v>3.6298717289339262</c:v>
                </c:pt>
                <c:pt idx="3008">
                  <c:v>3.6163086400724174</c:v>
                </c:pt>
                <c:pt idx="3009">
                  <c:v>3.6026535229132413</c:v>
                </c:pt>
                <c:pt idx="3010">
                  <c:v>3.5889057294440168</c:v>
                </c:pt>
                <c:pt idx="3011">
                  <c:v>3.5750646159474493</c:v>
                </c:pt>
                <c:pt idx="3012">
                  <c:v>3.5611295430382679</c:v>
                </c:pt>
                <c:pt idx="3013">
                  <c:v>3.547099875699506</c:v>
                </c:pt>
                <c:pt idx="3014">
                  <c:v>3.5329749833179847</c:v>
                </c:pt>
                <c:pt idx="3015">
                  <c:v>3.5187542397189233</c:v>
                </c:pt>
                <c:pt idx="3016">
                  <c:v>3.5044370231993787</c:v>
                </c:pt>
                <c:pt idx="3017">
                  <c:v>3.490022716561056</c:v>
                </c:pt>
                <c:pt idx="3018">
                  <c:v>3.4755107071424125</c:v>
                </c:pt>
                <c:pt idx="3019">
                  <c:v>3.4609003868498629</c:v>
                </c:pt>
                <c:pt idx="3020">
                  <c:v>3.4461911521872568</c:v>
                </c:pt>
                <c:pt idx="3021">
                  <c:v>3.4313824042865559</c:v>
                </c:pt>
                <c:pt idx="3022">
                  <c:v>3.4164735489344515</c:v>
                </c:pt>
                <c:pt idx="3023">
                  <c:v>3.4014639966019136</c:v>
                </c:pt>
                <c:pt idx="3024">
                  <c:v>3.3863531624688514</c:v>
                </c:pt>
                <c:pt idx="3025">
                  <c:v>3.3711404664517008</c:v>
                </c:pt>
                <c:pt idx="3026">
                  <c:v>3.3558253332268695</c:v>
                </c:pt>
                <c:pt idx="3027">
                  <c:v>3.3404071922555669</c:v>
                </c:pt>
                <c:pt idx="3028">
                  <c:v>3.3248854778066583</c:v>
                </c:pt>
                <c:pt idx="3029">
                  <c:v>3.3092596289786815</c:v>
                </c:pt>
                <c:pt idx="3030">
                  <c:v>3.2935290897213121</c:v>
                </c:pt>
                <c:pt idx="3031">
                  <c:v>3.2776933088554481</c:v>
                </c:pt>
                <c:pt idx="3032">
                  <c:v>3.2617517400932061</c:v>
                </c:pt>
                <c:pt idx="3033">
                  <c:v>3.2457038420556867</c:v>
                </c:pt>
                <c:pt idx="3034">
                  <c:v>3.2295490782916723</c:v>
                </c:pt>
                <c:pt idx="3035">
                  <c:v>3.2132869172933725</c:v>
                </c:pt>
                <c:pt idx="3036">
                  <c:v>3.1969168325127706</c:v>
                </c:pt>
                <c:pt idx="3037">
                  <c:v>3.180438302376662</c:v>
                </c:pt>
                <c:pt idx="3038">
                  <c:v>3.1638508103002243</c:v>
                </c:pt>
                <c:pt idx="3039">
                  <c:v>3.147153844700787</c:v>
                </c:pt>
                <c:pt idx="3040">
                  <c:v>3.1303468990095333</c:v>
                </c:pt>
                <c:pt idx="3041">
                  <c:v>3.1134294716831095</c:v>
                </c:pt>
                <c:pt idx="3042">
                  <c:v>3.0964010662141077</c:v>
                </c:pt>
                <c:pt idx="3043">
                  <c:v>3.0792611911402377</c:v>
                </c:pt>
                <c:pt idx="3044">
                  <c:v>3.0620093600538318</c:v>
                </c:pt>
                <c:pt idx="3045">
                  <c:v>3.0446450916087491</c:v>
                </c:pt>
                <c:pt idx="3046">
                  <c:v>3.0271679095275879</c:v>
                </c:pt>
                <c:pt idx="3047">
                  <c:v>3.0095773426079835</c:v>
                </c:pt>
                <c:pt idx="3048">
                  <c:v>2.9918729247274549</c:v>
                </c:pt>
                <c:pt idx="3049">
                  <c:v>2.9740541948476373</c:v>
                </c:pt>
                <c:pt idx="3050">
                  <c:v>2.9561206970180569</c:v>
                </c:pt>
                <c:pt idx="3051">
                  <c:v>2.9380719803782029</c:v>
                </c:pt>
                <c:pt idx="3052">
                  <c:v>2.919907599159739</c:v>
                </c:pt>
                <c:pt idx="3053">
                  <c:v>2.9016271126870503</c:v>
                </c:pt>
                <c:pt idx="3054">
                  <c:v>2.883230085377293</c:v>
                </c:pt>
                <c:pt idx="3055">
                  <c:v>2.8647160867395396</c:v>
                </c:pt>
                <c:pt idx="3056">
                  <c:v>2.8460846913733233</c:v>
                </c:pt>
                <c:pt idx="3057">
                  <c:v>2.827335478965824</c:v>
                </c:pt>
                <c:pt idx="3058">
                  <c:v>2.8084680342889232</c:v>
                </c:pt>
                <c:pt idx="3059">
                  <c:v>2.7894819471949766</c:v>
                </c:pt>
                <c:pt idx="3060">
                  <c:v>2.7703768126115778</c:v>
                </c:pt>
                <c:pt idx="3061">
                  <c:v>2.7511522305366287</c:v>
                </c:pt>
                <c:pt idx="3062">
                  <c:v>2.7318078060307776</c:v>
                </c:pt>
                <c:pt idx="3063">
                  <c:v>2.7123431492111125</c:v>
                </c:pt>
                <c:pt idx="3064">
                  <c:v>2.6927578752426884</c:v>
                </c:pt>
                <c:pt idx="3065">
                  <c:v>2.6730516043296104</c:v>
                </c:pt>
                <c:pt idx="3066">
                  <c:v>2.6532239617059195</c:v>
                </c:pt>
                <c:pt idx="3067">
                  <c:v>2.6332745776244968</c:v>
                </c:pt>
                <c:pt idx="3068">
                  <c:v>2.6132030873471357</c:v>
                </c:pt>
                <c:pt idx="3069">
                  <c:v>2.5930091311315806</c:v>
                </c:pt>
                <c:pt idx="3070">
                  <c:v>2.5726923542200608</c:v>
                </c:pt>
                <c:pt idx="3071">
                  <c:v>2.5522524068253998</c:v>
                </c:pt>
                <c:pt idx="3072">
                  <c:v>2.5316889441175383</c:v>
                </c:pt>
                <c:pt idx="3073">
                  <c:v>2.5110016262086199</c:v>
                </c:pt>
                <c:pt idx="3074">
                  <c:v>2.490190118138047</c:v>
                </c:pt>
                <c:pt idx="3075">
                  <c:v>2.4692540898563911</c:v>
                </c:pt>
                <c:pt idx="3076">
                  <c:v>2.4481932162090221</c:v>
                </c:pt>
                <c:pt idx="3077">
                  <c:v>2.4270071769183548</c:v>
                </c:pt>
                <c:pt idx="3078">
                  <c:v>2.4056956565666923</c:v>
                </c:pt>
                <c:pt idx="3079">
                  <c:v>2.3842583445772001</c:v>
                </c:pt>
                <c:pt idx="3080">
                  <c:v>2.362694935195254</c:v>
                </c:pt>
                <c:pt idx="3081">
                  <c:v>2.3410051274681902</c:v>
                </c:pt>
                <c:pt idx="3082">
                  <c:v>2.3191886252254608</c:v>
                </c:pt>
                <c:pt idx="3083">
                  <c:v>2.297245137057871</c:v>
                </c:pt>
                <c:pt idx="3084">
                  <c:v>2.275174376295602</c:v>
                </c:pt>
                <c:pt idx="3085">
                  <c:v>2.2529760609866472</c:v>
                </c:pt>
                <c:pt idx="3086">
                  <c:v>2.2306499138744385</c:v>
                </c:pt>
                <c:pt idx="3087">
                  <c:v>2.2081956623741665</c:v>
                </c:pt>
                <c:pt idx="3088">
                  <c:v>2.1856130385496488</c:v>
                </c:pt>
                <c:pt idx="3089">
                  <c:v>2.162901779089315</c:v>
                </c:pt>
                <c:pt idx="3090">
                  <c:v>2.1400616252814868</c:v>
                </c:pt>
                <c:pt idx="3091">
                  <c:v>2.1170923229889076</c:v>
                </c:pt>
                <c:pt idx="3092">
                  <c:v>2.0939936226240712</c:v>
                </c:pt>
                <c:pt idx="3093">
                  <c:v>2.0707652791225915</c:v>
                </c:pt>
                <c:pt idx="3094">
                  <c:v>2.0474070519167293</c:v>
                </c:pt>
                <c:pt idx="3095">
                  <c:v>2.023918704908894</c:v>
                </c:pt>
                <c:pt idx="3096">
                  <c:v>2.0003000064440557</c:v>
                </c:pt>
                <c:pt idx="3097">
                  <c:v>1.9765507292821027</c:v>
                </c:pt>
                <c:pt idx="3098">
                  <c:v>1.9526706505701108</c:v>
                </c:pt>
                <c:pt idx="3099">
                  <c:v>1.9286595518129934</c:v>
                </c:pt>
                <c:pt idx="3100">
                  <c:v>1.9045172188454633</c:v>
                </c:pt>
                <c:pt idx="3101">
                  <c:v>1.8802434418025644</c:v>
                </c:pt>
                <c:pt idx="3102">
                  <c:v>1.8558380150896669</c:v>
                </c:pt>
                <c:pt idx="3103">
                  <c:v>1.8313007373533767</c:v>
                </c:pt>
                <c:pt idx="3104">
                  <c:v>1.806631411450742</c:v>
                </c:pt>
                <c:pt idx="3105">
                  <c:v>1.7818298444188927</c:v>
                </c:pt>
                <c:pt idx="3106">
                  <c:v>1.7568958474437704</c:v>
                </c:pt>
                <c:pt idx="3107">
                  <c:v>1.7318292358300138</c:v>
                </c:pt>
                <c:pt idx="3108">
                  <c:v>1.7066298289687487</c:v>
                </c:pt>
                <c:pt idx="3109">
                  <c:v>1.6812974503057265</c:v>
                </c:pt>
                <c:pt idx="3110">
                  <c:v>1.6558319273106636</c:v>
                </c:pt>
                <c:pt idx="3111">
                  <c:v>1.6302330914434937</c:v>
                </c:pt>
                <c:pt idx="3112">
                  <c:v>1.6045007781233096</c:v>
                </c:pt>
                <c:pt idx="3113">
                  <c:v>1.578634826694993</c:v>
                </c:pt>
                <c:pt idx="3114">
                  <c:v>1.5526350803967861</c:v>
                </c:pt>
                <c:pt idx="3115">
                  <c:v>1.526501386327429</c:v>
                </c:pt>
                <c:pt idx="3116">
                  <c:v>1.5002335954126125</c:v>
                </c:pt>
                <c:pt idx="3117">
                  <c:v>1.4738315623720153</c:v>
                </c:pt>
                <c:pt idx="3118">
                  <c:v>1.4472951456857039</c:v>
                </c:pt>
                <c:pt idx="3119">
                  <c:v>1.4206242075603872</c:v>
                </c:pt>
                <c:pt idx="3120">
                  <c:v>1.3938186138962787</c:v>
                </c:pt>
                <c:pt idx="3121">
                  <c:v>1.3668782342523853</c:v>
                </c:pt>
                <c:pt idx="3122">
                  <c:v>1.3398029418128954</c:v>
                </c:pt>
                <c:pt idx="3123">
                  <c:v>1.3125926133537966</c:v>
                </c:pt>
                <c:pt idx="3124">
                  <c:v>1.2852471292070438</c:v>
                </c:pt>
                <c:pt idx="3125">
                  <c:v>1.2577663732284818</c:v>
                </c:pt>
                <c:pt idx="3126">
                  <c:v>1.2301502327616596</c:v>
                </c:pt>
                <c:pt idx="3127">
                  <c:v>1.2023985986044816</c:v>
                </c:pt>
                <c:pt idx="3128">
                  <c:v>1.1745113649747323</c:v>
                </c:pt>
                <c:pt idx="3129">
                  <c:v>1.1464884294754332</c:v>
                </c:pt>
                <c:pt idx="3130">
                  <c:v>1.1183296930600686</c:v>
                </c:pt>
                <c:pt idx="3131">
                  <c:v>1.0900350599991286</c:v>
                </c:pt>
                <c:pt idx="3132">
                  <c:v>1.0616044378443714</c:v>
                </c:pt>
                <c:pt idx="3133">
                  <c:v>1.0330377373954538</c:v>
                </c:pt>
                <c:pt idx="3134">
                  <c:v>1.0043348726645698</c:v>
                </c:pt>
                <c:pt idx="3135">
                  <c:v>0.97549576084267409</c:v>
                </c:pt>
                <c:pt idx="3136">
                  <c:v>0.94652032226458016</c:v>
                </c:pt>
                <c:pt idx="3137">
                  <c:v>0.9174084803748801</c:v>
                </c:pt>
                <c:pt idx="3138">
                  <c:v>0.8881601616937006</c:v>
                </c:pt>
                <c:pt idx="3139">
                  <c:v>0.8587752957821827</c:v>
                </c:pt>
                <c:pt idx="3140">
                  <c:v>0.82925381520835606</c:v>
                </c:pt>
                <c:pt idx="3141">
                  <c:v>0.79959565551314282</c:v>
                </c:pt>
                <c:pt idx="3142">
                  <c:v>0.769800755176278</c:v>
                </c:pt>
                <c:pt idx="3143">
                  <c:v>0.7398690555819788</c:v>
                </c:pt>
                <c:pt idx="3144">
                  <c:v>0.70980050098578229</c:v>
                </c:pt>
                <c:pt idx="3145">
                  <c:v>0.67959503848039171</c:v>
                </c:pt>
                <c:pt idx="3146">
                  <c:v>0.64925261796210809</c:v>
                </c:pt>
                <c:pt idx="3147">
                  <c:v>0.6187731920972307</c:v>
                </c:pt>
                <c:pt idx="3148">
                  <c:v>0.58815671628881272</c:v>
                </c:pt>
                <c:pt idx="3149">
                  <c:v>0.55740314864331397</c:v>
                </c:pt>
                <c:pt idx="3150">
                  <c:v>0.52651244993745128</c:v>
                </c:pt>
                <c:pt idx="3151">
                  <c:v>0.49548458358570946</c:v>
                </c:pt>
                <c:pt idx="3152">
                  <c:v>0.46431951560675377</c:v>
                </c:pt>
                <c:pt idx="3153">
                  <c:v>0.43301721459130715</c:v>
                </c:pt>
                <c:pt idx="3154">
                  <c:v>0.4015776516696587</c:v>
                </c:pt>
                <c:pt idx="3155">
                  <c:v>0.37000080047901235</c:v>
                </c:pt>
                <c:pt idx="3156">
                  <c:v>0.33828663713182483</c:v>
                </c:pt>
                <c:pt idx="3157">
                  <c:v>0.30643514018344631</c:v>
                </c:pt>
                <c:pt idx="3158">
                  <c:v>0.27444629060067482</c:v>
                </c:pt>
                <c:pt idx="3159">
                  <c:v>0.24232007172982126</c:v>
                </c:pt>
                <c:pt idx="3160">
                  <c:v>0.21005646926600191</c:v>
                </c:pt>
                <c:pt idx="3161">
                  <c:v>0.17765547122100045</c:v>
                </c:pt>
                <c:pt idx="3162">
                  <c:v>0.14511706789319109</c:v>
                </c:pt>
                <c:pt idx="3163">
                  <c:v>0.11244125183619111</c:v>
                </c:pt>
                <c:pt idx="3164">
                  <c:v>7.9628017828896946E-2</c:v>
                </c:pt>
                <c:pt idx="3165">
                  <c:v>4.6677362844584909E-2</c:v>
                </c:pt>
                <c:pt idx="3166">
                  <c:v>1.3589286021223508E-2</c:v>
                </c:pt>
                <c:pt idx="3167">
                  <c:v>-1.9636211368795831E-2</c:v>
                </c:pt>
                <c:pt idx="3168">
                  <c:v>-5.2999125947836838E-2</c:v>
                </c:pt>
                <c:pt idx="3169">
                  <c:v>-8.6499452262555135E-2</c:v>
                </c:pt>
                <c:pt idx="3170">
                  <c:v>-0.12013718281321456</c:v>
                </c:pt>
                <c:pt idx="3171">
                  <c:v>-0.15391230808285963</c:v>
                </c:pt>
                <c:pt idx="3172">
                  <c:v>-0.18782481656510583</c:v>
                </c:pt>
                <c:pt idx="3173">
                  <c:v>-0.22187469479358471</c:v>
                </c:pt>
                <c:pt idx="3174">
                  <c:v>-0.25606192736966077</c:v>
                </c:pt>
                <c:pt idx="3175">
                  <c:v>-0.29038649699022623</c:v>
                </c:pt>
                <c:pt idx="3176">
                  <c:v>-0.32484838447591363</c:v>
                </c:pt>
                <c:pt idx="3177">
                  <c:v>-0.35944756879812745</c:v>
                </c:pt>
                <c:pt idx="3178">
                  <c:v>-0.39418402710621031</c:v>
                </c:pt>
                <c:pt idx="3179">
                  <c:v>-0.42905773475469222</c:v>
                </c:pt>
                <c:pt idx="3180">
                  <c:v>-0.46406866532980406</c:v>
                </c:pt>
                <c:pt idx="3181">
                  <c:v>-0.49921679067563279</c:v>
                </c:pt>
                <c:pt idx="3182">
                  <c:v>-0.53450208092090323</c:v>
                </c:pt>
                <c:pt idx="3183">
                  <c:v>-0.56992450450424725</c:v>
                </c:pt>
                <c:pt idx="3184">
                  <c:v>-0.60548402820032177</c:v>
                </c:pt>
                <c:pt idx="3185">
                  <c:v>-0.64118061714486019</c:v>
                </c:pt>
                <c:pt idx="3186">
                  <c:v>-0.67701423485969614</c:v>
                </c:pt>
                <c:pt idx="3187">
                  <c:v>-0.71298484327818135</c:v>
                </c:pt>
                <c:pt idx="3188">
                  <c:v>-0.74909240276933953</c:v>
                </c:pt>
                <c:pt idx="3189">
                  <c:v>-0.78533687216188341</c:v>
                </c:pt>
                <c:pt idx="3190">
                  <c:v>-0.82171820876896851</c:v>
                </c:pt>
                <c:pt idx="3191">
                  <c:v>-0.85823636841201845</c:v>
                </c:pt>
                <c:pt idx="3192">
                  <c:v>-0.89489130544309203</c:v>
                </c:pt>
                <c:pt idx="3193">
                  <c:v>-0.93168297276976753</c:v>
                </c:pt>
                <c:pt idx="3194">
                  <c:v>-0.96861132187677157</c:v>
                </c:pt>
                <c:pt idx="3195">
                  <c:v>-1.0056763028499101</c:v>
                </c:pt>
                <c:pt idx="3196">
                  <c:v>-1.0428778643974463</c:v>
                </c:pt>
                <c:pt idx="3197">
                  <c:v>-1.0802159538730167</c:v>
                </c:pt>
                <c:pt idx="3198">
                  <c:v>-1.1176905172978246</c:v>
                </c:pt>
                <c:pt idx="3199">
                  <c:v>-1.1553014993812367</c:v>
                </c:pt>
                <c:pt idx="3200">
                  <c:v>-1.1930488435437951</c:v>
                </c:pt>
                <c:pt idx="3201">
                  <c:v>-1.2309324919370019</c:v>
                </c:pt>
                <c:pt idx="3202">
                  <c:v>-1.2689523854651252</c:v>
                </c:pt>
                <c:pt idx="3203">
                  <c:v>-1.3071084638056178</c:v>
                </c:pt>
                <c:pt idx="3204">
                  <c:v>-1.3454006654295589</c:v>
                </c:pt>
                <c:pt idx="3205">
                  <c:v>-1.3838289276218199</c:v>
                </c:pt>
                <c:pt idx="3206">
                  <c:v>-1.4223931865011972</c:v>
                </c:pt>
                <c:pt idx="3207">
                  <c:v>-1.4610933770397982</c:v>
                </c:pt>
                <c:pt idx="3208">
                  <c:v>-1.4999294330829702</c:v>
                </c:pt>
                <c:pt idx="3209">
                  <c:v>-1.5389012873679142</c:v>
                </c:pt>
                <c:pt idx="3210">
                  <c:v>-1.5780088715431946</c:v>
                </c:pt>
                <c:pt idx="3211">
                  <c:v>-1.6172521161872893</c:v>
                </c:pt>
                <c:pt idx="3212">
                  <c:v>-1.6566309508268087</c:v>
                </c:pt>
                <c:pt idx="3213">
                  <c:v>-1.6961453039554883</c:v>
                </c:pt>
                <c:pt idx="3214">
                  <c:v>-1.735795103051339</c:v>
                </c:pt>
                <c:pt idx="3215">
                  <c:v>-1.7755802745950588</c:v>
                </c:pt>
                <c:pt idx="3216">
                  <c:v>-1.8155007440875237</c:v>
                </c:pt>
                <c:pt idx="3217">
                  <c:v>-1.8555564360669621</c:v>
                </c:pt>
                <c:pt idx="3218">
                  <c:v>-1.8957472741263866</c:v>
                </c:pt>
                <c:pt idx="3219">
                  <c:v>-1.9360731809301035</c:v>
                </c:pt>
                <c:pt idx="3220">
                  <c:v>-1.9765340782308169</c:v>
                </c:pt>
                <c:pt idx="3221">
                  <c:v>-2.0171298868861061</c:v>
                </c:pt>
                <c:pt idx="3222">
                  <c:v>-2.0578605268741406</c:v>
                </c:pt>
                <c:pt idx="3223">
                  <c:v>-2.0987259173107331</c:v>
                </c:pt>
                <c:pt idx="3224">
                  <c:v>-2.1397259764641783</c:v>
                </c:pt>
                <c:pt idx="3225">
                  <c:v>-2.1808606217716999</c:v>
                </c:pt>
                <c:pt idx="3226">
                  <c:v>-2.2221297698545368</c:v>
                </c:pt>
                <c:pt idx="3227">
                  <c:v>-2.2635333365334462</c:v>
                </c:pt>
                <c:pt idx="3228">
                  <c:v>-2.3050712368431663</c:v>
                </c:pt>
                <c:pt idx="3229">
                  <c:v>-2.3467433850484838</c:v>
                </c:pt>
                <c:pt idx="3230">
                  <c:v>-2.3885496946575842</c:v>
                </c:pt>
                <c:pt idx="3231">
                  <c:v>-2.4304900784375856</c:v>
                </c:pt>
                <c:pt idx="3232">
                  <c:v>-2.4725644484284142</c:v>
                </c:pt>
                <c:pt idx="3233">
                  <c:v>-2.5147727159568385</c:v>
                </c:pt>
                <c:pt idx="3234">
                  <c:v>-2.5571147916509411</c:v>
                </c:pt>
                <c:pt idx="3235">
                  <c:v>-2.5995905854534209</c:v>
                </c:pt>
                <c:pt idx="3236">
                  <c:v>-2.6422000066355125</c:v>
                </c:pt>
                <c:pt idx="3237">
                  <c:v>-2.6849429638104247</c:v>
                </c:pt>
                <c:pt idx="3238">
                  <c:v>-2.7278193649464635</c:v>
                </c:pt>
                <c:pt idx="3239">
                  <c:v>-2.7708291173801851</c:v>
                </c:pt>
                <c:pt idx="3240">
                  <c:v>-2.8139721278298166</c:v>
                </c:pt>
                <c:pt idx="3241">
                  <c:v>-2.8572483024074464</c:v>
                </c:pt>
                <c:pt idx="3242">
                  <c:v>-2.9006575466319666</c:v>
                </c:pt>
                <c:pt idx="3243">
                  <c:v>-2.9441997654421126</c:v>
                </c:pt>
                <c:pt idx="3244">
                  <c:v>-2.9878748632076406</c:v>
                </c:pt>
                <c:pt idx="3245">
                  <c:v>-3.0316827437429232</c:v>
                </c:pt>
                <c:pt idx="3246">
                  <c:v>-3.0756233103178587</c:v>
                </c:pt>
                <c:pt idx="3247">
                  <c:v>-3.1196964656706112</c:v>
                </c:pt>
                <c:pt idx="3248">
                  <c:v>-3.1639021120190902</c:v>
                </c:pt>
                <c:pt idx="3249">
                  <c:v>-3.2082401510728809</c:v>
                </c:pt>
                <c:pt idx="3250">
                  <c:v>-3.2527104840443233</c:v>
                </c:pt>
                <c:pt idx="3251">
                  <c:v>-3.2973130116602962</c:v>
                </c:pt>
                <c:pt idx="3252">
                  <c:v>-3.3420476341736771</c:v>
                </c:pt>
                <c:pt idx="3253">
                  <c:v>-3.3869142513741055</c:v>
                </c:pt>
                <c:pt idx="3254">
                  <c:v>-3.4319127625992807</c:v>
                </c:pt>
                <c:pt idx="3255">
                  <c:v>-3.4770430667458103</c:v>
                </c:pt>
                <c:pt idx="3256">
                  <c:v>-3.5223050622801582</c:v>
                </c:pt>
                <c:pt idx="3257">
                  <c:v>-3.5676986472492098</c:v>
                </c:pt>
                <c:pt idx="3258">
                  <c:v>-3.6132237192909211</c:v>
                </c:pt>
                <c:pt idx="3259">
                  <c:v>-3.6588801756449851</c:v>
                </c:pt>
                <c:pt idx="3260">
                  <c:v>-3.7046679131629672</c:v>
                </c:pt>
                <c:pt idx="3261">
                  <c:v>-3.7505868283187906</c:v>
                </c:pt>
                <c:pt idx="3262">
                  <c:v>-3.7966368172187752</c:v>
                </c:pt>
                <c:pt idx="3263">
                  <c:v>-3.8428177756119055</c:v>
                </c:pt>
                <c:pt idx="3264">
                  <c:v>-3.889129598899439</c:v>
                </c:pt>
                <c:pt idx="3265">
                  <c:v>-3.9355721821457674</c:v>
                </c:pt>
                <c:pt idx="3266">
                  <c:v>-3.9821454200868907</c:v>
                </c:pt>
                <c:pt idx="3267">
                  <c:v>-4.0288492071411044</c:v>
                </c:pt>
                <c:pt idx="3268">
                  <c:v>-4.0756834374184523</c:v>
                </c:pt>
                <c:pt idx="3269">
                  <c:v>-4.1226480047298582</c:v>
                </c:pt>
                <c:pt idx="3270">
                  <c:v>-4.1697428025974421</c:v>
                </c:pt>
                <c:pt idx="3271">
                  <c:v>-4.2169677242630534</c:v>
                </c:pt>
                <c:pt idx="3272">
                  <c:v>-4.2643226626977064</c:v>
                </c:pt>
                <c:pt idx="3273">
                  <c:v>-4.3118075106115104</c:v>
                </c:pt>
                <c:pt idx="3274">
                  <c:v>-4.3594221604618806</c:v>
                </c:pt>
                <c:pt idx="3275">
                  <c:v>-4.4071665044635324</c:v>
                </c:pt>
                <c:pt idx="3276">
                  <c:v>-4.4550404345966417</c:v>
                </c:pt>
                <c:pt idx="3277">
                  <c:v>-4.5030438426163597</c:v>
                </c:pt>
                <c:pt idx="3278">
                  <c:v>-4.551176620061506</c:v>
                </c:pt>
                <c:pt idx="3279">
                  <c:v>-4.5994386582631579</c:v>
                </c:pt>
                <c:pt idx="3280">
                  <c:v>-4.6478298483538802</c:v>
                </c:pt>
                <c:pt idx="3281">
                  <c:v>-4.6963500812758241</c:v>
                </c:pt>
                <c:pt idx="3282">
                  <c:v>-4.7449992477895995</c:v>
                </c:pt>
                <c:pt idx="3283">
                  <c:v>-4.7937772384829875</c:v>
                </c:pt>
                <c:pt idx="3284">
                  <c:v>-4.8426839437791571</c:v>
                </c:pt>
                <c:pt idx="3285">
                  <c:v>-4.8917192539450678</c:v>
                </c:pt>
                <c:pt idx="3286">
                  <c:v>-4.9408830590997841</c:v>
                </c:pt>
                <c:pt idx="3287">
                  <c:v>-4.9901752492232649</c:v>
                </c:pt>
                <c:pt idx="3288">
                  <c:v>-5.0395957141638661</c:v>
                </c:pt>
                <c:pt idx="3289">
                  <c:v>-5.0891443436471997</c:v>
                </c:pt>
                <c:pt idx="3290">
                  <c:v>-5.1388210272835284</c:v>
                </c:pt>
                <c:pt idx="3291">
                  <c:v>-5.1886256545764713</c:v>
                </c:pt>
                <c:pt idx="3292">
                  <c:v>-5.2385581149306031</c:v>
                </c:pt>
                <c:pt idx="3293">
                  <c:v>-5.2886182976600251</c:v>
                </c:pt>
                <c:pt idx="3294">
                  <c:v>-5.3388060919951634</c:v>
                </c:pt>
                <c:pt idx="3295">
                  <c:v>-5.389121387091711</c:v>
                </c:pt>
                <c:pt idx="3296">
                  <c:v>-5.4395640720378067</c:v>
                </c:pt>
                <c:pt idx="3297">
                  <c:v>-5.4901340358619679</c:v>
                </c:pt>
                <c:pt idx="3298">
                  <c:v>-5.540831167540782</c:v>
                </c:pt>
                <c:pt idx="3299">
                  <c:v>-5.5916553560063207</c:v>
                </c:pt>
                <c:pt idx="3300">
                  <c:v>-5.6426064901540709</c:v>
                </c:pt>
                <c:pt idx="3301">
                  <c:v>-5.6936844588502842</c:v>
                </c:pt>
                <c:pt idx="3302">
                  <c:v>-5.7448891509394961</c:v>
                </c:pt>
                <c:pt idx="3303">
                  <c:v>-5.7962204552516479</c:v>
                </c:pt>
                <c:pt idx="3304">
                  <c:v>-5.8476782606098263</c:v>
                </c:pt>
                <c:pt idx="3305">
                  <c:v>-5.8992624558376257</c:v>
                </c:pt>
                <c:pt idx="3306">
                  <c:v>-5.9509729297662872</c:v>
                </c:pt>
                <c:pt idx="3307">
                  <c:v>-6.0028095712416016</c:v>
                </c:pt>
                <c:pt idx="3308">
                  <c:v>-6.0547722691315222</c:v>
                </c:pt>
                <c:pt idx="3309">
                  <c:v>-6.1068609123331017</c:v>
                </c:pt>
                <c:pt idx="3310">
                  <c:v>-6.1590753897792849</c:v>
                </c:pt>
                <c:pt idx="3311">
                  <c:v>-6.2114155904466628</c:v>
                </c:pt>
                <c:pt idx="3312">
                  <c:v>-6.2638814033613874</c:v>
                </c:pt>
                <c:pt idx="3313">
                  <c:v>-6.3164727176068967</c:v>
                </c:pt>
                <c:pt idx="3314">
                  <c:v>-6.369189422330348</c:v>
                </c:pt>
                <c:pt idx="3315">
                  <c:v>-6.4220314067494773</c:v>
                </c:pt>
                <c:pt idx="3316">
                  <c:v>-6.4749985601590847</c:v>
                </c:pt>
                <c:pt idx="3317">
                  <c:v>-6.5280907719382988</c:v>
                </c:pt>
                <c:pt idx="3318">
                  <c:v>-6.5813079315566299</c:v>
                </c:pt>
                <c:pt idx="3319">
                  <c:v>-6.6346499285806413</c:v>
                </c:pt>
                <c:pt idx="3320">
                  <c:v>-6.6881166526805806</c:v>
                </c:pt>
                <c:pt idx="3321">
                  <c:v>-6.7417079936366884</c:v>
                </c:pt>
                <c:pt idx="3322">
                  <c:v>-6.7954238413454284</c:v>
                </c:pt>
                <c:pt idx="3323">
                  <c:v>-6.8492640858259399</c:v>
                </c:pt>
                <c:pt idx="3324">
                  <c:v>-6.9032286172265565</c:v>
                </c:pt>
                <c:pt idx="3325">
                  <c:v>-6.9573173258305161</c:v>
                </c:pt>
                <c:pt idx="3326">
                  <c:v>-7.0115301020621672</c:v>
                </c:pt>
                <c:pt idx="3327">
                  <c:v>-7.0658668364929014</c:v>
                </c:pt>
                <c:pt idx="3328">
                  <c:v>-7.1203274198476496</c:v>
                </c:pt>
                <c:pt idx="3329">
                  <c:v>-7.1749117430104237</c:v>
                </c:pt>
                <c:pt idx="3330">
                  <c:v>-7.2296196970297002</c:v>
                </c:pt>
                <c:pt idx="3331">
                  <c:v>-7.2844511731252943</c:v>
                </c:pt>
                <c:pt idx="3332">
                  <c:v>-7.3394060626926505</c:v>
                </c:pt>
                <c:pt idx="3333">
                  <c:v>-7.3944842573099212</c:v>
                </c:pt>
                <c:pt idx="3334">
                  <c:v>-7.4496856487422383</c:v>
                </c:pt>
                <c:pt idx="3335">
                  <c:v>-7.5050101289480882</c:v>
                </c:pt>
                <c:pt idx="3336">
                  <c:v>-7.5604575900841127</c:v>
                </c:pt>
                <c:pt idx="3337">
                  <c:v>-7.616027924510429</c:v>
                </c:pt>
                <c:pt idx="3338">
                  <c:v>-7.6717210247966019</c:v>
                </c:pt>
                <c:pt idx="3339">
                  <c:v>-7.7275367837259124</c:v>
                </c:pt>
                <c:pt idx="3340">
                  <c:v>-7.7834750943007549</c:v>
                </c:pt>
                <c:pt idx="3341">
                  <c:v>-7.8395358497475769</c:v>
                </c:pt>
                <c:pt idx="3342">
                  <c:v>-7.8957189435219792</c:v>
                </c:pt>
                <c:pt idx="3343">
                  <c:v>-7.9520242693132541</c:v>
                </c:pt>
                <c:pt idx="3344">
                  <c:v>-8.0084517210489317</c:v>
                </c:pt>
                <c:pt idx="3345">
                  <c:v>-8.065001192900187</c:v>
                </c:pt>
                <c:pt idx="3346">
                  <c:v>-8.1216725792854909</c:v>
                </c:pt>
                <c:pt idx="3347">
                  <c:v>-8.1784657748756224</c:v>
                </c:pt>
                <c:pt idx="3348">
                  <c:v>-8.2353806745973106</c:v>
                </c:pt>
                <c:pt idx="3349">
                  <c:v>-8.2924171736387358</c:v>
                </c:pt>
                <c:pt idx="3350">
                  <c:v>-8.3495751674523984</c:v>
                </c:pt>
                <c:pt idx="3351">
                  <c:v>-8.406854551759654</c:v>
                </c:pt>
                <c:pt idx="3352">
                  <c:v>-8.4642552225550887</c:v>
                </c:pt>
                <c:pt idx="3353">
                  <c:v>-8.5217770761095011</c:v>
                </c:pt>
                <c:pt idx="3354">
                  <c:v>-8.5794200089746298</c:v>
                </c:pt>
                <c:pt idx="3355">
                  <c:v>-8.6371839179859595</c:v>
                </c:pt>
                <c:pt idx="3356">
                  <c:v>-8.6950687002667166</c:v>
                </c:pt>
                <c:pt idx="3357">
                  <c:v>-8.7530742532308405</c:v>
                </c:pt>
                <c:pt idx="3358">
                  <c:v>-8.8112004745871602</c:v>
                </c:pt>
                <c:pt idx="3359">
                  <c:v>-8.869447262341474</c:v>
                </c:pt>
                <c:pt idx="3360">
                  <c:v>-8.9278145148007191</c:v>
                </c:pt>
                <c:pt idx="3361">
                  <c:v>-8.9863021305752095</c:v>
                </c:pt>
                <c:pt idx="3362">
                  <c:v>-9.0449100085816472</c:v>
                </c:pt>
                <c:pt idx="3363">
                  <c:v>-9.1036380480458838</c:v>
                </c:pt>
                <c:pt idx="3364">
                  <c:v>-9.1624861485058435</c:v>
                </c:pt>
                <c:pt idx="3365">
                  <c:v>-9.2214542098137411</c:v>
                </c:pt>
                <c:pt idx="3366">
                  <c:v>-9.2805421321381711</c:v>
                </c:pt>
                <c:pt idx="3367">
                  <c:v>-9.3397498159669752</c:v>
                </c:pt>
                <c:pt idx="3368">
                  <c:v>-9.399077162109327</c:v>
                </c:pt>
                <c:pt idx="3369">
                  <c:v>-9.4585240716967292</c:v>
                </c:pt>
                <c:pt idx="3370">
                  <c:v>-9.5180904461861573</c:v>
                </c:pt>
                <c:pt idx="3371">
                  <c:v>-9.5777761873615503</c:v>
                </c:pt>
                <c:pt idx="3372">
                  <c:v>-9.6375811973344678</c:v>
                </c:pt>
                <c:pt idx="3373">
                  <c:v>-9.6975053785468894</c:v>
                </c:pt>
                <c:pt idx="3374">
                  <c:v>-9.757548633771604</c:v>
                </c:pt>
                <c:pt idx="3375">
                  <c:v>-9.8177108661139059</c:v>
                </c:pt>
                <c:pt idx="3376">
                  <c:v>-9.8779919790126218</c:v>
                </c:pt>
                <c:pt idx="3377">
                  <c:v>-9.938391876240761</c:v>
                </c:pt>
                <c:pt idx="3378">
                  <c:v>-9.9989104619068012</c:v>
                </c:pt>
                <c:pt idx="3379">
                  <c:v>-10.059547640454687</c:v>
                </c:pt>
                <c:pt idx="3380">
                  <c:v>-10.12030331666522</c:v>
                </c:pt>
                <c:pt idx="3381">
                  <c:v>-10.181177395655752</c:v>
                </c:pt>
                <c:pt idx="3382">
                  <c:v>-10.24216978288057</c:v>
                </c:pt>
                <c:pt idx="3383">
                  <c:v>-10.303280384131357</c:v>
                </c:pt>
                <c:pt idx="3384">
                  <c:v>-10.364509105536516</c:v>
                </c:pt>
                <c:pt idx="3385">
                  <c:v>-10.425855853561606</c:v>
                </c:pt>
                <c:pt idx="3386">
                  <c:v>-10.487320535008532</c:v>
                </c:pt>
                <c:pt idx="3387">
                  <c:v>-10.548903057015304</c:v>
                </c:pt>
                <c:pt idx="3388">
                  <c:v>-10.610603327055458</c:v>
                </c:pt>
                <c:pt idx="3389">
                  <c:v>-10.672421252936914</c:v>
                </c:pt>
                <c:pt idx="3390">
                  <c:v>-10.734356742801339</c:v>
                </c:pt>
                <c:pt idx="3391">
                  <c:v>-10.796409705123169</c:v>
                </c:pt>
                <c:pt idx="3392">
                  <c:v>-10.858580048707903</c:v>
                </c:pt>
                <c:pt idx="3393">
                  <c:v>-10.920867682691291</c:v>
                </c:pt>
                <c:pt idx="3394">
                  <c:v>-10.983272516537108</c:v>
                </c:pt>
                <c:pt idx="3395">
                  <c:v>-11.045794460036213</c:v>
                </c:pt>
                <c:pt idx="3396">
                  <c:v>-11.108433423304014</c:v>
                </c:pt>
                <c:pt idx="3397">
                  <c:v>-11.171189316778904</c:v>
                </c:pt>
                <c:pt idx="3398">
                  <c:v>-11.234062051219718</c:v>
                </c:pt>
                <c:pt idx="3399">
                  <c:v>-11.297051537704041</c:v>
                </c:pt>
                <c:pt idx="3400">
                  <c:v>-11.360157687624682</c:v>
                </c:pt>
                <c:pt idx="3401">
                  <c:v>-11.423380412688175</c:v>
                </c:pt>
                <c:pt idx="3402">
                  <c:v>-11.486719624911224</c:v>
                </c:pt>
                <c:pt idx="3403">
                  <c:v>-11.550175236618061</c:v>
                </c:pt>
                <c:pt idx="3404">
                  <c:v>-11.613747160437121</c:v>
                </c:pt>
                <c:pt idx="3405">
                  <c:v>-11.677435309297817</c:v>
                </c:pt>
                <c:pt idx="3406">
                  <c:v>-11.741239596427501</c:v>
                </c:pt>
                <c:pt idx="3407">
                  <c:v>-11.805159935347172</c:v>
                </c:pt>
                <c:pt idx="3408">
                  <c:v>-11.869196239868355</c:v>
                </c:pt>
                <c:pt idx="3409">
                  <c:v>-11.933348424088784</c:v>
                </c:pt>
                <c:pt idx="3410">
                  <c:v>-11.997616402388649</c:v>
                </c:pt>
                <c:pt idx="3411">
                  <c:v>-12.062000089425759</c:v>
                </c:pt>
                <c:pt idx="3412">
                  <c:v>-12.126499400132058</c:v>
                </c:pt>
                <c:pt idx="3413">
                  <c:v>-12.191114249708404</c:v>
                </c:pt>
                <c:pt idx="3414">
                  <c:v>-12.255844553620035</c:v>
                </c:pt>
                <c:pt idx="3415">
                  <c:v>-12.320690227591625</c:v>
                </c:pt>
                <c:pt idx="3416">
                  <c:v>-12.385651187602511</c:v>
                </c:pt>
                <c:pt idx="3417">
                  <c:v>-12.450727349881108</c:v>
                </c:pt>
                <c:pt idx="3418">
                  <c:v>-12.515918630900218</c:v>
                </c:pt>
                <c:pt idx="3419">
                  <c:v>-12.581224947370657</c:v>
                </c:pt>
                <c:pt idx="3420">
                  <c:v>-12.646646216236231</c:v>
                </c:pt>
                <c:pt idx="3421">
                  <c:v>-12.712182354667787</c:v>
                </c:pt>
                <c:pt idx="3422">
                  <c:v>-12.777833280057138</c:v>
                </c:pt>
                <c:pt idx="3423">
                  <c:v>-12.843598910011011</c:v>
                </c:pt>
                <c:pt idx="3424">
                  <c:v>-12.909479162344581</c:v>
                </c:pt>
                <c:pt idx="3425">
                  <c:v>-12.975473955075529</c:v>
                </c:pt>
                <c:pt idx="3426">
                  <c:v>-13.041583206416789</c:v>
                </c:pt>
                <c:pt idx="3427">
                  <c:v>-13.107806834770305</c:v>
                </c:pt>
                <c:pt idx="3428">
                  <c:v>-13.174144758719752</c:v>
                </c:pt>
                <c:pt idx="3429">
                  <c:v>-13.240596897024147</c:v>
                </c:pt>
                <c:pt idx="3430">
                  <c:v>-13.307163168609797</c:v>
                </c:pt>
                <c:pt idx="3431">
                  <c:v>-13.373843492563445</c:v>
                </c:pt>
                <c:pt idx="3432">
                  <c:v>-13.440637788124798</c:v>
                </c:pt>
                <c:pt idx="3433">
                  <c:v>-13.507545974678754</c:v>
                </c:pt>
                <c:pt idx="3434">
                  <c:v>-13.574567971747424</c:v>
                </c:pt>
                <c:pt idx="3435">
                  <c:v>-13.641703698982827</c:v>
                </c:pt>
                <c:pt idx="3436">
                  <c:v>-13.708953076158094</c:v>
                </c:pt>
                <c:pt idx="3437">
                  <c:v>-13.776316023159627</c:v>
                </c:pt>
                <c:pt idx="3438">
                  <c:v>-13.843792459978676</c:v>
                </c:pt>
                <c:pt idx="3439">
                  <c:v>-13.911382306702924</c:v>
                </c:pt>
                <c:pt idx="3440">
                  <c:v>-13.97908548350758</c:v>
                </c:pt>
                <c:pt idx="3441">
                  <c:v>-14.04690191064703</c:v>
                </c:pt>
                <c:pt idx="3442">
                  <c:v>-14.114831508445306</c:v>
                </c:pt>
                <c:pt idx="3443">
                  <c:v>-14.182874197287877</c:v>
                </c:pt>
                <c:pt idx="3444">
                  <c:v>-14.251029897611593</c:v>
                </c:pt>
                <c:pt idx="3445">
                  <c:v>-14.319298529896141</c:v>
                </c:pt>
                <c:pt idx="3446">
                  <c:v>-14.387680014654014</c:v>
                </c:pt>
                <c:pt idx="3447">
                  <c:v>-14.456174272421219</c:v>
                </c:pt>
                <c:pt idx="3448">
                  <c:v>-14.524781223747798</c:v>
                </c:pt>
                <c:pt idx="3449">
                  <c:v>-14.593500789187313</c:v>
                </c:pt>
                <c:pt idx="3450">
                  <c:v>-14.66233288928791</c:v>
                </c:pt>
                <c:pt idx="3451">
                  <c:v>-14.731277444581362</c:v>
                </c:pt>
                <c:pt idx="3452">
                  <c:v>-14.800334375573115</c:v>
                </c:pt>
                <c:pt idx="3453">
                  <c:v>-14.869503602732465</c:v>
                </c:pt>
                <c:pt idx="3454">
                  <c:v>-14.938785046481831</c:v>
                </c:pt>
                <c:pt idx="3455">
                  <c:v>-15.008178627185945</c:v>
                </c:pt>
                <c:pt idx="3456">
                  <c:v>-15.077684265141659</c:v>
                </c:pt>
                <c:pt idx="3457">
                  <c:v>-15.147301880566991</c:v>
                </c:pt>
                <c:pt idx="3458">
                  <c:v>-15.217031393590286</c:v>
                </c:pt>
                <c:pt idx="3459">
                  <c:v>-15.286872724239437</c:v>
                </c:pt>
                <c:pt idx="3460">
                  <c:v>-15.356825792430378</c:v>
                </c:pt>
                <c:pt idx="3461">
                  <c:v>-15.426890517956629</c:v>
                </c:pt>
                <c:pt idx="3462">
                  <c:v>-15.497066820477627</c:v>
                </c:pt>
                <c:pt idx="3463">
                  <c:v>-15.567354619507006</c:v>
                </c:pt>
                <c:pt idx="3464">
                  <c:v>-15.637753834402112</c:v>
                </c:pt>
                <c:pt idx="3465">
                  <c:v>-15.708264384351695</c:v>
                </c:pt>
                <c:pt idx="3466">
                  <c:v>-15.778886188364204</c:v>
                </c:pt>
                <c:pt idx="3467">
                  <c:v>-15.849619165257016</c:v>
                </c:pt>
                <c:pt idx="3468">
                  <c:v>-15.920463233643648</c:v>
                </c:pt>
                <c:pt idx="3469">
                  <c:v>-15.991418311922128</c:v>
                </c:pt>
                <c:pt idx="3470">
                  <c:v>-16.062484318263852</c:v>
                </c:pt>
                <c:pt idx="3471">
                  <c:v>-16.133661170600156</c:v>
                </c:pt>
                <c:pt idx="3472">
                  <c:v>-16.204948786611382</c:v>
                </c:pt>
                <c:pt idx="3473">
                  <c:v>-16.27634708371431</c:v>
                </c:pt>
                <c:pt idx="3474">
                  <c:v>-16.347855979049545</c:v>
                </c:pt>
                <c:pt idx="3475">
                  <c:v>-16.419475389469845</c:v>
                </c:pt>
                <c:pt idx="3476">
                  <c:v>-16.491205231527513</c:v>
                </c:pt>
                <c:pt idx="3477">
                  <c:v>-16.563045421462046</c:v>
                </c:pt>
                <c:pt idx="3478">
                  <c:v>-16.634995875187229</c:v>
                </c:pt>
                <c:pt idx="3479">
                  <c:v>-16.707056508279024</c:v>
                </c:pt>
                <c:pt idx="3480">
                  <c:v>-16.779227235962871</c:v>
                </c:pt>
                <c:pt idx="3481">
                  <c:v>-16.851507973101324</c:v>
                </c:pt>
                <c:pt idx="3482">
                  <c:v>-16.923898634180464</c:v>
                </c:pt>
                <c:pt idx="3483">
                  <c:v>-16.996399133298375</c:v>
                </c:pt>
                <c:pt idx="3484">
                  <c:v>-17.069009384151613</c:v>
                </c:pt>
                <c:pt idx="3485">
                  <c:v>-17.141729300022295</c:v>
                </c:pt>
                <c:pt idx="3486">
                  <c:v>-17.214558793765924</c:v>
                </c:pt>
                <c:pt idx="3487">
                  <c:v>-17.287497777797721</c:v>
                </c:pt>
                <c:pt idx="3488">
                  <c:v>-17.36054616408023</c:v>
                </c:pt>
                <c:pt idx="3489">
                  <c:v>-17.43370386411042</c:v>
                </c:pt>
                <c:pt idx="3490">
                  <c:v>-17.506970788906372</c:v>
                </c:pt>
                <c:pt idx="3491">
                  <c:v>-17.580346848994409</c:v>
                </c:pt>
                <c:pt idx="3492">
                  <c:v>-17.653831954396196</c:v>
                </c:pt>
                <c:pt idx="3493">
                  <c:v>-17.727426014615766</c:v>
                </c:pt>
                <c:pt idx="3494">
                  <c:v>-17.80112893862611</c:v>
                </c:pt>
                <c:pt idx="3495">
                  <c:v>-17.874940634856959</c:v>
                </c:pt>
                <c:pt idx="3496">
                  <c:v>-17.948861011180675</c:v>
                </c:pt>
                <c:pt idx="3497">
                  <c:v>-18.022889974899655</c:v>
                </c:pt>
                <c:pt idx="3498">
                  <c:v>-18.097027432733917</c:v>
                </c:pt>
                <c:pt idx="3499">
                  <c:v>-18.171273290807004</c:v>
                </c:pt>
                <c:pt idx="3500">
                  <c:v>-18.24562745463351</c:v>
                </c:pt>
                <c:pt idx="3501">
                  <c:v>-18.320089829105797</c:v>
                </c:pt>
                <c:pt idx="3502">
                  <c:v>-18.394660318481339</c:v>
                </c:pt>
                <c:pt idx="3503">
                  <c:v>-18.469338826369196</c:v>
                </c:pt>
                <c:pt idx="3504">
                  <c:v>-18.544125255717514</c:v>
                </c:pt>
                <c:pt idx="3505">
                  <c:v>-18.619019508800083</c:v>
                </c:pt>
                <c:pt idx="3506">
                  <c:v>-18.694021487203528</c:v>
                </c:pt>
                <c:pt idx="3507">
                  <c:v>-18.769131091814828</c:v>
                </c:pt>
                <c:pt idx="3508">
                  <c:v>-18.844348222807465</c:v>
                </c:pt>
                <c:pt idx="3509">
                  <c:v>-18.919672779629423</c:v>
                </c:pt>
                <c:pt idx="3510">
                  <c:v>-18.995104660989988</c:v>
                </c:pt>
                <c:pt idx="3511">
                  <c:v>-19.070643764846679</c:v>
                </c:pt>
                <c:pt idx="3512">
                  <c:v>-19.146289988393058</c:v>
                </c:pt>
                <c:pt idx="3513">
                  <c:v>-19.222043228045756</c:v>
                </c:pt>
                <c:pt idx="3514">
                  <c:v>-19.297903379431222</c:v>
                </c:pt>
                <c:pt idx="3515">
                  <c:v>-19.373870337373901</c:v>
                </c:pt>
                <c:pt idx="3516">
                  <c:v>-19.449943995883288</c:v>
                </c:pt>
                <c:pt idx="3517">
                  <c:v>-19.526124248141404</c:v>
                </c:pt>
                <c:pt idx="3518">
                  <c:v>-19.602410986490526</c:v>
                </c:pt>
                <c:pt idx="3519">
                  <c:v>-19.678804102420347</c:v>
                </c:pt>
                <c:pt idx="3520">
                  <c:v>-19.755303486555679</c:v>
                </c:pt>
                <c:pt idx="3521">
                  <c:v>-19.831909028644674</c:v>
                </c:pt>
                <c:pt idx="3522">
                  <c:v>-19.908620617546092</c:v>
                </c:pt>
                <c:pt idx="3523">
                  <c:v>-19.985438141217127</c:v>
                </c:pt>
                <c:pt idx="3524">
                  <c:v>-20.062361486701615</c:v>
                </c:pt>
                <c:pt idx="3525">
                  <c:v>-20.139390540117986</c:v>
                </c:pt>
                <c:pt idx="3526">
                  <c:v>-20.216525186647004</c:v>
                </c:pt>
                <c:pt idx="3527">
                  <c:v>-20.293765310520115</c:v>
                </c:pt>
                <c:pt idx="3528">
                  <c:v>-20.371110795007837</c:v>
                </c:pt>
                <c:pt idx="3529">
                  <c:v>-20.448561522407779</c:v>
                </c:pt>
                <c:pt idx="3530">
                  <c:v>-20.526117374033014</c:v>
                </c:pt>
                <c:pt idx="3531">
                  <c:v>-20.603778230200888</c:v>
                </c:pt>
                <c:pt idx="3532">
                  <c:v>-20.681543970221576</c:v>
                </c:pt>
                <c:pt idx="3533">
                  <c:v>-20.759414472385963</c:v>
                </c:pt>
                <c:pt idx="3534">
                  <c:v>-20.837389613955644</c:v>
                </c:pt>
                <c:pt idx="3535">
                  <c:v>-20.915469271150844</c:v>
                </c:pt>
                <c:pt idx="3536">
                  <c:v>-20.993653319140051</c:v>
                </c:pt>
                <c:pt idx="3537">
                  <c:v>-21.071941632027986</c:v>
                </c:pt>
                <c:pt idx="3538">
                  <c:v>-21.150334082846506</c:v>
                </c:pt>
                <c:pt idx="3539">
                  <c:v>-21.228830543542312</c:v>
                </c:pt>
                <c:pt idx="3540">
                  <c:v>-21.307430884967104</c:v>
                </c:pt>
                <c:pt idx="3541">
                  <c:v>-21.38613497686697</c:v>
                </c:pt>
                <c:pt idx="3542">
                  <c:v>-21.464942687871943</c:v>
                </c:pt>
                <c:pt idx="3543">
                  <c:v>-21.543853885485994</c:v>
                </c:pt>
                <c:pt idx="3544">
                  <c:v>-21.622868436076214</c:v>
                </c:pt>
                <c:pt idx="3545">
                  <c:v>-21.7019862048639</c:v>
                </c:pt>
                <c:pt idx="3546">
                  <c:v>-21.781207055913406</c:v>
                </c:pt>
                <c:pt idx="3547">
                  <c:v>-21.860530852123446</c:v>
                </c:pt>
                <c:pt idx="3548">
                  <c:v>-21.939957455216977</c:v>
                </c:pt>
                <c:pt idx="3549">
                  <c:v>-22.019486725731316</c:v>
                </c:pt>
                <c:pt idx="3550">
                  <c:v>-22.099118523009587</c:v>
                </c:pt>
                <c:pt idx="3551">
                  <c:v>-22.178852705191009</c:v>
                </c:pt>
                <c:pt idx="3552">
                  <c:v>-22.258689129201596</c:v>
                </c:pt>
                <c:pt idx="3553">
                  <c:v>-22.338627650745707</c:v>
                </c:pt>
                <c:pt idx="3554">
                  <c:v>-22.418668124296698</c:v>
                </c:pt>
                <c:pt idx="3555">
                  <c:v>-22.498810403088502</c:v>
                </c:pt>
                <c:pt idx="3556">
                  <c:v>-22.579054339107309</c:v>
                </c:pt>
                <c:pt idx="3557">
                  <c:v>-22.659399783082527</c:v>
                </c:pt>
                <c:pt idx="3558">
                  <c:v>-22.739846584478805</c:v>
                </c:pt>
                <c:pt idx="3559">
                  <c:v>-22.820394591488462</c:v>
                </c:pt>
                <c:pt idx="3560">
                  <c:v>-22.901043651022714</c:v>
                </c:pt>
                <c:pt idx="3561">
                  <c:v>-22.981793608704084</c:v>
                </c:pt>
                <c:pt idx="3562">
                  <c:v>-23.062644308859515</c:v>
                </c:pt>
                <c:pt idx="3563">
                  <c:v>-23.143595594511311</c:v>
                </c:pt>
                <c:pt idx="3564">
                  <c:v>-23.224647307371345</c:v>
                </c:pt>
                <c:pt idx="3565">
                  <c:v>-23.305799287832741</c:v>
                </c:pt>
                <c:pt idx="3566">
                  <c:v>-23.387051374963718</c:v>
                </c:pt>
                <c:pt idx="3567">
                  <c:v>-23.468403406500016</c:v>
                </c:pt>
                <c:pt idx="3568">
                  <c:v>-23.549855218838598</c:v>
                </c:pt>
                <c:pt idx="3569">
                  <c:v>-23.631406647030513</c:v>
                </c:pt>
                <c:pt idx="3570">
                  <c:v>-23.713057524775792</c:v>
                </c:pt>
                <c:pt idx="3571">
                  <c:v>-23.794807684415392</c:v>
                </c:pt>
                <c:pt idx="3572">
                  <c:v>-23.876656956926841</c:v>
                </c:pt>
                <c:pt idx="3573">
                  <c:v>-23.958605171917231</c:v>
                </c:pt>
                <c:pt idx="3574">
                  <c:v>-24.040652157617654</c:v>
                </c:pt>
                <c:pt idx="3575">
                  <c:v>-24.122797740878465</c:v>
                </c:pt>
                <c:pt idx="3576">
                  <c:v>-24.20504174716293</c:v>
                </c:pt>
                <c:pt idx="3577">
                  <c:v>-24.287384000542023</c:v>
                </c:pt>
                <c:pt idx="3578">
                  <c:v>-24.369824323690324</c:v>
                </c:pt>
                <c:pt idx="3579">
                  <c:v>-24.452362537879992</c:v>
                </c:pt>
                <c:pt idx="3580">
                  <c:v>-24.534998462976915</c:v>
                </c:pt>
                <c:pt idx="3581">
                  <c:v>-24.61773191743567</c:v>
                </c:pt>
                <c:pt idx="3582">
                  <c:v>-24.700562718295544</c:v>
                </c:pt>
                <c:pt idx="3583">
                  <c:v>-24.783490681175948</c:v>
                </c:pt>
                <c:pt idx="3584">
                  <c:v>-24.866515620272999</c:v>
                </c:pt>
                <c:pt idx="3585">
                  <c:v>-24.949637348354663</c:v>
                </c:pt>
                <c:pt idx="3586">
                  <c:v>-25.032855676758572</c:v>
                </c:pt>
                <c:pt idx="3587">
                  <c:v>-25.11617041538738</c:v>
                </c:pt>
                <c:pt idx="3588">
                  <c:v>-25.199581372705961</c:v>
                </c:pt>
                <c:pt idx="3589">
                  <c:v>-25.283088355737927</c:v>
                </c:pt>
                <c:pt idx="3590">
                  <c:v>-25.366691170063696</c:v>
                </c:pt>
                <c:pt idx="3591">
                  <c:v>-25.450389619816175</c:v>
                </c:pt>
                <c:pt idx="3592">
                  <c:v>-25.534183507679916</c:v>
                </c:pt>
                <c:pt idx="3593">
                  <c:v>-25.618072634887309</c:v>
                </c:pt>
                <c:pt idx="3594">
                  <c:v>-25.702056801216994</c:v>
                </c:pt>
                <c:pt idx="3595">
                  <c:v>-25.786135804992281</c:v>
                </c:pt>
                <c:pt idx="3596">
                  <c:v>-25.87030944307849</c:v>
                </c:pt>
                <c:pt idx="3597">
                  <c:v>-25.954577510881943</c:v>
                </c:pt>
                <c:pt idx="3598">
                  <c:v>-26.038939802347862</c:v>
                </c:pt>
                <c:pt idx="3599">
                  <c:v>-26.123396109959906</c:v>
                </c:pt>
                <c:pt idx="3600">
                  <c:v>-26.207946224738372</c:v>
                </c:pt>
                <c:pt idx="3601">
                  <c:v>-26.292589936239892</c:v>
                </c:pt>
                <c:pt idx="3602">
                  <c:v>-26.377327032555996</c:v>
                </c:pt>
                <c:pt idx="3603">
                  <c:v>-26.462157300313219</c:v>
                </c:pt>
                <c:pt idx="3604">
                  <c:v>-26.547080524672644</c:v>
                </c:pt>
                <c:pt idx="3605">
                  <c:v>-26.632096489329264</c:v>
                </c:pt>
                <c:pt idx="3606">
                  <c:v>-26.717204976512523</c:v>
                </c:pt>
                <c:pt idx="3607">
                  <c:v>-26.802405766986482</c:v>
                </c:pt>
                <c:pt idx="3608">
                  <c:v>-26.887698640049958</c:v>
                </c:pt>
                <c:pt idx="3609">
                  <c:v>-26.973083373537126</c:v>
                </c:pt>
                <c:pt idx="3610">
                  <c:v>-27.058559743818709</c:v>
                </c:pt>
                <c:pt idx="3611">
                  <c:v>-27.144127525802368</c:v>
                </c:pt>
                <c:pt idx="3612">
                  <c:v>-27.229786492934434</c:v>
                </c:pt>
                <c:pt idx="3613">
                  <c:v>-27.315536417200079</c:v>
                </c:pt>
                <c:pt idx="3614">
                  <c:v>-27.401377069126774</c:v>
                </c:pt>
                <c:pt idx="3615">
                  <c:v>-27.487308217784062</c:v>
                </c:pt>
                <c:pt idx="3616">
                  <c:v>-27.573329630786752</c:v>
                </c:pt>
                <c:pt idx="3617">
                  <c:v>-27.659441074296041</c:v>
                </c:pt>
                <c:pt idx="3618">
                  <c:v>-27.745642313022508</c:v>
                </c:pt>
                <c:pt idx="3619">
                  <c:v>-27.8319331102281</c:v>
                </c:pt>
                <c:pt idx="3620">
                  <c:v>-27.918313227729385</c:v>
                </c:pt>
                <c:pt idx="3621">
                  <c:v>-28.004782425899187</c:v>
                </c:pt>
                <c:pt idx="3622">
                  <c:v>-28.091340463670949</c:v>
                </c:pt>
                <c:pt idx="3623">
                  <c:v>-28.177987098540946</c:v>
                </c:pt>
                <c:pt idx="3624">
                  <c:v>-28.264722086571943</c:v>
                </c:pt>
                <c:pt idx="3625">
                  <c:v>-28.351545182397089</c:v>
                </c:pt>
                <c:pt idx="3626">
                  <c:v>-28.438456139223018</c:v>
                </c:pt>
                <c:pt idx="3627">
                  <c:v>-28.525454708834353</c:v>
                </c:pt>
                <c:pt idx="3628">
                  <c:v>-28.612540641597416</c:v>
                </c:pt>
                <c:pt idx="3629">
                  <c:v>-28.699713686464602</c:v>
                </c:pt>
                <c:pt idx="3630">
                  <c:v>-28.78697359097897</c:v>
                </c:pt>
                <c:pt idx="3631">
                  <c:v>-28.874320101279043</c:v>
                </c:pt>
                <c:pt idx="3632">
                  <c:v>-28.961752962102739</c:v>
                </c:pt>
                <c:pt idx="3633">
                  <c:v>-29.04927191679382</c:v>
                </c:pt>
                <c:pt idx="3634">
                  <c:v>-29.136876707305749</c:v>
                </c:pt>
                <c:pt idx="3635">
                  <c:v>-29.224567074207858</c:v>
                </c:pt>
                <c:pt idx="3636">
                  <c:v>-29.312342756690644</c:v>
                </c:pt>
                <c:pt idx="3637">
                  <c:v>-29.4002034925714</c:v>
                </c:pt>
                <c:pt idx="3638">
                  <c:v>-29.488149018300408</c:v>
                </c:pt>
                <c:pt idx="3639">
                  <c:v>-29.576179068966667</c:v>
                </c:pt>
                <c:pt idx="3640">
                  <c:v>-29.664293378304247</c:v>
                </c:pt>
                <c:pt idx="3641">
                  <c:v>-29.752491678699155</c:v>
                </c:pt>
                <c:pt idx="3642">
                  <c:v>-29.840773701195346</c:v>
                </c:pt>
                <c:pt idx="3643">
                  <c:v>-29.929139175501618</c:v>
                </c:pt>
                <c:pt idx="3644">
                  <c:v>-30.017587829999187</c:v>
                </c:pt>
                <c:pt idx="3645">
                  <c:v>-30.106119391747782</c:v>
                </c:pt>
                <c:pt idx="3646">
                  <c:v>-30.194733586493953</c:v>
                </c:pt>
                <c:pt idx="3647">
                  <c:v>-30.283430138677968</c:v>
                </c:pt>
                <c:pt idx="3648">
                  <c:v>-30.37220877144161</c:v>
                </c:pt>
                <c:pt idx="3649">
                  <c:v>-30.461069206636111</c:v>
                </c:pt>
                <c:pt idx="3650">
                  <c:v>-30.550011164829822</c:v>
                </c:pt>
                <c:pt idx="3651">
                  <c:v>-30.639034365317031</c:v>
                </c:pt>
                <c:pt idx="3652">
                  <c:v>-30.728138526125562</c:v>
                </c:pt>
                <c:pt idx="3653">
                  <c:v>-30.817323364025519</c:v>
                </c:pt>
                <c:pt idx="3654">
                  <c:v>-30.90658859453832</c:v>
                </c:pt>
                <c:pt idx="3655">
                  <c:v>-30.995933931944961</c:v>
                </c:pt>
                <c:pt idx="3656">
                  <c:v>-31.08535908929553</c:v>
                </c:pt>
                <c:pt idx="3657">
                  <c:v>-31.174863778418022</c:v>
                </c:pt>
                <c:pt idx="3658">
                  <c:v>-31.264447709927868</c:v>
                </c:pt>
                <c:pt idx="3659">
                  <c:v>-31.35411059323717</c:v>
                </c:pt>
                <c:pt idx="3660">
                  <c:v>-31.443852136564754</c:v>
                </c:pt>
                <c:pt idx="3661">
                  <c:v>-31.533672046945664</c:v>
                </c:pt>
                <c:pt idx="3662">
                  <c:v>-31.62357003024113</c:v>
                </c:pt>
                <c:pt idx="3663">
                  <c:v>-31.713545791149183</c:v>
                </c:pt>
                <c:pt idx="3664">
                  <c:v>-31.803599033214166</c:v>
                </c:pt>
                <c:pt idx="3665">
                  <c:v>-31.893729458837917</c:v>
                </c:pt>
                <c:pt idx="3666">
                  <c:v>-31.983936769289972</c:v>
                </c:pt>
                <c:pt idx="3667">
                  <c:v>-32.074220664718169</c:v>
                </c:pt>
                <c:pt idx="3668">
                  <c:v>-32.164580844160213</c:v>
                </c:pt>
                <c:pt idx="3669">
                  <c:v>-32.255017005554265</c:v>
                </c:pt>
                <c:pt idx="3670">
                  <c:v>-32.345528845750053</c:v>
                </c:pt>
                <c:pt idx="3671">
                  <c:v>-32.436116060520646</c:v>
                </c:pt>
                <c:pt idx="3672">
                  <c:v>-32.526778344573799</c:v>
                </c:pt>
                <c:pt idx="3673">
                  <c:v>-32.617515391563472</c:v>
                </c:pt>
                <c:pt idx="3674">
                  <c:v>-32.708326894101766</c:v>
                </c:pt>
                <c:pt idx="3675">
                  <c:v>-32.799212543771269</c:v>
                </c:pt>
                <c:pt idx="3676">
                  <c:v>-32.890172031136224</c:v>
                </c:pt>
                <c:pt idx="3677">
                  <c:v>-32.981205045756099</c:v>
                </c:pt>
                <c:pt idx="3678">
                  <c:v>-33.072311276196658</c:v>
                </c:pt>
                <c:pt idx="3679">
                  <c:v>-33.16349041004343</c:v>
                </c:pt>
                <c:pt idx="3680">
                  <c:v>-33.254742133914021</c:v>
                </c:pt>
                <c:pt idx="3681">
                  <c:v>-33.346066133471012</c:v>
                </c:pt>
                <c:pt idx="3682">
                  <c:v>-33.43746209343486</c:v>
                </c:pt>
                <c:pt idx="3683">
                  <c:v>-33.528929697597079</c:v>
                </c:pt>
                <c:pt idx="3684">
                  <c:v>-33.620468628833287</c:v>
                </c:pt>
                <c:pt idx="3685">
                  <c:v>-33.712078569117104</c:v>
                </c:pt>
                <c:pt idx="3686">
                  <c:v>-33.803759199532884</c:v>
                </c:pt>
                <c:pt idx="3687">
                  <c:v>-33.895510200289799</c:v>
                </c:pt>
                <c:pt idx="3688">
                  <c:v>-33.987331250735679</c:v>
                </c:pt>
                <c:pt idx="3689">
                  <c:v>-34.079222029370605</c:v>
                </c:pt>
                <c:pt idx="3690">
                  <c:v>-34.171182213861215</c:v>
                </c:pt>
                <c:pt idx="3691">
                  <c:v>-34.263211481054711</c:v>
                </c:pt>
                <c:pt idx="3692">
                  <c:v>-34.355309506992796</c:v>
                </c:pt>
                <c:pt idx="3693">
                  <c:v>-34.447475966926802</c:v>
                </c:pt>
                <c:pt idx="3694">
                  <c:v>-34.53971053533153</c:v>
                </c:pt>
                <c:pt idx="3695">
                  <c:v>-34.63201288592024</c:v>
                </c:pt>
                <c:pt idx="3696">
                  <c:v>-34.724382691659308</c:v>
                </c:pt>
                <c:pt idx="3697">
                  <c:v>-34.816819624782731</c:v>
                </c:pt>
                <c:pt idx="3698">
                  <c:v>-34.909323356807967</c:v>
                </c:pt>
                <c:pt idx="3699">
                  <c:v>-35.001893558550179</c:v>
                </c:pt>
                <c:pt idx="3700">
                  <c:v>-35.094529900137687</c:v>
                </c:pt>
                <c:pt idx="3701">
                  <c:v>-35.187232051027678</c:v>
                </c:pt>
                <c:pt idx="3702">
                  <c:v>-35.279999680020978</c:v>
                </c:pt>
                <c:pt idx="3703">
                  <c:v>-35.372832455277873</c:v>
                </c:pt>
                <c:pt idx="3704">
                  <c:v>-35.465730044334002</c:v>
                </c:pt>
                <c:pt idx="3705">
                  <c:v>-35.558692114115644</c:v>
                </c:pt>
                <c:pt idx="3706">
                  <c:v>-35.651718330955831</c:v>
                </c:pt>
                <c:pt idx="3707">
                  <c:v>-35.744808360610151</c:v>
                </c:pt>
                <c:pt idx="3708">
                  <c:v>-35.83796186827275</c:v>
                </c:pt>
                <c:pt idx="3709">
                  <c:v>-35.931178518592716</c:v>
                </c:pt>
                <c:pt idx="3710">
                  <c:v>-36.024457975689835</c:v>
                </c:pt>
                <c:pt idx="3711">
                  <c:v>-36.117799903171367</c:v>
                </c:pt>
                <c:pt idx="3712">
                  <c:v>-36.211203964148091</c:v>
                </c:pt>
                <c:pt idx="3713">
                  <c:v>-36.304669821251089</c:v>
                </c:pt>
                <c:pt idx="3714">
                  <c:v>-36.398197136648093</c:v>
                </c:pt>
                <c:pt idx="3715">
                  <c:v>-36.49178557206001</c:v>
                </c:pt>
                <c:pt idx="3716">
                  <c:v>-36.585434788777974</c:v>
                </c:pt>
                <c:pt idx="3717">
                  <c:v>-36.679144447680343</c:v>
                </c:pt>
                <c:pt idx="3718">
                  <c:v>-36.772914209248796</c:v>
                </c:pt>
                <c:pt idx="3719">
                  <c:v>-36.866743733585842</c:v>
                </c:pt>
                <c:pt idx="3720">
                  <c:v>-36.960632680432084</c:v>
                </c:pt>
                <c:pt idx="3721">
                  <c:v>-37.054580709182858</c:v>
                </c:pt>
                <c:pt idx="3722">
                  <c:v>-37.148587478905355</c:v>
                </c:pt>
                <c:pt idx="3723">
                  <c:v>-37.242652648356597</c:v>
                </c:pt>
                <c:pt idx="3724">
                  <c:v>-37.336775875999834</c:v>
                </c:pt>
                <c:pt idx="3725">
                  <c:v>-37.430956820022331</c:v>
                </c:pt>
                <c:pt idx="3726">
                  <c:v>-37.525195138352956</c:v>
                </c:pt>
                <c:pt idx="3727">
                  <c:v>-37.619490488679169</c:v>
                </c:pt>
                <c:pt idx="3728">
                  <c:v>-37.713842528465385</c:v>
                </c:pt>
                <c:pt idx="3729">
                  <c:v>-37.808250914969513</c:v>
                </c:pt>
                <c:pt idx="3730">
                  <c:v>-37.902715305261495</c:v>
                </c:pt>
                <c:pt idx="3731">
                  <c:v>-37.997235356240267</c:v>
                </c:pt>
                <c:pt idx="3732">
                  <c:v>-38.091810724652376</c:v>
                </c:pt>
                <c:pt idx="3733">
                  <c:v>-38.186441067108746</c:v>
                </c:pt>
                <c:pt idx="3734">
                  <c:v>-38.281126040103359</c:v>
                </c:pt>
                <c:pt idx="3735">
                  <c:v>-38.375865300030291</c:v>
                </c:pt>
                <c:pt idx="3736">
                  <c:v>-38.470658503202557</c:v>
                </c:pt>
                <c:pt idx="3737">
                  <c:v>-38.565505305869237</c:v>
                </c:pt>
                <c:pt idx="3738">
                  <c:v>-38.66040536423364</c:v>
                </c:pt>
                <c:pt idx="3739">
                  <c:v>-38.755358334471552</c:v>
                </c:pt>
                <c:pt idx="3740">
                  <c:v>-38.850363872748929</c:v>
                </c:pt>
                <c:pt idx="3741">
                  <c:v>-38.945421635239995</c:v>
                </c:pt>
                <c:pt idx="3742">
                  <c:v>-39.040531278145501</c:v>
                </c:pt>
                <c:pt idx="3743">
                  <c:v>-39.135692457710341</c:v>
                </c:pt>
                <c:pt idx="3744">
                  <c:v>-39.230904830242451</c:v>
                </c:pt>
                <c:pt idx="3745">
                  <c:v>-39.326168052129773</c:v>
                </c:pt>
                <c:pt idx="3746">
                  <c:v>-39.421481779859135</c:v>
                </c:pt>
                <c:pt idx="3747">
                  <c:v>-39.516845670034392</c:v>
                </c:pt>
                <c:pt idx="3748">
                  <c:v>-39.612259379394047</c:v>
                </c:pt>
                <c:pt idx="3749">
                  <c:v>-39.707722564829623</c:v>
                </c:pt>
                <c:pt idx="3750">
                  <c:v>-39.803234883404045</c:v>
                </c:pt>
                <c:pt idx="3751">
                  <c:v>-39.89879599236928</c:v>
                </c:pt>
                <c:pt idx="3752">
                  <c:v>-39.994405549184712</c:v>
                </c:pt>
                <c:pt idx="3753">
                  <c:v>-40.090063211535082</c:v>
                </c:pt>
                <c:pt idx="3754">
                  <c:v>-40.185768637348673</c:v>
                </c:pt>
                <c:pt idx="3755">
                  <c:v>-40.28152148481557</c:v>
                </c:pt>
                <c:pt idx="3756">
                  <c:v>-40.377321412405152</c:v>
                </c:pt>
                <c:pt idx="3757">
                  <c:v>-40.473168078884576</c:v>
                </c:pt>
                <c:pt idx="3758">
                  <c:v>-40.569061143336782</c:v>
                </c:pt>
                <c:pt idx="3759">
                  <c:v>-40.665000265178136</c:v>
                </c:pt>
                <c:pt idx="3760">
                  <c:v>-40.760985104176726</c:v>
                </c:pt>
                <c:pt idx="3761">
                  <c:v>-40.857015320469884</c:v>
                </c:pt>
                <c:pt idx="3762">
                  <c:v>-40.953090574582745</c:v>
                </c:pt>
                <c:pt idx="3763">
                  <c:v>-41.049210527445261</c:v>
                </c:pt>
                <c:pt idx="3764">
                  <c:v>-41.145374840410518</c:v>
                </c:pt>
                <c:pt idx="3765">
                  <c:v>-41.241583175272368</c:v>
                </c:pt>
                <c:pt idx="3766">
                  <c:v>-41.337835194283088</c:v>
                </c:pt>
                <c:pt idx="3767">
                  <c:v>-41.434130560171276</c:v>
                </c:pt>
                <c:pt idx="3768">
                  <c:v>-41.530468936159018</c:v>
                </c:pt>
                <c:pt idx="3769">
                  <c:v>-41.626849985979874</c:v>
                </c:pt>
                <c:pt idx="3770">
                  <c:v>-41.723273373896163</c:v>
                </c:pt>
                <c:pt idx="3771">
                  <c:v>-41.819738764716547</c:v>
                </c:pt>
                <c:pt idx="3772">
                  <c:v>-41.916245823813057</c:v>
                </c:pt>
                <c:pt idx="3773">
                  <c:v>-42.012794217138946</c:v>
                </c:pt>
                <c:pt idx="3774">
                  <c:v>-42.109383611245484</c:v>
                </c:pt>
                <c:pt idx="3775">
                  <c:v>-42.206013673299211</c:v>
                </c:pt>
                <c:pt idx="3776">
                  <c:v>-42.302684071099307</c:v>
                </c:pt>
                <c:pt idx="3777">
                  <c:v>-42.399394473094496</c:v>
                </c:pt>
                <c:pt idx="3778">
                  <c:v>-42.496144548399371</c:v>
                </c:pt>
                <c:pt idx="3779">
                  <c:v>-42.592933966812367</c:v>
                </c:pt>
                <c:pt idx="3780">
                  <c:v>-42.689762398831725</c:v>
                </c:pt>
                <c:pt idx="3781">
                  <c:v>-42.786629515672672</c:v>
                </c:pt>
                <c:pt idx="3782">
                  <c:v>-42.883534989282957</c:v>
                </c:pt>
                <c:pt idx="3783">
                  <c:v>-42.980478492361158</c:v>
                </c:pt>
                <c:pt idx="3784">
                  <c:v>-43.07745969837147</c:v>
                </c:pt>
                <c:pt idx="3785">
                  <c:v>-43.174478281560766</c:v>
                </c:pt>
                <c:pt idx="3786">
                  <c:v>-43.271533916974676</c:v>
                </c:pt>
                <c:pt idx="3787">
                  <c:v>-43.368626280473677</c:v>
                </c:pt>
                <c:pt idx="3788">
                  <c:v>-43.465755048749067</c:v>
                </c:pt>
                <c:pt idx="3789">
                  <c:v>-43.562919899339107</c:v>
                </c:pt>
                <c:pt idx="3790">
                  <c:v>-43.660120510643956</c:v>
                </c:pt>
                <c:pt idx="3791">
                  <c:v>-43.757356561942878</c:v>
                </c:pt>
                <c:pt idx="3792">
                  <c:v>-43.854627733407874</c:v>
                </c:pt>
                <c:pt idx="3793">
                  <c:v>-43.951933706120784</c:v>
                </c:pt>
                <c:pt idx="3794">
                  <c:v>-44.049274162087706</c:v>
                </c:pt>
                <c:pt idx="3795">
                  <c:v>-44.146648784254197</c:v>
                </c:pt>
                <c:pt idx="3796">
                  <c:v>-44.244057256520755</c:v>
                </c:pt>
                <c:pt idx="3797">
                  <c:v>-44.34149926375725</c:v>
                </c:pt>
                <c:pt idx="3798">
                  <c:v>-44.438974491818314</c:v>
                </c:pt>
                <c:pt idx="3799">
                  <c:v>-44.53648262755749</c:v>
                </c:pt>
                <c:pt idx="3800">
                  <c:v>-44.634023358841787</c:v>
                </c:pt>
                <c:pt idx="3801">
                  <c:v>-44.731596374566429</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933312"/>
        <c:axId val="175947776"/>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90.006600203501463</c:v>
                </c:pt>
                <c:pt idx="1">
                  <c:v>90.006625284273511</c:v>
                </c:pt>
                <c:pt idx="2">
                  <c:v>90.006650460352475</c:v>
                </c:pt>
                <c:pt idx="3">
                  <c:v>90.006675732100533</c:v>
                </c:pt>
                <c:pt idx="4">
                  <c:v>90.006701099881198</c:v>
                </c:pt>
                <c:pt idx="5">
                  <c:v>90.006726564059448</c:v>
                </c:pt>
                <c:pt idx="6">
                  <c:v>90.006752125001526</c:v>
                </c:pt>
                <c:pt idx="7">
                  <c:v>90.006777783075194</c:v>
                </c:pt>
                <c:pt idx="8">
                  <c:v>90.006803538649507</c:v>
                </c:pt>
                <c:pt idx="9">
                  <c:v>90.006829392095</c:v>
                </c:pt>
                <c:pt idx="10">
                  <c:v>90.00685534378357</c:v>
                </c:pt>
                <c:pt idx="11">
                  <c:v>90.006881394088524</c:v>
                </c:pt>
                <c:pt idx="12">
                  <c:v>90.006907543384628</c:v>
                </c:pt>
                <c:pt idx="13">
                  <c:v>90.006933792048059</c:v>
                </c:pt>
                <c:pt idx="14">
                  <c:v>90.006960140456371</c:v>
                </c:pt>
                <c:pt idx="15">
                  <c:v>90.006986588988639</c:v>
                </c:pt>
                <c:pt idx="16">
                  <c:v>90.007013138025286</c:v>
                </c:pt>
                <c:pt idx="17">
                  <c:v>90.007039787948287</c:v>
                </c:pt>
                <c:pt idx="18">
                  <c:v>90.007066539140951</c:v>
                </c:pt>
                <c:pt idx="19">
                  <c:v>90.00709339198815</c:v>
                </c:pt>
                <c:pt idx="20">
                  <c:v>90.007120346876121</c:v>
                </c:pt>
                <c:pt idx="21">
                  <c:v>90.007147404192679</c:v>
                </c:pt>
                <c:pt idx="22">
                  <c:v>90.007174564327002</c:v>
                </c:pt>
                <c:pt idx="23">
                  <c:v>90.007201827669832</c:v>
                </c:pt>
                <c:pt idx="24">
                  <c:v>90.007229194613345</c:v>
                </c:pt>
                <c:pt idx="25">
                  <c:v>90.007256665551225</c:v>
                </c:pt>
                <c:pt idx="26">
                  <c:v>90.007284240878633</c:v>
                </c:pt>
                <c:pt idx="27">
                  <c:v>90.007311920992279</c:v>
                </c:pt>
                <c:pt idx="28">
                  <c:v>90.007339706290352</c:v>
                </c:pt>
                <c:pt idx="29">
                  <c:v>90.007367597172504</c:v>
                </c:pt>
                <c:pt idx="30">
                  <c:v>90.007395594040005</c:v>
                </c:pt>
                <c:pt idx="31">
                  <c:v>90.007423697295593</c:v>
                </c:pt>
                <c:pt idx="32">
                  <c:v>90.007451907343523</c:v>
                </c:pt>
                <c:pt idx="33">
                  <c:v>90.007480224589614</c:v>
                </c:pt>
                <c:pt idx="34">
                  <c:v>90.00750864944122</c:v>
                </c:pt>
                <c:pt idx="35">
                  <c:v>90.007537182307232</c:v>
                </c:pt>
                <c:pt idx="36">
                  <c:v>90.007565823598142</c:v>
                </c:pt>
                <c:pt idx="37">
                  <c:v>90.00759457372591</c:v>
                </c:pt>
                <c:pt idx="38">
                  <c:v>90.007623433104158</c:v>
                </c:pt>
                <c:pt idx="39">
                  <c:v>90.007652402147997</c:v>
                </c:pt>
                <c:pt idx="40">
                  <c:v>90.00768148127419</c:v>
                </c:pt>
                <c:pt idx="41">
                  <c:v>90.007710670901048</c:v>
                </c:pt>
                <c:pt idx="42">
                  <c:v>90.007739971448473</c:v>
                </c:pt>
                <c:pt idx="43">
                  <c:v>90.007769383337944</c:v>
                </c:pt>
                <c:pt idx="44">
                  <c:v>90.007798906992562</c:v>
                </c:pt>
                <c:pt idx="45">
                  <c:v>90.007828542837061</c:v>
                </c:pt>
                <c:pt idx="46">
                  <c:v>90.007858291297751</c:v>
                </c:pt>
                <c:pt idx="47">
                  <c:v>90.007888152802551</c:v>
                </c:pt>
                <c:pt idx="48">
                  <c:v>90.007918127781053</c:v>
                </c:pt>
                <c:pt idx="49">
                  <c:v>90.007948216664431</c:v>
                </c:pt>
                <c:pt idx="50">
                  <c:v>90.007978419885561</c:v>
                </c:pt>
                <c:pt idx="51">
                  <c:v>90.00800873787891</c:v>
                </c:pt>
                <c:pt idx="52">
                  <c:v>90.008039171080583</c:v>
                </c:pt>
                <c:pt idx="53">
                  <c:v>90.008069719928415</c:v>
                </c:pt>
                <c:pt idx="54">
                  <c:v>90.008100384861848</c:v>
                </c:pt>
                <c:pt idx="55">
                  <c:v>90.008131166321974</c:v>
                </c:pt>
                <c:pt idx="56">
                  <c:v>90.008162064751644</c:v>
                </c:pt>
                <c:pt idx="57">
                  <c:v>90.008193080595319</c:v>
                </c:pt>
                <c:pt idx="58">
                  <c:v>90.008224214299176</c:v>
                </c:pt>
                <c:pt idx="59">
                  <c:v>90.008255466311084</c:v>
                </c:pt>
                <c:pt idx="60">
                  <c:v>90.00828683708059</c:v>
                </c:pt>
                <c:pt idx="61">
                  <c:v>90.008318327059001</c:v>
                </c:pt>
                <c:pt idx="62">
                  <c:v>90.008349936699304</c:v>
                </c:pt>
                <c:pt idx="63">
                  <c:v>90.008381666456216</c:v>
                </c:pt>
                <c:pt idx="64">
                  <c:v>90.008413516786163</c:v>
                </c:pt>
                <c:pt idx="65">
                  <c:v>90.008445488147331</c:v>
                </c:pt>
                <c:pt idx="66">
                  <c:v>90.008477580999681</c:v>
                </c:pt>
                <c:pt idx="67">
                  <c:v>90.008509795804784</c:v>
                </c:pt>
                <c:pt idx="68">
                  <c:v>90.008542133026154</c:v>
                </c:pt>
                <c:pt idx="69">
                  <c:v>90.008574593128913</c:v>
                </c:pt>
                <c:pt idx="70">
                  <c:v>90.008607176580043</c:v>
                </c:pt>
                <c:pt idx="71">
                  <c:v>90.008639883848247</c:v>
                </c:pt>
                <c:pt idx="72">
                  <c:v>90.00867271540406</c:v>
                </c:pt>
                <c:pt idx="73">
                  <c:v>90.00870567171971</c:v>
                </c:pt>
                <c:pt idx="74">
                  <c:v>90.008738753269355</c:v>
                </c:pt>
                <c:pt idx="75">
                  <c:v>90.008771960528861</c:v>
                </c:pt>
                <c:pt idx="76">
                  <c:v>90.008805293975911</c:v>
                </c:pt>
                <c:pt idx="77">
                  <c:v>90.008838754090021</c:v>
                </c:pt>
                <c:pt idx="78">
                  <c:v>90.008872341352557</c:v>
                </c:pt>
                <c:pt idx="79">
                  <c:v>90.00890605624663</c:v>
                </c:pt>
                <c:pt idx="80">
                  <c:v>90.008939899257271</c:v>
                </c:pt>
                <c:pt idx="81">
                  <c:v>90.008973870871316</c:v>
                </c:pt>
                <c:pt idx="82">
                  <c:v>90.009007971577446</c:v>
                </c:pt>
                <c:pt idx="83">
                  <c:v>90.009042201866237</c:v>
                </c:pt>
                <c:pt idx="84">
                  <c:v>90.009076562230092</c:v>
                </c:pt>
                <c:pt idx="85">
                  <c:v>90.009111053163295</c:v>
                </c:pt>
                <c:pt idx="86">
                  <c:v>90.009145675162003</c:v>
                </c:pt>
                <c:pt idx="87">
                  <c:v>90.009180428724264</c:v>
                </c:pt>
                <c:pt idx="88">
                  <c:v>90.009215314350044</c:v>
                </c:pt>
                <c:pt idx="89">
                  <c:v>90.009250332541129</c:v>
                </c:pt>
                <c:pt idx="90">
                  <c:v>90.009285483801321</c:v>
                </c:pt>
                <c:pt idx="91">
                  <c:v>90.009320768636243</c:v>
                </c:pt>
                <c:pt idx="92">
                  <c:v>90.009356187553507</c:v>
                </c:pt>
                <c:pt idx="93">
                  <c:v>90.009391741062643</c:v>
                </c:pt>
                <c:pt idx="94">
                  <c:v>90.009427429675029</c:v>
                </c:pt>
                <c:pt idx="95">
                  <c:v>90.009463253904144</c:v>
                </c:pt>
                <c:pt idx="96">
                  <c:v>90.009499214265247</c:v>
                </c:pt>
                <c:pt idx="97">
                  <c:v>90.009535311275698</c:v>
                </c:pt>
                <c:pt idx="98">
                  <c:v>90.009571545454762</c:v>
                </c:pt>
                <c:pt idx="99">
                  <c:v>90.009607917323635</c:v>
                </c:pt>
                <c:pt idx="100">
                  <c:v>90.009644427405576</c:v>
                </c:pt>
                <c:pt idx="101">
                  <c:v>90.009681076225789</c:v>
                </c:pt>
                <c:pt idx="102">
                  <c:v>90.009717864311483</c:v>
                </c:pt>
                <c:pt idx="103">
                  <c:v>90.009754792191842</c:v>
                </c:pt>
                <c:pt idx="104">
                  <c:v>90.009791860398082</c:v>
                </c:pt>
                <c:pt idx="105">
                  <c:v>90.009829069463493</c:v>
                </c:pt>
                <c:pt idx="106">
                  <c:v>90.009866419923299</c:v>
                </c:pt>
                <c:pt idx="107">
                  <c:v>90.009903912314797</c:v>
                </c:pt>
                <c:pt idx="108">
                  <c:v>90.009941547177334</c:v>
                </c:pt>
                <c:pt idx="109">
                  <c:v>90.009979325052285</c:v>
                </c:pt>
                <c:pt idx="110">
                  <c:v>90.010017246483145</c:v>
                </c:pt>
                <c:pt idx="111">
                  <c:v>90.010055312015368</c:v>
                </c:pt>
                <c:pt idx="112">
                  <c:v>90.01009352219657</c:v>
                </c:pt>
                <c:pt idx="113">
                  <c:v>90.010131877576399</c:v>
                </c:pt>
                <c:pt idx="114">
                  <c:v>90.010170378706647</c:v>
                </c:pt>
                <c:pt idx="115">
                  <c:v>90.010209026141126</c:v>
                </c:pt>
                <c:pt idx="116">
                  <c:v>90.010247820435794</c:v>
                </c:pt>
                <c:pt idx="117">
                  <c:v>90.010286762148723</c:v>
                </c:pt>
                <c:pt idx="118">
                  <c:v>90.010325851840136</c:v>
                </c:pt>
                <c:pt idx="119">
                  <c:v>90.010365090072298</c:v>
                </c:pt>
                <c:pt idx="120">
                  <c:v>90.010404477409693</c:v>
                </c:pt>
                <c:pt idx="121">
                  <c:v>90.010444014418894</c:v>
                </c:pt>
                <c:pt idx="122">
                  <c:v>90.010483701668718</c:v>
                </c:pt>
                <c:pt idx="123">
                  <c:v>90.010523539729988</c:v>
                </c:pt>
                <c:pt idx="124">
                  <c:v>90.010563529175869</c:v>
                </c:pt>
                <c:pt idx="125">
                  <c:v>90.01060367058156</c:v>
                </c:pt>
                <c:pt idx="126">
                  <c:v>90.010643964524562</c:v>
                </c:pt>
                <c:pt idx="127">
                  <c:v>90.01068441158445</c:v>
                </c:pt>
                <c:pt idx="128">
                  <c:v>90.010725012343116</c:v>
                </c:pt>
                <c:pt idx="129">
                  <c:v>90.010765767384612</c:v>
                </c:pt>
                <c:pt idx="130">
                  <c:v>90.010806677295221</c:v>
                </c:pt>
                <c:pt idx="131">
                  <c:v>90.010847742663415</c:v>
                </c:pt>
                <c:pt idx="132">
                  <c:v>90.010888964079939</c:v>
                </c:pt>
                <c:pt idx="133">
                  <c:v>90.010930342137783</c:v>
                </c:pt>
                <c:pt idx="134">
                  <c:v>90.010971877432183</c:v>
                </c:pt>
                <c:pt idx="135">
                  <c:v>90.011013570560621</c:v>
                </c:pt>
                <c:pt idx="136">
                  <c:v>90.011055422122922</c:v>
                </c:pt>
                <c:pt idx="137">
                  <c:v>90.011097432721058</c:v>
                </c:pt>
                <c:pt idx="138">
                  <c:v>90.011139602959403</c:v>
                </c:pt>
                <c:pt idx="139">
                  <c:v>90.01118193344459</c:v>
                </c:pt>
                <c:pt idx="140">
                  <c:v>90.011224424785553</c:v>
                </c:pt>
                <c:pt idx="141">
                  <c:v>90.011267077593544</c:v>
                </c:pt>
                <c:pt idx="142">
                  <c:v>90.011309892482132</c:v>
                </c:pt>
                <c:pt idx="143">
                  <c:v>90.011352870067228</c:v>
                </c:pt>
                <c:pt idx="144">
                  <c:v>90.011396010967061</c:v>
                </c:pt>
                <c:pt idx="145">
                  <c:v>90.011439315802264</c:v>
                </c:pt>
                <c:pt idx="146">
                  <c:v>90.011482785195739</c:v>
                </c:pt>
                <c:pt idx="147">
                  <c:v>90.011526419772835</c:v>
                </c:pt>
                <c:pt idx="148">
                  <c:v>90.011570220161261</c:v>
                </c:pt>
                <c:pt idx="149">
                  <c:v>90.011614186991096</c:v>
                </c:pt>
                <c:pt idx="150">
                  <c:v>90.011658320894782</c:v>
                </c:pt>
                <c:pt idx="151">
                  <c:v>90.011702622507258</c:v>
                </c:pt>
                <c:pt idx="152">
                  <c:v>90.01174709246574</c:v>
                </c:pt>
                <c:pt idx="153">
                  <c:v>90.011791731410028</c:v>
                </c:pt>
                <c:pt idx="154">
                  <c:v>90.011836539982184</c:v>
                </c:pt>
                <c:pt idx="155">
                  <c:v>90.011881518826854</c:v>
                </c:pt>
                <c:pt idx="156">
                  <c:v>90.011926668591045</c:v>
                </c:pt>
                <c:pt idx="157">
                  <c:v>90.011971989924248</c:v>
                </c:pt>
                <c:pt idx="158">
                  <c:v>90.012017483478445</c:v>
                </c:pt>
                <c:pt idx="159">
                  <c:v>90.012063149908059</c:v>
                </c:pt>
                <c:pt idx="160">
                  <c:v>90.012108989870015</c:v>
                </c:pt>
                <c:pt idx="161">
                  <c:v>90.012155004023754</c:v>
                </c:pt>
                <c:pt idx="162">
                  <c:v>90.01220119303116</c:v>
                </c:pt>
                <c:pt idx="163">
                  <c:v>90.012247557556719</c:v>
                </c:pt>
                <c:pt idx="164">
                  <c:v>90.012294098267375</c:v>
                </c:pt>
                <c:pt idx="165">
                  <c:v>90.012340815832644</c:v>
                </c:pt>
                <c:pt idx="166">
                  <c:v>90.012387710924585</c:v>
                </c:pt>
                <c:pt idx="167">
                  <c:v>90.01243478421776</c:v>
                </c:pt>
                <c:pt idx="168">
                  <c:v>90.012482036389358</c:v>
                </c:pt>
                <c:pt idx="169">
                  <c:v>90.012529468119112</c:v>
                </c:pt>
                <c:pt idx="170">
                  <c:v>90.012577080089343</c:v>
                </c:pt>
                <c:pt idx="171">
                  <c:v>90.012624872984958</c:v>
                </c:pt>
                <c:pt idx="172">
                  <c:v>90.012672847493505</c:v>
                </c:pt>
                <c:pt idx="173">
                  <c:v>90.012721004305035</c:v>
                </c:pt>
                <c:pt idx="174">
                  <c:v>90.012769344112385</c:v>
                </c:pt>
                <c:pt idx="175">
                  <c:v>90.012817867610892</c:v>
                </c:pt>
                <c:pt idx="176">
                  <c:v>90.012866575498592</c:v>
                </c:pt>
                <c:pt idx="177">
                  <c:v>90.012915468476137</c:v>
                </c:pt>
                <c:pt idx="178">
                  <c:v>90.012964547246895</c:v>
                </c:pt>
                <c:pt idx="179">
                  <c:v>90.013013812516888</c:v>
                </c:pt>
                <c:pt idx="180">
                  <c:v>90.013063264994784</c:v>
                </c:pt>
                <c:pt idx="181">
                  <c:v>90.013112905392006</c:v>
                </c:pt>
                <c:pt idx="182">
                  <c:v>90.013162734422608</c:v>
                </c:pt>
                <c:pt idx="183">
                  <c:v>90.013212752803412</c:v>
                </c:pt>
                <c:pt idx="184">
                  <c:v>90.013262961253972</c:v>
                </c:pt>
                <c:pt idx="185">
                  <c:v>90.013313360496511</c:v>
                </c:pt>
                <c:pt idx="186">
                  <c:v>90.013363951256039</c:v>
                </c:pt>
                <c:pt idx="187">
                  <c:v>90.013414734260351</c:v>
                </c:pt>
                <c:pt idx="188">
                  <c:v>90.01346571023997</c:v>
                </c:pt>
                <c:pt idx="189">
                  <c:v>90.01351687992819</c:v>
                </c:pt>
                <c:pt idx="190">
                  <c:v>90.013568244061091</c:v>
                </c:pt>
                <c:pt idx="191">
                  <c:v>90.013619803377566</c:v>
                </c:pt>
                <c:pt idx="192">
                  <c:v>90.013671558619322</c:v>
                </c:pt>
                <c:pt idx="193">
                  <c:v>90.013723510530895</c:v>
                </c:pt>
                <c:pt idx="194">
                  <c:v>90.013775659859576</c:v>
                </c:pt>
                <c:pt idx="195">
                  <c:v>90.013828007355571</c:v>
                </c:pt>
                <c:pt idx="196">
                  <c:v>90.013880553771941</c:v>
                </c:pt>
                <c:pt idx="197">
                  <c:v>90.013933299864561</c:v>
                </c:pt>
                <c:pt idx="198">
                  <c:v>90.013986246392193</c:v>
                </c:pt>
                <c:pt idx="199">
                  <c:v>90.01403939411648</c:v>
                </c:pt>
                <c:pt idx="200">
                  <c:v>90.014092743801996</c:v>
                </c:pt>
                <c:pt idx="201">
                  <c:v>90.014146296216168</c:v>
                </c:pt>
                <c:pt idx="202">
                  <c:v>90.014200052129397</c:v>
                </c:pt>
                <c:pt idx="203">
                  <c:v>90.014254012314936</c:v>
                </c:pt>
                <c:pt idx="204">
                  <c:v>90.014308177549026</c:v>
                </c:pt>
                <c:pt idx="205">
                  <c:v>90.014362548610876</c:v>
                </c:pt>
                <c:pt idx="206">
                  <c:v>90.014417126282609</c:v>
                </c:pt>
                <c:pt idx="207">
                  <c:v>90.014471911349361</c:v>
                </c:pt>
                <c:pt idx="208">
                  <c:v>90.014526904599208</c:v>
                </c:pt>
                <c:pt idx="209">
                  <c:v>90.014582106823255</c:v>
                </c:pt>
                <c:pt idx="210">
                  <c:v>90.014637518815576</c:v>
                </c:pt>
                <c:pt idx="211">
                  <c:v>90.014693141373343</c:v>
                </c:pt>
                <c:pt idx="212">
                  <c:v>90.014748975296641</c:v>
                </c:pt>
                <c:pt idx="213">
                  <c:v>90.01480502138871</c:v>
                </c:pt>
                <c:pt idx="214">
                  <c:v>90.014861280455776</c:v>
                </c:pt>
                <c:pt idx="215">
                  <c:v>90.014917753307103</c:v>
                </c:pt>
                <c:pt idx="216">
                  <c:v>90.014974440755125</c:v>
                </c:pt>
                <c:pt idx="217">
                  <c:v>90.015031343615306</c:v>
                </c:pt>
                <c:pt idx="218">
                  <c:v>90.015088462706146</c:v>
                </c:pt>
                <c:pt idx="219">
                  <c:v>90.015145798849375</c:v>
                </c:pt>
                <c:pt idx="220">
                  <c:v>90.015203352869776</c:v>
                </c:pt>
                <c:pt idx="221">
                  <c:v>90.015261125595273</c:v>
                </c:pt>
                <c:pt idx="222">
                  <c:v>90.015319117856961</c:v>
                </c:pt>
                <c:pt idx="223">
                  <c:v>90.015377330489059</c:v>
                </c:pt>
                <c:pt idx="224">
                  <c:v>90.01543576432897</c:v>
                </c:pt>
                <c:pt idx="225">
                  <c:v>90.015494420217308</c:v>
                </c:pt>
                <c:pt idx="226">
                  <c:v>90.01555329899783</c:v>
                </c:pt>
                <c:pt idx="227">
                  <c:v>90.015612401517529</c:v>
                </c:pt>
                <c:pt idx="228">
                  <c:v>90.015671728626614</c:v>
                </c:pt>
                <c:pt idx="229">
                  <c:v>90.015731281178518</c:v>
                </c:pt>
                <c:pt idx="230">
                  <c:v>90.01579106002994</c:v>
                </c:pt>
                <c:pt idx="231">
                  <c:v>90.015851066040796</c:v>
                </c:pt>
                <c:pt idx="232">
                  <c:v>90.015911300074308</c:v>
                </c:pt>
                <c:pt idx="233">
                  <c:v>90.015971762996926</c:v>
                </c:pt>
                <c:pt idx="234">
                  <c:v>90.016032455678456</c:v>
                </c:pt>
                <c:pt idx="235">
                  <c:v>90.016093378991982</c:v>
                </c:pt>
                <c:pt idx="236">
                  <c:v>90.016154533813875</c:v>
                </c:pt>
                <c:pt idx="237">
                  <c:v>90.016215921023885</c:v>
                </c:pt>
                <c:pt idx="238">
                  <c:v>90.01627754150509</c:v>
                </c:pt>
                <c:pt idx="239">
                  <c:v>90.01633939614392</c:v>
                </c:pt>
                <c:pt idx="240">
                  <c:v>90.016401485830144</c:v>
                </c:pt>
                <c:pt idx="241">
                  <c:v>90.016463811456973</c:v>
                </c:pt>
                <c:pt idx="242">
                  <c:v>90.016526373920939</c:v>
                </c:pt>
                <c:pt idx="243">
                  <c:v>90.016589174122046</c:v>
                </c:pt>
                <c:pt idx="244">
                  <c:v>90.016652212963706</c:v>
                </c:pt>
                <c:pt idx="245">
                  <c:v>90.016715491352727</c:v>
                </c:pt>
                <c:pt idx="246">
                  <c:v>90.0167790101994</c:v>
                </c:pt>
                <c:pt idx="247">
                  <c:v>90.016842770417455</c:v>
                </c:pt>
                <c:pt idx="248">
                  <c:v>90.016906772924088</c:v>
                </c:pt>
                <c:pt idx="249">
                  <c:v>90.016971018640021</c:v>
                </c:pt>
                <c:pt idx="250">
                  <c:v>90.017035508489428</c:v>
                </c:pt>
                <c:pt idx="251">
                  <c:v>90.017100243400023</c:v>
                </c:pt>
                <c:pt idx="252">
                  <c:v>90.017165224303028</c:v>
                </c:pt>
                <c:pt idx="253">
                  <c:v>90.017230452133219</c:v>
                </c:pt>
                <c:pt idx="254">
                  <c:v>90.017295927828897</c:v>
                </c:pt>
                <c:pt idx="255">
                  <c:v>90.017361652331985</c:v>
                </c:pt>
                <c:pt idx="256">
                  <c:v>90.017427626587903</c:v>
                </c:pt>
                <c:pt idx="257">
                  <c:v>90.017493851545737</c:v>
                </c:pt>
                <c:pt idx="258">
                  <c:v>90.01756032815814</c:v>
                </c:pt>
                <c:pt idx="259">
                  <c:v>90.017627057381418</c:v>
                </c:pt>
                <c:pt idx="260">
                  <c:v>90.017694040175442</c:v>
                </c:pt>
                <c:pt idx="261">
                  <c:v>90.017761277503837</c:v>
                </c:pt>
                <c:pt idx="262">
                  <c:v>90.017828770333807</c:v>
                </c:pt>
                <c:pt idx="263">
                  <c:v>90.017896519636238</c:v>
                </c:pt>
                <c:pt idx="264">
                  <c:v>90.017964526385725</c:v>
                </c:pt>
                <c:pt idx="265">
                  <c:v>90.018032791560572</c:v>
                </c:pt>
                <c:pt idx="266">
                  <c:v>90.018101316142804</c:v>
                </c:pt>
                <c:pt idx="267">
                  <c:v>90.018170101118145</c:v>
                </c:pt>
                <c:pt idx="268">
                  <c:v>90.018239147476109</c:v>
                </c:pt>
                <c:pt idx="269">
                  <c:v>90.018308456209922</c:v>
                </c:pt>
                <c:pt idx="270">
                  <c:v>90.018378028316619</c:v>
                </c:pt>
                <c:pt idx="271">
                  <c:v>90.018447864797025</c:v>
                </c:pt>
                <c:pt idx="272">
                  <c:v>90.018517966655736</c:v>
                </c:pt>
                <c:pt idx="273">
                  <c:v>90.01858833490121</c:v>
                </c:pt>
                <c:pt idx="274">
                  <c:v>90.018658970545673</c:v>
                </c:pt>
                <c:pt idx="275">
                  <c:v>90.01872987460527</c:v>
                </c:pt>
                <c:pt idx="276">
                  <c:v>90.018801048099974</c:v>
                </c:pt>
                <c:pt idx="277">
                  <c:v>90.018872492053632</c:v>
                </c:pt>
                <c:pt idx="278">
                  <c:v>90.018944207493959</c:v>
                </c:pt>
                <c:pt idx="279">
                  <c:v>90.019016195452636</c:v>
                </c:pt>
                <c:pt idx="280">
                  <c:v>90.019088456965221</c:v>
                </c:pt>
                <c:pt idx="281">
                  <c:v>90.019160993071225</c:v>
                </c:pt>
                <c:pt idx="282">
                  <c:v>90.01923380481405</c:v>
                </c:pt>
                <c:pt idx="283">
                  <c:v>90.019306893241136</c:v>
                </c:pt>
                <c:pt idx="284">
                  <c:v>90.019380259403931</c:v>
                </c:pt>
                <c:pt idx="285">
                  <c:v>90.019453904357761</c:v>
                </c:pt>
                <c:pt idx="286">
                  <c:v>90.019527829162058</c:v>
                </c:pt>
                <c:pt idx="287">
                  <c:v>90.019602034880236</c:v>
                </c:pt>
                <c:pt idx="288">
                  <c:v>90.019676522579772</c:v>
                </c:pt>
                <c:pt idx="289">
                  <c:v>90.019751293332192</c:v>
                </c:pt>
                <c:pt idx="290">
                  <c:v>90.019826348213073</c:v>
                </c:pt>
                <c:pt idx="291">
                  <c:v>90.019901688302127</c:v>
                </c:pt>
                <c:pt idx="292">
                  <c:v>90.019977314683118</c:v>
                </c:pt>
                <c:pt idx="293">
                  <c:v>90.02005322844397</c:v>
                </c:pt>
                <c:pt idx="294">
                  <c:v>90.020129430676718</c:v>
                </c:pt>
                <c:pt idx="295">
                  <c:v>90.020205922477544</c:v>
                </c:pt>
                <c:pt idx="296">
                  <c:v>90.020282704946808</c:v>
                </c:pt>
                <c:pt idx="297">
                  <c:v>90.020359779189022</c:v>
                </c:pt>
                <c:pt idx="298">
                  <c:v>90.020437146312943</c:v>
                </c:pt>
                <c:pt idx="299">
                  <c:v>90.020514807431539</c:v>
                </c:pt>
                <c:pt idx="300">
                  <c:v>90.020592763661924</c:v>
                </c:pt>
                <c:pt idx="301">
                  <c:v>90.020671016125576</c:v>
                </c:pt>
                <c:pt idx="302">
                  <c:v>90.020749565948137</c:v>
                </c:pt>
                <c:pt idx="303">
                  <c:v>90.020828414259583</c:v>
                </c:pt>
                <c:pt idx="304">
                  <c:v>90.020907562194168</c:v>
                </c:pt>
                <c:pt idx="305">
                  <c:v>90.020987010890437</c:v>
                </c:pt>
                <c:pt idx="306">
                  <c:v>90.021066761491312</c:v>
                </c:pt>
                <c:pt idx="307">
                  <c:v>90.021146815144007</c:v>
                </c:pt>
                <c:pt idx="308">
                  <c:v>90.021227173000113</c:v>
                </c:pt>
                <c:pt idx="309">
                  <c:v>90.021307836215584</c:v>
                </c:pt>
                <c:pt idx="310">
                  <c:v>90.021388805950806</c:v>
                </c:pt>
                <c:pt idx="311">
                  <c:v>90.021470083370531</c:v>
                </c:pt>
                <c:pt idx="312">
                  <c:v>90.021551669643955</c:v>
                </c:pt>
                <c:pt idx="313">
                  <c:v>90.02163356594474</c:v>
                </c:pt>
                <c:pt idx="314">
                  <c:v>90.02171577345095</c:v>
                </c:pt>
                <c:pt idx="315">
                  <c:v>90.021798293345171</c:v>
                </c:pt>
                <c:pt idx="316">
                  <c:v>90.021881126814492</c:v>
                </c:pt>
                <c:pt idx="317">
                  <c:v>90.021964275050465</c:v>
                </c:pt>
                <c:pt idx="318">
                  <c:v>90.022047739249217</c:v>
                </c:pt>
                <c:pt idx="319">
                  <c:v>90.02213152061141</c:v>
                </c:pt>
                <c:pt idx="320">
                  <c:v>90.022215620342209</c:v>
                </c:pt>
                <c:pt idx="321">
                  <c:v>90.022300039651441</c:v>
                </c:pt>
                <c:pt idx="322">
                  <c:v>90.022384779753523</c:v>
                </c:pt>
                <c:pt idx="323">
                  <c:v>90.022469841867434</c:v>
                </c:pt>
                <c:pt idx="324">
                  <c:v>90.022555227216813</c:v>
                </c:pt>
                <c:pt idx="325">
                  <c:v>90.022640937029948</c:v>
                </c:pt>
                <c:pt idx="326">
                  <c:v>90.022726972539786</c:v>
                </c:pt>
                <c:pt idx="327">
                  <c:v>90.022813334983979</c:v>
                </c:pt>
                <c:pt idx="328">
                  <c:v>90.022900025604869</c:v>
                </c:pt>
                <c:pt idx="329">
                  <c:v>90.022987045649558</c:v>
                </c:pt>
                <c:pt idx="330">
                  <c:v>90.023074396369779</c:v>
                </c:pt>
                <c:pt idx="331">
                  <c:v>90.023162079022129</c:v>
                </c:pt>
                <c:pt idx="332">
                  <c:v>90.023250094867947</c:v>
                </c:pt>
                <c:pt idx="333">
                  <c:v>90.023338445173366</c:v>
                </c:pt>
                <c:pt idx="334">
                  <c:v>90.023427131209317</c:v>
                </c:pt>
                <c:pt idx="335">
                  <c:v>90.023516154251567</c:v>
                </c:pt>
                <c:pt idx="336">
                  <c:v>90.023605515580726</c:v>
                </c:pt>
                <c:pt idx="337">
                  <c:v>90.023695216482267</c:v>
                </c:pt>
                <c:pt idx="338">
                  <c:v>90.023785258246591</c:v>
                </c:pt>
                <c:pt idx="339">
                  <c:v>90.023875642168946</c:v>
                </c:pt>
                <c:pt idx="340">
                  <c:v>90.023966369549555</c:v>
                </c:pt>
                <c:pt idx="341">
                  <c:v>90.0240574416935</c:v>
                </c:pt>
                <c:pt idx="342">
                  <c:v>90.024148859910909</c:v>
                </c:pt>
                <c:pt idx="343">
                  <c:v>90.024240625516853</c:v>
                </c:pt>
                <c:pt idx="344">
                  <c:v>90.024332739831394</c:v>
                </c:pt>
                <c:pt idx="345">
                  <c:v>90.024425204179579</c:v>
                </c:pt>
                <c:pt idx="346">
                  <c:v>90.024518019891602</c:v>
                </c:pt>
                <c:pt idx="347">
                  <c:v>90.024611188302615</c:v>
                </c:pt>
                <c:pt idx="348">
                  <c:v>90.024704710752815</c:v>
                </c:pt>
                <c:pt idx="349">
                  <c:v>90.024798588587586</c:v>
                </c:pt>
                <c:pt idx="350">
                  <c:v>90.024892823157387</c:v>
                </c:pt>
                <c:pt idx="351">
                  <c:v>90.024987415817776</c:v>
                </c:pt>
                <c:pt idx="352">
                  <c:v>90.025082367929514</c:v>
                </c:pt>
                <c:pt idx="353">
                  <c:v>90.025177680858491</c:v>
                </c:pt>
                <c:pt idx="354">
                  <c:v>90.025273355975784</c:v>
                </c:pt>
                <c:pt idx="355">
                  <c:v>90.02536939465773</c:v>
                </c:pt>
                <c:pt idx="356">
                  <c:v>90.025465798285865</c:v>
                </c:pt>
                <c:pt idx="357">
                  <c:v>90.025562568246983</c:v>
                </c:pt>
                <c:pt idx="358">
                  <c:v>90.025659705933109</c:v>
                </c:pt>
                <c:pt idx="359">
                  <c:v>90.025757212741595</c:v>
                </c:pt>
                <c:pt idx="360">
                  <c:v>90.025855090075126</c:v>
                </c:pt>
                <c:pt idx="361">
                  <c:v>90.025953339341669</c:v>
                </c:pt>
                <c:pt idx="362">
                  <c:v>90.026051961954536</c:v>
                </c:pt>
                <c:pt idx="363">
                  <c:v>90.026150959332469</c:v>
                </c:pt>
                <c:pt idx="364">
                  <c:v>90.026250332899565</c:v>
                </c:pt>
                <c:pt idx="365">
                  <c:v>90.02635008408528</c:v>
                </c:pt>
                <c:pt idx="366">
                  <c:v>90.026450214324626</c:v>
                </c:pt>
                <c:pt idx="367">
                  <c:v>90.026550725057945</c:v>
                </c:pt>
                <c:pt idx="368">
                  <c:v>90.026651617731119</c:v>
                </c:pt>
                <c:pt idx="369">
                  <c:v>90.026752893795546</c:v>
                </c:pt>
                <c:pt idx="370">
                  <c:v>90.026854554708052</c:v>
                </c:pt>
                <c:pt idx="371">
                  <c:v>90.026956601931047</c:v>
                </c:pt>
                <c:pt idx="372">
                  <c:v>90.027059036932542</c:v>
                </c:pt>
                <c:pt idx="373">
                  <c:v>90.027161861186045</c:v>
                </c:pt>
                <c:pt idx="374">
                  <c:v>90.027265076170721</c:v>
                </c:pt>
                <c:pt idx="375">
                  <c:v>90.027368683371336</c:v>
                </c:pt>
                <c:pt idx="376">
                  <c:v>90.027472684278294</c:v>
                </c:pt>
                <c:pt idx="377">
                  <c:v>90.027577080387687</c:v>
                </c:pt>
                <c:pt idx="378">
                  <c:v>90.027681873201246</c:v>
                </c:pt>
                <c:pt idx="379">
                  <c:v>90.02778706422643</c:v>
                </c:pt>
                <c:pt idx="380">
                  <c:v>90.027892654976455</c:v>
                </c:pt>
                <c:pt idx="381">
                  <c:v>90.027998646970261</c:v>
                </c:pt>
                <c:pt idx="382">
                  <c:v>90.028105041732545</c:v>
                </c:pt>
                <c:pt idx="383">
                  <c:v>90.02821184079383</c:v>
                </c:pt>
                <c:pt idx="384">
                  <c:v>90.028319045690424</c:v>
                </c:pt>
                <c:pt idx="385">
                  <c:v>90.028426657964516</c:v>
                </c:pt>
                <c:pt idx="386">
                  <c:v>90.028534679164096</c:v>
                </c:pt>
                <c:pt idx="387">
                  <c:v>90.028643110843106</c:v>
                </c:pt>
                <c:pt idx="388">
                  <c:v>90.028751954561301</c:v>
                </c:pt>
                <c:pt idx="389">
                  <c:v>90.028861211884461</c:v>
                </c:pt>
                <c:pt idx="390">
                  <c:v>90.02897088438425</c:v>
                </c:pt>
                <c:pt idx="391">
                  <c:v>90.029080973638344</c:v>
                </c:pt>
                <c:pt idx="392">
                  <c:v>90.02919148123037</c:v>
                </c:pt>
                <c:pt idx="393">
                  <c:v>90.029302408750027</c:v>
                </c:pt>
                <c:pt idx="394">
                  <c:v>90.029413757792994</c:v>
                </c:pt>
                <c:pt idx="395">
                  <c:v>90.029525529961091</c:v>
                </c:pt>
                <c:pt idx="396">
                  <c:v>90.029637726862134</c:v>
                </c:pt>
                <c:pt idx="397">
                  <c:v>90.029750350110092</c:v>
                </c:pt>
                <c:pt idx="398">
                  <c:v>90.029863401325102</c:v>
                </c:pt>
                <c:pt idx="399">
                  <c:v>90.029976882133411</c:v>
                </c:pt>
                <c:pt idx="400">
                  <c:v>90.03009079416745</c:v>
                </c:pt>
                <c:pt idx="401">
                  <c:v>90.030205139065885</c:v>
                </c:pt>
                <c:pt idx="402">
                  <c:v>90.030319918473552</c:v>
                </c:pt>
                <c:pt idx="403">
                  <c:v>90.030435134041582</c:v>
                </c:pt>
                <c:pt idx="404">
                  <c:v>90.030550787427373</c:v>
                </c:pt>
                <c:pt idx="405">
                  <c:v>90.030666880294618</c:v>
                </c:pt>
                <c:pt idx="406">
                  <c:v>90.030783414313319</c:v>
                </c:pt>
                <c:pt idx="407">
                  <c:v>90.030900391159875</c:v>
                </c:pt>
                <c:pt idx="408">
                  <c:v>90.031017812516964</c:v>
                </c:pt>
                <c:pt idx="409">
                  <c:v>90.031135680073717</c:v>
                </c:pt>
                <c:pt idx="410">
                  <c:v>90.031253995525717</c:v>
                </c:pt>
                <c:pt idx="411">
                  <c:v>90.031372760574911</c:v>
                </c:pt>
                <c:pt idx="412">
                  <c:v>90.031491976929757</c:v>
                </c:pt>
                <c:pt idx="413">
                  <c:v>90.031611646305208</c:v>
                </c:pt>
                <c:pt idx="414">
                  <c:v>90.031731770422724</c:v>
                </c:pt>
                <c:pt idx="415">
                  <c:v>90.031852351010286</c:v>
                </c:pt>
                <c:pt idx="416">
                  <c:v>90.031973389802474</c:v>
                </c:pt>
                <c:pt idx="417">
                  <c:v>90.032094888540485</c:v>
                </c:pt>
                <c:pt idx="418">
                  <c:v>90.032216848972027</c:v>
                </c:pt>
                <c:pt idx="419">
                  <c:v>90.032339272851573</c:v>
                </c:pt>
                <c:pt idx="420">
                  <c:v>90.032462161940174</c:v>
                </c:pt>
                <c:pt idx="421">
                  <c:v>90.032585518005604</c:v>
                </c:pt>
                <c:pt idx="422">
                  <c:v>90.032709342822386</c:v>
                </c:pt>
                <c:pt idx="423">
                  <c:v>90.032833638171724</c:v>
                </c:pt>
                <c:pt idx="424">
                  <c:v>90.03295840584164</c:v>
                </c:pt>
                <c:pt idx="425">
                  <c:v>90.033083647626924</c:v>
                </c:pt>
                <c:pt idx="426">
                  <c:v>90.033209365329213</c:v>
                </c:pt>
                <c:pt idx="427">
                  <c:v>90.033335560756925</c:v>
                </c:pt>
                <c:pt idx="428">
                  <c:v>90.033462235725423</c:v>
                </c:pt>
                <c:pt idx="429">
                  <c:v>90.033589392056982</c:v>
                </c:pt>
                <c:pt idx="430">
                  <c:v>90.033717031580693</c:v>
                </c:pt>
                <c:pt idx="431">
                  <c:v>90.033845156132699</c:v>
                </c:pt>
                <c:pt idx="432">
                  <c:v>90.033973767556077</c:v>
                </c:pt>
                <c:pt idx="433">
                  <c:v>90.034102867700923</c:v>
                </c:pt>
                <c:pt idx="434">
                  <c:v>90.034232458424356</c:v>
                </c:pt>
                <c:pt idx="435">
                  <c:v>90.034362541590539</c:v>
                </c:pt>
                <c:pt idx="436">
                  <c:v>90.034493119070774</c:v>
                </c:pt>
                <c:pt idx="437">
                  <c:v>90.034624192743365</c:v>
                </c:pt>
                <c:pt idx="438">
                  <c:v>90.034755764493852</c:v>
                </c:pt>
                <c:pt idx="439">
                  <c:v>90.034887836214921</c:v>
                </c:pt>
                <c:pt idx="440">
                  <c:v>90.035020409806421</c:v>
                </c:pt>
                <c:pt idx="441">
                  <c:v>90.035153487175435</c:v>
                </c:pt>
                <c:pt idx="442">
                  <c:v>90.035287070236308</c:v>
                </c:pt>
                <c:pt idx="443">
                  <c:v>90.03542116091063</c:v>
                </c:pt>
                <c:pt idx="444">
                  <c:v>90.035555761127313</c:v>
                </c:pt>
                <c:pt idx="445">
                  <c:v>90.035690872822585</c:v>
                </c:pt>
                <c:pt idx="446">
                  <c:v>90.035826497940036</c:v>
                </c:pt>
                <c:pt idx="447">
                  <c:v>90.035962638430661</c:v>
                </c:pt>
                <c:pt idx="448">
                  <c:v>90.036099296252857</c:v>
                </c:pt>
                <c:pt idx="449">
                  <c:v>90.036236473372426</c:v>
                </c:pt>
                <c:pt idx="450">
                  <c:v>90.036374171762702</c:v>
                </c:pt>
                <c:pt idx="451">
                  <c:v>90.036512393404479</c:v>
                </c:pt>
                <c:pt idx="452">
                  <c:v>90.036651140286054</c:v>
                </c:pt>
                <c:pt idx="453">
                  <c:v>90.03679041440337</c:v>
                </c:pt>
                <c:pt idx="454">
                  <c:v>90.036930217759831</c:v>
                </c:pt>
                <c:pt idx="455">
                  <c:v>90.037070552366586</c:v>
                </c:pt>
                <c:pt idx="456">
                  <c:v>90.037211420242286</c:v>
                </c:pt>
                <c:pt idx="457">
                  <c:v>90.037352823413372</c:v>
                </c:pt>
                <c:pt idx="458">
                  <c:v>90.037494763913941</c:v>
                </c:pt>
                <c:pt idx="459">
                  <c:v>90.037637243785767</c:v>
                </c:pt>
                <c:pt idx="460">
                  <c:v>90.037780265078496</c:v>
                </c:pt>
                <c:pt idx="461">
                  <c:v>90.037923829849433</c:v>
                </c:pt>
                <c:pt idx="462">
                  <c:v>90.038067940163813</c:v>
                </c:pt>
                <c:pt idx="463">
                  <c:v>90.038212598094631</c:v>
                </c:pt>
                <c:pt idx="464">
                  <c:v>90.038357805722839</c:v>
                </c:pt>
                <c:pt idx="465">
                  <c:v>90.038503565137233</c:v>
                </c:pt>
                <c:pt idx="466">
                  <c:v>90.038649878434569</c:v>
                </c:pt>
                <c:pt idx="467">
                  <c:v>90.038796747719573</c:v>
                </c:pt>
                <c:pt idx="468">
                  <c:v>90.038944175104959</c:v>
                </c:pt>
                <c:pt idx="469">
                  <c:v>90.039092162711484</c:v>
                </c:pt>
                <c:pt idx="470">
                  <c:v>90.039240712667961</c:v>
                </c:pt>
                <c:pt idx="471">
                  <c:v>90.039389827111265</c:v>
                </c:pt>
                <c:pt idx="472">
                  <c:v>90.039539508186422</c:v>
                </c:pt>
                <c:pt idx="473">
                  <c:v>90.039689758046606</c:v>
                </c:pt>
                <c:pt idx="474">
                  <c:v>90.039840578853145</c:v>
                </c:pt>
                <c:pt idx="475">
                  <c:v>90.039991972775624</c:v>
                </c:pt>
                <c:pt idx="476">
                  <c:v>90.040143941991843</c:v>
                </c:pt>
                <c:pt idx="477">
                  <c:v>90.040296488687858</c:v>
                </c:pt>
                <c:pt idx="478">
                  <c:v>90.040449615058094</c:v>
                </c:pt>
                <c:pt idx="479">
                  <c:v>90.040603323305248</c:v>
                </c:pt>
                <c:pt idx="480">
                  <c:v>90.040757615640416</c:v>
                </c:pt>
                <c:pt idx="481">
                  <c:v>90.040912494283106</c:v>
                </c:pt>
                <c:pt idx="482">
                  <c:v>90.041067961461238</c:v>
                </c:pt>
                <c:pt idx="483">
                  <c:v>90.041224019411203</c:v>
                </c:pt>
                <c:pt idx="484">
                  <c:v>90.041380670377904</c:v>
                </c:pt>
                <c:pt idx="485">
                  <c:v>90.041537916614786</c:v>
                </c:pt>
                <c:pt idx="486">
                  <c:v>90.041695760383789</c:v>
                </c:pt>
                <c:pt idx="487">
                  <c:v>90.041854203955538</c:v>
                </c:pt>
                <c:pt idx="488">
                  <c:v>90.042013249609226</c:v>
                </c:pt>
                <c:pt idx="489">
                  <c:v>90.042172899632718</c:v>
                </c:pt>
                <c:pt idx="490">
                  <c:v>90.042333156322584</c:v>
                </c:pt>
                <c:pt idx="491">
                  <c:v>90.042494021984083</c:v>
                </c:pt>
                <c:pt idx="492">
                  <c:v>90.042655498931325</c:v>
                </c:pt>
                <c:pt idx="493">
                  <c:v>90.0428175894871</c:v>
                </c:pt>
                <c:pt idx="494">
                  <c:v>90.042980295983099</c:v>
                </c:pt>
                <c:pt idx="495">
                  <c:v>90.043143620759849</c:v>
                </c:pt>
                <c:pt idx="496">
                  <c:v>90.04330756616676</c:v>
                </c:pt>
                <c:pt idx="497">
                  <c:v>90.04347213456218</c:v>
                </c:pt>
                <c:pt idx="498">
                  <c:v>90.043637328313451</c:v>
                </c:pt>
                <c:pt idx="499">
                  <c:v>90.043803149796844</c:v>
                </c:pt>
                <c:pt idx="500">
                  <c:v>90.043969601397691</c:v>
                </c:pt>
                <c:pt idx="501">
                  <c:v>90.044136685510423</c:v>
                </c:pt>
                <c:pt idx="502">
                  <c:v>90.044304404538551</c:v>
                </c:pt>
                <c:pt idx="503">
                  <c:v>90.044472760894635</c:v>
                </c:pt>
                <c:pt idx="504">
                  <c:v>90.044641757000505</c:v>
                </c:pt>
                <c:pt idx="505">
                  <c:v>90.044811395287198</c:v>
                </c:pt>
                <c:pt idx="506">
                  <c:v>90.044981678194887</c:v>
                </c:pt>
                <c:pt idx="507">
                  <c:v>90.045152608173126</c:v>
                </c:pt>
                <c:pt idx="508">
                  <c:v>90.04532418768072</c:v>
                </c:pt>
                <c:pt idx="509">
                  <c:v>90.045496419185824</c:v>
                </c:pt>
                <c:pt idx="510">
                  <c:v>90.045669305165987</c:v>
                </c:pt>
                <c:pt idx="511">
                  <c:v>90.045842848108123</c:v>
                </c:pt>
                <c:pt idx="512">
                  <c:v>90.046017050508695</c:v>
                </c:pt>
                <c:pt idx="513">
                  <c:v>90.046191914873518</c:v>
                </c:pt>
                <c:pt idx="514">
                  <c:v>90.046367443718083</c:v>
                </c:pt>
                <c:pt idx="515">
                  <c:v>90.04654363956729</c:v>
                </c:pt>
                <c:pt idx="516">
                  <c:v>90.046720504955715</c:v>
                </c:pt>
                <c:pt idx="517">
                  <c:v>90.046898042427586</c:v>
                </c:pt>
                <c:pt idx="518">
                  <c:v>90.047076254536719</c:v>
                </c:pt>
                <c:pt idx="519">
                  <c:v>90.047255143846712</c:v>
                </c:pt>
                <c:pt idx="520">
                  <c:v>90.047434712930809</c:v>
                </c:pt>
                <c:pt idx="521">
                  <c:v>90.047614964372173</c:v>
                </c:pt>
                <c:pt idx="522">
                  <c:v>90.047795900763646</c:v>
                </c:pt>
                <c:pt idx="523">
                  <c:v>90.047977524707989</c:v>
                </c:pt>
                <c:pt idx="524">
                  <c:v>90.048159838817853</c:v>
                </c:pt>
                <c:pt idx="525">
                  <c:v>90.048342845715794</c:v>
                </c:pt>
                <c:pt idx="526">
                  <c:v>90.048526548034317</c:v>
                </c:pt>
                <c:pt idx="527">
                  <c:v>90.048710948416016</c:v>
                </c:pt>
                <c:pt idx="528">
                  <c:v>90.048896049513431</c:v>
                </c:pt>
                <c:pt idx="529">
                  <c:v>90.049081853989222</c:v>
                </c:pt>
                <c:pt idx="530">
                  <c:v>90.049268364516152</c:v>
                </c:pt>
                <c:pt idx="531">
                  <c:v>90.049455583777146</c:v>
                </c:pt>
                <c:pt idx="532">
                  <c:v>90.049643514465345</c:v>
                </c:pt>
                <c:pt idx="533">
                  <c:v>90.04983215928408</c:v>
                </c:pt>
                <c:pt idx="534">
                  <c:v>90.050021520947013</c:v>
                </c:pt>
                <c:pt idx="535">
                  <c:v>90.050211602178038</c:v>
                </c:pt>
                <c:pt idx="536">
                  <c:v>90.050402405711452</c:v>
                </c:pt>
                <c:pt idx="537">
                  <c:v>90.050593934291967</c:v>
                </c:pt>
                <c:pt idx="538">
                  <c:v>90.050786190674671</c:v>
                </c:pt>
                <c:pt idx="539">
                  <c:v>90.050979177625123</c:v>
                </c:pt>
                <c:pt idx="540">
                  <c:v>90.0511728979194</c:v>
                </c:pt>
                <c:pt idx="541">
                  <c:v>90.05136735434418</c:v>
                </c:pt>
                <c:pt idx="542">
                  <c:v>90.051562549696627</c:v>
                </c:pt>
                <c:pt idx="543">
                  <c:v>90.051758486784635</c:v>
                </c:pt>
                <c:pt idx="544">
                  <c:v>90.051955168426701</c:v>
                </c:pt>
                <c:pt idx="545">
                  <c:v>90.052152597452036</c:v>
                </c:pt>
                <c:pt idx="546">
                  <c:v>90.052350776700649</c:v>
                </c:pt>
                <c:pt idx="547">
                  <c:v>90.052549709023282</c:v>
                </c:pt>
                <c:pt idx="548">
                  <c:v>90.052749397281545</c:v>
                </c:pt>
                <c:pt idx="549">
                  <c:v>90.052949844347921</c:v>
                </c:pt>
                <c:pt idx="550">
                  <c:v>90.053151053105793</c:v>
                </c:pt>
                <c:pt idx="551">
                  <c:v>90.053353026449471</c:v>
                </c:pt>
                <c:pt idx="552">
                  <c:v>90.053555767284351</c:v>
                </c:pt>
                <c:pt idx="553">
                  <c:v>90.053759278526783</c:v>
                </c:pt>
                <c:pt idx="554">
                  <c:v>90.053963563104233</c:v>
                </c:pt>
                <c:pt idx="555">
                  <c:v>90.054168623955263</c:v>
                </c:pt>
                <c:pt idx="556">
                  <c:v>90.054374464029664</c:v>
                </c:pt>
                <c:pt idx="557">
                  <c:v>90.05458108628838</c:v>
                </c:pt>
                <c:pt idx="558">
                  <c:v>90.054788493703612</c:v>
                </c:pt>
                <c:pt idx="559">
                  <c:v>90.054996689258857</c:v>
                </c:pt>
                <c:pt idx="560">
                  <c:v>90.055205675948969</c:v>
                </c:pt>
                <c:pt idx="561">
                  <c:v>90.055415456780167</c:v>
                </c:pt>
                <c:pt idx="562">
                  <c:v>90.055626034770071</c:v>
                </c:pt>
                <c:pt idx="563">
                  <c:v>90.05583741294781</c:v>
                </c:pt>
                <c:pt idx="564">
                  <c:v>90.056049594353993</c:v>
                </c:pt>
                <c:pt idx="565">
                  <c:v>90.056262582040787</c:v>
                </c:pt>
                <c:pt idx="566">
                  <c:v>90.056476379071967</c:v>
                </c:pt>
                <c:pt idx="567">
                  <c:v>90.056690988522931</c:v>
                </c:pt>
                <c:pt idx="568">
                  <c:v>90.056906413480746</c:v>
                </c:pt>
                <c:pt idx="569">
                  <c:v>90.057122657044303</c:v>
                </c:pt>
                <c:pt idx="570">
                  <c:v>90.05733972232413</c:v>
                </c:pt>
                <c:pt idx="571">
                  <c:v>90.057557612442679</c:v>
                </c:pt>
                <c:pt idx="572">
                  <c:v>90.057776330534239</c:v>
                </c:pt>
                <c:pt idx="573">
                  <c:v>90.057995879744965</c:v>
                </c:pt>
                <c:pt idx="574">
                  <c:v>90.058216263233021</c:v>
                </c:pt>
                <c:pt idx="575">
                  <c:v>90.05843748416855</c:v>
                </c:pt>
                <c:pt idx="576">
                  <c:v>90.058659545733747</c:v>
                </c:pt>
                <c:pt idx="577">
                  <c:v>90.058882451122869</c:v>
                </c:pt>
                <c:pt idx="578">
                  <c:v>90.059106203542356</c:v>
                </c:pt>
                <c:pt idx="579">
                  <c:v>90.059330806210795</c:v>
                </c:pt>
                <c:pt idx="580">
                  <c:v>90.05955626235901</c:v>
                </c:pt>
                <c:pt idx="581">
                  <c:v>90.05978257523013</c:v>
                </c:pt>
                <c:pt idx="582">
                  <c:v>90.060009748079551</c:v>
                </c:pt>
                <c:pt idx="583">
                  <c:v>90.060237784175087</c:v>
                </c:pt>
                <c:pt idx="584">
                  <c:v>90.060466686796957</c:v>
                </c:pt>
                <c:pt idx="585">
                  <c:v>90.060696459237818</c:v>
                </c:pt>
                <c:pt idx="586">
                  <c:v>90.060927104802872</c:v>
                </c:pt>
                <c:pt idx="587">
                  <c:v>90.061158626809842</c:v>
                </c:pt>
                <c:pt idx="588">
                  <c:v>90.0613910285891</c:v>
                </c:pt>
                <c:pt idx="589">
                  <c:v>90.061624313483662</c:v>
                </c:pt>
                <c:pt idx="590">
                  <c:v>90.061858484849211</c:v>
                </c:pt>
                <c:pt idx="591">
                  <c:v>90.062093546054214</c:v>
                </c:pt>
                <c:pt idx="592">
                  <c:v>90.062329500479919</c:v>
                </c:pt>
                <c:pt idx="593">
                  <c:v>90.062566351520431</c:v>
                </c:pt>
                <c:pt idx="594">
                  <c:v>90.062804102582746</c:v>
                </c:pt>
                <c:pt idx="595">
                  <c:v>90.063042757086833</c:v>
                </c:pt>
                <c:pt idx="596">
                  <c:v>90.063282318465596</c:v>
                </c:pt>
                <c:pt idx="597">
                  <c:v>90.063522790165052</c:v>
                </c:pt>
                <c:pt idx="598">
                  <c:v>90.063764175644224</c:v>
                </c:pt>
                <c:pt idx="599">
                  <c:v>90.064006478375404</c:v>
                </c:pt>
                <c:pt idx="600">
                  <c:v>90.06424970184392</c:v>
                </c:pt>
                <c:pt idx="601">
                  <c:v>90.064493849548469</c:v>
                </c:pt>
                <c:pt idx="602">
                  <c:v>90.064738925001024</c:v>
                </c:pt>
                <c:pt idx="603">
                  <c:v>90.064984931726812</c:v>
                </c:pt>
                <c:pt idx="604">
                  <c:v>90.065231873264565</c:v>
                </c:pt>
                <c:pt idx="605">
                  <c:v>90.065479753166386</c:v>
                </c:pt>
                <c:pt idx="606">
                  <c:v>90.065728574997934</c:v>
                </c:pt>
                <c:pt idx="607">
                  <c:v>90.06597834233834</c:v>
                </c:pt>
                <c:pt idx="608">
                  <c:v>90.066229058780408</c:v>
                </c:pt>
                <c:pt idx="609">
                  <c:v>90.066480727930539</c:v>
                </c:pt>
                <c:pt idx="610">
                  <c:v>90.066733353408878</c:v>
                </c:pt>
                <c:pt idx="611">
                  <c:v>90.066986938849283</c:v>
                </c:pt>
                <c:pt idx="612">
                  <c:v>90.06724148789948</c:v>
                </c:pt>
                <c:pt idx="613">
                  <c:v>90.067497004220982</c:v>
                </c:pt>
                <c:pt idx="614">
                  <c:v>90.067753491489256</c:v>
                </c:pt>
                <c:pt idx="615">
                  <c:v>90.068010953393738</c:v>
                </c:pt>
                <c:pt idx="616">
                  <c:v>90.068269393637848</c:v>
                </c:pt>
                <c:pt idx="617">
                  <c:v>90.068528815939118</c:v>
                </c:pt>
                <c:pt idx="618">
                  <c:v>90.06878922402916</c:v>
                </c:pt>
                <c:pt idx="619">
                  <c:v>90.069050621653801</c:v>
                </c:pt>
                <c:pt idx="620">
                  <c:v>90.06931301257309</c:v>
                </c:pt>
                <c:pt idx="621">
                  <c:v>90.069576400561374</c:v>
                </c:pt>
                <c:pt idx="622">
                  <c:v>90.069840789407309</c:v>
                </c:pt>
                <c:pt idx="623">
                  <c:v>90.07010618291396</c:v>
                </c:pt>
                <c:pt idx="624">
                  <c:v>90.070372584898848</c:v>
                </c:pt>
                <c:pt idx="625">
                  <c:v>90.070639999194</c:v>
                </c:pt>
                <c:pt idx="626">
                  <c:v>90.070908429645982</c:v>
                </c:pt>
                <c:pt idx="627">
                  <c:v>90.071177880116025</c:v>
                </c:pt>
                <c:pt idx="628">
                  <c:v>90.071448354479955</c:v>
                </c:pt>
                <c:pt idx="629">
                  <c:v>90.071719856628391</c:v>
                </c:pt>
                <c:pt idx="630">
                  <c:v>90.071992390466704</c:v>
                </c:pt>
                <c:pt idx="631">
                  <c:v>90.072265959915086</c:v>
                </c:pt>
                <c:pt idx="632">
                  <c:v>90.072540568908664</c:v>
                </c:pt>
                <c:pt idx="633">
                  <c:v>90.072816221397488</c:v>
                </c:pt>
                <c:pt idx="634">
                  <c:v>90.073092921346628</c:v>
                </c:pt>
                <c:pt idx="635">
                  <c:v>90.073370672736203</c:v>
                </c:pt>
                <c:pt idx="636">
                  <c:v>90.073649479561482</c:v>
                </c:pt>
                <c:pt idx="637">
                  <c:v>90.073929345832894</c:v>
                </c:pt>
                <c:pt idx="638">
                  <c:v>90.074210275576092</c:v>
                </c:pt>
                <c:pt idx="639">
                  <c:v>90.074492272832046</c:v>
                </c:pt>
                <c:pt idx="640">
                  <c:v>90.074775341657073</c:v>
                </c:pt>
                <c:pt idx="641">
                  <c:v>90.075059486122896</c:v>
                </c:pt>
                <c:pt idx="642">
                  <c:v>90.075344710316728</c:v>
                </c:pt>
                <c:pt idx="643">
                  <c:v>90.075631018341284</c:v>
                </c:pt>
                <c:pt idx="644">
                  <c:v>90.075918414314884</c:v>
                </c:pt>
                <c:pt idx="645">
                  <c:v>90.076206902371496</c:v>
                </c:pt>
                <c:pt idx="646">
                  <c:v>90.076496486660758</c:v>
                </c:pt>
                <c:pt idx="647">
                  <c:v>90.076787171348144</c:v>
                </c:pt>
                <c:pt idx="648">
                  <c:v>90.077078960614884</c:v>
                </c:pt>
                <c:pt idx="649">
                  <c:v>90.077371858658125</c:v>
                </c:pt>
                <c:pt idx="650">
                  <c:v>90.077665869690961</c:v>
                </c:pt>
                <c:pt idx="651">
                  <c:v>90.077960997942483</c:v>
                </c:pt>
                <c:pt idx="652">
                  <c:v>90.078257247657888</c:v>
                </c:pt>
                <c:pt idx="653">
                  <c:v>90.078554623098427</c:v>
                </c:pt>
                <c:pt idx="654">
                  <c:v>90.07885312854161</c:v>
                </c:pt>
                <c:pt idx="655">
                  <c:v>90.079152768281162</c:v>
                </c:pt>
                <c:pt idx="656">
                  <c:v>90.07945354662715</c:v>
                </c:pt>
                <c:pt idx="657">
                  <c:v>90.079755467905954</c:v>
                </c:pt>
                <c:pt idx="658">
                  <c:v>90.08005853646047</c:v>
                </c:pt>
                <c:pt idx="659">
                  <c:v>90.080362756650061</c:v>
                </c:pt>
                <c:pt idx="660">
                  <c:v>90.080668132850633</c:v>
                </c:pt>
                <c:pt idx="661">
                  <c:v>90.080974669454719</c:v>
                </c:pt>
                <c:pt idx="662">
                  <c:v>90.081282370871591</c:v>
                </c:pt>
                <c:pt idx="663">
                  <c:v>90.081591241527207</c:v>
                </c:pt>
                <c:pt idx="664">
                  <c:v>90.08190128586439</c:v>
                </c:pt>
                <c:pt idx="665">
                  <c:v>90.082212508342806</c:v>
                </c:pt>
                <c:pt idx="666">
                  <c:v>90.082524913439073</c:v>
                </c:pt>
                <c:pt idx="667">
                  <c:v>90.082838505646876</c:v>
                </c:pt>
                <c:pt idx="668">
                  <c:v>90.08315328947684</c:v>
                </c:pt>
                <c:pt idx="669">
                  <c:v>90.08346926945687</c:v>
                </c:pt>
                <c:pt idx="670">
                  <c:v>90.083786450131967</c:v>
                </c:pt>
                <c:pt idx="671">
                  <c:v>90.084104836064498</c:v>
                </c:pt>
                <c:pt idx="672">
                  <c:v>90.084424431834023</c:v>
                </c:pt>
                <c:pt idx="673">
                  <c:v>90.084745242037684</c:v>
                </c:pt>
                <c:pt idx="674">
                  <c:v>90.085067271289901</c:v>
                </c:pt>
                <c:pt idx="675">
                  <c:v>90.08539052422276</c:v>
                </c:pt>
                <c:pt idx="676">
                  <c:v>90.085715005485909</c:v>
                </c:pt>
                <c:pt idx="677">
                  <c:v>90.086040719746606</c:v>
                </c:pt>
                <c:pt idx="678">
                  <c:v>90.086367671689928</c:v>
                </c:pt>
                <c:pt idx="679">
                  <c:v>90.086695866018673</c:v>
                </c:pt>
                <c:pt idx="680">
                  <c:v>90.087025307453558</c:v>
                </c:pt>
                <c:pt idx="681">
                  <c:v>90.087356000733223</c:v>
                </c:pt>
                <c:pt idx="682">
                  <c:v>90.087687950614281</c:v>
                </c:pt>
                <c:pt idx="683">
                  <c:v>90.088021161871467</c:v>
                </c:pt>
                <c:pt idx="684">
                  <c:v>90.088355639297603</c:v>
                </c:pt>
                <c:pt idx="685">
                  <c:v>90.088691387703761</c:v>
                </c:pt>
                <c:pt idx="686">
                  <c:v>90.089028411919259</c:v>
                </c:pt>
                <c:pt idx="687">
                  <c:v>90.089366716791787</c:v>
                </c:pt>
                <c:pt idx="688">
                  <c:v>90.089706307187456</c:v>
                </c:pt>
                <c:pt idx="689">
                  <c:v>90.09004718799082</c:v>
                </c:pt>
                <c:pt idx="690">
                  <c:v>90.090389364105036</c:v>
                </c:pt>
                <c:pt idx="691">
                  <c:v>90.090732840451864</c:v>
                </c:pt>
                <c:pt idx="692">
                  <c:v>90.091077621971763</c:v>
                </c:pt>
                <c:pt idx="693">
                  <c:v>90.091423713623968</c:v>
                </c:pt>
                <c:pt idx="694">
                  <c:v>90.091771120386568</c:v>
                </c:pt>
                <c:pt idx="695">
                  <c:v>90.092119847256541</c:v>
                </c:pt>
                <c:pt idx="696">
                  <c:v>90.092469899249863</c:v>
                </c:pt>
                <c:pt idx="697">
                  <c:v>90.092821281401541</c:v>
                </c:pt>
                <c:pt idx="698">
                  <c:v>90.093173998765764</c:v>
                </c:pt>
                <c:pt idx="699">
                  <c:v>90.093528056415821</c:v>
                </c:pt>
                <c:pt idx="700">
                  <c:v>90.093883459444399</c:v>
                </c:pt>
                <c:pt idx="701">
                  <c:v>90.094240212963456</c:v>
                </c:pt>
                <c:pt idx="702">
                  <c:v>90.094598322104375</c:v>
                </c:pt>
                <c:pt idx="703">
                  <c:v>90.094957792018064</c:v>
                </c:pt>
                <c:pt idx="704">
                  <c:v>90.09531862787496</c:v>
                </c:pt>
                <c:pt idx="705">
                  <c:v>90.095680834865163</c:v>
                </c:pt>
                <c:pt idx="706">
                  <c:v>90.096044418198503</c:v>
                </c:pt>
                <c:pt idx="707">
                  <c:v>90.096409383104572</c:v>
                </c:pt>
                <c:pt idx="708">
                  <c:v>90.096775734832846</c:v>
                </c:pt>
                <c:pt idx="709">
                  <c:v>90.09714347865274</c:v>
                </c:pt>
                <c:pt idx="710">
                  <c:v>90.097512619853703</c:v>
                </c:pt>
                <c:pt idx="711">
                  <c:v>90.097883163745237</c:v>
                </c:pt>
                <c:pt idx="712">
                  <c:v>90.098255115657082</c:v>
                </c:pt>
                <c:pt idx="713">
                  <c:v>90.098628480939141</c:v>
                </c:pt>
                <c:pt idx="714">
                  <c:v>90.099003264961681</c:v>
                </c:pt>
                <c:pt idx="715">
                  <c:v>90.099379473115405</c:v>
                </c:pt>
                <c:pt idx="716">
                  <c:v>90.099757110811439</c:v>
                </c:pt>
                <c:pt idx="717">
                  <c:v>90.100136183481496</c:v>
                </c:pt>
                <c:pt idx="718">
                  <c:v>90.100516696577898</c:v>
                </c:pt>
                <c:pt idx="719">
                  <c:v>90.100898655573715</c:v>
                </c:pt>
                <c:pt idx="720">
                  <c:v>90.101282065962778</c:v>
                </c:pt>
                <c:pt idx="721">
                  <c:v>90.101666933259793</c:v>
                </c:pt>
                <c:pt idx="722">
                  <c:v>90.102053263000442</c:v>
                </c:pt>
                <c:pt idx="723">
                  <c:v>90.102441060741384</c:v>
                </c:pt>
                <c:pt idx="724">
                  <c:v>90.102830332060449</c:v>
                </c:pt>
                <c:pt idx="725">
                  <c:v>90.103221082556601</c:v>
                </c:pt>
                <c:pt idx="726">
                  <c:v>90.103613317850105</c:v>
                </c:pt>
                <c:pt idx="727">
                  <c:v>90.10400704358257</c:v>
                </c:pt>
                <c:pt idx="728">
                  <c:v>90.104402265417022</c:v>
                </c:pt>
                <c:pt idx="729">
                  <c:v>90.104798989038017</c:v>
                </c:pt>
                <c:pt idx="730">
                  <c:v>90.105197220151709</c:v>
                </c:pt>
                <c:pt idx="731">
                  <c:v>90.105596964485898</c:v>
                </c:pt>
                <c:pt idx="732">
                  <c:v>90.105998227790167</c:v>
                </c:pt>
                <c:pt idx="733">
                  <c:v>90.106401015835942</c:v>
                </c:pt>
                <c:pt idx="734">
                  <c:v>90.106805334416549</c:v>
                </c:pt>
                <c:pt idx="735">
                  <c:v>90.107211189347368</c:v>
                </c:pt>
                <c:pt idx="736">
                  <c:v>90.10761858646579</c:v>
                </c:pt>
                <c:pt idx="737">
                  <c:v>90.10802753163145</c:v>
                </c:pt>
                <c:pt idx="738">
                  <c:v>90.108438030726262</c:v>
                </c:pt>
                <c:pt idx="739">
                  <c:v>90.108850089654382</c:v>
                </c:pt>
                <c:pt idx="740">
                  <c:v>90.109263714342489</c:v>
                </c:pt>
                <c:pt idx="741">
                  <c:v>90.109678910739717</c:v>
                </c:pt>
                <c:pt idx="742">
                  <c:v>90.110095684817836</c:v>
                </c:pt>
                <c:pt idx="743">
                  <c:v>90.110514042571282</c:v>
                </c:pt>
                <c:pt idx="744">
                  <c:v>90.110933990017244</c:v>
                </c:pt>
                <c:pt idx="745">
                  <c:v>90.111355533195834</c:v>
                </c:pt>
                <c:pt idx="746">
                  <c:v>90.111778678170012</c:v>
                </c:pt>
                <c:pt idx="747">
                  <c:v>90.112203431025847</c:v>
                </c:pt>
                <c:pt idx="748">
                  <c:v>90.112629797872472</c:v>
                </c:pt>
                <c:pt idx="749">
                  <c:v>90.113057784842269</c:v>
                </c:pt>
                <c:pt idx="750">
                  <c:v>90.113487398090911</c:v>
                </c:pt>
                <c:pt idx="751">
                  <c:v>90.113918643797405</c:v>
                </c:pt>
                <c:pt idx="752">
                  <c:v>90.114351528164278</c:v>
                </c:pt>
                <c:pt idx="753">
                  <c:v>90.114786057417604</c:v>
                </c:pt>
                <c:pt idx="754">
                  <c:v>90.115222237807075</c:v>
                </c:pt>
                <c:pt idx="755">
                  <c:v>90.115660075606186</c:v>
                </c:pt>
                <c:pt idx="756">
                  <c:v>90.116099577112223</c:v>
                </c:pt>
                <c:pt idx="757">
                  <c:v>90.116540748646386</c:v>
                </c:pt>
                <c:pt idx="758">
                  <c:v>90.116983596553879</c:v>
                </c:pt>
                <c:pt idx="759">
                  <c:v>90.117428127204036</c:v>
                </c:pt>
                <c:pt idx="760">
                  <c:v>90.117874346990362</c:v>
                </c:pt>
                <c:pt idx="761">
                  <c:v>90.118322262330665</c:v>
                </c:pt>
                <c:pt idx="762">
                  <c:v>90.118771879667136</c:v>
                </c:pt>
                <c:pt idx="763">
                  <c:v>90.119223205466398</c:v>
                </c:pt>
                <c:pt idx="764">
                  <c:v>90.119676246219669</c:v>
                </c:pt>
                <c:pt idx="765">
                  <c:v>90.120131008442797</c:v>
                </c:pt>
                <c:pt idx="766">
                  <c:v>90.1205874986764</c:v>
                </c:pt>
                <c:pt idx="767">
                  <c:v>90.121045723485949</c:v>
                </c:pt>
                <c:pt idx="768">
                  <c:v>90.121505689461813</c:v>
                </c:pt>
                <c:pt idx="769">
                  <c:v>90.121967403219458</c:v>
                </c:pt>
                <c:pt idx="770">
                  <c:v>90.122430871399388</c:v>
                </c:pt>
                <c:pt idx="771">
                  <c:v>90.122896100667418</c:v>
                </c:pt>
                <c:pt idx="772">
                  <c:v>90.123363097714602</c:v>
                </c:pt>
                <c:pt idx="773">
                  <c:v>90.123831869257501</c:v>
                </c:pt>
                <c:pt idx="774">
                  <c:v>90.124302422038099</c:v>
                </c:pt>
                <c:pt idx="775">
                  <c:v>90.124774762824032</c:v>
                </c:pt>
                <c:pt idx="776">
                  <c:v>90.125248898408614</c:v>
                </c:pt>
                <c:pt idx="777">
                  <c:v>90.125724835610967</c:v>
                </c:pt>
                <c:pt idx="778">
                  <c:v>90.126202581276175</c:v>
                </c:pt>
                <c:pt idx="779">
                  <c:v>90.126682142275229</c:v>
                </c:pt>
                <c:pt idx="780">
                  <c:v>90.127163525505267</c:v>
                </c:pt>
                <c:pt idx="781">
                  <c:v>90.12764673788962</c:v>
                </c:pt>
                <c:pt idx="782">
                  <c:v>90.128131786377864</c:v>
                </c:pt>
                <c:pt idx="783">
                  <c:v>90.128618677946108</c:v>
                </c:pt>
                <c:pt idx="784">
                  <c:v>90.129107419596764</c:v>
                </c:pt>
                <c:pt idx="785">
                  <c:v>90.129598018359005</c:v>
                </c:pt>
                <c:pt idx="786">
                  <c:v>90.13009048128859</c:v>
                </c:pt>
                <c:pt idx="787">
                  <c:v>90.13058481546814</c:v>
                </c:pt>
                <c:pt idx="788">
                  <c:v>90.131081028007173</c:v>
                </c:pt>
                <c:pt idx="789">
                  <c:v>90.131579126042155</c:v>
                </c:pt>
                <c:pt idx="790">
                  <c:v>90.132079116736705</c:v>
                </c:pt>
                <c:pt idx="791">
                  <c:v>90.132581007281644</c:v>
                </c:pt>
                <c:pt idx="792">
                  <c:v>90.133084804895105</c:v>
                </c:pt>
                <c:pt idx="793">
                  <c:v>90.133590516822593</c:v>
                </c:pt>
                <c:pt idx="794">
                  <c:v>90.134098150337195</c:v>
                </c:pt>
                <c:pt idx="795">
                  <c:v>90.13460771273958</c:v>
                </c:pt>
                <c:pt idx="796">
                  <c:v>90.135119211358159</c:v>
                </c:pt>
                <c:pt idx="797">
                  <c:v>90.135632653549138</c:v>
                </c:pt>
                <c:pt idx="798">
                  <c:v>90.136148046696746</c:v>
                </c:pt>
                <c:pt idx="799">
                  <c:v>90.136665398213168</c:v>
                </c:pt>
                <c:pt idx="800">
                  <c:v>90.137184715538766</c:v>
                </c:pt>
                <c:pt idx="801">
                  <c:v>90.137706006142196</c:v>
                </c:pt>
                <c:pt idx="802">
                  <c:v>90.138229277520423</c:v>
                </c:pt>
                <c:pt idx="803">
                  <c:v>90.138754537198921</c:v>
                </c:pt>
                <c:pt idx="804">
                  <c:v>90.139281792731737</c:v>
                </c:pt>
                <c:pt idx="805">
                  <c:v>90.139811051701585</c:v>
                </c:pt>
                <c:pt idx="806">
                  <c:v>90.140342321720027</c:v>
                </c:pt>
                <c:pt idx="807">
                  <c:v>90.140875610427443</c:v>
                </c:pt>
                <c:pt idx="808">
                  <c:v>90.141410925493318</c:v>
                </c:pt>
                <c:pt idx="809">
                  <c:v>90.141948274616226</c:v>
                </c:pt>
                <c:pt idx="810">
                  <c:v>90.142487665523987</c:v>
                </c:pt>
                <c:pt idx="811">
                  <c:v>90.143029105973724</c:v>
                </c:pt>
                <c:pt idx="812">
                  <c:v>90.143572603752091</c:v>
                </c:pt>
                <c:pt idx="813">
                  <c:v>90.144118166675284</c:v>
                </c:pt>
                <c:pt idx="814">
                  <c:v>90.144665802589131</c:v>
                </c:pt>
                <c:pt idx="815">
                  <c:v>90.14521551936933</c:v>
                </c:pt>
                <c:pt idx="816">
                  <c:v>90.145767324921451</c:v>
                </c:pt>
                <c:pt idx="817">
                  <c:v>90.146321227181076</c:v>
                </c:pt>
                <c:pt idx="818">
                  <c:v>90.146877234113973</c:v>
                </c:pt>
                <c:pt idx="819">
                  <c:v>90.147435353716062</c:v>
                </c:pt>
                <c:pt idx="820">
                  <c:v>90.14799559401375</c:v>
                </c:pt>
                <c:pt idx="821">
                  <c:v>90.148557963063809</c:v>
                </c:pt>
                <c:pt idx="822">
                  <c:v>90.149122468953692</c:v>
                </c:pt>
                <c:pt idx="823">
                  <c:v>90.149689119801522</c:v>
                </c:pt>
                <c:pt idx="824">
                  <c:v>90.150257923756257</c:v>
                </c:pt>
                <c:pt idx="825">
                  <c:v>90.150828888997822</c:v>
                </c:pt>
                <c:pt idx="826">
                  <c:v>90.151402023737134</c:v>
                </c:pt>
                <c:pt idx="827">
                  <c:v>90.15197733621639</c:v>
                </c:pt>
                <c:pt idx="828">
                  <c:v>90.15255483470898</c:v>
                </c:pt>
                <c:pt idx="829">
                  <c:v>90.153134527519796</c:v>
                </c:pt>
                <c:pt idx="830">
                  <c:v>90.153716422985227</c:v>
                </c:pt>
                <c:pt idx="831">
                  <c:v>90.154300529473332</c:v>
                </c:pt>
                <c:pt idx="832">
                  <c:v>90.154886855383921</c:v>
                </c:pt>
                <c:pt idx="833">
                  <c:v>90.155475409148707</c:v>
                </c:pt>
                <c:pt idx="834">
                  <c:v>90.156066199231461</c:v>
                </c:pt>
                <c:pt idx="835">
                  <c:v>90.156659234128028</c:v>
                </c:pt>
                <c:pt idx="836">
                  <c:v>90.157254522366557</c:v>
                </c:pt>
                <c:pt idx="837">
                  <c:v>90.157852072507566</c:v>
                </c:pt>
                <c:pt idx="838">
                  <c:v>90.158451893144061</c:v>
                </c:pt>
                <c:pt idx="839">
                  <c:v>90.159053992901704</c:v>
                </c:pt>
                <c:pt idx="840">
                  <c:v>90.159658380438927</c:v>
                </c:pt>
                <c:pt idx="841">
                  <c:v>90.160265064446975</c:v>
                </c:pt>
                <c:pt idx="842">
                  <c:v>90.160874053650133</c:v>
                </c:pt>
                <c:pt idx="843">
                  <c:v>90.161485356805812</c:v>
                </c:pt>
                <c:pt idx="844">
                  <c:v>90.162098982704663</c:v>
                </c:pt>
                <c:pt idx="845">
                  <c:v>90.16271494017073</c:v>
                </c:pt>
                <c:pt idx="846">
                  <c:v>90.163333238061554</c:v>
                </c:pt>
                <c:pt idx="847">
                  <c:v>90.163953885268285</c:v>
                </c:pt>
                <c:pt idx="848">
                  <c:v>90.164576890715864</c:v>
                </c:pt>
                <c:pt idx="849">
                  <c:v>90.165202263363099</c:v>
                </c:pt>
                <c:pt idx="850">
                  <c:v>90.165830012202846</c:v>
                </c:pt>
                <c:pt idx="851">
                  <c:v>90.16646014626204</c:v>
                </c:pt>
                <c:pt idx="852">
                  <c:v>90.167092674601946</c:v>
                </c:pt>
                <c:pt idx="853">
                  <c:v>90.167727606318209</c:v>
                </c:pt>
                <c:pt idx="854">
                  <c:v>90.168364950541019</c:v>
                </c:pt>
                <c:pt idx="855">
                  <c:v>90.169004716435225</c:v>
                </c:pt>
                <c:pt idx="856">
                  <c:v>90.169646913200452</c:v>
                </c:pt>
                <c:pt idx="857">
                  <c:v>90.170291550071298</c:v>
                </c:pt>
                <c:pt idx="858">
                  <c:v>90.170938636317373</c:v>
                </c:pt>
                <c:pt idx="859">
                  <c:v>90.171588181243521</c:v>
                </c:pt>
                <c:pt idx="860">
                  <c:v>90.172240194189854</c:v>
                </c:pt>
                <c:pt idx="861">
                  <c:v>90.172894684532025</c:v>
                </c:pt>
                <c:pt idx="862">
                  <c:v>90.173551661681216</c:v>
                </c:pt>
                <c:pt idx="863">
                  <c:v>90.174211135084391</c:v>
                </c:pt>
                <c:pt idx="864">
                  <c:v>90.174873114224297</c:v>
                </c:pt>
                <c:pt idx="865">
                  <c:v>90.175537608619763</c:v>
                </c:pt>
                <c:pt idx="866">
                  <c:v>90.176204627825726</c:v>
                </c:pt>
                <c:pt idx="867">
                  <c:v>90.176874181433377</c:v>
                </c:pt>
                <c:pt idx="868">
                  <c:v>90.177546279070398</c:v>
                </c:pt>
                <c:pt idx="869">
                  <c:v>90.178220930400897</c:v>
                </c:pt>
                <c:pt idx="870">
                  <c:v>90.178898145125743</c:v>
                </c:pt>
                <c:pt idx="871">
                  <c:v>90.179577932982653</c:v>
                </c:pt>
                <c:pt idx="872">
                  <c:v>90.180260303746238</c:v>
                </c:pt>
                <c:pt idx="873">
                  <c:v>90.180945267228296</c:v>
                </c:pt>
                <c:pt idx="874">
                  <c:v>90.181632833277845</c:v>
                </c:pt>
                <c:pt idx="875">
                  <c:v>90.182323011781207</c:v>
                </c:pt>
                <c:pt idx="876">
                  <c:v>90.183015812662404</c:v>
                </c:pt>
                <c:pt idx="877">
                  <c:v>90.183711245882947</c:v>
                </c:pt>
                <c:pt idx="878">
                  <c:v>90.184409321442288</c:v>
                </c:pt>
                <c:pt idx="879">
                  <c:v>90.185110049377784</c:v>
                </c:pt>
                <c:pt idx="880">
                  <c:v>90.185813439764942</c:v>
                </c:pt>
                <c:pt idx="881">
                  <c:v>90.186519502717417</c:v>
                </c:pt>
                <c:pt idx="882">
                  <c:v>90.187228248387385</c:v>
                </c:pt>
                <c:pt idx="883">
                  <c:v>90.18793968696545</c:v>
                </c:pt>
                <c:pt idx="884">
                  <c:v>90.188653828680941</c:v>
                </c:pt>
                <c:pt idx="885">
                  <c:v>90.189370683802011</c:v>
                </c:pt>
                <c:pt idx="886">
                  <c:v>90.190090262635792</c:v>
                </c:pt>
                <c:pt idx="887">
                  <c:v>90.190812575528568</c:v>
                </c:pt>
                <c:pt idx="888">
                  <c:v>90.191537632865831</c:v>
                </c:pt>
                <c:pt idx="889">
                  <c:v>90.192265445072536</c:v>
                </c:pt>
                <c:pt idx="890">
                  <c:v>90.192996022613215</c:v>
                </c:pt>
                <c:pt idx="891">
                  <c:v>90.193729375992078</c:v>
                </c:pt>
                <c:pt idx="892">
                  <c:v>90.194465515753279</c:v>
                </c:pt>
                <c:pt idx="893">
                  <c:v>90.19520445248088</c:v>
                </c:pt>
                <c:pt idx="894">
                  <c:v>90.195946196799241</c:v>
                </c:pt>
                <c:pt idx="895">
                  <c:v>90.196690759372927</c:v>
                </c:pt>
                <c:pt idx="896">
                  <c:v>90.197438150907104</c:v>
                </c:pt>
                <c:pt idx="897">
                  <c:v>90.198188382147464</c:v>
                </c:pt>
                <c:pt idx="898">
                  <c:v>90.198941463880544</c:v>
                </c:pt>
                <c:pt idx="899">
                  <c:v>90.199697406933765</c:v>
                </c:pt>
                <c:pt idx="900">
                  <c:v>90.200456222175703</c:v>
                </c:pt>
                <c:pt idx="901">
                  <c:v>90.201217920516171</c:v>
                </c:pt>
                <c:pt idx="902">
                  <c:v>90.201982512906355</c:v>
                </c:pt>
                <c:pt idx="903">
                  <c:v>90.202750010339003</c:v>
                </c:pt>
                <c:pt idx="904">
                  <c:v>90.203520423848616</c:v>
                </c:pt>
                <c:pt idx="905">
                  <c:v>90.204293764511576</c:v>
                </c:pt>
                <c:pt idx="906">
                  <c:v>90.205070043446256</c:v>
                </c:pt>
                <c:pt idx="907">
                  <c:v>90.205849271813278</c:v>
                </c:pt>
                <c:pt idx="908">
                  <c:v>90.206631460815558</c:v>
                </c:pt>
                <c:pt idx="909">
                  <c:v>90.207416621698599</c:v>
                </c:pt>
                <c:pt idx="910">
                  <c:v>90.208204765750494</c:v>
                </c:pt>
                <c:pt idx="911">
                  <c:v>90.20899590430227</c:v>
                </c:pt>
                <c:pt idx="912">
                  <c:v>90.209790048727896</c:v>
                </c:pt>
                <c:pt idx="913">
                  <c:v>90.210587210444487</c:v>
                </c:pt>
                <c:pt idx="914">
                  <c:v>90.211387400912514</c:v>
                </c:pt>
                <c:pt idx="915">
                  <c:v>90.212190631635963</c:v>
                </c:pt>
                <c:pt idx="916">
                  <c:v>90.212996914162431</c:v>
                </c:pt>
                <c:pt idx="917">
                  <c:v>90.213806260083331</c:v>
                </c:pt>
                <c:pt idx="918">
                  <c:v>90.214618681034096</c:v>
                </c:pt>
                <c:pt idx="919">
                  <c:v>90.215434188694275</c:v>
                </c:pt>
                <c:pt idx="920">
                  <c:v>90.216252794787792</c:v>
                </c:pt>
                <c:pt idx="921">
                  <c:v>90.217074511082998</c:v>
                </c:pt>
                <c:pt idx="922">
                  <c:v>90.217899349392937</c:v>
                </c:pt>
                <c:pt idx="923">
                  <c:v>90.218727321575415</c:v>
                </c:pt>
                <c:pt idx="924">
                  <c:v>90.21955843953333</c:v>
                </c:pt>
                <c:pt idx="925">
                  <c:v>90.220392715214658</c:v>
                </c:pt>
                <c:pt idx="926">
                  <c:v>90.221230160612777</c:v>
                </c:pt>
                <c:pt idx="927">
                  <c:v>90.222070787766498</c:v>
                </c:pt>
                <c:pt idx="928">
                  <c:v>90.222914608760377</c:v>
                </c:pt>
                <c:pt idx="929">
                  <c:v>90.22376163572477</c:v>
                </c:pt>
                <c:pt idx="930">
                  <c:v>90.224611880836093</c:v>
                </c:pt>
                <c:pt idx="931">
                  <c:v>90.225465356316974</c:v>
                </c:pt>
                <c:pt idx="932">
                  <c:v>90.226322074436339</c:v>
                </c:pt>
                <c:pt idx="933">
                  <c:v>90.227182047509729</c:v>
                </c:pt>
                <c:pt idx="934">
                  <c:v>90.228045287899434</c:v>
                </c:pt>
                <c:pt idx="935">
                  <c:v>90.228911808014516</c:v>
                </c:pt>
                <c:pt idx="936">
                  <c:v>90.2297816203113</c:v>
                </c:pt>
                <c:pt idx="937">
                  <c:v>90.230654737293193</c:v>
                </c:pt>
                <c:pt idx="938">
                  <c:v>90.231531171511151</c:v>
                </c:pt>
                <c:pt idx="939">
                  <c:v>90.232410935563706</c:v>
                </c:pt>
                <c:pt idx="940">
                  <c:v>90.233294042097199</c:v>
                </c:pt>
                <c:pt idx="941">
                  <c:v>90.234180503805888</c:v>
                </c:pt>
                <c:pt idx="942">
                  <c:v>90.23507033343229</c:v>
                </c:pt>
                <c:pt idx="943">
                  <c:v>90.235963543767184</c:v>
                </c:pt>
                <c:pt idx="944">
                  <c:v>90.236860147649892</c:v>
                </c:pt>
                <c:pt idx="945">
                  <c:v>90.237760157968452</c:v>
                </c:pt>
                <c:pt idx="946">
                  <c:v>90.238663587659744</c:v>
                </c:pt>
                <c:pt idx="947">
                  <c:v>90.239570449709802</c:v>
                </c:pt>
                <c:pt idx="948">
                  <c:v>90.240480757153875</c:v>
                </c:pt>
                <c:pt idx="949">
                  <c:v>90.241394523076607</c:v>
                </c:pt>
                <c:pt idx="950">
                  <c:v>90.242311760612395</c:v>
                </c:pt>
                <c:pt idx="951">
                  <c:v>90.243232482945331</c:v>
                </c:pt>
                <c:pt idx="952">
                  <c:v>90.244156703309613</c:v>
                </c:pt>
                <c:pt idx="953">
                  <c:v>90.245084434989565</c:v>
                </c:pt>
                <c:pt idx="954">
                  <c:v>90.246015691319954</c:v>
                </c:pt>
                <c:pt idx="955">
                  <c:v>90.246950485686085</c:v>
                </c:pt>
                <c:pt idx="956">
                  <c:v>90.247888831524051</c:v>
                </c:pt>
                <c:pt idx="957">
                  <c:v>90.248830742320905</c:v>
                </c:pt>
                <c:pt idx="958">
                  <c:v>90.249776231614845</c:v>
                </c:pt>
                <c:pt idx="959">
                  <c:v>90.250725312995399</c:v>
                </c:pt>
                <c:pt idx="960">
                  <c:v>90.251678000103681</c:v>
                </c:pt>
                <c:pt idx="961">
                  <c:v>90.252634306632501</c:v>
                </c:pt>
                <c:pt idx="962">
                  <c:v>90.253594246326642</c:v>
                </c:pt>
                <c:pt idx="963">
                  <c:v>90.254557832982911</c:v>
                </c:pt>
                <c:pt idx="964">
                  <c:v>90.255525080450596</c:v>
                </c:pt>
                <c:pt idx="965">
                  <c:v>90.256496002631366</c:v>
                </c:pt>
                <c:pt idx="966">
                  <c:v>90.257470613479697</c:v>
                </c:pt>
                <c:pt idx="967">
                  <c:v>90.258448927002931</c:v>
                </c:pt>
                <c:pt idx="968">
                  <c:v>90.259430957261557</c:v>
                </c:pt>
                <c:pt idx="969">
                  <c:v>90.260416718369385</c:v>
                </c:pt>
                <c:pt idx="970">
                  <c:v>90.261406224493726</c:v>
                </c:pt>
                <c:pt idx="971">
                  <c:v>90.262399489855582</c:v>
                </c:pt>
                <c:pt idx="972">
                  <c:v>90.263396528729999</c:v>
                </c:pt>
                <c:pt idx="973">
                  <c:v>90.264397355446036</c:v>
                </c:pt>
                <c:pt idx="974">
                  <c:v>90.265401984387097</c:v>
                </c:pt>
                <c:pt idx="975">
                  <c:v>90.266410429991197</c:v>
                </c:pt>
                <c:pt idx="976">
                  <c:v>90.267422706751049</c:v>
                </c:pt>
                <c:pt idx="977">
                  <c:v>90.268438829214276</c:v>
                </c:pt>
                <c:pt idx="978">
                  <c:v>90.269458811983725</c:v>
                </c:pt>
                <c:pt idx="979">
                  <c:v>90.27048266971758</c:v>
                </c:pt>
                <c:pt idx="980">
                  <c:v>90.271510417129619</c:v>
                </c:pt>
                <c:pt idx="981">
                  <c:v>90.272542068989381</c:v>
                </c:pt>
                <c:pt idx="982">
                  <c:v>90.273577640122411</c:v>
                </c:pt>
                <c:pt idx="983">
                  <c:v>90.27461714541046</c:v>
                </c:pt>
                <c:pt idx="984">
                  <c:v>90.275660599791706</c:v>
                </c:pt>
                <c:pt idx="985">
                  <c:v>90.276708018260962</c:v>
                </c:pt>
                <c:pt idx="986">
                  <c:v>90.277759415869852</c:v>
                </c:pt>
                <c:pt idx="987">
                  <c:v>90.278814807727102</c:v>
                </c:pt>
                <c:pt idx="988">
                  <c:v>90.27987420899872</c:v>
                </c:pt>
                <c:pt idx="989">
                  <c:v>90.280937634908156</c:v>
                </c:pt>
                <c:pt idx="990">
                  <c:v>90.282005100736598</c:v>
                </c:pt>
                <c:pt idx="991">
                  <c:v>90.283076621823156</c:v>
                </c:pt>
                <c:pt idx="992">
                  <c:v>90.284152213565122</c:v>
                </c:pt>
                <c:pt idx="993">
                  <c:v>90.285231891418064</c:v>
                </c:pt>
                <c:pt idx="994">
                  <c:v>90.286315670896215</c:v>
                </c:pt>
                <c:pt idx="995">
                  <c:v>90.287403567572596</c:v>
                </c:pt>
                <c:pt idx="996">
                  <c:v>90.288495597079233</c:v>
                </c:pt>
                <c:pt idx="997">
                  <c:v>90.289591775107397</c:v>
                </c:pt>
                <c:pt idx="998">
                  <c:v>90.290692117407886</c:v>
                </c:pt>
                <c:pt idx="999">
                  <c:v>90.291796639791116</c:v>
                </c:pt>
                <c:pt idx="1000">
                  <c:v>90.292905358127499</c:v>
                </c:pt>
                <c:pt idx="1001">
                  <c:v>90.29401828834753</c:v>
                </c:pt>
                <c:pt idx="1002">
                  <c:v>90.295135446442131</c:v>
                </c:pt>
                <c:pt idx="1003">
                  <c:v>90.296256848462789</c:v>
                </c:pt>
                <c:pt idx="1004">
                  <c:v>90.297382510521871</c:v>
                </c:pt>
                <c:pt idx="1005">
                  <c:v>90.298512448792735</c:v>
                </c:pt>
                <c:pt idx="1006">
                  <c:v>90.299646679510118</c:v>
                </c:pt>
                <c:pt idx="1007">
                  <c:v>90.300785218970148</c:v>
                </c:pt>
                <c:pt idx="1008">
                  <c:v>90.301928083530839</c:v>
                </c:pt>
                <c:pt idx="1009">
                  <c:v>90.303075289612124</c:v>
                </c:pt>
                <c:pt idx="1010">
                  <c:v>90.304226853696179</c:v>
                </c:pt>
                <c:pt idx="1011">
                  <c:v>90.305382792327578</c:v>
                </c:pt>
                <c:pt idx="1012">
                  <c:v>90.306543122113652</c:v>
                </c:pt>
                <c:pt idx="1013">
                  <c:v>90.307707859724658</c:v>
                </c:pt>
                <c:pt idx="1014">
                  <c:v>90.308877021893963</c:v>
                </c:pt>
                <c:pt idx="1015">
                  <c:v>90.310050625418356</c:v>
                </c:pt>
                <c:pt idx="1016">
                  <c:v>90.311228687158291</c:v>
                </c:pt>
                <c:pt idx="1017">
                  <c:v>90.312411224038044</c:v>
                </c:pt>
                <c:pt idx="1018">
                  <c:v>90.313598253046067</c:v>
                </c:pt>
                <c:pt idx="1019">
                  <c:v>90.314789791235128</c:v>
                </c:pt>
                <c:pt idx="1020">
                  <c:v>90.315985855722687</c:v>
                </c:pt>
                <c:pt idx="1021">
                  <c:v>90.317186463690874</c:v>
                </c:pt>
                <c:pt idx="1022">
                  <c:v>90.318391632387105</c:v>
                </c:pt>
                <c:pt idx="1023">
                  <c:v>90.319601379124009</c:v>
                </c:pt>
                <c:pt idx="1024">
                  <c:v>90.320815721279828</c:v>
                </c:pt>
                <c:pt idx="1025">
                  <c:v>90.322034676298642</c:v>
                </c:pt>
                <c:pt idx="1026">
                  <c:v>90.323258261690583</c:v>
                </c:pt>
                <c:pt idx="1027">
                  <c:v>90.324486495032147</c:v>
                </c:pt>
                <c:pt idx="1028">
                  <c:v>90.325719393966367</c:v>
                </c:pt>
                <c:pt idx="1029">
                  <c:v>90.326956976203121</c:v>
                </c:pt>
                <c:pt idx="1030">
                  <c:v>90.328199259519351</c:v>
                </c:pt>
                <c:pt idx="1031">
                  <c:v>90.329446261759315</c:v>
                </c:pt>
                <c:pt idx="1032">
                  <c:v>90.330698000834886</c:v>
                </c:pt>
                <c:pt idx="1033">
                  <c:v>90.331954494725764</c:v>
                </c:pt>
                <c:pt idx="1034">
                  <c:v>90.333215761479693</c:v>
                </c:pt>
                <c:pt idx="1035">
                  <c:v>90.334481819212854</c:v>
                </c:pt>
                <c:pt idx="1036">
                  <c:v>90.335752686109942</c:v>
                </c:pt>
                <c:pt idx="1037">
                  <c:v>90.337028380424528</c:v>
                </c:pt>
                <c:pt idx="1038">
                  <c:v>90.338308920479392</c:v>
                </c:pt>
                <c:pt idx="1039">
                  <c:v>90.339594324666606</c:v>
                </c:pt>
                <c:pt idx="1040">
                  <c:v>90.340884611447905</c:v>
                </c:pt>
                <c:pt idx="1041">
                  <c:v>90.342179799354895</c:v>
                </c:pt>
                <c:pt idx="1042">
                  <c:v>90.343479906989415</c:v>
                </c:pt>
                <c:pt idx="1043">
                  <c:v>90.344784953023733</c:v>
                </c:pt>
                <c:pt idx="1044">
                  <c:v>90.346094956200702</c:v>
                </c:pt>
                <c:pt idx="1045">
                  <c:v>90.347409935334298</c:v>
                </c:pt>
                <c:pt idx="1046">
                  <c:v>90.348729909309583</c:v>
                </c:pt>
                <c:pt idx="1047">
                  <c:v>90.350054897083197</c:v>
                </c:pt>
                <c:pt idx="1048">
                  <c:v>90.351384917683475</c:v>
                </c:pt>
                <c:pt idx="1049">
                  <c:v>90.352719990210886</c:v>
                </c:pt>
                <c:pt idx="1050">
                  <c:v>90.35406013383809</c:v>
                </c:pt>
                <c:pt idx="1051">
                  <c:v>90.355405367810405</c:v>
                </c:pt>
                <c:pt idx="1052">
                  <c:v>90.356755711445942</c:v>
                </c:pt>
                <c:pt idx="1053">
                  <c:v>90.358111184135993</c:v>
                </c:pt>
                <c:pt idx="1054">
                  <c:v>90.359471805345166</c:v>
                </c:pt>
                <c:pt idx="1055">
                  <c:v>90.360837594611766</c:v>
                </c:pt>
                <c:pt idx="1056">
                  <c:v>90.362208571548138</c:v>
                </c:pt>
                <c:pt idx="1057">
                  <c:v>90.363584755840733</c:v>
                </c:pt>
                <c:pt idx="1058">
                  <c:v>90.3649661672505</c:v>
                </c:pt>
                <c:pt idx="1059">
                  <c:v>90.366352825613305</c:v>
                </c:pt>
                <c:pt idx="1060">
                  <c:v>90.367744750839933</c:v>
                </c:pt>
                <c:pt idx="1061">
                  <c:v>90.369141962916601</c:v>
                </c:pt>
                <c:pt idx="1062">
                  <c:v>90.370544481905128</c:v>
                </c:pt>
                <c:pt idx="1063">
                  <c:v>90.371952327943262</c:v>
                </c:pt>
                <c:pt idx="1064">
                  <c:v>90.373365521244892</c:v>
                </c:pt>
                <c:pt idx="1065">
                  <c:v>90.374784082100433</c:v>
                </c:pt>
                <c:pt idx="1066">
                  <c:v>90.376208030877095</c:v>
                </c:pt>
                <c:pt idx="1067">
                  <c:v>90.377637388019124</c:v>
                </c:pt>
                <c:pt idx="1068">
                  <c:v>90.379072174048048</c:v>
                </c:pt>
                <c:pt idx="1069">
                  <c:v>90.380512409563153</c:v>
                </c:pt>
                <c:pt idx="1070">
                  <c:v>90.381958115241545</c:v>
                </c:pt>
                <c:pt idx="1071">
                  <c:v>90.383409311838619</c:v>
                </c:pt>
                <c:pt idx="1072">
                  <c:v>90.384866020188227</c:v>
                </c:pt>
                <c:pt idx="1073">
                  <c:v>90.386328261203076</c:v>
                </c:pt>
                <c:pt idx="1074">
                  <c:v>90.387796055874972</c:v>
                </c:pt>
                <c:pt idx="1075">
                  <c:v>90.389269425275103</c:v>
                </c:pt>
                <c:pt idx="1076">
                  <c:v>90.390748390554322</c:v>
                </c:pt>
                <c:pt idx="1077">
                  <c:v>90.392232972943546</c:v>
                </c:pt>
                <c:pt idx="1078">
                  <c:v>90.393723193753942</c:v>
                </c:pt>
                <c:pt idx="1079">
                  <c:v>90.39521907437728</c:v>
                </c:pt>
                <c:pt idx="1080">
                  <c:v>90.396720636286204</c:v>
                </c:pt>
                <c:pt idx="1081">
                  <c:v>90.398227901034645</c:v>
                </c:pt>
                <c:pt idx="1082">
                  <c:v>90.399740890257917</c:v>
                </c:pt>
                <c:pt idx="1083">
                  <c:v>90.401259625673219</c:v>
                </c:pt>
                <c:pt idx="1084">
                  <c:v>90.402784129079862</c:v>
                </c:pt>
                <c:pt idx="1085">
                  <c:v>90.404314422359604</c:v>
                </c:pt>
                <c:pt idx="1086">
                  <c:v>90.405850527476815</c:v>
                </c:pt>
                <c:pt idx="1087">
                  <c:v>90.407392466479024</c:v>
                </c:pt>
                <c:pt idx="1088">
                  <c:v>90.408940261497094</c:v>
                </c:pt>
                <c:pt idx="1089">
                  <c:v>90.410493934745503</c:v>
                </c:pt>
                <c:pt idx="1090">
                  <c:v>90.412053508522774</c:v>
                </c:pt>
                <c:pt idx="1091">
                  <c:v>90.413619005211643</c:v>
                </c:pt>
                <c:pt idx="1092">
                  <c:v>90.415190447279542</c:v>
                </c:pt>
                <c:pt idx="1093">
                  <c:v>90.416767857278742</c:v>
                </c:pt>
                <c:pt idx="1094">
                  <c:v>90.418351257846766</c:v>
                </c:pt>
                <c:pt idx="1095">
                  <c:v>90.41994067170674</c:v>
                </c:pt>
                <c:pt idx="1096">
                  <c:v>90.421536121667671</c:v>
                </c:pt>
                <c:pt idx="1097">
                  <c:v>90.42313763062468</c:v>
                </c:pt>
                <c:pt idx="1098">
                  <c:v>90.424745221559519</c:v>
                </c:pt>
                <c:pt idx="1099">
                  <c:v>90.426358917540696</c:v>
                </c:pt>
                <c:pt idx="1100">
                  <c:v>90.427978741723948</c:v>
                </c:pt>
                <c:pt idx="1101">
                  <c:v>90.429604717352504</c:v>
                </c:pt>
                <c:pt idx="1102">
                  <c:v>90.431236867757335</c:v>
                </c:pt>
                <c:pt idx="1103">
                  <c:v>90.432875216357658</c:v>
                </c:pt>
                <c:pt idx="1104">
                  <c:v>90.434519786661127</c:v>
                </c:pt>
                <c:pt idx="1105">
                  <c:v>90.436170602264212</c:v>
                </c:pt>
                <c:pt idx="1106">
                  <c:v>90.437827686852515</c:v>
                </c:pt>
                <c:pt idx="1107">
                  <c:v>90.439491064201107</c:v>
                </c:pt>
                <c:pt idx="1108">
                  <c:v>90.441160758174902</c:v>
                </c:pt>
                <c:pt idx="1109">
                  <c:v>90.442836792728897</c:v>
                </c:pt>
                <c:pt idx="1110">
                  <c:v>90.44451919190864</c:v>
                </c:pt>
                <c:pt idx="1111">
                  <c:v>90.446207979850413</c:v>
                </c:pt>
                <c:pt idx="1112">
                  <c:v>90.447903180781708</c:v>
                </c:pt>
                <c:pt idx="1113">
                  <c:v>90.449604819021502</c:v>
                </c:pt>
                <c:pt idx="1114">
                  <c:v>90.451312918980619</c:v>
                </c:pt>
                <c:pt idx="1115">
                  <c:v>90.453027505162041</c:v>
                </c:pt>
                <c:pt idx="1116">
                  <c:v>90.45474860216126</c:v>
                </c:pt>
                <c:pt idx="1117">
                  <c:v>90.456476234666653</c:v>
                </c:pt>
                <c:pt idx="1118">
                  <c:v>90.458210427459818</c:v>
                </c:pt>
                <c:pt idx="1119">
                  <c:v>90.459951205415905</c:v>
                </c:pt>
                <c:pt idx="1120">
                  <c:v>90.461698593503968</c:v>
                </c:pt>
                <c:pt idx="1121">
                  <c:v>90.463452616787322</c:v>
                </c:pt>
                <c:pt idx="1122">
                  <c:v>90.465213300423926</c:v>
                </c:pt>
                <c:pt idx="1123">
                  <c:v>90.466980669666611</c:v>
                </c:pt>
                <c:pt idx="1124">
                  <c:v>90.468754749863592</c:v>
                </c:pt>
                <c:pt idx="1125">
                  <c:v>90.470535566458778</c:v>
                </c:pt>
                <c:pt idx="1126">
                  <c:v>90.472323144992032</c:v>
                </c:pt>
                <c:pt idx="1127">
                  <c:v>90.474117511099635</c:v>
                </c:pt>
                <c:pt idx="1128">
                  <c:v>90.475918690514661</c:v>
                </c:pt>
                <c:pt idx="1129">
                  <c:v>90.47772670906717</c:v>
                </c:pt>
                <c:pt idx="1130">
                  <c:v>90.479541592684782</c:v>
                </c:pt>
                <c:pt idx="1131">
                  <c:v>90.48136336739293</c:v>
                </c:pt>
                <c:pt idx="1132">
                  <c:v>90.483192059315201</c:v>
                </c:pt>
                <c:pt idx="1133">
                  <c:v>90.485027694673761</c:v>
                </c:pt>
                <c:pt idx="1134">
                  <c:v>90.486870299789672</c:v>
                </c:pt>
                <c:pt idx="1135">
                  <c:v>90.488719901083329</c:v>
                </c:pt>
                <c:pt idx="1136">
                  <c:v>90.490576525074715</c:v>
                </c:pt>
                <c:pt idx="1137">
                  <c:v>90.492440198383974</c:v>
                </c:pt>
                <c:pt idx="1138">
                  <c:v>90.494310947731478</c:v>
                </c:pt>
                <c:pt idx="1139">
                  <c:v>90.496188799938452</c:v>
                </c:pt>
                <c:pt idx="1140">
                  <c:v>90.498073781927303</c:v>
                </c:pt>
                <c:pt idx="1141">
                  <c:v>90.499965920721934</c:v>
                </c:pt>
                <c:pt idx="1142">
                  <c:v>90.50186524344808</c:v>
                </c:pt>
                <c:pt idx="1143">
                  <c:v>90.503771777333895</c:v>
                </c:pt>
                <c:pt idx="1144">
                  <c:v>90.505685549710009</c:v>
                </c:pt>
                <c:pt idx="1145">
                  <c:v>90.507606588010233</c:v>
                </c:pt>
                <c:pt idx="1146">
                  <c:v>90.509534919771752</c:v>
                </c:pt>
                <c:pt idx="1147">
                  <c:v>90.511470572635588</c:v>
                </c:pt>
                <c:pt idx="1148">
                  <c:v>90.513413574346814</c:v>
                </c:pt>
                <c:pt idx="1149">
                  <c:v>90.515363952755266</c:v>
                </c:pt>
                <c:pt idx="1150">
                  <c:v>90.517321735815599</c:v>
                </c:pt>
                <c:pt idx="1151">
                  <c:v>90.519286951587887</c:v>
                </c:pt>
                <c:pt idx="1152">
                  <c:v>90.521259628237914</c:v>
                </c:pt>
                <c:pt idx="1153">
                  <c:v>90.52323979403765</c:v>
                </c:pt>
                <c:pt idx="1154">
                  <c:v>90.525227477365505</c:v>
                </c:pt>
                <c:pt idx="1155">
                  <c:v>90.52722270670688</c:v>
                </c:pt>
                <c:pt idx="1156">
                  <c:v>90.529225510654456</c:v>
                </c:pt>
                <c:pt idx="1157">
                  <c:v>90.53123591790866</c:v>
                </c:pt>
                <c:pt idx="1158">
                  <c:v>90.533253957277964</c:v>
                </c:pt>
                <c:pt idx="1159">
                  <c:v>90.535279657679453</c:v>
                </c:pt>
                <c:pt idx="1160">
                  <c:v>90.537313048139012</c:v>
                </c:pt>
                <c:pt idx="1161">
                  <c:v>90.539354157791905</c:v>
                </c:pt>
                <c:pt idx="1162">
                  <c:v>90.541403015883148</c:v>
                </c:pt>
                <c:pt idx="1163">
                  <c:v>90.54345965176779</c:v>
                </c:pt>
                <c:pt idx="1164">
                  <c:v>90.545524094911485</c:v>
                </c:pt>
                <c:pt idx="1165">
                  <c:v>90.547596374890801</c:v>
                </c:pt>
                <c:pt idx="1166">
                  <c:v>90.549676521393692</c:v>
                </c:pt>
                <c:pt idx="1167">
                  <c:v>90.551764564219795</c:v>
                </c:pt>
                <c:pt idx="1168">
                  <c:v>90.553860533280982</c:v>
                </c:pt>
                <c:pt idx="1169">
                  <c:v>90.555964458601693</c:v>
                </c:pt>
                <c:pt idx="1170">
                  <c:v>90.558076370319412</c:v>
                </c:pt>
                <c:pt idx="1171">
                  <c:v>90.560196298685</c:v>
                </c:pt>
                <c:pt idx="1172">
                  <c:v>90.56232427406313</c:v>
                </c:pt>
                <c:pt idx="1173">
                  <c:v>90.564460326932831</c:v>
                </c:pt>
                <c:pt idx="1174">
                  <c:v>90.566604487887673</c:v>
                </c:pt>
                <c:pt idx="1175">
                  <c:v>90.568756787636502</c:v>
                </c:pt>
                <c:pt idx="1176">
                  <c:v>90.570917257003558</c:v>
                </c:pt>
                <c:pt idx="1177">
                  <c:v>90.573085926929068</c:v>
                </c:pt>
                <c:pt idx="1178">
                  <c:v>90.575262828469647</c:v>
                </c:pt>
                <c:pt idx="1179">
                  <c:v>90.577447992798739</c:v>
                </c:pt>
                <c:pt idx="1180">
                  <c:v>90.579641451206982</c:v>
                </c:pt>
                <c:pt idx="1181">
                  <c:v>90.581843235102724</c:v>
                </c:pt>
                <c:pt idx="1182">
                  <c:v>90.584053376012406</c:v>
                </c:pt>
                <c:pt idx="1183">
                  <c:v>90.586271905580986</c:v>
                </c:pt>
                <c:pt idx="1184">
                  <c:v>90.588498855572411</c:v>
                </c:pt>
                <c:pt idx="1185">
                  <c:v>90.590734257870068</c:v>
                </c:pt>
                <c:pt idx="1186">
                  <c:v>90.592978144477172</c:v>
                </c:pt>
                <c:pt idx="1187">
                  <c:v>90.59523054751719</c:v>
                </c:pt>
                <c:pt idx="1188">
                  <c:v>90.597491499234366</c:v>
                </c:pt>
                <c:pt idx="1189">
                  <c:v>90.599761031994134</c:v>
                </c:pt>
                <c:pt idx="1190">
                  <c:v>90.602039178283519</c:v>
                </c:pt>
                <c:pt idx="1191">
                  <c:v>90.604325970711614</c:v>
                </c:pt>
                <c:pt idx="1192">
                  <c:v>90.606621442010081</c:v>
                </c:pt>
                <c:pt idx="1193">
                  <c:v>90.60892562503345</c:v>
                </c:pt>
                <c:pt idx="1194">
                  <c:v>90.611238552759744</c:v>
                </c:pt>
                <c:pt idx="1195">
                  <c:v>90.613560258290832</c:v>
                </c:pt>
                <c:pt idx="1196">
                  <c:v>90.615890774852915</c:v>
                </c:pt>
                <c:pt idx="1197">
                  <c:v>90.618230135796992</c:v>
                </c:pt>
                <c:pt idx="1198">
                  <c:v>90.620578374599248</c:v>
                </c:pt>
                <c:pt idx="1199">
                  <c:v>90.622935524861589</c:v>
                </c:pt>
                <c:pt idx="1200">
                  <c:v>90.625301620312072</c:v>
                </c:pt>
                <c:pt idx="1201">
                  <c:v>90.627676694805416</c:v>
                </c:pt>
                <c:pt idx="1202">
                  <c:v>90.630060782323383</c:v>
                </c:pt>
                <c:pt idx="1203">
                  <c:v>90.632453916975237</c:v>
                </c:pt>
                <c:pt idx="1204">
                  <c:v>90.634856132998337</c:v>
                </c:pt>
                <c:pt idx="1205">
                  <c:v>90.63726746475848</c:v>
                </c:pt>
                <c:pt idx="1206">
                  <c:v>90.639687946750414</c:v>
                </c:pt>
                <c:pt idx="1207">
                  <c:v>90.64211761359833</c:v>
                </c:pt>
                <c:pt idx="1208">
                  <c:v>90.644556500056296</c:v>
                </c:pt>
                <c:pt idx="1209">
                  <c:v>90.647004641008749</c:v>
                </c:pt>
                <c:pt idx="1210">
                  <c:v>90.649462071470992</c:v>
                </c:pt>
                <c:pt idx="1211">
                  <c:v>90.651928826589639</c:v>
                </c:pt>
                <c:pt idx="1212">
                  <c:v>90.654404941643065</c:v>
                </c:pt>
                <c:pt idx="1213">
                  <c:v>90.656890452042006</c:v>
                </c:pt>
                <c:pt idx="1214">
                  <c:v>90.659385393329913</c:v>
                </c:pt>
                <c:pt idx="1215">
                  <c:v>90.661889801183506</c:v>
                </c:pt>
                <c:pt idx="1216">
                  <c:v>90.6644037114132</c:v>
                </c:pt>
                <c:pt idx="1217">
                  <c:v>90.666927159963706</c:v>
                </c:pt>
                <c:pt idx="1218">
                  <c:v>90.669460182914378</c:v>
                </c:pt>
                <c:pt idx="1219">
                  <c:v>90.672002816479818</c:v>
                </c:pt>
                <c:pt idx="1220">
                  <c:v>90.67455509701027</c:v>
                </c:pt>
                <c:pt idx="1221">
                  <c:v>90.677117060992245</c:v>
                </c:pt>
                <c:pt idx="1222">
                  <c:v>90.679688745048836</c:v>
                </c:pt>
                <c:pt idx="1223">
                  <c:v>90.682270185940425</c:v>
                </c:pt>
                <c:pt idx="1224">
                  <c:v>90.684861420564985</c:v>
                </c:pt>
                <c:pt idx="1225">
                  <c:v>90.687462485958704</c:v>
                </c:pt>
                <c:pt idx="1226">
                  <c:v>90.690073419296439</c:v>
                </c:pt>
                <c:pt idx="1227">
                  <c:v>90.692694257892228</c:v>
                </c:pt>
                <c:pt idx="1228">
                  <c:v>90.695325039199858</c:v>
                </c:pt>
                <c:pt idx="1229">
                  <c:v>90.697965800813236</c:v>
                </c:pt>
                <c:pt idx="1230">
                  <c:v>90.700616580466956</c:v>
                </c:pt>
                <c:pt idx="1231">
                  <c:v>90.703277416036954</c:v>
                </c:pt>
                <c:pt idx="1232">
                  <c:v>90.705948345540733</c:v>
                </c:pt>
                <c:pt idx="1233">
                  <c:v>90.708629407138133</c:v>
                </c:pt>
                <c:pt idx="1234">
                  <c:v>90.711320639131742</c:v>
                </c:pt>
                <c:pt idx="1235">
                  <c:v>90.714022079967393</c:v>
                </c:pt>
                <c:pt idx="1236">
                  <c:v>90.716733768234718</c:v>
                </c:pt>
                <c:pt idx="1237">
                  <c:v>90.719455742667648</c:v>
                </c:pt>
                <c:pt idx="1238">
                  <c:v>90.722188042145007</c:v>
                </c:pt>
                <c:pt idx="1239">
                  <c:v>90.724930705690866</c:v>
                </c:pt>
                <c:pt idx="1240">
                  <c:v>90.727683772475274</c:v>
                </c:pt>
                <c:pt idx="1241">
                  <c:v>90.730447281814634</c:v>
                </c:pt>
                <c:pt idx="1242">
                  <c:v>90.733221273172276</c:v>
                </c:pt>
                <c:pt idx="1243">
                  <c:v>90.736005786159083</c:v>
                </c:pt>
                <c:pt idx="1244">
                  <c:v>90.7388008605338</c:v>
                </c:pt>
                <c:pt idx="1245">
                  <c:v>90.741606536203804</c:v>
                </c:pt>
                <c:pt idx="1246">
                  <c:v>90.744422853225529</c:v>
                </c:pt>
                <c:pt idx="1247">
                  <c:v>90.747249851804995</c:v>
                </c:pt>
                <c:pt idx="1248">
                  <c:v>90.750087572298312</c:v>
                </c:pt>
                <c:pt idx="1249">
                  <c:v>90.752936055212373</c:v>
                </c:pt>
                <c:pt idx="1250">
                  <c:v>90.755795341205243</c:v>
                </c:pt>
                <c:pt idx="1251">
                  <c:v>90.758665471086729</c:v>
                </c:pt>
                <c:pt idx="1252">
                  <c:v>90.761546485819011</c:v>
                </c:pt>
                <c:pt idx="1253">
                  <c:v>90.764438426517088</c:v>
                </c:pt>
                <c:pt idx="1254">
                  <c:v>90.767341334449384</c:v>
                </c:pt>
                <c:pt idx="1255">
                  <c:v>90.770255251038293</c:v>
                </c:pt>
                <c:pt idx="1256">
                  <c:v>90.77318021786067</c:v>
                </c:pt>
                <c:pt idx="1257">
                  <c:v>90.776116276648565</c:v>
                </c:pt>
                <c:pt idx="1258">
                  <c:v>90.779063469289468</c:v>
                </c:pt>
                <c:pt idx="1259">
                  <c:v>90.782021837827259</c:v>
                </c:pt>
                <c:pt idx="1260">
                  <c:v>90.784991424462333</c:v>
                </c:pt>
                <c:pt idx="1261">
                  <c:v>90.78797227155259</c:v>
                </c:pt>
                <c:pt idx="1262">
                  <c:v>90.790964421613651</c:v>
                </c:pt>
                <c:pt idx="1263">
                  <c:v>90.793967917319677</c:v>
                </c:pt>
                <c:pt idx="1264">
                  <c:v>90.796982801503702</c:v>
                </c:pt>
                <c:pt idx="1265">
                  <c:v>90.800009117158467</c:v>
                </c:pt>
                <c:pt idx="1266">
                  <c:v>90.803046907436681</c:v>
                </c:pt>
                <c:pt idx="1267">
                  <c:v>90.806096215651934</c:v>
                </c:pt>
                <c:pt idx="1268">
                  <c:v>90.809157085278926</c:v>
                </c:pt>
                <c:pt idx="1269">
                  <c:v>90.812229559954403</c:v>
                </c:pt>
                <c:pt idx="1270">
                  <c:v>90.815313683477314</c:v>
                </c:pt>
                <c:pt idx="1271">
                  <c:v>90.818409499809775</c:v>
                </c:pt>
                <c:pt idx="1272">
                  <c:v>90.821517053077486</c:v>
                </c:pt>
                <c:pt idx="1273">
                  <c:v>90.824636387570209</c:v>
                </c:pt>
                <c:pt idx="1274">
                  <c:v>90.827767547742567</c:v>
                </c:pt>
                <c:pt idx="1275">
                  <c:v>90.830910578214485</c:v>
                </c:pt>
                <c:pt idx="1276">
                  <c:v>90.834065523771841</c:v>
                </c:pt>
                <c:pt idx="1277">
                  <c:v>90.837232429366978</c:v>
                </c:pt>
                <c:pt idx="1278">
                  <c:v>90.840411340119388</c:v>
                </c:pt>
                <c:pt idx="1279">
                  <c:v>90.843602301316267</c:v>
                </c:pt>
                <c:pt idx="1280">
                  <c:v>90.846805358413064</c:v>
                </c:pt>
                <c:pt idx="1281">
                  <c:v>90.850020557034128</c:v>
                </c:pt>
                <c:pt idx="1282">
                  <c:v>90.853247942973368</c:v>
                </c:pt>
                <c:pt idx="1283">
                  <c:v>90.856487562194701</c:v>
                </c:pt>
                <c:pt idx="1284">
                  <c:v>90.85973946083277</c:v>
                </c:pt>
                <c:pt idx="1285">
                  <c:v>90.86300368519349</c:v>
                </c:pt>
                <c:pt idx="1286">
                  <c:v>90.86628028175474</c:v>
                </c:pt>
                <c:pt idx="1287">
                  <c:v>90.869569297166791</c:v>
                </c:pt>
                <c:pt idx="1288">
                  <c:v>90.872870778253102</c:v>
                </c:pt>
                <c:pt idx="1289">
                  <c:v>90.876184772010902</c:v>
                </c:pt>
                <c:pt idx="1290">
                  <c:v>90.879511325611631</c:v>
                </c:pt>
                <c:pt idx="1291">
                  <c:v>90.882850486401779</c:v>
                </c:pt>
                <c:pt idx="1292">
                  <c:v>90.88620230190341</c:v>
                </c:pt>
                <c:pt idx="1293">
                  <c:v>90.889566819814704</c:v>
                </c:pt>
                <c:pt idx="1294">
                  <c:v>90.892944088010694</c:v>
                </c:pt>
                <c:pt idx="1295">
                  <c:v>90.896334154543794</c:v>
                </c:pt>
                <c:pt idx="1296">
                  <c:v>90.899737067644537</c:v>
                </c:pt>
                <c:pt idx="1297">
                  <c:v>90.903152875722057</c:v>
                </c:pt>
                <c:pt idx="1298">
                  <c:v>90.906581627364815</c:v>
                </c:pt>
                <c:pt idx="1299">
                  <c:v>90.910023371341225</c:v>
                </c:pt>
                <c:pt idx="1300">
                  <c:v>90.913478156600249</c:v>
                </c:pt>
                <c:pt idx="1301">
                  <c:v>90.916946032271923</c:v>
                </c:pt>
                <c:pt idx="1302">
                  <c:v>90.920427047668326</c:v>
                </c:pt>
                <c:pt idx="1303">
                  <c:v>90.923921252283833</c:v>
                </c:pt>
                <c:pt idx="1304">
                  <c:v>90.927428695795967</c:v>
                </c:pt>
                <c:pt idx="1305">
                  <c:v>90.930949428065929</c:v>
                </c:pt>
                <c:pt idx="1306">
                  <c:v>90.934483499139375</c:v>
                </c:pt>
                <c:pt idx="1307">
                  <c:v>90.938030959246973</c:v>
                </c:pt>
                <c:pt idx="1308">
                  <c:v>90.941591858804983</c:v>
                </c:pt>
                <c:pt idx="1309">
                  <c:v>90.945166248416058</c:v>
                </c:pt>
                <c:pt idx="1310">
                  <c:v>90.94875417886972</c:v>
                </c:pt>
                <c:pt idx="1311">
                  <c:v>90.95235570114319</c:v>
                </c:pt>
                <c:pt idx="1312">
                  <c:v>90.955970866401842</c:v>
                </c:pt>
                <c:pt idx="1313">
                  <c:v>90.95959972600005</c:v>
                </c:pt>
                <c:pt idx="1314">
                  <c:v>90.963242331481709</c:v>
                </c:pt>
                <c:pt idx="1315">
                  <c:v>90.966898734580951</c:v>
                </c:pt>
                <c:pt idx="1316">
                  <c:v>90.970568987222819</c:v>
                </c:pt>
                <c:pt idx="1317">
                  <c:v>90.974253141523775</c:v>
                </c:pt>
                <c:pt idx="1318">
                  <c:v>90.977951249792682</c:v>
                </c:pt>
                <c:pt idx="1319">
                  <c:v>90.981663364531059</c:v>
                </c:pt>
                <c:pt idx="1320">
                  <c:v>90.985389538434106</c:v>
                </c:pt>
                <c:pt idx="1321">
                  <c:v>90.989129824391142</c:v>
                </c:pt>
                <c:pt idx="1322">
                  <c:v>90.992884275486475</c:v>
                </c:pt>
                <c:pt idx="1323">
                  <c:v>90.996652944999752</c:v>
                </c:pt>
                <c:pt idx="1324">
                  <c:v>91.000435886407018</c:v>
                </c:pt>
                <c:pt idx="1325">
                  <c:v>91.00423315338108</c:v>
                </c:pt>
                <c:pt idx="1326">
                  <c:v>91.008044799792401</c:v>
                </c:pt>
                <c:pt idx="1327">
                  <c:v>91.011870879709676</c:v>
                </c:pt>
                <c:pt idx="1328">
                  <c:v>91.01571144740042</c:v>
                </c:pt>
                <c:pt idx="1329">
                  <c:v>91.019566557331814</c:v>
                </c:pt>
                <c:pt idx="1330">
                  <c:v>91.02343626417138</c:v>
                </c:pt>
                <c:pt idx="1331">
                  <c:v>91.027320622787528</c:v>
                </c:pt>
                <c:pt idx="1332">
                  <c:v>91.031219688250417</c:v>
                </c:pt>
                <c:pt idx="1333">
                  <c:v>91.035133515832385</c:v>
                </c:pt>
                <c:pt idx="1334">
                  <c:v>91.039062161008985</c:v>
                </c:pt>
                <c:pt idx="1335">
                  <c:v>91.043005679459412</c:v>
                </c:pt>
                <c:pt idx="1336">
                  <c:v>91.046964127067298</c:v>
                </c:pt>
                <c:pt idx="1337">
                  <c:v>91.050937559921351</c:v>
                </c:pt>
                <c:pt idx="1338">
                  <c:v>91.054926034316154</c:v>
                </c:pt>
                <c:pt idx="1339">
                  <c:v>91.058929606752784</c:v>
                </c:pt>
                <c:pt idx="1340">
                  <c:v>91.062948333939502</c:v>
                </c:pt>
                <c:pt idx="1341">
                  <c:v>91.066982272792529</c:v>
                </c:pt>
                <c:pt idx="1342">
                  <c:v>91.071031480436602</c:v>
                </c:pt>
                <c:pt idx="1343">
                  <c:v>91.075096014205982</c:v>
                </c:pt>
                <c:pt idx="1344">
                  <c:v>91.079175931644698</c:v>
                </c:pt>
                <c:pt idx="1345">
                  <c:v>91.083271290507753</c:v>
                </c:pt>
                <c:pt idx="1346">
                  <c:v>91.087382148761478</c:v>
                </c:pt>
                <c:pt idx="1347">
                  <c:v>91.091508564584402</c:v>
                </c:pt>
                <c:pt idx="1348">
                  <c:v>91.095650596367889</c:v>
                </c:pt>
                <c:pt idx="1349">
                  <c:v>91.099808302716923</c:v>
                </c:pt>
                <c:pt idx="1350">
                  <c:v>91.103981742450884</c:v>
                </c:pt>
                <c:pt idx="1351">
                  <c:v>91.108170974603993</c:v>
                </c:pt>
                <c:pt idx="1352">
                  <c:v>91.112376058426392</c:v>
                </c:pt>
                <c:pt idx="1353">
                  <c:v>91.116597053384609</c:v>
                </c:pt>
                <c:pt idx="1354">
                  <c:v>91.120834019162388</c:v>
                </c:pt>
                <c:pt idx="1355">
                  <c:v>91.125087015661379</c:v>
                </c:pt>
                <c:pt idx="1356">
                  <c:v>91.129356103001882</c:v>
                </c:pt>
                <c:pt idx="1357">
                  <c:v>91.133641341523585</c:v>
                </c:pt>
                <c:pt idx="1358">
                  <c:v>91.13794279178633</c:v>
                </c:pt>
                <c:pt idx="1359">
                  <c:v>91.142260514570708</c:v>
                </c:pt>
                <c:pt idx="1360">
                  <c:v>91.146594570878918</c:v>
                </c:pt>
                <c:pt idx="1361">
                  <c:v>91.150945021935499</c:v>
                </c:pt>
                <c:pt idx="1362">
                  <c:v>91.155311929187945</c:v>
                </c:pt>
                <c:pt idx="1363">
                  <c:v>91.159695354307686</c:v>
                </c:pt>
                <c:pt idx="1364">
                  <c:v>91.164095359190512</c:v>
                </c:pt>
                <c:pt idx="1365">
                  <c:v>91.168512005957581</c:v>
                </c:pt>
                <c:pt idx="1366">
                  <c:v>91.172945356955964</c:v>
                </c:pt>
                <c:pt idx="1367">
                  <c:v>91.177395474759621</c:v>
                </c:pt>
                <c:pt idx="1368">
                  <c:v>91.1818624221699</c:v>
                </c:pt>
                <c:pt idx="1369">
                  <c:v>91.186346262216418</c:v>
                </c:pt>
                <c:pt idx="1370">
                  <c:v>91.190847058157772</c:v>
                </c:pt>
                <c:pt idx="1371">
                  <c:v>91.195364873482376</c:v>
                </c:pt>
                <c:pt idx="1372">
                  <c:v>91.199899771909031</c:v>
                </c:pt>
                <c:pt idx="1373">
                  <c:v>91.204451817387877</c:v>
                </c:pt>
                <c:pt idx="1374">
                  <c:v>91.209021074101031</c:v>
                </c:pt>
                <c:pt idx="1375">
                  <c:v>91.213607606463341</c:v>
                </c:pt>
                <c:pt idx="1376">
                  <c:v>91.218211479123269</c:v>
                </c:pt>
                <c:pt idx="1377">
                  <c:v>91.222832756963399</c:v>
                </c:pt>
                <c:pt idx="1378">
                  <c:v>91.227471505101505</c:v>
                </c:pt>
                <c:pt idx="1379">
                  <c:v>91.232127788891134</c:v>
                </c:pt>
                <c:pt idx="1380">
                  <c:v>91.236801673922272</c:v>
                </c:pt>
                <c:pt idx="1381">
                  <c:v>91.241493226022428</c:v>
                </c:pt>
                <c:pt idx="1382">
                  <c:v>91.246202511257081</c:v>
                </c:pt>
                <c:pt idx="1383">
                  <c:v>91.250929595930614</c:v>
                </c:pt>
                <c:pt idx="1384">
                  <c:v>91.255674546587031</c:v>
                </c:pt>
                <c:pt idx="1385">
                  <c:v>91.260437430010768</c:v>
                </c:pt>
                <c:pt idx="1386">
                  <c:v>91.265218313227436</c:v>
                </c:pt>
                <c:pt idx="1387">
                  <c:v>91.27001726350457</c:v>
                </c:pt>
                <c:pt idx="1388">
                  <c:v>91.274834348352442</c:v>
                </c:pt>
                <c:pt idx="1389">
                  <c:v>91.279669635524854</c:v>
                </c:pt>
                <c:pt idx="1390">
                  <c:v>91.284523193019822</c:v>
                </c:pt>
                <c:pt idx="1391">
                  <c:v>91.289395089080514</c:v>
                </c:pt>
                <c:pt idx="1392">
                  <c:v>91.294285392195874</c:v>
                </c:pt>
                <c:pt idx="1393">
                  <c:v>91.299194171101462</c:v>
                </c:pt>
                <c:pt idx="1394">
                  <c:v>91.304121494780233</c:v>
                </c:pt>
                <c:pt idx="1395">
                  <c:v>91.30906743246338</c:v>
                </c:pt>
                <c:pt idx="1396">
                  <c:v>91.314032053631024</c:v>
                </c:pt>
                <c:pt idx="1397">
                  <c:v>91.319015428013046</c:v>
                </c:pt>
                <c:pt idx="1398">
                  <c:v>91.324017625589875</c:v>
                </c:pt>
                <c:pt idx="1399">
                  <c:v>91.329038716593246</c:v>
                </c:pt>
                <c:pt idx="1400">
                  <c:v>91.334078771507066</c:v>
                </c:pt>
                <c:pt idx="1401">
                  <c:v>91.339137861068139</c:v>
                </c:pt>
                <c:pt idx="1402">
                  <c:v>91.344216056266902</c:v>
                </c:pt>
                <c:pt idx="1403">
                  <c:v>91.349313428348339</c:v>
                </c:pt>
                <c:pt idx="1404">
                  <c:v>91.354430048812787</c:v>
                </c:pt>
                <c:pt idx="1405">
                  <c:v>91.359565989416595</c:v>
                </c:pt>
                <c:pt idx="1406">
                  <c:v>91.36472132217294</c:v>
                </c:pt>
                <c:pt idx="1407">
                  <c:v>91.369896119352802</c:v>
                </c:pt>
                <c:pt idx="1408">
                  <c:v>91.375090453485541</c:v>
                </c:pt>
                <c:pt idx="1409">
                  <c:v>91.380304397359851</c:v>
                </c:pt>
                <c:pt idx="1410">
                  <c:v>91.385538024024399</c:v>
                </c:pt>
                <c:pt idx="1411">
                  <c:v>91.390791406788892</c:v>
                </c:pt>
                <c:pt idx="1412">
                  <c:v>91.39606461922456</c:v>
                </c:pt>
                <c:pt idx="1413">
                  <c:v>91.401357735165206</c:v>
                </c:pt>
                <c:pt idx="1414">
                  <c:v>91.406670828707846</c:v>
                </c:pt>
                <c:pt idx="1415">
                  <c:v>91.412003974213675</c:v>
                </c:pt>
                <c:pt idx="1416">
                  <c:v>91.417357246308669</c:v>
                </c:pt>
                <c:pt idx="1417">
                  <c:v>91.42273071988464</c:v>
                </c:pt>
                <c:pt idx="1418">
                  <c:v>91.428124470099732</c:v>
                </c:pt>
                <c:pt idx="1419">
                  <c:v>91.433538572379547</c:v>
                </c:pt>
                <c:pt idx="1420">
                  <c:v>91.438973102417748</c:v>
                </c:pt>
                <c:pt idx="1421">
                  <c:v>91.444428136177009</c:v>
                </c:pt>
                <c:pt idx="1422">
                  <c:v>91.449903749889586</c:v>
                </c:pt>
                <c:pt idx="1423">
                  <c:v>91.455400020058434</c:v>
                </c:pt>
                <c:pt idx="1424">
                  <c:v>91.460917023457824</c:v>
                </c:pt>
                <c:pt idx="1425">
                  <c:v>91.466454837134179</c:v>
                </c:pt>
                <c:pt idx="1426">
                  <c:v>91.472013538406941</c:v>
                </c:pt>
                <c:pt idx="1427">
                  <c:v>91.477593204869322</c:v>
                </c:pt>
                <c:pt idx="1428">
                  <c:v>91.483193914389219</c:v>
                </c:pt>
                <c:pt idx="1429">
                  <c:v>91.488815745109861</c:v>
                </c:pt>
                <c:pt idx="1430">
                  <c:v>91.494458775450823</c:v>
                </c:pt>
                <c:pt idx="1431">
                  <c:v>91.500123084108651</c:v>
                </c:pt>
                <c:pt idx="1432">
                  <c:v>91.505808750057838</c:v>
                </c:pt>
                <c:pt idx="1433">
                  <c:v>91.511515852551483</c:v>
                </c:pt>
                <c:pt idx="1434">
                  <c:v>91.517244471122339</c:v>
                </c:pt>
                <c:pt idx="1435">
                  <c:v>91.522994685583313</c:v>
                </c:pt>
                <c:pt idx="1436">
                  <c:v>91.528766576028588</c:v>
                </c:pt>
                <c:pt idx="1437">
                  <c:v>91.53456022283423</c:v>
                </c:pt>
                <c:pt idx="1438">
                  <c:v>91.540375706659134</c:v>
                </c:pt>
                <c:pt idx="1439">
                  <c:v>91.546213108445798</c:v>
                </c:pt>
                <c:pt idx="1440">
                  <c:v>91.552072509421009</c:v>
                </c:pt>
                <c:pt idx="1441">
                  <c:v>91.557953991096966</c:v>
                </c:pt>
                <c:pt idx="1442">
                  <c:v>91.563857635271873</c:v>
                </c:pt>
                <c:pt idx="1443">
                  <c:v>91.569783524030726</c:v>
                </c:pt>
                <c:pt idx="1444">
                  <c:v>91.575731739746303</c:v>
                </c:pt>
                <c:pt idx="1445">
                  <c:v>91.581702365079792</c:v>
                </c:pt>
                <c:pt idx="1446">
                  <c:v>91.587695482981843</c:v>
                </c:pt>
                <c:pt idx="1447">
                  <c:v>91.593711176693162</c:v>
                </c:pt>
                <c:pt idx="1448">
                  <c:v>91.599749529745452</c:v>
                </c:pt>
                <c:pt idx="1449">
                  <c:v>91.605810625962221</c:v>
                </c:pt>
                <c:pt idx="1450">
                  <c:v>91.611894549459535</c:v>
                </c:pt>
                <c:pt idx="1451">
                  <c:v>91.618001384646917</c:v>
                </c:pt>
                <c:pt idx="1452">
                  <c:v>91.624131216228193</c:v>
                </c:pt>
                <c:pt idx="1453">
                  <c:v>91.630284129202096</c:v>
                </c:pt>
                <c:pt idx="1454">
                  <c:v>91.636460208863411</c:v>
                </c:pt>
                <c:pt idx="1455">
                  <c:v>91.64265954080355</c:v>
                </c:pt>
                <c:pt idx="1456">
                  <c:v>91.64888221091141</c:v>
                </c:pt>
                <c:pt idx="1457">
                  <c:v>91.65512830537422</c:v>
                </c:pt>
                <c:pt idx="1458">
                  <c:v>91.661397910678474</c:v>
                </c:pt>
                <c:pt idx="1459">
                  <c:v>91.667691113610516</c:v>
                </c:pt>
                <c:pt idx="1460">
                  <c:v>91.674008001257505</c:v>
                </c:pt>
                <c:pt idx="1461">
                  <c:v>91.680348661008239</c:v>
                </c:pt>
                <c:pt idx="1462">
                  <c:v>91.686713180553852</c:v>
                </c:pt>
                <c:pt idx="1463">
                  <c:v>91.693101647888781</c:v>
                </c:pt>
                <c:pt idx="1464">
                  <c:v>91.69951415131149</c:v>
                </c:pt>
                <c:pt idx="1465">
                  <c:v>91.70595077942528</c:v>
                </c:pt>
                <c:pt idx="1466">
                  <c:v>91.712411621139083</c:v>
                </c:pt>
                <c:pt idx="1467">
                  <c:v>91.718896765668418</c:v>
                </c:pt>
                <c:pt idx="1468">
                  <c:v>91.725406302535973</c:v>
                </c:pt>
                <c:pt idx="1469">
                  <c:v>91.731940321572594</c:v>
                </c:pt>
                <c:pt idx="1470">
                  <c:v>91.738498912918061</c:v>
                </c:pt>
                <c:pt idx="1471">
                  <c:v>91.745082167021863</c:v>
                </c:pt>
                <c:pt idx="1472">
                  <c:v>91.751690174643926</c:v>
                </c:pt>
                <c:pt idx="1473">
                  <c:v>91.758323026855592</c:v>
                </c:pt>
                <c:pt idx="1474">
                  <c:v>91.764980815040303</c:v>
                </c:pt>
                <c:pt idx="1475">
                  <c:v>91.77166363089448</c:v>
                </c:pt>
                <c:pt idx="1476">
                  <c:v>91.778371566428191</c:v>
                </c:pt>
                <c:pt idx="1477">
                  <c:v>91.78510471396622</c:v>
                </c:pt>
                <c:pt idx="1478">
                  <c:v>91.791863166148431</c:v>
                </c:pt>
                <c:pt idx="1479">
                  <c:v>91.79864701593101</c:v>
                </c:pt>
                <c:pt idx="1480">
                  <c:v>91.805456356587086</c:v>
                </c:pt>
                <c:pt idx="1481">
                  <c:v>91.812291281707445</c:v>
                </c:pt>
                <c:pt idx="1482">
                  <c:v>91.819151885201364</c:v>
                </c:pt>
                <c:pt idx="1483">
                  <c:v>91.826038261297583</c:v>
                </c:pt>
                <c:pt idx="1484">
                  <c:v>91.832950504544769</c:v>
                </c:pt>
                <c:pt idx="1485">
                  <c:v>91.839888709812627</c:v>
                </c:pt>
                <c:pt idx="1486">
                  <c:v>91.846852972292496</c:v>
                </c:pt>
                <c:pt idx="1487">
                  <c:v>91.853843387498159</c:v>
                </c:pt>
                <c:pt idx="1488">
                  <c:v>91.860860051266656</c:v>
                </c:pt>
                <c:pt idx="1489">
                  <c:v>91.867903059759101</c:v>
                </c:pt>
                <c:pt idx="1490">
                  <c:v>91.874972509461386</c:v>
                </c:pt>
                <c:pt idx="1491">
                  <c:v>91.882068497184989</c:v>
                </c:pt>
                <c:pt idx="1492">
                  <c:v>91.889191120067807</c:v>
                </c:pt>
                <c:pt idx="1493">
                  <c:v>91.896340475574803</c:v>
                </c:pt>
                <c:pt idx="1494">
                  <c:v>91.903516661498841</c:v>
                </c:pt>
                <c:pt idx="1495">
                  <c:v>91.910719775961581</c:v>
                </c:pt>
                <c:pt idx="1496">
                  <c:v>91.917949917413978</c:v>
                </c:pt>
                <c:pt idx="1497">
                  <c:v>91.92520718463733</c:v>
                </c:pt>
                <c:pt idx="1498">
                  <c:v>91.932491676743808</c:v>
                </c:pt>
                <c:pt idx="1499">
                  <c:v>91.939803493177337</c:v>
                </c:pt>
                <c:pt idx="1500">
                  <c:v>91.947142733714344</c:v>
                </c:pt>
                <c:pt idx="1501">
                  <c:v>91.954509498464461</c:v>
                </c:pt>
                <c:pt idx="1502">
                  <c:v>91.961903887871372</c:v>
                </c:pt>
                <c:pt idx="1503">
                  <c:v>91.969326002713402</c:v>
                </c:pt>
                <c:pt idx="1504">
                  <c:v>91.976775944104418</c:v>
                </c:pt>
                <c:pt idx="1505">
                  <c:v>91.984253813494519</c:v>
                </c:pt>
                <c:pt idx="1506">
                  <c:v>91.991759712670714</c:v>
                </c:pt>
                <c:pt idx="1507">
                  <c:v>91.999293743757704</c:v>
                </c:pt>
                <c:pt idx="1508">
                  <c:v>92.006856009218708</c:v>
                </c:pt>
                <c:pt idx="1509">
                  <c:v>92.014446611856002</c:v>
                </c:pt>
                <c:pt idx="1510">
                  <c:v>92.022065654811769</c:v>
                </c:pt>
                <c:pt idx="1511">
                  <c:v>92.0297132415688</c:v>
                </c:pt>
                <c:pt idx="1512">
                  <c:v>92.03738947595123</c:v>
                </c:pt>
                <c:pt idx="1513">
                  <c:v>92.045094462125221</c:v>
                </c:pt>
                <c:pt idx="1514">
                  <c:v>92.052828304599657</c:v>
                </c:pt>
                <c:pt idx="1515">
                  <c:v>92.060591108226888</c:v>
                </c:pt>
                <c:pt idx="1516">
                  <c:v>92.068382978203417</c:v>
                </c:pt>
                <c:pt idx="1517">
                  <c:v>92.07620402007062</c:v>
                </c:pt>
                <c:pt idx="1518">
                  <c:v>92.084054339715408</c:v>
                </c:pt>
                <c:pt idx="1519">
                  <c:v>92.091934043370927</c:v>
                </c:pt>
                <c:pt idx="1520">
                  <c:v>92.099843237617307</c:v>
                </c:pt>
                <c:pt idx="1521">
                  <c:v>92.107782029382207</c:v>
                </c:pt>
                <c:pt idx="1522">
                  <c:v>92.11575052594165</c:v>
                </c:pt>
                <c:pt idx="1523">
                  <c:v>92.123748834920562</c:v>
                </c:pt>
                <c:pt idx="1524">
                  <c:v>92.13177706429353</c:v>
                </c:pt>
                <c:pt idx="1525">
                  <c:v>92.13983532238548</c:v>
                </c:pt>
                <c:pt idx="1526">
                  <c:v>92.147923717872217</c:v>
                </c:pt>
                <c:pt idx="1527">
                  <c:v>92.156042359781154</c:v>
                </c:pt>
                <c:pt idx="1528">
                  <c:v>92.164191357492072</c:v>
                </c:pt>
                <c:pt idx="1529">
                  <c:v>92.172370820737541</c:v>
                </c:pt>
                <c:pt idx="1530">
                  <c:v>92.18058085960368</c:v>
                </c:pt>
                <c:pt idx="1531">
                  <c:v>92.188821584530899</c:v>
                </c:pt>
                <c:pt idx="1532">
                  <c:v>92.197093106314313</c:v>
                </c:pt>
                <c:pt idx="1533">
                  <c:v>92.205395536104461</c:v>
                </c:pt>
                <c:pt idx="1534">
                  <c:v>92.213728985407982</c:v>
                </c:pt>
                <c:pt idx="1535">
                  <c:v>92.222093566088105</c:v>
                </c:pt>
                <c:pt idx="1536">
                  <c:v>92.23048939036542</c:v>
                </c:pt>
                <c:pt idx="1537">
                  <c:v>92.238916570818304</c:v>
                </c:pt>
                <c:pt idx="1538">
                  <c:v>92.247375220383617</c:v>
                </c:pt>
                <c:pt idx="1539">
                  <c:v>92.255865452357199</c:v>
                </c:pt>
                <c:pt idx="1540">
                  <c:v>92.264387380394666</c:v>
                </c:pt>
                <c:pt idx="1541">
                  <c:v>92.272941118511696</c:v>
                </c:pt>
                <c:pt idx="1542">
                  <c:v>92.281526781084764</c:v>
                </c:pt>
                <c:pt idx="1543">
                  <c:v>92.290144482851773</c:v>
                </c:pt>
                <c:pt idx="1544">
                  <c:v>92.298794338912373</c:v>
                </c:pt>
                <c:pt idx="1545">
                  <c:v>92.307476464728722</c:v>
                </c:pt>
                <c:pt idx="1546">
                  <c:v>92.316190976125981</c:v>
                </c:pt>
                <c:pt idx="1547">
                  <c:v>92.324937989292764</c:v>
                </c:pt>
                <c:pt idx="1548">
                  <c:v>92.333717620781798</c:v>
                </c:pt>
                <c:pt idx="1549">
                  <c:v>92.342529987510204</c:v>
                </c:pt>
                <c:pt idx="1550">
                  <c:v>92.351375206760395</c:v>
                </c:pt>
                <c:pt idx="1551">
                  <c:v>92.360253396180227</c:v>
                </c:pt>
                <c:pt idx="1552">
                  <c:v>92.369164673783615</c:v>
                </c:pt>
                <c:pt idx="1553">
                  <c:v>92.378109157951087</c:v>
                </c:pt>
                <c:pt idx="1554">
                  <c:v>92.387086967430207</c:v>
                </c:pt>
                <c:pt idx="1555">
                  <c:v>92.396098221336061</c:v>
                </c:pt>
                <c:pt idx="1556">
                  <c:v>92.405143039151639</c:v>
                </c:pt>
                <c:pt idx="1557">
                  <c:v>92.414221540728462</c:v>
                </c:pt>
                <c:pt idx="1558">
                  <c:v>92.42333384628688</c:v>
                </c:pt>
                <c:pt idx="1559">
                  <c:v>92.432480076416567</c:v>
                </c:pt>
                <c:pt idx="1560">
                  <c:v>92.441660352077008</c:v>
                </c:pt>
                <c:pt idx="1561">
                  <c:v>92.45087479459778</c:v>
                </c:pt>
                <c:pt idx="1562">
                  <c:v>92.46012352567908</c:v>
                </c:pt>
                <c:pt idx="1563">
                  <c:v>92.469406667392093</c:v>
                </c:pt>
                <c:pt idx="1564">
                  <c:v>92.478724342179348</c:v>
                </c:pt>
                <c:pt idx="1565">
                  <c:v>92.488076672855257</c:v>
                </c:pt>
                <c:pt idx="1566">
                  <c:v>92.497463782606246</c:v>
                </c:pt>
                <c:pt idx="1567">
                  <c:v>92.506885794991277</c:v>
                </c:pt>
                <c:pt idx="1568">
                  <c:v>92.516342833942204</c:v>
                </c:pt>
                <c:pt idx="1569">
                  <c:v>92.525835023764031</c:v>
                </c:pt>
                <c:pt idx="1570">
                  <c:v>92.535362489135323</c:v>
                </c:pt>
                <c:pt idx="1571">
                  <c:v>92.544925355108589</c:v>
                </c:pt>
                <c:pt idx="1572">
                  <c:v>92.554523747110323</c:v>
                </c:pt>
                <c:pt idx="1573">
                  <c:v>92.56415779094165</c:v>
                </c:pt>
                <c:pt idx="1574">
                  <c:v>92.573827612778373</c:v>
                </c:pt>
                <c:pt idx="1575">
                  <c:v>92.58353333917141</c:v>
                </c:pt>
                <c:pt idx="1576">
                  <c:v>92.593275097046913</c:v>
                </c:pt>
                <c:pt idx="1577">
                  <c:v>92.603053013706671</c:v>
                </c:pt>
                <c:pt idx="1578">
                  <c:v>92.612867216828235</c:v>
                </c:pt>
                <c:pt idx="1579">
                  <c:v>92.622717834465206</c:v>
                </c:pt>
                <c:pt idx="1580">
                  <c:v>92.632604995047487</c:v>
                </c:pt>
                <c:pt idx="1581">
                  <c:v>92.642528827381469</c:v>
                </c:pt>
                <c:pt idx="1582">
                  <c:v>92.652489460650102</c:v>
                </c:pt>
                <c:pt idx="1583">
                  <c:v>92.662487024413352</c:v>
                </c:pt>
                <c:pt idx="1584">
                  <c:v>92.672521648608068</c:v>
                </c:pt>
                <c:pt idx="1585">
                  <c:v>92.682593463548386</c:v>
                </c:pt>
                <c:pt idx="1586">
                  <c:v>92.692702599925767</c:v>
                </c:pt>
                <c:pt idx="1587">
                  <c:v>92.702849188809026</c:v>
                </c:pt>
                <c:pt idx="1588">
                  <c:v>92.713033361644761</c:v>
                </c:pt>
                <c:pt idx="1589">
                  <c:v>92.723255250257026</c:v>
                </c:pt>
                <c:pt idx="1590">
                  <c:v>92.73351498684778</c:v>
                </c:pt>
                <c:pt idx="1591">
                  <c:v>92.743812703996838</c:v>
                </c:pt>
                <c:pt idx="1592">
                  <c:v>92.754148534661866</c:v>
                </c:pt>
                <c:pt idx="1593">
                  <c:v>92.764522612178567</c:v>
                </c:pt>
                <c:pt idx="1594">
                  <c:v>92.774935070260611</c:v>
                </c:pt>
                <c:pt idx="1595">
                  <c:v>92.785386042999633</c:v>
                </c:pt>
                <c:pt idx="1596">
                  <c:v>92.795875664865335</c:v>
                </c:pt>
                <c:pt idx="1597">
                  <c:v>92.80640407070544</c:v>
                </c:pt>
                <c:pt idx="1598">
                  <c:v>92.816971395745583</c:v>
                </c:pt>
                <c:pt idx="1599">
                  <c:v>92.82757777558939</c:v>
                </c:pt>
                <c:pt idx="1600">
                  <c:v>92.838223346218285</c:v>
                </c:pt>
                <c:pt idx="1601">
                  <c:v>92.848908243991573</c:v>
                </c:pt>
                <c:pt idx="1602">
                  <c:v>92.859632605646226</c:v>
                </c:pt>
                <c:pt idx="1603">
                  <c:v>92.870396568296812</c:v>
                </c:pt>
                <c:pt idx="1604">
                  <c:v>92.881200269435297</c:v>
                </c:pt>
                <c:pt idx="1605">
                  <c:v>92.892043846931102</c:v>
                </c:pt>
                <c:pt idx="1606">
                  <c:v>92.902927439030719</c:v>
                </c:pt>
                <c:pt idx="1607">
                  <c:v>92.913851184357625</c:v>
                </c:pt>
                <c:pt idx="1608">
                  <c:v>92.924815221912155</c:v>
                </c:pt>
                <c:pt idx="1609">
                  <c:v>92.935819691071117</c:v>
                </c:pt>
                <c:pt idx="1610">
                  <c:v>92.946864731587738</c:v>
                </c:pt>
                <c:pt idx="1611">
                  <c:v>92.957950483591318</c:v>
                </c:pt>
                <c:pt idx="1612">
                  <c:v>92.969077087586925</c:v>
                </c:pt>
                <c:pt idx="1613">
                  <c:v>92.980244684455243</c:v>
                </c:pt>
                <c:pt idx="1614">
                  <c:v>92.991453415452099</c:v>
                </c:pt>
                <c:pt idx="1615">
                  <c:v>93.002703422208327</c:v>
                </c:pt>
                <c:pt idx="1616">
                  <c:v>93.013994846729133</c:v>
                </c:pt>
                <c:pt idx="1617">
                  <c:v>93.025327831393994</c:v>
                </c:pt>
                <c:pt idx="1618">
                  <c:v>93.036702518956304</c:v>
                </c:pt>
                <c:pt idx="1619">
                  <c:v>93.048119052542532</c:v>
                </c:pt>
                <c:pt idx="1620">
                  <c:v>93.059577575652384</c:v>
                </c:pt>
                <c:pt idx="1621">
                  <c:v>93.071078232157959</c:v>
                </c:pt>
                <c:pt idx="1622">
                  <c:v>93.082621166303383</c:v>
                </c:pt>
                <c:pt idx="1623">
                  <c:v>93.094206522704255</c:v>
                </c:pt>
                <c:pt idx="1624">
                  <c:v>93.105834446347274</c:v>
                </c:pt>
                <c:pt idx="1625">
                  <c:v>93.117505082589588</c:v>
                </c:pt>
                <c:pt idx="1626">
                  <c:v>93.129218577158255</c:v>
                </c:pt>
                <c:pt idx="1627">
                  <c:v>93.140975076149672</c:v>
                </c:pt>
                <c:pt idx="1628">
                  <c:v>93.15277472602898</c:v>
                </c:pt>
                <c:pt idx="1629">
                  <c:v>93.164617673629309</c:v>
                </c:pt>
                <c:pt idx="1630">
                  <c:v>93.176504066151281</c:v>
                </c:pt>
                <c:pt idx="1631">
                  <c:v>93.188434051162446</c:v>
                </c:pt>
                <c:pt idx="1632">
                  <c:v>93.200407776596137</c:v>
                </c:pt>
                <c:pt idx="1633">
                  <c:v>93.212425390751221</c:v>
                </c:pt>
                <c:pt idx="1634">
                  <c:v>93.224487042291003</c:v>
                </c:pt>
                <c:pt idx="1635">
                  <c:v>93.236592880242654</c:v>
                </c:pt>
                <c:pt idx="1636">
                  <c:v>93.248743053996378</c:v>
                </c:pt>
                <c:pt idx="1637">
                  <c:v>93.260937713304344</c:v>
                </c:pt>
                <c:pt idx="1638">
                  <c:v>93.27317700828047</c:v>
                </c:pt>
                <c:pt idx="1639">
                  <c:v>93.28546108939851</c:v>
                </c:pt>
                <c:pt idx="1640">
                  <c:v>93.297790107492219</c:v>
                </c:pt>
                <c:pt idx="1641">
                  <c:v>93.310164213753623</c:v>
                </c:pt>
                <c:pt idx="1642">
                  <c:v>93.322583559732593</c:v>
                </c:pt>
                <c:pt idx="1643">
                  <c:v>93.335048297335518</c:v>
                </c:pt>
                <c:pt idx="1644">
                  <c:v>93.347558578824362</c:v>
                </c:pt>
                <c:pt idx="1645">
                  <c:v>93.360114556815702</c:v>
                </c:pt>
                <c:pt idx="1646">
                  <c:v>93.37271638427957</c:v>
                </c:pt>
                <c:pt idx="1647">
                  <c:v>93.385364214538299</c:v>
                </c:pt>
                <c:pt idx="1648">
                  <c:v>93.398058201265684</c:v>
                </c:pt>
                <c:pt idx="1649">
                  <c:v>93.410798498485306</c:v>
                </c:pt>
                <c:pt idx="1650">
                  <c:v>93.423585260569823</c:v>
                </c:pt>
                <c:pt idx="1651">
                  <c:v>93.436418642239431</c:v>
                </c:pt>
                <c:pt idx="1652">
                  <c:v>93.449298798560733</c:v>
                </c:pt>
                <c:pt idx="1653">
                  <c:v>93.462225884945482</c:v>
                </c:pt>
                <c:pt idx="1654">
                  <c:v>93.475200057149166</c:v>
                </c:pt>
                <c:pt idx="1655">
                  <c:v>93.488221471269611</c:v>
                </c:pt>
                <c:pt idx="1656">
                  <c:v>93.501290283745831</c:v>
                </c:pt>
                <c:pt idx="1657">
                  <c:v>93.514406651356396</c:v>
                </c:pt>
                <c:pt idx="1658">
                  <c:v>93.527570731217949</c:v>
                </c:pt>
                <c:pt idx="1659">
                  <c:v>93.540782680783963</c:v>
                </c:pt>
                <c:pt idx="1660">
                  <c:v>93.554042657842899</c:v>
                </c:pt>
                <c:pt idx="1661">
                  <c:v>93.567350820516992</c:v>
                </c:pt>
                <c:pt idx="1662">
                  <c:v>93.580707327260313</c:v>
                </c:pt>
                <c:pt idx="1663">
                  <c:v>93.594112336857421</c:v>
                </c:pt>
                <c:pt idx="1664">
                  <c:v>93.607566008421671</c:v>
                </c:pt>
                <c:pt idx="1665">
                  <c:v>93.621068501393168</c:v>
                </c:pt>
                <c:pt idx="1666">
                  <c:v>93.634619975537717</c:v>
                </c:pt>
                <c:pt idx="1667">
                  <c:v>93.648220590944263</c:v>
                </c:pt>
                <c:pt idx="1668">
                  <c:v>93.661870508023682</c:v>
                </c:pt>
                <c:pt idx="1669">
                  <c:v>93.675569887506569</c:v>
                </c:pt>
                <c:pt idx="1670">
                  <c:v>93.689318890441726</c:v>
                </c:pt>
                <c:pt idx="1671">
                  <c:v>93.703117678193848</c:v>
                </c:pt>
                <c:pt idx="1672">
                  <c:v>93.716966412441664</c:v>
                </c:pt>
                <c:pt idx="1673">
                  <c:v>93.730865255176298</c:v>
                </c:pt>
                <c:pt idx="1674">
                  <c:v>93.744814368698556</c:v>
                </c:pt>
                <c:pt idx="1675">
                  <c:v>93.758813915617466</c:v>
                </c:pt>
                <c:pt idx="1676">
                  <c:v>93.772864058847858</c:v>
                </c:pt>
                <c:pt idx="1677">
                  <c:v>93.78696496160822</c:v>
                </c:pt>
                <c:pt idx="1678">
                  <c:v>93.801116787418536</c:v>
                </c:pt>
                <c:pt idx="1679">
                  <c:v>93.815319700097987</c:v>
                </c:pt>
                <c:pt idx="1680">
                  <c:v>93.829573863762874</c:v>
                </c:pt>
                <c:pt idx="1681">
                  <c:v>93.843879442823877</c:v>
                </c:pt>
                <c:pt idx="1682">
                  <c:v>93.858236601984046</c:v>
                </c:pt>
                <c:pt idx="1683">
                  <c:v>93.872645506236097</c:v>
                </c:pt>
                <c:pt idx="1684">
                  <c:v>93.887106320860354</c:v>
                </c:pt>
                <c:pt idx="1685">
                  <c:v>93.901619211421746</c:v>
                </c:pt>
                <c:pt idx="1686">
                  <c:v>93.916184343767625</c:v>
                </c:pt>
                <c:pt idx="1687">
                  <c:v>93.930801884024902</c:v>
                </c:pt>
                <c:pt idx="1688">
                  <c:v>93.94547199859754</c:v>
                </c:pt>
                <c:pt idx="1689">
                  <c:v>93.960194854163916</c:v>
                </c:pt>
                <c:pt idx="1690">
                  <c:v>93.974970617673932</c:v>
                </c:pt>
                <c:pt idx="1691">
                  <c:v>93.989799456346262</c:v>
                </c:pt>
                <c:pt idx="1692">
                  <c:v>94.004681537665562</c:v>
                </c:pt>
                <c:pt idx="1693">
                  <c:v>94.019617029379503</c:v>
                </c:pt>
                <c:pt idx="1694">
                  <c:v>94.034606099496031</c:v>
                </c:pt>
                <c:pt idx="1695">
                  <c:v>94.049648916280077</c:v>
                </c:pt>
                <c:pt idx="1696">
                  <c:v>94.064745648250636</c:v>
                </c:pt>
                <c:pt idx="1697">
                  <c:v>94.079896464177821</c:v>
                </c:pt>
                <c:pt idx="1698">
                  <c:v>94.095101533079685</c:v>
                </c:pt>
                <c:pt idx="1699">
                  <c:v>94.110361024218577</c:v>
                </c:pt>
                <c:pt idx="1700">
                  <c:v>94.125675107098687</c:v>
                </c:pt>
                <c:pt idx="1701">
                  <c:v>94.141043951462109</c:v>
                </c:pt>
                <c:pt idx="1702">
                  <c:v>94.15646772728573</c:v>
                </c:pt>
                <c:pt idx="1703">
                  <c:v>94.171946604777759</c:v>
                </c:pt>
                <c:pt idx="1704">
                  <c:v>94.187480754374235</c:v>
                </c:pt>
                <c:pt idx="1705">
                  <c:v>94.203070346735785</c:v>
                </c:pt>
                <c:pt idx="1706">
                  <c:v>94.218715552743561</c:v>
                </c:pt>
                <c:pt idx="1707">
                  <c:v>94.234416543496025</c:v>
                </c:pt>
                <c:pt idx="1708">
                  <c:v>94.250173490305059</c:v>
                </c:pt>
                <c:pt idx="1709">
                  <c:v>94.265986564692213</c:v>
                </c:pt>
                <c:pt idx="1710">
                  <c:v>94.281855938385021</c:v>
                </c:pt>
                <c:pt idx="1711">
                  <c:v>94.297781783313027</c:v>
                </c:pt>
                <c:pt idx="1712">
                  <c:v>94.313764271603887</c:v>
                </c:pt>
                <c:pt idx="1713">
                  <c:v>94.329803575579305</c:v>
                </c:pt>
                <c:pt idx="1714">
                  <c:v>94.345899867751271</c:v>
                </c:pt>
                <c:pt idx="1715">
                  <c:v>94.362053320817495</c:v>
                </c:pt>
                <c:pt idx="1716">
                  <c:v>94.378264107657714</c:v>
                </c:pt>
                <c:pt idx="1717">
                  <c:v>94.394532401329045</c:v>
                </c:pt>
                <c:pt idx="1718">
                  <c:v>94.410858375062091</c:v>
                </c:pt>
                <c:pt idx="1719">
                  <c:v>94.427242202256082</c:v>
                </c:pt>
                <c:pt idx="1720">
                  <c:v>94.443684056474993</c:v>
                </c:pt>
                <c:pt idx="1721">
                  <c:v>94.460184111442729</c:v>
                </c:pt>
                <c:pt idx="1722">
                  <c:v>94.476742541038476</c:v>
                </c:pt>
                <c:pt idx="1723">
                  <c:v>94.493359519292554</c:v>
                </c:pt>
                <c:pt idx="1724">
                  <c:v>94.510035220381098</c:v>
                </c:pt>
                <c:pt idx="1725">
                  <c:v>94.526769818621844</c:v>
                </c:pt>
                <c:pt idx="1726">
                  <c:v>94.543563488468962</c:v>
                </c:pt>
                <c:pt idx="1727">
                  <c:v>94.560416404508274</c:v>
                </c:pt>
                <c:pt idx="1728">
                  <c:v>94.577328741452334</c:v>
                </c:pt>
                <c:pt idx="1729">
                  <c:v>94.594300674135397</c:v>
                </c:pt>
                <c:pt idx="1730">
                  <c:v>94.611332377508063</c:v>
                </c:pt>
                <c:pt idx="1731">
                  <c:v>94.628424026632658</c:v>
                </c:pt>
                <c:pt idx="1732">
                  <c:v>94.645575796677377</c:v>
                </c:pt>
                <c:pt idx="1733">
                  <c:v>94.662787862911287</c:v>
                </c:pt>
                <c:pt idx="1734">
                  <c:v>94.680060400698864</c:v>
                </c:pt>
                <c:pt idx="1735">
                  <c:v>94.697393585494495</c:v>
                </c:pt>
                <c:pt idx="1736">
                  <c:v>94.714787592837027</c:v>
                </c:pt>
                <c:pt idx="1737">
                  <c:v>94.732242598344072</c:v>
                </c:pt>
                <c:pt idx="1738">
                  <c:v>94.749758777706361</c:v>
                </c:pt>
                <c:pt idx="1739">
                  <c:v>94.76733630668177</c:v>
                </c:pt>
                <c:pt idx="1740">
                  <c:v>94.784975361089749</c:v>
                </c:pt>
                <c:pt idx="1741">
                  <c:v>94.802676116805287</c:v>
                </c:pt>
                <c:pt idx="1742">
                  <c:v>94.820438749752938</c:v>
                </c:pt>
                <c:pt idx="1743">
                  <c:v>94.838263435900473</c:v>
                </c:pt>
                <c:pt idx="1744">
                  <c:v>94.856150351253149</c:v>
                </c:pt>
                <c:pt idx="1745">
                  <c:v>94.874099671847077</c:v>
                </c:pt>
                <c:pt idx="1746">
                  <c:v>94.892111573743179</c:v>
                </c:pt>
                <c:pt idx="1747">
                  <c:v>94.910186233020681</c:v>
                </c:pt>
                <c:pt idx="1748">
                  <c:v>94.928323825770221</c:v>
                </c:pt>
                <c:pt idx="1749">
                  <c:v>94.946524528087949</c:v>
                </c:pt>
                <c:pt idx="1750">
                  <c:v>94.964788516068396</c:v>
                </c:pt>
                <c:pt idx="1751">
                  <c:v>94.98311596579785</c:v>
                </c:pt>
                <c:pt idx="1752">
                  <c:v>95.00150705334768</c:v>
                </c:pt>
                <c:pt idx="1753">
                  <c:v>95.019961954767027</c:v>
                </c:pt>
                <c:pt idx="1754">
                  <c:v>95.038480846076069</c:v>
                </c:pt>
                <c:pt idx="1755">
                  <c:v>95.057063903258921</c:v>
                </c:pt>
                <c:pt idx="1756">
                  <c:v>95.075711302256309</c:v>
                </c:pt>
                <c:pt idx="1757">
                  <c:v>95.094423218958482</c:v>
                </c:pt>
                <c:pt idx="1758">
                  <c:v>95.113199829197484</c:v>
                </c:pt>
                <c:pt idx="1759">
                  <c:v>95.132041308740099</c:v>
                </c:pt>
                <c:pt idx="1760">
                  <c:v>95.150947833280043</c:v>
                </c:pt>
                <c:pt idx="1761">
                  <c:v>95.169919578430523</c:v>
                </c:pt>
                <c:pt idx="1762">
                  <c:v>95.188956719716074</c:v>
                </c:pt>
                <c:pt idx="1763">
                  <c:v>95.208059432565278</c:v>
                </c:pt>
                <c:pt idx="1764">
                  <c:v>95.227227892302366</c:v>
                </c:pt>
                <c:pt idx="1765">
                  <c:v>95.246462274139404</c:v>
                </c:pt>
                <c:pt idx="1766">
                  <c:v>95.26576275316836</c:v>
                </c:pt>
                <c:pt idx="1767">
                  <c:v>95.285129504352284</c:v>
                </c:pt>
                <c:pt idx="1768">
                  <c:v>95.304562702517629</c:v>
                </c:pt>
                <c:pt idx="1769">
                  <c:v>95.324062522345386</c:v>
                </c:pt>
                <c:pt idx="1770">
                  <c:v>95.3436291383629</c:v>
                </c:pt>
                <c:pt idx="1771">
                  <c:v>95.363262724934998</c:v>
                </c:pt>
                <c:pt idx="1772">
                  <c:v>95.382963456255183</c:v>
                </c:pt>
                <c:pt idx="1773">
                  <c:v>95.402731506337147</c:v>
                </c:pt>
                <c:pt idx="1774">
                  <c:v>95.422567049005835</c:v>
                </c:pt>
                <c:pt idx="1775">
                  <c:v>95.442470257887805</c:v>
                </c:pt>
                <c:pt idx="1776">
                  <c:v>95.462441306402837</c:v>
                </c:pt>
                <c:pt idx="1777">
                  <c:v>95.482480367754235</c:v>
                </c:pt>
                <c:pt idx="1778">
                  <c:v>95.502587614919719</c:v>
                </c:pt>
                <c:pt idx="1779">
                  <c:v>95.522763220641835</c:v>
                </c:pt>
                <c:pt idx="1780">
                  <c:v>95.543007357418261</c:v>
                </c:pt>
                <c:pt idx="1781">
                  <c:v>95.563320197492558</c:v>
                </c:pt>
                <c:pt idx="1782">
                  <c:v>95.583701912843921</c:v>
                </c:pt>
                <c:pt idx="1783">
                  <c:v>95.604152675177474</c:v>
                </c:pt>
                <c:pt idx="1784">
                  <c:v>95.62467265591448</c:v>
                </c:pt>
                <c:pt idx="1785">
                  <c:v>95.645262026181726</c:v>
                </c:pt>
                <c:pt idx="1786">
                  <c:v>95.665920956801912</c:v>
                </c:pt>
                <c:pt idx="1787">
                  <c:v>95.686649618282758</c:v>
                </c:pt>
                <c:pt idx="1788">
                  <c:v>95.707448180806793</c:v>
                </c:pt>
                <c:pt idx="1789">
                  <c:v>95.728316814220946</c:v>
                </c:pt>
                <c:pt idx="1790">
                  <c:v>95.749255688025428</c:v>
                </c:pt>
                <c:pt idx="1791">
                  <c:v>95.77026497136346</c:v>
                </c:pt>
                <c:pt idx="1792">
                  <c:v>95.791344833009816</c:v>
                </c:pt>
                <c:pt idx="1793">
                  <c:v>95.81249544136007</c:v>
                </c:pt>
                <c:pt idx="1794">
                  <c:v>95.833716964419722</c:v>
                </c:pt>
                <c:pt idx="1795">
                  <c:v>95.855009569792358</c:v>
                </c:pt>
                <c:pt idx="1796">
                  <c:v>95.876373424668358</c:v>
                </c:pt>
                <c:pt idx="1797">
                  <c:v>95.897808695814092</c:v>
                </c:pt>
                <c:pt idx="1798">
                  <c:v>95.919315549558945</c:v>
                </c:pt>
                <c:pt idx="1799">
                  <c:v>95.940894151784931</c:v>
                </c:pt>
                <c:pt idx="1800">
                  <c:v>95.962544667914202</c:v>
                </c:pt>
                <c:pt idx="1801">
                  <c:v>95.984267262896509</c:v>
                </c:pt>
                <c:pt idx="1802">
                  <c:v>96.006062101198225</c:v>
                </c:pt>
                <c:pt idx="1803">
                  <c:v>96.027929346789136</c:v>
                </c:pt>
                <c:pt idx="1804">
                  <c:v>96.049869163130339</c:v>
                </c:pt>
                <c:pt idx="1805">
                  <c:v>96.071881713162099</c:v>
                </c:pt>
                <c:pt idx="1806">
                  <c:v>96.093967159290472</c:v>
                </c:pt>
                <c:pt idx="1807">
                  <c:v>96.116125663375044</c:v>
                </c:pt>
                <c:pt idx="1808">
                  <c:v>96.138357386716223</c:v>
                </c:pt>
                <c:pt idx="1809">
                  <c:v>96.160662490041616</c:v>
                </c:pt>
                <c:pt idx="1810">
                  <c:v>96.183041133493361</c:v>
                </c:pt>
                <c:pt idx="1811">
                  <c:v>96.205493476614322</c:v>
                </c:pt>
                <c:pt idx="1812">
                  <c:v>96.228019678335443</c:v>
                </c:pt>
                <c:pt idx="1813">
                  <c:v>96.250619896961439</c:v>
                </c:pt>
                <c:pt idx="1814">
                  <c:v>96.273294290157381</c:v>
                </c:pt>
                <c:pt idx="1815">
                  <c:v>96.296043014935208</c:v>
                </c:pt>
                <c:pt idx="1816">
                  <c:v>96.318866227639049</c:v>
                </c:pt>
                <c:pt idx="1817">
                  <c:v>96.341764083931665</c:v>
                </c:pt>
                <c:pt idx="1818">
                  <c:v>96.364736738780195</c:v>
                </c:pt>
                <c:pt idx="1819">
                  <c:v>96.387784346441677</c:v>
                </c:pt>
                <c:pt idx="1820">
                  <c:v>96.410907060448366</c:v>
                </c:pt>
                <c:pt idx="1821">
                  <c:v>96.434105033593454</c:v>
                </c:pt>
                <c:pt idx="1822">
                  <c:v>96.45737841791582</c:v>
                </c:pt>
                <c:pt idx="1823">
                  <c:v>96.480727364685819</c:v>
                </c:pt>
                <c:pt idx="1824">
                  <c:v>96.504152024389214</c:v>
                </c:pt>
                <c:pt idx="1825">
                  <c:v>96.527652546713213</c:v>
                </c:pt>
                <c:pt idx="1826">
                  <c:v>96.551229080529566</c:v>
                </c:pt>
                <c:pt idx="1827">
                  <c:v>96.574881773880833</c:v>
                </c:pt>
                <c:pt idx="1828">
                  <c:v>96.598610773963372</c:v>
                </c:pt>
                <c:pt idx="1829">
                  <c:v>96.622416227111941</c:v>
                </c:pt>
                <c:pt idx="1830">
                  <c:v>96.646298278784428</c:v>
                </c:pt>
                <c:pt idx="1831">
                  <c:v>96.670257073544875</c:v>
                </c:pt>
                <c:pt idx="1832">
                  <c:v>96.694292755047599</c:v>
                </c:pt>
                <c:pt idx="1833">
                  <c:v>96.718405466021139</c:v>
                </c:pt>
                <c:pt idx="1834">
                  <c:v>96.742595348251285</c:v>
                </c:pt>
                <c:pt idx="1835">
                  <c:v>96.766862542564837</c:v>
                </c:pt>
                <c:pt idx="1836">
                  <c:v>96.791207188812521</c:v>
                </c:pt>
                <c:pt idx="1837">
                  <c:v>96.815629425852066</c:v>
                </c:pt>
                <c:pt idx="1838">
                  <c:v>96.840129391531192</c:v>
                </c:pt>
                <c:pt idx="1839">
                  <c:v>96.864707222670745</c:v>
                </c:pt>
                <c:pt idx="1840">
                  <c:v>96.889363055046616</c:v>
                </c:pt>
                <c:pt idx="1841">
                  <c:v>96.914097023372449</c:v>
                </c:pt>
                <c:pt idx="1842">
                  <c:v>96.93890926128222</c:v>
                </c:pt>
                <c:pt idx="1843">
                  <c:v>96.963799901311916</c:v>
                </c:pt>
                <c:pt idx="1844">
                  <c:v>96.988769074882413</c:v>
                </c:pt>
                <c:pt idx="1845">
                  <c:v>97.013816912280362</c:v>
                </c:pt>
                <c:pt idx="1846">
                  <c:v>97.038943542640069</c:v>
                </c:pt>
                <c:pt idx="1847">
                  <c:v>97.064149093925792</c:v>
                </c:pt>
                <c:pt idx="1848">
                  <c:v>97.089433692912195</c:v>
                </c:pt>
                <c:pt idx="1849">
                  <c:v>97.114797465166262</c:v>
                </c:pt>
                <c:pt idx="1850">
                  <c:v>97.140240535028255</c:v>
                </c:pt>
                <c:pt idx="1851">
                  <c:v>97.16576302559227</c:v>
                </c:pt>
                <c:pt idx="1852">
                  <c:v>97.191365058687708</c:v>
                </c:pt>
                <c:pt idx="1853">
                  <c:v>97.217046754859226</c:v>
                </c:pt>
                <c:pt idx="1854">
                  <c:v>97.242808233347588</c:v>
                </c:pt>
                <c:pt idx="1855">
                  <c:v>97.268649612069964</c:v>
                </c:pt>
                <c:pt idx="1856">
                  <c:v>97.294571007600354</c:v>
                </c:pt>
                <c:pt idx="1857">
                  <c:v>97.320572535148827</c:v>
                </c:pt>
                <c:pt idx="1858">
                  <c:v>97.346654308542256</c:v>
                </c:pt>
                <c:pt idx="1859">
                  <c:v>97.37281644020355</c:v>
                </c:pt>
                <c:pt idx="1860">
                  <c:v>97.399059041131252</c:v>
                </c:pt>
                <c:pt idx="1861">
                  <c:v>97.425382220879584</c:v>
                </c:pt>
                <c:pt idx="1862">
                  <c:v>97.451786087536135</c:v>
                </c:pt>
                <c:pt idx="1863">
                  <c:v>97.478270747702894</c:v>
                </c:pt>
                <c:pt idx="1864">
                  <c:v>97.504836306473749</c:v>
                </c:pt>
                <c:pt idx="1865">
                  <c:v>97.53148286741397</c:v>
                </c:pt>
                <c:pt idx="1866">
                  <c:v>97.55821053253851</c:v>
                </c:pt>
                <c:pt idx="1867">
                  <c:v>97.585019402290726</c:v>
                </c:pt>
                <c:pt idx="1868">
                  <c:v>97.611909575520457</c:v>
                </c:pt>
                <c:pt idx="1869">
                  <c:v>97.638881149462577</c:v>
                </c:pt>
                <c:pt idx="1870">
                  <c:v>97.665934219714146</c:v>
                </c:pt>
                <c:pt idx="1871">
                  <c:v>97.693068880213673</c:v>
                </c:pt>
                <c:pt idx="1872">
                  <c:v>97.720285223217388</c:v>
                </c:pt>
                <c:pt idx="1873">
                  <c:v>97.747583339277824</c:v>
                </c:pt>
                <c:pt idx="1874">
                  <c:v>97.774963317220525</c:v>
                </c:pt>
                <c:pt idx="1875">
                  <c:v>97.80242524412175</c:v>
                </c:pt>
                <c:pt idx="1876">
                  <c:v>97.829969205285025</c:v>
                </c:pt>
                <c:pt idx="1877">
                  <c:v>97.857595284218775</c:v>
                </c:pt>
                <c:pt idx="1878">
                  <c:v>97.885303562612975</c:v>
                </c:pt>
                <c:pt idx="1879">
                  <c:v>97.913094120315037</c:v>
                </c:pt>
                <c:pt idx="1880">
                  <c:v>97.940967035307139</c:v>
                </c:pt>
                <c:pt idx="1881">
                  <c:v>97.968922383682084</c:v>
                </c:pt>
                <c:pt idx="1882">
                  <c:v>97.996960239620023</c:v>
                </c:pt>
                <c:pt idx="1883">
                  <c:v>98.025080675363412</c:v>
                </c:pt>
                <c:pt idx="1884">
                  <c:v>98.053283761194535</c:v>
                </c:pt>
                <c:pt idx="1885">
                  <c:v>98.08156956540941</c:v>
                </c:pt>
                <c:pt idx="1886">
                  <c:v>98.109938154294568</c:v>
                </c:pt>
                <c:pt idx="1887">
                  <c:v>98.138389592102513</c:v>
                </c:pt>
                <c:pt idx="1888">
                  <c:v>98.166923941026411</c:v>
                </c:pt>
                <c:pt idx="1889">
                  <c:v>98.195541261175237</c:v>
                </c:pt>
                <c:pt idx="1890">
                  <c:v>98.224241610549825</c:v>
                </c:pt>
                <c:pt idx="1891">
                  <c:v>98.253025045016273</c:v>
                </c:pt>
                <c:pt idx="1892">
                  <c:v>98.281891618281364</c:v>
                </c:pt>
                <c:pt idx="1893">
                  <c:v>98.31084138186759</c:v>
                </c:pt>
                <c:pt idx="1894">
                  <c:v>98.339874385086929</c:v>
                </c:pt>
                <c:pt idx="1895">
                  <c:v>98.368990675015084</c:v>
                </c:pt>
                <c:pt idx="1896">
                  <c:v>98.398190296466211</c:v>
                </c:pt>
                <c:pt idx="1897">
                  <c:v>98.42747329196655</c:v>
                </c:pt>
                <c:pt idx="1898">
                  <c:v>98.456839701728143</c:v>
                </c:pt>
                <c:pt idx="1899">
                  <c:v>98.486289563623359</c:v>
                </c:pt>
                <c:pt idx="1900">
                  <c:v>98.515822913157152</c:v>
                </c:pt>
                <c:pt idx="1901">
                  <c:v>98.545439783442063</c:v>
                </c:pt>
                <c:pt idx="1902">
                  <c:v>98.575140205170598</c:v>
                </c:pt>
                <c:pt idx="1903">
                  <c:v>98.604924206588791</c:v>
                </c:pt>
                <c:pt idx="1904">
                  <c:v>98.63479181346878</c:v>
                </c:pt>
                <c:pt idx="1905">
                  <c:v>98.6647430490831</c:v>
                </c:pt>
                <c:pt idx="1906">
                  <c:v>98.694777934175647</c:v>
                </c:pt>
                <c:pt idx="1907">
                  <c:v>98.724896486935805</c:v>
                </c:pt>
                <c:pt idx="1908">
                  <c:v>98.7550987229708</c:v>
                </c:pt>
                <c:pt idx="1909">
                  <c:v>98.785384655277795</c:v>
                </c:pt>
                <c:pt idx="1910">
                  <c:v>98.815754294216518</c:v>
                </c:pt>
                <c:pt idx="1911">
                  <c:v>98.846207647480725</c:v>
                </c:pt>
                <c:pt idx="1912">
                  <c:v>98.876744720072182</c:v>
                </c:pt>
                <c:pt idx="1913">
                  <c:v>98.90736551427068</c:v>
                </c:pt>
                <c:pt idx="1914">
                  <c:v>98.93807002960699</c:v>
                </c:pt>
                <c:pt idx="1915">
                  <c:v>98.96885826283426</c:v>
                </c:pt>
                <c:pt idx="1916">
                  <c:v>98.999730207900058</c:v>
                </c:pt>
                <c:pt idx="1917">
                  <c:v>99.030685855917596</c:v>
                </c:pt>
                <c:pt idx="1918">
                  <c:v>99.061725195137257</c:v>
                </c:pt>
                <c:pt idx="1919">
                  <c:v>99.092848210918675</c:v>
                </c:pt>
                <c:pt idx="1920">
                  <c:v>99.124054885700161</c:v>
                </c:pt>
                <c:pt idx="1921">
                  <c:v>99.155345198972483</c:v>
                </c:pt>
                <c:pt idx="1922">
                  <c:v>99.186719127247528</c:v>
                </c:pt>
                <c:pt idx="1923">
                  <c:v>99.218176644031161</c:v>
                </c:pt>
                <c:pt idx="1924">
                  <c:v>99.249717719792457</c:v>
                </c:pt>
                <c:pt idx="1925">
                  <c:v>99.281342321936194</c:v>
                </c:pt>
                <c:pt idx="1926">
                  <c:v>99.313050414772633</c:v>
                </c:pt>
                <c:pt idx="1927">
                  <c:v>99.344841959487795</c:v>
                </c:pt>
                <c:pt idx="1928">
                  <c:v>99.376716914115192</c:v>
                </c:pt>
                <c:pt idx="1929">
                  <c:v>99.408675233505534</c:v>
                </c:pt>
                <c:pt idx="1930">
                  <c:v>99.440716869297063</c:v>
                </c:pt>
                <c:pt idx="1931">
                  <c:v>99.472841769886699</c:v>
                </c:pt>
                <c:pt idx="1932">
                  <c:v>99.50504988039971</c:v>
                </c:pt>
                <c:pt idx="1933">
                  <c:v>99.53734114265967</c:v>
                </c:pt>
                <c:pt idx="1934">
                  <c:v>99.569715495159926</c:v>
                </c:pt>
                <c:pt idx="1935">
                  <c:v>99.602172873032046</c:v>
                </c:pt>
                <c:pt idx="1936">
                  <c:v>99.634713208017345</c:v>
                </c:pt>
                <c:pt idx="1937">
                  <c:v>99.667336428435902</c:v>
                </c:pt>
                <c:pt idx="1938">
                  <c:v>99.700042459157061</c:v>
                </c:pt>
                <c:pt idx="1939">
                  <c:v>99.732831221569171</c:v>
                </c:pt>
                <c:pt idx="1940">
                  <c:v>99.765702633549793</c:v>
                </c:pt>
                <c:pt idx="1941">
                  <c:v>99.798656609435071</c:v>
                </c:pt>
                <c:pt idx="1942">
                  <c:v>99.83169305998986</c:v>
                </c:pt>
                <c:pt idx="1943">
                  <c:v>99.864811892377659</c:v>
                </c:pt>
                <c:pt idx="1944">
                  <c:v>99.898013010130327</c:v>
                </c:pt>
                <c:pt idx="1945">
                  <c:v>99.931296313117201</c:v>
                </c:pt>
                <c:pt idx="1946">
                  <c:v>99.964661697516291</c:v>
                </c:pt>
                <c:pt idx="1947">
                  <c:v>99.99810905578245</c:v>
                </c:pt>
                <c:pt idx="1948">
                  <c:v>100.03163827661814</c:v>
                </c:pt>
                <c:pt idx="1949">
                  <c:v>100.06524924494288</c:v>
                </c:pt>
                <c:pt idx="1950">
                  <c:v>100.09894184186265</c:v>
                </c:pt>
                <c:pt idx="1951">
                  <c:v>100.13271594464037</c:v>
                </c:pt>
                <c:pt idx="1952">
                  <c:v>100.16657142666523</c:v>
                </c:pt>
                <c:pt idx="1953">
                  <c:v>100.20050815742194</c:v>
                </c:pt>
                <c:pt idx="1954">
                  <c:v>100.23452600246155</c:v>
                </c:pt>
                <c:pt idx="1955">
                  <c:v>100.26862482337074</c:v>
                </c:pt>
                <c:pt idx="1956">
                  <c:v>100.3028044777416</c:v>
                </c:pt>
                <c:pt idx="1957">
                  <c:v>100.33706481914166</c:v>
                </c:pt>
                <c:pt idx="1958">
                  <c:v>100.37140569708407</c:v>
                </c:pt>
                <c:pt idx="1959">
                  <c:v>100.4058269569969</c:v>
                </c:pt>
                <c:pt idx="1960">
                  <c:v>100.44032844019389</c:v>
                </c:pt>
                <c:pt idx="1961">
                  <c:v>100.4749099838439</c:v>
                </c:pt>
                <c:pt idx="1962">
                  <c:v>100.509571420942</c:v>
                </c:pt>
                <c:pt idx="1963">
                  <c:v>100.54431258027874</c:v>
                </c:pt>
                <c:pt idx="1964">
                  <c:v>100.57913328641045</c:v>
                </c:pt>
                <c:pt idx="1965">
                  <c:v>100.61403335963061</c:v>
                </c:pt>
                <c:pt idx="1966">
                  <c:v>100.6490126159391</c:v>
                </c:pt>
                <c:pt idx="1967">
                  <c:v>100.68407086701369</c:v>
                </c:pt>
                <c:pt idx="1968">
                  <c:v>100.71920792017981</c:v>
                </c:pt>
                <c:pt idx="1969">
                  <c:v>100.75442357838226</c:v>
                </c:pt>
                <c:pt idx="1970">
                  <c:v>100.78971764015544</c:v>
                </c:pt>
                <c:pt idx="1971">
                  <c:v>100.8250898995942</c:v>
                </c:pt>
                <c:pt idx="1972">
                  <c:v>100.86054014632555</c:v>
                </c:pt>
                <c:pt idx="1973">
                  <c:v>100.89606816547877</c:v>
                </c:pt>
                <c:pt idx="1974">
                  <c:v>100.93167373765858</c:v>
                </c:pt>
                <c:pt idx="1975">
                  <c:v>100.96735663891455</c:v>
                </c:pt>
                <c:pt idx="1976">
                  <c:v>101.00311664071417</c:v>
                </c:pt>
                <c:pt idx="1977">
                  <c:v>101.03895350991435</c:v>
                </c:pt>
                <c:pt idx="1978">
                  <c:v>101.07486700873275</c:v>
                </c:pt>
                <c:pt idx="1979">
                  <c:v>101.11085689472048</c:v>
                </c:pt>
                <c:pt idx="1980">
                  <c:v>101.14692292073472</c:v>
                </c:pt>
                <c:pt idx="1981">
                  <c:v>101.18306483491017</c:v>
                </c:pt>
                <c:pt idx="1982">
                  <c:v>101.21928238063231</c:v>
                </c:pt>
                <c:pt idx="1983">
                  <c:v>101.25557529651081</c:v>
                </c:pt>
                <c:pt idx="1984">
                  <c:v>101.29194331635105</c:v>
                </c:pt>
                <c:pt idx="1985">
                  <c:v>101.32838616912908</c:v>
                </c:pt>
                <c:pt idx="1986">
                  <c:v>101.3649035789638</c:v>
                </c:pt>
                <c:pt idx="1987">
                  <c:v>101.40149526509205</c:v>
                </c:pt>
                <c:pt idx="1988">
                  <c:v>101.43816094184048</c:v>
                </c:pt>
                <c:pt idx="1989">
                  <c:v>101.47490031860212</c:v>
                </c:pt>
                <c:pt idx="1990">
                  <c:v>101.511713099809</c:v>
                </c:pt>
                <c:pt idx="1991">
                  <c:v>101.5485989849075</c:v>
                </c:pt>
                <c:pt idx="1992">
                  <c:v>101.58555766833322</c:v>
                </c:pt>
                <c:pt idx="1993">
                  <c:v>101.62258883948685</c:v>
                </c:pt>
                <c:pt idx="1994">
                  <c:v>101.6596921827082</c:v>
                </c:pt>
                <c:pt idx="1995">
                  <c:v>101.69686737725344</c:v>
                </c:pt>
                <c:pt idx="1996">
                  <c:v>101.73411409727045</c:v>
                </c:pt>
                <c:pt idx="1997">
                  <c:v>101.77143201177499</c:v>
                </c:pt>
                <c:pt idx="1998">
                  <c:v>101.80882078462845</c:v>
                </c:pt>
                <c:pt idx="1999">
                  <c:v>101.84628007451322</c:v>
                </c:pt>
                <c:pt idx="2000">
                  <c:v>101.88380953491153</c:v>
                </c:pt>
                <c:pt idx="2001">
                  <c:v>101.92140881408284</c:v>
                </c:pt>
                <c:pt idx="2002">
                  <c:v>101.95907755504074</c:v>
                </c:pt>
                <c:pt idx="2003">
                  <c:v>101.99681539553301</c:v>
                </c:pt>
                <c:pt idx="2004">
                  <c:v>102.034621968019</c:v>
                </c:pt>
                <c:pt idx="2005">
                  <c:v>102.07249689964944</c:v>
                </c:pt>
                <c:pt idx="2006">
                  <c:v>102.11043981224599</c:v>
                </c:pt>
                <c:pt idx="2007">
                  <c:v>102.14845032228095</c:v>
                </c:pt>
                <c:pt idx="2008">
                  <c:v>102.1865280408569</c:v>
                </c:pt>
                <c:pt idx="2009">
                  <c:v>102.22467257368901</c:v>
                </c:pt>
                <c:pt idx="2010">
                  <c:v>102.26288352108425</c:v>
                </c:pt>
                <c:pt idx="2011">
                  <c:v>102.30116047792467</c:v>
                </c:pt>
                <c:pt idx="2012">
                  <c:v>102.33950303364786</c:v>
                </c:pt>
                <c:pt idx="2013">
                  <c:v>102.37791077223089</c:v>
                </c:pt>
                <c:pt idx="2014">
                  <c:v>102.41638327217174</c:v>
                </c:pt>
                <c:pt idx="2015">
                  <c:v>102.45492010647357</c:v>
                </c:pt>
                <c:pt idx="2016">
                  <c:v>102.49352084262837</c:v>
                </c:pt>
                <c:pt idx="2017">
                  <c:v>102.53218504260123</c:v>
                </c:pt>
                <c:pt idx="2018">
                  <c:v>102.57091226281469</c:v>
                </c:pt>
                <c:pt idx="2019">
                  <c:v>102.60970205413533</c:v>
                </c:pt>
                <c:pt idx="2020">
                  <c:v>102.64855396185749</c:v>
                </c:pt>
                <c:pt idx="2021">
                  <c:v>102.68746752569218</c:v>
                </c:pt>
                <c:pt idx="2022">
                  <c:v>102.72644227975142</c:v>
                </c:pt>
                <c:pt idx="2023">
                  <c:v>102.76547775253772</c:v>
                </c:pt>
                <c:pt idx="2024">
                  <c:v>102.80457346693062</c:v>
                </c:pt>
                <c:pt idx="2025">
                  <c:v>102.84372894017612</c:v>
                </c:pt>
                <c:pt idx="2026">
                  <c:v>102.88294368387541</c:v>
                </c:pt>
                <c:pt idx="2027">
                  <c:v>102.92221720397434</c:v>
                </c:pt>
                <c:pt idx="2028">
                  <c:v>102.96154900075423</c:v>
                </c:pt>
                <c:pt idx="2029">
                  <c:v>103.00093856882222</c:v>
                </c:pt>
                <c:pt idx="2030">
                  <c:v>103.04038539710322</c:v>
                </c:pt>
                <c:pt idx="2031">
                  <c:v>103.0798889688317</c:v>
                </c:pt>
                <c:pt idx="2032">
                  <c:v>103.11944876154449</c:v>
                </c:pt>
                <c:pt idx="2033">
                  <c:v>103.15906424707457</c:v>
                </c:pt>
                <c:pt idx="2034">
                  <c:v>103.19873489154422</c:v>
                </c:pt>
                <c:pt idx="2035">
                  <c:v>103.23846015536049</c:v>
                </c:pt>
                <c:pt idx="2036">
                  <c:v>103.27823949321071</c:v>
                </c:pt>
                <c:pt idx="2037">
                  <c:v>103.3180723540578</c:v>
                </c:pt>
                <c:pt idx="2038">
                  <c:v>103.35795818113739</c:v>
                </c:pt>
                <c:pt idx="2039">
                  <c:v>103.39789641195567</c:v>
                </c:pt>
                <c:pt idx="2040">
                  <c:v>103.43788647828667</c:v>
                </c:pt>
                <c:pt idx="2041">
                  <c:v>103.4779278061724</c:v>
                </c:pt>
                <c:pt idx="2042">
                  <c:v>103.51801981592108</c:v>
                </c:pt>
                <c:pt idx="2043">
                  <c:v>103.5581619221086</c:v>
                </c:pt>
                <c:pt idx="2044">
                  <c:v>103.59835353357902</c:v>
                </c:pt>
                <c:pt idx="2045">
                  <c:v>103.63859405344684</c:v>
                </c:pt>
                <c:pt idx="2046">
                  <c:v>103.67888287909963</c:v>
                </c:pt>
                <c:pt idx="2047">
                  <c:v>103.71921940220118</c:v>
                </c:pt>
                <c:pt idx="2048">
                  <c:v>103.75960300869539</c:v>
                </c:pt>
                <c:pt idx="2049">
                  <c:v>103.80003307881302</c:v>
                </c:pt>
                <c:pt idx="2050">
                  <c:v>103.84050898707555</c:v>
                </c:pt>
                <c:pt idx="2051">
                  <c:v>103.88103010230273</c:v>
                </c:pt>
                <c:pt idx="2052">
                  <c:v>103.92159578762028</c:v>
                </c:pt>
                <c:pt idx="2053">
                  <c:v>103.96220540046805</c:v>
                </c:pt>
                <c:pt idx="2054">
                  <c:v>104.00285829260918</c:v>
                </c:pt>
                <c:pt idx="2055">
                  <c:v>104.04355381014001</c:v>
                </c:pt>
                <c:pt idx="2056">
                  <c:v>104.08429129350175</c:v>
                </c:pt>
                <c:pt idx="2057">
                  <c:v>104.1250700774912</c:v>
                </c:pt>
                <c:pt idx="2058">
                  <c:v>104.16588949127453</c:v>
                </c:pt>
                <c:pt idx="2059">
                  <c:v>104.20674885840013</c:v>
                </c:pt>
                <c:pt idx="2060">
                  <c:v>104.24764749681385</c:v>
                </c:pt>
                <c:pt idx="2061">
                  <c:v>104.28858471887375</c:v>
                </c:pt>
                <c:pt idx="2062">
                  <c:v>104.32955983136732</c:v>
                </c:pt>
                <c:pt idx="2063">
                  <c:v>104.37057213552761</c:v>
                </c:pt>
                <c:pt idx="2064">
                  <c:v>104.41162092705284</c:v>
                </c:pt>
                <c:pt idx="2065">
                  <c:v>104.45270549612455</c:v>
                </c:pt>
                <c:pt idx="2066">
                  <c:v>104.49382512742864</c:v>
                </c:pt>
                <c:pt idx="2067">
                  <c:v>104.53497910017587</c:v>
                </c:pt>
                <c:pt idx="2068">
                  <c:v>104.57616668812427</c:v>
                </c:pt>
                <c:pt idx="2069">
                  <c:v>104.61738715960253</c:v>
                </c:pt>
                <c:pt idx="2070">
                  <c:v>104.65863977753381</c:v>
                </c:pt>
                <c:pt idx="2071">
                  <c:v>104.69992379946086</c:v>
                </c:pt>
                <c:pt idx="2072">
                  <c:v>104.74123847757248</c:v>
                </c:pt>
                <c:pt idx="2073">
                  <c:v>104.78258305873034</c:v>
                </c:pt>
                <c:pt idx="2074">
                  <c:v>104.82395678449764</c:v>
                </c:pt>
                <c:pt idx="2075">
                  <c:v>104.86535889116799</c:v>
                </c:pt>
                <c:pt idx="2076">
                  <c:v>104.90678860979612</c:v>
                </c:pt>
                <c:pt idx="2077">
                  <c:v>104.94824516622853</c:v>
                </c:pt>
                <c:pt idx="2078">
                  <c:v>104.98972778113662</c:v>
                </c:pt>
                <c:pt idx="2079">
                  <c:v>105.03123567005021</c:v>
                </c:pt>
                <c:pt idx="2080">
                  <c:v>105.07276804339148</c:v>
                </c:pt>
                <c:pt idx="2081">
                  <c:v>105.11432410651065</c:v>
                </c:pt>
                <c:pt idx="2082">
                  <c:v>105.15590305972401</c:v>
                </c:pt>
                <c:pt idx="2083">
                  <c:v>105.1975040983498</c:v>
                </c:pt>
                <c:pt idx="2084">
                  <c:v>105.23912641274897</c:v>
                </c:pt>
                <c:pt idx="2085">
                  <c:v>105.28076918836372</c:v>
                </c:pt>
                <c:pt idx="2086">
                  <c:v>105.32243160575975</c:v>
                </c:pt>
                <c:pt idx="2087">
                  <c:v>105.36411284066816</c:v>
                </c:pt>
                <c:pt idx="2088">
                  <c:v>105.40581206402848</c:v>
                </c:pt>
                <c:pt idx="2089">
                  <c:v>105.44752844203408</c:v>
                </c:pt>
                <c:pt idx="2090">
                  <c:v>105.48926113617702</c:v>
                </c:pt>
                <c:pt idx="2091">
                  <c:v>105.53100930329482</c:v>
                </c:pt>
                <c:pt idx="2092">
                  <c:v>105.57277209561992</c:v>
                </c:pt>
                <c:pt idx="2093">
                  <c:v>105.61454866082634</c:v>
                </c:pt>
                <c:pt idx="2094">
                  <c:v>105.65633814208219</c:v>
                </c:pt>
                <c:pt idx="2095">
                  <c:v>105.69813967809966</c:v>
                </c:pt>
                <c:pt idx="2096">
                  <c:v>105.73995240318868</c:v>
                </c:pt>
                <c:pt idx="2097">
                  <c:v>105.78177544730954</c:v>
                </c:pt>
                <c:pt idx="2098">
                  <c:v>105.82360793612854</c:v>
                </c:pt>
                <c:pt idx="2099">
                  <c:v>105.86544899107426</c:v>
                </c:pt>
                <c:pt idx="2100">
                  <c:v>105.90729772939403</c:v>
                </c:pt>
                <c:pt idx="2101">
                  <c:v>105.94915326421336</c:v>
                </c:pt>
                <c:pt idx="2102">
                  <c:v>105.99101470459468</c:v>
                </c:pt>
                <c:pt idx="2103">
                  <c:v>106.03288115559891</c:v>
                </c:pt>
                <c:pt idx="2104">
                  <c:v>106.07475171834646</c:v>
                </c:pt>
                <c:pt idx="2105">
                  <c:v>106.11662549008187</c:v>
                </c:pt>
                <c:pt idx="2106">
                  <c:v>106.15850156423672</c:v>
                </c:pt>
                <c:pt idx="2107">
                  <c:v>106.20037903049614</c:v>
                </c:pt>
                <c:pt idx="2108">
                  <c:v>106.24225697486516</c:v>
                </c:pt>
                <c:pt idx="2109">
                  <c:v>106.28413447973638</c:v>
                </c:pt>
                <c:pt idx="2110">
                  <c:v>106.32601062396012</c:v>
                </c:pt>
                <c:pt idx="2111">
                  <c:v>106.3678844829133</c:v>
                </c:pt>
                <c:pt idx="2112">
                  <c:v>106.40975512857204</c:v>
                </c:pt>
                <c:pt idx="2113">
                  <c:v>106.45162162958358</c:v>
                </c:pt>
                <c:pt idx="2114">
                  <c:v>106.49348305134129</c:v>
                </c:pt>
                <c:pt idx="2115">
                  <c:v>106.53533845605806</c:v>
                </c:pt>
                <c:pt idx="2116">
                  <c:v>106.57718690284429</c:v>
                </c:pt>
                <c:pt idx="2117">
                  <c:v>106.61902744778358</c:v>
                </c:pt>
                <c:pt idx="2118">
                  <c:v>106.66085914401273</c:v>
                </c:pt>
                <c:pt idx="2119">
                  <c:v>106.70268104180083</c:v>
                </c:pt>
                <c:pt idx="2120">
                  <c:v>106.74449218863056</c:v>
                </c:pt>
                <c:pt idx="2121">
                  <c:v>106.78629162927919</c:v>
                </c:pt>
                <c:pt idx="2122">
                  <c:v>106.82807840590408</c:v>
                </c:pt>
                <c:pt idx="2123">
                  <c:v>106.86985155812451</c:v>
                </c:pt>
                <c:pt idx="2124">
                  <c:v>106.91161012310934</c:v>
                </c:pt>
                <c:pt idx="2125">
                  <c:v>106.95335313566244</c:v>
                </c:pt>
                <c:pt idx="2126">
                  <c:v>106.99507962831116</c:v>
                </c:pt>
                <c:pt idx="2127">
                  <c:v>107.03678863139544</c:v>
                </c:pt>
                <c:pt idx="2128">
                  <c:v>107.07847917315752</c:v>
                </c:pt>
                <c:pt idx="2129">
                  <c:v>107.12015027983381</c:v>
                </c:pt>
                <c:pt idx="2130">
                  <c:v>107.16180097574649</c:v>
                </c:pt>
                <c:pt idx="2131">
                  <c:v>107.20343028339788</c:v>
                </c:pt>
                <c:pt idx="2132">
                  <c:v>107.24503722356468</c:v>
                </c:pt>
                <c:pt idx="2133">
                  <c:v>107.28662081539349</c:v>
                </c:pt>
                <c:pt idx="2134">
                  <c:v>107.32818007649836</c:v>
                </c:pt>
                <c:pt idx="2135">
                  <c:v>107.36971402305733</c:v>
                </c:pt>
                <c:pt idx="2136">
                  <c:v>107.41122166991326</c:v>
                </c:pt>
                <c:pt idx="2137">
                  <c:v>107.45270203067236</c:v>
                </c:pt>
                <c:pt idx="2138">
                  <c:v>107.49415411780576</c:v>
                </c:pt>
                <c:pt idx="2139">
                  <c:v>107.53557694275226</c:v>
                </c:pt>
                <c:pt idx="2140">
                  <c:v>107.57696951602034</c:v>
                </c:pt>
                <c:pt idx="2141">
                  <c:v>107.61833084729341</c:v>
                </c:pt>
                <c:pt idx="2142">
                  <c:v>107.65965994553423</c:v>
                </c:pt>
                <c:pt idx="2143">
                  <c:v>107.70095581909233</c:v>
                </c:pt>
                <c:pt idx="2144">
                  <c:v>107.74221747580933</c:v>
                </c:pt>
                <c:pt idx="2145">
                  <c:v>107.78344392312914</c:v>
                </c:pt>
                <c:pt idx="2146">
                  <c:v>107.8246341682059</c:v>
                </c:pt>
                <c:pt idx="2147">
                  <c:v>107.86578721801426</c:v>
                </c:pt>
                <c:pt idx="2148">
                  <c:v>107.90690207946054</c:v>
                </c:pt>
                <c:pt idx="2149">
                  <c:v>107.94797775949512</c:v>
                </c:pt>
                <c:pt idx="2150">
                  <c:v>107.9890132652245</c:v>
                </c:pt>
                <c:pt idx="2151">
                  <c:v>108.03000760402588</c:v>
                </c:pt>
                <c:pt idx="2152">
                  <c:v>108.07095978366115</c:v>
                </c:pt>
                <c:pt idx="2153">
                  <c:v>108.11186881239294</c:v>
                </c:pt>
                <c:pt idx="2154">
                  <c:v>108.15273369910096</c:v>
                </c:pt>
                <c:pt idx="2155">
                  <c:v>108.19355345339855</c:v>
                </c:pt>
                <c:pt idx="2156">
                  <c:v>108.23432708575184</c:v>
                </c:pt>
                <c:pt idx="2157">
                  <c:v>108.27505360759784</c:v>
                </c:pt>
                <c:pt idx="2158">
                  <c:v>108.31573203146402</c:v>
                </c:pt>
                <c:pt idx="2159">
                  <c:v>108.35636137108887</c:v>
                </c:pt>
                <c:pt idx="2160">
                  <c:v>108.39694064154355</c:v>
                </c:pt>
                <c:pt idx="2161">
                  <c:v>108.43746885935298</c:v>
                </c:pt>
                <c:pt idx="2162">
                  <c:v>108.47794504261854</c:v>
                </c:pt>
                <c:pt idx="2163">
                  <c:v>108.51836821114209</c:v>
                </c:pt>
                <c:pt idx="2164">
                  <c:v>108.55873738654891</c:v>
                </c:pt>
                <c:pt idx="2165">
                  <c:v>108.5990515924135</c:v>
                </c:pt>
                <c:pt idx="2166">
                  <c:v>108.6393098543833</c:v>
                </c:pt>
                <c:pt idx="2167">
                  <c:v>108.6795112003059</c:v>
                </c:pt>
                <c:pt idx="2168">
                  <c:v>108.71965466035499</c:v>
                </c:pt>
                <c:pt idx="2169">
                  <c:v>108.75973926715757</c:v>
                </c:pt>
                <c:pt idx="2170">
                  <c:v>108.79976405592083</c:v>
                </c:pt>
                <c:pt idx="2171">
                  <c:v>108.83972806456133</c:v>
                </c:pt>
                <c:pt idx="2172">
                  <c:v>108.87963033383299</c:v>
                </c:pt>
                <c:pt idx="2173">
                  <c:v>108.91946990745598</c:v>
                </c:pt>
                <c:pt idx="2174">
                  <c:v>108.95924583224721</c:v>
                </c:pt>
                <c:pt idx="2175">
                  <c:v>108.9989571582493</c:v>
                </c:pt>
                <c:pt idx="2176">
                  <c:v>109.03860293886163</c:v>
                </c:pt>
                <c:pt idx="2177">
                  <c:v>109.07818223097088</c:v>
                </c:pt>
                <c:pt idx="2178">
                  <c:v>109.11769409508253</c:v>
                </c:pt>
                <c:pt idx="2179">
                  <c:v>109.15713759545227</c:v>
                </c:pt>
                <c:pt idx="2180">
                  <c:v>109.19651180021746</c:v>
                </c:pt>
                <c:pt idx="2181">
                  <c:v>109.23581578152991</c:v>
                </c:pt>
                <c:pt idx="2182">
                  <c:v>109.27504861568785</c:v>
                </c:pt>
                <c:pt idx="2183">
                  <c:v>109.31420938326902</c:v>
                </c:pt>
                <c:pt idx="2184">
                  <c:v>109.35329716926285</c:v>
                </c:pt>
                <c:pt idx="2185">
                  <c:v>109.3923110632043</c:v>
                </c:pt>
                <c:pt idx="2186">
                  <c:v>109.43125015930683</c:v>
                </c:pt>
                <c:pt idx="2187">
                  <c:v>109.47011355659571</c:v>
                </c:pt>
                <c:pt idx="2188">
                  <c:v>109.50890035904128</c:v>
                </c:pt>
                <c:pt idx="2189">
                  <c:v>109.54760967569328</c:v>
                </c:pt>
                <c:pt idx="2190">
                  <c:v>109.58624062081383</c:v>
                </c:pt>
                <c:pt idx="2191">
                  <c:v>109.6247923140111</c:v>
                </c:pt>
                <c:pt idx="2192">
                  <c:v>109.6632638803739</c:v>
                </c:pt>
                <c:pt idx="2193">
                  <c:v>109.70165445060395</c:v>
                </c:pt>
                <c:pt idx="2194">
                  <c:v>109.73996316115065</c:v>
                </c:pt>
                <c:pt idx="2195">
                  <c:v>109.77818915434415</c:v>
                </c:pt>
                <c:pt idx="2196">
                  <c:v>109.81633157852866</c:v>
                </c:pt>
                <c:pt idx="2197">
                  <c:v>109.85438958819634</c:v>
                </c:pt>
                <c:pt idx="2198">
                  <c:v>109.89236234411919</c:v>
                </c:pt>
                <c:pt idx="2199">
                  <c:v>109.93024901348394</c:v>
                </c:pt>
                <c:pt idx="2200">
                  <c:v>109.96804877002289</c:v>
                </c:pt>
                <c:pt idx="2201">
                  <c:v>110.00576079414697</c:v>
                </c:pt>
                <c:pt idx="2202">
                  <c:v>110.0433842730787</c:v>
                </c:pt>
                <c:pt idx="2203">
                  <c:v>110.08091840098325</c:v>
                </c:pt>
                <c:pt idx="2204">
                  <c:v>110.11836237909999</c:v>
                </c:pt>
                <c:pt idx="2205">
                  <c:v>110.15571541587397</c:v>
                </c:pt>
                <c:pt idx="2206">
                  <c:v>110.19297672708663</c:v>
                </c:pt>
                <c:pt idx="2207">
                  <c:v>110.23014553598576</c:v>
                </c:pt>
                <c:pt idx="2208">
                  <c:v>110.26722107341645</c:v>
                </c:pt>
                <c:pt idx="2209">
                  <c:v>110.30420257794928</c:v>
                </c:pt>
                <c:pt idx="2210">
                  <c:v>110.34108929600919</c:v>
                </c:pt>
                <c:pt idx="2211">
                  <c:v>110.37788048200522</c:v>
                </c:pt>
                <c:pt idx="2212">
                  <c:v>110.41457539845672</c:v>
                </c:pt>
                <c:pt idx="2213">
                  <c:v>110.45117331612143</c:v>
                </c:pt>
                <c:pt idx="2214">
                  <c:v>110.48767351412145</c:v>
                </c:pt>
                <c:pt idx="2215">
                  <c:v>110.52407528006911</c:v>
                </c:pt>
                <c:pt idx="2216">
                  <c:v>110.5603779101928</c:v>
                </c:pt>
                <c:pt idx="2217">
                  <c:v>110.59658070946035</c:v>
                </c:pt>
                <c:pt idx="2218">
                  <c:v>110.63268299170346</c:v>
                </c:pt>
                <c:pt idx="2219">
                  <c:v>110.66868407974</c:v>
                </c:pt>
                <c:pt idx="2220">
                  <c:v>110.70458330549678</c:v>
                </c:pt>
                <c:pt idx="2221">
                  <c:v>110.74038001012988</c:v>
                </c:pt>
                <c:pt idx="2222">
                  <c:v>110.77607354414538</c:v>
                </c:pt>
                <c:pt idx="2223">
                  <c:v>110.81166326751854</c:v>
                </c:pt>
                <c:pt idx="2224">
                  <c:v>110.84714854981331</c:v>
                </c:pt>
                <c:pt idx="2225">
                  <c:v>110.88252877029781</c:v>
                </c:pt>
                <c:pt idx="2226">
                  <c:v>110.9178033180626</c:v>
                </c:pt>
                <c:pt idx="2227">
                  <c:v>110.95297159213541</c:v>
                </c:pt>
                <c:pt idx="2228">
                  <c:v>110.98803300159562</c:v>
                </c:pt>
                <c:pt idx="2229">
                  <c:v>111.02298696568705</c:v>
                </c:pt>
                <c:pt idx="2230">
                  <c:v>111.05783291393138</c:v>
                </c:pt>
                <c:pt idx="2231">
                  <c:v>111.09257028623816</c:v>
                </c:pt>
                <c:pt idx="2232">
                  <c:v>111.12719853301485</c:v>
                </c:pt>
                <c:pt idx="2233">
                  <c:v>111.16171711527599</c:v>
                </c:pt>
                <c:pt idx="2234">
                  <c:v>111.19612550474986</c:v>
                </c:pt>
                <c:pt idx="2235">
                  <c:v>111.23042318398504</c:v>
                </c:pt>
                <c:pt idx="2236">
                  <c:v>111.26460964645602</c:v>
                </c:pt>
                <c:pt idx="2237">
                  <c:v>111.29868439666505</c:v>
                </c:pt>
                <c:pt idx="2238">
                  <c:v>111.33264695024607</c:v>
                </c:pt>
                <c:pt idx="2239">
                  <c:v>111.36649683406479</c:v>
                </c:pt>
                <c:pt idx="2240">
                  <c:v>111.40023358631757</c:v>
                </c:pt>
                <c:pt idx="2241">
                  <c:v>111.43385675663113</c:v>
                </c:pt>
                <c:pt idx="2242">
                  <c:v>111.46736590615717</c:v>
                </c:pt>
                <c:pt idx="2243">
                  <c:v>111.50076060766837</c:v>
                </c:pt>
                <c:pt idx="2244">
                  <c:v>111.53404044565245</c:v>
                </c:pt>
                <c:pt idx="2245">
                  <c:v>111.56720501640341</c:v>
                </c:pt>
                <c:pt idx="2246">
                  <c:v>111.60025392811212</c:v>
                </c:pt>
                <c:pt idx="2247">
                  <c:v>111.63318680095556</c:v>
                </c:pt>
                <c:pt idx="2248">
                  <c:v>111.66600326718412</c:v>
                </c:pt>
                <c:pt idx="2249">
                  <c:v>111.69870297120686</c:v>
                </c:pt>
                <c:pt idx="2250">
                  <c:v>111.73128556967616</c:v>
                </c:pt>
                <c:pt idx="2251">
                  <c:v>111.76375073156902</c:v>
                </c:pt>
                <c:pt idx="2252">
                  <c:v>111.79609813826845</c:v>
                </c:pt>
                <c:pt idx="2253">
                  <c:v>111.82832748364258</c:v>
                </c:pt>
                <c:pt idx="2254">
                  <c:v>111.86043847412063</c:v>
                </c:pt>
                <c:pt idx="2255">
                  <c:v>111.89243082876983</c:v>
                </c:pt>
                <c:pt idx="2256">
                  <c:v>111.92430427936823</c:v>
                </c:pt>
                <c:pt idx="2257">
                  <c:v>111.95605857047545</c:v>
                </c:pt>
                <c:pt idx="2258">
                  <c:v>111.98769345950438</c:v>
                </c:pt>
                <c:pt idx="2259">
                  <c:v>112.0192087167881</c:v>
                </c:pt>
                <c:pt idx="2260">
                  <c:v>112.05060412564586</c:v>
                </c:pt>
                <c:pt idx="2261">
                  <c:v>112.08187948244898</c:v>
                </c:pt>
                <c:pt idx="2262">
                  <c:v>112.11303459668048</c:v>
                </c:pt>
                <c:pt idx="2263">
                  <c:v>112.14406929099803</c:v>
                </c:pt>
                <c:pt idx="2264">
                  <c:v>112.1749834012908</c:v>
                </c:pt>
                <c:pt idx="2265">
                  <c:v>112.20577677673703</c:v>
                </c:pt>
                <c:pt idx="2266">
                  <c:v>112.236449279857</c:v>
                </c:pt>
                <c:pt idx="2267">
                  <c:v>112.26700078656695</c:v>
                </c:pt>
                <c:pt idx="2268">
                  <c:v>112.29743118622866</c:v>
                </c:pt>
                <c:pt idx="2269">
                  <c:v>112.32774038169843</c:v>
                </c:pt>
                <c:pt idx="2270">
                  <c:v>112.35792828937238</c:v>
                </c:pt>
                <c:pt idx="2271">
                  <c:v>112.38799483923206</c:v>
                </c:pt>
                <c:pt idx="2272">
                  <c:v>112.41793997488517</c:v>
                </c:pt>
                <c:pt idx="2273">
                  <c:v>112.44776365360624</c:v>
                </c:pt>
                <c:pt idx="2274">
                  <c:v>112.47746584637491</c:v>
                </c:pt>
                <c:pt idx="2275">
                  <c:v>112.50704653791099</c:v>
                </c:pt>
                <c:pt idx="2276">
                  <c:v>112.5365057267087</c:v>
                </c:pt>
                <c:pt idx="2277">
                  <c:v>112.56584342506721</c:v>
                </c:pt>
                <c:pt idx="2278">
                  <c:v>112.59505965912065</c:v>
                </c:pt>
                <c:pt idx="2279">
                  <c:v>112.62415446886541</c:v>
                </c:pt>
                <c:pt idx="2280">
                  <c:v>112.65312790818422</c:v>
                </c:pt>
                <c:pt idx="2281">
                  <c:v>112.68198004486916</c:v>
                </c:pt>
                <c:pt idx="2282">
                  <c:v>112.71071096064246</c:v>
                </c:pt>
                <c:pt idx="2283">
                  <c:v>112.73932075117447</c:v>
                </c:pt>
                <c:pt idx="2284">
                  <c:v>112.76780952609998</c:v>
                </c:pt>
                <c:pt idx="2285">
                  <c:v>112.79617740903107</c:v>
                </c:pt>
                <c:pt idx="2286">
                  <c:v>112.8244245375695</c:v>
                </c:pt>
                <c:pt idx="2287">
                  <c:v>112.85255106331608</c:v>
                </c:pt>
                <c:pt idx="2288">
                  <c:v>112.88055715187646</c:v>
                </c:pt>
                <c:pt idx="2289">
                  <c:v>112.90844298286737</c:v>
                </c:pt>
                <c:pt idx="2290">
                  <c:v>112.93620874991853</c:v>
                </c:pt>
                <c:pt idx="2291">
                  <c:v>112.963854660672</c:v>
                </c:pt>
                <c:pt idx="2292">
                  <c:v>112.99138093678111</c:v>
                </c:pt>
                <c:pt idx="2293">
                  <c:v>113.01878781390589</c:v>
                </c:pt>
                <c:pt idx="2294">
                  <c:v>113.04607554170555</c:v>
                </c:pt>
                <c:pt idx="2295">
                  <c:v>113.0732443838303</c:v>
                </c:pt>
                <c:pt idx="2296">
                  <c:v>113.10029461791028</c:v>
                </c:pt>
                <c:pt idx="2297">
                  <c:v>113.12722653554162</c:v>
                </c:pt>
                <c:pt idx="2298">
                  <c:v>113.15404044226933</c:v>
                </c:pt>
                <c:pt idx="2299">
                  <c:v>113.18073665757163</c:v>
                </c:pt>
                <c:pt idx="2300">
                  <c:v>113.20731551483738</c:v>
                </c:pt>
                <c:pt idx="2301">
                  <c:v>113.23377736134434</c:v>
                </c:pt>
                <c:pt idx="2302">
                  <c:v>113.2601225582341</c:v>
                </c:pt>
                <c:pt idx="2303">
                  <c:v>113.28635148048373</c:v>
                </c:pt>
                <c:pt idx="2304">
                  <c:v>113.31246451687721</c:v>
                </c:pt>
                <c:pt idx="2305">
                  <c:v>113.33846206997288</c:v>
                </c:pt>
                <c:pt idx="2306">
                  <c:v>113.36434455607076</c:v>
                </c:pt>
                <c:pt idx="2307">
                  <c:v>113.39011240517225</c:v>
                </c:pt>
                <c:pt idx="2308">
                  <c:v>113.41576606094651</c:v>
                </c:pt>
                <c:pt idx="2309">
                  <c:v>113.4413059806849</c:v>
                </c:pt>
                <c:pt idx="2310">
                  <c:v>113.46673263526012</c:v>
                </c:pt>
                <c:pt idx="2311">
                  <c:v>113.49204650908082</c:v>
                </c:pt>
                <c:pt idx="2312">
                  <c:v>113.51724810004141</c:v>
                </c:pt>
                <c:pt idx="2313">
                  <c:v>113.5423379194752</c:v>
                </c:pt>
                <c:pt idx="2314">
                  <c:v>113.56731649209941</c:v>
                </c:pt>
                <c:pt idx="2315">
                  <c:v>113.59218435596217</c:v>
                </c:pt>
                <c:pt idx="2316">
                  <c:v>113.61694206238614</c:v>
                </c:pt>
                <c:pt idx="2317">
                  <c:v>113.64159017590681</c:v>
                </c:pt>
                <c:pt idx="2318">
                  <c:v>113.66612927421554</c:v>
                </c:pt>
                <c:pt idx="2319">
                  <c:v>113.69055994809335</c:v>
                </c:pt>
                <c:pt idx="2320">
                  <c:v>113.7148828013455</c:v>
                </c:pt>
                <c:pt idx="2321">
                  <c:v>113.73909845073534</c:v>
                </c:pt>
                <c:pt idx="2322">
                  <c:v>113.76320752591297</c:v>
                </c:pt>
                <c:pt idx="2323">
                  <c:v>113.78721066934438</c:v>
                </c:pt>
                <c:pt idx="2324">
                  <c:v>113.81110853623723</c:v>
                </c:pt>
                <c:pt idx="2325">
                  <c:v>113.83490179446382</c:v>
                </c:pt>
                <c:pt idx="2326">
                  <c:v>113.85859112448364</c:v>
                </c:pt>
                <c:pt idx="2327">
                  <c:v>113.88217721926337</c:v>
                </c:pt>
                <c:pt idx="2328">
                  <c:v>113.90566078419282</c:v>
                </c:pt>
                <c:pt idx="2329">
                  <c:v>113.92904253700318</c:v>
                </c:pt>
                <c:pt idx="2330">
                  <c:v>113.95232320767707</c:v>
                </c:pt>
                <c:pt idx="2331">
                  <c:v>113.97550353836253</c:v>
                </c:pt>
                <c:pt idx="2332">
                  <c:v>113.9985842832824</c:v>
                </c:pt>
                <c:pt idx="2333">
                  <c:v>114.02156620864079</c:v>
                </c:pt>
                <c:pt idx="2334">
                  <c:v>114.04445009252844</c:v>
                </c:pt>
                <c:pt idx="2335">
                  <c:v>114.06723672482794</c:v>
                </c:pt>
                <c:pt idx="2336">
                  <c:v>114.08992690711371</c:v>
                </c:pt>
                <c:pt idx="2337">
                  <c:v>114.11252145255268</c:v>
                </c:pt>
                <c:pt idx="2338">
                  <c:v>114.13502118580124</c:v>
                </c:pt>
                <c:pt idx="2339">
                  <c:v>114.15742694290309</c:v>
                </c:pt>
                <c:pt idx="2340">
                  <c:v>114.17973957118122</c:v>
                </c:pt>
                <c:pt idx="2341">
                  <c:v>114.20195992913098</c:v>
                </c:pt>
                <c:pt idx="2342">
                  <c:v>114.22408888631087</c:v>
                </c:pt>
                <c:pt idx="2343">
                  <c:v>114.24612732323205</c:v>
                </c:pt>
                <c:pt idx="2344">
                  <c:v>114.26807613124289</c:v>
                </c:pt>
                <c:pt idx="2345">
                  <c:v>114.28993621241671</c:v>
                </c:pt>
                <c:pt idx="2346">
                  <c:v>114.31170847943324</c:v>
                </c:pt>
                <c:pt idx="2347">
                  <c:v>114.33339385546273</c:v>
                </c:pt>
                <c:pt idx="2348">
                  <c:v>114.35499327404338</c:v>
                </c:pt>
                <c:pt idx="2349">
                  <c:v>114.3765076789618</c:v>
                </c:pt>
                <c:pt idx="2350">
                  <c:v>114.39793802412851</c:v>
                </c:pt>
                <c:pt idx="2351">
                  <c:v>114.41928527345459</c:v>
                </c:pt>
                <c:pt idx="2352">
                  <c:v>114.44055040072379</c:v>
                </c:pt>
                <c:pt idx="2353">
                  <c:v>114.46173438946558</c:v>
                </c:pt>
                <c:pt idx="2354">
                  <c:v>114.48283823282583</c:v>
                </c:pt>
                <c:pt idx="2355">
                  <c:v>114.5038629334349</c:v>
                </c:pt>
                <c:pt idx="2356">
                  <c:v>114.52480950327632</c:v>
                </c:pt>
                <c:pt idx="2357">
                  <c:v>114.54567896355192</c:v>
                </c:pt>
                <c:pt idx="2358">
                  <c:v>114.56647234454687</c:v>
                </c:pt>
                <c:pt idx="2359">
                  <c:v>114.5871906854935</c:v>
                </c:pt>
                <c:pt idx="2360">
                  <c:v>114.60783503443248</c:v>
                </c:pt>
                <c:pt idx="2361">
                  <c:v>114.62840644807298</c:v>
                </c:pt>
                <c:pt idx="2362">
                  <c:v>114.64890599165349</c:v>
                </c:pt>
                <c:pt idx="2363">
                  <c:v>114.66933473879817</c:v>
                </c:pt>
                <c:pt idx="2364">
                  <c:v>114.68969377137364</c:v>
                </c:pt>
                <c:pt idx="2365">
                  <c:v>114.70998417934526</c:v>
                </c:pt>
                <c:pt idx="2366">
                  <c:v>114.7302070606306</c:v>
                </c:pt>
                <c:pt idx="2367">
                  <c:v>114.75036352095216</c:v>
                </c:pt>
                <c:pt idx="2368">
                  <c:v>114.77045467368985</c:v>
                </c:pt>
                <c:pt idx="2369">
                  <c:v>114.79048163973147</c:v>
                </c:pt>
                <c:pt idx="2370">
                  <c:v>114.81044554732169</c:v>
                </c:pt>
                <c:pt idx="2371">
                  <c:v>114.83034753191102</c:v>
                </c:pt>
                <c:pt idx="2372">
                  <c:v>114.85018873600328</c:v>
                </c:pt>
                <c:pt idx="2373">
                  <c:v>114.86997030900086</c:v>
                </c:pt>
                <c:pt idx="2374">
                  <c:v>114.88969340705225</c:v>
                </c:pt>
                <c:pt idx="2375">
                  <c:v>114.90935919289451</c:v>
                </c:pt>
                <c:pt idx="2376">
                  <c:v>114.92896883569684</c:v>
                </c:pt>
                <c:pt idx="2377">
                  <c:v>114.94852351090401</c:v>
                </c:pt>
                <c:pt idx="2378">
                  <c:v>114.96802440007724</c:v>
                </c:pt>
                <c:pt idx="2379">
                  <c:v>114.98747269073583</c:v>
                </c:pt>
                <c:pt idx="2380">
                  <c:v>115.00686957619529</c:v>
                </c:pt>
                <c:pt idx="2381">
                  <c:v>115.02621625540851</c:v>
                </c:pt>
                <c:pt idx="2382">
                  <c:v>115.04551393280251</c:v>
                </c:pt>
                <c:pt idx="2383">
                  <c:v>115.06476381811632</c:v>
                </c:pt>
                <c:pt idx="2384">
                  <c:v>115.08396712623887</c:v>
                </c:pt>
                <c:pt idx="2385">
                  <c:v>115.10312507704339</c:v>
                </c:pt>
                <c:pt idx="2386">
                  <c:v>115.122238895224</c:v>
                </c:pt>
                <c:pt idx="2387">
                  <c:v>115.14130981013065</c:v>
                </c:pt>
                <c:pt idx="2388">
                  <c:v>115.16033905560161</c:v>
                </c:pt>
                <c:pt idx="2389">
                  <c:v>115.17932786979954</c:v>
                </c:pt>
                <c:pt idx="2390">
                  <c:v>115.19827749504218</c:v>
                </c:pt>
                <c:pt idx="2391">
                  <c:v>115.21718917763624</c:v>
                </c:pt>
                <c:pt idx="2392">
                  <c:v>115.23606416770913</c:v>
                </c:pt>
                <c:pt idx="2393">
                  <c:v>115.2549037190397</c:v>
                </c:pt>
                <c:pt idx="2394">
                  <c:v>115.27370908889004</c:v>
                </c:pt>
                <c:pt idx="2395">
                  <c:v>115.29248153783536</c:v>
                </c:pt>
                <c:pt idx="2396">
                  <c:v>115.3112223295947</c:v>
                </c:pt>
                <c:pt idx="2397">
                  <c:v>115.3299327308609</c:v>
                </c:pt>
                <c:pt idx="2398">
                  <c:v>115.34861401112822</c:v>
                </c:pt>
                <c:pt idx="2399">
                  <c:v>115.36726744252481</c:v>
                </c:pt>
                <c:pt idx="2400">
                  <c:v>115.38589429963743</c:v>
                </c:pt>
                <c:pt idx="2401">
                  <c:v>115.40449585934336</c:v>
                </c:pt>
                <c:pt idx="2402">
                  <c:v>115.42307340063674</c:v>
                </c:pt>
                <c:pt idx="2403">
                  <c:v>115.44162820445703</c:v>
                </c:pt>
                <c:pt idx="2404">
                  <c:v>115.4601615535167</c:v>
                </c:pt>
                <c:pt idx="2405">
                  <c:v>115.47867473212904</c:v>
                </c:pt>
                <c:pt idx="2406">
                  <c:v>115.49716902603579</c:v>
                </c:pt>
                <c:pt idx="2407">
                  <c:v>115.51564572223403</c:v>
                </c:pt>
                <c:pt idx="2408">
                  <c:v>115.53410610880367</c:v>
                </c:pt>
                <c:pt idx="2409">
                  <c:v>115.55255147473386</c:v>
                </c:pt>
                <c:pt idx="2410">
                  <c:v>115.57098310975168</c:v>
                </c:pt>
                <c:pt idx="2411">
                  <c:v>115.58940230414777</c:v>
                </c:pt>
                <c:pt idx="2412">
                  <c:v>115.60781034860362</c:v>
                </c:pt>
                <c:pt idx="2413">
                  <c:v>115.6262085340182</c:v>
                </c:pt>
                <c:pt idx="2414">
                  <c:v>115.64459815133644</c:v>
                </c:pt>
                <c:pt idx="2415">
                  <c:v>115.6629804913743</c:v>
                </c:pt>
                <c:pt idx="2416">
                  <c:v>115.68135684464778</c:v>
                </c:pt>
                <c:pt idx="2417">
                  <c:v>115.69972850119922</c:v>
                </c:pt>
                <c:pt idx="2418">
                  <c:v>115.71809675042448</c:v>
                </c:pt>
                <c:pt idx="2419">
                  <c:v>115.73646288090049</c:v>
                </c:pt>
                <c:pt idx="2420">
                  <c:v>115.75482818021403</c:v>
                </c:pt>
                <c:pt idx="2421">
                  <c:v>115.7731939347882</c:v>
                </c:pt>
                <c:pt idx="2422">
                  <c:v>115.79156142971024</c:v>
                </c:pt>
                <c:pt idx="2423">
                  <c:v>115.80993194856204</c:v>
                </c:pt>
                <c:pt idx="2424">
                  <c:v>115.8283067732456</c:v>
                </c:pt>
                <c:pt idx="2425">
                  <c:v>115.84668718381378</c:v>
                </c:pt>
                <c:pt idx="2426">
                  <c:v>115.86507445829804</c:v>
                </c:pt>
                <c:pt idx="2427">
                  <c:v>115.88346987253961</c:v>
                </c:pt>
                <c:pt idx="2428">
                  <c:v>115.90187470001696</c:v>
                </c:pt>
                <c:pt idx="2429">
                  <c:v>115.92029021167637</c:v>
                </c:pt>
                <c:pt idx="2430">
                  <c:v>115.93871767576269</c:v>
                </c:pt>
                <c:pt idx="2431">
                  <c:v>115.95715835765043</c:v>
                </c:pt>
                <c:pt idx="2432">
                  <c:v>115.97561351967272</c:v>
                </c:pt>
                <c:pt idx="2433">
                  <c:v>115.99408442095478</c:v>
                </c:pt>
                <c:pt idx="2434">
                  <c:v>116.01257231724468</c:v>
                </c:pt>
                <c:pt idx="2435">
                  <c:v>116.0310784607463</c:v>
                </c:pt>
                <c:pt idx="2436">
                  <c:v>116.04960409995064</c:v>
                </c:pt>
                <c:pt idx="2437">
                  <c:v>116.06815047947043</c:v>
                </c:pt>
                <c:pt idx="2438">
                  <c:v>116.08671883987358</c:v>
                </c:pt>
                <c:pt idx="2439">
                  <c:v>116.10531041751607</c:v>
                </c:pt>
                <c:pt idx="2440">
                  <c:v>116.12392644437719</c:v>
                </c:pt>
                <c:pt idx="2441">
                  <c:v>116.14256814789549</c:v>
                </c:pt>
                <c:pt idx="2442">
                  <c:v>116.16123675080242</c:v>
                </c:pt>
                <c:pt idx="2443">
                  <c:v>116.17993347096117</c:v>
                </c:pt>
                <c:pt idx="2444">
                  <c:v>116.19865952120124</c:v>
                </c:pt>
                <c:pt idx="2445">
                  <c:v>116.21741610915568</c:v>
                </c:pt>
                <c:pt idx="2446">
                  <c:v>116.23620443710122</c:v>
                </c:pt>
                <c:pt idx="2447">
                  <c:v>116.25502570179393</c:v>
                </c:pt>
                <c:pt idx="2448">
                  <c:v>116.2738810943097</c:v>
                </c:pt>
                <c:pt idx="2449">
                  <c:v>116.29277179988455</c:v>
                </c:pt>
                <c:pt idx="2450">
                  <c:v>116.31169899775345</c:v>
                </c:pt>
                <c:pt idx="2451">
                  <c:v>116.33066386099097</c:v>
                </c:pt>
                <c:pt idx="2452">
                  <c:v>116.34966755635588</c:v>
                </c:pt>
                <c:pt idx="2453">
                  <c:v>116.36871124412889</c:v>
                </c:pt>
                <c:pt idx="2454">
                  <c:v>116.38779607795942</c:v>
                </c:pt>
                <c:pt idx="2455">
                  <c:v>116.40692320470737</c:v>
                </c:pt>
                <c:pt idx="2456">
                  <c:v>116.42609376428646</c:v>
                </c:pt>
                <c:pt idx="2457">
                  <c:v>116.44530888951232</c:v>
                </c:pt>
                <c:pt idx="2458">
                  <c:v>116.46456970594343</c:v>
                </c:pt>
                <c:pt idx="2459">
                  <c:v>116.48387733173143</c:v>
                </c:pt>
                <c:pt idx="2460">
                  <c:v>116.50323287746747</c:v>
                </c:pt>
                <c:pt idx="2461">
                  <c:v>116.52263744602743</c:v>
                </c:pt>
                <c:pt idx="2462">
                  <c:v>116.54209213242396</c:v>
                </c:pt>
                <c:pt idx="2463">
                  <c:v>116.56159802365265</c:v>
                </c:pt>
                <c:pt idx="2464">
                  <c:v>116.58115619854345</c:v>
                </c:pt>
                <c:pt idx="2465">
                  <c:v>116.60076772761224</c:v>
                </c:pt>
                <c:pt idx="2466">
                  <c:v>116.62043367290967</c:v>
                </c:pt>
                <c:pt idx="2467">
                  <c:v>116.64015508787583</c:v>
                </c:pt>
                <c:pt idx="2468">
                  <c:v>116.6599330171922</c:v>
                </c:pt>
                <c:pt idx="2469">
                  <c:v>116.67976849663486</c:v>
                </c:pt>
                <c:pt idx="2470">
                  <c:v>116.69966255293082</c:v>
                </c:pt>
                <c:pt idx="2471">
                  <c:v>116.71961620361103</c:v>
                </c:pt>
                <c:pt idx="2472">
                  <c:v>116.73963045686742</c:v>
                </c:pt>
                <c:pt idx="2473">
                  <c:v>116.75970631141082</c:v>
                </c:pt>
                <c:pt idx="2474">
                  <c:v>116.77984475632633</c:v>
                </c:pt>
                <c:pt idx="2475">
                  <c:v>116.80004677093466</c:v>
                </c:pt>
                <c:pt idx="2476">
                  <c:v>116.82031332464777</c:v>
                </c:pt>
                <c:pt idx="2477">
                  <c:v>116.84064537683248</c:v>
                </c:pt>
                <c:pt idx="2478">
                  <c:v>116.86104387666879</c:v>
                </c:pt>
                <c:pt idx="2479">
                  <c:v>116.88150976301232</c:v>
                </c:pt>
                <c:pt idx="2480">
                  <c:v>116.90204396425727</c:v>
                </c:pt>
                <c:pt idx="2481">
                  <c:v>116.92264739819836</c:v>
                </c:pt>
                <c:pt idx="2482">
                  <c:v>116.94332097189651</c:v>
                </c:pt>
                <c:pt idx="2483">
                  <c:v>116.96406558154307</c:v>
                </c:pt>
                <c:pt idx="2484">
                  <c:v>116.98488211232356</c:v>
                </c:pt>
                <c:pt idx="2485">
                  <c:v>117.00577143828743</c:v>
                </c:pt>
                <c:pt idx="2486">
                  <c:v>117.02673442221302</c:v>
                </c:pt>
                <c:pt idx="2487">
                  <c:v>117.04777191547697</c:v>
                </c:pt>
                <c:pt idx="2488">
                  <c:v>117.06888475792186</c:v>
                </c:pt>
                <c:pt idx="2489">
                  <c:v>117.09007377772764</c:v>
                </c:pt>
                <c:pt idx="2490">
                  <c:v>117.11133979127978</c:v>
                </c:pt>
                <c:pt idx="2491">
                  <c:v>117.13268360304259</c:v>
                </c:pt>
                <c:pt idx="2492">
                  <c:v>117.15410600543149</c:v>
                </c:pt>
                <c:pt idx="2493">
                  <c:v>117.17560777868415</c:v>
                </c:pt>
                <c:pt idx="2494">
                  <c:v>117.19718969073691</c:v>
                </c:pt>
                <c:pt idx="2495">
                  <c:v>117.21885249709668</c:v>
                </c:pt>
                <c:pt idx="2496">
                  <c:v>117.24059694071809</c:v>
                </c:pt>
                <c:pt idx="2497">
                  <c:v>117.26242375187925</c:v>
                </c:pt>
                <c:pt idx="2498">
                  <c:v>117.28433364805846</c:v>
                </c:pt>
                <c:pt idx="2499">
                  <c:v>117.30632733381317</c:v>
                </c:pt>
                <c:pt idx="2500">
                  <c:v>117.32840550065717</c:v>
                </c:pt>
                <c:pt idx="2501">
                  <c:v>117.35056882694128</c:v>
                </c:pt>
                <c:pt idx="2502">
                  <c:v>117.37281797773288</c:v>
                </c:pt>
                <c:pt idx="2503">
                  <c:v>117.3951536046973</c:v>
                </c:pt>
                <c:pt idx="2504">
                  <c:v>117.41757634597948</c:v>
                </c:pt>
                <c:pt idx="2505">
                  <c:v>117.44008682608651</c:v>
                </c:pt>
                <c:pt idx="2506">
                  <c:v>117.46268565577202</c:v>
                </c:pt>
                <c:pt idx="2507">
                  <c:v>117.4853734319195</c:v>
                </c:pt>
                <c:pt idx="2508">
                  <c:v>117.50815073742825</c:v>
                </c:pt>
                <c:pt idx="2509">
                  <c:v>117.53101814109729</c:v>
                </c:pt>
                <c:pt idx="2510">
                  <c:v>117.55397619751452</c:v>
                </c:pt>
                <c:pt idx="2511">
                  <c:v>117.5770254469427</c:v>
                </c:pt>
                <c:pt idx="2512">
                  <c:v>117.60016641520804</c:v>
                </c:pt>
                <c:pt idx="2513">
                  <c:v>117.62339961358896</c:v>
                </c:pt>
                <c:pt idx="2514">
                  <c:v>117.64672553870616</c:v>
                </c:pt>
                <c:pt idx="2515">
                  <c:v>117.67014467241333</c:v>
                </c:pt>
                <c:pt idx="2516">
                  <c:v>117.69365748168757</c:v>
                </c:pt>
                <c:pt idx="2517">
                  <c:v>117.71726441852223</c:v>
                </c:pt>
                <c:pt idx="2518">
                  <c:v>117.74096591981967</c:v>
                </c:pt>
                <c:pt idx="2519">
                  <c:v>117.7647624072862</c:v>
                </c:pt>
                <c:pt idx="2520">
                  <c:v>117.78865428732365</c:v>
                </c:pt>
                <c:pt idx="2521">
                  <c:v>117.81264195092683</c:v>
                </c:pt>
                <c:pt idx="2522">
                  <c:v>117.83672577357792</c:v>
                </c:pt>
                <c:pt idx="2523">
                  <c:v>117.8609061151453</c:v>
                </c:pt>
                <c:pt idx="2524">
                  <c:v>117.8851833197786</c:v>
                </c:pt>
                <c:pt idx="2525">
                  <c:v>117.90955771580776</c:v>
                </c:pt>
                <c:pt idx="2526">
                  <c:v>117.93402961564394</c:v>
                </c:pt>
                <c:pt idx="2527">
                  <c:v>117.95859931567594</c:v>
                </c:pt>
                <c:pt idx="2528">
                  <c:v>117.98326709617132</c:v>
                </c:pt>
                <c:pt idx="2529">
                  <c:v>118.00803322118092</c:v>
                </c:pt>
                <c:pt idx="2530">
                  <c:v>118.03289793843649</c:v>
                </c:pt>
                <c:pt idx="2531">
                  <c:v>118.05786147925599</c:v>
                </c:pt>
                <c:pt idx="2532">
                  <c:v>118.08292405844594</c:v>
                </c:pt>
                <c:pt idx="2533">
                  <c:v>118.10808587420513</c:v>
                </c:pt>
                <c:pt idx="2534">
                  <c:v>118.13334710803156</c:v>
                </c:pt>
                <c:pt idx="2535">
                  <c:v>118.15870792462594</c:v>
                </c:pt>
                <c:pt idx="2536">
                  <c:v>118.18416847179829</c:v>
                </c:pt>
                <c:pt idx="2537">
                  <c:v>118.20972888037711</c:v>
                </c:pt>
                <c:pt idx="2538">
                  <c:v>118.23538926411393</c:v>
                </c:pt>
                <c:pt idx="2539">
                  <c:v>118.26114971959393</c:v>
                </c:pt>
                <c:pt idx="2540">
                  <c:v>118.28701032614507</c:v>
                </c:pt>
                <c:pt idx="2541">
                  <c:v>118.31297114574818</c:v>
                </c:pt>
                <c:pt idx="2542">
                  <c:v>118.3390322229457</c:v>
                </c:pt>
                <c:pt idx="2543">
                  <c:v>118.36519358475633</c:v>
                </c:pt>
                <c:pt idx="2544">
                  <c:v>118.3914552405847</c:v>
                </c:pt>
                <c:pt idx="2545">
                  <c:v>118.41781718213451</c:v>
                </c:pt>
                <c:pt idx="2546">
                  <c:v>118.44427938332349</c:v>
                </c:pt>
                <c:pt idx="2547">
                  <c:v>118.47084180019687</c:v>
                </c:pt>
                <c:pt idx="2548">
                  <c:v>118.49750437084106</c:v>
                </c:pt>
                <c:pt idx="2549">
                  <c:v>118.52426701530196</c:v>
                </c:pt>
                <c:pt idx="2550">
                  <c:v>118.55112963549982</c:v>
                </c:pt>
                <c:pt idx="2551">
                  <c:v>118.57809211514655</c:v>
                </c:pt>
                <c:pt idx="2552">
                  <c:v>118.60515431966392</c:v>
                </c:pt>
                <c:pt idx="2553">
                  <c:v>118.6323160961015</c:v>
                </c:pt>
                <c:pt idx="2554">
                  <c:v>118.65957727305732</c:v>
                </c:pt>
                <c:pt idx="2555">
                  <c:v>118.68693766059667</c:v>
                </c:pt>
                <c:pt idx="2556">
                  <c:v>118.71439705017346</c:v>
                </c:pt>
                <c:pt idx="2557">
                  <c:v>118.74195521455121</c:v>
                </c:pt>
                <c:pt idx="2558">
                  <c:v>118.76961190772676</c:v>
                </c:pt>
                <c:pt idx="2559">
                  <c:v>118.79736686485097</c:v>
                </c:pt>
                <c:pt idx="2560">
                  <c:v>118.82521980215331</c:v>
                </c:pt>
                <c:pt idx="2561">
                  <c:v>118.85317041686761</c:v>
                </c:pt>
                <c:pt idx="2562">
                  <c:v>118.88121838715549</c:v>
                </c:pt>
                <c:pt idx="2563">
                  <c:v>118.90936337203249</c:v>
                </c:pt>
                <c:pt idx="2564">
                  <c:v>118.93760501129546</c:v>
                </c:pt>
                <c:pt idx="2565">
                  <c:v>118.96594292544926</c:v>
                </c:pt>
                <c:pt idx="2566">
                  <c:v>118.99437671563487</c:v>
                </c:pt>
                <c:pt idx="2567">
                  <c:v>119.02290596355844</c:v>
                </c:pt>
                <c:pt idx="2568">
                  <c:v>119.05153023142076</c:v>
                </c:pt>
                <c:pt idx="2569">
                  <c:v>119.08024906184744</c:v>
                </c:pt>
                <c:pt idx="2570">
                  <c:v>119.1090619778202</c:v>
                </c:pt>
                <c:pt idx="2571">
                  <c:v>119.13796848260895</c:v>
                </c:pt>
                <c:pt idx="2572">
                  <c:v>119.16696805970338</c:v>
                </c:pt>
                <c:pt idx="2573">
                  <c:v>119.19606017274729</c:v>
                </c:pt>
                <c:pt idx="2574">
                  <c:v>119.22524426547321</c:v>
                </c:pt>
                <c:pt idx="2575">
                  <c:v>119.25451976163465</c:v>
                </c:pt>
                <c:pt idx="2576">
                  <c:v>119.28388606494627</c:v>
                </c:pt>
                <c:pt idx="2577">
                  <c:v>119.3133425590146</c:v>
                </c:pt>
                <c:pt idx="2578">
                  <c:v>119.34288860728114</c:v>
                </c:pt>
                <c:pt idx="2579">
                  <c:v>119.37252355295655</c:v>
                </c:pt>
                <c:pt idx="2580">
                  <c:v>119.40224671896064</c:v>
                </c:pt>
                <c:pt idx="2581">
                  <c:v>119.43205740786232</c:v>
                </c:pt>
                <c:pt idx="2582">
                  <c:v>119.46195490181964</c:v>
                </c:pt>
                <c:pt idx="2583">
                  <c:v>119.49193846252169</c:v>
                </c:pt>
                <c:pt idx="2584">
                  <c:v>119.522007331129</c:v>
                </c:pt>
                <c:pt idx="2585">
                  <c:v>119.55216072822</c:v>
                </c:pt>
                <c:pt idx="2586">
                  <c:v>119.58239785373088</c:v>
                </c:pt>
                <c:pt idx="2587">
                  <c:v>119.6127178869027</c:v>
                </c:pt>
                <c:pt idx="2588">
                  <c:v>119.64311998622614</c:v>
                </c:pt>
                <c:pt idx="2589">
                  <c:v>119.67360328938742</c:v>
                </c:pt>
                <c:pt idx="2590">
                  <c:v>119.70416691321661</c:v>
                </c:pt>
                <c:pt idx="2591">
                  <c:v>119.73480995363545</c:v>
                </c:pt>
                <c:pt idx="2592">
                  <c:v>119.76553148560529</c:v>
                </c:pt>
                <c:pt idx="2593">
                  <c:v>119.79633056307776</c:v>
                </c:pt>
                <c:pt idx="2594">
                  <c:v>119.82720621894688</c:v>
                </c:pt>
                <c:pt idx="2595">
                  <c:v>119.85815746499868</c:v>
                </c:pt>
                <c:pt idx="2596">
                  <c:v>119.88918329186362</c:v>
                </c:pt>
                <c:pt idx="2597">
                  <c:v>119.92028266897285</c:v>
                </c:pt>
                <c:pt idx="2598">
                  <c:v>119.95145454451122</c:v>
                </c:pt>
                <c:pt idx="2599">
                  <c:v>119.98269784537115</c:v>
                </c:pt>
                <c:pt idx="2600">
                  <c:v>120.01401147711232</c:v>
                </c:pt>
                <c:pt idx="2601">
                  <c:v>120.04539432391579</c:v>
                </c:pt>
                <c:pt idx="2602">
                  <c:v>120.07684524854508</c:v>
                </c:pt>
                <c:pt idx="2603">
                  <c:v>120.1083630923039</c:v>
                </c:pt>
                <c:pt idx="2604">
                  <c:v>120.13994667499784</c:v>
                </c:pt>
                <c:pt idx="2605">
                  <c:v>120.1715947948943</c:v>
                </c:pt>
                <c:pt idx="2606">
                  <c:v>120.20330622868551</c:v>
                </c:pt>
                <c:pt idx="2607">
                  <c:v>120.23507973145364</c:v>
                </c:pt>
                <c:pt idx="2608">
                  <c:v>120.26691403663173</c:v>
                </c:pt>
                <c:pt idx="2609">
                  <c:v>120.29880785597413</c:v>
                </c:pt>
                <c:pt idx="2610">
                  <c:v>120.33075987951872</c:v>
                </c:pt>
                <c:pt idx="2611">
                  <c:v>120.36276877555639</c:v>
                </c:pt>
                <c:pt idx="2612">
                  <c:v>120.3948331906016</c:v>
                </c:pt>
                <c:pt idx="2613">
                  <c:v>120.42695174935949</c:v>
                </c:pt>
                <c:pt idx="2614">
                  <c:v>120.45912305469864</c:v>
                </c:pt>
                <c:pt idx="2615">
                  <c:v>120.49134568762348</c:v>
                </c:pt>
                <c:pt idx="2616">
                  <c:v>120.52361820724697</c:v>
                </c:pt>
                <c:pt idx="2617">
                  <c:v>120.55593915076503</c:v>
                </c:pt>
                <c:pt idx="2618">
                  <c:v>120.58830703343385</c:v>
                </c:pt>
                <c:pt idx="2619">
                  <c:v>120.62072034854495</c:v>
                </c:pt>
                <c:pt idx="2620">
                  <c:v>120.65317756740473</c:v>
                </c:pt>
                <c:pt idx="2621">
                  <c:v>120.68567713931219</c:v>
                </c:pt>
                <c:pt idx="2622">
                  <c:v>120.71821749154165</c:v>
                </c:pt>
                <c:pt idx="2623">
                  <c:v>120.75079702932435</c:v>
                </c:pt>
                <c:pt idx="2624">
                  <c:v>120.78341413582967</c:v>
                </c:pt>
                <c:pt idx="2625">
                  <c:v>120.81606717215178</c:v>
                </c:pt>
                <c:pt idx="2626">
                  <c:v>120.84875447729299</c:v>
                </c:pt>
                <c:pt idx="2627">
                  <c:v>120.88147436815464</c:v>
                </c:pt>
                <c:pt idx="2628">
                  <c:v>120.91422513952092</c:v>
                </c:pt>
                <c:pt idx="2629">
                  <c:v>120.94700506405221</c:v>
                </c:pt>
                <c:pt idx="2630">
                  <c:v>120.97981239227383</c:v>
                </c:pt>
                <c:pt idx="2631">
                  <c:v>121.0126453525706</c:v>
                </c:pt>
                <c:pt idx="2632">
                  <c:v>121.04550215117803</c:v>
                </c:pt>
                <c:pt idx="2633">
                  <c:v>121.07838097218078</c:v>
                </c:pt>
                <c:pt idx="2634">
                  <c:v>121.11127997750611</c:v>
                </c:pt>
                <c:pt idx="2635">
                  <c:v>121.14419730692421</c:v>
                </c:pt>
                <c:pt idx="2636">
                  <c:v>121.17713107804788</c:v>
                </c:pt>
                <c:pt idx="2637">
                  <c:v>121.21007938633079</c:v>
                </c:pt>
                <c:pt idx="2638">
                  <c:v>121.24304030507442</c:v>
                </c:pt>
                <c:pt idx="2639">
                  <c:v>121.27601188542816</c:v>
                </c:pt>
                <c:pt idx="2640">
                  <c:v>121.30899215639747</c:v>
                </c:pt>
                <c:pt idx="2641">
                  <c:v>121.34197912484885</c:v>
                </c:pt>
                <c:pt idx="2642">
                  <c:v>121.37497077552113</c:v>
                </c:pt>
                <c:pt idx="2643">
                  <c:v>121.40796507103207</c:v>
                </c:pt>
                <c:pt idx="2644">
                  <c:v>121.44095995189448</c:v>
                </c:pt>
                <c:pt idx="2645">
                  <c:v>121.47395333652659</c:v>
                </c:pt>
                <c:pt idx="2646">
                  <c:v>121.5069431212673</c:v>
                </c:pt>
                <c:pt idx="2647">
                  <c:v>121.53992718039467</c:v>
                </c:pt>
                <c:pt idx="2648">
                  <c:v>121.57290336614318</c:v>
                </c:pt>
                <c:pt idx="2649">
                  <c:v>121.60586950872256</c:v>
                </c:pt>
                <c:pt idx="2650">
                  <c:v>121.63882341634121</c:v>
                </c:pt>
                <c:pt idx="2651">
                  <c:v>121.6717628752298</c:v>
                </c:pt>
                <c:pt idx="2652">
                  <c:v>121.70468564966532</c:v>
                </c:pt>
                <c:pt idx="2653">
                  <c:v>121.73758948199732</c:v>
                </c:pt>
                <c:pt idx="2654">
                  <c:v>121.77047209267911</c:v>
                </c:pt>
                <c:pt idx="2655">
                  <c:v>121.80333118029559</c:v>
                </c:pt>
                <c:pt idx="2656">
                  <c:v>121.83616442159695</c:v>
                </c:pt>
                <c:pt idx="2657">
                  <c:v>121.86896947153244</c:v>
                </c:pt>
                <c:pt idx="2658">
                  <c:v>121.90174396328527</c:v>
                </c:pt>
                <c:pt idx="2659">
                  <c:v>121.93448550831212</c:v>
                </c:pt>
                <c:pt idx="2660">
                  <c:v>121.96719169638035</c:v>
                </c:pt>
                <c:pt idx="2661">
                  <c:v>121.99986009561292</c:v>
                </c:pt>
                <c:pt idx="2662">
                  <c:v>122.03248825252724</c:v>
                </c:pt>
                <c:pt idx="2663">
                  <c:v>122.06507369208427</c:v>
                </c:pt>
                <c:pt idx="2664">
                  <c:v>122.09761391773336</c:v>
                </c:pt>
                <c:pt idx="2665">
                  <c:v>122.13010641146266</c:v>
                </c:pt>
                <c:pt idx="2666">
                  <c:v>122.16254863384935</c:v>
                </c:pt>
                <c:pt idx="2667">
                  <c:v>122.19493802411387</c:v>
                </c:pt>
                <c:pt idx="2668">
                  <c:v>122.22727200017385</c:v>
                </c:pt>
                <c:pt idx="2669">
                  <c:v>122.25954795870061</c:v>
                </c:pt>
                <c:pt idx="2670">
                  <c:v>122.29176327518087</c:v>
                </c:pt>
                <c:pt idx="2671">
                  <c:v>122.32391530397489</c:v>
                </c:pt>
                <c:pt idx="2672">
                  <c:v>122.3560013783821</c:v>
                </c:pt>
                <c:pt idx="2673">
                  <c:v>122.38801881070427</c:v>
                </c:pt>
                <c:pt idx="2674">
                  <c:v>122.41996489231472</c:v>
                </c:pt>
                <c:pt idx="2675">
                  <c:v>122.45183689372692</c:v>
                </c:pt>
                <c:pt idx="2676">
                  <c:v>122.48363206466573</c:v>
                </c:pt>
                <c:pt idx="2677">
                  <c:v>122.51534763414222</c:v>
                </c:pt>
                <c:pt idx="2678">
                  <c:v>122.54698081052953</c:v>
                </c:pt>
                <c:pt idx="2679">
                  <c:v>122.57852878163834</c:v>
                </c:pt>
                <c:pt idx="2680">
                  <c:v>122.60998871480115</c:v>
                </c:pt>
                <c:pt idx="2681">
                  <c:v>122.6413577569532</c:v>
                </c:pt>
                <c:pt idx="2682">
                  <c:v>122.67263303471384</c:v>
                </c:pt>
                <c:pt idx="2683">
                  <c:v>122.70381165448023</c:v>
                </c:pt>
                <c:pt idx="2684">
                  <c:v>122.73489070250901</c:v>
                </c:pt>
                <c:pt idx="2685">
                  <c:v>122.76586724501396</c:v>
                </c:pt>
                <c:pt idx="2686">
                  <c:v>122.7967383282551</c:v>
                </c:pt>
                <c:pt idx="2687">
                  <c:v>122.82750097863791</c:v>
                </c:pt>
                <c:pt idx="2688">
                  <c:v>122.85815220280949</c:v>
                </c:pt>
                <c:pt idx="2689">
                  <c:v>122.88868898775954</c:v>
                </c:pt>
                <c:pt idx="2690">
                  <c:v>122.91910830092431</c:v>
                </c:pt>
                <c:pt idx="2691">
                  <c:v>122.94940709029009</c:v>
                </c:pt>
                <c:pt idx="2692">
                  <c:v>122.97958228450318</c:v>
                </c:pt>
                <c:pt idx="2693">
                  <c:v>123.00963079297628</c:v>
                </c:pt>
                <c:pt idx="2694">
                  <c:v>123.03954950600449</c:v>
                </c:pt>
                <c:pt idx="2695">
                  <c:v>123.06933529487765</c:v>
                </c:pt>
                <c:pt idx="2696">
                  <c:v>123.09898501199862</c:v>
                </c:pt>
                <c:pt idx="2697">
                  <c:v>123.12849549100051</c:v>
                </c:pt>
                <c:pt idx="2698">
                  <c:v>123.15786354687259</c:v>
                </c:pt>
                <c:pt idx="2699">
                  <c:v>123.18708597608025</c:v>
                </c:pt>
                <c:pt idx="2700">
                  <c:v>123.21615955669529</c:v>
                </c:pt>
                <c:pt idx="2701">
                  <c:v>123.24508104852205</c:v>
                </c:pt>
                <c:pt idx="2702">
                  <c:v>123.27384719323223</c:v>
                </c:pt>
                <c:pt idx="2703">
                  <c:v>123.30245471449626</c:v>
                </c:pt>
                <c:pt idx="2704">
                  <c:v>123.33090031812051</c:v>
                </c:pt>
                <c:pt idx="2705">
                  <c:v>123.35918069218826</c:v>
                </c:pt>
                <c:pt idx="2706">
                  <c:v>123.3872925071978</c:v>
                </c:pt>
                <c:pt idx="2707">
                  <c:v>123.41523241621047</c:v>
                </c:pt>
                <c:pt idx="2708">
                  <c:v>123.44299705499341</c:v>
                </c:pt>
                <c:pt idx="2709">
                  <c:v>123.47058304217158</c:v>
                </c:pt>
                <c:pt idx="2710">
                  <c:v>123.49798697937725</c:v>
                </c:pt>
                <c:pt idx="2711">
                  <c:v>123.52520545140518</c:v>
                </c:pt>
                <c:pt idx="2712">
                  <c:v>123.55223502636846</c:v>
                </c:pt>
                <c:pt idx="2713">
                  <c:v>123.57907225586007</c:v>
                </c:pt>
                <c:pt idx="2714">
                  <c:v>123.60571367511047</c:v>
                </c:pt>
                <c:pt idx="2715">
                  <c:v>123.6321558031548</c:v>
                </c:pt>
                <c:pt idx="2716">
                  <c:v>123.65839514299934</c:v>
                </c:pt>
                <c:pt idx="2717">
                  <c:v>123.6844281817894</c:v>
                </c:pt>
                <c:pt idx="2718">
                  <c:v>123.71025139098364</c:v>
                </c:pt>
                <c:pt idx="2719">
                  <c:v>123.73586122652583</c:v>
                </c:pt>
                <c:pt idx="2720">
                  <c:v>123.76125412902334</c:v>
                </c:pt>
                <c:pt idx="2721">
                  <c:v>123.78642652392676</c:v>
                </c:pt>
                <c:pt idx="2722">
                  <c:v>123.81137482171192</c:v>
                </c:pt>
                <c:pt idx="2723">
                  <c:v>123.83609541806402</c:v>
                </c:pt>
                <c:pt idx="2724">
                  <c:v>123.86058469406478</c:v>
                </c:pt>
                <c:pt idx="2725">
                  <c:v>123.88483901638422</c:v>
                </c:pt>
                <c:pt idx="2726">
                  <c:v>123.90885473746991</c:v>
                </c:pt>
                <c:pt idx="2727">
                  <c:v>123.9326281957451</c:v>
                </c:pt>
                <c:pt idx="2728">
                  <c:v>123.95615571580359</c:v>
                </c:pt>
                <c:pt idx="2729">
                  <c:v>123.979433608612</c:v>
                </c:pt>
                <c:pt idx="2730">
                  <c:v>124.00245817171046</c:v>
                </c:pt>
                <c:pt idx="2731">
                  <c:v>124.02522568941944</c:v>
                </c:pt>
                <c:pt idx="2732">
                  <c:v>124.04773243304705</c:v>
                </c:pt>
                <c:pt idx="2733">
                  <c:v>124.06997466109874</c:v>
                </c:pt>
                <c:pt idx="2734">
                  <c:v>124.09194861949091</c:v>
                </c:pt>
                <c:pt idx="2735">
                  <c:v>124.11365054176626</c:v>
                </c:pt>
                <c:pt idx="2736">
                  <c:v>124.13507664931045</c:v>
                </c:pt>
                <c:pt idx="2737">
                  <c:v>124.15622315157508</c:v>
                </c:pt>
                <c:pt idx="2738">
                  <c:v>124.1770862462982</c:v>
                </c:pt>
                <c:pt idx="2739">
                  <c:v>124.19766211973257</c:v>
                </c:pt>
                <c:pt idx="2740">
                  <c:v>124.21794694687071</c:v>
                </c:pt>
                <c:pt idx="2741">
                  <c:v>124.23793689167707</c:v>
                </c:pt>
                <c:pt idx="2742">
                  <c:v>124.25762810732135</c:v>
                </c:pt>
                <c:pt idx="2743">
                  <c:v>124.27701673641408</c:v>
                </c:pt>
                <c:pt idx="2744">
                  <c:v>124.29609891124345</c:v>
                </c:pt>
                <c:pt idx="2745">
                  <c:v>124.31487075401671</c:v>
                </c:pt>
                <c:pt idx="2746">
                  <c:v>124.33332837710446</c:v>
                </c:pt>
                <c:pt idx="2747">
                  <c:v>124.35146788328294</c:v>
                </c:pt>
                <c:pt idx="2748">
                  <c:v>124.36928536598484</c:v>
                </c:pt>
                <c:pt idx="2749">
                  <c:v>124.38677690954822</c:v>
                </c:pt>
                <c:pt idx="2750">
                  <c:v>124.4039385894707</c:v>
                </c:pt>
                <c:pt idx="2751">
                  <c:v>124.42076647266137</c:v>
                </c:pt>
                <c:pt idx="2752">
                  <c:v>124.43725661770186</c:v>
                </c:pt>
                <c:pt idx="2753">
                  <c:v>124.45340507510528</c:v>
                </c:pt>
                <c:pt idx="2754">
                  <c:v>124.46920788757733</c:v>
                </c:pt>
                <c:pt idx="2755">
                  <c:v>124.48466109028146</c:v>
                </c:pt>
                <c:pt idx="2756">
                  <c:v>124.49976071110774</c:v>
                </c:pt>
                <c:pt idx="2757">
                  <c:v>124.51450277093863</c:v>
                </c:pt>
                <c:pt idx="2758">
                  <c:v>124.52888328392473</c:v>
                </c:pt>
                <c:pt idx="2759">
                  <c:v>124.54289825775447</c:v>
                </c:pt>
                <c:pt idx="2760">
                  <c:v>124.55654369393312</c:v>
                </c:pt>
                <c:pt idx="2761">
                  <c:v>124.56981558806123</c:v>
                </c:pt>
                <c:pt idx="2762">
                  <c:v>124.58270993011396</c:v>
                </c:pt>
                <c:pt idx="2763">
                  <c:v>124.59522270472442</c:v>
                </c:pt>
                <c:pt idx="2764">
                  <c:v>124.6073498914688</c:v>
                </c:pt>
                <c:pt idx="2765">
                  <c:v>124.61908746515398</c:v>
                </c:pt>
                <c:pt idx="2766">
                  <c:v>124.63043139610645</c:v>
                </c:pt>
                <c:pt idx="2767">
                  <c:v>124.64137765046475</c:v>
                </c:pt>
                <c:pt idx="2768">
                  <c:v>124.65192219047123</c:v>
                </c:pt>
                <c:pt idx="2769">
                  <c:v>124.66206097477054</c:v>
                </c:pt>
                <c:pt idx="2770">
                  <c:v>124.67178995870437</c:v>
                </c:pt>
                <c:pt idx="2771">
                  <c:v>124.68110509461489</c:v>
                </c:pt>
                <c:pt idx="2772">
                  <c:v>124.6900023321429</c:v>
                </c:pt>
                <c:pt idx="2773">
                  <c:v>124.6984776185334</c:v>
                </c:pt>
                <c:pt idx="2774">
                  <c:v>124.70652689894263</c:v>
                </c:pt>
                <c:pt idx="2775">
                  <c:v>124.71414611674449</c:v>
                </c:pt>
                <c:pt idx="2776">
                  <c:v>124.72133121384059</c:v>
                </c:pt>
                <c:pt idx="2777">
                  <c:v>124.72807813097077</c:v>
                </c:pt>
                <c:pt idx="2778">
                  <c:v>124.73438280802914</c:v>
                </c:pt>
                <c:pt idx="2779">
                  <c:v>124.7402411843764</c:v>
                </c:pt>
                <c:pt idx="2780">
                  <c:v>124.74564919915989</c:v>
                </c:pt>
                <c:pt idx="2781">
                  <c:v>124.7506027916294</c:v>
                </c:pt>
                <c:pt idx="2782">
                  <c:v>124.75509790146111</c:v>
                </c:pt>
                <c:pt idx="2783">
                  <c:v>124.75913046907702</c:v>
                </c:pt>
                <c:pt idx="2784">
                  <c:v>124.76269643597098</c:v>
                </c:pt>
                <c:pt idx="2785">
                  <c:v>124.76579174503351</c:v>
                </c:pt>
                <c:pt idx="2786">
                  <c:v>124.76841234087992</c:v>
                </c:pt>
                <c:pt idx="2787">
                  <c:v>124.7705541701779</c:v>
                </c:pt>
                <c:pt idx="2788">
                  <c:v>124.77221318197945</c:v>
                </c:pt>
                <c:pt idx="2789">
                  <c:v>124.77338532805251</c:v>
                </c:pt>
                <c:pt idx="2790">
                  <c:v>124.77406656321395</c:v>
                </c:pt>
                <c:pt idx="2791">
                  <c:v>124.7742528456657</c:v>
                </c:pt>
                <c:pt idx="2792">
                  <c:v>124.77394013732896</c:v>
                </c:pt>
                <c:pt idx="2793">
                  <c:v>124.77312440418513</c:v>
                </c:pt>
                <c:pt idx="2794">
                  <c:v>124.77180161661332</c:v>
                </c:pt>
                <c:pt idx="2795">
                  <c:v>124.76996774973011</c:v>
                </c:pt>
                <c:pt idx="2796">
                  <c:v>124.76761878373273</c:v>
                </c:pt>
                <c:pt idx="2797">
                  <c:v>124.76475070424107</c:v>
                </c:pt>
                <c:pt idx="2798">
                  <c:v>124.76135950264324</c:v>
                </c:pt>
                <c:pt idx="2799">
                  <c:v>124.7574411764399</c:v>
                </c:pt>
                <c:pt idx="2800">
                  <c:v>124.75299172959036</c:v>
                </c:pt>
                <c:pt idx="2801">
                  <c:v>124.74800717286229</c:v>
                </c:pt>
                <c:pt idx="2802">
                  <c:v>124.74248352417752</c:v>
                </c:pt>
                <c:pt idx="2803">
                  <c:v>124.73641680896498</c:v>
                </c:pt>
                <c:pt idx="2804">
                  <c:v>124.72980306050786</c:v>
                </c:pt>
                <c:pt idx="2805">
                  <c:v>124.72263832029903</c:v>
                </c:pt>
                <c:pt idx="2806">
                  <c:v>124.71491863838997</c:v>
                </c:pt>
                <c:pt idx="2807">
                  <c:v>124.7066400737468</c:v>
                </c:pt>
                <c:pt idx="2808">
                  <c:v>124.69779869460243</c:v>
                </c:pt>
                <c:pt idx="2809">
                  <c:v>124.68839057881291</c:v>
                </c:pt>
                <c:pt idx="2810">
                  <c:v>124.67841181421318</c:v>
                </c:pt>
                <c:pt idx="2811">
                  <c:v>124.66785849897131</c:v>
                </c:pt>
                <c:pt idx="2812">
                  <c:v>124.65672674194786</c:v>
                </c:pt>
                <c:pt idx="2813">
                  <c:v>124.64501266305186</c:v>
                </c:pt>
                <c:pt idx="2814">
                  <c:v>124.63271239360031</c:v>
                </c:pt>
                <c:pt idx="2815">
                  <c:v>124.61982207667464</c:v>
                </c:pt>
                <c:pt idx="2816">
                  <c:v>124.60633786748124</c:v>
                </c:pt>
                <c:pt idx="2817">
                  <c:v>124.59225593371028</c:v>
                </c:pt>
                <c:pt idx="2818">
                  <c:v>124.57757245589639</c:v>
                </c:pt>
                <c:pt idx="2819">
                  <c:v>124.56228362777696</c:v>
                </c:pt>
                <c:pt idx="2820">
                  <c:v>124.54638565665384</c:v>
                </c:pt>
                <c:pt idx="2821">
                  <c:v>124.52987476375337</c:v>
                </c:pt>
                <c:pt idx="2822">
                  <c:v>124.51274718458666</c:v>
                </c:pt>
                <c:pt idx="2823">
                  <c:v>124.4949991693114</c:v>
                </c:pt>
                <c:pt idx="2824">
                  <c:v>124.47662698309108</c:v>
                </c:pt>
                <c:pt idx="2825">
                  <c:v>124.45762690645773</c:v>
                </c:pt>
                <c:pt idx="2826">
                  <c:v>124.43799523567137</c:v>
                </c:pt>
                <c:pt idx="2827">
                  <c:v>124.41772828308073</c:v>
                </c:pt>
                <c:pt idx="2828">
                  <c:v>124.3968223774843</c:v>
                </c:pt>
                <c:pt idx="2829">
                  <c:v>124.37527386449102</c:v>
                </c:pt>
                <c:pt idx="2830">
                  <c:v>124.35307910687867</c:v>
                </c:pt>
                <c:pt idx="2831">
                  <c:v>124.33023448495561</c:v>
                </c:pt>
                <c:pt idx="2832">
                  <c:v>124.30673639692034</c:v>
                </c:pt>
                <c:pt idx="2833">
                  <c:v>124.28258125921784</c:v>
                </c:pt>
                <c:pt idx="2834">
                  <c:v>124.25776550690124</c:v>
                </c:pt>
                <c:pt idx="2835">
                  <c:v>124.23228559398794</c:v>
                </c:pt>
                <c:pt idx="2836">
                  <c:v>124.2061379938179</c:v>
                </c:pt>
                <c:pt idx="2837">
                  <c:v>124.17931919941149</c:v>
                </c:pt>
                <c:pt idx="2838">
                  <c:v>124.15182572382272</c:v>
                </c:pt>
                <c:pt idx="2839">
                  <c:v>124.12365410049762</c:v>
                </c:pt>
                <c:pt idx="2840">
                  <c:v>124.09480088362693</c:v>
                </c:pt>
                <c:pt idx="2841">
                  <c:v>124.06526264850217</c:v>
                </c:pt>
                <c:pt idx="2842">
                  <c:v>124.03503599186567</c:v>
                </c:pt>
                <c:pt idx="2843">
                  <c:v>124.00411753226534</c:v>
                </c:pt>
                <c:pt idx="2844">
                  <c:v>123.97250391040291</c:v>
                </c:pt>
                <c:pt idx="2845">
                  <c:v>123.94019178948632</c:v>
                </c:pt>
                <c:pt idx="2846">
                  <c:v>123.90717785557655</c:v>
                </c:pt>
                <c:pt idx="2847">
                  <c:v>123.87345881793621</c:v>
                </c:pt>
                <c:pt idx="2848">
                  <c:v>123.83903140937562</c:v>
                </c:pt>
                <c:pt idx="2849">
                  <c:v>123.80389238659697</c:v>
                </c:pt>
                <c:pt idx="2850">
                  <c:v>123.76803853054017</c:v>
                </c:pt>
                <c:pt idx="2851">
                  <c:v>123.73146664672134</c:v>
                </c:pt>
                <c:pt idx="2852">
                  <c:v>123.69417356557847</c:v>
                </c:pt>
                <c:pt idx="2853">
                  <c:v>123.65615614280608</c:v>
                </c:pt>
                <c:pt idx="2854">
                  <c:v>123.61741125969502</c:v>
                </c:pt>
                <c:pt idx="2855">
                  <c:v>123.57793582346862</c:v>
                </c:pt>
                <c:pt idx="2856">
                  <c:v>123.5377267676155</c:v>
                </c:pt>
                <c:pt idx="2857">
                  <c:v>123.49678105222361</c:v>
                </c:pt>
                <c:pt idx="2858">
                  <c:v>123.45509566431002</c:v>
                </c:pt>
                <c:pt idx="2859">
                  <c:v>123.41266761814923</c:v>
                </c:pt>
                <c:pt idx="2860">
                  <c:v>123.36949395560144</c:v>
                </c:pt>
                <c:pt idx="2861">
                  <c:v>123.32557174643523</c:v>
                </c:pt>
                <c:pt idx="2862">
                  <c:v>123.28089808865232</c:v>
                </c:pt>
                <c:pt idx="2863">
                  <c:v>123.235470108806</c:v>
                </c:pt>
                <c:pt idx="2864">
                  <c:v>123.18928496232199</c:v>
                </c:pt>
                <c:pt idx="2865">
                  <c:v>123.14233983381158</c:v>
                </c:pt>
                <c:pt idx="2866">
                  <c:v>123.09463193738804</c:v>
                </c:pt>
                <c:pt idx="2867">
                  <c:v>123.04615851697675</c:v>
                </c:pt>
                <c:pt idx="2868">
                  <c:v>122.9969168466238</c:v>
                </c:pt>
                <c:pt idx="2869">
                  <c:v>122.94690423080388</c:v>
                </c:pt>
                <c:pt idx="2870">
                  <c:v>122.8961180047221</c:v>
                </c:pt>
                <c:pt idx="2871">
                  <c:v>122.84455553461686</c:v>
                </c:pt>
                <c:pt idx="2872">
                  <c:v>122.79221421805886</c:v>
                </c:pt>
                <c:pt idx="2873">
                  <c:v>122.73909148424485</c:v>
                </c:pt>
                <c:pt idx="2874">
                  <c:v>122.68518479429235</c:v>
                </c:pt>
                <c:pt idx="2875">
                  <c:v>122.63049164152946</c:v>
                </c:pt>
                <c:pt idx="2876">
                  <c:v>122.57500955178193</c:v>
                </c:pt>
                <c:pt idx="2877">
                  <c:v>122.51873608365766</c:v>
                </c:pt>
                <c:pt idx="2878">
                  <c:v>122.4616688288273</c:v>
                </c:pt>
                <c:pt idx="2879">
                  <c:v>122.40380541230336</c:v>
                </c:pt>
                <c:pt idx="2880">
                  <c:v>122.3451434927145</c:v>
                </c:pt>
                <c:pt idx="2881">
                  <c:v>122.28568076257709</c:v>
                </c:pt>
                <c:pt idx="2882">
                  <c:v>122.22541494856429</c:v>
                </c:pt>
                <c:pt idx="2883">
                  <c:v>122.16434381177146</c:v>
                </c:pt>
                <c:pt idx="2884">
                  <c:v>122.10246514797552</c:v>
                </c:pt>
                <c:pt idx="2885">
                  <c:v>122.03977678789617</c:v>
                </c:pt>
                <c:pt idx="2886">
                  <c:v>121.97627659744865</c:v>
                </c:pt>
                <c:pt idx="2887">
                  <c:v>121.91196247799621</c:v>
                </c:pt>
                <c:pt idx="2888">
                  <c:v>121.84683236659586</c:v>
                </c:pt>
                <c:pt idx="2889">
                  <c:v>121.78088423624376</c:v>
                </c:pt>
                <c:pt idx="2890">
                  <c:v>121.71411609611488</c:v>
                </c:pt>
                <c:pt idx="2891">
                  <c:v>121.64652599179828</c:v>
                </c:pt>
                <c:pt idx="2892">
                  <c:v>121.57811200553033</c:v>
                </c:pt>
                <c:pt idx="2893">
                  <c:v>121.50887225642271</c:v>
                </c:pt>
                <c:pt idx="2894">
                  <c:v>121.43880490068814</c:v>
                </c:pt>
                <c:pt idx="2895">
                  <c:v>121.36790813185868</c:v>
                </c:pt>
                <c:pt idx="2896">
                  <c:v>121.29618018100238</c:v>
                </c:pt>
                <c:pt idx="2897">
                  <c:v>121.22361931693789</c:v>
                </c:pt>
                <c:pt idx="2898">
                  <c:v>121.15022384643871</c:v>
                </c:pt>
                <c:pt idx="2899">
                  <c:v>121.0759921144395</c:v>
                </c:pt>
                <c:pt idx="2900">
                  <c:v>121.00092250423528</c:v>
                </c:pt>
                <c:pt idx="2901">
                  <c:v>120.92501343767393</c:v>
                </c:pt>
                <c:pt idx="2902">
                  <c:v>120.84826337535054</c:v>
                </c:pt>
                <c:pt idx="2903">
                  <c:v>120.77067081679024</c:v>
                </c:pt>
                <c:pt idx="2904">
                  <c:v>120.69223430063106</c:v>
                </c:pt>
                <c:pt idx="2905">
                  <c:v>120.61295240480183</c:v>
                </c:pt>
                <c:pt idx="2906">
                  <c:v>120.53282374669278</c:v>
                </c:pt>
                <c:pt idx="2907">
                  <c:v>120.45184698332415</c:v>
                </c:pt>
                <c:pt idx="2908">
                  <c:v>120.37002081150983</c:v>
                </c:pt>
                <c:pt idx="2909">
                  <c:v>120.28734396801343</c:v>
                </c:pt>
                <c:pt idx="2910">
                  <c:v>120.20381522970395</c:v>
                </c:pt>
                <c:pt idx="2911">
                  <c:v>120.11943341370322</c:v>
                </c:pt>
                <c:pt idx="2912">
                  <c:v>120.0341973775287</c:v>
                </c:pt>
                <c:pt idx="2913">
                  <c:v>119.94810601923402</c:v>
                </c:pt>
                <c:pt idx="2914">
                  <c:v>119.86115827754081</c:v>
                </c:pt>
                <c:pt idx="2915">
                  <c:v>119.77335313196843</c:v>
                </c:pt>
                <c:pt idx="2916">
                  <c:v>119.68468960295606</c:v>
                </c:pt>
                <c:pt idx="2917">
                  <c:v>119.5951667519829</c:v>
                </c:pt>
                <c:pt idx="2918">
                  <c:v>119.50478368168007</c:v>
                </c:pt>
                <c:pt idx="2919">
                  <c:v>119.41353953593836</c:v>
                </c:pt>
                <c:pt idx="2920">
                  <c:v>119.32143350001176</c:v>
                </c:pt>
                <c:pt idx="2921">
                  <c:v>119.22846480061423</c:v>
                </c:pt>
                <c:pt idx="2922">
                  <c:v>119.13463270601167</c:v>
                </c:pt>
                <c:pt idx="2923">
                  <c:v>119.03993652610978</c:v>
                </c:pt>
                <c:pt idx="2924">
                  <c:v>118.94437561253389</c:v>
                </c:pt>
                <c:pt idx="2925">
                  <c:v>118.84794935870502</c:v>
                </c:pt>
                <c:pt idx="2926">
                  <c:v>118.75065719991042</c:v>
                </c:pt>
                <c:pt idx="2927">
                  <c:v>118.65249861336943</c:v>
                </c:pt>
                <c:pt idx="2928">
                  <c:v>118.55347311829109</c:v>
                </c:pt>
                <c:pt idx="2929">
                  <c:v>118.45358027592962</c:v>
                </c:pt>
                <c:pt idx="2930">
                  <c:v>118.35281968963095</c:v>
                </c:pt>
                <c:pt idx="2931">
                  <c:v>118.25119100487555</c:v>
                </c:pt>
                <c:pt idx="2932">
                  <c:v>118.14869390931679</c:v>
                </c:pt>
                <c:pt idx="2933">
                  <c:v>118.04532813281065</c:v>
                </c:pt>
                <c:pt idx="2934">
                  <c:v>117.9410934474412</c:v>
                </c:pt>
                <c:pt idx="2935">
                  <c:v>117.83598966754118</c:v>
                </c:pt>
                <c:pt idx="2936">
                  <c:v>117.73001664970688</c:v>
                </c:pt>
                <c:pt idx="2937">
                  <c:v>117.62317429280357</c:v>
                </c:pt>
                <c:pt idx="2938">
                  <c:v>117.51546253796967</c:v>
                </c:pt>
                <c:pt idx="2939">
                  <c:v>117.40688136861499</c:v>
                </c:pt>
                <c:pt idx="2940">
                  <c:v>117.297430810409</c:v>
                </c:pt>
                <c:pt idx="2941">
                  <c:v>117.1871109312668</c:v>
                </c:pt>
                <c:pt idx="2942">
                  <c:v>117.07592184132898</c:v>
                </c:pt>
                <c:pt idx="2943">
                  <c:v>116.96386369293415</c:v>
                </c:pt>
                <c:pt idx="2944">
                  <c:v>116.85093668058693</c:v>
                </c:pt>
                <c:pt idx="2945">
                  <c:v>116.7371410409193</c:v>
                </c:pt>
                <c:pt idx="2946">
                  <c:v>116.62247705264653</c:v>
                </c:pt>
                <c:pt idx="2947">
                  <c:v>116.506945036516</c:v>
                </c:pt>
                <c:pt idx="2948">
                  <c:v>116.39054535525355</c:v>
                </c:pt>
                <c:pt idx="2949">
                  <c:v>116.27327841349813</c:v>
                </c:pt>
                <c:pt idx="2950">
                  <c:v>116.15514465773678</c:v>
                </c:pt>
                <c:pt idx="2951">
                  <c:v>116.03614457623033</c:v>
                </c:pt>
                <c:pt idx="2952">
                  <c:v>115.91627869893223</c:v>
                </c:pt>
                <c:pt idx="2953">
                  <c:v>115.79554759740471</c:v>
                </c:pt>
                <c:pt idx="2954">
                  <c:v>115.67395188472661</c:v>
                </c:pt>
                <c:pt idx="2955">
                  <c:v>115.55149221539504</c:v>
                </c:pt>
                <c:pt idx="2956">
                  <c:v>115.42816928522547</c:v>
                </c:pt>
                <c:pt idx="2957">
                  <c:v>115.30398383123897</c:v>
                </c:pt>
                <c:pt idx="2958">
                  <c:v>115.17893663154864</c:v>
                </c:pt>
                <c:pt idx="2959">
                  <c:v>115.05302850523974</c:v>
                </c:pt>
                <c:pt idx="2960">
                  <c:v>114.92626031224265</c:v>
                </c:pt>
                <c:pt idx="2961">
                  <c:v>114.79863295319981</c:v>
                </c:pt>
                <c:pt idx="2962">
                  <c:v>114.67014736932767</c:v>
                </c:pt>
                <c:pt idx="2963">
                  <c:v>114.54080454227392</c:v>
                </c:pt>
                <c:pt idx="2964">
                  <c:v>114.4106054939666</c:v>
                </c:pt>
                <c:pt idx="2965">
                  <c:v>114.27955128645895</c:v>
                </c:pt>
                <c:pt idx="2966">
                  <c:v>114.14764302176989</c:v>
                </c:pt>
                <c:pt idx="2967">
                  <c:v>114.01488184171328</c:v>
                </c:pt>
                <c:pt idx="2968">
                  <c:v>113.88126892772914</c:v>
                </c:pt>
                <c:pt idx="2969">
                  <c:v>113.7468055007061</c:v>
                </c:pt>
                <c:pt idx="2970">
                  <c:v>113.61149282079433</c:v>
                </c:pt>
                <c:pt idx="2971">
                  <c:v>113.47533218721796</c:v>
                </c:pt>
                <c:pt idx="2972">
                  <c:v>113.33832493808258</c:v>
                </c:pt>
                <c:pt idx="2973">
                  <c:v>113.20047245017176</c:v>
                </c:pt>
                <c:pt idx="2974">
                  <c:v>113.06177613874371</c:v>
                </c:pt>
                <c:pt idx="2975">
                  <c:v>112.92223745731803</c:v>
                </c:pt>
                <c:pt idx="2976">
                  <c:v>112.78185789746307</c:v>
                </c:pt>
                <c:pt idx="2977">
                  <c:v>112.64063898857044</c:v>
                </c:pt>
                <c:pt idx="2978">
                  <c:v>112.49858229762978</c:v>
                </c:pt>
                <c:pt idx="2979">
                  <c:v>112.35568942899775</c:v>
                </c:pt>
                <c:pt idx="2980">
                  <c:v>112.21196202415807</c:v>
                </c:pt>
                <c:pt idx="2981">
                  <c:v>112.06740176148162</c:v>
                </c:pt>
                <c:pt idx="2982">
                  <c:v>111.9220103559781</c:v>
                </c:pt>
                <c:pt idx="2983">
                  <c:v>111.77578955904211</c:v>
                </c:pt>
                <c:pt idx="2984">
                  <c:v>111.62874115819838</c:v>
                </c:pt>
                <c:pt idx="2985">
                  <c:v>111.4808669768376</c:v>
                </c:pt>
                <c:pt idx="2986">
                  <c:v>111.33216887394968</c:v>
                </c:pt>
                <c:pt idx="2987">
                  <c:v>111.1826487438513</c:v>
                </c:pt>
                <c:pt idx="2988">
                  <c:v>111.03230851591105</c:v>
                </c:pt>
                <c:pt idx="2989">
                  <c:v>110.88115015426571</c:v>
                </c:pt>
                <c:pt idx="2990">
                  <c:v>110.72917565753585</c:v>
                </c:pt>
                <c:pt idx="2991">
                  <c:v>110.57638705853523</c:v>
                </c:pt>
                <c:pt idx="2992">
                  <c:v>110.42278642397606</c:v>
                </c:pt>
                <c:pt idx="2993">
                  <c:v>110.26837585416851</c:v>
                </c:pt>
                <c:pt idx="2994">
                  <c:v>110.11315748272</c:v>
                </c:pt>
                <c:pt idx="2995">
                  <c:v>109.95713347622257</c:v>
                </c:pt>
                <c:pt idx="2996">
                  <c:v>109.80030603394691</c:v>
                </c:pt>
                <c:pt idx="2997">
                  <c:v>109.64267738752102</c:v>
                </c:pt>
                <c:pt idx="2998">
                  <c:v>109.48424980061445</c:v>
                </c:pt>
                <c:pt idx="2999">
                  <c:v>109.32502556860999</c:v>
                </c:pt>
                <c:pt idx="3000">
                  <c:v>109.16500701828065</c:v>
                </c:pt>
                <c:pt idx="3001">
                  <c:v>109.004196507454</c:v>
                </c:pt>
                <c:pt idx="3002">
                  <c:v>108.8425964246795</c:v>
                </c:pt>
                <c:pt idx="3003">
                  <c:v>108.68020918888678</c:v>
                </c:pt>
                <c:pt idx="3004">
                  <c:v>108.51703724904763</c:v>
                </c:pt>
                <c:pt idx="3005">
                  <c:v>108.35308308382541</c:v>
                </c:pt>
                <c:pt idx="3006">
                  <c:v>108.18834920122954</c:v>
                </c:pt>
                <c:pt idx="3007">
                  <c:v>108.02283813826024</c:v>
                </c:pt>
                <c:pt idx="3008">
                  <c:v>107.85655246055585</c:v>
                </c:pt>
                <c:pt idx="3009">
                  <c:v>107.68949476203073</c:v>
                </c:pt>
                <c:pt idx="3010">
                  <c:v>107.52166766451727</c:v>
                </c:pt>
                <c:pt idx="3011">
                  <c:v>107.35307381739736</c:v>
                </c:pt>
                <c:pt idx="3012">
                  <c:v>107.18371589723822</c:v>
                </c:pt>
                <c:pt idx="3013">
                  <c:v>107.01359660742224</c:v>
                </c:pt>
                <c:pt idx="3014">
                  <c:v>106.84271867777068</c:v>
                </c:pt>
                <c:pt idx="3015">
                  <c:v>106.67108486417258</c:v>
                </c:pt>
                <c:pt idx="3016">
                  <c:v>106.49869794820576</c:v>
                </c:pt>
                <c:pt idx="3017">
                  <c:v>106.32556073675642</c:v>
                </c:pt>
                <c:pt idx="3018">
                  <c:v>106.15167606163533</c:v>
                </c:pt>
                <c:pt idx="3019">
                  <c:v>105.97704677919792</c:v>
                </c:pt>
                <c:pt idx="3020">
                  <c:v>105.80167576995444</c:v>
                </c:pt>
                <c:pt idx="3021">
                  <c:v>105.62556593818134</c:v>
                </c:pt>
                <c:pt idx="3022">
                  <c:v>105.44872021153388</c:v>
                </c:pt>
                <c:pt idx="3023">
                  <c:v>105.27114154065187</c:v>
                </c:pt>
                <c:pt idx="3024">
                  <c:v>105.09283289876787</c:v>
                </c:pt>
                <c:pt idx="3025">
                  <c:v>104.91379728131005</c:v>
                </c:pt>
                <c:pt idx="3026">
                  <c:v>104.73403770550874</c:v>
                </c:pt>
                <c:pt idx="3027">
                  <c:v>104.55355720999512</c:v>
                </c:pt>
                <c:pt idx="3028">
                  <c:v>104.37235885440606</c:v>
                </c:pt>
                <c:pt idx="3029">
                  <c:v>104.19044571898124</c:v>
                </c:pt>
                <c:pt idx="3030">
                  <c:v>104.00782090416251</c:v>
                </c:pt>
                <c:pt idx="3031">
                  <c:v>103.82448753019224</c:v>
                </c:pt>
                <c:pt idx="3032">
                  <c:v>103.64044873671153</c:v>
                </c:pt>
                <c:pt idx="3033">
                  <c:v>103.45570768235383</c:v>
                </c:pt>
                <c:pt idx="3034">
                  <c:v>103.2702675443434</c:v>
                </c:pt>
                <c:pt idx="3035">
                  <c:v>103.08413151809043</c:v>
                </c:pt>
                <c:pt idx="3036">
                  <c:v>102.8973028167831</c:v>
                </c:pt>
                <c:pt idx="3037">
                  <c:v>102.70978467098604</c:v>
                </c:pt>
                <c:pt idx="3038">
                  <c:v>102.52158032823318</c:v>
                </c:pt>
                <c:pt idx="3039">
                  <c:v>102.33269305261977</c:v>
                </c:pt>
                <c:pt idx="3040">
                  <c:v>102.14312612440065</c:v>
                </c:pt>
                <c:pt idx="3041">
                  <c:v>101.95288283958189</c:v>
                </c:pt>
                <c:pt idx="3042">
                  <c:v>101.76196650951661</c:v>
                </c:pt>
                <c:pt idx="3043">
                  <c:v>101.57038046049919</c:v>
                </c:pt>
                <c:pt idx="3044">
                  <c:v>101.37812803336097</c:v>
                </c:pt>
                <c:pt idx="3045">
                  <c:v>101.18521258306528</c:v>
                </c:pt>
                <c:pt idx="3046">
                  <c:v>100.9916374783061</c:v>
                </c:pt>
                <c:pt idx="3047">
                  <c:v>100.79740610110217</c:v>
                </c:pt>
                <c:pt idx="3048">
                  <c:v>100.60252184639698</c:v>
                </c:pt>
                <c:pt idx="3049">
                  <c:v>100.4069881216555</c:v>
                </c:pt>
                <c:pt idx="3050">
                  <c:v>100.21080834646688</c:v>
                </c:pt>
                <c:pt idx="3051">
                  <c:v>100.01398595214346</c:v>
                </c:pt>
                <c:pt idx="3052">
                  <c:v>99.816524381321599</c:v>
                </c:pt>
                <c:pt idx="3053">
                  <c:v>99.61842708756754</c:v>
                </c:pt>
                <c:pt idx="3054">
                  <c:v>99.419697534979846</c:v>
                </c:pt>
                <c:pt idx="3055">
                  <c:v>99.220339197796719</c:v>
                </c:pt>
                <c:pt idx="3056">
                  <c:v>99.020355560004276</c:v>
                </c:pt>
                <c:pt idx="3057">
                  <c:v>98.819750114942465</c:v>
                </c:pt>
                <c:pt idx="3058">
                  <c:v>98.618526364920314</c:v>
                </c:pt>
                <c:pt idx="3059">
                  <c:v>98.416687820824706</c:v>
                </c:pt>
                <c:pt idx="3060">
                  <c:v>98.214238001739545</c:v>
                </c:pt>
                <c:pt idx="3061">
                  <c:v>98.01118043455628</c:v>
                </c:pt>
                <c:pt idx="3062">
                  <c:v>97.807518653598621</c:v>
                </c:pt>
                <c:pt idx="3063">
                  <c:v>97.603256200239059</c:v>
                </c:pt>
                <c:pt idx="3064">
                  <c:v>97.398396622523251</c:v>
                </c:pt>
                <c:pt idx="3065">
                  <c:v>97.192943474796806</c:v>
                </c:pt>
                <c:pt idx="3066">
                  <c:v>96.986900317329912</c:v>
                </c:pt>
                <c:pt idx="3067">
                  <c:v>96.780270715949612</c:v>
                </c:pt>
                <c:pt idx="3068">
                  <c:v>96.57305824167085</c:v>
                </c:pt>
                <c:pt idx="3069">
                  <c:v>96.365266470333978</c:v>
                </c:pt>
                <c:pt idx="3070">
                  <c:v>96.156898982239682</c:v>
                </c:pt>
                <c:pt idx="3071">
                  <c:v>95.947959361791575</c:v>
                </c:pt>
                <c:pt idx="3072">
                  <c:v>95.738451197138986</c:v>
                </c:pt>
                <c:pt idx="3073">
                  <c:v>95.528378079822431</c:v>
                </c:pt>
                <c:pt idx="3074">
                  <c:v>95.317743604424905</c:v>
                </c:pt>
                <c:pt idx="3075">
                  <c:v>95.106551368221133</c:v>
                </c:pt>
                <c:pt idx="3076">
                  <c:v>94.894804970835452</c:v>
                </c:pt>
                <c:pt idx="3077">
                  <c:v>94.682508013897944</c:v>
                </c:pt>
                <c:pt idx="3078">
                  <c:v>94.469664100708044</c:v>
                </c:pt>
                <c:pt idx="3079">
                  <c:v>94.256276835897737</c:v>
                </c:pt>
                <c:pt idx="3080">
                  <c:v>94.04234982510026</c:v>
                </c:pt>
                <c:pt idx="3081">
                  <c:v>93.82788667462151</c:v>
                </c:pt>
                <c:pt idx="3082">
                  <c:v>93.612890991115137</c:v>
                </c:pt>
                <c:pt idx="3083">
                  <c:v>93.397366381258678</c:v>
                </c:pt>
                <c:pt idx="3084">
                  <c:v>93.181316451440097</c:v>
                </c:pt>
                <c:pt idx="3085">
                  <c:v>92.964744807436588</c:v>
                </c:pt>
                <c:pt idx="3086">
                  <c:v>92.74765505411014</c:v>
                </c:pt>
                <c:pt idx="3087">
                  <c:v>92.530050795094297</c:v>
                </c:pt>
                <c:pt idx="3088">
                  <c:v>92.311935632494595</c:v>
                </c:pt>
                <c:pt idx="3089">
                  <c:v>92.093313166585617</c:v>
                </c:pt>
                <c:pt idx="3090">
                  <c:v>91.874186995516297</c:v>
                </c:pt>
                <c:pt idx="3091">
                  <c:v>91.654560715017325</c:v>
                </c:pt>
                <c:pt idx="3092">
                  <c:v>91.434437918112323</c:v>
                </c:pt>
                <c:pt idx="3093">
                  <c:v>91.213822194830598</c:v>
                </c:pt>
                <c:pt idx="3094">
                  <c:v>90.992717131930405</c:v>
                </c:pt>
                <c:pt idx="3095">
                  <c:v>90.771126312618946</c:v>
                </c:pt>
                <c:pt idx="3096">
                  <c:v>90.549053316279597</c:v>
                </c:pt>
                <c:pt idx="3097">
                  <c:v>90.32650171820444</c:v>
                </c:pt>
                <c:pt idx="3098">
                  <c:v>90.103475089327134</c:v>
                </c:pt>
                <c:pt idx="3099">
                  <c:v>89.879976995962025</c:v>
                </c:pt>
                <c:pt idx="3100">
                  <c:v>89.65601099954911</c:v>
                </c:pt>
                <c:pt idx="3101">
                  <c:v>89.431580656397941</c:v>
                </c:pt>
                <c:pt idx="3102">
                  <c:v>89.20668951744139</c:v>
                </c:pt>
                <c:pt idx="3103">
                  <c:v>88.981341127988685</c:v>
                </c:pt>
                <c:pt idx="3104">
                  <c:v>88.755539027486293</c:v>
                </c:pt>
                <c:pt idx="3105">
                  <c:v>88.529286749280118</c:v>
                </c:pt>
                <c:pt idx="3106">
                  <c:v>88.302587820383394</c:v>
                </c:pt>
                <c:pt idx="3107">
                  <c:v>88.07544576124883</c:v>
                </c:pt>
                <c:pt idx="3108">
                  <c:v>87.847864085542682</c:v>
                </c:pt>
                <c:pt idx="3109">
                  <c:v>87.619846299926891</c:v>
                </c:pt>
                <c:pt idx="3110">
                  <c:v>87.391395903840632</c:v>
                </c:pt>
                <c:pt idx="3111">
                  <c:v>87.162516389290857</c:v>
                </c:pt>
                <c:pt idx="3112">
                  <c:v>86.933211240643089</c:v>
                </c:pt>
                <c:pt idx="3113">
                  <c:v>86.703483934418003</c:v>
                </c:pt>
                <c:pt idx="3114">
                  <c:v>86.473337939092772</c:v>
                </c:pt>
                <c:pt idx="3115">
                  <c:v>86.242776714904807</c:v>
                </c:pt>
                <c:pt idx="3116">
                  <c:v>86.011803713661536</c:v>
                </c:pt>
                <c:pt idx="3117">
                  <c:v>85.780422378552842</c:v>
                </c:pt>
                <c:pt idx="3118">
                  <c:v>85.548636143968608</c:v>
                </c:pt>
                <c:pt idx="3119">
                  <c:v>85.316448435318733</c:v>
                </c:pt>
                <c:pt idx="3120">
                  <c:v>85.083862668860192</c:v>
                </c:pt>
                <c:pt idx="3121">
                  <c:v>84.850882251524681</c:v>
                </c:pt>
                <c:pt idx="3122">
                  <c:v>84.617510580753716</c:v>
                </c:pt>
                <c:pt idx="3123">
                  <c:v>84.383751044334886</c:v>
                </c:pt>
                <c:pt idx="3124">
                  <c:v>84.149607020242982</c:v>
                </c:pt>
                <c:pt idx="3125">
                  <c:v>83.915081876487292</c:v>
                </c:pt>
                <c:pt idx="3126">
                  <c:v>83.680178970959517</c:v>
                </c:pt>
                <c:pt idx="3127">
                  <c:v>83.444901651287836</c:v>
                </c:pt>
                <c:pt idx="3128">
                  <c:v>83.209253254693692</c:v>
                </c:pt>
                <c:pt idx="3129">
                  <c:v>82.973237107854899</c:v>
                </c:pt>
                <c:pt idx="3130">
                  <c:v>82.73685652676798</c:v>
                </c:pt>
                <c:pt idx="3131">
                  <c:v>82.500114816619813</c:v>
                </c:pt>
                <c:pt idx="3132">
                  <c:v>82.263015271659583</c:v>
                </c:pt>
                <c:pt idx="3133">
                  <c:v>82.025561175075225</c:v>
                </c:pt>
                <c:pt idx="3134">
                  <c:v>81.787755798874144</c:v>
                </c:pt>
                <c:pt idx="3135">
                  <c:v>81.549602403768091</c:v>
                </c:pt>
                <c:pt idx="3136">
                  <c:v>81.311104239060327</c:v>
                </c:pt>
                <c:pt idx="3137">
                  <c:v>81.072264542537354</c:v>
                </c:pt>
                <c:pt idx="3138">
                  <c:v>80.833086540364704</c:v>
                </c:pt>
                <c:pt idx="3139">
                  <c:v>80.593573446985687</c:v>
                </c:pt>
                <c:pt idx="3140">
                  <c:v>80.353728465024261</c:v>
                </c:pt>
                <c:pt idx="3141">
                  <c:v>80.113554785189706</c:v>
                </c:pt>
                <c:pt idx="3142">
                  <c:v>79.873055586188784</c:v>
                </c:pt>
                <c:pt idx="3143">
                  <c:v>79.632234034635374</c:v>
                </c:pt>
                <c:pt idx="3144">
                  <c:v>79.391093284970779</c:v>
                </c:pt>
                <c:pt idx="3145">
                  <c:v>79.149636479379879</c:v>
                </c:pt>
                <c:pt idx="3146">
                  <c:v>78.907866747718217</c:v>
                </c:pt>
                <c:pt idx="3147">
                  <c:v>78.665787207434335</c:v>
                </c:pt>
                <c:pt idx="3148">
                  <c:v>78.423400963503013</c:v>
                </c:pt>
                <c:pt idx="3149">
                  <c:v>78.180711108357272</c:v>
                </c:pt>
                <c:pt idx="3150">
                  <c:v>77.93772072182324</c:v>
                </c:pt>
                <c:pt idx="3151">
                  <c:v>77.694432871062787</c:v>
                </c:pt>
                <c:pt idx="3152">
                  <c:v>77.450850610510912</c:v>
                </c:pt>
                <c:pt idx="3153">
                  <c:v>77.206976981827481</c:v>
                </c:pt>
                <c:pt idx="3154">
                  <c:v>76.962815013841364</c:v>
                </c:pt>
                <c:pt idx="3155">
                  <c:v>76.718367722502379</c:v>
                </c:pt>
                <c:pt idx="3156">
                  <c:v>76.473638110837243</c:v>
                </c:pt>
                <c:pt idx="3157">
                  <c:v>76.228629168907787</c:v>
                </c:pt>
                <c:pt idx="3158">
                  <c:v>75.983343873766927</c:v>
                </c:pt>
                <c:pt idx="3159">
                  <c:v>75.737785189426972</c:v>
                </c:pt>
                <c:pt idx="3160">
                  <c:v>75.491956066820862</c:v>
                </c:pt>
                <c:pt idx="3161">
                  <c:v>75.245859443772659</c:v>
                </c:pt>
                <c:pt idx="3162">
                  <c:v>74.999498244968862</c:v>
                </c:pt>
                <c:pt idx="3163">
                  <c:v>74.752875381931347</c:v>
                </c:pt>
                <c:pt idx="3164">
                  <c:v>74.505993752993305</c:v>
                </c:pt>
                <c:pt idx="3165">
                  <c:v>74.258856243278458</c:v>
                </c:pt>
                <c:pt idx="3166">
                  <c:v>74.011465724683404</c:v>
                </c:pt>
                <c:pt idx="3167">
                  <c:v>73.763825055856998</c:v>
                </c:pt>
                <c:pt idx="3168">
                  <c:v>73.515937082191442</c:v>
                </c:pt>
                <c:pt idx="3169">
                  <c:v>73.267804635807948</c:v>
                </c:pt>
                <c:pt idx="3170">
                  <c:v>73.01943053554696</c:v>
                </c:pt>
                <c:pt idx="3171">
                  <c:v>72.770817586960902</c:v>
                </c:pt>
                <c:pt idx="3172">
                  <c:v>72.5219685823118</c:v>
                </c:pt>
                <c:pt idx="3173">
                  <c:v>72.272886300564934</c:v>
                </c:pt>
                <c:pt idx="3174">
                  <c:v>72.023573507387724</c:v>
                </c:pt>
                <c:pt idx="3175">
                  <c:v>71.774032955155405</c:v>
                </c:pt>
                <c:pt idx="3176">
                  <c:v>71.524267382948821</c:v>
                </c:pt>
                <c:pt idx="3177">
                  <c:v>71.27427951656334</c:v>
                </c:pt>
                <c:pt idx="3178">
                  <c:v>71.024072068514542</c:v>
                </c:pt>
                <c:pt idx="3179">
                  <c:v>70.773647738044176</c:v>
                </c:pt>
                <c:pt idx="3180">
                  <c:v>70.523009211136696</c:v>
                </c:pt>
                <c:pt idx="3181">
                  <c:v>70.272159160527309</c:v>
                </c:pt>
                <c:pt idx="3182">
                  <c:v>70.02110024571634</c:v>
                </c:pt>
                <c:pt idx="3183">
                  <c:v>69.769835112988787</c:v>
                </c:pt>
                <c:pt idx="3184">
                  <c:v>69.518366395425531</c:v>
                </c:pt>
                <c:pt idx="3185">
                  <c:v>69.266696712926304</c:v>
                </c:pt>
                <c:pt idx="3186">
                  <c:v>69.014828672231943</c:v>
                </c:pt>
                <c:pt idx="3187">
                  <c:v>68.762764866941737</c:v>
                </c:pt>
                <c:pt idx="3188">
                  <c:v>68.510507877539382</c:v>
                </c:pt>
                <c:pt idx="3189">
                  <c:v>68.258060271419808</c:v>
                </c:pt>
                <c:pt idx="3190">
                  <c:v>68.005424602910608</c:v>
                </c:pt>
                <c:pt idx="3191">
                  <c:v>67.752603413302054</c:v>
                </c:pt>
                <c:pt idx="3192">
                  <c:v>67.49959923087917</c:v>
                </c:pt>
                <c:pt idx="3193">
                  <c:v>67.246414570946826</c:v>
                </c:pt>
                <c:pt idx="3194">
                  <c:v>66.993051935862027</c:v>
                </c:pt>
                <c:pt idx="3195">
                  <c:v>66.739513815068861</c:v>
                </c:pt>
                <c:pt idx="3196">
                  <c:v>66.485802685130849</c:v>
                </c:pt>
                <c:pt idx="3197">
                  <c:v>66.231921009764164</c:v>
                </c:pt>
                <c:pt idx="3198">
                  <c:v>65.977871239874034</c:v>
                </c:pt>
                <c:pt idx="3199">
                  <c:v>65.723655813594036</c:v>
                </c:pt>
                <c:pt idx="3200">
                  <c:v>65.469277156319691</c:v>
                </c:pt>
                <c:pt idx="3201">
                  <c:v>65.214737680748712</c:v>
                </c:pt>
                <c:pt idx="3202">
                  <c:v>64.960039786923346</c:v>
                </c:pt>
                <c:pt idx="3203">
                  <c:v>64.705185862265438</c:v>
                </c:pt>
                <c:pt idx="3204">
                  <c:v>64.450178281621689</c:v>
                </c:pt>
                <c:pt idx="3205">
                  <c:v>64.195019407305338</c:v>
                </c:pt>
                <c:pt idx="3206">
                  <c:v>63.939711589136223</c:v>
                </c:pt>
                <c:pt idx="3207">
                  <c:v>63.684257164488145</c:v>
                </c:pt>
                <c:pt idx="3208">
                  <c:v>63.428658458328471</c:v>
                </c:pt>
                <c:pt idx="3209">
                  <c:v>63.172917783267749</c:v>
                </c:pt>
                <c:pt idx="3210">
                  <c:v>62.917037439601842</c:v>
                </c:pt>
                <c:pt idx="3211">
                  <c:v>62.661019715360794</c:v>
                </c:pt>
                <c:pt idx="3212">
                  <c:v>62.404866886352224</c:v>
                </c:pt>
                <c:pt idx="3213">
                  <c:v>62.1485812162108</c:v>
                </c:pt>
                <c:pt idx="3214">
                  <c:v>61.89216495644726</c:v>
                </c:pt>
                <c:pt idx="3215">
                  <c:v>61.635620346492914</c:v>
                </c:pt>
                <c:pt idx="3216">
                  <c:v>61.37894961375099</c:v>
                </c:pt>
                <c:pt idx="3217">
                  <c:v>61.122154973646388</c:v>
                </c:pt>
                <c:pt idx="3218">
                  <c:v>60.865238629672717</c:v>
                </c:pt>
                <c:pt idx="3219">
                  <c:v>60.608202773445399</c:v>
                </c:pt>
                <c:pt idx="3220">
                  <c:v>60.351049584748935</c:v>
                </c:pt>
                <c:pt idx="3221">
                  <c:v>60.093781231589318</c:v>
                </c:pt>
                <c:pt idx="3222">
                  <c:v>59.836399870245884</c:v>
                </c:pt>
                <c:pt idx="3223">
                  <c:v>59.578907645320484</c:v>
                </c:pt>
                <c:pt idx="3224">
                  <c:v>59.321306689790859</c:v>
                </c:pt>
                <c:pt idx="3225">
                  <c:v>59.063599125061856</c:v>
                </c:pt>
                <c:pt idx="3226">
                  <c:v>58.805787061017512</c:v>
                </c:pt>
                <c:pt idx="3227">
                  <c:v>58.547872596071898</c:v>
                </c:pt>
                <c:pt idx="3228">
                  <c:v>58.289857817226348</c:v>
                </c:pt>
                <c:pt idx="3229">
                  <c:v>58.0317448001164</c:v>
                </c:pt>
                <c:pt idx="3230">
                  <c:v>57.773535609068162</c:v>
                </c:pt>
                <c:pt idx="3231">
                  <c:v>57.515232297151073</c:v>
                </c:pt>
                <c:pt idx="3232">
                  <c:v>57.256836906229395</c:v>
                </c:pt>
                <c:pt idx="3233">
                  <c:v>56.998351467018082</c:v>
                </c:pt>
                <c:pt idx="3234">
                  <c:v>56.739777999132741</c:v>
                </c:pt>
                <c:pt idx="3235">
                  <c:v>56.481118511147898</c:v>
                </c:pt>
                <c:pt idx="3236">
                  <c:v>56.222375000644732</c:v>
                </c:pt>
                <c:pt idx="3237">
                  <c:v>55.963549454270748</c:v>
                </c:pt>
                <c:pt idx="3238">
                  <c:v>55.704643847788688</c:v>
                </c:pt>
                <c:pt idx="3239">
                  <c:v>55.445660146132951</c:v>
                </c:pt>
                <c:pt idx="3240">
                  <c:v>55.1866003034622</c:v>
                </c:pt>
                <c:pt idx="3241">
                  <c:v>54.927466263213475</c:v>
                </c:pt>
                <c:pt idx="3242">
                  <c:v>54.668259958158046</c:v>
                </c:pt>
                <c:pt idx="3243">
                  <c:v>54.408983310449514</c:v>
                </c:pt>
                <c:pt idx="3244">
                  <c:v>54.149638231685557</c:v>
                </c:pt>
                <c:pt idx="3245">
                  <c:v>53.89022662295416</c:v>
                </c:pt>
                <c:pt idx="3246">
                  <c:v>53.630750374893296</c:v>
                </c:pt>
                <c:pt idx="3247">
                  <c:v>53.371211367741552</c:v>
                </c:pt>
                <c:pt idx="3248">
                  <c:v>53.111611471392365</c:v>
                </c:pt>
                <c:pt idx="3249">
                  <c:v>52.851952545448185</c:v>
                </c:pt>
                <c:pt idx="3250">
                  <c:v>52.592236439273606</c:v>
                </c:pt>
                <c:pt idx="3251">
                  <c:v>52.332464992051058</c:v>
                </c:pt>
                <c:pt idx="3252">
                  <c:v>52.072640032830009</c:v>
                </c:pt>
                <c:pt idx="3253">
                  <c:v>51.812763380584869</c:v>
                </c:pt>
                <c:pt idx="3254">
                  <c:v>51.552836844267205</c:v>
                </c:pt>
                <c:pt idx="3255">
                  <c:v>51.292862222856996</c:v>
                </c:pt>
                <c:pt idx="3256">
                  <c:v>51.032841305418998</c:v>
                </c:pt>
                <c:pt idx="3257">
                  <c:v>50.772775871155375</c:v>
                </c:pt>
                <c:pt idx="3258">
                  <c:v>50.512667689456549</c:v>
                </c:pt>
                <c:pt idx="3259">
                  <c:v>50.25251851995796</c:v>
                </c:pt>
                <c:pt idx="3260">
                  <c:v>49.992330112590537</c:v>
                </c:pt>
                <c:pt idx="3261">
                  <c:v>49.732104207634393</c:v>
                </c:pt>
                <c:pt idx="3262">
                  <c:v>49.471842535773192</c:v>
                </c:pt>
                <c:pt idx="3263">
                  <c:v>49.211546818144569</c:v>
                </c:pt>
                <c:pt idx="3264">
                  <c:v>48.951218766396096</c:v>
                </c:pt>
                <c:pt idx="3265">
                  <c:v>48.690860082734446</c:v>
                </c:pt>
                <c:pt idx="3266">
                  <c:v>48.430472459982468</c:v>
                </c:pt>
                <c:pt idx="3267">
                  <c:v>48.170057581627447</c:v>
                </c:pt>
                <c:pt idx="3268">
                  <c:v>47.909617121877005</c:v>
                </c:pt>
                <c:pt idx="3269">
                  <c:v>47.64915274571166</c:v>
                </c:pt>
                <c:pt idx="3270">
                  <c:v>47.388666108934586</c:v>
                </c:pt>
                <c:pt idx="3271">
                  <c:v>47.128158858227039</c:v>
                </c:pt>
                <c:pt idx="3272">
                  <c:v>46.867632631200053</c:v>
                </c:pt>
                <c:pt idx="3273">
                  <c:v>46.607089056446256</c:v>
                </c:pt>
                <c:pt idx="3274">
                  <c:v>46.346529753593472</c:v>
                </c:pt>
                <c:pt idx="3275">
                  <c:v>46.085956333355909</c:v>
                </c:pt>
                <c:pt idx="3276">
                  <c:v>45.825370397587562</c:v>
                </c:pt>
                <c:pt idx="3277">
                  <c:v>45.564773539334993</c:v>
                </c:pt>
                <c:pt idx="3278">
                  <c:v>45.304167342888178</c:v>
                </c:pt>
                <c:pt idx="3279">
                  <c:v>45.043553383834734</c:v>
                </c:pt>
                <c:pt idx="3280">
                  <c:v>44.782933229110967</c:v>
                </c:pt>
                <c:pt idx="3281">
                  <c:v>44.522308437054704</c:v>
                </c:pt>
                <c:pt idx="3282">
                  <c:v>44.261680557459357</c:v>
                </c:pt>
                <c:pt idx="3283">
                  <c:v>44.001051131623996</c:v>
                </c:pt>
                <c:pt idx="3284">
                  <c:v>43.740421692406869</c:v>
                </c:pt>
                <c:pt idx="3285">
                  <c:v>43.479793764279322</c:v>
                </c:pt>
                <c:pt idx="3286">
                  <c:v>43.219168863376098</c:v>
                </c:pt>
                <c:pt idx="3287">
                  <c:v>42.958548497550254</c:v>
                </c:pt>
                <c:pt idx="3288">
                  <c:v>42.697934166423778</c:v>
                </c:pt>
                <c:pt idx="3289">
                  <c:v>42.43732736144301</c:v>
                </c:pt>
                <c:pt idx="3290">
                  <c:v>42.176729565929321</c:v>
                </c:pt>
                <c:pt idx="3291">
                  <c:v>41.916142255133167</c:v>
                </c:pt>
                <c:pt idx="3292">
                  <c:v>41.655566896287866</c:v>
                </c:pt>
                <c:pt idx="3293">
                  <c:v>41.395004948660301</c:v>
                </c:pt>
                <c:pt idx="3294">
                  <c:v>41.134457863608048</c:v>
                </c:pt>
                <c:pt idx="3295">
                  <c:v>40.873927084628519</c:v>
                </c:pt>
                <c:pt idx="3296">
                  <c:v>40.61341404741691</c:v>
                </c:pt>
                <c:pt idx="3297">
                  <c:v>40.352920179916822</c:v>
                </c:pt>
                <c:pt idx="3298">
                  <c:v>40.092446902375286</c:v>
                </c:pt>
                <c:pt idx="3299">
                  <c:v>39.831995627395884</c:v>
                </c:pt>
                <c:pt idx="3300">
                  <c:v>39.571567759995503</c:v>
                </c:pt>
                <c:pt idx="3301">
                  <c:v>39.311164697654505</c:v>
                </c:pt>
                <c:pt idx="3302">
                  <c:v>39.050787830374901</c:v>
                </c:pt>
                <c:pt idx="3303">
                  <c:v>38.790438540733732</c:v>
                </c:pt>
                <c:pt idx="3304">
                  <c:v>38.530118203937747</c:v>
                </c:pt>
                <c:pt idx="3305">
                  <c:v>38.269828187878119</c:v>
                </c:pt>
                <c:pt idx="3306">
                  <c:v>38.009569853186832</c:v>
                </c:pt>
                <c:pt idx="3307">
                  <c:v>37.749344553291138</c:v>
                </c:pt>
                <c:pt idx="3308">
                  <c:v>37.489153634470568</c:v>
                </c:pt>
                <c:pt idx="3309">
                  <c:v>37.228998435910881</c:v>
                </c:pt>
                <c:pt idx="3310">
                  <c:v>36.968880289762978</c:v>
                </c:pt>
                <c:pt idx="3311">
                  <c:v>36.708800521195514</c:v>
                </c:pt>
                <c:pt idx="3312">
                  <c:v>36.448760448455403</c:v>
                </c:pt>
                <c:pt idx="3313">
                  <c:v>36.188761382923275</c:v>
                </c:pt>
                <c:pt idx="3314">
                  <c:v>35.928804629168695</c:v>
                </c:pt>
                <c:pt idx="3315">
                  <c:v>35.668891485011272</c:v>
                </c:pt>
                <c:pt idx="3316">
                  <c:v>35.409023241575767</c:v>
                </c:pt>
                <c:pt idx="3317">
                  <c:v>35.149201183350044</c:v>
                </c:pt>
                <c:pt idx="3318">
                  <c:v>34.889426588245044</c:v>
                </c:pt>
                <c:pt idx="3319">
                  <c:v>34.629700727652249</c:v>
                </c:pt>
                <c:pt idx="3320">
                  <c:v>34.370024866502092</c:v>
                </c:pt>
                <c:pt idx="3321">
                  <c:v>34.110400263323271</c:v>
                </c:pt>
                <c:pt idx="3322">
                  <c:v>33.85082817030414</c:v>
                </c:pt>
                <c:pt idx="3323">
                  <c:v>33.591309833349953</c:v>
                </c:pt>
                <c:pt idx="3324">
                  <c:v>33.331846492143569</c:v>
                </c:pt>
                <c:pt idx="3325">
                  <c:v>33.072439380206362</c:v>
                </c:pt>
                <c:pt idx="3326">
                  <c:v>32.813089724959639</c:v>
                </c:pt>
                <c:pt idx="3327">
                  <c:v>32.553798747783958</c:v>
                </c:pt>
                <c:pt idx="3328">
                  <c:v>32.294567664081484</c:v>
                </c:pt>
                <c:pt idx="3329">
                  <c:v>32.035397683337521</c:v>
                </c:pt>
                <c:pt idx="3330">
                  <c:v>31.776290009183072</c:v>
                </c:pt>
                <c:pt idx="3331">
                  <c:v>31.517245839455455</c:v>
                </c:pt>
                <c:pt idx="3332">
                  <c:v>31.258266366265275</c:v>
                </c:pt>
                <c:pt idx="3333">
                  <c:v>30.99935277605303</c:v>
                </c:pt>
                <c:pt idx="3334">
                  <c:v>30.740506249658267</c:v>
                </c:pt>
                <c:pt idx="3335">
                  <c:v>30.481727962380887</c:v>
                </c:pt>
                <c:pt idx="3336">
                  <c:v>30.223019084044523</c:v>
                </c:pt>
                <c:pt idx="3337">
                  <c:v>29.964380779063447</c:v>
                </c:pt>
                <c:pt idx="3338">
                  <c:v>29.705814206505039</c:v>
                </c:pt>
                <c:pt idx="3339">
                  <c:v>29.447320520156069</c:v>
                </c:pt>
                <c:pt idx="3340">
                  <c:v>29.188900868588206</c:v>
                </c:pt>
                <c:pt idx="3341">
                  <c:v>28.930556395223448</c:v>
                </c:pt>
                <c:pt idx="3342">
                  <c:v>28.672288238401535</c:v>
                </c:pt>
                <c:pt idx="3343">
                  <c:v>28.414097531444838</c:v>
                </c:pt>
                <c:pt idx="3344">
                  <c:v>28.15598540272606</c:v>
                </c:pt>
                <c:pt idx="3345">
                  <c:v>27.897952975736246</c:v>
                </c:pt>
                <c:pt idx="3346">
                  <c:v>27.640001369151861</c:v>
                </c:pt>
                <c:pt idx="3347">
                  <c:v>27.382131696901439</c:v>
                </c:pt>
                <c:pt idx="3348">
                  <c:v>27.124345068237034</c:v>
                </c:pt>
                <c:pt idx="3349">
                  <c:v>26.866642587799902</c:v>
                </c:pt>
                <c:pt idx="3350">
                  <c:v>26.60902535569079</c:v>
                </c:pt>
                <c:pt idx="3351">
                  <c:v>26.351494467539908</c:v>
                </c:pt>
                <c:pt idx="3352">
                  <c:v>26.094051014575257</c:v>
                </c:pt>
                <c:pt idx="3353">
                  <c:v>25.836696083693738</c:v>
                </c:pt>
                <c:pt idx="3354">
                  <c:v>25.579430757530901</c:v>
                </c:pt>
                <c:pt idx="3355">
                  <c:v>25.322256114532223</c:v>
                </c:pt>
                <c:pt idx="3356">
                  <c:v>25.065173229023515</c:v>
                </c:pt>
                <c:pt idx="3357">
                  <c:v>24.808183171282138</c:v>
                </c:pt>
                <c:pt idx="3358">
                  <c:v>24.551287007610455</c:v>
                </c:pt>
                <c:pt idx="3359">
                  <c:v>24.294485800404573</c:v>
                </c:pt>
                <c:pt idx="3360">
                  <c:v>24.037780608229781</c:v>
                </c:pt>
                <c:pt idx="3361">
                  <c:v>23.781172485890323</c:v>
                </c:pt>
                <c:pt idx="3362">
                  <c:v>23.524662484503949</c:v>
                </c:pt>
                <c:pt idx="3363">
                  <c:v>23.268251651576435</c:v>
                </c:pt>
                <c:pt idx="3364">
                  <c:v>23.01194103107008</c:v>
                </c:pt>
                <c:pt idx="3365">
                  <c:v>22.755731663482777</c:v>
                </c:pt>
                <c:pt idx="3366">
                  <c:v>22.499624585918809</c:v>
                </c:pt>
                <c:pt idx="3367">
                  <c:v>22.243620832163657</c:v>
                </c:pt>
                <c:pt idx="3368">
                  <c:v>21.987721432758264</c:v>
                </c:pt>
                <c:pt idx="3369">
                  <c:v>21.731927415074949</c:v>
                </c:pt>
                <c:pt idx="3370">
                  <c:v>21.476239803390683</c:v>
                </c:pt>
                <c:pt idx="3371">
                  <c:v>21.220659618962316</c:v>
                </c:pt>
                <c:pt idx="3372">
                  <c:v>20.965187880102803</c:v>
                </c:pt>
                <c:pt idx="3373">
                  <c:v>20.709825602256728</c:v>
                </c:pt>
                <c:pt idx="3374">
                  <c:v>20.454573798074392</c:v>
                </c:pt>
                <c:pt idx="3375">
                  <c:v>20.199433477490174</c:v>
                </c:pt>
                <c:pt idx="3376">
                  <c:v>19.944405647795804</c:v>
                </c:pt>
                <c:pt idx="3377">
                  <c:v>19.689491313718889</c:v>
                </c:pt>
                <c:pt idx="3378">
                  <c:v>19.434691477498347</c:v>
                </c:pt>
                <c:pt idx="3379">
                  <c:v>19.180007138960121</c:v>
                </c:pt>
                <c:pt idx="3380">
                  <c:v>18.925439295595908</c:v>
                </c:pt>
                <c:pt idx="3381">
                  <c:v>18.670988942637109</c:v>
                </c:pt>
                <c:pt idx="3382">
                  <c:v>18.416657073134672</c:v>
                </c:pt>
                <c:pt idx="3383">
                  <c:v>18.162444678033097</c:v>
                </c:pt>
                <c:pt idx="3384">
                  <c:v>17.908352746249989</c:v>
                </c:pt>
                <c:pt idx="3385">
                  <c:v>17.65438226475149</c:v>
                </c:pt>
                <c:pt idx="3386">
                  <c:v>17.400534218630241</c:v>
                </c:pt>
                <c:pt idx="3387">
                  <c:v>17.146809591181665</c:v>
                </c:pt>
                <c:pt idx="3388">
                  <c:v>16.893209363983317</c:v>
                </c:pt>
                <c:pt idx="3389">
                  <c:v>16.639734516969185</c:v>
                </c:pt>
                <c:pt idx="3390">
                  <c:v>16.386386028509179</c:v>
                </c:pt>
                <c:pt idx="3391">
                  <c:v>16.133164875485079</c:v>
                </c:pt>
                <c:pt idx="3392">
                  <c:v>15.880072033368805</c:v>
                </c:pt>
                <c:pt idx="3393">
                  <c:v>15.627108476299014</c:v>
                </c:pt>
                <c:pt idx="3394">
                  <c:v>15.374275177158353</c:v>
                </c:pt>
                <c:pt idx="3395">
                  <c:v>15.121573107649709</c:v>
                </c:pt>
                <c:pt idx="3396">
                  <c:v>14.869003238374546</c:v>
                </c:pt>
                <c:pt idx="3397">
                  <c:v>14.616566538909581</c:v>
                </c:pt>
                <c:pt idx="3398">
                  <c:v>14.364263977881791</c:v>
                </c:pt>
                <c:pt idx="3399">
                  <c:v>14.11209652304828</c:v>
                </c:pt>
                <c:pt idx="3400">
                  <c:v>13.860065141369631</c:v>
                </c:pt>
                <c:pt idx="3401">
                  <c:v>13.608170799088043</c:v>
                </c:pt>
                <c:pt idx="3402">
                  <c:v>13.35641446180324</c:v>
                </c:pt>
                <c:pt idx="3403">
                  <c:v>13.104797094547479</c:v>
                </c:pt>
                <c:pt idx="3404">
                  <c:v>12.853319661863992</c:v>
                </c:pt>
                <c:pt idx="3405">
                  <c:v>12.601983127878782</c:v>
                </c:pt>
                <c:pt idx="3406">
                  <c:v>12.350788456379377</c:v>
                </c:pt>
                <c:pt idx="3407">
                  <c:v>12.099736610888158</c:v>
                </c:pt>
                <c:pt idx="3408">
                  <c:v>11.84882855473731</c:v>
                </c:pt>
                <c:pt idx="3409">
                  <c:v>11.598065251144448</c:v>
                </c:pt>
                <c:pt idx="3410">
                  <c:v>11.347447663285664</c:v>
                </c:pt>
                <c:pt idx="3411">
                  <c:v>11.09697675436982</c:v>
                </c:pt>
                <c:pt idx="3412">
                  <c:v>10.846653487713098</c:v>
                </c:pt>
                <c:pt idx="3413">
                  <c:v>10.596478826810596</c:v>
                </c:pt>
                <c:pt idx="3414">
                  <c:v>10.346453735411274</c:v>
                </c:pt>
                <c:pt idx="3415">
                  <c:v>10.096579177588239</c:v>
                </c:pt>
                <c:pt idx="3416">
                  <c:v>9.8468561178137008</c:v>
                </c:pt>
                <c:pt idx="3417">
                  <c:v>9.597285521027743</c:v>
                </c:pt>
                <c:pt idx="3418">
                  <c:v>9.3478683527119983</c:v>
                </c:pt>
                <c:pt idx="3419">
                  <c:v>9.0986055789588249</c:v>
                </c:pt>
                <c:pt idx="3420">
                  <c:v>8.8494981665433556</c:v>
                </c:pt>
                <c:pt idx="3421">
                  <c:v>8.6005470829922217</c:v>
                </c:pt>
                <c:pt idx="3422">
                  <c:v>8.3517532966528165</c:v>
                </c:pt>
                <c:pt idx="3423">
                  <c:v>8.103117776763952</c:v>
                </c:pt>
                <c:pt idx="3424">
                  <c:v>7.8546414935222231</c:v>
                </c:pt>
                <c:pt idx="3425">
                  <c:v>7.6063254181511297</c:v>
                </c:pt>
                <c:pt idx="3426">
                  <c:v>7.3581705229681234</c:v>
                </c:pt>
                <c:pt idx="3427">
                  <c:v>7.1101777814516254</c:v>
                </c:pt>
                <c:pt idx="3428">
                  <c:v>6.8623481683061698</c:v>
                </c:pt>
                <c:pt idx="3429">
                  <c:v>6.6146826595289383</c:v>
                </c:pt>
                <c:pt idx="3430">
                  <c:v>6.3671822324742209</c:v>
                </c:pt>
                <c:pt idx="3431">
                  <c:v>6.1198478659184445</c:v>
                </c:pt>
                <c:pt idx="3432">
                  <c:v>5.8726805401226159</c:v>
                </c:pt>
                <c:pt idx="3433">
                  <c:v>5.6256812368957867</c:v>
                </c:pt>
                <c:pt idx="3434">
                  <c:v>5.3788509396580935</c:v>
                </c:pt>
                <c:pt idx="3435">
                  <c:v>5.1321906335007554</c:v>
                </c:pt>
                <c:pt idx="3436">
                  <c:v>4.8857013052486309</c:v>
                </c:pt>
                <c:pt idx="3437">
                  <c:v>4.6393839435184816</c:v>
                </c:pt>
                <c:pt idx="3438">
                  <c:v>4.3932395387802785</c:v>
                </c:pt>
                <c:pt idx="3439">
                  <c:v>4.1472690834136472</c:v>
                </c:pt>
                <c:pt idx="3440">
                  <c:v>3.9014735717678946</c:v>
                </c:pt>
                <c:pt idx="3441">
                  <c:v>3.6558540002176301</c:v>
                </c:pt>
                <c:pt idx="3442">
                  <c:v>3.4104113672184724</c:v>
                </c:pt>
                <c:pt idx="3443">
                  <c:v>3.1651466733644043</c:v>
                </c:pt>
                <c:pt idx="3444">
                  <c:v>2.9200609214401254</c:v>
                </c:pt>
                <c:pt idx="3445">
                  <c:v>2.675155116476077</c:v>
                </c:pt>
                <c:pt idx="3446">
                  <c:v>2.4304302658006804</c:v>
                </c:pt>
                <c:pt idx="3447">
                  <c:v>2.1858873790918949</c:v>
                </c:pt>
                <c:pt idx="3448">
                  <c:v>1.9415274684293422</c:v>
                </c:pt>
                <c:pt idx="3449">
                  <c:v>1.6973515483433346</c:v>
                </c:pt>
                <c:pt idx="3450">
                  <c:v>1.4533606358642714</c:v>
                </c:pt>
                <c:pt idx="3451">
                  <c:v>1.2095557505710985</c:v>
                </c:pt>
                <c:pt idx="3452">
                  <c:v>0.96593791463857315</c:v>
                </c:pt>
                <c:pt idx="3453">
                  <c:v>0.72250815288325043</c:v>
                </c:pt>
                <c:pt idx="3454">
                  <c:v>0.47926749280847503</c:v>
                </c:pt>
                <c:pt idx="3455">
                  <c:v>0.23621696464905995</c:v>
                </c:pt>
                <c:pt idx="3456">
                  <c:v>-6.6423985843186983E-3</c:v>
                </c:pt>
                <c:pt idx="3457">
                  <c:v>-0.24930956106499025</c:v>
                </c:pt>
                <c:pt idx="3458">
                  <c:v>-0.49178348410754325</c:v>
                </c:pt>
                <c:pt idx="3459">
                  <c:v>-0.73406312612817715</c:v>
                </c:pt>
                <c:pt idx="3460">
                  <c:v>-0.97614744260559405</c:v>
                </c:pt>
                <c:pt idx="3461">
                  <c:v>-1.2180353860426294</c:v>
                </c:pt>
                <c:pt idx="3462">
                  <c:v>-1.4597259059298153</c:v>
                </c:pt>
                <c:pt idx="3463">
                  <c:v>-1.7012179487083472</c:v>
                </c:pt>
                <c:pt idx="3464">
                  <c:v>-1.9425104577375976</c:v>
                </c:pt>
                <c:pt idx="3465">
                  <c:v>-2.1836023732584238</c:v>
                </c:pt>
                <c:pt idx="3466">
                  <c:v>-2.4244926323626999</c:v>
                </c:pt>
                <c:pt idx="3467">
                  <c:v>-2.6651801689617969</c:v>
                </c:pt>
                <c:pt idx="3468">
                  <c:v>-2.905663913755518</c:v>
                </c:pt>
                <c:pt idx="3469">
                  <c:v>-3.145942794202881</c:v>
                </c:pt>
                <c:pt idx="3470">
                  <c:v>-3.3860157344957713</c:v>
                </c:pt>
                <c:pt idx="3471">
                  <c:v>-3.6258816555297813</c:v>
                </c:pt>
                <c:pt idx="3472">
                  <c:v>-3.8655394748808192</c:v>
                </c:pt>
                <c:pt idx="3473">
                  <c:v>-4.1049881067792739</c:v>
                </c:pt>
                <c:pt idx="3474">
                  <c:v>-4.3442264620873061</c:v>
                </c:pt>
                <c:pt idx="3475">
                  <c:v>-4.583253448276281</c:v>
                </c:pt>
                <c:pt idx="3476">
                  <c:v>-4.8220679694078399</c:v>
                </c:pt>
                <c:pt idx="3477">
                  <c:v>-5.060668926112271</c:v>
                </c:pt>
                <c:pt idx="3478">
                  <c:v>-5.2990552155701209</c:v>
                </c:pt>
                <c:pt idx="3479">
                  <c:v>-5.5372257314967896</c:v>
                </c:pt>
                <c:pt idx="3480">
                  <c:v>-5.7751793641258757</c:v>
                </c:pt>
                <c:pt idx="3481">
                  <c:v>-6.012915000193658</c:v>
                </c:pt>
                <c:pt idx="3482">
                  <c:v>-6.2504315229262488</c:v>
                </c:pt>
                <c:pt idx="3483">
                  <c:v>-6.487727812030073</c:v>
                </c:pt>
                <c:pt idx="3484">
                  <c:v>-6.724802743675383</c:v>
                </c:pt>
                <c:pt idx="3485">
                  <c:v>-6.9616551904920527</c:v>
                </c:pt>
                <c:pt idx="3486">
                  <c:v>-7.198284021558635</c:v>
                </c:pt>
                <c:pt idx="3487">
                  <c:v>-7.4346881023960236</c:v>
                </c:pt>
                <c:pt idx="3488">
                  <c:v>-7.6708662949608879</c:v>
                </c:pt>
                <c:pt idx="3489">
                  <c:v>-7.9068174576435695</c:v>
                </c:pt>
                <c:pt idx="3490">
                  <c:v>-8.1425404452619148</c:v>
                </c:pt>
                <c:pt idx="3491">
                  <c:v>-8.3780341090604225</c:v>
                </c:pt>
                <c:pt idx="3492">
                  <c:v>-8.6132972967120338</c:v>
                </c:pt>
                <c:pt idx="3493">
                  <c:v>-8.8483288523143528</c:v>
                </c:pt>
                <c:pt idx="3494">
                  <c:v>-9.0831276163959842</c:v>
                </c:pt>
                <c:pt idx="3495">
                  <c:v>-9.3176924259175848</c:v>
                </c:pt>
                <c:pt idx="3496">
                  <c:v>-9.5520221142767525</c:v>
                </c:pt>
                <c:pt idx="3497">
                  <c:v>-9.786115511313966</c:v>
                </c:pt>
                <c:pt idx="3498">
                  <c:v>-10.019971443320173</c:v>
                </c:pt>
                <c:pt idx="3499">
                  <c:v>-10.253588733046371</c:v>
                </c:pt>
                <c:pt idx="3500">
                  <c:v>-10.486966199710224</c:v>
                </c:pt>
                <c:pt idx="3501">
                  <c:v>-10.72010265901045</c:v>
                </c:pt>
                <c:pt idx="3502">
                  <c:v>-10.952996923138841</c:v>
                </c:pt>
                <c:pt idx="3503">
                  <c:v>-11.18564780079177</c:v>
                </c:pt>
                <c:pt idx="3504">
                  <c:v>-11.418054097187849</c:v>
                </c:pt>
                <c:pt idx="3505">
                  <c:v>-11.650214614083723</c:v>
                </c:pt>
                <c:pt idx="3506">
                  <c:v>-11.882128149789509</c:v>
                </c:pt>
                <c:pt idx="3507">
                  <c:v>-12.113793499192042</c:v>
                </c:pt>
                <c:pt idx="3508">
                  <c:v>-12.345209453770508</c:v>
                </c:pt>
                <c:pt idx="3509">
                  <c:v>-12.576374801622393</c:v>
                </c:pt>
                <c:pt idx="3510">
                  <c:v>-12.807288327482638</c:v>
                </c:pt>
                <c:pt idx="3511">
                  <c:v>-13.037948812750187</c:v>
                </c:pt>
                <c:pt idx="3512">
                  <c:v>-13.268355035511746</c:v>
                </c:pt>
                <c:pt idx="3513">
                  <c:v>-13.498505770571455</c:v>
                </c:pt>
                <c:pt idx="3514">
                  <c:v>-13.728399789474594</c:v>
                </c:pt>
                <c:pt idx="3515">
                  <c:v>-13.958035860540264</c:v>
                </c:pt>
                <c:pt idx="3516">
                  <c:v>-14.187412748891091</c:v>
                </c:pt>
                <c:pt idx="3517">
                  <c:v>-14.416529216484292</c:v>
                </c:pt>
                <c:pt idx="3518">
                  <c:v>-14.645384022145151</c:v>
                </c:pt>
                <c:pt idx="3519">
                  <c:v>-14.873975921602977</c:v>
                </c:pt>
                <c:pt idx="3520">
                  <c:v>-15.102303667523131</c:v>
                </c:pt>
                <c:pt idx="3521">
                  <c:v>-15.330366009547106</c:v>
                </c:pt>
                <c:pt idx="3522">
                  <c:v>-15.558161694329243</c:v>
                </c:pt>
                <c:pt idx="3523">
                  <c:v>-15.78568946557607</c:v>
                </c:pt>
                <c:pt idx="3524">
                  <c:v>-16.012948064087965</c:v>
                </c:pt>
                <c:pt idx="3525">
                  <c:v>-16.239936227798211</c:v>
                </c:pt>
                <c:pt idx="3526">
                  <c:v>-16.466652691819633</c:v>
                </c:pt>
                <c:pt idx="3527">
                  <c:v>-16.69309618848456</c:v>
                </c:pt>
                <c:pt idx="3528">
                  <c:v>-16.91926544739448</c:v>
                </c:pt>
                <c:pt idx="3529">
                  <c:v>-17.145159195463151</c:v>
                </c:pt>
                <c:pt idx="3530">
                  <c:v>-17.370776156966059</c:v>
                </c:pt>
                <c:pt idx="3531">
                  <c:v>-17.596115053589074</c:v>
                </c:pt>
                <c:pt idx="3532">
                  <c:v>-17.821174604478557</c:v>
                </c:pt>
                <c:pt idx="3533">
                  <c:v>-18.04595352629056</c:v>
                </c:pt>
                <c:pt idx="3534">
                  <c:v>-18.270450533247811</c:v>
                </c:pt>
                <c:pt idx="3535">
                  <c:v>-18.49466433718743</c:v>
                </c:pt>
                <c:pt idx="3536">
                  <c:v>-18.718593647620651</c:v>
                </c:pt>
                <c:pt idx="3537">
                  <c:v>-18.9422371717842</c:v>
                </c:pt>
                <c:pt idx="3538">
                  <c:v>-19.165593614700299</c:v>
                </c:pt>
                <c:pt idx="3539">
                  <c:v>-19.388661679233138</c:v>
                </c:pt>
                <c:pt idx="3540">
                  <c:v>-19.611440066147992</c:v>
                </c:pt>
                <c:pt idx="3541">
                  <c:v>-19.833927474171588</c:v>
                </c:pt>
                <c:pt idx="3542">
                  <c:v>-20.056122600051907</c:v>
                </c:pt>
                <c:pt idx="3543">
                  <c:v>-20.278024138623749</c:v>
                </c:pt>
                <c:pt idx="3544">
                  <c:v>-20.49963078286666</c:v>
                </c:pt>
                <c:pt idx="3545">
                  <c:v>-20.72094122397408</c:v>
                </c:pt>
                <c:pt idx="3546">
                  <c:v>-20.941954151415842</c:v>
                </c:pt>
                <c:pt idx="3547">
                  <c:v>-21.162668253004654</c:v>
                </c:pt>
                <c:pt idx="3548">
                  <c:v>-21.383082214964844</c:v>
                </c:pt>
                <c:pt idx="3549">
                  <c:v>-21.603194721998506</c:v>
                </c:pt>
                <c:pt idx="3550">
                  <c:v>-21.823004457356291</c:v>
                </c:pt>
                <c:pt idx="3551">
                  <c:v>-22.04251010290605</c:v>
                </c:pt>
                <c:pt idx="3552">
                  <c:v>-22.261710339205337</c:v>
                </c:pt>
                <c:pt idx="3553">
                  <c:v>-22.480603845572375</c:v>
                </c:pt>
                <c:pt idx="3554">
                  <c:v>-22.699189300159986</c:v>
                </c:pt>
                <c:pt idx="3555">
                  <c:v>-22.917465380027721</c:v>
                </c:pt>
                <c:pt idx="3556">
                  <c:v>-23.135430761217293</c:v>
                </c:pt>
                <c:pt idx="3557">
                  <c:v>-23.353084118830139</c:v>
                </c:pt>
                <c:pt idx="3558">
                  <c:v>-23.570424127099869</c:v>
                </c:pt>
                <c:pt idx="3559">
                  <c:v>-23.787449459473379</c:v>
                </c:pt>
                <c:pt idx="3560">
                  <c:v>-24.004158788686141</c:v>
                </c:pt>
                <c:pt idx="3561">
                  <c:v>-24.22055078684204</c:v>
                </c:pt>
                <c:pt idx="3562">
                  <c:v>-24.436624125495115</c:v>
                </c:pt>
                <c:pt idx="3563">
                  <c:v>-24.652377475725501</c:v>
                </c:pt>
                <c:pt idx="3564">
                  <c:v>-24.867809508225349</c:v>
                </c:pt>
                <c:pt idx="3565">
                  <c:v>-25.082918893377467</c:v>
                </c:pt>
                <c:pt idx="3566">
                  <c:v>-25.297704301342122</c:v>
                </c:pt>
                <c:pt idx="3567">
                  <c:v>-25.512164402134715</c:v>
                </c:pt>
                <c:pt idx="3568">
                  <c:v>-25.726297865715082</c:v>
                </c:pt>
                <c:pt idx="3569">
                  <c:v>-25.940103362070658</c:v>
                </c:pt>
                <c:pt idx="3570">
                  <c:v>-26.153579561301598</c:v>
                </c:pt>
                <c:pt idx="3571">
                  <c:v>-26.366725133708513</c:v>
                </c:pt>
                <c:pt idx="3572">
                  <c:v>-26.579538749875979</c:v>
                </c:pt>
                <c:pt idx="3573">
                  <c:v>-26.79201908076638</c:v>
                </c:pt>
                <c:pt idx="3574">
                  <c:v>-27.004164797800797</c:v>
                </c:pt>
                <c:pt idx="3575">
                  <c:v>-27.21597457295394</c:v>
                </c:pt>
                <c:pt idx="3576">
                  <c:v>-27.427447078840515</c:v>
                </c:pt>
                <c:pt idx="3577">
                  <c:v>-27.638580988805046</c:v>
                </c:pt>
                <c:pt idx="3578">
                  <c:v>-27.849374977014378</c:v>
                </c:pt>
                <c:pt idx="3579">
                  <c:v>-28.05982771854724</c:v>
                </c:pt>
                <c:pt idx="3580">
                  <c:v>-28.269937889485675</c:v>
                </c:pt>
                <c:pt idx="3581">
                  <c:v>-28.479704167010539</c:v>
                </c:pt>
                <c:pt idx="3582">
                  <c:v>-28.689125229488866</c:v>
                </c:pt>
                <c:pt idx="3583">
                  <c:v>-28.898199756571472</c:v>
                </c:pt>
                <c:pt idx="3584">
                  <c:v>-29.106926429284925</c:v>
                </c:pt>
                <c:pt idx="3585">
                  <c:v>-29.315303930125879</c:v>
                </c:pt>
                <c:pt idx="3586">
                  <c:v>-29.523330943155798</c:v>
                </c:pt>
                <c:pt idx="3587">
                  <c:v>-29.731006154095098</c:v>
                </c:pt>
                <c:pt idx="3588">
                  <c:v>-29.938328250421137</c:v>
                </c:pt>
                <c:pt idx="3589">
                  <c:v>-30.145295921460246</c:v>
                </c:pt>
                <c:pt idx="3590">
                  <c:v>-30.351907858488431</c:v>
                </c:pt>
                <c:pt idx="3591">
                  <c:v>-30.558162754823229</c:v>
                </c:pt>
                <c:pt idx="3592">
                  <c:v>-30.764059305925031</c:v>
                </c:pt>
                <c:pt idx="3593">
                  <c:v>-30.969596209491499</c:v>
                </c:pt>
                <c:pt idx="3594">
                  <c:v>-31.174772165556135</c:v>
                </c:pt>
                <c:pt idx="3595">
                  <c:v>-31.379585876586532</c:v>
                </c:pt>
                <c:pt idx="3596">
                  <c:v>-31.584036047582231</c:v>
                </c:pt>
                <c:pt idx="3597">
                  <c:v>-31.788121386173117</c:v>
                </c:pt>
                <c:pt idx="3598">
                  <c:v>-31.991840602718725</c:v>
                </c:pt>
                <c:pt idx="3599">
                  <c:v>-32.195192410407117</c:v>
                </c:pt>
                <c:pt idx="3600">
                  <c:v>-32.398175525353537</c:v>
                </c:pt>
                <c:pt idx="3601">
                  <c:v>-32.600788666700169</c:v>
                </c:pt>
                <c:pt idx="3602">
                  <c:v>-32.803030556716891</c:v>
                </c:pt>
                <c:pt idx="3603">
                  <c:v>-33.00489992089922</c:v>
                </c:pt>
                <c:pt idx="3604">
                  <c:v>-33.206395488070171</c:v>
                </c:pt>
                <c:pt idx="3605">
                  <c:v>-33.407515990479055</c:v>
                </c:pt>
                <c:pt idx="3606">
                  <c:v>-33.60826016390314</c:v>
                </c:pt>
                <c:pt idx="3607">
                  <c:v>-33.808626747747752</c:v>
                </c:pt>
                <c:pt idx="3608">
                  <c:v>-34.008614485144363</c:v>
                </c:pt>
                <c:pt idx="3609">
                  <c:v>-34.208222123056316</c:v>
                </c:pt>
                <c:pt idx="3610">
                  <c:v>-34.407448412375629</c:v>
                </c:pt>
                <c:pt idx="3611">
                  <c:v>-34.606292108023894</c:v>
                </c:pt>
                <c:pt idx="3612">
                  <c:v>-34.804751969056639</c:v>
                </c:pt>
                <c:pt idx="3613">
                  <c:v>-35.002826758759369</c:v>
                </c:pt>
                <c:pt idx="3614">
                  <c:v>-35.200515244753433</c:v>
                </c:pt>
                <c:pt idx="3615">
                  <c:v>-35.397816199093256</c:v>
                </c:pt>
                <c:pt idx="3616">
                  <c:v>-35.594728398369199</c:v>
                </c:pt>
                <c:pt idx="3617">
                  <c:v>-35.791250623806661</c:v>
                </c:pt>
                <c:pt idx="3618">
                  <c:v>-35.987381661371955</c:v>
                </c:pt>
                <c:pt idx="3619">
                  <c:v>-36.183120301865017</c:v>
                </c:pt>
                <c:pt idx="3620">
                  <c:v>-36.3784653410288</c:v>
                </c:pt>
                <c:pt idx="3621">
                  <c:v>-36.57341557964466</c:v>
                </c:pt>
                <c:pt idx="3622">
                  <c:v>-36.767969823633422</c:v>
                </c:pt>
                <c:pt idx="3623">
                  <c:v>-36.962126884157669</c:v>
                </c:pt>
                <c:pt idx="3624">
                  <c:v>-37.155885577723012</c:v>
                </c:pt>
                <c:pt idx="3625">
                  <c:v>-37.349244726274719</c:v>
                </c:pt>
                <c:pt idx="3626">
                  <c:v>-37.542203157300975</c:v>
                </c:pt>
                <c:pt idx="3627">
                  <c:v>-37.734759703932127</c:v>
                </c:pt>
                <c:pt idx="3628">
                  <c:v>-37.926913205040705</c:v>
                </c:pt>
                <c:pt idx="3629">
                  <c:v>-38.118662505339415</c:v>
                </c:pt>
                <c:pt idx="3630">
                  <c:v>-38.310006455483631</c:v>
                </c:pt>
                <c:pt idx="3631">
                  <c:v>-38.500943912167997</c:v>
                </c:pt>
                <c:pt idx="3632">
                  <c:v>-38.691473738226904</c:v>
                </c:pt>
                <c:pt idx="3633">
                  <c:v>-38.881594802732053</c:v>
                </c:pt>
                <c:pt idx="3634">
                  <c:v>-39.071305981093133</c:v>
                </c:pt>
                <c:pt idx="3635">
                  <c:v>-39.260606155152573</c:v>
                </c:pt>
                <c:pt idx="3636">
                  <c:v>-39.449494213288091</c:v>
                </c:pt>
                <c:pt idx="3637">
                  <c:v>-39.637969050506058</c:v>
                </c:pt>
                <c:pt idx="3638">
                  <c:v>-39.826029568541315</c:v>
                </c:pt>
                <c:pt idx="3639">
                  <c:v>-40.01367467595432</c:v>
                </c:pt>
                <c:pt idx="3640">
                  <c:v>-40.200903288227096</c:v>
                </c:pt>
                <c:pt idx="3641">
                  <c:v>-40.387714327859101</c:v>
                </c:pt>
                <c:pt idx="3642">
                  <c:v>-40.574106724463888</c:v>
                </c:pt>
                <c:pt idx="3643">
                  <c:v>-40.760079414866453</c:v>
                </c:pt>
                <c:pt idx="3644">
                  <c:v>-40.945631343194862</c:v>
                </c:pt>
                <c:pt idx="3645">
                  <c:v>-41.130761460978022</c:v>
                </c:pt>
                <c:pt idx="3646">
                  <c:v>-41.315468727239988</c:v>
                </c:pt>
                <c:pt idx="3647">
                  <c:v>-41.499752108592332</c:v>
                </c:pt>
                <c:pt idx="3648">
                  <c:v>-41.683610579328558</c:v>
                </c:pt>
                <c:pt idx="3649">
                  <c:v>-41.867043121519373</c:v>
                </c:pt>
                <c:pt idx="3650">
                  <c:v>-42.050048725100197</c:v>
                </c:pt>
                <c:pt idx="3651">
                  <c:v>-42.232626387970356</c:v>
                </c:pt>
                <c:pt idx="3652">
                  <c:v>-42.41477511607809</c:v>
                </c:pt>
                <c:pt idx="3653">
                  <c:v>-42.596493923517073</c:v>
                </c:pt>
                <c:pt idx="3654">
                  <c:v>-42.777781832613044</c:v>
                </c:pt>
                <c:pt idx="3655">
                  <c:v>-42.958637874017143</c:v>
                </c:pt>
                <c:pt idx="3656">
                  <c:v>-43.139061086794328</c:v>
                </c:pt>
                <c:pt idx="3657">
                  <c:v>-43.319050518511972</c:v>
                </c:pt>
                <c:pt idx="3658">
                  <c:v>-43.498605225329186</c:v>
                </c:pt>
                <c:pt idx="3659">
                  <c:v>-43.677724272085698</c:v>
                </c:pt>
                <c:pt idx="3660">
                  <c:v>-43.856406732386176</c:v>
                </c:pt>
                <c:pt idx="3661">
                  <c:v>-44.03465168868982</c:v>
                </c:pt>
                <c:pt idx="3662">
                  <c:v>-44.212458232397182</c:v>
                </c:pt>
                <c:pt idx="3663">
                  <c:v>-44.389825463932482</c:v>
                </c:pt>
                <c:pt idx="3664">
                  <c:v>-44.56675249283208</c:v>
                </c:pt>
                <c:pt idx="3665">
                  <c:v>-44.743238437826506</c:v>
                </c:pt>
                <c:pt idx="3666">
                  <c:v>-44.919282426922564</c:v>
                </c:pt>
                <c:pt idx="3667">
                  <c:v>-45.094883597493549</c:v>
                </c:pt>
                <c:pt idx="3668">
                  <c:v>-45.27004109635206</c:v>
                </c:pt>
                <c:pt idx="3669">
                  <c:v>-45.444754079837907</c:v>
                </c:pt>
                <c:pt idx="3670">
                  <c:v>-45.619021713896814</c:v>
                </c:pt>
                <c:pt idx="3671">
                  <c:v>-45.792843174162158</c:v>
                </c:pt>
                <c:pt idx="3672">
                  <c:v>-45.966217646031794</c:v>
                </c:pt>
                <c:pt idx="3673">
                  <c:v>-46.139144324748287</c:v>
                </c:pt>
                <c:pt idx="3674">
                  <c:v>-46.311622415477956</c:v>
                </c:pt>
                <c:pt idx="3675">
                  <c:v>-46.483651133385678</c:v>
                </c:pt>
                <c:pt idx="3676">
                  <c:v>-46.655229703714411</c:v>
                </c:pt>
                <c:pt idx="3677">
                  <c:v>-46.826357361857987</c:v>
                </c:pt>
                <c:pt idx="3678">
                  <c:v>-46.997033353436251</c:v>
                </c:pt>
                <c:pt idx="3679">
                  <c:v>-47.167256934371125</c:v>
                </c:pt>
                <c:pt idx="3680">
                  <c:v>-47.337027370958168</c:v>
                </c:pt>
                <c:pt idx="3681">
                  <c:v>-47.506343939940109</c:v>
                </c:pt>
                <c:pt idx="3682">
                  <c:v>-47.675205928577981</c:v>
                </c:pt>
                <c:pt idx="3683">
                  <c:v>-47.84361263471834</c:v>
                </c:pt>
                <c:pt idx="3684">
                  <c:v>-48.011563366871258</c:v>
                </c:pt>
                <c:pt idx="3685">
                  <c:v>-48.179057444270967</c:v>
                </c:pt>
                <c:pt idx="3686">
                  <c:v>-48.346094196947206</c:v>
                </c:pt>
                <c:pt idx="3687">
                  <c:v>-48.51267296579482</c:v>
                </c:pt>
                <c:pt idx="3688">
                  <c:v>-48.678793102637172</c:v>
                </c:pt>
                <c:pt idx="3689">
                  <c:v>-48.844453970289408</c:v>
                </c:pt>
                <c:pt idx="3690">
                  <c:v>-49.00965494262897</c:v>
                </c:pt>
                <c:pt idx="3691">
                  <c:v>-49.174395404653779</c:v>
                </c:pt>
                <c:pt idx="3692">
                  <c:v>-49.338674752546126</c:v>
                </c:pt>
                <c:pt idx="3693">
                  <c:v>-49.502492393736929</c:v>
                </c:pt>
                <c:pt idx="3694">
                  <c:v>-49.665847746961674</c:v>
                </c:pt>
                <c:pt idx="3695">
                  <c:v>-49.828740242324329</c:v>
                </c:pt>
                <c:pt idx="3696">
                  <c:v>-49.991169321352714</c:v>
                </c:pt>
                <c:pt idx="3697">
                  <c:v>-50.153134437058213</c:v>
                </c:pt>
                <c:pt idx="3698">
                  <c:v>-50.314635053991339</c:v>
                </c:pt>
                <c:pt idx="3699">
                  <c:v>-50.475670648297978</c:v>
                </c:pt>
                <c:pt idx="3700">
                  <c:v>-50.636240707772799</c:v>
                </c:pt>
                <c:pt idx="3701">
                  <c:v>-50.79634473191453</c:v>
                </c:pt>
                <c:pt idx="3702">
                  <c:v>-50.955982231976719</c:v>
                </c:pt>
                <c:pt idx="3703">
                  <c:v>-51.11515273102026</c:v>
                </c:pt>
                <c:pt idx="3704">
                  <c:v>-51.273855763962331</c:v>
                </c:pt>
                <c:pt idx="3705">
                  <c:v>-51.432090877627019</c:v>
                </c:pt>
                <c:pt idx="3706">
                  <c:v>-51.589857630792608</c:v>
                </c:pt>
                <c:pt idx="3707">
                  <c:v>-51.747155594239331</c:v>
                </c:pt>
                <c:pt idx="3708">
                  <c:v>-51.90398435079473</c:v>
                </c:pt>
                <c:pt idx="3709">
                  <c:v>-52.060343495378063</c:v>
                </c:pt>
                <c:pt idx="3710">
                  <c:v>-52.216232635044989</c:v>
                </c:pt>
                <c:pt idx="3711">
                  <c:v>-52.371651389029154</c:v>
                </c:pt>
                <c:pt idx="3712">
                  <c:v>-52.526599388783723</c:v>
                </c:pt>
                <c:pt idx="3713">
                  <c:v>-52.681076278022758</c:v>
                </c:pt>
                <c:pt idx="3714">
                  <c:v>-52.835081712758097</c:v>
                </c:pt>
                <c:pt idx="3715">
                  <c:v>-52.988615361338816</c:v>
                </c:pt>
                <c:pt idx="3716">
                  <c:v>-53.141676904487866</c:v>
                </c:pt>
                <c:pt idx="3717">
                  <c:v>-53.294266035337699</c:v>
                </c:pt>
                <c:pt idx="3718">
                  <c:v>-53.446382459462058</c:v>
                </c:pt>
                <c:pt idx="3719">
                  <c:v>-53.598025894913576</c:v>
                </c:pt>
                <c:pt idx="3720">
                  <c:v>-53.749196072251607</c:v>
                </c:pt>
                <c:pt idx="3721">
                  <c:v>-53.899892734575204</c:v>
                </c:pt>
                <c:pt idx="3722">
                  <c:v>-54.050115637550988</c:v>
                </c:pt>
                <c:pt idx="3723">
                  <c:v>-54.199864549442808</c:v>
                </c:pt>
                <c:pt idx="3724">
                  <c:v>-54.349139251138155</c:v>
                </c:pt>
                <c:pt idx="3725">
                  <c:v>-54.497939536172765</c:v>
                </c:pt>
                <c:pt idx="3726">
                  <c:v>-54.646265210756809</c:v>
                </c:pt>
                <c:pt idx="3727">
                  <c:v>-54.794116093797726</c:v>
                </c:pt>
                <c:pt idx="3728">
                  <c:v>-54.941492016919568</c:v>
                </c:pt>
                <c:pt idx="3729">
                  <c:v>-55.088392824488224</c:v>
                </c:pt>
                <c:pt idx="3730">
                  <c:v>-55.234818373626865</c:v>
                </c:pt>
                <c:pt idx="3731">
                  <c:v>-55.380768534234647</c:v>
                </c:pt>
                <c:pt idx="3732">
                  <c:v>-55.526243189006408</c:v>
                </c:pt>
                <c:pt idx="3733">
                  <c:v>-55.671242233443252</c:v>
                </c:pt>
                <c:pt idx="3734">
                  <c:v>-55.815765575871069</c:v>
                </c:pt>
                <c:pt idx="3735">
                  <c:v>-55.959813137450951</c:v>
                </c:pt>
                <c:pt idx="3736">
                  <c:v>-56.103384852191837</c:v>
                </c:pt>
                <c:pt idx="3737">
                  <c:v>-56.246480666959755</c:v>
                </c:pt>
                <c:pt idx="3738">
                  <c:v>-56.389100541486187</c:v>
                </c:pt>
                <c:pt idx="3739">
                  <c:v>-56.531244448378587</c:v>
                </c:pt>
                <c:pt idx="3740">
                  <c:v>-56.672912373123992</c:v>
                </c:pt>
                <c:pt idx="3741">
                  <c:v>-56.81410431409364</c:v>
                </c:pt>
                <c:pt idx="3742">
                  <c:v>-56.954820282547288</c:v>
                </c:pt>
                <c:pt idx="3743">
                  <c:v>-57.095060302636966</c:v>
                </c:pt>
                <c:pt idx="3744">
                  <c:v>-57.234824411403807</c:v>
                </c:pt>
                <c:pt idx="3745">
                  <c:v>-57.374112658782607</c:v>
                </c:pt>
                <c:pt idx="3746">
                  <c:v>-57.512925107595322</c:v>
                </c:pt>
                <c:pt idx="3747">
                  <c:v>-57.651261833551729</c:v>
                </c:pt>
                <c:pt idx="3748">
                  <c:v>-57.789122925241188</c:v>
                </c:pt>
                <c:pt idx="3749">
                  <c:v>-57.926508484129158</c:v>
                </c:pt>
                <c:pt idx="3750">
                  <c:v>-58.063418624549683</c:v>
                </c:pt>
                <c:pt idx="3751">
                  <c:v>-58.199853473694816</c:v>
                </c:pt>
                <c:pt idx="3752">
                  <c:v>-58.33581317160845</c:v>
                </c:pt>
                <c:pt idx="3753">
                  <c:v>-58.471297871170194</c:v>
                </c:pt>
                <c:pt idx="3754">
                  <c:v>-58.606307738085974</c:v>
                </c:pt>
                <c:pt idx="3755">
                  <c:v>-58.740842950872462</c:v>
                </c:pt>
                <c:pt idx="3756">
                  <c:v>-58.874903700842623</c:v>
                </c:pt>
                <c:pt idx="3757">
                  <c:v>-59.008490192088132</c:v>
                </c:pt>
                <c:pt idx="3758">
                  <c:v>-59.14160264145923</c:v>
                </c:pt>
                <c:pt idx="3759">
                  <c:v>-59.274241278550434</c:v>
                </c:pt>
                <c:pt idx="3760">
                  <c:v>-59.406406345673929</c:v>
                </c:pt>
                <c:pt idx="3761">
                  <c:v>-59.538098097839693</c:v>
                </c:pt>
                <c:pt idx="3762">
                  <c:v>-59.669316802733363</c:v>
                </c:pt>
                <c:pt idx="3763">
                  <c:v>-59.800062740687935</c:v>
                </c:pt>
                <c:pt idx="3764">
                  <c:v>-59.930336204660222</c:v>
                </c:pt>
                <c:pt idx="3765">
                  <c:v>-60.060137500200838</c:v>
                </c:pt>
                <c:pt idx="3766">
                  <c:v>-60.189466945426744</c:v>
                </c:pt>
                <c:pt idx="3767">
                  <c:v>-60.318324870990878</c:v>
                </c:pt>
                <c:pt idx="3768">
                  <c:v>-60.446711620048802</c:v>
                </c:pt>
                <c:pt idx="3769">
                  <c:v>-60.574627548227426</c:v>
                </c:pt>
                <c:pt idx="3770">
                  <c:v>-60.70207302358898</c:v>
                </c:pt>
                <c:pt idx="3771">
                  <c:v>-60.829048426596358</c:v>
                </c:pt>
                <c:pt idx="3772">
                  <c:v>-60.955554150075997</c:v>
                </c:pt>
                <c:pt idx="3773">
                  <c:v>-61.08159059917844</c:v>
                </c:pt>
                <c:pt idx="3774">
                  <c:v>-61.207158191339147</c:v>
                </c:pt>
                <c:pt idx="3775">
                  <c:v>-61.332257356238713</c:v>
                </c:pt>
                <c:pt idx="3776">
                  <c:v>-61.456888535757628</c:v>
                </c:pt>
                <c:pt idx="3777">
                  <c:v>-61.581052183936691</c:v>
                </c:pt>
                <c:pt idx="3778">
                  <c:v>-61.70474876692677</c:v>
                </c:pt>
                <c:pt idx="3779">
                  <c:v>-61.827978762947836</c:v>
                </c:pt>
                <c:pt idx="3780">
                  <c:v>-61.950742662238184</c:v>
                </c:pt>
                <c:pt idx="3781">
                  <c:v>-62.073040967006122</c:v>
                </c:pt>
                <c:pt idx="3782">
                  <c:v>-62.194874191381842</c:v>
                </c:pt>
                <c:pt idx="3783">
                  <c:v>-62.31624286136315</c:v>
                </c:pt>
                <c:pt idx="3784">
                  <c:v>-62.437147514766053</c:v>
                </c:pt>
                <c:pt idx="3785">
                  <c:v>-62.557588701167333</c:v>
                </c:pt>
                <c:pt idx="3786">
                  <c:v>-62.677566981853602</c:v>
                </c:pt>
                <c:pt idx="3787">
                  <c:v>-62.797082929762468</c:v>
                </c:pt>
                <c:pt idx="3788">
                  <c:v>-62.91613712942501</c:v>
                </c:pt>
                <c:pt idx="3789">
                  <c:v>-63.034730176906891</c:v>
                </c:pt>
                <c:pt idx="3790">
                  <c:v>-63.152862679752758</c:v>
                </c:pt>
                <c:pt idx="3791">
                  <c:v>-63.27053525691899</c:v>
                </c:pt>
                <c:pt idx="3792">
                  <c:v>-63.387748538715698</c:v>
                </c:pt>
                <c:pt idx="3793">
                  <c:v>-63.504503166740591</c:v>
                </c:pt>
                <c:pt idx="3794">
                  <c:v>-63.620799793819202</c:v>
                </c:pt>
                <c:pt idx="3795">
                  <c:v>-63.736639083932744</c:v>
                </c:pt>
                <c:pt idx="3796">
                  <c:v>-63.852021712155334</c:v>
                </c:pt>
                <c:pt idx="3797">
                  <c:v>-63.966948364588049</c:v>
                </c:pt>
                <c:pt idx="3798">
                  <c:v>-64.081419738283586</c:v>
                </c:pt>
                <c:pt idx="3799">
                  <c:v>-64.195436541182872</c:v>
                </c:pt>
                <c:pt idx="3800">
                  <c:v>-64.308999492040101</c:v>
                </c:pt>
                <c:pt idx="3801">
                  <c:v>-64.42210932035114</c:v>
                </c:pt>
              </c:numCache>
            </c:numRef>
          </c:yVal>
          <c:smooth val="0"/>
          <c:extLst>
            <c:ext xmlns:c16="http://schemas.microsoft.com/office/drawing/2014/chart" uri="{C3380CC4-5D6E-409C-BE32-E72D297353CC}">
              <c16:uniqueId val="{00000000-6423-4E7D-821C-09B8EADD5853}"/>
            </c:ext>
          </c:extLst>
        </c:ser>
        <c:dLbls>
          <c:showLegendKey val="0"/>
          <c:showVal val="0"/>
          <c:showCatName val="0"/>
          <c:showSerName val="0"/>
          <c:showPercent val="0"/>
          <c:showBubbleSize val="0"/>
        </c:dLbls>
        <c:axId val="175955968"/>
        <c:axId val="175949696"/>
      </c:scatterChart>
      <c:valAx>
        <c:axId val="17593331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947776"/>
        <c:crosses val="autoZero"/>
        <c:crossBetween val="midCat"/>
      </c:valAx>
      <c:valAx>
        <c:axId val="175947776"/>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933312"/>
        <c:crosses val="autoZero"/>
        <c:crossBetween val="midCat"/>
        <c:majorUnit val="20"/>
        <c:minorUnit val="10"/>
      </c:valAx>
      <c:valAx>
        <c:axId val="175949696"/>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crossAx val="175955968"/>
        <c:crosses val="max"/>
        <c:crossBetween val="midCat"/>
        <c:majorUnit val="45"/>
      </c:valAx>
      <c:valAx>
        <c:axId val="175955968"/>
        <c:scaling>
          <c:logBase val="10"/>
          <c:orientation val="minMax"/>
        </c:scaling>
        <c:delete val="1"/>
        <c:axPos val="b"/>
        <c:numFmt formatCode="General" sourceLinked="1"/>
        <c:majorTickMark val="out"/>
        <c:minorTickMark val="none"/>
        <c:tickLblPos val="nextTo"/>
        <c:crossAx val="175949696"/>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png"/><Relationship Id="rId4"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142</xdr:row>
          <xdr:rowOff>171450</xdr:rowOff>
        </xdr:from>
        <xdr:to>
          <xdr:col>7</xdr:col>
          <xdr:colOff>7553325</xdr:colOff>
          <xdr:row>172</xdr:row>
          <xdr:rowOff>9525</xdr:rowOff>
        </xdr:to>
        <xdr:sp macro="" textlink="">
          <xdr:nvSpPr>
            <xdr:cNvPr id="1047" name="Object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8467</xdr:colOff>
      <xdr:row>147</xdr:row>
      <xdr:rowOff>8467</xdr:rowOff>
    </xdr:from>
    <xdr:to>
      <xdr:col>4</xdr:col>
      <xdr:colOff>1096433</xdr:colOff>
      <xdr:row>168</xdr:row>
      <xdr:rowOff>148167</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793930</xdr:colOff>
      <xdr:row>39</xdr:row>
      <xdr:rowOff>170363</xdr:rowOff>
    </xdr:from>
    <xdr:to>
      <xdr:col>3</xdr:col>
      <xdr:colOff>5879373</xdr:colOff>
      <xdr:row>57</xdr:row>
      <xdr:rowOff>166280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994833</xdr:colOff>
      <xdr:row>29</xdr:row>
      <xdr:rowOff>1767416</xdr:rowOff>
    </xdr:from>
    <xdr:to>
      <xdr:col>4</xdr:col>
      <xdr:colOff>2995083</xdr:colOff>
      <xdr:row>29</xdr:row>
      <xdr:rowOff>2920999</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5433483" y="24875066"/>
          <a:ext cx="2000250" cy="1153583"/>
        </a:xfrm>
        <a:prstGeom prst="rect">
          <a:avLst/>
        </a:prstGeom>
      </xdr:spPr>
    </xdr:pic>
    <xdr:clientData/>
  </xdr:twoCellAnchor>
  <xdr:twoCellAnchor>
    <xdr:from>
      <xdr:col>4</xdr:col>
      <xdr:colOff>889000</xdr:colOff>
      <xdr:row>11</xdr:row>
      <xdr:rowOff>1493574</xdr:rowOff>
    </xdr:from>
    <xdr:to>
      <xdr:col>4</xdr:col>
      <xdr:colOff>2868930</xdr:colOff>
      <xdr:row>11</xdr:row>
      <xdr:rowOff>3647494</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27650" y="8904024"/>
          <a:ext cx="1979930" cy="2153920"/>
        </a:xfrm>
        <a:prstGeom prst="rect">
          <a:avLst/>
        </a:prstGeom>
        <a:noFill/>
        <a:ln>
          <a:noFill/>
        </a:ln>
      </xdr:spPr>
    </xdr:pic>
    <xdr:clientData/>
  </xdr:twoCellAnchor>
  <xdr:twoCellAnchor>
    <xdr:from>
      <xdr:col>4</xdr:col>
      <xdr:colOff>1322916</xdr:colOff>
      <xdr:row>28</xdr:row>
      <xdr:rowOff>2529416</xdr:rowOff>
    </xdr:from>
    <xdr:to>
      <xdr:col>4</xdr:col>
      <xdr:colOff>2590376</xdr:colOff>
      <xdr:row>28</xdr:row>
      <xdr:rowOff>3841326</xdr:rowOff>
    </xdr:to>
    <xdr:pic>
      <xdr:nvPicPr>
        <xdr:cNvPr id="4" name="Picture 3">
          <a:extLst>
            <a:ext uri="{FF2B5EF4-FFF2-40B4-BE49-F238E27FC236}">
              <a16:creationId xmlns:a16="http://schemas.microsoft.com/office/drawing/2014/main" id="{00000000-0008-0000-0400-000004000000}"/>
            </a:ext>
          </a:extLst>
        </xdr:cNvPr>
        <xdr:cNvPicPr/>
      </xdr:nvPicPr>
      <xdr:blipFill rotWithShape="1">
        <a:blip xmlns:r="http://schemas.openxmlformats.org/officeDocument/2006/relationships" r:embed="rId3"/>
        <a:srcRect l="3114"/>
        <a:stretch/>
      </xdr:blipFill>
      <xdr:spPr bwMode="auto">
        <a:xfrm>
          <a:off x="5761566" y="21674666"/>
          <a:ext cx="1267460" cy="131191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539750</xdr:colOff>
      <xdr:row>30</xdr:row>
      <xdr:rowOff>158750</xdr:rowOff>
    </xdr:from>
    <xdr:to>
      <xdr:col>4</xdr:col>
      <xdr:colOff>3275965</xdr:colOff>
      <xdr:row>30</xdr:row>
      <xdr:rowOff>1593215</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78400" y="28467050"/>
          <a:ext cx="2736215" cy="1434465"/>
        </a:xfrm>
        <a:prstGeom prst="rect">
          <a:avLst/>
        </a:prstGeom>
        <a:noFill/>
        <a:ln>
          <a:noFill/>
        </a:ln>
      </xdr:spPr>
    </xdr:pic>
    <xdr:clientData/>
  </xdr:twoCellAnchor>
  <xdr:twoCellAnchor>
    <xdr:from>
      <xdr:col>4</xdr:col>
      <xdr:colOff>931333</xdr:colOff>
      <xdr:row>31</xdr:row>
      <xdr:rowOff>846666</xdr:rowOff>
    </xdr:from>
    <xdr:to>
      <xdr:col>4</xdr:col>
      <xdr:colOff>2911263</xdr:colOff>
      <xdr:row>31</xdr:row>
      <xdr:rowOff>3000586</xdr:rowOff>
    </xdr:to>
    <xdr:pic>
      <xdr:nvPicPr>
        <xdr:cNvPr id="6" name="Picture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9983" y="30869466"/>
          <a:ext cx="1979930" cy="215392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270547\AppData\Local\Microsoft\Windows\INetCache\Content.MSO\TPS546x24A_Calculator_Checkli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atfish/TPS546x24A_Calculator_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Microsoft_Visio_2003-2010_Drawing.vsd"/></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i.com/lit/an/slva689/slva689.pdf" TargetMode="External"/><Relationship Id="rId2" Type="http://schemas.openxmlformats.org/officeDocument/2006/relationships/hyperlink" Target="http://www.ti.com/lit/an/slva689/slva689.pdf" TargetMode="External"/><Relationship Id="rId1" Type="http://schemas.openxmlformats.org/officeDocument/2006/relationships/hyperlink" Target="http://www.ti.com/lit/an/slva689/slva689.pdf"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Q146"/>
  <sheetViews>
    <sheetView tabSelected="1" topLeftCell="B1" zoomScale="90" zoomScaleNormal="90" workbookViewId="0">
      <pane ySplit="2" topLeftCell="A3" activePane="bottomLeft" state="frozen"/>
      <selection pane="bottomLeft" activeCell="E12" sqref="E12"/>
    </sheetView>
  </sheetViews>
  <sheetFormatPr defaultColWidth="9.140625" defaultRowHeight="14.25" x14ac:dyDescent="0.2"/>
  <cols>
    <col min="1" max="1" width="2.85546875" style="37" customWidth="1"/>
    <col min="2" max="2" width="28.140625" style="37" customWidth="1"/>
    <col min="3" max="6" width="15.5703125" style="37" customWidth="1"/>
    <col min="7" max="7" width="10.140625" style="37" bestFit="1" customWidth="1"/>
    <col min="8" max="8" width="113.28515625" style="37" customWidth="1"/>
    <col min="9" max="9" width="13.5703125" style="37" customWidth="1"/>
    <col min="10" max="10" width="37.85546875" style="37" customWidth="1"/>
    <col min="11" max="11" width="12" style="37" customWidth="1"/>
    <col min="12" max="12" width="13.140625" style="37" customWidth="1"/>
    <col min="13" max="16384" width="9.140625" style="37"/>
  </cols>
  <sheetData>
    <row r="1" spans="2:17" ht="24" thickBot="1" x14ac:dyDescent="0.25">
      <c r="B1" s="292" t="s">
        <v>549</v>
      </c>
      <c r="C1" s="292"/>
      <c r="D1" s="292"/>
      <c r="E1" s="292"/>
      <c r="F1" s="292"/>
      <c r="G1" s="292"/>
      <c r="H1" s="292"/>
    </row>
    <row r="2" spans="2:17" ht="26.25" thickBot="1" x14ac:dyDescent="0.25">
      <c r="B2" s="135" t="s">
        <v>20</v>
      </c>
      <c r="C2" s="135" t="s">
        <v>550</v>
      </c>
      <c r="D2" s="135" t="s">
        <v>551</v>
      </c>
      <c r="E2" s="135" t="s">
        <v>552</v>
      </c>
      <c r="F2" s="135" t="s">
        <v>553</v>
      </c>
      <c r="G2" s="136" t="s">
        <v>210</v>
      </c>
      <c r="H2" s="135" t="s">
        <v>554</v>
      </c>
      <c r="I2" s="137">
        <f>Vout*0.98</f>
        <v>0.83299999999999996</v>
      </c>
      <c r="J2" s="137">
        <f>Vout*1.02</f>
        <v>0.86699999999999999</v>
      </c>
      <c r="L2" s="138"/>
      <c r="M2" s="138"/>
      <c r="N2" s="138"/>
      <c r="O2" s="139"/>
      <c r="P2" s="138"/>
      <c r="Q2" s="138"/>
    </row>
    <row r="3" spans="2:17" x14ac:dyDescent="0.2">
      <c r="B3" s="45" t="s">
        <v>191</v>
      </c>
      <c r="C3" s="38" t="s">
        <v>193</v>
      </c>
      <c r="D3" s="40"/>
      <c r="E3" s="39"/>
      <c r="F3" s="40"/>
      <c r="G3" s="41" t="s">
        <v>198</v>
      </c>
      <c r="H3" s="140" t="s">
        <v>191</v>
      </c>
      <c r="I3" s="137"/>
      <c r="J3" s="141" t="s">
        <v>16</v>
      </c>
      <c r="L3" s="138"/>
      <c r="M3" s="138"/>
      <c r="N3" s="138"/>
      <c r="O3" s="139"/>
      <c r="P3" s="138"/>
      <c r="Q3" s="138"/>
    </row>
    <row r="4" spans="2:17" ht="15" x14ac:dyDescent="0.2">
      <c r="B4" s="45" t="s">
        <v>204</v>
      </c>
      <c r="D4" s="201">
        <f>VLOOKUP(C3,'Compensation References'!A2:C4,2,FALSE)</f>
        <v>40</v>
      </c>
      <c r="E4" s="39"/>
      <c r="F4" s="40"/>
      <c r="G4" s="41" t="s">
        <v>26</v>
      </c>
      <c r="H4" s="140" t="s">
        <v>199</v>
      </c>
      <c r="I4" s="137"/>
      <c r="J4" s="31" t="s">
        <v>546</v>
      </c>
      <c r="L4" s="138"/>
      <c r="M4" s="138"/>
      <c r="N4" s="138"/>
      <c r="O4" s="139"/>
      <c r="P4" s="138"/>
      <c r="Q4" s="138"/>
    </row>
    <row r="5" spans="2:17" ht="15" customHeight="1" x14ac:dyDescent="0.2">
      <c r="B5" s="45" t="s">
        <v>182</v>
      </c>
      <c r="C5" s="38">
        <v>5</v>
      </c>
      <c r="D5" s="40"/>
      <c r="E5" s="39"/>
      <c r="F5" s="40"/>
      <c r="G5" s="41" t="s">
        <v>22</v>
      </c>
      <c r="H5" s="140" t="s">
        <v>181</v>
      </c>
      <c r="I5" s="137">
        <f>Iout/2</f>
        <v>40</v>
      </c>
      <c r="J5" s="32" t="s">
        <v>547</v>
      </c>
      <c r="L5" s="138"/>
      <c r="M5" s="138"/>
      <c r="N5" s="138"/>
      <c r="O5" s="139"/>
      <c r="P5" s="138"/>
      <c r="Q5" s="138"/>
    </row>
    <row r="6" spans="2:17" ht="15" x14ac:dyDescent="0.2">
      <c r="B6" s="45" t="s">
        <v>23</v>
      </c>
      <c r="C6" s="38">
        <v>0.85</v>
      </c>
      <c r="D6" s="40"/>
      <c r="E6" s="39"/>
      <c r="F6" s="40"/>
      <c r="G6" s="41" t="s">
        <v>22</v>
      </c>
      <c r="H6" s="140" t="s">
        <v>24</v>
      </c>
      <c r="J6" s="33" t="s">
        <v>548</v>
      </c>
      <c r="L6" s="138"/>
      <c r="M6" s="138"/>
      <c r="N6" s="138"/>
      <c r="O6" s="139"/>
      <c r="P6" s="138"/>
      <c r="Q6" s="138"/>
    </row>
    <row r="7" spans="2:17" ht="15" x14ac:dyDescent="0.2">
      <c r="B7" s="45" t="s">
        <v>15</v>
      </c>
      <c r="C7" s="39"/>
      <c r="D7" s="40"/>
      <c r="E7" s="38">
        <v>0.5</v>
      </c>
      <c r="F7" s="138"/>
      <c r="G7" s="41" t="s">
        <v>22</v>
      </c>
      <c r="H7" s="140" t="s">
        <v>78</v>
      </c>
      <c r="J7" s="34" t="s">
        <v>17</v>
      </c>
      <c r="L7" s="138"/>
      <c r="M7" s="138"/>
      <c r="N7" s="138"/>
      <c r="O7" s="139"/>
      <c r="P7" s="138"/>
      <c r="Q7" s="138"/>
    </row>
    <row r="8" spans="2:17" ht="15" x14ac:dyDescent="0.2">
      <c r="B8" s="45" t="s">
        <v>170</v>
      </c>
      <c r="C8" s="39"/>
      <c r="D8" s="40"/>
      <c r="E8" s="39"/>
      <c r="F8" s="142">
        <f>VOSL*Vout</f>
        <v>0.42499999999999999</v>
      </c>
      <c r="G8" s="41" t="s">
        <v>22</v>
      </c>
      <c r="H8" s="140" t="s">
        <v>545</v>
      </c>
      <c r="J8" s="35" t="s">
        <v>18</v>
      </c>
      <c r="L8" s="138"/>
      <c r="M8" s="138"/>
      <c r="N8" s="138"/>
      <c r="O8" s="139"/>
      <c r="P8" s="138"/>
      <c r="Q8" s="138"/>
    </row>
    <row r="9" spans="2:17" ht="15" x14ac:dyDescent="0.2">
      <c r="B9" s="45" t="s">
        <v>25</v>
      </c>
      <c r="C9" s="38">
        <v>80</v>
      </c>
      <c r="D9" s="40"/>
      <c r="E9" s="39"/>
      <c r="F9" s="40"/>
      <c r="G9" s="41" t="s">
        <v>26</v>
      </c>
      <c r="H9" s="140" t="s">
        <v>137</v>
      </c>
      <c r="J9" s="36" t="s">
        <v>19</v>
      </c>
      <c r="L9" s="138"/>
      <c r="M9" s="138"/>
      <c r="N9" s="138"/>
      <c r="O9" s="139"/>
      <c r="P9" s="138"/>
      <c r="Q9" s="138"/>
    </row>
    <row r="10" spans="2:17" x14ac:dyDescent="0.2">
      <c r="B10" s="45" t="s">
        <v>128</v>
      </c>
      <c r="C10" s="38">
        <v>2</v>
      </c>
      <c r="D10" s="40"/>
      <c r="E10" s="39"/>
      <c r="F10" s="40"/>
      <c r="G10" s="41" t="s">
        <v>130</v>
      </c>
      <c r="H10" s="140" t="s">
        <v>129</v>
      </c>
      <c r="K10" s="138"/>
      <c r="L10" s="138"/>
      <c r="M10" s="138"/>
      <c r="N10" s="138"/>
      <c r="O10" s="139"/>
      <c r="P10" s="138"/>
      <c r="Q10" s="138"/>
    </row>
    <row r="11" spans="2:17" ht="15" thickBot="1" x14ac:dyDescent="0.25">
      <c r="B11" s="45" t="s">
        <v>138</v>
      </c>
      <c r="C11" s="39"/>
      <c r="D11" s="143">
        <f>Iout/Phases</f>
        <v>40</v>
      </c>
      <c r="E11" s="39"/>
      <c r="F11" s="40"/>
      <c r="G11" s="41" t="s">
        <v>26</v>
      </c>
      <c r="H11" s="140" t="s">
        <v>200</v>
      </c>
      <c r="K11" s="138"/>
      <c r="L11" s="138"/>
      <c r="M11" s="138"/>
      <c r="N11" s="138"/>
      <c r="O11" s="139"/>
      <c r="P11" s="138"/>
      <c r="Q11" s="138"/>
    </row>
    <row r="12" spans="2:17" ht="15" customHeight="1" x14ac:dyDescent="0.2">
      <c r="B12" s="45" t="s">
        <v>27</v>
      </c>
      <c r="C12" s="38">
        <v>10</v>
      </c>
      <c r="D12" s="40"/>
      <c r="E12" s="39"/>
      <c r="F12" s="40"/>
      <c r="G12" s="41" t="s">
        <v>26</v>
      </c>
      <c r="H12" s="140" t="s">
        <v>28</v>
      </c>
      <c r="J12" s="293" t="s">
        <v>205</v>
      </c>
      <c r="K12" s="138"/>
      <c r="L12" s="138"/>
      <c r="M12" s="138"/>
      <c r="N12" s="138"/>
      <c r="O12" s="139"/>
      <c r="P12" s="138"/>
      <c r="Q12" s="138"/>
    </row>
    <row r="13" spans="2:17" x14ac:dyDescent="0.2">
      <c r="B13" s="45" t="s">
        <v>29</v>
      </c>
      <c r="C13" s="38">
        <f>Vout*15</f>
        <v>12.75</v>
      </c>
      <c r="D13" s="40"/>
      <c r="E13" s="39"/>
      <c r="F13" s="40"/>
      <c r="G13" s="41" t="s">
        <v>30</v>
      </c>
      <c r="H13" s="140" t="s">
        <v>31</v>
      </c>
      <c r="J13" s="294"/>
      <c r="K13" s="144"/>
      <c r="L13" s="138"/>
      <c r="M13" s="138"/>
      <c r="N13" s="138"/>
      <c r="O13" s="139"/>
      <c r="P13" s="138"/>
      <c r="Q13" s="138"/>
    </row>
    <row r="14" spans="2:17" x14ac:dyDescent="0.2">
      <c r="B14" s="45" t="s">
        <v>32</v>
      </c>
      <c r="C14" s="38">
        <f>Vout*40</f>
        <v>34</v>
      </c>
      <c r="D14" s="40"/>
      <c r="E14" s="39"/>
      <c r="F14" s="40"/>
      <c r="G14" s="41" t="s">
        <v>30</v>
      </c>
      <c r="H14" s="140" t="s">
        <v>33</v>
      </c>
      <c r="J14" s="294"/>
      <c r="K14" s="145"/>
      <c r="L14" s="138"/>
      <c r="M14" s="138"/>
      <c r="N14" s="138"/>
      <c r="O14" s="139"/>
      <c r="P14" s="138"/>
      <c r="Q14" s="138"/>
    </row>
    <row r="15" spans="2:17" x14ac:dyDescent="0.2">
      <c r="B15" s="45" t="s">
        <v>34</v>
      </c>
      <c r="C15" s="38">
        <f>Vout*40</f>
        <v>34</v>
      </c>
      <c r="D15" s="40"/>
      <c r="E15" s="39"/>
      <c r="F15" s="40"/>
      <c r="G15" s="41" t="s">
        <v>30</v>
      </c>
      <c r="H15" s="140" t="s">
        <v>35</v>
      </c>
      <c r="J15" s="294"/>
      <c r="K15" s="145"/>
      <c r="L15" s="138"/>
      <c r="M15" s="138"/>
      <c r="N15" s="138"/>
      <c r="O15" s="139"/>
      <c r="P15" s="138"/>
      <c r="Q15" s="138"/>
    </row>
    <row r="16" spans="2:17" ht="15" thickBot="1" x14ac:dyDescent="0.25">
      <c r="B16" s="45" t="s">
        <v>36</v>
      </c>
      <c r="C16" s="38">
        <v>550</v>
      </c>
      <c r="D16" s="40"/>
      <c r="E16" s="39"/>
      <c r="F16" s="40"/>
      <c r="G16" s="41" t="s">
        <v>11</v>
      </c>
      <c r="H16" s="140" t="s">
        <v>354</v>
      </c>
      <c r="J16" s="294"/>
      <c r="K16" s="145"/>
    </row>
    <row r="17" spans="2:11" ht="15.75" x14ac:dyDescent="0.2">
      <c r="B17" s="321" t="s">
        <v>669</v>
      </c>
      <c r="C17" s="322"/>
      <c r="D17" s="322"/>
      <c r="E17" s="322"/>
      <c r="F17" s="322"/>
      <c r="G17" s="322"/>
      <c r="H17" s="323"/>
      <c r="J17" s="294"/>
      <c r="K17" s="145"/>
    </row>
    <row r="18" spans="2:11" ht="15" thickBot="1" x14ac:dyDescent="0.25">
      <c r="B18" s="324" t="s">
        <v>670</v>
      </c>
      <c r="C18" s="325"/>
      <c r="D18" s="325"/>
      <c r="E18" s="325"/>
      <c r="F18" s="325"/>
      <c r="G18" s="325"/>
      <c r="H18" s="326"/>
      <c r="J18" s="294"/>
      <c r="K18" s="145"/>
    </row>
    <row r="19" spans="2:11" x14ac:dyDescent="0.2">
      <c r="B19" s="44" t="s">
        <v>44</v>
      </c>
      <c r="C19" s="116"/>
      <c r="D19" s="258">
        <f>(Pvin-Vout)*(Vout/Pvin)/(fsw*10^3)*10^6</f>
        <v>1.2827272727272727</v>
      </c>
      <c r="E19" s="259"/>
      <c r="F19" s="260"/>
      <c r="G19" s="42" t="s">
        <v>45</v>
      </c>
      <c r="H19" s="261" t="s">
        <v>46</v>
      </c>
      <c r="J19" s="294"/>
      <c r="K19" s="145"/>
    </row>
    <row r="20" spans="2:11" x14ac:dyDescent="0.2">
      <c r="B20" s="45" t="s">
        <v>47</v>
      </c>
      <c r="C20" s="39"/>
      <c r="D20" s="146">
        <f>D19/(0.1*Iout/Phases)</f>
        <v>0.32068181818181818</v>
      </c>
      <c r="E20" s="119"/>
      <c r="F20" s="47"/>
      <c r="G20" s="41" t="s">
        <v>41</v>
      </c>
      <c r="H20" s="140" t="s">
        <v>48</v>
      </c>
      <c r="J20" s="294"/>
      <c r="K20" s="145"/>
    </row>
    <row r="21" spans="2:11" x14ac:dyDescent="0.2">
      <c r="B21" s="45" t="s">
        <v>42</v>
      </c>
      <c r="C21" s="39"/>
      <c r="D21" s="146">
        <f>D19/(0.4*Iout/Phases)</f>
        <v>8.0170454545454545E-2</v>
      </c>
      <c r="E21" s="119"/>
      <c r="F21" s="47"/>
      <c r="G21" s="41" t="s">
        <v>41</v>
      </c>
      <c r="H21" s="140" t="s">
        <v>43</v>
      </c>
      <c r="J21" s="294"/>
      <c r="K21" s="138"/>
    </row>
    <row r="22" spans="2:11" x14ac:dyDescent="0.2">
      <c r="B22" s="45" t="s">
        <v>692</v>
      </c>
      <c r="C22" s="39"/>
      <c r="D22" s="146">
        <f>D19/(0.3*Iout/Phases)</f>
        <v>0.10689393939393939</v>
      </c>
      <c r="E22" s="119"/>
      <c r="F22" s="47"/>
      <c r="G22" s="41" t="s">
        <v>41</v>
      </c>
      <c r="H22" s="140" t="s">
        <v>693</v>
      </c>
      <c r="J22" s="294"/>
      <c r="K22" s="138"/>
    </row>
    <row r="23" spans="2:11" x14ac:dyDescent="0.2">
      <c r="B23" s="45" t="s">
        <v>310</v>
      </c>
      <c r="C23" s="41"/>
      <c r="D23" s="40"/>
      <c r="E23" s="38">
        <v>0.12</v>
      </c>
      <c r="F23" s="40"/>
      <c r="G23" s="41" t="s">
        <v>41</v>
      </c>
      <c r="H23" s="140" t="s">
        <v>311</v>
      </c>
      <c r="J23" s="294"/>
      <c r="K23" s="138"/>
    </row>
    <row r="24" spans="2:11" x14ac:dyDescent="0.2">
      <c r="B24" s="45" t="s">
        <v>312</v>
      </c>
      <c r="C24" s="41"/>
      <c r="D24" s="40"/>
      <c r="E24" s="38">
        <v>80</v>
      </c>
      <c r="F24" s="40"/>
      <c r="G24" s="41" t="s">
        <v>167</v>
      </c>
      <c r="H24" s="140" t="s">
        <v>360</v>
      </c>
      <c r="J24" s="294"/>
      <c r="K24" s="138"/>
    </row>
    <row r="25" spans="2:11" ht="15" thickBot="1" x14ac:dyDescent="0.25">
      <c r="B25" s="45" t="s">
        <v>39</v>
      </c>
      <c r="C25" s="39"/>
      <c r="D25" s="41"/>
      <c r="E25" s="39"/>
      <c r="F25" s="142">
        <f>E23*E24/100</f>
        <v>9.6000000000000002E-2</v>
      </c>
      <c r="G25" s="41" t="s">
        <v>41</v>
      </c>
      <c r="H25" s="140" t="s">
        <v>677</v>
      </c>
      <c r="J25" s="295"/>
      <c r="K25" s="138"/>
    </row>
    <row r="26" spans="2:11" x14ac:dyDescent="0.2">
      <c r="B26" s="45" t="s">
        <v>49</v>
      </c>
      <c r="C26" s="39"/>
      <c r="D26" s="41"/>
      <c r="E26" s="51"/>
      <c r="F26" s="157">
        <f>D19/Lout</f>
        <v>13.361742424242424</v>
      </c>
      <c r="G26" s="41" t="s">
        <v>26</v>
      </c>
      <c r="H26" s="140" t="s">
        <v>154</v>
      </c>
    </row>
    <row r="27" spans="2:11" x14ac:dyDescent="0.2">
      <c r="B27" s="45" t="s">
        <v>151</v>
      </c>
      <c r="C27" s="39"/>
      <c r="D27" s="41"/>
      <c r="E27" s="51"/>
      <c r="F27" s="157">
        <f>1/(fsw*10^3)/(Lout*10^-6)</f>
        <v>18.939393939393938</v>
      </c>
      <c r="G27" s="41" t="s">
        <v>152</v>
      </c>
      <c r="H27" s="140" t="s">
        <v>153</v>
      </c>
    </row>
    <row r="28" spans="2:11" x14ac:dyDescent="0.2">
      <c r="B28" s="45" t="s">
        <v>50</v>
      </c>
      <c r="C28" s="39"/>
      <c r="D28" s="41"/>
      <c r="E28" s="119"/>
      <c r="F28" s="153">
        <f>Iripple/Iphase</f>
        <v>0.33404356060606061</v>
      </c>
      <c r="G28" s="41" t="s">
        <v>51</v>
      </c>
      <c r="H28" s="140" t="s">
        <v>52</v>
      </c>
    </row>
    <row r="29" spans="2:11" x14ac:dyDescent="0.2">
      <c r="B29" s="45" t="s">
        <v>53</v>
      </c>
      <c r="C29" s="39"/>
      <c r="D29" s="41"/>
      <c r="E29" s="51"/>
      <c r="F29" s="157">
        <f>Iphase+Iripple/2</f>
        <v>46.680871212121211</v>
      </c>
      <c r="G29" s="41" t="s">
        <v>51</v>
      </c>
      <c r="H29" s="140" t="s">
        <v>54</v>
      </c>
    </row>
    <row r="30" spans="2:11" ht="15" thickBot="1" x14ac:dyDescent="0.25">
      <c r="B30" s="73" t="s">
        <v>55</v>
      </c>
      <c r="C30" s="115"/>
      <c r="D30" s="43"/>
      <c r="E30" s="262"/>
      <c r="F30" s="263">
        <f>SQRT(Iphase^2+1/12*(Iripple)^2)</f>
        <v>40.185544831248919</v>
      </c>
      <c r="G30" s="43" t="s">
        <v>56</v>
      </c>
      <c r="H30" s="264" t="s">
        <v>57</v>
      </c>
    </row>
    <row r="31" spans="2:11" ht="15.75" x14ac:dyDescent="0.2">
      <c r="B31" s="327" t="s">
        <v>671</v>
      </c>
      <c r="C31" s="328"/>
      <c r="D31" s="328"/>
      <c r="E31" s="328"/>
      <c r="F31" s="328"/>
      <c r="G31" s="328"/>
      <c r="H31" s="329"/>
      <c r="J31" s="277"/>
    </row>
    <row r="32" spans="2:11" ht="15" thickBot="1" x14ac:dyDescent="0.25">
      <c r="B32" s="324" t="s">
        <v>672</v>
      </c>
      <c r="C32" s="325"/>
      <c r="D32" s="325"/>
      <c r="E32" s="325"/>
      <c r="F32" s="325"/>
      <c r="G32" s="325"/>
      <c r="H32" s="326"/>
    </row>
    <row r="33" spans="2:10" x14ac:dyDescent="0.2">
      <c r="B33" s="45" t="s">
        <v>58</v>
      </c>
      <c r="C33" s="39"/>
      <c r="D33" s="147">
        <f>Iripple/(8*fsw*C13)*10^6</f>
        <v>238.17722681359044</v>
      </c>
      <c r="E33" s="51"/>
      <c r="F33" s="148"/>
      <c r="G33" s="41" t="s">
        <v>40</v>
      </c>
      <c r="H33" s="140" t="s">
        <v>178</v>
      </c>
    </row>
    <row r="34" spans="2:10" x14ac:dyDescent="0.2">
      <c r="B34" s="45" t="s">
        <v>59</v>
      </c>
      <c r="C34" s="39"/>
      <c r="D34" s="149">
        <f>1/(2*PI()*(C14*10^-3)/(C12/Phases)*(fsw*10^3)/10)*10^6</f>
        <v>425.54797618153839</v>
      </c>
      <c r="E34" s="202"/>
      <c r="F34" s="150"/>
      <c r="G34" s="41" t="s">
        <v>40</v>
      </c>
      <c r="H34" s="140" t="s">
        <v>179</v>
      </c>
    </row>
    <row r="35" spans="2:10" x14ac:dyDescent="0.2">
      <c r="B35" s="45" t="s">
        <v>60</v>
      </c>
      <c r="C35" s="39"/>
      <c r="D35" s="149">
        <f>1/(2*PI()*(C15*10^-3)/(C12/Phases)*(fsw*10^3)/10)*10^6</f>
        <v>425.54797618153839</v>
      </c>
      <c r="E35" s="202"/>
      <c r="F35" s="150"/>
      <c r="G35" s="41" t="s">
        <v>40</v>
      </c>
      <c r="H35" s="140" t="s">
        <v>180</v>
      </c>
    </row>
    <row r="36" spans="2:10" x14ac:dyDescent="0.2">
      <c r="B36" s="45" t="s">
        <v>313</v>
      </c>
      <c r="C36" s="41"/>
      <c r="D36" s="40"/>
      <c r="E36" s="38">
        <v>470</v>
      </c>
      <c r="F36" s="40"/>
      <c r="G36" s="41" t="s">
        <v>40</v>
      </c>
      <c r="H36" s="140" t="s">
        <v>314</v>
      </c>
    </row>
    <row r="37" spans="2:10" x14ac:dyDescent="0.2">
      <c r="B37" s="45" t="s">
        <v>365</v>
      </c>
      <c r="C37" s="41"/>
      <c r="D37" s="40"/>
      <c r="E37" s="38">
        <f>0.8*85</f>
        <v>68</v>
      </c>
      <c r="F37" s="40"/>
      <c r="G37" s="41" t="s">
        <v>167</v>
      </c>
      <c r="H37" s="140" t="s">
        <v>359</v>
      </c>
    </row>
    <row r="38" spans="2:10" x14ac:dyDescent="0.2">
      <c r="B38" s="45" t="s">
        <v>61</v>
      </c>
      <c r="C38" s="39"/>
      <c r="E38" s="39"/>
      <c r="F38" s="142">
        <f>E36*E37/100</f>
        <v>319.60000000000002</v>
      </c>
      <c r="G38" s="41" t="s">
        <v>40</v>
      </c>
      <c r="H38" s="140" t="s">
        <v>64</v>
      </c>
    </row>
    <row r="39" spans="2:10" x14ac:dyDescent="0.2">
      <c r="B39" s="45" t="s">
        <v>62</v>
      </c>
      <c r="C39" s="41"/>
      <c r="D39" s="40"/>
      <c r="E39" s="38">
        <v>10</v>
      </c>
      <c r="F39" s="40"/>
      <c r="G39" s="41" t="s">
        <v>116</v>
      </c>
      <c r="H39" s="140" t="s">
        <v>65</v>
      </c>
    </row>
    <row r="40" spans="2:10" x14ac:dyDescent="0.2">
      <c r="B40" s="45" t="s">
        <v>63</v>
      </c>
      <c r="C40" s="41"/>
      <c r="D40" s="255"/>
      <c r="E40" s="38">
        <v>4</v>
      </c>
      <c r="F40" s="40"/>
      <c r="G40" s="41"/>
      <c r="H40" s="140" t="s">
        <v>377</v>
      </c>
    </row>
    <row r="41" spans="2:10" x14ac:dyDescent="0.2">
      <c r="B41" s="45" t="s">
        <v>66</v>
      </c>
      <c r="C41" s="39"/>
      <c r="D41" s="256"/>
      <c r="E41" s="202"/>
      <c r="F41" s="152">
        <f>IF(E40=0,0.001,E40*F38)</f>
        <v>1278.4000000000001</v>
      </c>
      <c r="G41" s="41" t="s">
        <v>40</v>
      </c>
      <c r="H41" s="140" t="s">
        <v>68</v>
      </c>
    </row>
    <row r="42" spans="2:10" x14ac:dyDescent="0.2">
      <c r="B42" s="45" t="s">
        <v>67</v>
      </c>
      <c r="C42" s="39"/>
      <c r="D42" s="256"/>
      <c r="E42" s="39"/>
      <c r="F42" s="142">
        <f>IF(E40=0,0,E39/E40)</f>
        <v>2.5</v>
      </c>
      <c r="G42" s="41" t="s">
        <v>116</v>
      </c>
      <c r="H42" s="140" t="s">
        <v>69</v>
      </c>
    </row>
    <row r="43" spans="2:10" x14ac:dyDescent="0.2">
      <c r="B43" s="45" t="s">
        <v>315</v>
      </c>
      <c r="C43" s="39"/>
      <c r="D43" s="255"/>
      <c r="E43" s="38">
        <v>47</v>
      </c>
      <c r="F43" s="40"/>
      <c r="G43" s="41" t="s">
        <v>40</v>
      </c>
      <c r="H43" s="140" t="s">
        <v>366</v>
      </c>
    </row>
    <row r="44" spans="2:10" x14ac:dyDescent="0.2">
      <c r="B44" s="45" t="s">
        <v>316</v>
      </c>
      <c r="C44" s="39"/>
      <c r="D44" s="255"/>
      <c r="E44" s="38">
        <v>60</v>
      </c>
      <c r="F44" s="40"/>
      <c r="G44" s="41" t="s">
        <v>167</v>
      </c>
      <c r="H44" s="140" t="s">
        <v>361</v>
      </c>
    </row>
    <row r="45" spans="2:10" x14ac:dyDescent="0.2">
      <c r="B45" s="45" t="s">
        <v>374</v>
      </c>
      <c r="C45" s="39"/>
      <c r="D45" s="40"/>
      <c r="E45" s="38">
        <v>3</v>
      </c>
      <c r="F45" s="40"/>
      <c r="G45" s="41" t="s">
        <v>116</v>
      </c>
      <c r="H45" s="140" t="s">
        <v>368</v>
      </c>
    </row>
    <row r="46" spans="2:10" x14ac:dyDescent="0.2">
      <c r="B46" s="45" t="s">
        <v>375</v>
      </c>
      <c r="C46" s="39"/>
      <c r="D46" s="40"/>
      <c r="E46" s="38">
        <v>12</v>
      </c>
      <c r="F46" s="40"/>
      <c r="G46" s="41"/>
      <c r="H46" s="140" t="s">
        <v>376</v>
      </c>
    </row>
    <row r="47" spans="2:10" x14ac:dyDescent="0.2">
      <c r="B47" s="45" t="s">
        <v>373</v>
      </c>
      <c r="C47" s="39"/>
      <c r="D47" s="40"/>
      <c r="E47" s="39"/>
      <c r="F47" s="142">
        <f>E43*E44/100</f>
        <v>28.2</v>
      </c>
      <c r="G47" s="41" t="s">
        <v>40</v>
      </c>
      <c r="H47" s="140" t="s">
        <v>367</v>
      </c>
      <c r="J47" s="151"/>
    </row>
    <row r="48" spans="2:10" x14ac:dyDescent="0.2">
      <c r="B48" s="45" t="s">
        <v>369</v>
      </c>
      <c r="C48" s="39"/>
      <c r="D48" s="150"/>
      <c r="E48" s="202"/>
      <c r="F48" s="152">
        <f>IF(E46=0,0.001,E46*F47)</f>
        <v>338.4</v>
      </c>
      <c r="G48" s="41" t="s">
        <v>40</v>
      </c>
      <c r="H48" s="140" t="s">
        <v>370</v>
      </c>
    </row>
    <row r="49" spans="2:8" x14ac:dyDescent="0.2">
      <c r="B49" s="45" t="s">
        <v>371</v>
      </c>
      <c r="C49" s="39"/>
      <c r="D49" s="47"/>
      <c r="E49" s="119"/>
      <c r="F49" s="153">
        <f>IF(E46=0,0,E45/E46)</f>
        <v>0.25</v>
      </c>
      <c r="G49" s="41" t="s">
        <v>116</v>
      </c>
      <c r="H49" s="140" t="s">
        <v>372</v>
      </c>
    </row>
    <row r="50" spans="2:8" x14ac:dyDescent="0.2">
      <c r="B50" s="45" t="s">
        <v>121</v>
      </c>
      <c r="C50" s="39"/>
      <c r="D50" s="41"/>
      <c r="E50" s="202"/>
      <c r="F50" s="152">
        <f>Cout_bulk+Cout_cer</f>
        <v>1616.8000000000002</v>
      </c>
      <c r="G50" s="41" t="s">
        <v>40</v>
      </c>
      <c r="H50" s="140" t="s">
        <v>122</v>
      </c>
    </row>
    <row r="51" spans="2:8" ht="15" customHeight="1" x14ac:dyDescent="0.2">
      <c r="B51" s="45" t="s">
        <v>364</v>
      </c>
      <c r="C51" s="38">
        <v>2500</v>
      </c>
      <c r="D51" s="40"/>
      <c r="E51" s="39"/>
      <c r="F51" s="40"/>
      <c r="G51" s="41" t="s">
        <v>40</v>
      </c>
      <c r="H51" s="154" t="s">
        <v>380</v>
      </c>
    </row>
    <row r="52" spans="2:8" ht="28.5" x14ac:dyDescent="0.2">
      <c r="B52" s="155" t="s">
        <v>95</v>
      </c>
      <c r="C52" s="39"/>
      <c r="D52" s="156">
        <f>MAX(C51,Cout_cer+Cout_bulk,E36*E40+E43*E46)</f>
        <v>2500</v>
      </c>
      <c r="E52" s="202"/>
      <c r="F52" s="150"/>
      <c r="G52" s="41" t="s">
        <v>40</v>
      </c>
      <c r="H52" s="154" t="s">
        <v>363</v>
      </c>
    </row>
    <row r="53" spans="2:8" x14ac:dyDescent="0.2">
      <c r="B53" s="45" t="s">
        <v>120</v>
      </c>
      <c r="C53" s="39"/>
      <c r="D53" s="146">
        <f>IF(Cout_total&lt;Cout_max,1/(2*PI()*(Cout_max*10^-6)/GM_PS),1/(2*PI()*(Cout_total*10^-6)/GM_PS))/1000</f>
        <v>20.68626392745999</v>
      </c>
      <c r="E53" s="119"/>
      <c r="F53" s="47"/>
      <c r="G53" s="41" t="s">
        <v>11</v>
      </c>
      <c r="H53" s="140" t="s">
        <v>381</v>
      </c>
    </row>
    <row r="54" spans="2:8" x14ac:dyDescent="0.2">
      <c r="B54" s="45" t="s">
        <v>70</v>
      </c>
      <c r="C54" s="39"/>
      <c r="D54" s="146">
        <f>1/(1/(SQRT((ESR_bulk*10^-3)^2+1/(2*PI()*fsw*10^3*Cout_bulk*10^-6)^2))+1/(SQRT((ESR_cer*10^-3)^2+1/(2*PI()*fsw*10^3*Cout_cer*10^-6)^2)))*1000</f>
        <v>0.65754371372712839</v>
      </c>
      <c r="E54" s="119"/>
      <c r="F54" s="47"/>
      <c r="G54" s="41" t="s">
        <v>116</v>
      </c>
      <c r="H54" s="140" t="s">
        <v>114</v>
      </c>
    </row>
    <row r="55" spans="2:8" x14ac:dyDescent="0.2">
      <c r="B55" s="45" t="s">
        <v>176</v>
      </c>
      <c r="C55" s="39"/>
      <c r="D55" s="146">
        <f>D54*Iripple</f>
        <v>8.7859297355016874</v>
      </c>
      <c r="E55" s="119"/>
      <c r="F55" s="47"/>
      <c r="G55" s="41" t="s">
        <v>30</v>
      </c>
      <c r="H55" s="140" t="s">
        <v>177</v>
      </c>
    </row>
    <row r="56" spans="2:8" ht="15" thickBot="1" x14ac:dyDescent="0.25">
      <c r="B56" s="45" t="s">
        <v>71</v>
      </c>
      <c r="C56" s="39"/>
      <c r="D56" s="147">
        <f>1/(1/(SQRT((ESR_bulk*10^-3)^2+1/(2*PI()*fsw*10^2*Cout_bulk*10^-6)^2))+1/(SQRT((ESR_cer*10^-3)^2+1/(2*PI()*fsw*10^2*Cout_cer*10^-6)^2)))*1000</f>
        <v>2.4189077513640718</v>
      </c>
      <c r="E56" s="51"/>
      <c r="F56" s="148"/>
      <c r="G56" s="41" t="s">
        <v>116</v>
      </c>
      <c r="H56" s="140" t="s">
        <v>115</v>
      </c>
    </row>
    <row r="57" spans="2:8" ht="15.75" x14ac:dyDescent="0.2">
      <c r="B57" s="321" t="s">
        <v>673</v>
      </c>
      <c r="C57" s="322"/>
      <c r="D57" s="322"/>
      <c r="E57" s="322"/>
      <c r="F57" s="322"/>
      <c r="G57" s="322"/>
      <c r="H57" s="323"/>
    </row>
    <row r="58" spans="2:8" ht="15" thickBot="1" x14ac:dyDescent="0.25">
      <c r="B58" s="324" t="s">
        <v>674</v>
      </c>
      <c r="C58" s="325"/>
      <c r="D58" s="325"/>
      <c r="E58" s="325"/>
      <c r="F58" s="325"/>
      <c r="G58" s="325"/>
      <c r="H58" s="326"/>
    </row>
    <row r="59" spans="2:8" x14ac:dyDescent="0.2">
      <c r="B59" s="45" t="s">
        <v>72</v>
      </c>
      <c r="C59" s="40"/>
      <c r="D59" s="143">
        <f>Iout*(Vout/Pvin*1/(fsw*10^3))*10^6</f>
        <v>24.727272727272727</v>
      </c>
      <c r="E59" s="39"/>
      <c r="F59" s="40"/>
      <c r="G59" s="41" t="s">
        <v>73</v>
      </c>
      <c r="H59" s="140" t="s">
        <v>74</v>
      </c>
    </row>
    <row r="60" spans="2:8" x14ac:dyDescent="0.2">
      <c r="B60" s="45" t="s">
        <v>75</v>
      </c>
      <c r="C60" s="40"/>
      <c r="D60" s="143">
        <f>D59*4</f>
        <v>98.909090909090907</v>
      </c>
      <c r="E60" s="39"/>
      <c r="F60" s="40"/>
      <c r="G60" s="41" t="s">
        <v>40</v>
      </c>
      <c r="H60" s="140" t="s">
        <v>171</v>
      </c>
    </row>
    <row r="61" spans="2:8" x14ac:dyDescent="0.2">
      <c r="B61" s="45" t="s">
        <v>76</v>
      </c>
      <c r="C61" s="40"/>
      <c r="D61" s="40"/>
      <c r="E61" s="38">
        <f>5*22*(1-12/25)</f>
        <v>57.2</v>
      </c>
      <c r="F61" s="40"/>
      <c r="G61" s="41" t="s">
        <v>40</v>
      </c>
      <c r="H61" s="140" t="s">
        <v>694</v>
      </c>
    </row>
    <row r="62" spans="2:8" x14ac:dyDescent="0.2">
      <c r="B62" s="45" t="s">
        <v>77</v>
      </c>
      <c r="C62" s="40"/>
      <c r="D62" s="148"/>
      <c r="E62" s="51"/>
      <c r="F62" s="157">
        <f>D59/Cin_cer*1000</f>
        <v>432.29497774952318</v>
      </c>
      <c r="G62" s="41" t="s">
        <v>30</v>
      </c>
      <c r="H62" s="140" t="s">
        <v>695</v>
      </c>
    </row>
    <row r="63" spans="2:8" ht="29.25" thickBot="1" x14ac:dyDescent="0.25">
      <c r="B63" s="155" t="s">
        <v>189</v>
      </c>
      <c r="C63" s="40"/>
      <c r="D63" s="158"/>
      <c r="E63" s="203"/>
      <c r="F63" s="159">
        <f>(Iout-(Iout*Vout/Pvin))*SQRT(Vout/Pvin)+Iout*(Vout/Pvin)*SQRT(1-(Vout/Pvin))</f>
        <v>39.767611021737508</v>
      </c>
      <c r="G63" s="160" t="s">
        <v>26</v>
      </c>
      <c r="H63" s="161" t="s">
        <v>190</v>
      </c>
    </row>
    <row r="64" spans="2:8" ht="15.75" x14ac:dyDescent="0.2">
      <c r="B64" s="321" t="s">
        <v>673</v>
      </c>
      <c r="C64" s="322"/>
      <c r="D64" s="322"/>
      <c r="E64" s="322"/>
      <c r="F64" s="322"/>
      <c r="G64" s="322"/>
      <c r="H64" s="323"/>
    </row>
    <row r="65" spans="2:13" ht="15" thickBot="1" x14ac:dyDescent="0.25">
      <c r="B65" s="324" t="s">
        <v>674</v>
      </c>
      <c r="C65" s="325"/>
      <c r="D65" s="325"/>
      <c r="E65" s="325"/>
      <c r="F65" s="325"/>
      <c r="G65" s="325"/>
      <c r="H65" s="326"/>
    </row>
    <row r="66" spans="2:13" x14ac:dyDescent="0.2">
      <c r="B66" s="45" t="s">
        <v>79</v>
      </c>
      <c r="C66" s="40"/>
      <c r="D66" s="143">
        <v>5.5</v>
      </c>
      <c r="E66" s="39"/>
      <c r="F66" s="40"/>
      <c r="G66" s="41"/>
      <c r="H66" s="140" t="s">
        <v>126</v>
      </c>
    </row>
    <row r="67" spans="2:13" x14ac:dyDescent="0.2">
      <c r="B67" s="45" t="s">
        <v>80</v>
      </c>
      <c r="C67" s="40"/>
      <c r="D67" s="143">
        <f>VLOOKUP(C3,'Compensation References'!A2:C4,3,FALSE)</f>
        <v>6.1550000000000002</v>
      </c>
      <c r="E67" s="39"/>
      <c r="F67" s="40"/>
      <c r="G67" s="41" t="s">
        <v>12</v>
      </c>
      <c r="H67" s="140" t="s">
        <v>133</v>
      </c>
    </row>
    <row r="68" spans="2:13" x14ac:dyDescent="0.2">
      <c r="B68" s="45" t="s">
        <v>134</v>
      </c>
      <c r="C68" s="40"/>
      <c r="D68" s="162">
        <f>Phases/CSA*1000</f>
        <v>324.93907392363928</v>
      </c>
      <c r="E68" s="204"/>
      <c r="F68" s="163"/>
      <c r="G68" s="41" t="s">
        <v>135</v>
      </c>
      <c r="H68" s="140" t="s">
        <v>132</v>
      </c>
    </row>
    <row r="69" spans="2:13" x14ac:dyDescent="0.2">
      <c r="B69" s="45" t="s">
        <v>82</v>
      </c>
      <c r="C69" s="40"/>
      <c r="D69" s="40"/>
      <c r="E69" s="38">
        <v>4</v>
      </c>
      <c r="F69" s="40"/>
      <c r="G69" s="41"/>
      <c r="H69" s="140" t="s">
        <v>118</v>
      </c>
    </row>
    <row r="70" spans="2:13" x14ac:dyDescent="0.2">
      <c r="B70" s="45" t="s">
        <v>83</v>
      </c>
      <c r="C70" s="40"/>
      <c r="D70" s="148"/>
      <c r="E70" s="51"/>
      <c r="F70" s="157">
        <f>fsw/E69</f>
        <v>137.5</v>
      </c>
      <c r="G70" s="41" t="s">
        <v>11</v>
      </c>
      <c r="H70" s="140" t="s">
        <v>84</v>
      </c>
    </row>
    <row r="71" spans="2:13" x14ac:dyDescent="0.2">
      <c r="B71" s="45" t="s">
        <v>125</v>
      </c>
      <c r="C71" s="40"/>
      <c r="D71" s="148"/>
      <c r="E71" s="51"/>
      <c r="F71" s="157">
        <f>Mod_ratio/(fcoi_trgt*10^3*Lout*10^-6)</f>
        <v>416.66666666666669</v>
      </c>
      <c r="G71" s="41" t="s">
        <v>81</v>
      </c>
      <c r="H71" s="140" t="s">
        <v>125</v>
      </c>
      <c r="J71" s="305" t="s">
        <v>172</v>
      </c>
      <c r="K71" s="306"/>
      <c r="L71" s="307"/>
    </row>
    <row r="72" spans="2:13" x14ac:dyDescent="0.2">
      <c r="B72" s="45" t="s">
        <v>96</v>
      </c>
      <c r="C72" s="40"/>
      <c r="D72" s="40"/>
      <c r="E72" s="38">
        <v>10</v>
      </c>
      <c r="F72" s="40"/>
      <c r="G72" s="41"/>
      <c r="H72" s="140" t="s">
        <v>119</v>
      </c>
      <c r="J72" s="308"/>
      <c r="K72" s="309"/>
      <c r="L72" s="310"/>
    </row>
    <row r="73" spans="2:13" x14ac:dyDescent="0.2">
      <c r="B73" s="45" t="s">
        <v>97</v>
      </c>
      <c r="C73" s="40"/>
      <c r="D73" s="40"/>
      <c r="E73" s="39"/>
      <c r="F73" s="142">
        <f>fsw/E72</f>
        <v>55</v>
      </c>
      <c r="G73" s="41" t="s">
        <v>11</v>
      </c>
      <c r="H73" s="140" t="s">
        <v>98</v>
      </c>
      <c r="J73" s="308"/>
      <c r="K73" s="309"/>
      <c r="L73" s="310"/>
    </row>
    <row r="74" spans="2:13" ht="15" customHeight="1" x14ac:dyDescent="0.2">
      <c r="B74" s="45" t="s">
        <v>109</v>
      </c>
      <c r="C74" s="40"/>
      <c r="D74" s="148"/>
      <c r="E74" s="51"/>
      <c r="F74" s="157">
        <f>1/(1/(SQRT((ESR_bulk*10^-3)^2+1/(2*PI()*fcov_trgt*10^3*Cout_bulk*10^-6)^2))+1/(SQRT((ESR_cer*10^-3)^2+1/(2*PI()*fcov_trgt*10^3*Cout_cer*10^-6)^2)))*1000</f>
        <v>2.4189077513640718</v>
      </c>
      <c r="G74" s="41" t="s">
        <v>116</v>
      </c>
      <c r="H74" s="140" t="s">
        <v>110</v>
      </c>
      <c r="J74" s="308"/>
      <c r="K74" s="309"/>
      <c r="L74" s="310"/>
    </row>
    <row r="75" spans="2:13" ht="15" thickBot="1" x14ac:dyDescent="0.25">
      <c r="B75" s="164"/>
      <c r="H75" s="165"/>
      <c r="J75" s="308"/>
      <c r="K75" s="309"/>
      <c r="L75" s="310"/>
    </row>
    <row r="76" spans="2:13" ht="15" customHeight="1" thickBot="1" x14ac:dyDescent="0.3">
      <c r="B76" s="315" t="s">
        <v>201</v>
      </c>
      <c r="C76" s="316"/>
      <c r="D76" s="316"/>
      <c r="E76" s="316"/>
      <c r="F76" s="316"/>
      <c r="G76" s="316"/>
      <c r="H76" s="317"/>
      <c r="J76" s="308"/>
      <c r="K76" s="309"/>
      <c r="L76" s="310"/>
    </row>
    <row r="77" spans="2:13" ht="15.75" thickBot="1" x14ac:dyDescent="0.3">
      <c r="B77" s="313" t="s">
        <v>379</v>
      </c>
      <c r="C77" s="314"/>
      <c r="D77" s="314"/>
      <c r="E77" s="314"/>
      <c r="F77" s="314"/>
      <c r="G77" s="314"/>
      <c r="H77" s="314"/>
      <c r="I77" s="166" t="s">
        <v>202</v>
      </c>
      <c r="J77" s="311" t="s">
        <v>159</v>
      </c>
      <c r="K77" s="311"/>
      <c r="L77" s="312"/>
    </row>
    <row r="78" spans="2:13" ht="15" thickBot="1" x14ac:dyDescent="0.25">
      <c r="B78" s="82" t="s">
        <v>351</v>
      </c>
      <c r="C78" s="167"/>
      <c r="D78" s="168"/>
      <c r="E78" s="50">
        <v>10</v>
      </c>
      <c r="F78" s="168"/>
      <c r="G78" s="169"/>
      <c r="H78" s="170" t="s">
        <v>362</v>
      </c>
      <c r="J78" s="171" t="s">
        <v>156</v>
      </c>
      <c r="K78" s="172" t="s">
        <v>157</v>
      </c>
      <c r="L78" s="173" t="s">
        <v>158</v>
      </c>
    </row>
    <row r="79" spans="2:13" x14ac:dyDescent="0.2">
      <c r="B79" s="45" t="s">
        <v>329</v>
      </c>
      <c r="C79" s="174"/>
      <c r="D79" s="174"/>
      <c r="E79" s="205"/>
      <c r="F79" s="175">
        <f>VLOOKUP(Comp_Code,J79:L110,2)</f>
        <v>3</v>
      </c>
      <c r="G79" s="41"/>
      <c r="H79" s="140" t="s">
        <v>356</v>
      </c>
      <c r="J79" s="176">
        <v>0</v>
      </c>
      <c r="K79" s="177" t="s">
        <v>38</v>
      </c>
      <c r="L79" s="178" t="s">
        <v>38</v>
      </c>
    </row>
    <row r="80" spans="2:13" x14ac:dyDescent="0.2">
      <c r="B80" s="45" t="s">
        <v>342</v>
      </c>
      <c r="C80" s="174"/>
      <c r="D80" s="174"/>
      <c r="E80" s="205"/>
      <c r="F80" s="175">
        <f>VLOOKUP(Comp_Code,J79:L110,3)</f>
        <v>8</v>
      </c>
      <c r="G80" s="41"/>
      <c r="H80" s="140" t="s">
        <v>355</v>
      </c>
      <c r="J80" s="179">
        <v>1</v>
      </c>
      <c r="K80" s="180">
        <v>2</v>
      </c>
      <c r="L80" s="179">
        <v>0.5</v>
      </c>
      <c r="M80" s="137">
        <f t="shared" ref="M80:M110" si="0">MIN(K80*D$111/D$93,VLOOP_trgt)</f>
        <v>2.4437499632077788</v>
      </c>
    </row>
    <row r="81" spans="2:13" x14ac:dyDescent="0.2">
      <c r="B81" s="45" t="s">
        <v>160</v>
      </c>
      <c r="C81" s="174"/>
      <c r="D81" s="181"/>
      <c r="E81" s="206"/>
      <c r="F81" s="182">
        <f>fcoi_trgt/ILOOP_trgt*F79</f>
        <v>198.08061437567602</v>
      </c>
      <c r="G81" s="41" t="s">
        <v>11</v>
      </c>
      <c r="H81" s="140" t="s">
        <v>357</v>
      </c>
      <c r="J81" s="179">
        <v>2</v>
      </c>
      <c r="K81" s="180">
        <v>2</v>
      </c>
      <c r="L81" s="179">
        <v>1</v>
      </c>
      <c r="M81" s="137">
        <f t="shared" si="0"/>
        <v>2.4437499632077788</v>
      </c>
    </row>
    <row r="82" spans="2:13" x14ac:dyDescent="0.2">
      <c r="B82" s="45" t="s">
        <v>161</v>
      </c>
      <c r="C82" s="174"/>
      <c r="D82" s="181"/>
      <c r="E82" s="206"/>
      <c r="F82" s="182">
        <f>fcov_trgt/VLOOP_trgt*F80</f>
        <v>172.91948181968993</v>
      </c>
      <c r="G82" s="41" t="s">
        <v>11</v>
      </c>
      <c r="H82" s="140" t="s">
        <v>358</v>
      </c>
      <c r="J82" s="179">
        <v>3</v>
      </c>
      <c r="K82" s="180">
        <v>2</v>
      </c>
      <c r="L82" s="179">
        <v>2</v>
      </c>
      <c r="M82" s="137">
        <f t="shared" si="0"/>
        <v>2.4437499632077788</v>
      </c>
    </row>
    <row r="83" spans="2:13" x14ac:dyDescent="0.2">
      <c r="B83" s="45" t="s">
        <v>162</v>
      </c>
      <c r="C83" s="174"/>
      <c r="D83" s="183"/>
      <c r="E83" s="207"/>
      <c r="F83" s="184">
        <f>F81/F82</f>
        <v>1.1455077952536465</v>
      </c>
      <c r="G83" s="41"/>
      <c r="H83" s="140" t="s">
        <v>173</v>
      </c>
      <c r="J83" s="179">
        <v>4</v>
      </c>
      <c r="K83" s="180">
        <v>2</v>
      </c>
      <c r="L83" s="179">
        <v>4</v>
      </c>
      <c r="M83" s="137">
        <f t="shared" si="0"/>
        <v>2.4437499632077788</v>
      </c>
    </row>
    <row r="84" spans="2:13" x14ac:dyDescent="0.2">
      <c r="B84" s="45" t="s">
        <v>163</v>
      </c>
      <c r="C84" s="174"/>
      <c r="D84" s="185"/>
      <c r="E84" s="208"/>
      <c r="F84" s="186">
        <f>1/(1/(SQRT((ESR_bulk*10^-3)^2+1/(2*PI()*F82*10^3*Cout_bulk*10^-6)^2))+1/(SQRT((ESR_cer*10^-3)^2+1/(2*PI()*F82*10^3*Cout_cer*10^-6)^2)))*1000</f>
        <v>1.3324425378630822</v>
      </c>
      <c r="G84" s="41" t="s">
        <v>116</v>
      </c>
      <c r="H84" s="140" t="s">
        <v>164</v>
      </c>
      <c r="J84" s="179">
        <v>5</v>
      </c>
      <c r="K84" s="180">
        <v>2</v>
      </c>
      <c r="L84" s="179">
        <v>8</v>
      </c>
      <c r="M84" s="137">
        <f t="shared" si="0"/>
        <v>2.4437499632077788</v>
      </c>
    </row>
    <row r="85" spans="2:13" x14ac:dyDescent="0.2">
      <c r="B85" s="45" t="s">
        <v>165</v>
      </c>
      <c r="C85" s="174"/>
      <c r="D85" s="181"/>
      <c r="E85" s="206"/>
      <c r="F85" s="182">
        <f>F84*C12</f>
        <v>13.324425378630822</v>
      </c>
      <c r="G85" s="41" t="s">
        <v>30</v>
      </c>
      <c r="H85" s="140" t="s">
        <v>168</v>
      </c>
      <c r="J85" s="179">
        <v>6</v>
      </c>
      <c r="K85" s="180">
        <v>3</v>
      </c>
      <c r="L85" s="179">
        <v>0.5</v>
      </c>
      <c r="M85" s="137">
        <f t="shared" si="0"/>
        <v>2.544536887166974</v>
      </c>
    </row>
    <row r="86" spans="2:13" x14ac:dyDescent="0.2">
      <c r="B86" s="45" t="s">
        <v>166</v>
      </c>
      <c r="C86" s="174"/>
      <c r="D86" s="183"/>
      <c r="E86" s="207"/>
      <c r="F86" s="184">
        <f>F85/Vout/10</f>
        <v>1.5675794563095085</v>
      </c>
      <c r="G86" s="41" t="s">
        <v>167</v>
      </c>
      <c r="H86" s="140" t="s">
        <v>169</v>
      </c>
      <c r="J86" s="179">
        <v>7</v>
      </c>
      <c r="K86" s="180">
        <v>3</v>
      </c>
      <c r="L86" s="179">
        <v>1</v>
      </c>
      <c r="M86" s="137">
        <f t="shared" si="0"/>
        <v>2.544536887166974</v>
      </c>
    </row>
    <row r="87" spans="2:13" ht="15" thickBot="1" x14ac:dyDescent="0.25">
      <c r="B87" s="187"/>
      <c r="C87" s="188"/>
      <c r="D87" s="188"/>
      <c r="E87" s="188"/>
      <c r="F87" s="188"/>
      <c r="G87" s="188"/>
      <c r="H87" s="189"/>
      <c r="J87" s="179">
        <v>8</v>
      </c>
      <c r="K87" s="180">
        <v>3</v>
      </c>
      <c r="L87" s="179">
        <v>2</v>
      </c>
      <c r="M87" s="137">
        <f t="shared" si="0"/>
        <v>2.544536887166974</v>
      </c>
    </row>
    <row r="88" spans="2:13" ht="16.5" thickBot="1" x14ac:dyDescent="0.3">
      <c r="B88" s="318" t="s">
        <v>555</v>
      </c>
      <c r="C88" s="319"/>
      <c r="D88" s="319"/>
      <c r="E88" s="319"/>
      <c r="F88" s="319"/>
      <c r="G88" s="319"/>
      <c r="H88" s="320"/>
      <c r="J88" s="179">
        <v>9</v>
      </c>
      <c r="K88" s="180">
        <v>3</v>
      </c>
      <c r="L88" s="179">
        <v>4</v>
      </c>
      <c r="M88" s="137">
        <f t="shared" si="0"/>
        <v>2.544536887166974</v>
      </c>
    </row>
    <row r="89" spans="2:13" x14ac:dyDescent="0.2">
      <c r="B89" s="296" t="s">
        <v>378</v>
      </c>
      <c r="C89" s="297"/>
      <c r="D89" s="297"/>
      <c r="E89" s="297"/>
      <c r="F89" s="297"/>
      <c r="G89" s="297"/>
      <c r="H89" s="298"/>
      <c r="J89" s="179">
        <v>10</v>
      </c>
      <c r="K89" s="180">
        <v>3</v>
      </c>
      <c r="L89" s="179">
        <v>8</v>
      </c>
      <c r="M89" s="137">
        <f t="shared" si="0"/>
        <v>2.544536887166974</v>
      </c>
    </row>
    <row r="90" spans="2:13" x14ac:dyDescent="0.2">
      <c r="B90" s="299"/>
      <c r="C90" s="300"/>
      <c r="D90" s="300"/>
      <c r="E90" s="300"/>
      <c r="F90" s="300"/>
      <c r="G90" s="300"/>
      <c r="H90" s="301"/>
      <c r="J90" s="179">
        <v>11</v>
      </c>
      <c r="K90" s="180">
        <v>4</v>
      </c>
      <c r="L90" s="179">
        <v>0.5</v>
      </c>
      <c r="M90" s="137">
        <f t="shared" si="0"/>
        <v>2.544536887166974</v>
      </c>
    </row>
    <row r="91" spans="2:13" ht="15" thickBot="1" x14ac:dyDescent="0.25">
      <c r="B91" s="302"/>
      <c r="C91" s="303"/>
      <c r="D91" s="303"/>
      <c r="E91" s="303"/>
      <c r="F91" s="303"/>
      <c r="G91" s="303"/>
      <c r="H91" s="304"/>
      <c r="J91" s="179">
        <v>12</v>
      </c>
      <c r="K91" s="180">
        <v>4</v>
      </c>
      <c r="L91" s="179">
        <v>1</v>
      </c>
      <c r="M91" s="137">
        <f t="shared" si="0"/>
        <v>2.544536887166974</v>
      </c>
    </row>
    <row r="92" spans="2:13" x14ac:dyDescent="0.2">
      <c r="B92" s="187"/>
      <c r="C92" s="188"/>
      <c r="D92" s="188"/>
      <c r="E92" s="188"/>
      <c r="F92" s="188"/>
      <c r="G92" s="188"/>
      <c r="H92" s="189"/>
      <c r="J92" s="179">
        <v>13</v>
      </c>
      <c r="K92" s="180">
        <v>4</v>
      </c>
      <c r="L92" s="179">
        <v>2</v>
      </c>
      <c r="M92" s="137">
        <f t="shared" si="0"/>
        <v>2.544536887166974</v>
      </c>
    </row>
    <row r="93" spans="2:13" x14ac:dyDescent="0.2">
      <c r="B93" s="45" t="s">
        <v>345</v>
      </c>
      <c r="C93" s="40"/>
      <c r="D93" s="147">
        <f>1.7/(F71*CSA/1000)*PI()</f>
        <v>2.0824854633056629</v>
      </c>
      <c r="E93" s="148"/>
      <c r="F93" s="148"/>
      <c r="G93" s="41"/>
      <c r="H93" s="140" t="s">
        <v>87</v>
      </c>
      <c r="J93" s="179">
        <v>14</v>
      </c>
      <c r="K93" s="180">
        <v>4</v>
      </c>
      <c r="L93" s="179">
        <v>4</v>
      </c>
      <c r="M93" s="137">
        <f t="shared" si="0"/>
        <v>2.544536887166974</v>
      </c>
    </row>
    <row r="94" spans="2:13" x14ac:dyDescent="0.2">
      <c r="B94" s="45" t="s">
        <v>88</v>
      </c>
      <c r="C94" s="40"/>
      <c r="D94" s="146">
        <f>fsw/12</f>
        <v>45.833333333333336</v>
      </c>
      <c r="E94" s="47"/>
      <c r="F94" s="47"/>
      <c r="G94" s="41" t="s">
        <v>11</v>
      </c>
      <c r="H94" s="140" t="s">
        <v>89</v>
      </c>
      <c r="J94" s="179">
        <v>15</v>
      </c>
      <c r="K94" s="180">
        <v>4</v>
      </c>
      <c r="L94" s="179">
        <v>8</v>
      </c>
      <c r="M94" s="137">
        <f t="shared" si="0"/>
        <v>2.544536887166974</v>
      </c>
    </row>
    <row r="95" spans="2:13" ht="15" thickBot="1" x14ac:dyDescent="0.25">
      <c r="B95" s="45" t="s">
        <v>90</v>
      </c>
      <c r="C95" s="40"/>
      <c r="D95" s="143">
        <f>fsw</f>
        <v>550</v>
      </c>
      <c r="E95" s="40"/>
      <c r="F95" s="40"/>
      <c r="G95" s="41" t="s">
        <v>11</v>
      </c>
      <c r="H95" s="140" t="s">
        <v>91</v>
      </c>
      <c r="J95" s="179">
        <v>16</v>
      </c>
      <c r="K95" s="180">
        <v>5</v>
      </c>
      <c r="L95" s="179">
        <v>0.5</v>
      </c>
      <c r="M95" s="137">
        <f t="shared" si="0"/>
        <v>2.544536887166974</v>
      </c>
    </row>
    <row r="96" spans="2:13" ht="15.75" x14ac:dyDescent="0.2">
      <c r="B96" s="321" t="s">
        <v>675</v>
      </c>
      <c r="C96" s="322"/>
      <c r="D96" s="322"/>
      <c r="E96" s="322"/>
      <c r="F96" s="322"/>
      <c r="G96" s="322"/>
      <c r="H96" s="323"/>
      <c r="J96" s="179">
        <v>17</v>
      </c>
      <c r="K96" s="180">
        <v>5</v>
      </c>
      <c r="L96" s="179">
        <v>1</v>
      </c>
      <c r="M96" s="137">
        <f t="shared" si="0"/>
        <v>2.544536887166974</v>
      </c>
    </row>
    <row r="97" spans="2:13" ht="15" thickBot="1" x14ac:dyDescent="0.25">
      <c r="B97" s="324"/>
      <c r="C97" s="325"/>
      <c r="D97" s="325"/>
      <c r="E97" s="325"/>
      <c r="F97" s="325"/>
      <c r="G97" s="325"/>
      <c r="H97" s="326"/>
      <c r="J97" s="179">
        <v>18</v>
      </c>
      <c r="K97" s="180">
        <v>5</v>
      </c>
      <c r="L97" s="179">
        <v>2</v>
      </c>
      <c r="M97" s="137">
        <f t="shared" si="0"/>
        <v>2.544536887166974</v>
      </c>
    </row>
    <row r="98" spans="2:13" x14ac:dyDescent="0.2">
      <c r="B98" s="45" t="s">
        <v>1</v>
      </c>
      <c r="C98" s="40"/>
      <c r="D98" s="40"/>
      <c r="E98" s="38">
        <v>100</v>
      </c>
      <c r="F98" s="40"/>
      <c r="G98" s="41" t="s">
        <v>9</v>
      </c>
      <c r="H98" s="140" t="s">
        <v>93</v>
      </c>
      <c r="J98" s="179">
        <v>19</v>
      </c>
      <c r="K98" s="180">
        <v>5</v>
      </c>
      <c r="L98" s="179">
        <v>4</v>
      </c>
      <c r="M98" s="137">
        <f t="shared" si="0"/>
        <v>2.544536887166974</v>
      </c>
    </row>
    <row r="99" spans="2:13" x14ac:dyDescent="0.2">
      <c r="B99" s="45" t="s">
        <v>325</v>
      </c>
      <c r="C99" s="40"/>
      <c r="D99" s="147">
        <f>ILOOP_trgt/(E98*10^-6)/1000</f>
        <v>20.824854633056631</v>
      </c>
      <c r="E99" s="51"/>
      <c r="F99" s="257"/>
      <c r="G99" s="41" t="s">
        <v>94</v>
      </c>
      <c r="H99" s="140" t="s">
        <v>92</v>
      </c>
      <c r="J99" s="179">
        <v>20</v>
      </c>
      <c r="K99" s="180">
        <v>5</v>
      </c>
      <c r="L99" s="179">
        <v>8</v>
      </c>
      <c r="M99" s="137">
        <f t="shared" si="0"/>
        <v>2.544536887166974</v>
      </c>
    </row>
    <row r="100" spans="2:13" x14ac:dyDescent="0.2">
      <c r="B100" s="45" t="s">
        <v>5</v>
      </c>
      <c r="C100" s="40"/>
      <c r="D100" s="40"/>
      <c r="E100" s="38">
        <v>30</v>
      </c>
      <c r="F100" s="255"/>
      <c r="G100" s="41" t="s">
        <v>94</v>
      </c>
      <c r="H100" s="140" t="s">
        <v>317</v>
      </c>
      <c r="J100" s="179">
        <v>21</v>
      </c>
      <c r="K100" s="180">
        <v>6</v>
      </c>
      <c r="L100" s="179">
        <v>0.5</v>
      </c>
      <c r="M100" s="137">
        <f t="shared" si="0"/>
        <v>2.544536887166974</v>
      </c>
    </row>
    <row r="101" spans="2:13" x14ac:dyDescent="0.2">
      <c r="B101" s="45" t="s">
        <v>326</v>
      </c>
      <c r="C101" s="40"/>
      <c r="D101" s="147">
        <f>1/(2*PI()*E100*10^3*fzi_trgt*10^3)*10^12</f>
        <v>115.74904952137845</v>
      </c>
      <c r="E101" s="51"/>
      <c r="F101" s="257"/>
      <c r="G101" s="41" t="s">
        <v>10</v>
      </c>
      <c r="H101" s="140" t="s">
        <v>86</v>
      </c>
      <c r="J101" s="179">
        <v>22</v>
      </c>
      <c r="K101" s="180">
        <v>6</v>
      </c>
      <c r="L101" s="179">
        <v>1</v>
      </c>
      <c r="M101" s="137">
        <f t="shared" si="0"/>
        <v>2.544536887166974</v>
      </c>
    </row>
    <row r="102" spans="2:13" x14ac:dyDescent="0.2">
      <c r="B102" s="45" t="s">
        <v>328</v>
      </c>
      <c r="C102" s="40"/>
      <c r="D102" s="148"/>
      <c r="E102" s="52">
        <v>80</v>
      </c>
      <c r="F102" s="257"/>
      <c r="G102" s="41"/>
      <c r="H102" s="140" t="s">
        <v>350</v>
      </c>
      <c r="J102" s="179">
        <v>23</v>
      </c>
      <c r="K102" s="180">
        <v>6</v>
      </c>
      <c r="L102" s="179">
        <v>2</v>
      </c>
      <c r="M102" s="137">
        <f t="shared" si="0"/>
        <v>2.544536887166974</v>
      </c>
    </row>
    <row r="103" spans="2:13" x14ac:dyDescent="0.2">
      <c r="B103" s="45" t="s">
        <v>85</v>
      </c>
      <c r="C103" s="40"/>
      <c r="D103" s="40"/>
      <c r="E103" s="38">
        <v>106.56</v>
      </c>
      <c r="F103" s="255"/>
      <c r="G103" s="41" t="s">
        <v>10</v>
      </c>
      <c r="H103" s="140" t="s">
        <v>318</v>
      </c>
      <c r="J103" s="179">
        <v>24</v>
      </c>
      <c r="K103" s="180">
        <v>6</v>
      </c>
      <c r="L103" s="179">
        <v>4</v>
      </c>
      <c r="M103" s="137">
        <f t="shared" si="0"/>
        <v>2.544536887166974</v>
      </c>
    </row>
    <row r="104" spans="2:13" x14ac:dyDescent="0.2">
      <c r="B104" s="45" t="s">
        <v>327</v>
      </c>
      <c r="C104" s="40"/>
      <c r="D104" s="147">
        <f>1/(2*PI()*E100*10^3*fpi_trgt*10^3)*10^12</f>
        <v>9.6457541267815365</v>
      </c>
      <c r="E104" s="51"/>
      <c r="F104" s="257"/>
      <c r="G104" s="41" t="s">
        <v>10</v>
      </c>
      <c r="H104" s="140" t="s">
        <v>108</v>
      </c>
      <c r="J104" s="179">
        <v>25</v>
      </c>
      <c r="K104" s="180">
        <v>6</v>
      </c>
      <c r="L104" s="179">
        <v>8</v>
      </c>
      <c r="M104" s="137">
        <f t="shared" si="0"/>
        <v>2.544536887166974</v>
      </c>
    </row>
    <row r="105" spans="2:13" x14ac:dyDescent="0.2">
      <c r="B105" s="45" t="s">
        <v>7</v>
      </c>
      <c r="C105" s="40"/>
      <c r="D105" s="40"/>
      <c r="E105" s="38">
        <v>3.2</v>
      </c>
      <c r="F105" s="40"/>
      <c r="G105" s="41" t="s">
        <v>10</v>
      </c>
      <c r="H105" s="140" t="s">
        <v>319</v>
      </c>
      <c r="J105" s="179">
        <v>26</v>
      </c>
      <c r="K105" s="180">
        <v>7</v>
      </c>
      <c r="L105" s="179">
        <v>0.5</v>
      </c>
      <c r="M105" s="137">
        <f t="shared" si="0"/>
        <v>2.544536887166974</v>
      </c>
    </row>
    <row r="106" spans="2:13" x14ac:dyDescent="0.2">
      <c r="B106" s="45" t="s">
        <v>329</v>
      </c>
      <c r="C106" s="40"/>
      <c r="D106" s="40"/>
      <c r="E106" s="39"/>
      <c r="F106" s="142">
        <f>E100*E98/1000</f>
        <v>3</v>
      </c>
      <c r="G106" s="41"/>
      <c r="H106" s="140" t="s">
        <v>332</v>
      </c>
      <c r="J106" s="179">
        <v>27</v>
      </c>
      <c r="K106" s="180">
        <v>7</v>
      </c>
      <c r="L106" s="179">
        <v>1</v>
      </c>
      <c r="M106" s="137">
        <f t="shared" si="0"/>
        <v>2.544536887166974</v>
      </c>
    </row>
    <row r="107" spans="2:13" x14ac:dyDescent="0.2">
      <c r="B107" s="45" t="s">
        <v>330</v>
      </c>
      <c r="C107" s="40"/>
      <c r="D107" s="163"/>
      <c r="E107" s="204"/>
      <c r="F107" s="190">
        <f>1/(2*PI()*E103*E100*10^-6)</f>
        <v>49.785705421638937</v>
      </c>
      <c r="G107" s="41" t="s">
        <v>11</v>
      </c>
      <c r="H107" s="140" t="s">
        <v>333</v>
      </c>
      <c r="J107" s="179">
        <v>28</v>
      </c>
      <c r="K107" s="180">
        <v>7</v>
      </c>
      <c r="L107" s="179">
        <v>2</v>
      </c>
      <c r="M107" s="137">
        <f t="shared" si="0"/>
        <v>2.544536887166974</v>
      </c>
    </row>
    <row r="108" spans="2:13" x14ac:dyDescent="0.2">
      <c r="B108" s="45" t="s">
        <v>331</v>
      </c>
      <c r="C108" s="40"/>
      <c r="D108" s="163"/>
      <c r="E108" s="204"/>
      <c r="F108" s="190">
        <f>1/(2*PI()*E100*E105*10^-6)</f>
        <v>1657.8639905405764</v>
      </c>
      <c r="G108" s="41" t="s">
        <v>11</v>
      </c>
      <c r="H108" s="140" t="s">
        <v>334</v>
      </c>
      <c r="J108" s="179">
        <v>29</v>
      </c>
      <c r="K108" s="180">
        <v>7</v>
      </c>
      <c r="L108" s="179">
        <v>4</v>
      </c>
      <c r="M108" s="137">
        <f t="shared" si="0"/>
        <v>2.544536887166974</v>
      </c>
    </row>
    <row r="109" spans="2:13" x14ac:dyDescent="0.2">
      <c r="B109" s="45" t="s">
        <v>160</v>
      </c>
      <c r="C109" s="40"/>
      <c r="D109" s="163"/>
      <c r="E109" s="204"/>
      <c r="F109" s="190">
        <f>fcoi_trgt/ILOOP_trgt*ILOOP</f>
        <v>198.08061437567602</v>
      </c>
      <c r="G109" s="41" t="s">
        <v>11</v>
      </c>
      <c r="H109" s="140" t="s">
        <v>338</v>
      </c>
      <c r="J109" s="179">
        <v>30</v>
      </c>
      <c r="K109" s="180">
        <v>7</v>
      </c>
      <c r="L109" s="179">
        <v>8</v>
      </c>
      <c r="M109" s="137">
        <f t="shared" si="0"/>
        <v>2.544536887166974</v>
      </c>
    </row>
    <row r="110" spans="2:13" ht="15" thickBot="1" x14ac:dyDescent="0.25">
      <c r="B110" s="45" t="s">
        <v>136</v>
      </c>
      <c r="C110" s="40"/>
      <c r="D110" s="148"/>
      <c r="E110" s="51"/>
      <c r="F110" s="157">
        <f>Zout_fco_trgt*GM_PS/1000</f>
        <v>0.78599764463495425</v>
      </c>
      <c r="G110" s="41"/>
      <c r="H110" s="140" t="s">
        <v>203</v>
      </c>
      <c r="J110" s="191">
        <v>31</v>
      </c>
      <c r="K110" s="192">
        <v>10</v>
      </c>
      <c r="L110" s="179">
        <v>2</v>
      </c>
      <c r="M110" s="137">
        <f t="shared" si="0"/>
        <v>2.544536887166974</v>
      </c>
    </row>
    <row r="111" spans="2:13" x14ac:dyDescent="0.2">
      <c r="B111" s="45" t="s">
        <v>346</v>
      </c>
      <c r="C111" s="40"/>
      <c r="D111" s="147">
        <f>1/(F110*VOSL)</f>
        <v>2.544536887166974</v>
      </c>
      <c r="E111" s="51"/>
      <c r="F111" s="41"/>
      <c r="G111" s="41"/>
      <c r="H111" s="140" t="s">
        <v>101</v>
      </c>
    </row>
    <row r="112" spans="2:13" x14ac:dyDescent="0.2">
      <c r="B112" s="45" t="s">
        <v>99</v>
      </c>
      <c r="C112" s="40"/>
      <c r="D112" s="147">
        <f>IF(D53*F110&lt;fcov_trgt/3,D53*F110,fcov_trgt/3)</f>
        <v>16.25935472328057</v>
      </c>
      <c r="E112" s="51"/>
      <c r="F112" s="41"/>
      <c r="G112" s="41" t="s">
        <v>11</v>
      </c>
      <c r="H112" s="140" t="s">
        <v>102</v>
      </c>
    </row>
    <row r="113" spans="2:8" x14ac:dyDescent="0.2">
      <c r="B113" s="45" t="s">
        <v>100</v>
      </c>
      <c r="C113" s="40"/>
      <c r="D113" s="143">
        <f>fsw/2</f>
        <v>275</v>
      </c>
      <c r="E113" s="39"/>
      <c r="F113" s="41"/>
      <c r="G113" s="41" t="s">
        <v>11</v>
      </c>
      <c r="H113" s="140" t="s">
        <v>103</v>
      </c>
    </row>
    <row r="114" spans="2:8" x14ac:dyDescent="0.2">
      <c r="B114" s="45" t="s">
        <v>0</v>
      </c>
      <c r="C114" s="40"/>
      <c r="D114" s="255"/>
      <c r="E114" s="38">
        <v>100</v>
      </c>
      <c r="F114" s="40"/>
      <c r="G114" s="41" t="s">
        <v>9</v>
      </c>
      <c r="H114" s="140" t="s">
        <v>104</v>
      </c>
    </row>
    <row r="115" spans="2:8" x14ac:dyDescent="0.2">
      <c r="B115" s="45" t="s">
        <v>335</v>
      </c>
      <c r="C115" s="40"/>
      <c r="D115" s="147">
        <f>VLOOP_trgt/E114*1000</f>
        <v>25.445368871669739</v>
      </c>
      <c r="E115" s="51"/>
      <c r="F115" s="41"/>
      <c r="G115" s="41" t="s">
        <v>94</v>
      </c>
      <c r="H115" s="140" t="s">
        <v>105</v>
      </c>
    </row>
    <row r="116" spans="2:8" x14ac:dyDescent="0.2">
      <c r="B116" s="45" t="s">
        <v>2</v>
      </c>
      <c r="C116" s="40"/>
      <c r="D116" s="40"/>
      <c r="E116" s="38">
        <v>35</v>
      </c>
      <c r="F116" s="40"/>
      <c r="G116" s="41" t="s">
        <v>94</v>
      </c>
      <c r="H116" s="140" t="s">
        <v>320</v>
      </c>
    </row>
    <row r="117" spans="2:8" x14ac:dyDescent="0.2">
      <c r="B117" s="45" t="s">
        <v>336</v>
      </c>
      <c r="C117" s="40"/>
      <c r="D117" s="147">
        <f>1/(2*PI()*E116*10^3*D112*10^3)*10^12</f>
        <v>279.6718667948702</v>
      </c>
      <c r="E117" s="51"/>
      <c r="F117" s="41"/>
      <c r="G117" s="41" t="s">
        <v>10</v>
      </c>
      <c r="H117" s="140" t="s">
        <v>106</v>
      </c>
    </row>
    <row r="118" spans="2:8" x14ac:dyDescent="0.2">
      <c r="B118" s="45" t="s">
        <v>111</v>
      </c>
      <c r="C118" s="40"/>
      <c r="D118" s="40"/>
      <c r="E118" s="38">
        <v>1000</v>
      </c>
      <c r="F118" s="40"/>
      <c r="G118" s="41" t="s">
        <v>10</v>
      </c>
      <c r="H118" s="140" t="s">
        <v>321</v>
      </c>
    </row>
    <row r="119" spans="2:8" x14ac:dyDescent="0.2">
      <c r="B119" s="45" t="s">
        <v>337</v>
      </c>
      <c r="C119" s="40"/>
      <c r="D119" s="147">
        <f>1/(2*PI()*E116*10^3*D113*10^3)*10^12</f>
        <v>16.535578503054062</v>
      </c>
      <c r="E119" s="51"/>
      <c r="F119" s="41"/>
      <c r="G119" s="41" t="s">
        <v>10</v>
      </c>
      <c r="H119" s="140" t="s">
        <v>107</v>
      </c>
    </row>
    <row r="120" spans="2:8" x14ac:dyDescent="0.2">
      <c r="B120" s="45" t="s">
        <v>4</v>
      </c>
      <c r="C120" s="40"/>
      <c r="D120" s="40"/>
      <c r="E120" s="38">
        <v>6.25</v>
      </c>
      <c r="F120" s="40"/>
      <c r="G120" s="41" t="s">
        <v>10</v>
      </c>
      <c r="H120" s="140" t="s">
        <v>322</v>
      </c>
    </row>
    <row r="121" spans="2:8" x14ac:dyDescent="0.2">
      <c r="B121" s="45" t="s">
        <v>342</v>
      </c>
      <c r="C121" s="40"/>
      <c r="D121" s="40"/>
      <c r="E121" s="39"/>
      <c r="F121" s="142">
        <f>E116*E114/1000</f>
        <v>3.5</v>
      </c>
      <c r="G121" s="41"/>
      <c r="H121" s="140" t="s">
        <v>341</v>
      </c>
    </row>
    <row r="122" spans="2:8" x14ac:dyDescent="0.2">
      <c r="B122" s="45" t="s">
        <v>343</v>
      </c>
      <c r="C122" s="40"/>
      <c r="D122" s="163"/>
      <c r="E122" s="204"/>
      <c r="F122" s="190">
        <f>1/(2*PI()*E118*E116*10^-6)</f>
        <v>4.5472840883398673</v>
      </c>
      <c r="G122" s="41" t="s">
        <v>11</v>
      </c>
      <c r="H122" s="140" t="s">
        <v>340</v>
      </c>
    </row>
    <row r="123" spans="2:8" x14ac:dyDescent="0.2">
      <c r="B123" s="45" t="s">
        <v>344</v>
      </c>
      <c r="C123" s="40"/>
      <c r="D123" s="163"/>
      <c r="E123" s="204"/>
      <c r="F123" s="190">
        <f>1/(2*PI()*E116*E120*10^-6)</f>
        <v>727.56545413437868</v>
      </c>
      <c r="G123" s="41" t="s">
        <v>11</v>
      </c>
      <c r="H123" s="140" t="s">
        <v>339</v>
      </c>
    </row>
    <row r="124" spans="2:8" x14ac:dyDescent="0.2">
      <c r="B124" s="45" t="s">
        <v>161</v>
      </c>
      <c r="C124" s="40"/>
      <c r="D124" s="163"/>
      <c r="E124" s="204"/>
      <c r="F124" s="190">
        <f>fcov_trgt/VLOOP_trgt*VLOOP</f>
        <v>75.652273296114345</v>
      </c>
      <c r="G124" s="41" t="s">
        <v>11</v>
      </c>
      <c r="H124" s="140" t="s">
        <v>795</v>
      </c>
    </row>
    <row r="125" spans="2:8" x14ac:dyDescent="0.2">
      <c r="B125" s="45" t="s">
        <v>162</v>
      </c>
      <c r="C125" s="40"/>
      <c r="D125" s="148"/>
      <c r="E125" s="51"/>
      <c r="F125" s="157">
        <f>F109/F124</f>
        <v>2.6183035320083348</v>
      </c>
      <c r="G125" s="41"/>
      <c r="H125" s="140" t="s">
        <v>173</v>
      </c>
    </row>
    <row r="126" spans="2:8" x14ac:dyDescent="0.2">
      <c r="B126" s="45" t="s">
        <v>163</v>
      </c>
      <c r="C126" s="40"/>
      <c r="D126" s="148"/>
      <c r="E126" s="51"/>
      <c r="F126" s="157">
        <f>1/(1/(SQRT((ESR_bulk*10^-3)^2+1/(2*PI()*F124*10^3*Cout_bulk*10^-6)^2))+1/(SQRT((ESR_cer*10^-3)^2+1/(2*PI()*F124*10^3*Cout_cer*10^-6)^2)))*1000</f>
        <v>2.0208698237526108</v>
      </c>
      <c r="G126" s="41" t="s">
        <v>116</v>
      </c>
      <c r="H126" s="140" t="s">
        <v>164</v>
      </c>
    </row>
    <row r="127" spans="2:8" x14ac:dyDescent="0.2">
      <c r="B127" s="45" t="s">
        <v>165</v>
      </c>
      <c r="C127" s="40"/>
      <c r="D127" s="163"/>
      <c r="E127" s="204"/>
      <c r="F127" s="190">
        <f>F126*C12</f>
        <v>20.208698237526107</v>
      </c>
      <c r="G127" s="41" t="s">
        <v>30</v>
      </c>
      <c r="H127" s="140" t="s">
        <v>168</v>
      </c>
    </row>
    <row r="128" spans="2:8" x14ac:dyDescent="0.2">
      <c r="B128" s="45" t="s">
        <v>166</v>
      </c>
      <c r="C128" s="40"/>
      <c r="D128" s="148"/>
      <c r="E128" s="51"/>
      <c r="F128" s="157">
        <f>F127/Vout/10</f>
        <v>2.377493910297189</v>
      </c>
      <c r="G128" s="41" t="s">
        <v>167</v>
      </c>
      <c r="H128" s="140" t="s">
        <v>169</v>
      </c>
    </row>
    <row r="129" spans="2:8" x14ac:dyDescent="0.2">
      <c r="B129" s="41" t="s">
        <v>796</v>
      </c>
      <c r="C129" s="40"/>
      <c r="D129" s="148"/>
      <c r="E129" s="51"/>
      <c r="F129" s="157">
        <f>585/F122/VOSL/VLOOP*(1/(1/(SQRT((ESR_bulk*10^-3)^2+1/(2*PI()*F122*10^3*Cout_bulk*10^-6)^2))+1/(SQRT((ESR_cer*10^-3)^2+1/(2*PI()*F122*10^3*Cout_cer*10^-6)^2))))</f>
        <v>1.5966247318034281</v>
      </c>
      <c r="G129" s="41" t="s">
        <v>30</v>
      </c>
      <c r="H129" s="41" t="s">
        <v>798</v>
      </c>
    </row>
    <row r="130" spans="2:8" x14ac:dyDescent="0.2">
      <c r="B130" s="41" t="s">
        <v>797</v>
      </c>
      <c r="C130" s="40"/>
      <c r="D130" s="148"/>
      <c r="E130" s="51"/>
      <c r="F130" s="157">
        <f>F129+D55</f>
        <v>10.382554467305116</v>
      </c>
      <c r="G130" s="41" t="s">
        <v>30</v>
      </c>
      <c r="H130" s="41" t="s">
        <v>799</v>
      </c>
    </row>
    <row r="131" spans="2:8" ht="15.75" x14ac:dyDescent="0.2">
      <c r="B131" s="327"/>
      <c r="C131" s="328"/>
      <c r="D131" s="328"/>
      <c r="E131" s="328"/>
      <c r="F131" s="328"/>
      <c r="G131" s="328"/>
      <c r="H131" s="329"/>
    </row>
    <row r="132" spans="2:8" ht="15" thickBot="1" x14ac:dyDescent="0.25">
      <c r="B132" s="324"/>
      <c r="C132" s="325"/>
      <c r="D132" s="325"/>
      <c r="E132" s="325"/>
      <c r="F132" s="325"/>
      <c r="G132" s="325"/>
      <c r="H132" s="326"/>
    </row>
    <row r="133" spans="2:8" x14ac:dyDescent="0.2">
      <c r="B133" s="155" t="s">
        <v>123</v>
      </c>
      <c r="C133" s="40"/>
      <c r="D133" s="193"/>
      <c r="E133" s="193"/>
      <c r="F133" s="194" t="str">
        <f>DEC2HEX(F136+2*F138+2^6*F137+2^10*F135+2^17*F142+2^22*F141+2^26*F140+2^32*F134+2^36*F139,10)</f>
        <v>221C821902</v>
      </c>
      <c r="G133" s="160" t="s">
        <v>124</v>
      </c>
      <c r="H133" s="195"/>
    </row>
    <row r="134" spans="2:8" x14ac:dyDescent="0.2">
      <c r="B134" s="155" t="str">
        <f>"GMI = " &amp; REPT(" ",15) &amp; E98 &amp; " µS"</f>
        <v>GMI =                100 µS</v>
      </c>
      <c r="C134" s="40"/>
      <c r="D134" s="193"/>
      <c r="E134" s="193"/>
      <c r="F134" s="194">
        <f>VLOOKUP(E98,'Compensation References'!E1:P9,12,FALSE)</f>
        <v>2</v>
      </c>
      <c r="G134" s="160" t="s">
        <v>14</v>
      </c>
      <c r="H134" s="195"/>
    </row>
    <row r="135" spans="2:8" x14ac:dyDescent="0.2">
      <c r="B135" s="155" t="str">
        <f>"RVI = " &amp; REPT(" ",16) &amp; E100 &amp; " kΩ"</f>
        <v>RVI =                 30 kΩ</v>
      </c>
      <c r="C135" s="40"/>
      <c r="D135" s="193"/>
      <c r="E135" s="193"/>
      <c r="F135" s="194">
        <f>VLOOKUP(E100,'Compensation References'!I2:P65,8,FALSE)</f>
        <v>6</v>
      </c>
      <c r="G135" s="160" t="s">
        <v>14</v>
      </c>
      <c r="H135" s="195"/>
    </row>
    <row r="136" spans="2:8" ht="28.5" x14ac:dyDescent="0.2">
      <c r="B136" s="155" t="str">
        <f>"CZI_MULT = " &amp; REPT(" ",3) &amp; E102</f>
        <v>CZI_MULT =    80</v>
      </c>
      <c r="C136" s="40"/>
      <c r="D136" s="193"/>
      <c r="E136" s="193"/>
      <c r="F136" s="194">
        <f>VLOOKUP(E102,'Compensation References'!M2:P3,4,FALSE)</f>
        <v>0</v>
      </c>
      <c r="G136" s="160" t="s">
        <v>14</v>
      </c>
      <c r="H136" s="161" t="s">
        <v>349</v>
      </c>
    </row>
    <row r="137" spans="2:8" x14ac:dyDescent="0.2">
      <c r="B137" s="155" t="str">
        <f>"CZI = " &amp; REPT(" ",16) &amp; E103 &amp; " pF"</f>
        <v>CZI =                 106.56 pF</v>
      </c>
      <c r="C137" s="40"/>
      <c r="D137" s="193"/>
      <c r="E137" s="193"/>
      <c r="F137" s="194">
        <f>VLOOKUP(E103,'Compensation References'!N2:P17,3,FALSE)</f>
        <v>4</v>
      </c>
      <c r="G137" s="160" t="s">
        <v>14</v>
      </c>
      <c r="H137" s="195" t="s">
        <v>174</v>
      </c>
    </row>
    <row r="138" spans="2:8" x14ac:dyDescent="0.2">
      <c r="B138" s="155" t="str">
        <f>"CPI = " &amp; REPT(" ",16) &amp; E105 &amp; " pF"</f>
        <v>CPI =                 3.2 pF</v>
      </c>
      <c r="C138" s="40"/>
      <c r="D138" s="193"/>
      <c r="E138" s="193"/>
      <c r="F138" s="194">
        <f>VLOOKUP(E105,'Compensation References'!K2:P33,6,FALSE)</f>
        <v>1</v>
      </c>
      <c r="G138" s="160" t="s">
        <v>14</v>
      </c>
      <c r="H138" s="195"/>
    </row>
    <row r="139" spans="2:8" x14ac:dyDescent="0.2">
      <c r="B139" s="155" t="str">
        <f>"GMV = " &amp; REPT(" ",13) &amp; E114 &amp; " µS"</f>
        <v>GMV =              100 µS</v>
      </c>
      <c r="C139" s="40"/>
      <c r="D139" s="193"/>
      <c r="E139" s="193"/>
      <c r="F139" s="194">
        <f>VLOOKUP(E114,'Compensation References'!D1:P9,13,FALSE)</f>
        <v>2</v>
      </c>
      <c r="G139" s="160" t="s">
        <v>14</v>
      </c>
      <c r="H139" s="195"/>
    </row>
    <row r="140" spans="2:8" x14ac:dyDescent="0.2">
      <c r="B140" s="155" t="str">
        <f>"RVV = " &amp; REPT(" ",14) &amp; E116 &amp; " kΩ"</f>
        <v>RVV =               35 kΩ</v>
      </c>
      <c r="C140" s="40"/>
      <c r="D140" s="193"/>
      <c r="E140" s="193"/>
      <c r="F140" s="194">
        <f>VLOOKUP(E116,'Compensation References'!F2:P65,11,FALSE)</f>
        <v>7</v>
      </c>
      <c r="G140" s="160" t="s">
        <v>14</v>
      </c>
      <c r="H140" s="195"/>
    </row>
    <row r="141" spans="2:8" x14ac:dyDescent="0.2">
      <c r="B141" s="155" t="str">
        <f>"CZV = " &amp; REPT(" ",15) &amp; E118 &amp; " pF"</f>
        <v>CZV =                1000 pF</v>
      </c>
      <c r="C141" s="40"/>
      <c r="D141" s="193"/>
      <c r="E141" s="193"/>
      <c r="F141" s="194">
        <f>VLOOKUP(E118,'Compensation References'!O2:P17,2,FALSE)</f>
        <v>2</v>
      </c>
      <c r="G141" s="160" t="s">
        <v>14</v>
      </c>
      <c r="H141" s="195" t="s">
        <v>175</v>
      </c>
    </row>
    <row r="142" spans="2:8" ht="15" thickBot="1" x14ac:dyDescent="0.25">
      <c r="B142" s="196" t="str">
        <f>"CPV = " &amp; REPT(" ",14) &amp; E120 &amp; " pF"</f>
        <v>CPV =               6.25 pF</v>
      </c>
      <c r="C142" s="53"/>
      <c r="D142" s="197"/>
      <c r="E142" s="197"/>
      <c r="F142" s="198">
        <f>VLOOKUP(E120,'Compensation References'!H2:P33,9,FALSE)</f>
        <v>1</v>
      </c>
      <c r="G142" s="199" t="s">
        <v>14</v>
      </c>
      <c r="H142" s="200"/>
    </row>
    <row r="143" spans="2:8" x14ac:dyDescent="0.2">
      <c r="B143" s="291" t="s">
        <v>794</v>
      </c>
      <c r="C143" s="291"/>
      <c r="D143" s="291"/>
      <c r="E143" s="291"/>
    </row>
    <row r="144" spans="2:8" x14ac:dyDescent="0.2">
      <c r="B144" s="37" t="s">
        <v>789</v>
      </c>
      <c r="C144" s="286">
        <f>'Bode Plot'!$P$40</f>
        <v>164.06192446061834</v>
      </c>
      <c r="D144" s="37" t="s">
        <v>11</v>
      </c>
    </row>
    <row r="145" spans="2:4" x14ac:dyDescent="0.2">
      <c r="B145" s="37" t="s">
        <v>790</v>
      </c>
      <c r="C145" s="286">
        <f>'Bode Plot'!$Q$40</f>
        <v>74.011465724683404</v>
      </c>
      <c r="D145" s="37" t="s">
        <v>793</v>
      </c>
    </row>
    <row r="146" spans="2:4" x14ac:dyDescent="0.2">
      <c r="B146" s="37" t="s">
        <v>791</v>
      </c>
      <c r="C146" s="286">
        <f>'Bode Plot'!$R$40</f>
        <v>-15.077684265141659</v>
      </c>
      <c r="D146" s="37" t="s">
        <v>792</v>
      </c>
    </row>
  </sheetData>
  <sheetProtection algorithmName="SHA-512" hashValue="0BDExYi13KXEVwQqlrBPJ9HrB36d1tvj7UAisYc41L3mu1tS++mzoqmnk0GqkK3n1eAz10B25c+GVURzop0SZg==" saltValue="yy0rAiNT4DU92fSKbI2Cbg==" spinCount="100000" sheet="1" objects="1" scenarios="1"/>
  <mergeCells count="21">
    <mergeCell ref="B97:H97"/>
    <mergeCell ref="B96:H96"/>
    <mergeCell ref="B132:H132"/>
    <mergeCell ref="B131:H131"/>
    <mergeCell ref="B65:H65"/>
    <mergeCell ref="B143:E143"/>
    <mergeCell ref="B1:H1"/>
    <mergeCell ref="J12:J25"/>
    <mergeCell ref="B89:H91"/>
    <mergeCell ref="J71:L76"/>
    <mergeCell ref="J77:L77"/>
    <mergeCell ref="B77:H77"/>
    <mergeCell ref="B76:H76"/>
    <mergeCell ref="B88:H88"/>
    <mergeCell ref="B17:H17"/>
    <mergeCell ref="B18:H18"/>
    <mergeCell ref="B31:H31"/>
    <mergeCell ref="B32:H32"/>
    <mergeCell ref="B58:H58"/>
    <mergeCell ref="B57:H57"/>
    <mergeCell ref="B64:H64"/>
  </mergeCells>
  <conditionalFormatting sqref="C5">
    <cfRule type="cellIs" dxfId="101" priority="20" operator="lessThan">
      <formula>1.8</formula>
    </cfRule>
    <cfRule type="cellIs" dxfId="100" priority="15" operator="between">
      <formula>1.8</formula>
      <formula>4</formula>
    </cfRule>
    <cfRule type="cellIs" dxfId="99" priority="16" operator="greaterThan">
      <formula>16</formula>
    </cfRule>
  </conditionalFormatting>
  <conditionalFormatting sqref="C6">
    <cfRule type="cellIs" dxfId="98" priority="13" operator="greaterThan">
      <formula>5.5</formula>
    </cfRule>
    <cfRule type="cellIs" dxfId="97" priority="14" operator="lessThan">
      <formula>0.6</formula>
    </cfRule>
  </conditionalFormatting>
  <conditionalFormatting sqref="D11">
    <cfRule type="cellIs" dxfId="96" priority="119" operator="greaterThan">
      <formula>$D$4</formula>
    </cfRule>
  </conditionalFormatting>
  <conditionalFormatting sqref="D55">
    <cfRule type="cellIs" dxfId="95" priority="11" operator="greaterThan">
      <formula>$C$13</formula>
    </cfRule>
  </conditionalFormatting>
  <conditionalFormatting sqref="D106:F106">
    <cfRule type="cellIs" dxfId="94" priority="5" operator="greaterThan">
      <formula>$D$93</formula>
    </cfRule>
  </conditionalFormatting>
  <conditionalFormatting sqref="E72">
    <cfRule type="cellIs" dxfId="93" priority="1" operator="lessThan">
      <formula>$E$69*2</formula>
    </cfRule>
  </conditionalFormatting>
  <conditionalFormatting sqref="E100">
    <cfRule type="cellIs" dxfId="92" priority="76" operator="greaterThan">
      <formula>$D$99</formula>
    </cfRule>
  </conditionalFormatting>
  <conditionalFormatting sqref="E116">
    <cfRule type="cellIs" dxfId="89" priority="118" operator="greaterThan">
      <formula>$D$115</formula>
    </cfRule>
  </conditionalFormatting>
  <conditionalFormatting sqref="F8">
    <cfRule type="cellIs" dxfId="88" priority="18" operator="lessThan">
      <formula>0.25</formula>
    </cfRule>
    <cfRule type="cellIs" dxfId="87" priority="17" operator="greaterThan">
      <formula>0.7</formula>
    </cfRule>
  </conditionalFormatting>
  <conditionalFormatting sqref="F26">
    <cfRule type="cellIs" dxfId="86" priority="120" operator="lessThan">
      <formula>$D$4*0.05</formula>
    </cfRule>
  </conditionalFormatting>
  <conditionalFormatting sqref="F81">
    <cfRule type="cellIs" dxfId="85" priority="33" operator="greaterThan">
      <formula>$C$16/3</formula>
    </cfRule>
  </conditionalFormatting>
  <conditionalFormatting sqref="F83">
    <cfRule type="cellIs" dxfId="84" priority="9" operator="lessThan">
      <formula>2</formula>
    </cfRule>
  </conditionalFormatting>
  <conditionalFormatting sqref="F85">
    <cfRule type="cellIs" dxfId="83" priority="42" operator="greaterThan">
      <formula>$C$15</formula>
    </cfRule>
    <cfRule type="cellIs" dxfId="82" priority="43" operator="greaterThan">
      <formula>$C$14</formula>
    </cfRule>
  </conditionalFormatting>
  <conditionalFormatting sqref="F109">
    <cfRule type="cellIs" dxfId="81" priority="6" operator="greaterThan">
      <formula>$C$16/3</formula>
    </cfRule>
  </conditionalFormatting>
  <conditionalFormatting sqref="F125">
    <cfRule type="cellIs" dxfId="80" priority="4" operator="lessThan">
      <formula>2</formula>
    </cfRule>
  </conditionalFormatting>
  <conditionalFormatting sqref="F127">
    <cfRule type="cellIs" dxfId="79" priority="2" operator="greaterThan">
      <formula>$C$15</formula>
    </cfRule>
    <cfRule type="cellIs" dxfId="78" priority="3" operator="greaterThan">
      <formula>$C$14</formula>
    </cfRule>
  </conditionalFormatting>
  <conditionalFormatting sqref="K80:K110">
    <cfRule type="cellIs" dxfId="77" priority="73" operator="lessThan">
      <formula>$D$93</formula>
    </cfRule>
    <cfRule type="cellIs" dxfId="76" priority="74" operator="greaterThan">
      <formula>$D$93</formula>
    </cfRule>
  </conditionalFormatting>
  <conditionalFormatting sqref="L80:L110">
    <cfRule type="cellIs" dxfId="75" priority="60" operator="greaterThan">
      <formula>M80</formula>
    </cfRule>
    <cfRule type="cellIs" dxfId="74" priority="61" operator="lessThan">
      <formula>M80</formula>
    </cfRule>
  </conditionalFormatting>
  <conditionalFormatting sqref="L96:L108">
    <cfRule type="cellIs" dxfId="73" priority="94" operator="greaterThan">
      <formula>M97</formula>
    </cfRule>
    <cfRule type="cellIs" dxfId="72" priority="95" operator="lessThan">
      <formula>M97</formula>
    </cfRule>
  </conditionalFormatting>
  <conditionalFormatting sqref="L109">
    <cfRule type="cellIs" dxfId="71" priority="84" operator="greaterThan">
      <formula>#REF!</formula>
    </cfRule>
    <cfRule type="cellIs" dxfId="70" priority="85" operator="lessThan">
      <formula>#REF!</formula>
    </cfRule>
  </conditionalFormatting>
  <conditionalFormatting sqref="L110">
    <cfRule type="cellIs" dxfId="69" priority="80" operator="greaterThan">
      <formula>M110</formula>
    </cfRule>
    <cfRule type="cellIs" dxfId="68" priority="81" operator="lessThan">
      <formula>M110</formula>
    </cfRule>
  </conditionalFormatting>
  <dataValidations count="1">
    <dataValidation type="list" allowBlank="1" showInputMessage="1" showErrorMessage="1" sqref="E78" xr:uid="{00000000-0002-0000-0000-000000000000}">
      <formula1>$J$80:$J$110</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47" r:id="rId4">
          <objectPr defaultSize="0" autoPict="0" r:id="rId5">
            <anchor moveWithCells="1">
              <from>
                <xdr:col>5</xdr:col>
                <xdr:colOff>0</xdr:colOff>
                <xdr:row>142</xdr:row>
                <xdr:rowOff>171450</xdr:rowOff>
              </from>
              <to>
                <xdr:col>7</xdr:col>
                <xdr:colOff>7991475</xdr:colOff>
                <xdr:row>172</xdr:row>
                <xdr:rowOff>9525</xdr:rowOff>
              </to>
            </anchor>
          </objectPr>
        </oleObject>
      </mc:Choice>
      <mc:Fallback>
        <oleObject progId="Visio.Drawing.11" shapeId="1047" r:id="rId4"/>
      </mc:Fallback>
    </mc:AlternateContent>
  </oleObjects>
  <extLst>
    <ext xmlns:x14="http://schemas.microsoft.com/office/spreadsheetml/2009/9/main" uri="{78C0D931-6437-407d-A8EE-F0AAD7539E65}">
      <x14:conditionalFormattings>
        <x14:conditionalFormatting xmlns:xm="http://schemas.microsoft.com/office/excel/2006/main">
          <x14:cfRule type="cellIs" priority="7" operator="greaterThan" id="{F8388281-D9AC-4009-B657-0FFF0AB56577}">
            <xm:f>'Compensation References'!$M$2</xm:f>
            <x14:dxf>
              <font>
                <color rgb="FF9C0006"/>
              </font>
              <fill>
                <patternFill>
                  <bgColor rgb="FFFFC7CE"/>
                </patternFill>
              </fill>
            </x14:dxf>
          </x14:cfRule>
          <x14:cfRule type="cellIs" priority="8" operator="lessThan" id="{BC1B7E67-7631-4540-87D5-FEB3526BE421}">
            <xm:f>'Compensation References'!$M$2</xm:f>
            <x14:dxf>
              <font>
                <color rgb="FF9C0006"/>
              </font>
              <fill>
                <patternFill>
                  <bgColor rgb="FFFFC7CE"/>
                </patternFill>
              </fill>
            </x14:dxf>
          </x14:cfRule>
          <xm:sqref>E102</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1000000}">
          <x14:formula1>
            <xm:f>'Compensation References'!$R$2:$R$13</xm:f>
          </x14:formula1>
          <xm:sqref>C16:C17 D17:F17</xm:sqref>
        </x14:dataValidation>
        <x14:dataValidation type="list" allowBlank="1" showInputMessage="1" showErrorMessage="1" xr:uid="{00000000-0002-0000-0000-000002000000}">
          <x14:formula1>
            <xm:f>'Compensation References'!$E$2:$E$5</xm:f>
          </x14:formula1>
          <xm:sqref>E98</xm:sqref>
        </x14:dataValidation>
        <x14:dataValidation type="list" allowBlank="1" showInputMessage="1" showErrorMessage="1" xr:uid="{00000000-0002-0000-0000-000003000000}">
          <x14:formula1>
            <xm:f>'Compensation References'!$I$2:$I$65</xm:f>
          </x14:formula1>
          <xm:sqref>E100</xm:sqref>
        </x14:dataValidation>
        <x14:dataValidation type="list" allowBlank="1" showInputMessage="1" showErrorMessage="1" xr:uid="{00000000-0002-0000-0000-000004000000}">
          <x14:formula1>
            <xm:f>'Compensation References'!$K$2:$K$33</xm:f>
          </x14:formula1>
          <xm:sqref>E105</xm:sqref>
        </x14:dataValidation>
        <x14:dataValidation type="list" allowBlank="1" showInputMessage="1" showErrorMessage="1" xr:uid="{00000000-0002-0000-0000-000005000000}">
          <x14:formula1>
            <xm:f>'Compensation References'!$N$2:$N$17</xm:f>
          </x14:formula1>
          <xm:sqref>E103</xm:sqref>
        </x14:dataValidation>
        <x14:dataValidation type="list" allowBlank="1" showInputMessage="1" showErrorMessage="1" xr:uid="{00000000-0002-0000-0000-000006000000}">
          <x14:formula1>
            <xm:f>'Compensation References'!$D$2:$D$5</xm:f>
          </x14:formula1>
          <xm:sqref>E114</xm:sqref>
        </x14:dataValidation>
        <x14:dataValidation type="list" allowBlank="1" showInputMessage="1" showErrorMessage="1" xr:uid="{00000000-0002-0000-0000-000007000000}">
          <x14:formula1>
            <xm:f>'Compensation References'!$F$2:$F$65</xm:f>
          </x14:formula1>
          <xm:sqref>E116</xm:sqref>
        </x14:dataValidation>
        <x14:dataValidation type="list" allowBlank="1" showInputMessage="1" showErrorMessage="1" xr:uid="{00000000-0002-0000-0000-000008000000}">
          <x14:formula1>
            <xm:f>'Compensation References'!$O$2:$O$17</xm:f>
          </x14:formula1>
          <xm:sqref>E118</xm:sqref>
        </x14:dataValidation>
        <x14:dataValidation type="list" allowBlank="1" showInputMessage="1" showErrorMessage="1" xr:uid="{00000000-0002-0000-0000-000009000000}">
          <x14:formula1>
            <xm:f>'Compensation References'!$H$2:$H$33</xm:f>
          </x14:formula1>
          <xm:sqref>E120</xm:sqref>
        </x14:dataValidation>
        <x14:dataValidation type="list" allowBlank="1" showInputMessage="1" showErrorMessage="1" xr:uid="{00000000-0002-0000-0000-00000A000000}">
          <x14:formula1>
            <xm:f>'Compensation References'!$M$2:$M$3</xm:f>
          </x14:formula1>
          <xm:sqref>E102</xm:sqref>
        </x14:dataValidation>
        <x14:dataValidation type="list" allowBlank="1" showInputMessage="1" showErrorMessage="1" xr:uid="{00000000-0002-0000-0000-00000B000000}">
          <x14:formula1>
            <xm:f>'Compensation References'!$Q$2:$Q$5</xm:f>
          </x14:formula1>
          <xm:sqref>C10</xm:sqref>
        </x14:dataValidation>
        <x14:dataValidation type="list" allowBlank="1" showInputMessage="1" showErrorMessage="1" xr:uid="{00000000-0002-0000-0000-00000C000000}">
          <x14:formula1>
            <xm:f>'Compensation References'!$T$2:$T$5</xm:f>
          </x14:formula1>
          <xm:sqref>E7</xm:sqref>
        </x14:dataValidation>
        <x14:dataValidation type="list" allowBlank="1" showInputMessage="1" showErrorMessage="1" xr:uid="{00000000-0002-0000-0000-00000D000000}">
          <x14:formula1>
            <xm:f>'Compensation References'!$A$2:$A$4</xm:f>
          </x14:formula1>
          <xm:sqref>C3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U65"/>
  <sheetViews>
    <sheetView workbookViewId="0">
      <selection activeCell="C39" sqref="C39"/>
    </sheetView>
  </sheetViews>
  <sheetFormatPr defaultRowHeight="15" x14ac:dyDescent="0.25"/>
  <cols>
    <col min="1" max="1" width="11.5703125" bestFit="1" customWidth="1"/>
    <col min="2" max="3" width="11.5703125" customWidth="1"/>
    <col min="18" max="18" width="10.85546875" customWidth="1"/>
  </cols>
  <sheetData>
    <row r="1" spans="1:21" x14ac:dyDescent="0.25">
      <c r="A1" t="s">
        <v>192</v>
      </c>
      <c r="B1" t="s">
        <v>196</v>
      </c>
      <c r="C1" t="s">
        <v>197</v>
      </c>
      <c r="D1" t="s">
        <v>13</v>
      </c>
      <c r="E1" t="s">
        <v>1</v>
      </c>
      <c r="F1" t="s">
        <v>2</v>
      </c>
      <c r="G1" t="s">
        <v>3</v>
      </c>
      <c r="H1" t="s">
        <v>4</v>
      </c>
      <c r="I1" t="s">
        <v>5</v>
      </c>
      <c r="J1" t="s">
        <v>6</v>
      </c>
      <c r="K1" t="s">
        <v>7</v>
      </c>
      <c r="L1" t="s">
        <v>8</v>
      </c>
      <c r="M1" t="s">
        <v>127</v>
      </c>
      <c r="N1" t="s">
        <v>112</v>
      </c>
      <c r="O1" t="s">
        <v>113</v>
      </c>
      <c r="P1" t="s">
        <v>14</v>
      </c>
      <c r="Q1" t="s">
        <v>131</v>
      </c>
      <c r="R1" t="s">
        <v>37</v>
      </c>
      <c r="T1" t="s">
        <v>15</v>
      </c>
      <c r="U1" t="s">
        <v>130</v>
      </c>
    </row>
    <row r="2" spans="1:21" x14ac:dyDescent="0.25">
      <c r="A2" t="s">
        <v>193</v>
      </c>
      <c r="B2">
        <v>40</v>
      </c>
      <c r="C2">
        <v>6.1550000000000002</v>
      </c>
      <c r="D2">
        <v>25</v>
      </c>
      <c r="E2">
        <v>25</v>
      </c>
      <c r="F2">
        <v>0</v>
      </c>
      <c r="G2">
        <v>0</v>
      </c>
      <c r="H2">
        <v>0</v>
      </c>
      <c r="I2">
        <v>0</v>
      </c>
      <c r="J2">
        <v>0</v>
      </c>
      <c r="K2">
        <v>0</v>
      </c>
      <c r="L2">
        <v>800</v>
      </c>
      <c r="M2">
        <f>L2*'Device Calculator'!E$98/10^3</f>
        <v>80</v>
      </c>
      <c r="N2">
        <f>J2*('Device Calculator'!E$102)</f>
        <v>0</v>
      </c>
      <c r="O2">
        <f>G2*4*10^6*'Device Calculator'!E$114*10^-6</f>
        <v>0</v>
      </c>
      <c r="P2">
        <v>0</v>
      </c>
      <c r="Q2">
        <v>1</v>
      </c>
      <c r="R2">
        <v>225</v>
      </c>
      <c r="T2">
        <v>1</v>
      </c>
      <c r="U2">
        <v>1</v>
      </c>
    </row>
    <row r="3" spans="1:21" x14ac:dyDescent="0.25">
      <c r="A3" t="s">
        <v>194</v>
      </c>
      <c r="B3">
        <v>20</v>
      </c>
      <c r="C3">
        <f>6.155*2</f>
        <v>12.31</v>
      </c>
      <c r="D3">
        <v>50</v>
      </c>
      <c r="E3">
        <v>50</v>
      </c>
      <c r="F3">
        <f>F2+5</f>
        <v>5</v>
      </c>
      <c r="G3">
        <f>G2+1.25</f>
        <v>1.25</v>
      </c>
      <c r="H3">
        <f>H2+6.25</f>
        <v>6.25</v>
      </c>
      <c r="I3">
        <f>I2+5</f>
        <v>5</v>
      </c>
      <c r="J3">
        <f>J2+0.333</f>
        <v>0.33300000000000002</v>
      </c>
      <c r="K3">
        <f>K2+3.2</f>
        <v>3.2</v>
      </c>
      <c r="L3">
        <v>1600</v>
      </c>
      <c r="M3">
        <f>L3*'Device Calculator'!E$98/10^3</f>
        <v>160</v>
      </c>
      <c r="N3">
        <f>J3*('Device Calculator'!E$102)</f>
        <v>26.64</v>
      </c>
      <c r="O3">
        <f>G3*4*10^6*'Device Calculator'!E$114*10^-6</f>
        <v>500</v>
      </c>
      <c r="P3">
        <f>P2+1</f>
        <v>1</v>
      </c>
      <c r="Q3">
        <v>2</v>
      </c>
      <c r="R3">
        <v>275</v>
      </c>
      <c r="T3">
        <v>0.5</v>
      </c>
      <c r="U3">
        <v>2</v>
      </c>
    </row>
    <row r="4" spans="1:21" x14ac:dyDescent="0.25">
      <c r="A4" t="s">
        <v>195</v>
      </c>
      <c r="B4">
        <v>10</v>
      </c>
      <c r="C4">
        <f>6.155*2</f>
        <v>12.31</v>
      </c>
      <c r="D4">
        <v>100</v>
      </c>
      <c r="E4">
        <v>100</v>
      </c>
      <c r="F4">
        <f t="shared" ref="F4:F65" si="0">F3+5</f>
        <v>10</v>
      </c>
      <c r="G4">
        <f t="shared" ref="G4:G17" si="1">G3+1.25</f>
        <v>2.5</v>
      </c>
      <c r="H4">
        <f t="shared" ref="H4:H33" si="2">H3+6.25</f>
        <v>12.5</v>
      </c>
      <c r="I4">
        <f t="shared" ref="I4:I65" si="3">I3+5</f>
        <v>10</v>
      </c>
      <c r="J4">
        <f t="shared" ref="J4:J17" si="4">J3+0.333</f>
        <v>0.66600000000000004</v>
      </c>
      <c r="K4">
        <f t="shared" ref="K4:K33" si="5">K3+3.2</f>
        <v>6.4</v>
      </c>
      <c r="N4">
        <f>J4*('Device Calculator'!E$102)</f>
        <v>53.28</v>
      </c>
      <c r="O4">
        <f>G4*4*10^6*'Device Calculator'!E$114*10^-6</f>
        <v>1000</v>
      </c>
      <c r="P4">
        <f t="shared" ref="P4:P65" si="6">P3+1</f>
        <v>2</v>
      </c>
      <c r="Q4">
        <v>3</v>
      </c>
      <c r="R4">
        <v>325</v>
      </c>
      <c r="T4">
        <v>0.25</v>
      </c>
      <c r="U4">
        <v>3</v>
      </c>
    </row>
    <row r="5" spans="1:21" x14ac:dyDescent="0.25">
      <c r="D5">
        <v>200</v>
      </c>
      <c r="E5">
        <v>200</v>
      </c>
      <c r="F5">
        <f t="shared" si="0"/>
        <v>15</v>
      </c>
      <c r="G5">
        <f t="shared" si="1"/>
        <v>3.75</v>
      </c>
      <c r="H5">
        <f t="shared" si="2"/>
        <v>18.75</v>
      </c>
      <c r="I5">
        <f t="shared" si="3"/>
        <v>15</v>
      </c>
      <c r="J5">
        <f t="shared" si="4"/>
        <v>0.99900000000000011</v>
      </c>
      <c r="K5">
        <f t="shared" si="5"/>
        <v>9.6000000000000014</v>
      </c>
      <c r="N5">
        <f>J5*('Device Calculator'!E$102)</f>
        <v>79.920000000000016</v>
      </c>
      <c r="O5">
        <f>G5*4*10^6*'Device Calculator'!E$114*10^-6</f>
        <v>1500</v>
      </c>
      <c r="P5">
        <f t="shared" si="6"/>
        <v>3</v>
      </c>
      <c r="Q5">
        <v>4</v>
      </c>
      <c r="R5">
        <v>375</v>
      </c>
      <c r="T5">
        <v>0.125</v>
      </c>
      <c r="U5">
        <v>4</v>
      </c>
    </row>
    <row r="6" spans="1:21" x14ac:dyDescent="0.25">
      <c r="F6">
        <f t="shared" si="0"/>
        <v>20</v>
      </c>
      <c r="G6">
        <f t="shared" si="1"/>
        <v>5</v>
      </c>
      <c r="H6">
        <f t="shared" si="2"/>
        <v>25</v>
      </c>
      <c r="I6">
        <f t="shared" si="3"/>
        <v>20</v>
      </c>
      <c r="J6">
        <f t="shared" si="4"/>
        <v>1.3320000000000001</v>
      </c>
      <c r="K6">
        <f t="shared" si="5"/>
        <v>12.8</v>
      </c>
      <c r="N6">
        <f>J6*('Device Calculator'!E$102)</f>
        <v>106.56</v>
      </c>
      <c r="O6">
        <f>G6*4*10^6*'Device Calculator'!E$114*10^-6</f>
        <v>2000</v>
      </c>
      <c r="P6">
        <f t="shared" si="6"/>
        <v>4</v>
      </c>
      <c r="R6">
        <f>R2*2</f>
        <v>450</v>
      </c>
    </row>
    <row r="7" spans="1:21" x14ac:dyDescent="0.25">
      <c r="F7">
        <f t="shared" si="0"/>
        <v>25</v>
      </c>
      <c r="G7">
        <f t="shared" si="1"/>
        <v>6.25</v>
      </c>
      <c r="H7">
        <f t="shared" si="2"/>
        <v>31.25</v>
      </c>
      <c r="I7">
        <f t="shared" si="3"/>
        <v>25</v>
      </c>
      <c r="J7">
        <f t="shared" si="4"/>
        <v>1.665</v>
      </c>
      <c r="K7">
        <f t="shared" si="5"/>
        <v>16</v>
      </c>
      <c r="N7">
        <f>J7*('Device Calculator'!E$102)</f>
        <v>133.19999999999999</v>
      </c>
      <c r="O7">
        <f>G7*4*10^6*'Device Calculator'!E$114*10^-6</f>
        <v>2500</v>
      </c>
      <c r="P7">
        <f t="shared" si="6"/>
        <v>5</v>
      </c>
      <c r="R7">
        <f t="shared" ref="R7:R17" si="7">R3*2</f>
        <v>550</v>
      </c>
    </row>
    <row r="8" spans="1:21" x14ac:dyDescent="0.25">
      <c r="F8">
        <f t="shared" si="0"/>
        <v>30</v>
      </c>
      <c r="G8">
        <f t="shared" si="1"/>
        <v>7.5</v>
      </c>
      <c r="H8">
        <f t="shared" si="2"/>
        <v>37.5</v>
      </c>
      <c r="I8">
        <f t="shared" si="3"/>
        <v>30</v>
      </c>
      <c r="J8">
        <f t="shared" si="4"/>
        <v>1.998</v>
      </c>
      <c r="K8">
        <f t="shared" si="5"/>
        <v>19.2</v>
      </c>
      <c r="N8">
        <f>J8*('Device Calculator'!E$102)</f>
        <v>159.84</v>
      </c>
      <c r="O8">
        <f>G8*4*10^6*'Device Calculator'!E$114*10^-6</f>
        <v>3000</v>
      </c>
      <c r="P8">
        <f t="shared" si="6"/>
        <v>6</v>
      </c>
      <c r="R8">
        <f t="shared" si="7"/>
        <v>650</v>
      </c>
    </row>
    <row r="9" spans="1:21" x14ac:dyDescent="0.25">
      <c r="F9">
        <f t="shared" si="0"/>
        <v>35</v>
      </c>
      <c r="G9">
        <f t="shared" si="1"/>
        <v>8.75</v>
      </c>
      <c r="H9">
        <f t="shared" si="2"/>
        <v>43.75</v>
      </c>
      <c r="I9">
        <f t="shared" si="3"/>
        <v>35</v>
      </c>
      <c r="J9">
        <f t="shared" si="4"/>
        <v>2.331</v>
      </c>
      <c r="K9">
        <f t="shared" si="5"/>
        <v>22.4</v>
      </c>
      <c r="N9">
        <f>J9*('Device Calculator'!E$102)</f>
        <v>186.48</v>
      </c>
      <c r="O9">
        <f>G9*4*10^6*'Device Calculator'!E$114*10^-6</f>
        <v>3500</v>
      </c>
      <c r="P9">
        <f t="shared" si="6"/>
        <v>7</v>
      </c>
      <c r="R9">
        <f t="shared" si="7"/>
        <v>750</v>
      </c>
    </row>
    <row r="10" spans="1:21" x14ac:dyDescent="0.25">
      <c r="F10">
        <f t="shared" si="0"/>
        <v>40</v>
      </c>
      <c r="G10">
        <f t="shared" si="1"/>
        <v>10</v>
      </c>
      <c r="H10">
        <f t="shared" si="2"/>
        <v>50</v>
      </c>
      <c r="I10">
        <f t="shared" si="3"/>
        <v>40</v>
      </c>
      <c r="J10">
        <f t="shared" si="4"/>
        <v>2.6640000000000001</v>
      </c>
      <c r="K10">
        <f t="shared" si="5"/>
        <v>25.599999999999998</v>
      </c>
      <c r="N10">
        <f>J10*('Device Calculator'!E$102)</f>
        <v>213.12</v>
      </c>
      <c r="O10">
        <f>G10*4*10^6*'Device Calculator'!E$114*10^-6</f>
        <v>4000</v>
      </c>
      <c r="P10">
        <f t="shared" si="6"/>
        <v>8</v>
      </c>
      <c r="R10">
        <f t="shared" si="7"/>
        <v>900</v>
      </c>
    </row>
    <row r="11" spans="1:21" x14ac:dyDescent="0.25">
      <c r="F11">
        <f t="shared" si="0"/>
        <v>45</v>
      </c>
      <c r="G11">
        <f t="shared" si="1"/>
        <v>11.25</v>
      </c>
      <c r="H11">
        <f t="shared" si="2"/>
        <v>56.25</v>
      </c>
      <c r="I11">
        <f t="shared" si="3"/>
        <v>45</v>
      </c>
      <c r="J11">
        <f t="shared" si="4"/>
        <v>2.9970000000000003</v>
      </c>
      <c r="K11">
        <f t="shared" si="5"/>
        <v>28.799999999999997</v>
      </c>
      <c r="N11">
        <f>J11*('Device Calculator'!E$102)</f>
        <v>239.76000000000002</v>
      </c>
      <c r="O11">
        <f>G11*4*10^6*'Device Calculator'!E$114*10^-6</f>
        <v>4500</v>
      </c>
      <c r="P11">
        <f t="shared" si="6"/>
        <v>9</v>
      </c>
      <c r="R11">
        <f t="shared" si="7"/>
        <v>1100</v>
      </c>
    </row>
    <row r="12" spans="1:21" x14ac:dyDescent="0.25">
      <c r="F12">
        <f t="shared" si="0"/>
        <v>50</v>
      </c>
      <c r="G12">
        <f t="shared" si="1"/>
        <v>12.5</v>
      </c>
      <c r="H12">
        <f t="shared" si="2"/>
        <v>62.5</v>
      </c>
      <c r="I12">
        <f t="shared" si="3"/>
        <v>50</v>
      </c>
      <c r="J12">
        <f t="shared" si="4"/>
        <v>3.3300000000000005</v>
      </c>
      <c r="K12">
        <f t="shared" si="5"/>
        <v>31.999999999999996</v>
      </c>
      <c r="N12">
        <f>J12*('Device Calculator'!E$102)</f>
        <v>266.40000000000003</v>
      </c>
      <c r="O12">
        <f>G12*4*10^6*'Device Calculator'!E$114*10^-6</f>
        <v>5000</v>
      </c>
      <c r="P12">
        <f t="shared" si="6"/>
        <v>10</v>
      </c>
      <c r="R12">
        <f t="shared" si="7"/>
        <v>1300</v>
      </c>
    </row>
    <row r="13" spans="1:21" x14ac:dyDescent="0.25">
      <c r="F13">
        <f t="shared" si="0"/>
        <v>55</v>
      </c>
      <c r="G13">
        <f t="shared" si="1"/>
        <v>13.75</v>
      </c>
      <c r="H13">
        <f t="shared" si="2"/>
        <v>68.75</v>
      </c>
      <c r="I13">
        <f t="shared" si="3"/>
        <v>55</v>
      </c>
      <c r="J13">
        <f t="shared" si="4"/>
        <v>3.6630000000000007</v>
      </c>
      <c r="K13">
        <f t="shared" si="5"/>
        <v>35.199999999999996</v>
      </c>
      <c r="N13">
        <f>J13*('Device Calculator'!E$102)</f>
        <v>293.04000000000008</v>
      </c>
      <c r="O13">
        <f>G13*4*10^6*'Device Calculator'!E$114*10^-6</f>
        <v>5500</v>
      </c>
      <c r="P13">
        <f t="shared" si="6"/>
        <v>11</v>
      </c>
      <c r="R13">
        <f t="shared" si="7"/>
        <v>1500</v>
      </c>
    </row>
    <row r="14" spans="1:21" x14ac:dyDescent="0.25">
      <c r="F14">
        <f t="shared" si="0"/>
        <v>60</v>
      </c>
      <c r="G14">
        <f t="shared" si="1"/>
        <v>15</v>
      </c>
      <c r="H14">
        <f t="shared" si="2"/>
        <v>75</v>
      </c>
      <c r="I14">
        <f t="shared" si="3"/>
        <v>60</v>
      </c>
      <c r="J14">
        <f t="shared" si="4"/>
        <v>3.9960000000000009</v>
      </c>
      <c r="K14">
        <f t="shared" si="5"/>
        <v>38.4</v>
      </c>
      <c r="N14">
        <f>J14*('Device Calculator'!E$102)</f>
        <v>319.68000000000006</v>
      </c>
      <c r="O14">
        <f>G14*4*10^6*'Device Calculator'!E$114*10^-6</f>
        <v>6000</v>
      </c>
      <c r="P14">
        <f t="shared" si="6"/>
        <v>12</v>
      </c>
      <c r="R14">
        <f t="shared" si="7"/>
        <v>1800</v>
      </c>
    </row>
    <row r="15" spans="1:21" x14ac:dyDescent="0.25">
      <c r="F15">
        <f t="shared" si="0"/>
        <v>65</v>
      </c>
      <c r="G15">
        <f t="shared" si="1"/>
        <v>16.25</v>
      </c>
      <c r="H15">
        <f t="shared" si="2"/>
        <v>81.25</v>
      </c>
      <c r="I15">
        <f t="shared" si="3"/>
        <v>65</v>
      </c>
      <c r="J15">
        <f t="shared" si="4"/>
        <v>4.3290000000000006</v>
      </c>
      <c r="K15">
        <f t="shared" si="5"/>
        <v>41.6</v>
      </c>
      <c r="N15">
        <f>J15*('Device Calculator'!E$102)</f>
        <v>346.32000000000005</v>
      </c>
      <c r="O15">
        <f>G15*4*10^6*'Device Calculator'!E$114*10^-6</f>
        <v>6500</v>
      </c>
      <c r="P15">
        <f t="shared" si="6"/>
        <v>13</v>
      </c>
      <c r="R15">
        <f t="shared" si="7"/>
        <v>2200</v>
      </c>
    </row>
    <row r="16" spans="1:21" x14ac:dyDescent="0.25">
      <c r="F16">
        <f t="shared" si="0"/>
        <v>70</v>
      </c>
      <c r="G16">
        <f t="shared" si="1"/>
        <v>17.5</v>
      </c>
      <c r="H16">
        <f t="shared" si="2"/>
        <v>87.5</v>
      </c>
      <c r="I16">
        <f t="shared" si="3"/>
        <v>70</v>
      </c>
      <c r="J16">
        <f t="shared" si="4"/>
        <v>4.6620000000000008</v>
      </c>
      <c r="K16">
        <f t="shared" si="5"/>
        <v>44.800000000000004</v>
      </c>
      <c r="N16">
        <f>J16*('Device Calculator'!E$102)</f>
        <v>372.96000000000004</v>
      </c>
      <c r="O16">
        <f>G16*4*10^6*'Device Calculator'!E$114*10^-6</f>
        <v>7000</v>
      </c>
      <c r="P16">
        <f t="shared" si="6"/>
        <v>14</v>
      </c>
      <c r="R16">
        <f t="shared" si="7"/>
        <v>2600</v>
      </c>
    </row>
    <row r="17" spans="6:18" x14ac:dyDescent="0.25">
      <c r="F17">
        <f t="shared" si="0"/>
        <v>75</v>
      </c>
      <c r="G17">
        <f t="shared" si="1"/>
        <v>18.75</v>
      </c>
      <c r="H17">
        <f t="shared" si="2"/>
        <v>93.75</v>
      </c>
      <c r="I17">
        <f t="shared" si="3"/>
        <v>75</v>
      </c>
      <c r="J17">
        <f t="shared" si="4"/>
        <v>4.995000000000001</v>
      </c>
      <c r="K17">
        <f t="shared" si="5"/>
        <v>48.000000000000007</v>
      </c>
      <c r="N17">
        <f>J17*('Device Calculator'!E$102)</f>
        <v>399.60000000000008</v>
      </c>
      <c r="O17">
        <f>G17*4*10^6*'Device Calculator'!E$114*10^-6</f>
        <v>7500</v>
      </c>
      <c r="P17">
        <f t="shared" si="6"/>
        <v>15</v>
      </c>
      <c r="R17">
        <f t="shared" si="7"/>
        <v>3000</v>
      </c>
    </row>
    <row r="18" spans="6:18" x14ac:dyDescent="0.25">
      <c r="F18">
        <f t="shared" si="0"/>
        <v>80</v>
      </c>
      <c r="H18">
        <f t="shared" si="2"/>
        <v>100</v>
      </c>
      <c r="I18">
        <f t="shared" si="3"/>
        <v>80</v>
      </c>
      <c r="K18">
        <f t="shared" si="5"/>
        <v>51.20000000000001</v>
      </c>
      <c r="P18">
        <f t="shared" si="6"/>
        <v>16</v>
      </c>
    </row>
    <row r="19" spans="6:18" x14ac:dyDescent="0.25">
      <c r="F19">
        <f t="shared" si="0"/>
        <v>85</v>
      </c>
      <c r="H19">
        <f t="shared" si="2"/>
        <v>106.25</v>
      </c>
      <c r="I19">
        <f t="shared" si="3"/>
        <v>85</v>
      </c>
      <c r="K19">
        <f t="shared" si="5"/>
        <v>54.400000000000013</v>
      </c>
      <c r="P19">
        <f t="shared" si="6"/>
        <v>17</v>
      </c>
    </row>
    <row r="20" spans="6:18" x14ac:dyDescent="0.25">
      <c r="F20">
        <f t="shared" si="0"/>
        <v>90</v>
      </c>
      <c r="H20">
        <f t="shared" si="2"/>
        <v>112.5</v>
      </c>
      <c r="I20">
        <f t="shared" si="3"/>
        <v>90</v>
      </c>
      <c r="K20">
        <f t="shared" si="5"/>
        <v>57.600000000000016</v>
      </c>
      <c r="P20">
        <f t="shared" si="6"/>
        <v>18</v>
      </c>
    </row>
    <row r="21" spans="6:18" x14ac:dyDescent="0.25">
      <c r="F21">
        <f t="shared" si="0"/>
        <v>95</v>
      </c>
      <c r="H21">
        <f t="shared" si="2"/>
        <v>118.75</v>
      </c>
      <c r="I21">
        <f t="shared" si="3"/>
        <v>95</v>
      </c>
      <c r="K21">
        <f t="shared" si="5"/>
        <v>60.800000000000018</v>
      </c>
      <c r="P21">
        <f t="shared" si="6"/>
        <v>19</v>
      </c>
    </row>
    <row r="22" spans="6:18" x14ac:dyDescent="0.25">
      <c r="F22">
        <f t="shared" si="0"/>
        <v>100</v>
      </c>
      <c r="H22">
        <f t="shared" si="2"/>
        <v>125</v>
      </c>
      <c r="I22">
        <f t="shared" si="3"/>
        <v>100</v>
      </c>
      <c r="K22">
        <f t="shared" si="5"/>
        <v>64.000000000000014</v>
      </c>
      <c r="P22">
        <f t="shared" si="6"/>
        <v>20</v>
      </c>
    </row>
    <row r="23" spans="6:18" x14ac:dyDescent="0.25">
      <c r="F23">
        <f t="shared" si="0"/>
        <v>105</v>
      </c>
      <c r="H23">
        <f t="shared" si="2"/>
        <v>131.25</v>
      </c>
      <c r="I23">
        <f t="shared" si="3"/>
        <v>105</v>
      </c>
      <c r="K23">
        <f t="shared" si="5"/>
        <v>67.200000000000017</v>
      </c>
      <c r="P23">
        <f t="shared" si="6"/>
        <v>21</v>
      </c>
    </row>
    <row r="24" spans="6:18" x14ac:dyDescent="0.25">
      <c r="F24">
        <f t="shared" si="0"/>
        <v>110</v>
      </c>
      <c r="H24">
        <f t="shared" si="2"/>
        <v>137.5</v>
      </c>
      <c r="I24">
        <f t="shared" si="3"/>
        <v>110</v>
      </c>
      <c r="K24">
        <f t="shared" si="5"/>
        <v>70.40000000000002</v>
      </c>
      <c r="P24">
        <f t="shared" si="6"/>
        <v>22</v>
      </c>
    </row>
    <row r="25" spans="6:18" x14ac:dyDescent="0.25">
      <c r="F25">
        <f t="shared" si="0"/>
        <v>115</v>
      </c>
      <c r="H25">
        <f t="shared" si="2"/>
        <v>143.75</v>
      </c>
      <c r="I25">
        <f t="shared" si="3"/>
        <v>115</v>
      </c>
      <c r="K25">
        <f t="shared" si="5"/>
        <v>73.600000000000023</v>
      </c>
      <c r="P25">
        <f t="shared" si="6"/>
        <v>23</v>
      </c>
    </row>
    <row r="26" spans="6:18" x14ac:dyDescent="0.25">
      <c r="F26">
        <f t="shared" si="0"/>
        <v>120</v>
      </c>
      <c r="H26">
        <f t="shared" si="2"/>
        <v>150</v>
      </c>
      <c r="I26">
        <f t="shared" si="3"/>
        <v>120</v>
      </c>
      <c r="K26">
        <f t="shared" si="5"/>
        <v>76.800000000000026</v>
      </c>
      <c r="P26">
        <f t="shared" si="6"/>
        <v>24</v>
      </c>
    </row>
    <row r="27" spans="6:18" x14ac:dyDescent="0.25">
      <c r="F27">
        <f t="shared" si="0"/>
        <v>125</v>
      </c>
      <c r="H27">
        <f t="shared" si="2"/>
        <v>156.25</v>
      </c>
      <c r="I27">
        <f t="shared" si="3"/>
        <v>125</v>
      </c>
      <c r="K27">
        <f t="shared" si="5"/>
        <v>80.000000000000028</v>
      </c>
      <c r="P27">
        <f t="shared" si="6"/>
        <v>25</v>
      </c>
    </row>
    <row r="28" spans="6:18" x14ac:dyDescent="0.25">
      <c r="F28">
        <f t="shared" si="0"/>
        <v>130</v>
      </c>
      <c r="H28">
        <f t="shared" si="2"/>
        <v>162.5</v>
      </c>
      <c r="I28">
        <f t="shared" si="3"/>
        <v>130</v>
      </c>
      <c r="K28">
        <f t="shared" si="5"/>
        <v>83.200000000000031</v>
      </c>
      <c r="P28">
        <f t="shared" si="6"/>
        <v>26</v>
      </c>
    </row>
    <row r="29" spans="6:18" x14ac:dyDescent="0.25">
      <c r="F29">
        <f t="shared" si="0"/>
        <v>135</v>
      </c>
      <c r="H29">
        <f t="shared" si="2"/>
        <v>168.75</v>
      </c>
      <c r="I29">
        <f t="shared" si="3"/>
        <v>135</v>
      </c>
      <c r="K29">
        <f t="shared" si="5"/>
        <v>86.400000000000034</v>
      </c>
      <c r="P29">
        <f t="shared" si="6"/>
        <v>27</v>
      </c>
    </row>
    <row r="30" spans="6:18" x14ac:dyDescent="0.25">
      <c r="F30">
        <f t="shared" si="0"/>
        <v>140</v>
      </c>
      <c r="H30">
        <f t="shared" si="2"/>
        <v>175</v>
      </c>
      <c r="I30">
        <f t="shared" si="3"/>
        <v>140</v>
      </c>
      <c r="K30">
        <f t="shared" si="5"/>
        <v>89.600000000000037</v>
      </c>
      <c r="P30">
        <f t="shared" si="6"/>
        <v>28</v>
      </c>
    </row>
    <row r="31" spans="6:18" x14ac:dyDescent="0.25">
      <c r="F31">
        <f t="shared" si="0"/>
        <v>145</v>
      </c>
      <c r="H31">
        <f t="shared" si="2"/>
        <v>181.25</v>
      </c>
      <c r="I31">
        <f t="shared" si="3"/>
        <v>145</v>
      </c>
      <c r="K31">
        <f t="shared" si="5"/>
        <v>92.80000000000004</v>
      </c>
      <c r="P31">
        <f t="shared" si="6"/>
        <v>29</v>
      </c>
    </row>
    <row r="32" spans="6:18" x14ac:dyDescent="0.25">
      <c r="F32">
        <f t="shared" si="0"/>
        <v>150</v>
      </c>
      <c r="H32">
        <f t="shared" si="2"/>
        <v>187.5</v>
      </c>
      <c r="I32">
        <f t="shared" si="3"/>
        <v>150</v>
      </c>
      <c r="K32">
        <f t="shared" si="5"/>
        <v>96.000000000000043</v>
      </c>
      <c r="P32">
        <f t="shared" si="6"/>
        <v>30</v>
      </c>
    </row>
    <row r="33" spans="6:16" x14ac:dyDescent="0.25">
      <c r="F33">
        <f t="shared" si="0"/>
        <v>155</v>
      </c>
      <c r="H33">
        <f t="shared" si="2"/>
        <v>193.75</v>
      </c>
      <c r="I33">
        <f t="shared" si="3"/>
        <v>155</v>
      </c>
      <c r="K33">
        <f t="shared" si="5"/>
        <v>99.200000000000045</v>
      </c>
      <c r="P33">
        <f t="shared" si="6"/>
        <v>31</v>
      </c>
    </row>
    <row r="34" spans="6:16" x14ac:dyDescent="0.25">
      <c r="F34">
        <f t="shared" si="0"/>
        <v>160</v>
      </c>
      <c r="I34">
        <f t="shared" si="3"/>
        <v>160</v>
      </c>
      <c r="P34">
        <f t="shared" si="6"/>
        <v>32</v>
      </c>
    </row>
    <row r="35" spans="6:16" x14ac:dyDescent="0.25">
      <c r="F35">
        <f t="shared" si="0"/>
        <v>165</v>
      </c>
      <c r="I35">
        <f t="shared" si="3"/>
        <v>165</v>
      </c>
      <c r="P35">
        <f t="shared" si="6"/>
        <v>33</v>
      </c>
    </row>
    <row r="36" spans="6:16" x14ac:dyDescent="0.25">
      <c r="F36">
        <f t="shared" si="0"/>
        <v>170</v>
      </c>
      <c r="I36">
        <f t="shared" si="3"/>
        <v>170</v>
      </c>
      <c r="P36">
        <f t="shared" si="6"/>
        <v>34</v>
      </c>
    </row>
    <row r="37" spans="6:16" x14ac:dyDescent="0.25">
      <c r="F37">
        <f t="shared" si="0"/>
        <v>175</v>
      </c>
      <c r="I37">
        <f t="shared" si="3"/>
        <v>175</v>
      </c>
      <c r="P37">
        <f t="shared" si="6"/>
        <v>35</v>
      </c>
    </row>
    <row r="38" spans="6:16" x14ac:dyDescent="0.25">
      <c r="F38">
        <f t="shared" si="0"/>
        <v>180</v>
      </c>
      <c r="I38">
        <f t="shared" si="3"/>
        <v>180</v>
      </c>
      <c r="P38">
        <f t="shared" si="6"/>
        <v>36</v>
      </c>
    </row>
    <row r="39" spans="6:16" x14ac:dyDescent="0.25">
      <c r="F39">
        <f t="shared" si="0"/>
        <v>185</v>
      </c>
      <c r="I39">
        <f t="shared" si="3"/>
        <v>185</v>
      </c>
      <c r="P39">
        <f t="shared" si="6"/>
        <v>37</v>
      </c>
    </row>
    <row r="40" spans="6:16" x14ac:dyDescent="0.25">
      <c r="F40">
        <f t="shared" si="0"/>
        <v>190</v>
      </c>
      <c r="I40">
        <f t="shared" si="3"/>
        <v>190</v>
      </c>
      <c r="P40">
        <f t="shared" si="6"/>
        <v>38</v>
      </c>
    </row>
    <row r="41" spans="6:16" x14ac:dyDescent="0.25">
      <c r="F41">
        <f t="shared" si="0"/>
        <v>195</v>
      </c>
      <c r="I41">
        <f t="shared" si="3"/>
        <v>195</v>
      </c>
      <c r="P41">
        <f t="shared" si="6"/>
        <v>39</v>
      </c>
    </row>
    <row r="42" spans="6:16" x14ac:dyDescent="0.25">
      <c r="F42">
        <f t="shared" si="0"/>
        <v>200</v>
      </c>
      <c r="I42">
        <f t="shared" si="3"/>
        <v>200</v>
      </c>
      <c r="P42">
        <f t="shared" si="6"/>
        <v>40</v>
      </c>
    </row>
    <row r="43" spans="6:16" x14ac:dyDescent="0.25">
      <c r="F43">
        <f t="shared" si="0"/>
        <v>205</v>
      </c>
      <c r="I43">
        <f t="shared" si="3"/>
        <v>205</v>
      </c>
      <c r="P43">
        <f t="shared" si="6"/>
        <v>41</v>
      </c>
    </row>
    <row r="44" spans="6:16" x14ac:dyDescent="0.25">
      <c r="F44">
        <f t="shared" si="0"/>
        <v>210</v>
      </c>
      <c r="I44">
        <f t="shared" si="3"/>
        <v>210</v>
      </c>
      <c r="P44">
        <f t="shared" si="6"/>
        <v>42</v>
      </c>
    </row>
    <row r="45" spans="6:16" x14ac:dyDescent="0.25">
      <c r="F45">
        <f t="shared" si="0"/>
        <v>215</v>
      </c>
      <c r="I45">
        <f t="shared" si="3"/>
        <v>215</v>
      </c>
      <c r="P45">
        <f t="shared" si="6"/>
        <v>43</v>
      </c>
    </row>
    <row r="46" spans="6:16" x14ac:dyDescent="0.25">
      <c r="F46">
        <f t="shared" si="0"/>
        <v>220</v>
      </c>
      <c r="I46">
        <f t="shared" si="3"/>
        <v>220</v>
      </c>
      <c r="P46">
        <f t="shared" si="6"/>
        <v>44</v>
      </c>
    </row>
    <row r="47" spans="6:16" x14ac:dyDescent="0.25">
      <c r="F47">
        <f t="shared" si="0"/>
        <v>225</v>
      </c>
      <c r="I47">
        <f t="shared" si="3"/>
        <v>225</v>
      </c>
      <c r="P47">
        <f t="shared" si="6"/>
        <v>45</v>
      </c>
    </row>
    <row r="48" spans="6:16" x14ac:dyDescent="0.25">
      <c r="F48">
        <f t="shared" si="0"/>
        <v>230</v>
      </c>
      <c r="I48">
        <f t="shared" si="3"/>
        <v>230</v>
      </c>
      <c r="P48">
        <f t="shared" si="6"/>
        <v>46</v>
      </c>
    </row>
    <row r="49" spans="6:16" x14ac:dyDescent="0.25">
      <c r="F49">
        <f t="shared" si="0"/>
        <v>235</v>
      </c>
      <c r="I49">
        <f t="shared" si="3"/>
        <v>235</v>
      </c>
      <c r="P49">
        <f t="shared" si="6"/>
        <v>47</v>
      </c>
    </row>
    <row r="50" spans="6:16" x14ac:dyDescent="0.25">
      <c r="F50">
        <f t="shared" si="0"/>
        <v>240</v>
      </c>
      <c r="I50">
        <f t="shared" si="3"/>
        <v>240</v>
      </c>
      <c r="P50">
        <f t="shared" si="6"/>
        <v>48</v>
      </c>
    </row>
    <row r="51" spans="6:16" x14ac:dyDescent="0.25">
      <c r="F51">
        <f t="shared" si="0"/>
        <v>245</v>
      </c>
      <c r="I51">
        <f t="shared" si="3"/>
        <v>245</v>
      </c>
      <c r="P51">
        <f t="shared" si="6"/>
        <v>49</v>
      </c>
    </row>
    <row r="52" spans="6:16" x14ac:dyDescent="0.25">
      <c r="F52">
        <f t="shared" si="0"/>
        <v>250</v>
      </c>
      <c r="I52">
        <f t="shared" si="3"/>
        <v>250</v>
      </c>
      <c r="P52">
        <f t="shared" si="6"/>
        <v>50</v>
      </c>
    </row>
    <row r="53" spans="6:16" x14ac:dyDescent="0.25">
      <c r="F53">
        <f t="shared" si="0"/>
        <v>255</v>
      </c>
      <c r="I53">
        <f t="shared" si="3"/>
        <v>255</v>
      </c>
      <c r="P53">
        <f t="shared" si="6"/>
        <v>51</v>
      </c>
    </row>
    <row r="54" spans="6:16" x14ac:dyDescent="0.25">
      <c r="F54">
        <f t="shared" si="0"/>
        <v>260</v>
      </c>
      <c r="I54">
        <f t="shared" si="3"/>
        <v>260</v>
      </c>
      <c r="P54">
        <f t="shared" si="6"/>
        <v>52</v>
      </c>
    </row>
    <row r="55" spans="6:16" x14ac:dyDescent="0.25">
      <c r="F55">
        <f t="shared" si="0"/>
        <v>265</v>
      </c>
      <c r="I55">
        <f t="shared" si="3"/>
        <v>265</v>
      </c>
      <c r="P55">
        <f t="shared" si="6"/>
        <v>53</v>
      </c>
    </row>
    <row r="56" spans="6:16" x14ac:dyDescent="0.25">
      <c r="F56">
        <f t="shared" si="0"/>
        <v>270</v>
      </c>
      <c r="I56">
        <f t="shared" si="3"/>
        <v>270</v>
      </c>
      <c r="P56">
        <f t="shared" si="6"/>
        <v>54</v>
      </c>
    </row>
    <row r="57" spans="6:16" x14ac:dyDescent="0.25">
      <c r="F57">
        <f t="shared" si="0"/>
        <v>275</v>
      </c>
      <c r="I57">
        <f t="shared" si="3"/>
        <v>275</v>
      </c>
      <c r="P57">
        <f t="shared" si="6"/>
        <v>55</v>
      </c>
    </row>
    <row r="58" spans="6:16" x14ac:dyDescent="0.25">
      <c r="F58">
        <f t="shared" si="0"/>
        <v>280</v>
      </c>
      <c r="I58">
        <f t="shared" si="3"/>
        <v>280</v>
      </c>
      <c r="P58">
        <f t="shared" si="6"/>
        <v>56</v>
      </c>
    </row>
    <row r="59" spans="6:16" x14ac:dyDescent="0.25">
      <c r="F59">
        <f t="shared" si="0"/>
        <v>285</v>
      </c>
      <c r="I59">
        <f t="shared" si="3"/>
        <v>285</v>
      </c>
      <c r="P59">
        <f t="shared" si="6"/>
        <v>57</v>
      </c>
    </row>
    <row r="60" spans="6:16" x14ac:dyDescent="0.25">
      <c r="F60">
        <f t="shared" si="0"/>
        <v>290</v>
      </c>
      <c r="I60">
        <f t="shared" si="3"/>
        <v>290</v>
      </c>
      <c r="P60">
        <f t="shared" si="6"/>
        <v>58</v>
      </c>
    </row>
    <row r="61" spans="6:16" x14ac:dyDescent="0.25">
      <c r="F61">
        <f t="shared" si="0"/>
        <v>295</v>
      </c>
      <c r="I61">
        <f t="shared" si="3"/>
        <v>295</v>
      </c>
      <c r="P61">
        <f t="shared" si="6"/>
        <v>59</v>
      </c>
    </row>
    <row r="62" spans="6:16" x14ac:dyDescent="0.25">
      <c r="F62">
        <f t="shared" si="0"/>
        <v>300</v>
      </c>
      <c r="I62">
        <f t="shared" si="3"/>
        <v>300</v>
      </c>
      <c r="P62">
        <f t="shared" si="6"/>
        <v>60</v>
      </c>
    </row>
    <row r="63" spans="6:16" x14ac:dyDescent="0.25">
      <c r="F63">
        <f t="shared" si="0"/>
        <v>305</v>
      </c>
      <c r="I63">
        <f t="shared" si="3"/>
        <v>305</v>
      </c>
      <c r="P63">
        <f t="shared" si="6"/>
        <v>61</v>
      </c>
    </row>
    <row r="64" spans="6:16" x14ac:dyDescent="0.25">
      <c r="F64">
        <f t="shared" si="0"/>
        <v>310</v>
      </c>
      <c r="I64">
        <f t="shared" si="3"/>
        <v>310</v>
      </c>
      <c r="P64">
        <f t="shared" si="6"/>
        <v>62</v>
      </c>
    </row>
    <row r="65" spans="6:16" x14ac:dyDescent="0.25">
      <c r="F65">
        <f t="shared" si="0"/>
        <v>315</v>
      </c>
      <c r="I65">
        <f t="shared" si="3"/>
        <v>315</v>
      </c>
      <c r="P65">
        <f t="shared" si="6"/>
        <v>63</v>
      </c>
    </row>
  </sheetData>
  <sheetProtection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O66"/>
  <sheetViews>
    <sheetView workbookViewId="0">
      <selection activeCell="K10" sqref="K10"/>
    </sheetView>
  </sheetViews>
  <sheetFormatPr defaultRowHeight="15" x14ac:dyDescent="0.25"/>
  <cols>
    <col min="1" max="1" width="11.5703125" bestFit="1" customWidth="1"/>
    <col min="2" max="5" width="11.5703125" customWidth="1"/>
    <col min="7" max="7" width="18.42578125" bestFit="1" customWidth="1"/>
    <col min="8" max="10" width="18.42578125" customWidth="1"/>
    <col min="11" max="11" width="19.5703125" bestFit="1" customWidth="1"/>
    <col min="12" max="12" width="19.5703125" customWidth="1"/>
    <col min="13" max="13" width="9.5703125" bestFit="1" customWidth="1"/>
    <col min="14" max="14" width="9.5703125" customWidth="1"/>
    <col min="15" max="15" width="14.5703125" bestFit="1" customWidth="1"/>
    <col min="16" max="16" width="14.5703125" customWidth="1"/>
    <col min="17" max="17" width="11.5703125" bestFit="1" customWidth="1"/>
    <col min="18" max="18" width="11.5703125" customWidth="1"/>
    <col min="19" max="19" width="18.42578125" bestFit="1" customWidth="1"/>
    <col min="20" max="23" width="18.42578125" customWidth="1"/>
    <col min="24" max="25" width="18.28515625" bestFit="1" customWidth="1"/>
    <col min="26" max="26" width="16.42578125" bestFit="1" customWidth="1"/>
    <col min="27" max="27" width="16.42578125" customWidth="1"/>
    <col min="28" max="28" width="15.140625" bestFit="1" customWidth="1"/>
    <col min="32" max="32" width="11.140625" bestFit="1" customWidth="1"/>
    <col min="34" max="34" width="10.85546875" customWidth="1"/>
    <col min="41" max="41" width="14" bestFit="1" customWidth="1"/>
  </cols>
  <sheetData>
    <row r="1" spans="1:41" x14ac:dyDescent="0.25">
      <c r="A1" t="s">
        <v>254</v>
      </c>
      <c r="B1" t="s">
        <v>255</v>
      </c>
      <c r="C1" t="s">
        <v>256</v>
      </c>
      <c r="D1" t="s">
        <v>257</v>
      </c>
      <c r="E1" t="s">
        <v>258</v>
      </c>
      <c r="G1" t="s">
        <v>259</v>
      </c>
      <c r="I1" t="s">
        <v>259</v>
      </c>
      <c r="K1" t="s">
        <v>37</v>
      </c>
      <c r="M1" t="s">
        <v>217</v>
      </c>
      <c r="O1" t="s">
        <v>260</v>
      </c>
      <c r="Q1" t="s">
        <v>261</v>
      </c>
      <c r="S1" t="s">
        <v>224</v>
      </c>
      <c r="U1" t="s">
        <v>262</v>
      </c>
      <c r="V1" t="s">
        <v>263</v>
      </c>
      <c r="W1" t="s">
        <v>264</v>
      </c>
      <c r="X1" t="s">
        <v>265</v>
      </c>
      <c r="Z1" t="s">
        <v>266</v>
      </c>
      <c r="AB1" t="s">
        <v>267</v>
      </c>
      <c r="AD1" t="s">
        <v>268</v>
      </c>
      <c r="AL1" t="s">
        <v>15</v>
      </c>
      <c r="AM1" t="s">
        <v>221</v>
      </c>
      <c r="AN1" t="s">
        <v>14</v>
      </c>
      <c r="AO1" t="s">
        <v>269</v>
      </c>
    </row>
    <row r="2" spans="1:41" x14ac:dyDescent="0.25">
      <c r="A2" t="s">
        <v>193</v>
      </c>
      <c r="B2" s="7" t="s">
        <v>220</v>
      </c>
      <c r="C2" s="7" t="s">
        <v>245</v>
      </c>
      <c r="D2" s="7" t="s">
        <v>270</v>
      </c>
      <c r="E2" s="7" t="s">
        <v>271</v>
      </c>
      <c r="F2" t="s">
        <v>272</v>
      </c>
      <c r="G2" t="s">
        <v>38</v>
      </c>
      <c r="H2">
        <v>0</v>
      </c>
      <c r="I2">
        <v>7</v>
      </c>
      <c r="J2">
        <v>0</v>
      </c>
      <c r="K2" t="s">
        <v>38</v>
      </c>
      <c r="S2" t="s">
        <v>38</v>
      </c>
      <c r="T2" t="s">
        <v>211</v>
      </c>
      <c r="U2">
        <v>0.5</v>
      </c>
      <c r="V2" t="s">
        <v>221</v>
      </c>
      <c r="W2" t="s">
        <v>221</v>
      </c>
      <c r="X2" t="s">
        <v>38</v>
      </c>
      <c r="Y2" t="s">
        <v>211</v>
      </c>
      <c r="Z2" t="s">
        <v>38</v>
      </c>
      <c r="AA2" t="s">
        <v>212</v>
      </c>
      <c r="AD2" t="s">
        <v>686</v>
      </c>
      <c r="AE2" t="str">
        <f>IF('Pin Detect Programming'!$D$9=2,'Resistor References'!AD2,"N/A")</f>
        <v>180°, 2</v>
      </c>
      <c r="AF2" t="s">
        <v>686</v>
      </c>
      <c r="AG2" t="s">
        <v>211</v>
      </c>
      <c r="AH2" t="s">
        <v>38</v>
      </c>
      <c r="AI2" t="s">
        <v>211</v>
      </c>
      <c r="AJ2" t="s">
        <v>38</v>
      </c>
      <c r="AK2" t="s">
        <v>211</v>
      </c>
      <c r="AL2">
        <f>IF('Pin Detect Programming'!D10='Resistor References'!AH2,0.5,IF('Pin Detect Programming'!D10='Resistor References'!AH3,0.5,IF('Pin Detect Programming'!D10='Resistor References'!AH4,0.5,IF('Pin Detect Programming'!D10='Resistor References'!AH5,0.5,IF('Pin Detect Programming'!D10='Resistor References'!AH6,0.25,IF('Pin Detect Programming'!D10='Resistor References'!AH7,0.25,IF('Pin Detect Programming'!D10='Resistor References'!AH8,0.125,IF('Pin Detect Programming'!D10='Resistor References'!AH9,0.125,IF('Pin Detect Programming'!D10='Resistor References'!AH10,0.125,IF('Pin Detect Programming'!D10='Resistor References'!AH11,0.125,))))))))))</f>
        <v>0</v>
      </c>
      <c r="AN2" t="s">
        <v>211</v>
      </c>
      <c r="AO2" t="s">
        <v>273</v>
      </c>
    </row>
    <row r="3" spans="1:41" x14ac:dyDescent="0.25">
      <c r="A3" t="s">
        <v>194</v>
      </c>
      <c r="B3" s="7" t="s">
        <v>270</v>
      </c>
      <c r="C3" s="7" t="s">
        <v>274</v>
      </c>
      <c r="D3" s="7" t="s">
        <v>271</v>
      </c>
      <c r="E3" s="7" t="s">
        <v>275</v>
      </c>
      <c r="F3">
        <f>0</f>
        <v>0</v>
      </c>
      <c r="G3" t="s">
        <v>211</v>
      </c>
      <c r="H3">
        <v>0</v>
      </c>
      <c r="I3">
        <v>8</v>
      </c>
      <c r="J3">
        <f>J2+1</f>
        <v>1</v>
      </c>
      <c r="K3">
        <f>IF('Pin Detect Programming'!D5='Resistor References'!G2,'Resistor References'!G2,IF('Pin Detect Programming'!D5='Resistor References'!G3,550,275))</f>
        <v>275</v>
      </c>
      <c r="L3">
        <f>0</f>
        <v>0</v>
      </c>
      <c r="M3">
        <v>0.5</v>
      </c>
      <c r="N3">
        <f>0</f>
        <v>0</v>
      </c>
      <c r="O3" t="str">
        <f>VLOOKUP('Pin Detect Programming'!C2,'Resistor References'!A2:E4,2,FALSE)</f>
        <v>40/52</v>
      </c>
      <c r="P3">
        <f>0</f>
        <v>0</v>
      </c>
      <c r="Q3">
        <v>1</v>
      </c>
      <c r="R3">
        <f>0</f>
        <v>0</v>
      </c>
      <c r="S3" t="s">
        <v>225</v>
      </c>
      <c r="T3" t="s">
        <v>212</v>
      </c>
      <c r="U3">
        <v>0.5</v>
      </c>
      <c r="V3">
        <v>0.5</v>
      </c>
      <c r="W3">
        <v>0.05</v>
      </c>
      <c r="X3" s="8">
        <f>IF('Pin Detect Programming'!D$10='Resistor References'!S$2,'Resistor References'!S$2,VLOOKUP('Pin Detect Programming'!D$10,'Resistor References'!S$3:W$17,4,FALSE)+Y3*VLOOKUP('Pin Detect Programming'!D$10,'Resistor References'!S$3:W$17,5,FALSE))</f>
        <v>0.75</v>
      </c>
      <c r="Y3">
        <f>0</f>
        <v>0</v>
      </c>
      <c r="Z3">
        <f>AA3+16</f>
        <v>16</v>
      </c>
      <c r="AA3">
        <f>0</f>
        <v>0</v>
      </c>
      <c r="AB3" t="str">
        <f>IF('Pin Detect Programming'!D13&gt;31.5,"N/A",IF('Pin Detect Programming'!D13='Resistor References'!Z2,"Auto-Detect",IF('Pin Detect Programming'!D9=1,"0, Auto", "Auto-Detect")))</f>
        <v>Auto-Detect</v>
      </c>
      <c r="AC3" t="s">
        <v>248</v>
      </c>
      <c r="AD3" t="s">
        <v>687</v>
      </c>
      <c r="AE3" t="str">
        <f>IF('Pin Detect Programming'!$D$9=3,'Resistor References'!AD3,"N/A")</f>
        <v>N/A</v>
      </c>
      <c r="AF3" t="s">
        <v>686</v>
      </c>
      <c r="AG3" t="s">
        <v>212</v>
      </c>
      <c r="AH3" t="s">
        <v>276</v>
      </c>
      <c r="AI3" t="s">
        <v>212</v>
      </c>
      <c r="AJ3" s="8">
        <f>IF('Pin Detect Programming'!D$10='Resistor References'!AH$3,(3277+41*'Resistor References'!G4)*2^-12,IF('Pin Detect Programming'!D$10='Resistor References'!AH$4,(2456+41*G4)*2^-12,IF('Pin Detect Programming'!D$10='Resistor References'!AH$5,(3686+41*G4)*2^-12,IF('Pin Detect Programming'!D$10='Resistor References'!AH$6,(4921+82*G4)*2^-12,IF('Pin Detect Programming'!D$10='Resistor References'!AH$7,(7372+82*G4)*2^-12,IF('Pin Detect Programming'!D$10='Resistor References'!AH$8,(9906+164*G4)*2^-12,IF('Pin Detect Programming'!D$10='Resistor References'!AH$9,(14826+164*G4)*2^-12,IF('Pin Detect Programming'!D$10='Resistor References'!AH$10,(14941+164*G4)*2^-12,IF('Pin Detect Programming'!D$10='Resistor References'!AH$11,(19861+164*G4)*2^-12,0)))))))))</f>
        <v>0</v>
      </c>
      <c r="AK3">
        <v>0</v>
      </c>
      <c r="AN3" t="s">
        <v>212</v>
      </c>
      <c r="AO3" t="s">
        <v>38</v>
      </c>
    </row>
    <row r="4" spans="1:41" x14ac:dyDescent="0.25">
      <c r="A4" t="s">
        <v>195</v>
      </c>
      <c r="B4" s="7" t="s">
        <v>271</v>
      </c>
      <c r="C4" s="7" t="s">
        <v>277</v>
      </c>
      <c r="D4" s="7" t="s">
        <v>275</v>
      </c>
      <c r="E4" s="7" t="s">
        <v>278</v>
      </c>
      <c r="F4">
        <f>F3+1</f>
        <v>1</v>
      </c>
      <c r="G4">
        <v>0</v>
      </c>
      <c r="H4">
        <f>0</f>
        <v>0</v>
      </c>
      <c r="I4">
        <v>9</v>
      </c>
      <c r="J4">
        <f t="shared" ref="J4:J17" si="0">J3+1</f>
        <v>2</v>
      </c>
      <c r="K4">
        <f>IF('Pin Detect Programming'!D5='Resistor References'!G2,'Resistor References'!G2,IF('Pin Detect Programming'!D5='Resistor References'!G3,550,325))</f>
        <v>325</v>
      </c>
      <c r="L4">
        <f>L3+1</f>
        <v>1</v>
      </c>
      <c r="M4">
        <v>1</v>
      </c>
      <c r="N4">
        <f>N3+1</f>
        <v>1</v>
      </c>
      <c r="O4" t="str">
        <f>VLOOKUP('Pin Detect Programming'!C2,'Resistor References'!A2:E4,3,FALSE)</f>
        <v>30/39</v>
      </c>
      <c r="P4">
        <f>P3+1</f>
        <v>1</v>
      </c>
      <c r="Q4">
        <v>2</v>
      </c>
      <c r="R4">
        <f>R3+1</f>
        <v>1</v>
      </c>
      <c r="S4" t="s">
        <v>279</v>
      </c>
      <c r="T4">
        <v>0</v>
      </c>
      <c r="U4">
        <v>0.5</v>
      </c>
      <c r="V4">
        <v>0.6</v>
      </c>
      <c r="W4">
        <v>0.01</v>
      </c>
      <c r="X4" s="8">
        <f>IF('Pin Detect Programming'!D$10='Resistor References'!S$2,'Resistor References'!S$2,VLOOKUP('Pin Detect Programming'!D$10,'Resistor References'!S$3:W$17,4,FALSE)+Y4*VLOOKUP('Pin Detect Programming'!D$10,'Resistor References'!S$3:W$17,5,FALSE))</f>
        <v>0.76</v>
      </c>
      <c r="Y4">
        <f>Y3+1</f>
        <v>1</v>
      </c>
      <c r="Z4">
        <f t="shared" ref="Z4:Z32" si="1">AA4+16</f>
        <v>17</v>
      </c>
      <c r="AA4">
        <f>AA3+1</f>
        <v>1</v>
      </c>
      <c r="AB4" t="str">
        <f>IF('Pin Detect Programming'!D13='Resistor References'!Z2,"Auto-Detect",IF('Pin Detect Programming'!D9=1,"0, In","SYNC In"))</f>
        <v>SYNC In</v>
      </c>
      <c r="AC4">
        <v>0</v>
      </c>
      <c r="AD4" t="s">
        <v>688</v>
      </c>
      <c r="AE4" t="str">
        <f>IF('Pin Detect Programming'!$D$9=4,'Resistor References'!AD4,"N/A")</f>
        <v>N/A</v>
      </c>
      <c r="AF4" t="s">
        <v>221</v>
      </c>
      <c r="AG4" t="s">
        <v>221</v>
      </c>
      <c r="AH4" t="s">
        <v>280</v>
      </c>
      <c r="AI4">
        <v>0</v>
      </c>
      <c r="AJ4" s="8">
        <f>IF('Pin Detect Programming'!D$10='Resistor References'!AH$3,(3277+41*'Resistor References'!G5)*2^-12,IF('Pin Detect Programming'!D$10='Resistor References'!AH$4,(2456+41*G5)*2^-12,IF('Pin Detect Programming'!D$10='Resistor References'!AH$5,(3686+41*G5)*2^-12,IF('Pin Detect Programming'!D$10='Resistor References'!AH$6,(4921+82*G5)*2^-12,IF('Pin Detect Programming'!D$10='Resistor References'!AH$7,(7372+82*G5)*2^-12,IF('Pin Detect Programming'!D$10='Resistor References'!AH$8,(9906+164*G5)*2^-12,IF('Pin Detect Programming'!D$10='Resistor References'!AH$9,(14826+164*G5)*2^-12,IF('Pin Detect Programming'!D$10='Resistor References'!AH$10,(14941+164*G5)*2^-12,IF('Pin Detect Programming'!D$10='Resistor References'!AH$11,(19861+164*G5)*2^-12,0)))))))))</f>
        <v>0</v>
      </c>
      <c r="AK4">
        <f>AK3+1</f>
        <v>1</v>
      </c>
      <c r="AN4">
        <v>0</v>
      </c>
      <c r="AO4">
        <f>I2</f>
        <v>7</v>
      </c>
    </row>
    <row r="5" spans="1:41" x14ac:dyDescent="0.25">
      <c r="F5">
        <f t="shared" ref="F5:P20" si="2">F4+1</f>
        <v>2</v>
      </c>
      <c r="G5">
        <f>G4+1</f>
        <v>1</v>
      </c>
      <c r="H5">
        <f>H4+1</f>
        <v>1</v>
      </c>
      <c r="I5">
        <v>10</v>
      </c>
      <c r="J5">
        <f t="shared" si="0"/>
        <v>3</v>
      </c>
      <c r="K5">
        <f>IF('Pin Detect Programming'!D5='Resistor References'!G2,'Resistor References'!G2,IF('Pin Detect Programming'!D5='Resistor References'!G3,550,450))</f>
        <v>450</v>
      </c>
      <c r="L5">
        <f t="shared" si="2"/>
        <v>2</v>
      </c>
      <c r="M5">
        <v>3</v>
      </c>
      <c r="N5">
        <f t="shared" si="2"/>
        <v>2</v>
      </c>
      <c r="O5" t="str">
        <f>VLOOKUP('Pin Detect Programming'!C2,'Resistor References'!A2:E4,4,FALSE)</f>
        <v>20/26</v>
      </c>
      <c r="P5">
        <f t="shared" si="2"/>
        <v>2</v>
      </c>
      <c r="Q5">
        <v>3</v>
      </c>
      <c r="R5">
        <f t="shared" ref="R5:R6" si="3">R4+1</f>
        <v>2</v>
      </c>
      <c r="S5" t="s">
        <v>281</v>
      </c>
      <c r="T5">
        <f t="shared" ref="T5:T14" si="4">T4+1</f>
        <v>1</v>
      </c>
      <c r="U5">
        <v>0.5</v>
      </c>
      <c r="V5">
        <v>0.75</v>
      </c>
      <c r="W5">
        <v>0.01</v>
      </c>
      <c r="X5" s="8">
        <f>IF('Pin Detect Programming'!D$10='Resistor References'!S$2,'Resistor References'!S$2,VLOOKUP('Pin Detect Programming'!D$10,'Resistor References'!S$3:W$17,4,FALSE)+Y5*VLOOKUP('Pin Detect Programming'!D$10,'Resistor References'!S$3:W$17,5,FALSE))</f>
        <v>0.77</v>
      </c>
      <c r="Y5">
        <f t="shared" ref="Y5:Y18" si="5">Y4+1</f>
        <v>2</v>
      </c>
      <c r="Z5">
        <f t="shared" si="1"/>
        <v>18</v>
      </c>
      <c r="AA5">
        <f t="shared" ref="AA5:AA32" si="6">AA4+1</f>
        <v>2</v>
      </c>
      <c r="AB5" t="str">
        <f>IF('Pin Detect Programming'!D13='Resistor References'!Z2,"Auto-Detect",IF('Pin Detect Programming'!D9=1,"90, In","SYNC In"))</f>
        <v>SYNC In</v>
      </c>
      <c r="AC5">
        <f t="shared" ref="AC5:AC11" si="7">AC4+1</f>
        <v>1</v>
      </c>
      <c r="AD5" t="s">
        <v>689</v>
      </c>
      <c r="AE5" t="str">
        <f>IF('Pin Detect Programming'!$D$9=3,'Resistor References'!AD5,"N/A")</f>
        <v>N/A</v>
      </c>
      <c r="AF5" t="s">
        <v>688</v>
      </c>
      <c r="AG5">
        <v>1</v>
      </c>
      <c r="AH5" t="s">
        <v>282</v>
      </c>
      <c r="AI5">
        <v>1</v>
      </c>
      <c r="AJ5" s="8">
        <f>IF('Pin Detect Programming'!D$10='Resistor References'!AH$3,(3277+41*'Resistor References'!G6)*2^-12,IF('Pin Detect Programming'!D$10='Resistor References'!AH$4,(2456+41*G6)*2^-12,IF('Pin Detect Programming'!D$10='Resistor References'!AH$5,(3686+41*G6)*2^-12,IF('Pin Detect Programming'!D$10='Resistor References'!AH$6,(4921+82*G6)*2^-12,IF('Pin Detect Programming'!D$10='Resistor References'!AH$7,(7372+82*G6)*2^-12,IF('Pin Detect Programming'!D$10='Resistor References'!AH$8,(9906+164*G6)*2^-12,IF('Pin Detect Programming'!D$10='Resistor References'!AH$9,(14826+164*G6)*2^-12,IF('Pin Detect Programming'!D$10='Resistor References'!AH$10,(14941+164*G6)*2^-12,IF('Pin Detect Programming'!D$10='Resistor References'!AH$11,(19861+164*G6)*2^-12,0)))))))))</f>
        <v>0</v>
      </c>
      <c r="AK5">
        <f t="shared" ref="AK5:AK32" si="8">AK4+1</f>
        <v>2</v>
      </c>
      <c r="AN5">
        <f>AN4+1</f>
        <v>1</v>
      </c>
      <c r="AO5">
        <f t="shared" ref="AO5:AO19" si="9">I3</f>
        <v>8</v>
      </c>
    </row>
    <row r="6" spans="1:41" x14ac:dyDescent="0.25">
      <c r="F6">
        <f t="shared" si="2"/>
        <v>3</v>
      </c>
      <c r="G6">
        <f t="shared" si="2"/>
        <v>2</v>
      </c>
      <c r="H6">
        <f t="shared" si="2"/>
        <v>2</v>
      </c>
      <c r="I6">
        <f>I2+5</f>
        <v>12</v>
      </c>
      <c r="J6">
        <f t="shared" si="0"/>
        <v>4</v>
      </c>
      <c r="K6">
        <f>IF('Pin Detect Programming'!D5='Resistor References'!G2,'Resistor References'!G2,IF('Pin Detect Programming'!D5='Resistor References'!G3,550,550))</f>
        <v>550</v>
      </c>
      <c r="L6">
        <f t="shared" si="2"/>
        <v>3</v>
      </c>
      <c r="M6">
        <v>5</v>
      </c>
      <c r="N6">
        <f t="shared" si="2"/>
        <v>3</v>
      </c>
      <c r="O6" t="str">
        <f>VLOOKUP('Pin Detect Programming'!C2,'Resistor References'!A2:E4,5,FALSE)</f>
        <v>10/14</v>
      </c>
      <c r="P6">
        <f t="shared" si="2"/>
        <v>3</v>
      </c>
      <c r="Q6">
        <v>4</v>
      </c>
      <c r="R6">
        <f t="shared" si="3"/>
        <v>3</v>
      </c>
      <c r="S6" t="s">
        <v>283</v>
      </c>
      <c r="T6">
        <f t="shared" si="4"/>
        <v>2</v>
      </c>
      <c r="U6">
        <v>0.5</v>
      </c>
      <c r="V6">
        <v>0.9</v>
      </c>
      <c r="W6">
        <v>0.01</v>
      </c>
      <c r="X6" s="8">
        <f>IF('Pin Detect Programming'!D$10='Resistor References'!S$2,'Resistor References'!S$2,VLOOKUP('Pin Detect Programming'!D$10,'Resistor References'!S$3:W$17,4,FALSE)+Y6*VLOOKUP('Pin Detect Programming'!D$10,'Resistor References'!S$3:W$17,5,FALSE))</f>
        <v>0.78</v>
      </c>
      <c r="Y6">
        <f t="shared" si="5"/>
        <v>3</v>
      </c>
      <c r="Z6">
        <f t="shared" si="1"/>
        <v>19</v>
      </c>
      <c r="AA6">
        <f t="shared" si="6"/>
        <v>3</v>
      </c>
      <c r="AB6" t="str">
        <f>IF('Pin Detect Programming'!D13='Resistor References'!Z2,"Auto-Detect",IF('Pin Detect Programming'!D9=1,"120, In","SYNC In"))</f>
        <v>SYNC In</v>
      </c>
      <c r="AC6">
        <f t="shared" si="7"/>
        <v>2</v>
      </c>
      <c r="AD6" t="s">
        <v>690</v>
      </c>
      <c r="AE6" t="str">
        <f>IF('Pin Detect Programming'!$D$9=4,'Resistor References'!AD6,"N/A")</f>
        <v>N/A</v>
      </c>
      <c r="AF6" t="s">
        <v>687</v>
      </c>
      <c r="AG6">
        <v>2</v>
      </c>
      <c r="AH6" t="s">
        <v>284</v>
      </c>
      <c r="AI6">
        <v>2</v>
      </c>
      <c r="AJ6" s="8">
        <f>IF('Pin Detect Programming'!D$10='Resistor References'!AH$3,(3277+41*'Resistor References'!G7)*2^-12,IF('Pin Detect Programming'!D$10='Resistor References'!AH$4,(2456+41*G7)*2^-12,IF('Pin Detect Programming'!D$10='Resistor References'!AH$5,(3686+41*G7)*2^-12,IF('Pin Detect Programming'!D$10='Resistor References'!AH$6,(4921+82*G7)*2^-12,IF('Pin Detect Programming'!D$10='Resistor References'!AH$7,(7372+82*G7)*2^-12,IF('Pin Detect Programming'!D$10='Resistor References'!AH$8,(9906+164*G7)*2^-12,IF('Pin Detect Programming'!D$10='Resistor References'!AH$9,(14826+164*G7)*2^-12,IF('Pin Detect Programming'!D$10='Resistor References'!AH$10,(14941+164*G7)*2^-12,IF('Pin Detect Programming'!D$10='Resistor References'!AH$11,(19861+164*G7)*2^-12,0)))))))))</f>
        <v>0</v>
      </c>
      <c r="AK6">
        <f t="shared" si="8"/>
        <v>3</v>
      </c>
      <c r="AN6">
        <f t="shared" ref="AN6:AN19" si="10">AN5+1</f>
        <v>2</v>
      </c>
      <c r="AO6">
        <f t="shared" si="9"/>
        <v>9</v>
      </c>
    </row>
    <row r="7" spans="1:41" x14ac:dyDescent="0.25">
      <c r="F7">
        <f t="shared" si="2"/>
        <v>4</v>
      </c>
      <c r="G7">
        <f t="shared" si="2"/>
        <v>3</v>
      </c>
      <c r="H7">
        <f t="shared" si="2"/>
        <v>3</v>
      </c>
      <c r="I7">
        <f t="shared" ref="I7:I17" si="11">I3+5</f>
        <v>13</v>
      </c>
      <c r="J7">
        <f t="shared" si="0"/>
        <v>5</v>
      </c>
      <c r="K7">
        <f>IF('Pin Detect Programming'!D5='Resistor References'!G2,'Resistor References'!G2,IF('Pin Detect Programming'!D5='Resistor References'!G3,550,650))</f>
        <v>650</v>
      </c>
      <c r="L7">
        <f t="shared" si="2"/>
        <v>4</v>
      </c>
      <c r="M7">
        <v>7</v>
      </c>
      <c r="N7">
        <f t="shared" si="2"/>
        <v>4</v>
      </c>
      <c r="S7" t="s">
        <v>285</v>
      </c>
      <c r="T7">
        <f t="shared" si="4"/>
        <v>3</v>
      </c>
      <c r="U7">
        <v>0.5</v>
      </c>
      <c r="V7">
        <v>1.05</v>
      </c>
      <c r="W7">
        <v>0.01</v>
      </c>
      <c r="X7" s="8">
        <f>IF('Pin Detect Programming'!D$10='Resistor References'!S$2,'Resistor References'!S$2,VLOOKUP('Pin Detect Programming'!D$10,'Resistor References'!S$3:W$17,4,FALSE)+Y7*VLOOKUP('Pin Detect Programming'!D$10,'Resistor References'!S$3:W$17,5,FALSE))</f>
        <v>0.79</v>
      </c>
      <c r="Y7">
        <f t="shared" si="5"/>
        <v>4</v>
      </c>
      <c r="Z7">
        <f t="shared" si="1"/>
        <v>20</v>
      </c>
      <c r="AA7">
        <f t="shared" si="6"/>
        <v>4</v>
      </c>
      <c r="AB7" t="str">
        <f>IF('Pin Detect Programming'!D13='Resistor References'!Z2,"Auto-Detect",IF('Pin Detect Programming'!D9=1,"180, In","SYNC In"))</f>
        <v>SYNC In</v>
      </c>
      <c r="AC7">
        <f t="shared" si="7"/>
        <v>3</v>
      </c>
      <c r="AD7" t="s">
        <v>691</v>
      </c>
      <c r="AE7" t="str">
        <f>IF('Pin Detect Programming'!$D$9=4,'Resistor References'!AD7,"N/A")</f>
        <v>N/A</v>
      </c>
      <c r="AF7" t="s">
        <v>686</v>
      </c>
      <c r="AG7">
        <v>3</v>
      </c>
      <c r="AH7" t="s">
        <v>286</v>
      </c>
      <c r="AI7">
        <v>3</v>
      </c>
      <c r="AJ7" s="8">
        <f>IF('Pin Detect Programming'!D$10='Resistor References'!AH$3,(3277+41*'Resistor References'!G8)*2^-12,IF('Pin Detect Programming'!D$10='Resistor References'!AH$4,(2456+41*G8)*2^-12,IF('Pin Detect Programming'!D$10='Resistor References'!AH$5,(3686+41*G8)*2^-12,IF('Pin Detect Programming'!D$10='Resistor References'!AH$6,(4921+82*G8)*2^-12,IF('Pin Detect Programming'!D$10='Resistor References'!AH$7,(7372+82*G8)*2^-12,IF('Pin Detect Programming'!D$10='Resistor References'!AH$8,(9906+164*G8)*2^-12,IF('Pin Detect Programming'!D$10='Resistor References'!AH$9,(14826+164*G8)*2^-12,IF('Pin Detect Programming'!D$10='Resistor References'!AH$10,(14941+164*G8)*2^-12,IF('Pin Detect Programming'!D$10='Resistor References'!AH$11,(19861+164*G8)*2^-12,0)))))))))</f>
        <v>0</v>
      </c>
      <c r="AK7">
        <f t="shared" si="8"/>
        <v>4</v>
      </c>
      <c r="AN7">
        <f t="shared" si="10"/>
        <v>3</v>
      </c>
      <c r="AO7">
        <f t="shared" si="9"/>
        <v>10</v>
      </c>
    </row>
    <row r="8" spans="1:41" x14ac:dyDescent="0.25">
      <c r="F8">
        <f t="shared" si="2"/>
        <v>5</v>
      </c>
      <c r="G8">
        <f t="shared" si="2"/>
        <v>4</v>
      </c>
      <c r="H8">
        <f t="shared" si="2"/>
        <v>4</v>
      </c>
      <c r="I8">
        <f t="shared" si="11"/>
        <v>14</v>
      </c>
      <c r="J8">
        <f t="shared" si="0"/>
        <v>6</v>
      </c>
      <c r="K8">
        <f>IF('Pin Detect Programming'!D5='Resistor References'!G2,'Resistor References'!G2,IF('Pin Detect Programming'!D5='Resistor References'!G3,550,900))</f>
        <v>900</v>
      </c>
      <c r="L8">
        <f t="shared" si="2"/>
        <v>5</v>
      </c>
      <c r="M8">
        <v>10</v>
      </c>
      <c r="N8">
        <f t="shared" si="2"/>
        <v>5</v>
      </c>
      <c r="S8" t="s">
        <v>287</v>
      </c>
      <c r="T8">
        <f t="shared" si="4"/>
        <v>4</v>
      </c>
      <c r="U8">
        <v>0.25</v>
      </c>
      <c r="V8">
        <v>1.2</v>
      </c>
      <c r="W8">
        <v>0.02</v>
      </c>
      <c r="X8" s="8">
        <f>IF('Pin Detect Programming'!D$10='Resistor References'!S$2,'Resistor References'!S$2,VLOOKUP('Pin Detect Programming'!D$10,'Resistor References'!S$3:W$17,4,FALSE)+Y8*VLOOKUP('Pin Detect Programming'!D$10,'Resistor References'!S$3:W$17,5,FALSE))</f>
        <v>0.8</v>
      </c>
      <c r="Y8">
        <f t="shared" si="5"/>
        <v>5</v>
      </c>
      <c r="Z8">
        <f t="shared" si="1"/>
        <v>21</v>
      </c>
      <c r="AA8">
        <f t="shared" si="6"/>
        <v>5</v>
      </c>
      <c r="AB8" t="str">
        <f>IF('Pin Detect Programming'!D13='Resistor References'!Z2,"Auto-Detect",IF('Pin Detect Programming'!D9=1,"240, In","SYNC In"))</f>
        <v>SYNC In</v>
      </c>
      <c r="AC8">
        <f t="shared" si="7"/>
        <v>4</v>
      </c>
      <c r="AF8" t="s">
        <v>689</v>
      </c>
      <c r="AG8">
        <v>4</v>
      </c>
      <c r="AH8" t="s">
        <v>288</v>
      </c>
      <c r="AI8">
        <v>4</v>
      </c>
      <c r="AJ8" s="8">
        <f>IF('Pin Detect Programming'!D$10='Resistor References'!AH$3,(3277+41*'Resistor References'!G9)*2^-12,IF('Pin Detect Programming'!D$10='Resistor References'!AH$4,(2456+41*G9)*2^-12,IF('Pin Detect Programming'!D$10='Resistor References'!AH$5,(3686+41*G9)*2^-12,IF('Pin Detect Programming'!D$10='Resistor References'!AH$6,(4921+82*G9)*2^-12,IF('Pin Detect Programming'!D$10='Resistor References'!AH$7,(7372+82*G9)*2^-12,IF('Pin Detect Programming'!D$10='Resistor References'!AH$8,(9906+164*G9)*2^-12,IF('Pin Detect Programming'!D$10='Resistor References'!AH$9,(14826+164*G9)*2^-12,IF('Pin Detect Programming'!D$10='Resistor References'!AH$10,(14941+164*G9)*2^-12,IF('Pin Detect Programming'!D$10='Resistor References'!AH$11,(19861+164*G9)*2^-12,0)))))))))</f>
        <v>0</v>
      </c>
      <c r="AK8">
        <f t="shared" si="8"/>
        <v>5</v>
      </c>
      <c r="AN8">
        <f t="shared" si="10"/>
        <v>4</v>
      </c>
      <c r="AO8">
        <f t="shared" si="9"/>
        <v>12</v>
      </c>
    </row>
    <row r="9" spans="1:41" x14ac:dyDescent="0.25">
      <c r="F9">
        <f t="shared" si="2"/>
        <v>6</v>
      </c>
      <c r="G9">
        <f t="shared" si="2"/>
        <v>5</v>
      </c>
      <c r="H9">
        <f t="shared" si="2"/>
        <v>5</v>
      </c>
      <c r="I9">
        <f t="shared" si="11"/>
        <v>15</v>
      </c>
      <c r="J9">
        <f t="shared" si="0"/>
        <v>7</v>
      </c>
      <c r="K9">
        <f>IF('Pin Detect Programming'!D5='Resistor References'!G2,'Resistor References'!G2,IF('Pin Detect Programming'!D5='Resistor References'!G3,550,1100))</f>
        <v>1100</v>
      </c>
      <c r="L9">
        <f t="shared" si="2"/>
        <v>6</v>
      </c>
      <c r="M9">
        <v>20</v>
      </c>
      <c r="N9">
        <f t="shared" si="2"/>
        <v>6</v>
      </c>
      <c r="S9" t="s">
        <v>289</v>
      </c>
      <c r="T9">
        <f t="shared" si="4"/>
        <v>5</v>
      </c>
      <c r="U9">
        <v>0.25</v>
      </c>
      <c r="V9">
        <v>1.5</v>
      </c>
      <c r="W9">
        <v>0.02</v>
      </c>
      <c r="X9" s="8">
        <f>IF('Pin Detect Programming'!D$10='Resistor References'!S$2,'Resistor References'!S$2,VLOOKUP('Pin Detect Programming'!D$10,'Resistor References'!S$3:W$17,4,FALSE)+Y9*VLOOKUP('Pin Detect Programming'!D$10,'Resistor References'!S$3:W$17,5,FALSE))</f>
        <v>0.81</v>
      </c>
      <c r="Y9">
        <f t="shared" si="5"/>
        <v>6</v>
      </c>
      <c r="Z9">
        <f t="shared" si="1"/>
        <v>22</v>
      </c>
      <c r="AA9">
        <f t="shared" si="6"/>
        <v>6</v>
      </c>
      <c r="AB9" t="str">
        <f>IF('Pin Detect Programming'!D13='Resistor References'!Z2,"Auto-Detect",IF('Pin Detect Programming'!D9=1,"270, In","SYNC In"))</f>
        <v>SYNC In</v>
      </c>
      <c r="AC9">
        <f t="shared" si="7"/>
        <v>5</v>
      </c>
      <c r="AF9" t="s">
        <v>691</v>
      </c>
      <c r="AG9">
        <v>5</v>
      </c>
      <c r="AH9" t="s">
        <v>290</v>
      </c>
      <c r="AI9">
        <v>5</v>
      </c>
      <c r="AJ9" s="8">
        <f>IF('Pin Detect Programming'!D$10='Resistor References'!AH$3,(3277+41*'Resistor References'!G10)*2^-12,IF('Pin Detect Programming'!D$10='Resistor References'!AH$4,(2456+41*G10)*2^-12,IF('Pin Detect Programming'!D$10='Resistor References'!AH$5,(3686+41*G10)*2^-12,IF('Pin Detect Programming'!D$10='Resistor References'!AH$6,(4921+82*G10)*2^-12,IF('Pin Detect Programming'!D$10='Resistor References'!AH$7,(7372+82*G10)*2^-12,IF('Pin Detect Programming'!D$10='Resistor References'!AH$8,(9906+164*G10)*2^-12,IF('Pin Detect Programming'!D$10='Resistor References'!AH$9,(14826+164*G10)*2^-12,IF('Pin Detect Programming'!D$10='Resistor References'!AH$10,(14941+164*G10)*2^-12,IF('Pin Detect Programming'!D$10='Resistor References'!AH$11,(19861+164*G10)*2^-12,0)))))))))</f>
        <v>0</v>
      </c>
      <c r="AK9">
        <f t="shared" si="8"/>
        <v>6</v>
      </c>
      <c r="AN9">
        <f t="shared" si="10"/>
        <v>5</v>
      </c>
      <c r="AO9">
        <f t="shared" si="9"/>
        <v>13</v>
      </c>
    </row>
    <row r="10" spans="1:41" x14ac:dyDescent="0.25">
      <c r="F10">
        <f t="shared" si="2"/>
        <v>7</v>
      </c>
      <c r="G10">
        <f t="shared" si="2"/>
        <v>6</v>
      </c>
      <c r="H10">
        <f t="shared" si="2"/>
        <v>6</v>
      </c>
      <c r="I10">
        <f t="shared" si="11"/>
        <v>17</v>
      </c>
      <c r="J10">
        <f t="shared" si="0"/>
        <v>8</v>
      </c>
      <c r="K10">
        <f>IF('Pin Detect Programming'!D5='Resistor References'!G2,'Resistor References'!G2,IF('Pin Detect Programming'!D5='Resistor References'!G3,550,1500))</f>
        <v>1500</v>
      </c>
      <c r="L10">
        <f t="shared" si="2"/>
        <v>7</v>
      </c>
      <c r="M10">
        <v>31.75</v>
      </c>
      <c r="N10">
        <f t="shared" si="2"/>
        <v>7</v>
      </c>
      <c r="S10" t="s">
        <v>291</v>
      </c>
      <c r="T10">
        <f t="shared" si="4"/>
        <v>6</v>
      </c>
      <c r="U10">
        <v>0.25</v>
      </c>
      <c r="V10">
        <v>1.8</v>
      </c>
      <c r="W10">
        <v>0.02</v>
      </c>
      <c r="X10" s="8">
        <f>IF('Pin Detect Programming'!D$10='Resistor References'!S$2,'Resistor References'!S$2,VLOOKUP('Pin Detect Programming'!D$10,'Resistor References'!S$3:W$17,4,FALSE)+Y10*VLOOKUP('Pin Detect Programming'!D$10,'Resistor References'!S$3:W$17,5,FALSE))</f>
        <v>0.82000000000000006</v>
      </c>
      <c r="Y10">
        <f t="shared" si="5"/>
        <v>7</v>
      </c>
      <c r="Z10">
        <f t="shared" si="1"/>
        <v>23</v>
      </c>
      <c r="AA10">
        <f t="shared" si="6"/>
        <v>7</v>
      </c>
      <c r="AB10" t="str">
        <f>IF('Pin Detect Programming'!D13='Resistor References'!Z2,"Auto-Detect",IF('Pin Detect Programming'!D9=1,"0, Out","SYNC Out"))</f>
        <v>SYNC Out</v>
      </c>
      <c r="AC10">
        <f t="shared" si="7"/>
        <v>6</v>
      </c>
      <c r="AF10" t="s">
        <v>221</v>
      </c>
      <c r="AG10" t="s">
        <v>221</v>
      </c>
      <c r="AH10" t="s">
        <v>292</v>
      </c>
      <c r="AI10">
        <v>6</v>
      </c>
      <c r="AJ10" s="8">
        <f>IF('Pin Detect Programming'!D$10='Resistor References'!AH$3,(3277+41*'Resistor References'!G11)*2^-12,IF('Pin Detect Programming'!D$10='Resistor References'!AH$4,(2456+41*G11)*2^-12,IF('Pin Detect Programming'!D$10='Resistor References'!AH$5,(3686+41*G11)*2^-12,IF('Pin Detect Programming'!D$10='Resistor References'!AH$6,(4921+82*G11)*2^-12,IF('Pin Detect Programming'!D$10='Resistor References'!AH$7,(7372+82*G11)*2^-12,IF('Pin Detect Programming'!D$10='Resistor References'!AH$8,(9906+164*G11)*2^-12,IF('Pin Detect Programming'!D$10='Resistor References'!AH$9,(14826+164*G11)*2^-12,IF('Pin Detect Programming'!D$10='Resistor References'!AH$10,(14941+164*G11)*2^-12,IF('Pin Detect Programming'!D$10='Resistor References'!AH$11,(19861+164*G11)*2^-12,0)))))))))</f>
        <v>0</v>
      </c>
      <c r="AK10">
        <f t="shared" si="8"/>
        <v>7</v>
      </c>
      <c r="AN10">
        <f t="shared" si="10"/>
        <v>6</v>
      </c>
      <c r="AO10">
        <f t="shared" si="9"/>
        <v>14</v>
      </c>
    </row>
    <row r="11" spans="1:41" x14ac:dyDescent="0.25">
      <c r="F11">
        <f t="shared" si="2"/>
        <v>8</v>
      </c>
      <c r="G11">
        <f t="shared" si="2"/>
        <v>7</v>
      </c>
      <c r="H11">
        <f t="shared" si="2"/>
        <v>7</v>
      </c>
      <c r="I11">
        <f t="shared" si="11"/>
        <v>18</v>
      </c>
      <c r="J11">
        <f t="shared" si="0"/>
        <v>9</v>
      </c>
      <c r="S11" t="s">
        <v>293</v>
      </c>
      <c r="T11">
        <f t="shared" si="4"/>
        <v>7</v>
      </c>
      <c r="U11">
        <v>0.25</v>
      </c>
      <c r="V11">
        <v>2.1</v>
      </c>
      <c r="W11">
        <v>0.02</v>
      </c>
      <c r="X11" s="8">
        <f>IF('Pin Detect Programming'!D$10='Resistor References'!S$2,'Resistor References'!S$2,VLOOKUP('Pin Detect Programming'!D$10,'Resistor References'!S$3:W$17,4,FALSE)+Y11*VLOOKUP('Pin Detect Programming'!D$10,'Resistor References'!S$3:W$17,5,FALSE))</f>
        <v>0.83</v>
      </c>
      <c r="Y11">
        <f t="shared" si="5"/>
        <v>8</v>
      </c>
      <c r="Z11">
        <f t="shared" si="1"/>
        <v>24</v>
      </c>
      <c r="AA11">
        <f t="shared" si="6"/>
        <v>8</v>
      </c>
      <c r="AB11" t="str">
        <f>IF('Pin Detect Programming'!D13='Resistor References'!Z2,"Auto-Detect",IF('Pin Detect Programming'!D9=1,"180, Out","SYNC Out"))</f>
        <v>SYNC Out</v>
      </c>
      <c r="AC11">
        <f t="shared" si="7"/>
        <v>7</v>
      </c>
      <c r="AF11" t="s">
        <v>690</v>
      </c>
      <c r="AG11">
        <v>7</v>
      </c>
      <c r="AH11" t="s">
        <v>294</v>
      </c>
      <c r="AI11">
        <v>7</v>
      </c>
      <c r="AJ11" s="8">
        <f>IF('Pin Detect Programming'!D$10='Resistor References'!AH$3,(3277+41*'Resistor References'!G12)*2^-12,IF('Pin Detect Programming'!D$10='Resistor References'!AH$4,(2456+41*G12)*2^-12,IF('Pin Detect Programming'!D$10='Resistor References'!AH$5,(3686+41*G12)*2^-12,IF('Pin Detect Programming'!D$10='Resistor References'!AH$6,(4921+82*G12)*2^-12,IF('Pin Detect Programming'!D$10='Resistor References'!AH$7,(7372+82*G12)*2^-12,IF('Pin Detect Programming'!D$10='Resistor References'!AH$8,(9906+164*G12)*2^-12,IF('Pin Detect Programming'!D$10='Resistor References'!AH$9,(14826+164*G12)*2^-12,IF('Pin Detect Programming'!D$10='Resistor References'!AH$10,(14941+164*G12)*2^-12,IF('Pin Detect Programming'!D$10='Resistor References'!AH$11,(19861+164*G12)*2^-12,0)))))))))</f>
        <v>0</v>
      </c>
      <c r="AK11">
        <f t="shared" si="8"/>
        <v>8</v>
      </c>
      <c r="AN11">
        <f t="shared" si="10"/>
        <v>7</v>
      </c>
      <c r="AO11">
        <f t="shared" si="9"/>
        <v>15</v>
      </c>
    </row>
    <row r="12" spans="1:41" x14ac:dyDescent="0.25">
      <c r="F12">
        <f t="shared" si="2"/>
        <v>9</v>
      </c>
      <c r="G12">
        <f t="shared" si="2"/>
        <v>8</v>
      </c>
      <c r="H12">
        <f t="shared" si="2"/>
        <v>8</v>
      </c>
      <c r="I12">
        <f t="shared" si="11"/>
        <v>19</v>
      </c>
      <c r="J12">
        <f t="shared" si="0"/>
        <v>10</v>
      </c>
      <c r="S12" t="s">
        <v>295</v>
      </c>
      <c r="T12">
        <f t="shared" si="4"/>
        <v>8</v>
      </c>
      <c r="U12">
        <v>0.125</v>
      </c>
      <c r="V12">
        <v>2.4</v>
      </c>
      <c r="W12">
        <v>0.04</v>
      </c>
      <c r="X12" s="8">
        <f>IF('Pin Detect Programming'!D$10='Resistor References'!S$2,'Resistor References'!S$2,VLOOKUP('Pin Detect Programming'!D$10,'Resistor References'!S$3:W$17,4,FALSE)+Y12*VLOOKUP('Pin Detect Programming'!D$10,'Resistor References'!S$3:W$17,5,FALSE))</f>
        <v>0.84</v>
      </c>
      <c r="Y12">
        <f t="shared" si="5"/>
        <v>9</v>
      </c>
      <c r="Z12">
        <f t="shared" si="1"/>
        <v>25</v>
      </c>
      <c r="AA12">
        <f t="shared" si="6"/>
        <v>9</v>
      </c>
      <c r="AJ12" s="8">
        <f>IF('Pin Detect Programming'!D$10='Resistor References'!AH$3,(3277+41*'Resistor References'!G13)*2^-12,IF('Pin Detect Programming'!D$10='Resistor References'!AH$4,(2456+41*G13)*2^-12,IF('Pin Detect Programming'!D$10='Resistor References'!AH$5,(3686+41*G13)*2^-12,IF('Pin Detect Programming'!D$10='Resistor References'!AH$6,(4921+82*G13)*2^-12,IF('Pin Detect Programming'!D$10='Resistor References'!AH$7,(7372+82*G13)*2^-12,IF('Pin Detect Programming'!D$10='Resistor References'!AH$8,(9906+164*G13)*2^-12,IF('Pin Detect Programming'!D$10='Resistor References'!AH$9,(14826+164*G13)*2^-12,IF('Pin Detect Programming'!D$10='Resistor References'!AH$10,(14941+164*G13)*2^-12,IF('Pin Detect Programming'!D$10='Resistor References'!AH$11,(19861+164*G13)*2^-12,0)))))))))</f>
        <v>0</v>
      </c>
      <c r="AK12">
        <f t="shared" si="8"/>
        <v>9</v>
      </c>
      <c r="AN12">
        <f t="shared" si="10"/>
        <v>8</v>
      </c>
      <c r="AO12">
        <f t="shared" si="9"/>
        <v>17</v>
      </c>
    </row>
    <row r="13" spans="1:41" x14ac:dyDescent="0.25">
      <c r="F13">
        <f t="shared" si="2"/>
        <v>10</v>
      </c>
      <c r="G13">
        <f t="shared" si="2"/>
        <v>9</v>
      </c>
      <c r="H13">
        <f t="shared" si="2"/>
        <v>9</v>
      </c>
      <c r="I13">
        <f t="shared" si="11"/>
        <v>20</v>
      </c>
      <c r="J13">
        <f t="shared" si="0"/>
        <v>11</v>
      </c>
      <c r="S13" t="s">
        <v>296</v>
      </c>
      <c r="T13">
        <f t="shared" si="4"/>
        <v>9</v>
      </c>
      <c r="U13">
        <v>0.125</v>
      </c>
      <c r="V13">
        <v>3</v>
      </c>
      <c r="W13">
        <v>0.04</v>
      </c>
      <c r="X13" s="8">
        <f>IF('Pin Detect Programming'!D$10='Resistor References'!S$2,'Resistor References'!S$2,VLOOKUP('Pin Detect Programming'!D$10,'Resistor References'!S$3:W$17,4,FALSE)+Y13*VLOOKUP('Pin Detect Programming'!D$10,'Resistor References'!S$3:W$17,5,FALSE))</f>
        <v>0.85</v>
      </c>
      <c r="Y13">
        <f t="shared" si="5"/>
        <v>10</v>
      </c>
      <c r="Z13">
        <f t="shared" si="1"/>
        <v>26</v>
      </c>
      <c r="AA13">
        <f t="shared" si="6"/>
        <v>10</v>
      </c>
      <c r="AJ13" s="8">
        <f>IF('Pin Detect Programming'!D$10='Resistor References'!AH$3,(3277+41*'Resistor References'!G14)*2^-12,IF('Pin Detect Programming'!D$10='Resistor References'!AH$4,(2456+41*G14)*2^-12,IF('Pin Detect Programming'!D$10='Resistor References'!AH$5,(3686+41*G14)*2^-12,IF('Pin Detect Programming'!D$10='Resistor References'!AH$6,(4921+82*G14)*2^-12,IF('Pin Detect Programming'!D$10='Resistor References'!AH$7,(7372+82*G14)*2^-12,IF('Pin Detect Programming'!D$10='Resistor References'!AH$8,(9906+164*G14)*2^-12,IF('Pin Detect Programming'!D$10='Resistor References'!AH$9,(14826+164*G14)*2^-12,IF('Pin Detect Programming'!D$10='Resistor References'!AH$10,(14941+164*G14)*2^-12,IF('Pin Detect Programming'!D$10='Resistor References'!AH$11,(19861+164*G14)*2^-12,0)))))))))</f>
        <v>0</v>
      </c>
      <c r="AK13">
        <f t="shared" si="8"/>
        <v>10</v>
      </c>
      <c r="AN13">
        <f t="shared" si="10"/>
        <v>9</v>
      </c>
      <c r="AO13">
        <f t="shared" si="9"/>
        <v>18</v>
      </c>
    </row>
    <row r="14" spans="1:41" x14ac:dyDescent="0.25">
      <c r="F14">
        <f t="shared" si="2"/>
        <v>11</v>
      </c>
      <c r="G14">
        <f t="shared" si="2"/>
        <v>10</v>
      </c>
      <c r="H14">
        <f t="shared" si="2"/>
        <v>10</v>
      </c>
      <c r="I14">
        <f t="shared" si="11"/>
        <v>22</v>
      </c>
      <c r="J14">
        <f t="shared" si="0"/>
        <v>12</v>
      </c>
      <c r="S14" t="s">
        <v>297</v>
      </c>
      <c r="T14">
        <f t="shared" si="4"/>
        <v>10</v>
      </c>
      <c r="U14">
        <v>0.125</v>
      </c>
      <c r="V14">
        <v>3.6</v>
      </c>
      <c r="W14">
        <v>0.04</v>
      </c>
      <c r="X14" s="8">
        <f>IF('Pin Detect Programming'!D$10='Resistor References'!S$2,'Resistor References'!S$2,VLOOKUP('Pin Detect Programming'!D$10,'Resistor References'!S$3:W$17,4,FALSE)+Y14*VLOOKUP('Pin Detect Programming'!D$10,'Resistor References'!S$3:W$17,5,FALSE))</f>
        <v>0.86</v>
      </c>
      <c r="Y14">
        <f t="shared" si="5"/>
        <v>11</v>
      </c>
      <c r="Z14">
        <f t="shared" si="1"/>
        <v>27</v>
      </c>
      <c r="AA14">
        <f t="shared" si="6"/>
        <v>11</v>
      </c>
      <c r="AJ14" s="8">
        <f>IF('Pin Detect Programming'!D$10='Resistor References'!AH$3,(3277+41*'Resistor References'!G15)*2^-12,IF('Pin Detect Programming'!D$10='Resistor References'!AH$4,(2456+41*G15)*2^-12,IF('Pin Detect Programming'!D$10='Resistor References'!AH$5,(3686+41*G15)*2^-12,IF('Pin Detect Programming'!D$10='Resistor References'!AH$6,(4921+82*G15)*2^-12,IF('Pin Detect Programming'!D$10='Resistor References'!AH$7,(7372+82*G15)*2^-12,IF('Pin Detect Programming'!D$10='Resistor References'!AH$8,(9906+164*G15)*2^-12,IF('Pin Detect Programming'!D$10='Resistor References'!AH$9,(14826+164*G15)*2^-12,IF('Pin Detect Programming'!D$10='Resistor References'!AH$10,(14941+164*G15)*2^-12,IF('Pin Detect Programming'!D$10='Resistor References'!AH$11,(19861+164*G15)*2^-12,0)))))))))</f>
        <v>0</v>
      </c>
      <c r="AK14">
        <f t="shared" si="8"/>
        <v>11</v>
      </c>
      <c r="AN14">
        <f t="shared" si="10"/>
        <v>10</v>
      </c>
      <c r="AO14">
        <f t="shared" si="9"/>
        <v>19</v>
      </c>
    </row>
    <row r="15" spans="1:41" x14ac:dyDescent="0.25">
      <c r="F15">
        <f t="shared" si="2"/>
        <v>12</v>
      </c>
      <c r="G15">
        <f t="shared" si="2"/>
        <v>11</v>
      </c>
      <c r="H15">
        <f t="shared" si="2"/>
        <v>11</v>
      </c>
      <c r="I15">
        <f t="shared" si="11"/>
        <v>23</v>
      </c>
      <c r="J15">
        <f t="shared" si="0"/>
        <v>13</v>
      </c>
      <c r="S15" t="s">
        <v>298</v>
      </c>
      <c r="T15">
        <v>11</v>
      </c>
      <c r="U15">
        <v>0.125</v>
      </c>
      <c r="V15">
        <v>4.2</v>
      </c>
      <c r="W15">
        <v>0.04</v>
      </c>
      <c r="X15" s="8">
        <f>IF('Pin Detect Programming'!D$10='Resistor References'!S$2,'Resistor References'!S$2,VLOOKUP('Pin Detect Programming'!D$10,'Resistor References'!S$3:W$17,4,FALSE)+Y15*VLOOKUP('Pin Detect Programming'!D$10,'Resistor References'!S$3:W$17,5,FALSE))</f>
        <v>0.87</v>
      </c>
      <c r="Y15">
        <f t="shared" si="5"/>
        <v>12</v>
      </c>
      <c r="Z15">
        <f t="shared" si="1"/>
        <v>28</v>
      </c>
      <c r="AA15">
        <f t="shared" si="6"/>
        <v>12</v>
      </c>
      <c r="AJ15" s="8">
        <f>IF('Pin Detect Programming'!D$10='Resistor References'!AH$3,(3277+41*'Resistor References'!G16)*2^-12,IF('Pin Detect Programming'!D$10='Resistor References'!AH$4,(2456+41*G16)*2^-12,IF('Pin Detect Programming'!D$10='Resistor References'!AH$5,(3686+41*G16)*2^-12,IF('Pin Detect Programming'!D$10='Resistor References'!AH$6,(4921+82*G16)*2^-12,IF('Pin Detect Programming'!D$10='Resistor References'!AH$7,(7372+82*G16)*2^-12,IF('Pin Detect Programming'!D$10='Resistor References'!AH$8,(9906+164*G16)*2^-12,IF('Pin Detect Programming'!D$10='Resistor References'!AH$9,(14826+164*G16)*2^-12,IF('Pin Detect Programming'!D$10='Resistor References'!AH$10,(14941+164*G16)*2^-12,IF('Pin Detect Programming'!D$10='Resistor References'!AH$11,(19861+164*G16)*2^-12,0)))))))))</f>
        <v>0</v>
      </c>
      <c r="AK15">
        <f t="shared" si="8"/>
        <v>12</v>
      </c>
      <c r="AN15">
        <f t="shared" si="10"/>
        <v>11</v>
      </c>
      <c r="AO15">
        <f t="shared" si="9"/>
        <v>20</v>
      </c>
    </row>
    <row r="16" spans="1:41" x14ac:dyDescent="0.25">
      <c r="F16">
        <f t="shared" si="2"/>
        <v>13</v>
      </c>
      <c r="G16">
        <f t="shared" si="2"/>
        <v>12</v>
      </c>
      <c r="H16">
        <f t="shared" si="2"/>
        <v>12</v>
      </c>
      <c r="I16">
        <f t="shared" si="11"/>
        <v>24</v>
      </c>
      <c r="J16">
        <f t="shared" si="0"/>
        <v>14</v>
      </c>
      <c r="S16" t="s">
        <v>299</v>
      </c>
      <c r="T16">
        <v>14</v>
      </c>
      <c r="U16">
        <v>0.125</v>
      </c>
      <c r="V16">
        <v>4.8</v>
      </c>
      <c r="W16">
        <v>0.04</v>
      </c>
      <c r="X16" s="8">
        <f>IF('Pin Detect Programming'!D$10='Resistor References'!S$2,'Resistor References'!S$2,VLOOKUP('Pin Detect Programming'!D$10,'Resistor References'!S$3:W$17,4,FALSE)+Y16*VLOOKUP('Pin Detect Programming'!D$10,'Resistor References'!S$3:W$17,5,FALSE))</f>
        <v>0.88</v>
      </c>
      <c r="Y16">
        <f t="shared" si="5"/>
        <v>13</v>
      </c>
      <c r="Z16">
        <f t="shared" si="1"/>
        <v>29</v>
      </c>
      <c r="AA16">
        <f t="shared" si="6"/>
        <v>13</v>
      </c>
      <c r="AJ16" s="8">
        <f>IF('Pin Detect Programming'!D$10='Resistor References'!AH$3,(3277+41*'Resistor References'!G17)*2^-12,IF('Pin Detect Programming'!D$10='Resistor References'!AH$4,(2456+41*G17)*2^-12,IF('Pin Detect Programming'!D$10='Resistor References'!AH$5,(3686+41*G17)*2^-12,IF('Pin Detect Programming'!D$10='Resistor References'!AH$6,(4921+82*G17)*2^-12,IF('Pin Detect Programming'!D$10='Resistor References'!AH$7,(7372+82*G17)*2^-12,IF('Pin Detect Programming'!D$10='Resistor References'!AH$8,(9906+164*G17)*2^-12,IF('Pin Detect Programming'!D$10='Resistor References'!AH$9,(14826+164*G17)*2^-12,IF('Pin Detect Programming'!D$10='Resistor References'!AH$10,(14941+164*G17)*2^-12,IF('Pin Detect Programming'!D$10='Resistor References'!AH$11,(19861+164*G17)*2^-12,0)))))))))</f>
        <v>0</v>
      </c>
      <c r="AK16">
        <f t="shared" si="8"/>
        <v>13</v>
      </c>
      <c r="AN16">
        <f t="shared" si="10"/>
        <v>12</v>
      </c>
      <c r="AO16">
        <f t="shared" si="9"/>
        <v>22</v>
      </c>
    </row>
    <row r="17" spans="6:41" x14ac:dyDescent="0.25">
      <c r="F17">
        <f t="shared" si="2"/>
        <v>14</v>
      </c>
      <c r="G17">
        <f t="shared" si="2"/>
        <v>13</v>
      </c>
      <c r="H17">
        <f t="shared" si="2"/>
        <v>13</v>
      </c>
      <c r="I17">
        <f t="shared" si="11"/>
        <v>25</v>
      </c>
      <c r="J17">
        <f t="shared" si="0"/>
        <v>15</v>
      </c>
      <c r="S17" t="s">
        <v>300</v>
      </c>
      <c r="T17">
        <v>15</v>
      </c>
      <c r="U17">
        <v>0.125</v>
      </c>
      <c r="V17">
        <v>5.4</v>
      </c>
      <c r="W17">
        <v>0.04</v>
      </c>
      <c r="X17" s="8">
        <f>IF('Pin Detect Programming'!D$10='Resistor References'!S$2,'Resistor References'!S$2,VLOOKUP('Pin Detect Programming'!D$10,'Resistor References'!S$3:W$17,4,FALSE)+Y17*VLOOKUP('Pin Detect Programming'!D$10,'Resistor References'!S$3:W$17,5,FALSE))</f>
        <v>0.89</v>
      </c>
      <c r="Y17">
        <f t="shared" si="5"/>
        <v>14</v>
      </c>
      <c r="Z17">
        <f t="shared" si="1"/>
        <v>30</v>
      </c>
      <c r="AA17">
        <f t="shared" si="6"/>
        <v>14</v>
      </c>
      <c r="AJ17" s="8">
        <f>IF('Pin Detect Programming'!D$10='Resistor References'!AH$3,(3277+41*'Resistor References'!G18)*2^-12,IF('Pin Detect Programming'!D$10='Resistor References'!AH$4,(2456+41*G18)*2^-12,IF('Pin Detect Programming'!D$10='Resistor References'!AH$5,(3686+41*G18)*2^-12,IF('Pin Detect Programming'!D$10='Resistor References'!AH$6,(4921+82*G18)*2^-12,IF('Pin Detect Programming'!D$10='Resistor References'!AH$7,(7372+82*G18)*2^-12,IF('Pin Detect Programming'!D$10='Resistor References'!AH$8,(9906+164*G18)*2^-12,IF('Pin Detect Programming'!D$10='Resistor References'!AH$9,(14826+164*G18)*2^-12,IF('Pin Detect Programming'!D$10='Resistor References'!AH$10,(14941+164*G18)*2^-12,IF('Pin Detect Programming'!D$10='Resistor References'!AH$11,(19861+164*G18)*2^-12,0)))))))))</f>
        <v>0</v>
      </c>
      <c r="AK17">
        <f t="shared" si="8"/>
        <v>14</v>
      </c>
      <c r="AN17">
        <f t="shared" si="10"/>
        <v>13</v>
      </c>
      <c r="AO17">
        <f t="shared" si="9"/>
        <v>23</v>
      </c>
    </row>
    <row r="18" spans="6:41" x14ac:dyDescent="0.25">
      <c r="F18">
        <f t="shared" si="2"/>
        <v>15</v>
      </c>
      <c r="G18">
        <f t="shared" si="2"/>
        <v>14</v>
      </c>
      <c r="H18">
        <f t="shared" si="2"/>
        <v>14</v>
      </c>
      <c r="X18" s="8">
        <f>IF('Pin Detect Programming'!D$10='Resistor References'!S$2,'Resistor References'!S$2,VLOOKUP('Pin Detect Programming'!D$10,'Resistor References'!S$3:W$17,4,FALSE)+Y18*VLOOKUP('Pin Detect Programming'!D$10,'Resistor References'!S$3:W$17,5,FALSE))</f>
        <v>0.9</v>
      </c>
      <c r="Y18">
        <f t="shared" si="5"/>
        <v>15</v>
      </c>
      <c r="Z18">
        <f t="shared" si="1"/>
        <v>31</v>
      </c>
      <c r="AA18">
        <f t="shared" si="6"/>
        <v>15</v>
      </c>
      <c r="AJ18" s="8">
        <f>IF('Pin Detect Programming'!D$10='Resistor References'!AH$3,(3277+41*'Resistor References'!G19)*2^-12,IF('Pin Detect Programming'!D$10='Resistor References'!AH$4,(2456+41*G19)*2^-12,IF('Pin Detect Programming'!D$10='Resistor References'!AH$5,(3686+41*G19)*2^-12,IF('Pin Detect Programming'!D$10='Resistor References'!AH$6,(4921+82*G19)*2^-12,IF('Pin Detect Programming'!D$10='Resistor References'!AH$7,(7372+82*G19)*2^-12,IF('Pin Detect Programming'!D$10='Resistor References'!AH$8,(9906+164*G19)*2^-12,IF('Pin Detect Programming'!D$10='Resistor References'!AH$9,(14826+164*G19)*2^-12,IF('Pin Detect Programming'!D$10='Resistor References'!AH$10,(14941+164*G19)*2^-12,IF('Pin Detect Programming'!D$10='Resistor References'!AH$11,(19861+164*G19)*2^-12,0)))))))))</f>
        <v>0</v>
      </c>
      <c r="AK18">
        <f t="shared" si="8"/>
        <v>15</v>
      </c>
      <c r="AN18">
        <f t="shared" si="10"/>
        <v>14</v>
      </c>
      <c r="AO18">
        <f t="shared" si="9"/>
        <v>24</v>
      </c>
    </row>
    <row r="19" spans="6:41" x14ac:dyDescent="0.25">
      <c r="F19">
        <f t="shared" si="2"/>
        <v>16</v>
      </c>
      <c r="G19">
        <f t="shared" si="2"/>
        <v>15</v>
      </c>
      <c r="H19">
        <f t="shared" si="2"/>
        <v>15</v>
      </c>
      <c r="X19" s="8"/>
      <c r="Z19">
        <f t="shared" si="1"/>
        <v>32</v>
      </c>
      <c r="AA19">
        <f t="shared" si="6"/>
        <v>16</v>
      </c>
      <c r="AJ19" s="8">
        <f>IF('Pin Detect Programming'!D$10='Resistor References'!AH$3,(3277+41*'Resistor References'!G20)*2^-12,IF('Pin Detect Programming'!D$10='Resistor References'!AH$4,(2456+41*G20)*2^-12,IF('Pin Detect Programming'!D$10='Resistor References'!AH$5,(3686+41*G20)*2^-12,IF('Pin Detect Programming'!D$10='Resistor References'!AH$6,(4921+82*G20)*2^-12,IF('Pin Detect Programming'!D$10='Resistor References'!AH$7,(7372+82*G20)*2^-12,IF('Pin Detect Programming'!D$10='Resistor References'!AH$8,(9906+164*G20)*2^-12,IF('Pin Detect Programming'!D$10='Resistor References'!AH$9,(14826+164*G20)*2^-12,IF('Pin Detect Programming'!D$10='Resistor References'!AH$10,(14941+164*G20)*2^-12,IF('Pin Detect Programming'!D$10='Resistor References'!AH$11,(19861+164*G20)*2^-12,0)))))))))</f>
        <v>0</v>
      </c>
      <c r="AK19">
        <f t="shared" si="8"/>
        <v>16</v>
      </c>
      <c r="AN19">
        <f t="shared" si="10"/>
        <v>15</v>
      </c>
      <c r="AO19">
        <f t="shared" si="9"/>
        <v>25</v>
      </c>
    </row>
    <row r="20" spans="6:41" x14ac:dyDescent="0.25">
      <c r="F20">
        <f t="shared" si="2"/>
        <v>17</v>
      </c>
      <c r="G20">
        <f t="shared" si="2"/>
        <v>16</v>
      </c>
      <c r="H20">
        <f t="shared" si="2"/>
        <v>16</v>
      </c>
      <c r="X20" s="8"/>
      <c r="Z20">
        <f t="shared" si="1"/>
        <v>33</v>
      </c>
      <c r="AA20">
        <f t="shared" si="6"/>
        <v>17</v>
      </c>
      <c r="AJ20" s="8">
        <f>IF('Pin Detect Programming'!D$10='Resistor References'!AH$3,(3277+41*'Resistor References'!G21)*2^-12,IF('Pin Detect Programming'!D$10='Resistor References'!AH$4,(2456+41*G21)*2^-12,IF('Pin Detect Programming'!D$10='Resistor References'!AH$5,(3686+41*G21)*2^-12,IF('Pin Detect Programming'!D$10='Resistor References'!AH$6,(4921+82*G21)*2^-12,IF('Pin Detect Programming'!D$10='Resistor References'!AH$7,(7372+82*G21)*2^-12,IF('Pin Detect Programming'!D$10='Resistor References'!AH$8,(9906+164*G21)*2^-12,IF('Pin Detect Programming'!D$10='Resistor References'!AH$9,(14826+164*G21)*2^-12,IF('Pin Detect Programming'!D$10='Resistor References'!AH$10,(14941+164*G21)*2^-12,IF('Pin Detect Programming'!D$10='Resistor References'!AH$11,(19861+164*G21)*2^-12,0)))))))))</f>
        <v>0</v>
      </c>
      <c r="AK20">
        <f t="shared" si="8"/>
        <v>17</v>
      </c>
    </row>
    <row r="21" spans="6:41" x14ac:dyDescent="0.25">
      <c r="F21">
        <f t="shared" ref="F21:H35" si="12">F20+1</f>
        <v>18</v>
      </c>
      <c r="G21">
        <f t="shared" si="12"/>
        <v>17</v>
      </c>
      <c r="H21">
        <f t="shared" si="12"/>
        <v>17</v>
      </c>
      <c r="X21" s="8"/>
      <c r="Z21">
        <f t="shared" si="1"/>
        <v>34</v>
      </c>
      <c r="AA21">
        <f t="shared" si="6"/>
        <v>18</v>
      </c>
      <c r="AJ21" s="8">
        <f>IF('Pin Detect Programming'!D$10='Resistor References'!AH$3,(3277+41*'Resistor References'!G22)*2^-12,IF('Pin Detect Programming'!D$10='Resistor References'!AH$4,(2456+41*G22)*2^-12,IF('Pin Detect Programming'!D$10='Resistor References'!AH$5,(3686+41*G22)*2^-12,IF('Pin Detect Programming'!D$10='Resistor References'!AH$6,(4921+82*G22)*2^-12,IF('Pin Detect Programming'!D$10='Resistor References'!AH$7,(7372+82*G22)*2^-12,IF('Pin Detect Programming'!D$10='Resistor References'!AH$8,(9906+164*G22)*2^-12,IF('Pin Detect Programming'!D$10='Resistor References'!AH$9,(14826+164*G22)*2^-12,IF('Pin Detect Programming'!D$10='Resistor References'!AH$10,(14941+164*G22)*2^-12,IF('Pin Detect Programming'!D$10='Resistor References'!AH$11,(19861+164*G22)*2^-12,0)))))))))</f>
        <v>0</v>
      </c>
      <c r="AK21">
        <f t="shared" si="8"/>
        <v>18</v>
      </c>
    </row>
    <row r="22" spans="6:41" x14ac:dyDescent="0.25">
      <c r="F22">
        <f t="shared" si="12"/>
        <v>19</v>
      </c>
      <c r="G22">
        <f t="shared" si="12"/>
        <v>18</v>
      </c>
      <c r="H22">
        <f t="shared" si="12"/>
        <v>18</v>
      </c>
      <c r="X22" s="8"/>
      <c r="Z22">
        <f t="shared" si="1"/>
        <v>35</v>
      </c>
      <c r="AA22">
        <f t="shared" si="6"/>
        <v>19</v>
      </c>
      <c r="AJ22" s="8">
        <f>IF('Pin Detect Programming'!D$10='Resistor References'!AH$3,(3277+41*'Resistor References'!G23)*2^-12,IF('Pin Detect Programming'!D$10='Resistor References'!AH$4,(2456+41*G23)*2^-12,IF('Pin Detect Programming'!D$10='Resistor References'!AH$5,(3686+41*G23)*2^-12,IF('Pin Detect Programming'!D$10='Resistor References'!AH$6,(4921+82*G23)*2^-12,IF('Pin Detect Programming'!D$10='Resistor References'!AH$7,(7372+82*G23)*2^-12,IF('Pin Detect Programming'!D$10='Resistor References'!AH$8,(9906+164*G23)*2^-12,IF('Pin Detect Programming'!D$10='Resistor References'!AH$9,(14826+164*G23)*2^-12,IF('Pin Detect Programming'!D$10='Resistor References'!AH$10,(14941+164*G23)*2^-12,IF('Pin Detect Programming'!D$10='Resistor References'!AH$11,(19861+164*G23)*2^-12,0)))))))))</f>
        <v>0</v>
      </c>
      <c r="AK22">
        <f t="shared" si="8"/>
        <v>19</v>
      </c>
    </row>
    <row r="23" spans="6:41" x14ac:dyDescent="0.25">
      <c r="F23">
        <f t="shared" si="12"/>
        <v>20</v>
      </c>
      <c r="G23">
        <f t="shared" si="12"/>
        <v>19</v>
      </c>
      <c r="H23">
        <f t="shared" si="12"/>
        <v>19</v>
      </c>
      <c r="X23" s="8"/>
      <c r="Z23">
        <f t="shared" si="1"/>
        <v>36</v>
      </c>
      <c r="AA23">
        <f t="shared" si="6"/>
        <v>20</v>
      </c>
      <c r="AJ23" s="8">
        <f>IF('Pin Detect Programming'!D$10='Resistor References'!AH$3,(3277+41*'Resistor References'!G24)*2^-12,IF('Pin Detect Programming'!D$10='Resistor References'!AH$4,(2456+41*G24)*2^-12,IF('Pin Detect Programming'!D$10='Resistor References'!AH$5,(3686+41*G24)*2^-12,IF('Pin Detect Programming'!D$10='Resistor References'!AH$6,(4921+82*G24)*2^-12,IF('Pin Detect Programming'!D$10='Resistor References'!AH$7,(7372+82*G24)*2^-12,IF('Pin Detect Programming'!D$10='Resistor References'!AH$8,(9906+164*G24)*2^-12,IF('Pin Detect Programming'!D$10='Resistor References'!AH$9,(14826+164*G24)*2^-12,IF('Pin Detect Programming'!D$10='Resistor References'!AH$10,(14941+164*G24)*2^-12,IF('Pin Detect Programming'!D$10='Resistor References'!AH$11,(19861+164*G24)*2^-12,0)))))))))</f>
        <v>0</v>
      </c>
      <c r="AK23">
        <f t="shared" si="8"/>
        <v>20</v>
      </c>
    </row>
    <row r="24" spans="6:41" x14ac:dyDescent="0.25">
      <c r="F24">
        <f t="shared" si="12"/>
        <v>21</v>
      </c>
      <c r="G24">
        <f t="shared" si="12"/>
        <v>20</v>
      </c>
      <c r="H24">
        <f t="shared" si="12"/>
        <v>20</v>
      </c>
      <c r="X24" s="8"/>
      <c r="Z24">
        <f t="shared" si="1"/>
        <v>37</v>
      </c>
      <c r="AA24">
        <f t="shared" si="6"/>
        <v>21</v>
      </c>
      <c r="AJ24" s="8">
        <f>IF('Pin Detect Programming'!D$10='Resistor References'!AH$3,(3277+41*'Resistor References'!G25)*2^-12,IF('Pin Detect Programming'!D$10='Resistor References'!AH$4,(2456+41*G25)*2^-12,IF('Pin Detect Programming'!D$10='Resistor References'!AH$5,(3686+41*G25)*2^-12,IF('Pin Detect Programming'!D$10='Resistor References'!AH$6,(4921+82*G25)*2^-12,IF('Pin Detect Programming'!D$10='Resistor References'!AH$7,(7372+82*G25)*2^-12,IF('Pin Detect Programming'!D$10='Resistor References'!AH$8,(9906+164*G25)*2^-12,IF('Pin Detect Programming'!D$10='Resistor References'!AH$9,(14826+164*G25)*2^-12,IF('Pin Detect Programming'!D$10='Resistor References'!AH$10,(14941+164*G25)*2^-12,IF('Pin Detect Programming'!D$10='Resistor References'!AH$11,(19861+164*G25)*2^-12,0)))))))))</f>
        <v>0</v>
      </c>
      <c r="AK24">
        <f t="shared" si="8"/>
        <v>21</v>
      </c>
    </row>
    <row r="25" spans="6:41" x14ac:dyDescent="0.25">
      <c r="F25">
        <f t="shared" si="12"/>
        <v>22</v>
      </c>
      <c r="G25">
        <f t="shared" si="12"/>
        <v>21</v>
      </c>
      <c r="H25">
        <f t="shared" si="12"/>
        <v>21</v>
      </c>
      <c r="X25" s="8"/>
      <c r="Z25">
        <f t="shared" si="1"/>
        <v>38</v>
      </c>
      <c r="AA25">
        <f t="shared" si="6"/>
        <v>22</v>
      </c>
      <c r="AJ25" s="8">
        <f>IF('Pin Detect Programming'!D$10='Resistor References'!AH$3,(3277+41*'Resistor References'!G26)*2^-12,IF('Pin Detect Programming'!D$10='Resistor References'!AH$4,(2456+41*G26)*2^-12,IF('Pin Detect Programming'!D$10='Resistor References'!AH$5,(3686+41*G26)*2^-12,IF('Pin Detect Programming'!D$10='Resistor References'!AH$6,(4921+82*G26)*2^-12,IF('Pin Detect Programming'!D$10='Resistor References'!AH$7,(7372+82*G26)*2^-12,IF('Pin Detect Programming'!D$10='Resistor References'!AH$8,(9906+164*G26)*2^-12,IF('Pin Detect Programming'!D$10='Resistor References'!AH$9,(14826+164*G26)*2^-12,IF('Pin Detect Programming'!D$10='Resistor References'!AH$10,(14941+164*G26)*2^-12,IF('Pin Detect Programming'!D$10='Resistor References'!AH$11,(19861+164*G26)*2^-12,0)))))))))</f>
        <v>0</v>
      </c>
      <c r="AK25">
        <f t="shared" si="8"/>
        <v>22</v>
      </c>
    </row>
    <row r="26" spans="6:41" x14ac:dyDescent="0.25">
      <c r="F26">
        <f t="shared" si="12"/>
        <v>23</v>
      </c>
      <c r="G26">
        <f t="shared" si="12"/>
        <v>22</v>
      </c>
      <c r="H26">
        <f t="shared" si="12"/>
        <v>22</v>
      </c>
      <c r="X26" s="8"/>
      <c r="Z26">
        <f t="shared" si="1"/>
        <v>39</v>
      </c>
      <c r="AA26">
        <f t="shared" si="6"/>
        <v>23</v>
      </c>
      <c r="AJ26" s="8">
        <f>IF('Pin Detect Programming'!D$10='Resistor References'!AH$3,(3277+41*'Resistor References'!G27)*2^-12,IF('Pin Detect Programming'!D$10='Resistor References'!AH$4,(2456+41*G27)*2^-12,IF('Pin Detect Programming'!D$10='Resistor References'!AH$5,(3686+41*G27)*2^-12,IF('Pin Detect Programming'!D$10='Resistor References'!AH$6,(4921+82*G27)*2^-12,IF('Pin Detect Programming'!D$10='Resistor References'!AH$7,(7372+82*G27)*2^-12,IF('Pin Detect Programming'!D$10='Resistor References'!AH$8,(9906+164*G27)*2^-12,IF('Pin Detect Programming'!D$10='Resistor References'!AH$9,(14826+164*G27)*2^-12,IF('Pin Detect Programming'!D$10='Resistor References'!AH$10,(14941+164*G27)*2^-12,IF('Pin Detect Programming'!D$10='Resistor References'!AH$11,(19861+164*G27)*2^-12,0)))))))))</f>
        <v>0</v>
      </c>
      <c r="AK26">
        <f t="shared" si="8"/>
        <v>23</v>
      </c>
    </row>
    <row r="27" spans="6:41" x14ac:dyDescent="0.25">
      <c r="F27">
        <f t="shared" si="12"/>
        <v>24</v>
      </c>
      <c r="G27">
        <f t="shared" si="12"/>
        <v>23</v>
      </c>
      <c r="H27">
        <f t="shared" si="12"/>
        <v>23</v>
      </c>
      <c r="X27" s="8"/>
      <c r="Z27">
        <f>BIN2DEC(1001000)</f>
        <v>72</v>
      </c>
      <c r="AA27">
        <f t="shared" si="6"/>
        <v>24</v>
      </c>
      <c r="AJ27" s="8">
        <f>IF('Pin Detect Programming'!D$10='Resistor References'!AH$3,(3277+41*'Resistor References'!G28)*2^-12,IF('Pin Detect Programming'!D$10='Resistor References'!AH$4,(2456+41*G28)*2^-12,IF('Pin Detect Programming'!D$10='Resistor References'!AH$5,(3686+41*G28)*2^-12,IF('Pin Detect Programming'!D$10='Resistor References'!AH$6,(4921+82*G28)*2^-12,IF('Pin Detect Programming'!D$10='Resistor References'!AH$7,(7372+82*G28)*2^-12,IF('Pin Detect Programming'!D$10='Resistor References'!AH$8,(9906+164*G28)*2^-12,IF('Pin Detect Programming'!D$10='Resistor References'!AH$9,(14826+164*G28)*2^-12,IF('Pin Detect Programming'!D$10='Resistor References'!AH$10,(14941+164*G28)*2^-12,IF('Pin Detect Programming'!D$10='Resistor References'!AH$11,(19861+164*G28)*2^-12,0)))))))))</f>
        <v>0</v>
      </c>
      <c r="AK27">
        <f t="shared" si="8"/>
        <v>24</v>
      </c>
    </row>
    <row r="28" spans="6:41" x14ac:dyDescent="0.25">
      <c r="F28">
        <f t="shared" si="12"/>
        <v>25</v>
      </c>
      <c r="G28">
        <f t="shared" si="12"/>
        <v>24</v>
      </c>
      <c r="H28">
        <f t="shared" si="12"/>
        <v>24</v>
      </c>
      <c r="X28" s="8"/>
      <c r="Z28">
        <f t="shared" si="1"/>
        <v>41</v>
      </c>
      <c r="AA28">
        <f t="shared" si="6"/>
        <v>25</v>
      </c>
      <c r="AJ28" s="8">
        <f>IF('Pin Detect Programming'!D$10='Resistor References'!AH$3,(3277+41*'Resistor References'!G29)*2^-12,IF('Pin Detect Programming'!D$10='Resistor References'!AH$4,(2456+41*G29)*2^-12,IF('Pin Detect Programming'!D$10='Resistor References'!AH$5,(3686+41*G29)*2^-12,IF('Pin Detect Programming'!D$10='Resistor References'!AH$6,(4921+82*G29)*2^-12,IF('Pin Detect Programming'!D$10='Resistor References'!AH$7,(7372+82*G29)*2^-12,IF('Pin Detect Programming'!D$10='Resistor References'!AH$8,(9906+164*G29)*2^-12,IF('Pin Detect Programming'!D$10='Resistor References'!AH$9,(14826+164*G29)*2^-12,IF('Pin Detect Programming'!D$10='Resistor References'!AH$10,(14941+164*G29)*2^-12,IF('Pin Detect Programming'!D$10='Resistor References'!AH$11,(19861+164*G29)*2^-12,0)))))))))</f>
        <v>0</v>
      </c>
      <c r="AK28">
        <f t="shared" si="8"/>
        <v>25</v>
      </c>
    </row>
    <row r="29" spans="6:41" x14ac:dyDescent="0.25">
      <c r="F29">
        <f t="shared" si="12"/>
        <v>26</v>
      </c>
      <c r="G29">
        <f t="shared" si="12"/>
        <v>25</v>
      </c>
      <c r="H29">
        <f t="shared" si="12"/>
        <v>25</v>
      </c>
      <c r="X29" s="8"/>
      <c r="Z29">
        <f t="shared" si="1"/>
        <v>42</v>
      </c>
      <c r="AA29">
        <f t="shared" si="6"/>
        <v>26</v>
      </c>
      <c r="AJ29" s="8">
        <f>IF('Pin Detect Programming'!D$10='Resistor References'!AH$3,(3277+41*'Resistor References'!G30)*2^-12,IF('Pin Detect Programming'!D$10='Resistor References'!AH$4,(2456+41*G30)*2^-12,IF('Pin Detect Programming'!D$10='Resistor References'!AH$5,(3686+41*G30)*2^-12,IF('Pin Detect Programming'!D$10='Resistor References'!AH$6,(4921+82*G30)*2^-12,IF('Pin Detect Programming'!D$10='Resistor References'!AH$7,(7372+82*G30)*2^-12,IF('Pin Detect Programming'!D$10='Resistor References'!AH$8,(9906+164*G30)*2^-12,IF('Pin Detect Programming'!D$10='Resistor References'!AH$9,(14826+164*G30)*2^-12,IF('Pin Detect Programming'!D$10='Resistor References'!AH$10,(14941+164*G30)*2^-12,IF('Pin Detect Programming'!D$10='Resistor References'!AH$11,(19861+164*G30)*2^-12,0)))))))))</f>
        <v>0</v>
      </c>
      <c r="AK29">
        <f t="shared" si="8"/>
        <v>26</v>
      </c>
    </row>
    <row r="30" spans="6:41" x14ac:dyDescent="0.25">
      <c r="F30">
        <f t="shared" si="12"/>
        <v>27</v>
      </c>
      <c r="G30">
        <f t="shared" si="12"/>
        <v>26</v>
      </c>
      <c r="H30">
        <f t="shared" si="12"/>
        <v>26</v>
      </c>
      <c r="X30" s="8"/>
      <c r="Z30">
        <f t="shared" si="1"/>
        <v>43</v>
      </c>
      <c r="AA30">
        <f t="shared" si="6"/>
        <v>27</v>
      </c>
      <c r="AJ30" s="8">
        <f>IF('Pin Detect Programming'!D$10='Resistor References'!AH$3,(3277+41*'Resistor References'!G31)*2^-12,IF('Pin Detect Programming'!D$10='Resistor References'!AH$4,(2456+41*G31)*2^-12,IF('Pin Detect Programming'!D$10='Resistor References'!AH$5,(3686+41*G31)*2^-12,IF('Pin Detect Programming'!D$10='Resistor References'!AH$6,(4921+82*G31)*2^-12,IF('Pin Detect Programming'!D$10='Resistor References'!AH$7,(7372+82*G31)*2^-12,IF('Pin Detect Programming'!D$10='Resistor References'!AH$8,(9906+164*G31)*2^-12,IF('Pin Detect Programming'!D$10='Resistor References'!AH$9,(14826+164*G31)*2^-12,IF('Pin Detect Programming'!D$10='Resistor References'!AH$10,(14941+164*G31)*2^-12,IF('Pin Detect Programming'!D$10='Resistor References'!AH$11,(19861+164*G31)*2^-12,0)))))))))</f>
        <v>0</v>
      </c>
      <c r="AK30">
        <f t="shared" si="8"/>
        <v>27</v>
      </c>
    </row>
    <row r="31" spans="6:41" x14ac:dyDescent="0.25">
      <c r="F31">
        <f t="shared" si="12"/>
        <v>28</v>
      </c>
      <c r="G31">
        <f t="shared" si="12"/>
        <v>27</v>
      </c>
      <c r="H31">
        <f t="shared" si="12"/>
        <v>27</v>
      </c>
      <c r="X31" s="8"/>
      <c r="Z31">
        <f t="shared" si="1"/>
        <v>44</v>
      </c>
      <c r="AA31">
        <f t="shared" si="6"/>
        <v>28</v>
      </c>
      <c r="AJ31" s="8">
        <f>IF('Pin Detect Programming'!D$10='Resistor References'!AH$3,(3277+41*'Resistor References'!G32)*2^-12,IF('Pin Detect Programming'!D$10='Resistor References'!AH$4,(2456+41*G32)*2^-12,IF('Pin Detect Programming'!D$10='Resistor References'!AH$5,(3686+41*G32)*2^-12,IF('Pin Detect Programming'!D$10='Resistor References'!AH$6,(4921+82*G32)*2^-12,IF('Pin Detect Programming'!D$10='Resistor References'!AH$7,(7372+82*G32)*2^-12,IF('Pin Detect Programming'!D$10='Resistor References'!AH$8,(9906+164*G32)*2^-12,IF('Pin Detect Programming'!D$10='Resistor References'!AH$9,(14826+164*G32)*2^-12,IF('Pin Detect Programming'!D$10='Resistor References'!AH$10,(14941+164*G32)*2^-12,IF('Pin Detect Programming'!D$10='Resistor References'!AH$11,(19861+164*G32)*2^-12,0)))))))))</f>
        <v>0</v>
      </c>
      <c r="AK31">
        <f t="shared" si="8"/>
        <v>28</v>
      </c>
    </row>
    <row r="32" spans="6:41" x14ac:dyDescent="0.25">
      <c r="F32">
        <f t="shared" si="12"/>
        <v>29</v>
      </c>
      <c r="G32">
        <f t="shared" si="12"/>
        <v>28</v>
      </c>
      <c r="H32">
        <f t="shared" si="12"/>
        <v>28</v>
      </c>
      <c r="X32" s="8"/>
      <c r="Z32">
        <f t="shared" si="1"/>
        <v>45</v>
      </c>
      <c r="AA32">
        <f t="shared" si="6"/>
        <v>29</v>
      </c>
      <c r="AJ32" s="8">
        <f>IF('Pin Detect Programming'!D$10='Resistor References'!AH$3,(3277+41*'Resistor References'!G33)*2^-12,IF('Pin Detect Programming'!D$10='Resistor References'!AH$4,(2456+41*G33)*2^-12,IF('Pin Detect Programming'!D$10='Resistor References'!AH$5,(3686+41*G33)*2^-12,IF('Pin Detect Programming'!D$10='Resistor References'!AH$6,(4921+82*G33)*2^-12,IF('Pin Detect Programming'!D$10='Resistor References'!AH$7,(7372+82*G33)*2^-12,IF('Pin Detect Programming'!D$10='Resistor References'!AH$8,(9906+164*G33)*2^-12,IF('Pin Detect Programming'!D$10='Resistor References'!AH$9,(14826+164*G33)*2^-12,IF('Pin Detect Programming'!D$10='Resistor References'!AH$10,(14941+164*G33)*2^-12,IF('Pin Detect Programming'!D$10='Resistor References'!AH$11,(19861+164*G33)*2^-12,0)))))))))</f>
        <v>0</v>
      </c>
      <c r="AK32">
        <f t="shared" si="8"/>
        <v>29</v>
      </c>
    </row>
    <row r="33" spans="6:24" x14ac:dyDescent="0.25">
      <c r="F33">
        <f t="shared" si="12"/>
        <v>30</v>
      </c>
      <c r="G33">
        <f t="shared" si="12"/>
        <v>29</v>
      </c>
      <c r="H33">
        <f t="shared" si="12"/>
        <v>29</v>
      </c>
      <c r="X33" s="8"/>
    </row>
    <row r="34" spans="6:24" x14ac:dyDescent="0.25">
      <c r="G34">
        <f t="shared" si="12"/>
        <v>30</v>
      </c>
      <c r="H34">
        <f t="shared" si="12"/>
        <v>30</v>
      </c>
      <c r="X34" s="8"/>
    </row>
    <row r="35" spans="6:24" x14ac:dyDescent="0.25">
      <c r="G35">
        <f t="shared" si="12"/>
        <v>31</v>
      </c>
      <c r="H35">
        <f t="shared" si="12"/>
        <v>31</v>
      </c>
      <c r="X35" s="8"/>
    </row>
    <row r="36" spans="6:24" x14ac:dyDescent="0.25">
      <c r="X36" s="8"/>
    </row>
    <row r="37" spans="6:24" x14ac:dyDescent="0.25">
      <c r="X37" s="8"/>
    </row>
    <row r="38" spans="6:24" x14ac:dyDescent="0.25">
      <c r="X38" s="8"/>
    </row>
    <row r="39" spans="6:24" x14ac:dyDescent="0.25">
      <c r="X39" s="8"/>
    </row>
    <row r="40" spans="6:24" x14ac:dyDescent="0.25">
      <c r="X40" s="8"/>
    </row>
    <row r="41" spans="6:24" x14ac:dyDescent="0.25">
      <c r="X41" s="8"/>
    </row>
    <row r="42" spans="6:24" x14ac:dyDescent="0.25">
      <c r="X42" s="8"/>
    </row>
    <row r="43" spans="6:24" x14ac:dyDescent="0.25">
      <c r="X43" s="8"/>
    </row>
    <row r="44" spans="6:24" x14ac:dyDescent="0.25">
      <c r="X44" s="8"/>
    </row>
    <row r="45" spans="6:24" x14ac:dyDescent="0.25">
      <c r="X45" s="8"/>
    </row>
    <row r="46" spans="6:24" x14ac:dyDescent="0.25">
      <c r="X46" s="8"/>
    </row>
    <row r="47" spans="6:24" x14ac:dyDescent="0.25">
      <c r="X47" s="8"/>
    </row>
    <row r="48" spans="6:24" x14ac:dyDescent="0.25">
      <c r="X48" s="8"/>
    </row>
    <row r="49" spans="24:24" x14ac:dyDescent="0.25">
      <c r="X49" s="8"/>
    </row>
    <row r="50" spans="24:24" x14ac:dyDescent="0.25">
      <c r="X50" s="8"/>
    </row>
    <row r="51" spans="24:24" x14ac:dyDescent="0.25">
      <c r="X51" s="8"/>
    </row>
    <row r="52" spans="24:24" x14ac:dyDescent="0.25">
      <c r="X52" s="8"/>
    </row>
    <row r="53" spans="24:24" x14ac:dyDescent="0.25">
      <c r="X53" s="8"/>
    </row>
    <row r="54" spans="24:24" x14ac:dyDescent="0.25">
      <c r="X54" s="8"/>
    </row>
    <row r="55" spans="24:24" x14ac:dyDescent="0.25">
      <c r="X55" s="8"/>
    </row>
    <row r="56" spans="24:24" x14ac:dyDescent="0.25">
      <c r="X56" s="8"/>
    </row>
    <row r="57" spans="24:24" x14ac:dyDescent="0.25">
      <c r="X57" s="8"/>
    </row>
    <row r="58" spans="24:24" x14ac:dyDescent="0.25">
      <c r="X58" s="8"/>
    </row>
    <row r="59" spans="24:24" x14ac:dyDescent="0.25">
      <c r="X59" s="8"/>
    </row>
    <row r="60" spans="24:24" x14ac:dyDescent="0.25">
      <c r="X60" s="8"/>
    </row>
    <row r="61" spans="24:24" x14ac:dyDescent="0.25">
      <c r="X61" s="8"/>
    </row>
    <row r="62" spans="24:24" x14ac:dyDescent="0.25">
      <c r="X62" s="8"/>
    </row>
    <row r="63" spans="24:24" x14ac:dyDescent="0.25">
      <c r="X63" s="8"/>
    </row>
    <row r="64" spans="24:24" x14ac:dyDescent="0.25">
      <c r="X64" s="8"/>
    </row>
    <row r="65" spans="20:24" x14ac:dyDescent="0.25">
      <c r="X65" s="8"/>
    </row>
    <row r="66" spans="20:24" x14ac:dyDescent="0.25">
      <c r="T66">
        <v>1.18</v>
      </c>
      <c r="X66" s="8"/>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Q36"/>
  <sheetViews>
    <sheetView workbookViewId="0">
      <selection activeCell="C16" sqref="C16"/>
    </sheetView>
  </sheetViews>
  <sheetFormatPr defaultRowHeight="15" x14ac:dyDescent="0.25"/>
  <sheetData>
    <row r="1" spans="1:43" x14ac:dyDescent="0.25">
      <c r="A1" s="9"/>
      <c r="B1" s="422" t="s">
        <v>323</v>
      </c>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row>
    <row r="2" spans="1:43" x14ac:dyDescent="0.25">
      <c r="A2" s="9"/>
      <c r="B2" s="9" t="s">
        <v>252</v>
      </c>
      <c r="C2" s="9">
        <v>0</v>
      </c>
      <c r="D2" s="9">
        <v>1</v>
      </c>
      <c r="E2" s="9">
        <v>2</v>
      </c>
      <c r="F2" s="9">
        <v>3</v>
      </c>
      <c r="G2" s="9">
        <v>4</v>
      </c>
      <c r="H2" s="9">
        <v>5</v>
      </c>
      <c r="I2" s="9">
        <v>6</v>
      </c>
      <c r="J2" s="9">
        <v>7</v>
      </c>
      <c r="K2" s="9">
        <v>8</v>
      </c>
      <c r="L2" s="9">
        <v>9</v>
      </c>
      <c r="M2" s="9">
        <v>10</v>
      </c>
      <c r="N2" s="9">
        <v>11</v>
      </c>
      <c r="O2" s="9">
        <v>12</v>
      </c>
      <c r="P2" s="9">
        <v>13</v>
      </c>
      <c r="Q2" s="9">
        <v>14</v>
      </c>
      <c r="R2" s="9">
        <v>15</v>
      </c>
      <c r="S2" s="9">
        <v>16</v>
      </c>
      <c r="T2" s="9">
        <v>17</v>
      </c>
      <c r="U2" s="9">
        <v>18</v>
      </c>
      <c r="V2" s="9">
        <v>19</v>
      </c>
      <c r="W2" s="9">
        <v>20</v>
      </c>
      <c r="X2" s="9">
        <v>21</v>
      </c>
      <c r="Y2" s="9">
        <v>22</v>
      </c>
      <c r="Z2" s="9">
        <v>23</v>
      </c>
      <c r="AA2" s="9">
        <v>24</v>
      </c>
      <c r="AB2" s="9">
        <v>25</v>
      </c>
      <c r="AC2" s="9">
        <v>26</v>
      </c>
      <c r="AD2" s="9">
        <v>27</v>
      </c>
      <c r="AE2" s="9">
        <v>28</v>
      </c>
      <c r="AF2" s="9">
        <v>29</v>
      </c>
      <c r="AG2" s="9">
        <v>30</v>
      </c>
      <c r="AH2" s="9">
        <v>31</v>
      </c>
      <c r="AM2" t="s">
        <v>215</v>
      </c>
      <c r="AN2" t="s">
        <v>216</v>
      </c>
      <c r="AO2" t="s">
        <v>223</v>
      </c>
      <c r="AP2" t="s">
        <v>229</v>
      </c>
      <c r="AQ2" t="s">
        <v>14</v>
      </c>
    </row>
    <row r="3" spans="1:43" x14ac:dyDescent="0.25">
      <c r="A3" s="9"/>
      <c r="B3" s="9" t="s">
        <v>14</v>
      </c>
      <c r="C3" s="9">
        <v>4420</v>
      </c>
      <c r="D3" s="9">
        <v>4870</v>
      </c>
      <c r="E3" s="9">
        <v>5360</v>
      </c>
      <c r="F3" s="9">
        <v>5900</v>
      </c>
      <c r="G3" s="9">
        <v>6490</v>
      </c>
      <c r="H3" s="9">
        <v>7150</v>
      </c>
      <c r="I3" s="9">
        <v>7870</v>
      </c>
      <c r="J3" s="9">
        <v>8660</v>
      </c>
      <c r="K3" s="9">
        <v>9530</v>
      </c>
      <c r="L3" s="9">
        <v>10500</v>
      </c>
      <c r="M3" s="9">
        <v>11500</v>
      </c>
      <c r="N3" s="9">
        <v>12700</v>
      </c>
      <c r="O3" s="9">
        <v>14000</v>
      </c>
      <c r="P3" s="9">
        <v>15400</v>
      </c>
      <c r="Q3" s="9">
        <v>16900</v>
      </c>
      <c r="R3" s="9">
        <v>18700</v>
      </c>
      <c r="S3" s="9">
        <v>20500</v>
      </c>
      <c r="T3" s="9">
        <v>22600</v>
      </c>
      <c r="U3" s="9">
        <v>24900</v>
      </c>
      <c r="V3" s="9">
        <v>27400</v>
      </c>
      <c r="W3" s="9">
        <v>30100</v>
      </c>
      <c r="X3" s="9">
        <v>33200</v>
      </c>
      <c r="Y3" s="9">
        <v>36500</v>
      </c>
      <c r="Z3" s="9">
        <v>40200</v>
      </c>
      <c r="AA3" s="9">
        <v>44200</v>
      </c>
      <c r="AB3" s="9">
        <v>48700</v>
      </c>
      <c r="AC3" s="9">
        <v>53600</v>
      </c>
      <c r="AD3" s="9">
        <v>59000</v>
      </c>
      <c r="AE3" s="9">
        <v>64900</v>
      </c>
      <c r="AF3" s="9">
        <v>71500</v>
      </c>
      <c r="AG3" s="9">
        <v>78700</v>
      </c>
      <c r="AH3" s="9">
        <v>86600</v>
      </c>
      <c r="AJ3" t="s">
        <v>211</v>
      </c>
      <c r="AL3">
        <v>0</v>
      </c>
      <c r="AM3" t="s">
        <v>248</v>
      </c>
      <c r="AN3" t="s">
        <v>248</v>
      </c>
      <c r="AO3" t="s">
        <v>248</v>
      </c>
      <c r="AP3" t="s">
        <v>248</v>
      </c>
      <c r="AQ3" t="str">
        <f>AJ3</f>
        <v>SHORT</v>
      </c>
    </row>
    <row r="4" spans="1:43" x14ac:dyDescent="0.25">
      <c r="A4" s="9" t="s">
        <v>253</v>
      </c>
      <c r="B4" s="9">
        <v>0</v>
      </c>
      <c r="C4" s="9">
        <v>18700</v>
      </c>
      <c r="D4" s="9">
        <v>20500</v>
      </c>
      <c r="E4" s="9">
        <v>22600</v>
      </c>
      <c r="F4" s="9">
        <v>24900</v>
      </c>
      <c r="G4" s="9">
        <v>27400</v>
      </c>
      <c r="H4" s="9">
        <v>30100</v>
      </c>
      <c r="I4" s="9">
        <v>33200</v>
      </c>
      <c r="J4" s="9">
        <v>36500</v>
      </c>
      <c r="K4" s="9">
        <v>40200</v>
      </c>
      <c r="L4" s="9">
        <v>44200</v>
      </c>
      <c r="M4" s="9">
        <v>48700</v>
      </c>
      <c r="N4" s="9">
        <v>53600</v>
      </c>
      <c r="O4" s="9">
        <v>59000</v>
      </c>
      <c r="P4" s="9">
        <v>64900</v>
      </c>
      <c r="Q4" s="9">
        <v>71500</v>
      </c>
      <c r="R4" s="9">
        <v>78700</v>
      </c>
      <c r="S4" s="9">
        <v>86600</v>
      </c>
      <c r="T4" s="9">
        <v>95300</v>
      </c>
      <c r="U4" s="9">
        <v>105000</v>
      </c>
      <c r="V4" s="9">
        <v>115000</v>
      </c>
      <c r="W4" s="9">
        <v>127000</v>
      </c>
      <c r="X4" s="9">
        <v>140000</v>
      </c>
      <c r="Y4" s="9">
        <v>154000</v>
      </c>
      <c r="Z4" s="9">
        <v>169000</v>
      </c>
      <c r="AA4" s="9">
        <v>187000</v>
      </c>
      <c r="AB4" s="9">
        <v>205000</v>
      </c>
      <c r="AC4" s="9">
        <v>226000</v>
      </c>
      <c r="AD4" s="9">
        <v>249000</v>
      </c>
      <c r="AE4" s="9">
        <v>274000</v>
      </c>
      <c r="AF4" s="9">
        <v>301000</v>
      </c>
      <c r="AG4" s="9">
        <v>332000</v>
      </c>
      <c r="AH4" s="9">
        <v>365000</v>
      </c>
      <c r="AJ4" t="s">
        <v>212</v>
      </c>
      <c r="AL4" t="s">
        <v>248</v>
      </c>
      <c r="AM4" t="s">
        <v>248</v>
      </c>
      <c r="AN4" t="s">
        <v>248</v>
      </c>
      <c r="AO4" t="s">
        <v>248</v>
      </c>
      <c r="AP4" t="s">
        <v>248</v>
      </c>
      <c r="AQ4" t="str">
        <f t="shared" ref="AQ4:AQ36" si="0">AJ4</f>
        <v>FLOAT</v>
      </c>
    </row>
    <row r="5" spans="1:43" x14ac:dyDescent="0.25">
      <c r="A5" s="9"/>
      <c r="B5" s="9">
        <v>1</v>
      </c>
      <c r="C5" s="9">
        <v>9530</v>
      </c>
      <c r="D5" s="9">
        <v>10500</v>
      </c>
      <c r="E5" s="9">
        <v>11500</v>
      </c>
      <c r="F5" s="9">
        <v>12700</v>
      </c>
      <c r="G5" s="9">
        <v>14000</v>
      </c>
      <c r="H5" s="9">
        <v>15400</v>
      </c>
      <c r="I5" s="9">
        <v>16900</v>
      </c>
      <c r="J5" s="9">
        <v>18700</v>
      </c>
      <c r="K5" s="9">
        <v>20500</v>
      </c>
      <c r="L5" s="9">
        <v>22600</v>
      </c>
      <c r="M5" s="9">
        <v>24900</v>
      </c>
      <c r="N5" s="9">
        <v>27400</v>
      </c>
      <c r="O5" s="9">
        <v>30100</v>
      </c>
      <c r="P5" s="9">
        <v>33200</v>
      </c>
      <c r="Q5" s="9">
        <v>36500</v>
      </c>
      <c r="R5" s="9">
        <v>40200</v>
      </c>
      <c r="S5" s="9">
        <v>44200</v>
      </c>
      <c r="T5" s="9">
        <v>48700</v>
      </c>
      <c r="U5" s="9">
        <v>53600</v>
      </c>
      <c r="V5" s="9">
        <v>59000</v>
      </c>
      <c r="W5" s="9">
        <v>64900</v>
      </c>
      <c r="X5" s="9">
        <v>71500</v>
      </c>
      <c r="Y5" s="9">
        <v>78700</v>
      </c>
      <c r="Z5" s="9">
        <v>86600</v>
      </c>
      <c r="AA5" s="9">
        <v>95300</v>
      </c>
      <c r="AB5" s="9">
        <v>105000</v>
      </c>
      <c r="AC5" s="9">
        <v>115000</v>
      </c>
      <c r="AD5" s="9">
        <v>127000</v>
      </c>
      <c r="AE5" s="9">
        <v>140000</v>
      </c>
      <c r="AF5" s="9">
        <v>154000</v>
      </c>
      <c r="AG5" s="9">
        <v>169000</v>
      </c>
      <c r="AH5" s="9">
        <v>187000</v>
      </c>
      <c r="AJ5">
        <v>0</v>
      </c>
      <c r="AK5">
        <f>HLOOKUP(AJ5,C$2:AH$11,2,FALSE)</f>
        <v>4420</v>
      </c>
      <c r="AL5">
        <f>HLOOKUP(AJ5,C$13:R$14,2,FALSE)</f>
        <v>4640</v>
      </c>
      <c r="AM5" t="str">
        <f>IF(OR('Pinstrap Reverse Lookup'!C$3=AL$3,'Pinstrap Reverse Lookup'!C$3='Resistor Selection'!AL$4),'Resistor Selection'!$AL$4,VLOOKUP('Resistor Selection'!AJ5,'Resistor Selection'!B$15:R$30,'Pinstrap Reverse Lookup'!E$3+2,FALSE))</f>
        <v>Open</v>
      </c>
      <c r="AN5">
        <f>IF(OR('Pinstrap Reverse Lookup'!C$4=AL$3,'Pinstrap Reverse Lookup'!C$4='Resistor Selection'!AL$4),'Resistor Selection'!$AL$4,VLOOKUP('Resistor Selection'!AJ5,'Resistor Selection'!B$15:R$30,'Pinstrap Reverse Lookup'!E$4+2,FALSE))</f>
        <v>56200</v>
      </c>
      <c r="AO5">
        <f>IF(OR('Pinstrap Reverse Lookup'!C$5=AL$3,'Pinstrap Reverse Lookup'!C$5='Resistor Selection'!AL$4),'Resistor Selection'!$AL$4,VLOOKUP('Resistor Selection'!AJ5,'Resistor Selection'!B$15:R$30,'Pinstrap Reverse Lookup'!E$5+2,FALSE))</f>
        <v>21500</v>
      </c>
      <c r="AP5">
        <f>IF(OR('Pinstrap Reverse Lookup'!C$6=AL$3,'Pinstrap Reverse Lookup'!C$6='Resistor Selection'!AL$4),'Resistor Selection'!$AL$4,VLOOKUP('Resistor Selection'!AJ5,'Resistor Selection'!B$15:R$30,'Pinstrap Reverse Lookup'!E$6+2,FALSE))</f>
        <v>26100</v>
      </c>
      <c r="AQ5">
        <f t="shared" si="0"/>
        <v>0</v>
      </c>
    </row>
    <row r="6" spans="1:43" x14ac:dyDescent="0.25">
      <c r="A6" s="9"/>
      <c r="B6" s="9">
        <v>2</v>
      </c>
      <c r="C6" s="9">
        <v>6190</v>
      </c>
      <c r="D6" s="9">
        <v>6810</v>
      </c>
      <c r="E6" s="9">
        <v>7500</v>
      </c>
      <c r="F6" s="9">
        <v>8250</v>
      </c>
      <c r="G6" s="9">
        <v>9090</v>
      </c>
      <c r="H6" s="9">
        <v>10000</v>
      </c>
      <c r="I6" s="9">
        <v>11000</v>
      </c>
      <c r="J6" s="9">
        <v>12100</v>
      </c>
      <c r="K6" s="9">
        <v>13300</v>
      </c>
      <c r="L6" s="9">
        <v>14700</v>
      </c>
      <c r="M6" s="9">
        <v>15400</v>
      </c>
      <c r="N6" s="9">
        <v>17800</v>
      </c>
      <c r="O6" s="9">
        <v>19600</v>
      </c>
      <c r="P6" s="9">
        <v>21500</v>
      </c>
      <c r="Q6" s="9">
        <v>22600</v>
      </c>
      <c r="R6" s="9">
        <v>26100</v>
      </c>
      <c r="S6" s="9">
        <v>28700</v>
      </c>
      <c r="T6" s="9">
        <v>31600</v>
      </c>
      <c r="U6" s="9">
        <v>34800</v>
      </c>
      <c r="V6" s="9">
        <v>38300</v>
      </c>
      <c r="W6" s="9">
        <v>42200</v>
      </c>
      <c r="X6" s="9">
        <v>46400</v>
      </c>
      <c r="Y6" s="9">
        <v>51100</v>
      </c>
      <c r="Z6" s="9">
        <v>56200</v>
      </c>
      <c r="AA6" s="9">
        <v>61900</v>
      </c>
      <c r="AB6" s="9">
        <v>68100</v>
      </c>
      <c r="AC6" s="9">
        <v>75000</v>
      </c>
      <c r="AD6" s="9">
        <v>82500</v>
      </c>
      <c r="AE6" s="9">
        <v>90900</v>
      </c>
      <c r="AF6" s="9">
        <v>100000</v>
      </c>
      <c r="AG6" s="9">
        <v>110000</v>
      </c>
      <c r="AH6" s="9">
        <v>121000</v>
      </c>
      <c r="AJ6">
        <f>AJ5+1</f>
        <v>1</v>
      </c>
      <c r="AK6">
        <f t="shared" ref="AK6:AK36" si="1">HLOOKUP(AJ6,C$2:AH$11,2,FALSE)</f>
        <v>4870</v>
      </c>
      <c r="AL6">
        <f t="shared" ref="AL6:AL20" si="2">HLOOKUP(AJ6,C$13:R$14,2,FALSE)</f>
        <v>5620</v>
      </c>
      <c r="AM6" t="str">
        <f>IF(OR('Pinstrap Reverse Lookup'!C$3=AL$3,'Pinstrap Reverse Lookup'!C$3='Resistor Selection'!AL$4),'Resistor Selection'!$AL$4,VLOOKUP('Resistor Selection'!AJ6,'Resistor Selection'!B$15:R$30,'Pinstrap Reverse Lookup'!E$3+2,FALSE))</f>
        <v>Open</v>
      </c>
      <c r="AN6">
        <f>IF(OR('Pinstrap Reverse Lookup'!C$4=AL$3,'Pinstrap Reverse Lookup'!C$4='Resistor Selection'!AL$4),'Resistor Selection'!$AL$4,VLOOKUP('Resistor Selection'!AJ6,'Resistor Selection'!B$15:R$30,'Pinstrap Reverse Lookup'!E$4+2,FALSE))</f>
        <v>40200</v>
      </c>
      <c r="AO6">
        <f>IF(OR('Pinstrap Reverse Lookup'!C$5=AL$3,'Pinstrap Reverse Lookup'!C$5='Resistor Selection'!AL$4),'Resistor Selection'!$AL$4,VLOOKUP('Resistor Selection'!AJ6,'Resistor Selection'!B$15:R$30,'Pinstrap Reverse Lookup'!E$5+2,FALSE))</f>
        <v>15400</v>
      </c>
      <c r="AP6">
        <f>IF(OR('Pinstrap Reverse Lookup'!C$6=AL$3,'Pinstrap Reverse Lookup'!C$6='Resistor Selection'!AL$4),'Resistor Selection'!$AL$4,VLOOKUP('Resistor Selection'!AJ6,'Resistor Selection'!B$15:R$30,'Pinstrap Reverse Lookup'!E$6+2,FALSE))</f>
        <v>18700</v>
      </c>
      <c r="AQ6">
        <f t="shared" si="0"/>
        <v>1</v>
      </c>
    </row>
    <row r="7" spans="1:43" x14ac:dyDescent="0.25">
      <c r="A7" s="9"/>
      <c r="B7" s="9">
        <v>3</v>
      </c>
      <c r="C7" s="9">
        <v>4020</v>
      </c>
      <c r="D7" s="9">
        <v>4420</v>
      </c>
      <c r="E7" s="9">
        <v>4870</v>
      </c>
      <c r="F7" s="9">
        <v>5360</v>
      </c>
      <c r="G7" s="9">
        <v>5900</v>
      </c>
      <c r="H7" s="9">
        <v>6490</v>
      </c>
      <c r="I7" s="9">
        <v>7150</v>
      </c>
      <c r="J7" s="9">
        <v>7870</v>
      </c>
      <c r="K7" s="9">
        <v>8660</v>
      </c>
      <c r="L7" s="9">
        <v>9530</v>
      </c>
      <c r="M7" s="9">
        <v>10500</v>
      </c>
      <c r="N7" s="9">
        <v>11500</v>
      </c>
      <c r="O7" s="9">
        <v>12700</v>
      </c>
      <c r="P7" s="9">
        <v>14000</v>
      </c>
      <c r="Q7" s="9">
        <v>15400</v>
      </c>
      <c r="R7" s="9">
        <v>16900</v>
      </c>
      <c r="S7" s="9">
        <v>18700</v>
      </c>
      <c r="T7" s="9">
        <v>20500</v>
      </c>
      <c r="U7" s="9">
        <v>22600</v>
      </c>
      <c r="V7" s="9">
        <v>24900</v>
      </c>
      <c r="W7" s="9">
        <v>27400</v>
      </c>
      <c r="X7" s="9">
        <v>30100</v>
      </c>
      <c r="Y7" s="9">
        <v>33200</v>
      </c>
      <c r="Z7" s="9">
        <v>36500</v>
      </c>
      <c r="AA7" s="9">
        <v>40200</v>
      </c>
      <c r="AB7" s="9">
        <v>44200</v>
      </c>
      <c r="AC7" s="9">
        <v>48700</v>
      </c>
      <c r="AD7" s="9">
        <v>53600</v>
      </c>
      <c r="AE7" s="9">
        <v>59000</v>
      </c>
      <c r="AF7" s="9">
        <v>64900</v>
      </c>
      <c r="AG7" s="9">
        <v>71500</v>
      </c>
      <c r="AH7" s="9">
        <v>78700</v>
      </c>
      <c r="AJ7">
        <f t="shared" ref="AJ7:AJ36" si="3">AJ6+1</f>
        <v>2</v>
      </c>
      <c r="AK7">
        <f t="shared" si="1"/>
        <v>5360</v>
      </c>
      <c r="AL7">
        <f t="shared" si="2"/>
        <v>6810</v>
      </c>
      <c r="AM7" t="str">
        <f>IF(OR('Pinstrap Reverse Lookup'!C$3=AL$3,'Pinstrap Reverse Lookup'!C$3='Resistor Selection'!AL$4),'Resistor Selection'!$AL$4,VLOOKUP('Resistor Selection'!AJ7,'Resistor Selection'!B$15:R$30,'Pinstrap Reverse Lookup'!E$3+2,FALSE))</f>
        <v>Open</v>
      </c>
      <c r="AN7">
        <f>IF(OR('Pinstrap Reverse Lookup'!C$4=AL$3,'Pinstrap Reverse Lookup'!C$4='Resistor Selection'!AL$4),'Resistor Selection'!$AL$4,VLOOKUP('Resistor Selection'!AJ7,'Resistor Selection'!B$15:R$30,'Pinstrap Reverse Lookup'!E$4+2,FALSE))</f>
        <v>30100</v>
      </c>
      <c r="AO7">
        <f>IF(OR('Pinstrap Reverse Lookup'!C$5=AL$3,'Pinstrap Reverse Lookup'!C$5='Resistor Selection'!AL$4),'Resistor Selection'!$AL$4,VLOOKUP('Resistor Selection'!AJ7,'Resistor Selection'!B$15:R$30,'Pinstrap Reverse Lookup'!E$5+2,FALSE))</f>
        <v>11500</v>
      </c>
      <c r="AP7">
        <f>IF(OR('Pinstrap Reverse Lookup'!C$6=AL$3,'Pinstrap Reverse Lookup'!C$6='Resistor Selection'!AL$4),'Resistor Selection'!$AL$4,VLOOKUP('Resistor Selection'!AJ7,'Resistor Selection'!B$15:R$30,'Pinstrap Reverse Lookup'!E$6+2,FALSE))</f>
        <v>14000</v>
      </c>
      <c r="AQ7">
        <f t="shared" si="0"/>
        <v>2</v>
      </c>
    </row>
    <row r="8" spans="1:43" x14ac:dyDescent="0.25">
      <c r="A8" s="9"/>
      <c r="B8" s="9">
        <v>4</v>
      </c>
      <c r="C8" s="9">
        <v>2740</v>
      </c>
      <c r="D8" s="9">
        <v>3010</v>
      </c>
      <c r="E8" s="9">
        <v>3320</v>
      </c>
      <c r="F8" s="9">
        <v>3650</v>
      </c>
      <c r="G8" s="9">
        <v>4020</v>
      </c>
      <c r="H8" s="9">
        <v>4420</v>
      </c>
      <c r="I8" s="9">
        <v>4870</v>
      </c>
      <c r="J8" s="9">
        <v>5360</v>
      </c>
      <c r="K8" s="9">
        <v>5900</v>
      </c>
      <c r="L8" s="9">
        <v>6490</v>
      </c>
      <c r="M8" s="9">
        <v>7150</v>
      </c>
      <c r="N8" s="9">
        <v>7870</v>
      </c>
      <c r="O8" s="9">
        <v>8660</v>
      </c>
      <c r="P8" s="9">
        <v>9530</v>
      </c>
      <c r="Q8" s="9">
        <v>10500</v>
      </c>
      <c r="R8" s="9">
        <v>11500</v>
      </c>
      <c r="S8" s="9">
        <v>12700</v>
      </c>
      <c r="T8" s="9">
        <v>14000</v>
      </c>
      <c r="U8" s="9">
        <v>15400</v>
      </c>
      <c r="V8" s="9">
        <v>16900</v>
      </c>
      <c r="W8" s="9">
        <v>18700</v>
      </c>
      <c r="X8" s="9">
        <v>20500</v>
      </c>
      <c r="Y8" s="9">
        <v>22600</v>
      </c>
      <c r="Z8" s="9">
        <v>24900</v>
      </c>
      <c r="AA8" s="9">
        <v>27400</v>
      </c>
      <c r="AB8" s="9">
        <v>30100</v>
      </c>
      <c r="AC8" s="9">
        <v>33200</v>
      </c>
      <c r="AD8" s="9">
        <v>36500</v>
      </c>
      <c r="AE8" s="9">
        <v>40200</v>
      </c>
      <c r="AF8" s="9">
        <v>44200</v>
      </c>
      <c r="AG8" s="9">
        <v>48700</v>
      </c>
      <c r="AH8" s="9">
        <v>53600</v>
      </c>
      <c r="AJ8">
        <f t="shared" si="3"/>
        <v>3</v>
      </c>
      <c r="AK8">
        <f t="shared" si="1"/>
        <v>5900</v>
      </c>
      <c r="AL8">
        <f t="shared" si="2"/>
        <v>8250</v>
      </c>
      <c r="AM8" t="str">
        <f>IF(OR('Pinstrap Reverse Lookup'!C$3=AL$3,'Pinstrap Reverse Lookup'!C$3='Resistor Selection'!AL$4),'Resistor Selection'!$AL$4,VLOOKUP('Resistor Selection'!AJ8,'Resistor Selection'!B$15:R$30,'Pinstrap Reverse Lookup'!E$3+2,FALSE))</f>
        <v>Open</v>
      </c>
      <c r="AN8">
        <f>IF(OR('Pinstrap Reverse Lookup'!C$4=AL$3,'Pinstrap Reverse Lookup'!C$4='Resistor Selection'!AL$4),'Resistor Selection'!$AL$4,VLOOKUP('Resistor Selection'!AJ8,'Resistor Selection'!B$15:R$30,'Pinstrap Reverse Lookup'!E$4+2,FALSE))</f>
        <v>23700</v>
      </c>
      <c r="AO8">
        <f>IF(OR('Pinstrap Reverse Lookup'!C$5=AL$3,'Pinstrap Reverse Lookup'!C$5='Resistor Selection'!AL$4),'Resistor Selection'!$AL$4,VLOOKUP('Resistor Selection'!AJ8,'Resistor Selection'!B$15:R$30,'Pinstrap Reverse Lookup'!E$5+2,FALSE))</f>
        <v>9090</v>
      </c>
      <c r="AP8">
        <f>IF(OR('Pinstrap Reverse Lookup'!C$6=AL$3,'Pinstrap Reverse Lookup'!C$6='Resistor Selection'!AL$4),'Resistor Selection'!$AL$4,VLOOKUP('Resistor Selection'!AJ8,'Resistor Selection'!B$15:R$30,'Pinstrap Reverse Lookup'!E$6+2,FALSE))</f>
        <v>11000</v>
      </c>
      <c r="AQ8">
        <f t="shared" si="0"/>
        <v>3</v>
      </c>
    </row>
    <row r="9" spans="1:43" x14ac:dyDescent="0.25">
      <c r="A9" s="9"/>
      <c r="B9" s="9">
        <v>5</v>
      </c>
      <c r="C9" s="9">
        <v>1780</v>
      </c>
      <c r="D9" s="9">
        <v>1960</v>
      </c>
      <c r="E9" s="9">
        <v>2150</v>
      </c>
      <c r="F9" s="9">
        <v>2370</v>
      </c>
      <c r="G9" s="9">
        <v>2610</v>
      </c>
      <c r="H9" s="9">
        <v>2870</v>
      </c>
      <c r="I9" s="9">
        <v>3160</v>
      </c>
      <c r="J9" s="9">
        <v>3480</v>
      </c>
      <c r="K9" s="9">
        <v>3830</v>
      </c>
      <c r="L9" s="9">
        <v>4220</v>
      </c>
      <c r="M9" s="9">
        <v>4640</v>
      </c>
      <c r="N9" s="9">
        <v>5110</v>
      </c>
      <c r="O9" s="9">
        <v>5620</v>
      </c>
      <c r="P9" s="9">
        <v>6190</v>
      </c>
      <c r="Q9" s="9">
        <v>6810</v>
      </c>
      <c r="R9" s="9">
        <v>7500</v>
      </c>
      <c r="S9" s="9">
        <v>8250</v>
      </c>
      <c r="T9" s="9">
        <v>9090</v>
      </c>
      <c r="U9" s="9">
        <v>10000</v>
      </c>
      <c r="V9" s="9">
        <v>11000</v>
      </c>
      <c r="W9" s="9">
        <v>12100</v>
      </c>
      <c r="X9" s="9">
        <v>13300</v>
      </c>
      <c r="Y9" s="9">
        <v>14700</v>
      </c>
      <c r="Z9" s="9">
        <v>16200</v>
      </c>
      <c r="AA9" s="9">
        <v>17800</v>
      </c>
      <c r="AB9" s="9">
        <v>19600</v>
      </c>
      <c r="AC9" s="9">
        <v>21500</v>
      </c>
      <c r="AD9" s="9">
        <v>23700</v>
      </c>
      <c r="AE9" s="9">
        <v>26100</v>
      </c>
      <c r="AF9" s="9">
        <v>28700</v>
      </c>
      <c r="AG9" s="9">
        <v>31600</v>
      </c>
      <c r="AH9" s="9">
        <v>34800</v>
      </c>
      <c r="AJ9">
        <f t="shared" si="3"/>
        <v>4</v>
      </c>
      <c r="AK9">
        <f t="shared" si="1"/>
        <v>6490</v>
      </c>
      <c r="AL9">
        <f t="shared" si="2"/>
        <v>10000</v>
      </c>
      <c r="AM9" t="str">
        <f>IF(OR('Pinstrap Reverse Lookup'!C$3=AL$3,'Pinstrap Reverse Lookup'!C$3='Resistor Selection'!AL$4),'Resistor Selection'!$AL$4,VLOOKUP('Resistor Selection'!AJ9,'Resistor Selection'!B$15:R$30,'Pinstrap Reverse Lookup'!E$3+2,FALSE))</f>
        <v>Open</v>
      </c>
      <c r="AN9">
        <f>IF(OR('Pinstrap Reverse Lookup'!C$4=AL$3,'Pinstrap Reverse Lookup'!C$4='Resistor Selection'!AL$4),'Resistor Selection'!$AL$4,VLOOKUP('Resistor Selection'!AJ9,'Resistor Selection'!B$15:R$30,'Pinstrap Reverse Lookup'!E$4+2,FALSE))</f>
        <v>18700</v>
      </c>
      <c r="AO9">
        <f>IF(OR('Pinstrap Reverse Lookup'!C$5=AL$3,'Pinstrap Reverse Lookup'!C$5='Resistor Selection'!AL$4),'Resistor Selection'!$AL$4,VLOOKUP('Resistor Selection'!AJ9,'Resistor Selection'!B$15:R$30,'Pinstrap Reverse Lookup'!E$5+2,FALSE))</f>
        <v>7150</v>
      </c>
      <c r="AP9">
        <f>IF(OR('Pinstrap Reverse Lookup'!C$6=AL$3,'Pinstrap Reverse Lookup'!C$6='Resistor Selection'!AL$4),'Resistor Selection'!$AL$4,VLOOKUP('Resistor Selection'!AJ9,'Resistor Selection'!B$15:R$30,'Pinstrap Reverse Lookup'!E$6+2,FALSE))</f>
        <v>8660</v>
      </c>
      <c r="AQ9">
        <f t="shared" si="0"/>
        <v>4</v>
      </c>
    </row>
    <row r="10" spans="1:43" x14ac:dyDescent="0.25">
      <c r="A10" s="9"/>
      <c r="B10" s="9">
        <v>6</v>
      </c>
      <c r="C10" s="9">
        <v>1050</v>
      </c>
      <c r="D10" s="9">
        <v>1150</v>
      </c>
      <c r="E10" s="9">
        <v>1270</v>
      </c>
      <c r="F10" s="9">
        <v>1400</v>
      </c>
      <c r="G10" s="9">
        <v>1540</v>
      </c>
      <c r="H10" s="9">
        <v>1690</v>
      </c>
      <c r="I10" s="9">
        <v>1870</v>
      </c>
      <c r="J10" s="9">
        <v>2050</v>
      </c>
      <c r="K10" s="9">
        <v>2260</v>
      </c>
      <c r="L10" s="9">
        <v>2490</v>
      </c>
      <c r="M10" s="9">
        <v>2740</v>
      </c>
      <c r="N10" s="9">
        <v>3010</v>
      </c>
      <c r="O10" s="9">
        <v>3320</v>
      </c>
      <c r="P10" s="9">
        <v>3650</v>
      </c>
      <c r="Q10" s="9">
        <v>4020</v>
      </c>
      <c r="R10" s="9">
        <v>4420</v>
      </c>
      <c r="S10" s="9">
        <v>4870</v>
      </c>
      <c r="T10" s="9">
        <v>5360</v>
      </c>
      <c r="U10" s="9">
        <v>5900</v>
      </c>
      <c r="V10" s="9">
        <v>6490</v>
      </c>
      <c r="W10" s="9">
        <v>7150</v>
      </c>
      <c r="X10" s="9">
        <v>7870</v>
      </c>
      <c r="Y10" s="9">
        <v>8660</v>
      </c>
      <c r="Z10" s="9">
        <v>9530</v>
      </c>
      <c r="AA10" s="9">
        <v>10500</v>
      </c>
      <c r="AB10" s="9">
        <v>11500</v>
      </c>
      <c r="AC10" s="9">
        <v>12700</v>
      </c>
      <c r="AD10" s="9">
        <v>14000</v>
      </c>
      <c r="AE10" s="9">
        <v>15400</v>
      </c>
      <c r="AF10" s="9">
        <v>16900</v>
      </c>
      <c r="AG10" s="9">
        <v>18700</v>
      </c>
      <c r="AH10" s="9">
        <v>20500</v>
      </c>
      <c r="AJ10">
        <f t="shared" si="3"/>
        <v>5</v>
      </c>
      <c r="AK10">
        <f t="shared" si="1"/>
        <v>7150</v>
      </c>
      <c r="AL10">
        <f t="shared" si="2"/>
        <v>12100</v>
      </c>
      <c r="AM10" t="str">
        <f>IF(OR('Pinstrap Reverse Lookup'!C$3=AL$3,'Pinstrap Reverse Lookup'!C$3='Resistor Selection'!AL$4),'Resistor Selection'!$AL$4,VLOOKUP('Resistor Selection'!AJ10,'Resistor Selection'!B$15:R$30,'Pinstrap Reverse Lookup'!E$3+2,FALSE))</f>
        <v>Open</v>
      </c>
      <c r="AN10">
        <f>IF(OR('Pinstrap Reverse Lookup'!C$4=AL$3,'Pinstrap Reverse Lookup'!C$4='Resistor Selection'!AL$4),'Resistor Selection'!$AL$4,VLOOKUP('Resistor Selection'!AJ10,'Resistor Selection'!B$15:R$30,'Pinstrap Reverse Lookup'!E$4+2,FALSE))</f>
        <v>14700</v>
      </c>
      <c r="AO10">
        <f>IF(OR('Pinstrap Reverse Lookup'!C$5=AL$3,'Pinstrap Reverse Lookup'!C$5='Resistor Selection'!AL$4),'Resistor Selection'!$AL$4,VLOOKUP('Resistor Selection'!AJ10,'Resistor Selection'!B$15:R$30,'Pinstrap Reverse Lookup'!E$5+2,FALSE))</f>
        <v>5620</v>
      </c>
      <c r="AP10">
        <f>IF(OR('Pinstrap Reverse Lookup'!C$6=AL$3,'Pinstrap Reverse Lookup'!C$6='Resistor Selection'!AL$4),'Resistor Selection'!$AL$4,VLOOKUP('Resistor Selection'!AJ10,'Resistor Selection'!B$15:R$30,'Pinstrap Reverse Lookup'!E$6+2,FALSE))</f>
        <v>6810</v>
      </c>
      <c r="AQ10">
        <f t="shared" si="0"/>
        <v>5</v>
      </c>
    </row>
    <row r="11" spans="1:43" x14ac:dyDescent="0.25">
      <c r="A11" s="9"/>
      <c r="B11" s="9">
        <v>7</v>
      </c>
      <c r="C11" s="9">
        <v>487</v>
      </c>
      <c r="D11" s="9">
        <v>536</v>
      </c>
      <c r="E11" s="9">
        <v>590</v>
      </c>
      <c r="F11" s="9">
        <v>649</v>
      </c>
      <c r="G11" s="9">
        <v>715</v>
      </c>
      <c r="H11" s="9">
        <v>787</v>
      </c>
      <c r="I11" s="9">
        <v>866</v>
      </c>
      <c r="J11" s="9">
        <v>953</v>
      </c>
      <c r="K11" s="9">
        <v>1050</v>
      </c>
      <c r="L11" s="9">
        <v>1150</v>
      </c>
      <c r="M11" s="9">
        <v>1270</v>
      </c>
      <c r="N11" s="9">
        <v>1400</v>
      </c>
      <c r="O11" s="9">
        <v>1540</v>
      </c>
      <c r="P11" s="9">
        <v>1690</v>
      </c>
      <c r="Q11" s="9">
        <v>1870</v>
      </c>
      <c r="R11" s="9">
        <v>2050</v>
      </c>
      <c r="S11" s="9">
        <v>2260</v>
      </c>
      <c r="T11" s="9">
        <v>2490</v>
      </c>
      <c r="U11" s="9">
        <v>2740</v>
      </c>
      <c r="V11" s="9">
        <v>3010</v>
      </c>
      <c r="W11" s="9">
        <v>3320</v>
      </c>
      <c r="X11" s="9">
        <v>3650</v>
      </c>
      <c r="Y11" s="9">
        <v>4020</v>
      </c>
      <c r="Z11" s="9">
        <v>4420</v>
      </c>
      <c r="AA11" s="9">
        <v>4870</v>
      </c>
      <c r="AB11" s="9">
        <v>5360</v>
      </c>
      <c r="AC11" s="9">
        <v>5900</v>
      </c>
      <c r="AD11" s="9">
        <v>6490</v>
      </c>
      <c r="AE11" s="9">
        <v>7150</v>
      </c>
      <c r="AF11" s="9">
        <v>7870</v>
      </c>
      <c r="AG11" s="9">
        <v>8660</v>
      </c>
      <c r="AH11" s="9">
        <v>9530</v>
      </c>
      <c r="AJ11">
        <f t="shared" si="3"/>
        <v>6</v>
      </c>
      <c r="AK11">
        <f t="shared" si="1"/>
        <v>7870</v>
      </c>
      <c r="AL11">
        <f t="shared" si="2"/>
        <v>14700</v>
      </c>
      <c r="AM11" t="str">
        <f>IF(OR('Pinstrap Reverse Lookup'!C$3=AL$3,'Pinstrap Reverse Lookup'!C$3='Resistor Selection'!AL$4),'Resistor Selection'!$AL$4,VLOOKUP('Resistor Selection'!AJ11,'Resistor Selection'!B$15:R$30,'Pinstrap Reverse Lookup'!E$3+2,FALSE))</f>
        <v>Open</v>
      </c>
      <c r="AN11">
        <f>IF(OR('Pinstrap Reverse Lookup'!C$4=AL$3,'Pinstrap Reverse Lookup'!C$4='Resistor Selection'!AL$4),'Resistor Selection'!$AL$4,VLOOKUP('Resistor Selection'!AJ11,'Resistor Selection'!B$15:R$30,'Pinstrap Reverse Lookup'!E$4+2,FALSE))</f>
        <v>12100</v>
      </c>
      <c r="AO11">
        <f>IF(OR('Pinstrap Reverse Lookup'!C$5=AL$3,'Pinstrap Reverse Lookup'!C$5='Resistor Selection'!AL$4),'Resistor Selection'!$AL$4,VLOOKUP('Resistor Selection'!AJ11,'Resistor Selection'!B$15:R$30,'Pinstrap Reverse Lookup'!E$5+2,FALSE))</f>
        <v>4640</v>
      </c>
      <c r="AP11">
        <f>IF(OR('Pinstrap Reverse Lookup'!C$6=AL$3,'Pinstrap Reverse Lookup'!C$6='Resistor Selection'!AL$4),'Resistor Selection'!$AL$4,VLOOKUP('Resistor Selection'!AJ11,'Resistor Selection'!B$15:R$30,'Pinstrap Reverse Lookup'!E$6+2,FALSE))</f>
        <v>5620</v>
      </c>
      <c r="AQ11">
        <f t="shared" si="0"/>
        <v>6</v>
      </c>
    </row>
    <row r="12" spans="1:43" x14ac:dyDescent="0.25">
      <c r="B12" s="423" t="s">
        <v>324</v>
      </c>
      <c r="C12" s="423"/>
      <c r="D12" s="423"/>
      <c r="E12" s="423"/>
      <c r="F12" s="423"/>
      <c r="G12" s="423"/>
      <c r="H12" s="423"/>
      <c r="I12" s="423"/>
      <c r="J12" s="423"/>
      <c r="K12" s="423"/>
      <c r="L12" s="423"/>
      <c r="M12" s="423"/>
      <c r="N12" s="423"/>
      <c r="O12" s="423"/>
      <c r="P12" s="423"/>
      <c r="Q12" s="423"/>
      <c r="R12" s="423"/>
      <c r="AJ12">
        <f t="shared" si="3"/>
        <v>7</v>
      </c>
      <c r="AK12">
        <f t="shared" si="1"/>
        <v>8660</v>
      </c>
      <c r="AL12">
        <f t="shared" si="2"/>
        <v>17800</v>
      </c>
      <c r="AM12" t="str">
        <f>IF(OR('Pinstrap Reverse Lookup'!C$3=AL$3,'Pinstrap Reverse Lookup'!C$3='Resistor Selection'!AL$4),'Resistor Selection'!$AL$4,VLOOKUP('Resistor Selection'!AJ12,'Resistor Selection'!B$15:R$30,'Pinstrap Reverse Lookup'!E$3+2,FALSE))</f>
        <v>Open</v>
      </c>
      <c r="AN12">
        <f>IF(OR('Pinstrap Reverse Lookup'!C$4=AL$3,'Pinstrap Reverse Lookup'!C$4='Resistor Selection'!AL$4),'Resistor Selection'!$AL$4,VLOOKUP('Resistor Selection'!AJ12,'Resistor Selection'!B$15:R$30,'Pinstrap Reverse Lookup'!E$4+2,FALSE))</f>
        <v>10000</v>
      </c>
      <c r="AO12">
        <f>IF(OR('Pinstrap Reverse Lookup'!C$5=AL$3,'Pinstrap Reverse Lookup'!C$5='Resistor Selection'!AL$4),'Resistor Selection'!$AL$4,VLOOKUP('Resistor Selection'!AJ12,'Resistor Selection'!B$15:R$30,'Pinstrap Reverse Lookup'!E$5+2,FALSE))</f>
        <v>3830</v>
      </c>
      <c r="AP12">
        <f>IF(OR('Pinstrap Reverse Lookup'!C$6=AL$3,'Pinstrap Reverse Lookup'!C$6='Resistor Selection'!AL$4),'Resistor Selection'!$AL$4,VLOOKUP('Resistor Selection'!AJ12,'Resistor Selection'!B$15:R$30,'Pinstrap Reverse Lookup'!E$6+2,FALSE))</f>
        <v>4640</v>
      </c>
      <c r="AQ12">
        <f t="shared" si="0"/>
        <v>7</v>
      </c>
    </row>
    <row r="13" spans="1:43" x14ac:dyDescent="0.25">
      <c r="B13" t="s">
        <v>252</v>
      </c>
      <c r="C13" s="1">
        <v>0</v>
      </c>
      <c r="D13" s="1">
        <f>C13+1</f>
        <v>1</v>
      </c>
      <c r="E13" s="1">
        <f t="shared" ref="E13:R13" si="4">D13+1</f>
        <v>2</v>
      </c>
      <c r="F13" s="1">
        <f t="shared" si="4"/>
        <v>3</v>
      </c>
      <c r="G13" s="1">
        <f t="shared" si="4"/>
        <v>4</v>
      </c>
      <c r="H13" s="1">
        <f t="shared" si="4"/>
        <v>5</v>
      </c>
      <c r="I13" s="1">
        <f t="shared" si="4"/>
        <v>6</v>
      </c>
      <c r="J13" s="1">
        <f t="shared" si="4"/>
        <v>7</v>
      </c>
      <c r="K13" s="1">
        <f t="shared" si="4"/>
        <v>8</v>
      </c>
      <c r="L13" s="1">
        <f t="shared" si="4"/>
        <v>9</v>
      </c>
      <c r="M13" s="1">
        <f t="shared" si="4"/>
        <v>10</v>
      </c>
      <c r="N13" s="1">
        <f t="shared" si="4"/>
        <v>11</v>
      </c>
      <c r="O13" s="1">
        <f t="shared" si="4"/>
        <v>12</v>
      </c>
      <c r="P13" s="1">
        <f t="shared" si="4"/>
        <v>13</v>
      </c>
      <c r="Q13" s="1">
        <f t="shared" si="4"/>
        <v>14</v>
      </c>
      <c r="R13" s="1">
        <f t="shared" si="4"/>
        <v>15</v>
      </c>
      <c r="AJ13">
        <f t="shared" si="3"/>
        <v>8</v>
      </c>
      <c r="AK13">
        <f t="shared" si="1"/>
        <v>9530</v>
      </c>
      <c r="AL13">
        <f t="shared" si="2"/>
        <v>21500</v>
      </c>
      <c r="AM13" t="str">
        <f>IF(OR('Pinstrap Reverse Lookup'!C$3=AL$3,'Pinstrap Reverse Lookup'!C$3='Resistor Selection'!AL$4),'Resistor Selection'!$AL$4,VLOOKUP('Resistor Selection'!AJ13,'Resistor Selection'!B$15:R$30,'Pinstrap Reverse Lookup'!E$3+2,FALSE))</f>
        <v>Open</v>
      </c>
      <c r="AN13">
        <f>IF(OR('Pinstrap Reverse Lookup'!C$4=AL$3,'Pinstrap Reverse Lookup'!C$4='Resistor Selection'!AL$4),'Resistor Selection'!$AL$4,VLOOKUP('Resistor Selection'!AJ13,'Resistor Selection'!B$15:R$30,'Pinstrap Reverse Lookup'!E$4+2,FALSE))</f>
        <v>8250</v>
      </c>
      <c r="AO13">
        <f>IF(OR('Pinstrap Reverse Lookup'!C$5=AL$3,'Pinstrap Reverse Lookup'!C$5='Resistor Selection'!AL$4),'Resistor Selection'!$AL$4,VLOOKUP('Resistor Selection'!AJ13,'Resistor Selection'!B$15:R$30,'Pinstrap Reverse Lookup'!E$5+2,FALSE))</f>
        <v>3160</v>
      </c>
      <c r="AP13">
        <f>IF(OR('Pinstrap Reverse Lookup'!C$6=AL$3,'Pinstrap Reverse Lookup'!C$6='Resistor Selection'!AL$4),'Resistor Selection'!$AL$4,VLOOKUP('Resistor Selection'!AJ13,'Resistor Selection'!B$15:R$30,'Pinstrap Reverse Lookup'!E$6+2,FALSE))</f>
        <v>3830</v>
      </c>
      <c r="AQ13">
        <f t="shared" si="0"/>
        <v>8</v>
      </c>
    </row>
    <row r="14" spans="1:43" x14ac:dyDescent="0.25">
      <c r="B14" s="3" t="s">
        <v>14</v>
      </c>
      <c r="C14" s="6">
        <v>4640</v>
      </c>
      <c r="D14" s="6">
        <v>5620</v>
      </c>
      <c r="E14" s="6">
        <v>6810</v>
      </c>
      <c r="F14" s="6">
        <v>8250</v>
      </c>
      <c r="G14" s="6">
        <v>10000</v>
      </c>
      <c r="H14" s="6">
        <v>12100</v>
      </c>
      <c r="I14" s="6">
        <v>14700</v>
      </c>
      <c r="J14" s="6">
        <v>17800</v>
      </c>
      <c r="K14" s="6">
        <v>21500</v>
      </c>
      <c r="L14" s="6">
        <v>26100</v>
      </c>
      <c r="M14" s="6">
        <v>31600</v>
      </c>
      <c r="N14" s="6">
        <v>38300</v>
      </c>
      <c r="O14" s="6">
        <v>46400</v>
      </c>
      <c r="P14" s="6">
        <v>56200</v>
      </c>
      <c r="Q14" s="6">
        <v>68100</v>
      </c>
      <c r="R14" s="6">
        <v>82500</v>
      </c>
      <c r="AJ14">
        <f t="shared" si="3"/>
        <v>9</v>
      </c>
      <c r="AK14">
        <f t="shared" si="1"/>
        <v>10500</v>
      </c>
      <c r="AL14">
        <f t="shared" si="2"/>
        <v>26100</v>
      </c>
      <c r="AM14" t="str">
        <f>IF(OR('Pinstrap Reverse Lookup'!C$3=AL$3,'Pinstrap Reverse Lookup'!C$3='Resistor Selection'!AL$4),'Resistor Selection'!$AL$4,VLOOKUP('Resistor Selection'!AJ14,'Resistor Selection'!B$15:R$30,'Pinstrap Reverse Lookup'!E$3+2,FALSE))</f>
        <v>Open</v>
      </c>
      <c r="AN14">
        <f>IF(OR('Pinstrap Reverse Lookup'!C$4=AL$3,'Pinstrap Reverse Lookup'!C$4='Resistor Selection'!AL$4),'Resistor Selection'!$AL$4,VLOOKUP('Resistor Selection'!AJ14,'Resistor Selection'!B$15:R$30,'Pinstrap Reverse Lookup'!E$4+2,FALSE))</f>
        <v>6810</v>
      </c>
      <c r="AO14">
        <f>IF(OR('Pinstrap Reverse Lookup'!C$5=AL$3,'Pinstrap Reverse Lookup'!C$5='Resistor Selection'!AL$4),'Resistor Selection'!$AL$4,VLOOKUP('Resistor Selection'!AJ14,'Resistor Selection'!B$15:R$30,'Pinstrap Reverse Lookup'!E$5+2,FALSE))</f>
        <v>2610</v>
      </c>
      <c r="AP14">
        <f>IF(OR('Pinstrap Reverse Lookup'!C$6=AL$3,'Pinstrap Reverse Lookup'!C$6='Resistor Selection'!AL$4),'Resistor Selection'!$AL$4,VLOOKUP('Resistor Selection'!AJ14,'Resistor Selection'!B$15:R$30,'Pinstrap Reverse Lookup'!E$6+2,FALSE))</f>
        <v>3160</v>
      </c>
      <c r="AQ14">
        <f t="shared" si="0"/>
        <v>9</v>
      </c>
    </row>
    <row r="15" spans="1:43" x14ac:dyDescent="0.25">
      <c r="A15" t="s">
        <v>253</v>
      </c>
      <c r="B15" s="3">
        <v>0</v>
      </c>
      <c r="C15" s="1">
        <v>21500</v>
      </c>
      <c r="D15" s="1">
        <v>26100</v>
      </c>
      <c r="E15" s="1">
        <v>31600</v>
      </c>
      <c r="F15" s="1">
        <v>38300</v>
      </c>
      <c r="G15" s="1">
        <v>46400</v>
      </c>
      <c r="H15" s="1">
        <v>56200</v>
      </c>
      <c r="I15" s="1">
        <v>68100</v>
      </c>
      <c r="J15" s="1">
        <v>82500</v>
      </c>
      <c r="K15" s="1">
        <v>100000</v>
      </c>
      <c r="L15" s="1">
        <v>121000</v>
      </c>
      <c r="M15" s="1">
        <v>147000</v>
      </c>
      <c r="N15" s="1">
        <v>178000</v>
      </c>
      <c r="O15" s="1">
        <v>215000</v>
      </c>
      <c r="P15" s="1">
        <v>261000</v>
      </c>
      <c r="Q15" s="1">
        <v>316000</v>
      </c>
      <c r="R15" s="1">
        <v>402000</v>
      </c>
      <c r="AJ15">
        <f t="shared" si="3"/>
        <v>10</v>
      </c>
      <c r="AK15">
        <f t="shared" si="1"/>
        <v>11500</v>
      </c>
      <c r="AL15">
        <f t="shared" si="2"/>
        <v>31600</v>
      </c>
      <c r="AM15" t="str">
        <f>IF(OR('Pinstrap Reverse Lookup'!C$3=AL$3,'Pinstrap Reverse Lookup'!C$3='Resistor Selection'!AL$4),'Resistor Selection'!$AL$4,VLOOKUP('Resistor Selection'!AJ15,'Resistor Selection'!B$15:R$30,'Pinstrap Reverse Lookup'!E$3+2,FALSE))</f>
        <v>Open</v>
      </c>
      <c r="AN15">
        <f>IF(OR('Pinstrap Reverse Lookup'!C$4=AL$3,'Pinstrap Reverse Lookup'!C$4='Resistor Selection'!AL$4),'Resistor Selection'!$AL$4,VLOOKUP('Resistor Selection'!AJ15,'Resistor Selection'!B$15:R$30,'Pinstrap Reverse Lookup'!E$4+2,FALSE))</f>
        <v>5360</v>
      </c>
      <c r="AO15">
        <f>IF(OR('Pinstrap Reverse Lookup'!C$5=AL$3,'Pinstrap Reverse Lookup'!C$5='Resistor Selection'!AL$4),'Resistor Selection'!$AL$4,VLOOKUP('Resistor Selection'!AJ15,'Resistor Selection'!B$15:R$30,'Pinstrap Reverse Lookup'!E$5+2,FALSE))</f>
        <v>2050</v>
      </c>
      <c r="AP15">
        <f>IF(OR('Pinstrap Reverse Lookup'!C$6=AL$3,'Pinstrap Reverse Lookup'!C$6='Resistor Selection'!AL$4),'Resistor Selection'!$AL$4,VLOOKUP('Resistor Selection'!AJ15,'Resistor Selection'!B$15:R$30,'Pinstrap Reverse Lookup'!E$6+2,FALSE))</f>
        <v>2490</v>
      </c>
      <c r="AQ15">
        <f t="shared" si="0"/>
        <v>10</v>
      </c>
    </row>
    <row r="16" spans="1:43" x14ac:dyDescent="0.25">
      <c r="B16" s="3">
        <v>1</v>
      </c>
      <c r="C16" s="1">
        <v>15400</v>
      </c>
      <c r="D16" s="1">
        <v>18700</v>
      </c>
      <c r="E16" s="1">
        <v>22600</v>
      </c>
      <c r="F16" s="1">
        <v>27400</v>
      </c>
      <c r="G16" s="1">
        <v>33200</v>
      </c>
      <c r="H16" s="1">
        <v>40200</v>
      </c>
      <c r="I16" s="1">
        <v>48700</v>
      </c>
      <c r="J16" s="1">
        <v>59000</v>
      </c>
      <c r="K16" s="1">
        <v>71500</v>
      </c>
      <c r="L16" s="1">
        <v>86600</v>
      </c>
      <c r="M16" s="1">
        <v>105000</v>
      </c>
      <c r="N16" s="1">
        <v>127000</v>
      </c>
      <c r="O16" s="1">
        <v>154000</v>
      </c>
      <c r="P16" s="1">
        <v>187000</v>
      </c>
      <c r="Q16" s="1">
        <v>226000</v>
      </c>
      <c r="R16" s="1">
        <v>274000</v>
      </c>
      <c r="AJ16">
        <f t="shared" si="3"/>
        <v>11</v>
      </c>
      <c r="AK16">
        <f t="shared" si="1"/>
        <v>12700</v>
      </c>
      <c r="AL16">
        <f t="shared" si="2"/>
        <v>38300</v>
      </c>
      <c r="AM16" t="str">
        <f>IF(OR('Pinstrap Reverse Lookup'!C$3=AL$3,'Pinstrap Reverse Lookup'!C$3='Resistor Selection'!AL$4),'Resistor Selection'!$AL$4,VLOOKUP('Resistor Selection'!AJ16,'Resistor Selection'!B$15:R$30,'Pinstrap Reverse Lookup'!E$3+2,FALSE))</f>
        <v>Open</v>
      </c>
      <c r="AN16">
        <f>IF(OR('Pinstrap Reverse Lookup'!C$4=AL$3,'Pinstrap Reverse Lookup'!C$4='Resistor Selection'!AL$4),'Resistor Selection'!$AL$4,VLOOKUP('Resistor Selection'!AJ16,'Resistor Selection'!B$15:R$30,'Pinstrap Reverse Lookup'!E$4+2,FALSE))</f>
        <v>4220</v>
      </c>
      <c r="AO16">
        <f>IF(OR('Pinstrap Reverse Lookup'!C$5=AL$3,'Pinstrap Reverse Lookup'!C$5='Resistor Selection'!AL$4),'Resistor Selection'!$AL$4,VLOOKUP('Resistor Selection'!AJ16,'Resistor Selection'!B$15:R$30,'Pinstrap Reverse Lookup'!E$5+2,FALSE))</f>
        <v>1620</v>
      </c>
      <c r="AP16">
        <f>IF(OR('Pinstrap Reverse Lookup'!C$6=AL$3,'Pinstrap Reverse Lookup'!C$6='Resistor Selection'!AL$4),'Resistor Selection'!$AL$4,VLOOKUP('Resistor Selection'!AJ16,'Resistor Selection'!B$15:R$30,'Pinstrap Reverse Lookup'!E$6+2,FALSE))</f>
        <v>1960</v>
      </c>
      <c r="AQ16">
        <f t="shared" si="0"/>
        <v>11</v>
      </c>
    </row>
    <row r="17" spans="2:43" x14ac:dyDescent="0.25">
      <c r="B17" s="3">
        <v>2</v>
      </c>
      <c r="C17" s="1">
        <v>11500</v>
      </c>
      <c r="D17" s="1">
        <v>14000</v>
      </c>
      <c r="E17" s="1">
        <v>16900</v>
      </c>
      <c r="F17" s="1">
        <v>20500</v>
      </c>
      <c r="G17" s="1">
        <v>24900</v>
      </c>
      <c r="H17" s="1">
        <v>30100</v>
      </c>
      <c r="I17" s="1">
        <v>36500</v>
      </c>
      <c r="J17" s="1">
        <v>44200</v>
      </c>
      <c r="K17" s="1">
        <v>53600</v>
      </c>
      <c r="L17" s="1">
        <v>64900</v>
      </c>
      <c r="M17" s="1">
        <v>78700</v>
      </c>
      <c r="N17" s="1">
        <v>95300</v>
      </c>
      <c r="O17" s="1">
        <v>115000</v>
      </c>
      <c r="P17" s="1">
        <v>140000</v>
      </c>
      <c r="Q17" s="1">
        <v>169000</v>
      </c>
      <c r="R17" s="1">
        <v>205000</v>
      </c>
      <c r="AJ17">
        <f t="shared" si="3"/>
        <v>12</v>
      </c>
      <c r="AK17">
        <f t="shared" si="1"/>
        <v>14000</v>
      </c>
      <c r="AL17">
        <f t="shared" si="2"/>
        <v>46400</v>
      </c>
      <c r="AM17" t="str">
        <f>IF(OR('Pinstrap Reverse Lookup'!C$3=AL$3,'Pinstrap Reverse Lookup'!C$3='Resistor Selection'!AL$4),'Resistor Selection'!$AL$4,VLOOKUP('Resistor Selection'!AJ17,'Resistor Selection'!B$15:R$30,'Pinstrap Reverse Lookup'!E$3+2,FALSE))</f>
        <v>Open</v>
      </c>
      <c r="AN17">
        <f>IF(OR('Pinstrap Reverse Lookup'!C$4=AL$3,'Pinstrap Reverse Lookup'!C$4='Resistor Selection'!AL$4),'Resistor Selection'!$AL$4,VLOOKUP('Resistor Selection'!AJ17,'Resistor Selection'!B$15:R$30,'Pinstrap Reverse Lookup'!E$4+2,FALSE))</f>
        <v>3320</v>
      </c>
      <c r="AO17">
        <f>IF(OR('Pinstrap Reverse Lookup'!C$5=AL$3,'Pinstrap Reverse Lookup'!C$5='Resistor Selection'!AL$4),'Resistor Selection'!$AL$4,VLOOKUP('Resistor Selection'!AJ17,'Resistor Selection'!B$15:R$30,'Pinstrap Reverse Lookup'!E$5+2,FALSE))</f>
        <v>1270</v>
      </c>
      <c r="AP17">
        <f>IF(OR('Pinstrap Reverse Lookup'!C$6=AL$3,'Pinstrap Reverse Lookup'!C$6='Resistor Selection'!AL$4),'Resistor Selection'!$AL$4,VLOOKUP('Resistor Selection'!AJ17,'Resistor Selection'!B$15:R$30,'Pinstrap Reverse Lookup'!E$6+2,FALSE))</f>
        <v>1540</v>
      </c>
      <c r="AQ17">
        <f t="shared" si="0"/>
        <v>12</v>
      </c>
    </row>
    <row r="18" spans="2:43" x14ac:dyDescent="0.25">
      <c r="B18" s="3">
        <v>3</v>
      </c>
      <c r="C18" s="1">
        <v>9090</v>
      </c>
      <c r="D18" s="1">
        <v>11000</v>
      </c>
      <c r="E18" s="1">
        <v>13300</v>
      </c>
      <c r="F18" s="1">
        <v>16200</v>
      </c>
      <c r="G18" s="1">
        <v>19600</v>
      </c>
      <c r="H18" s="1">
        <v>23700</v>
      </c>
      <c r="I18" s="1">
        <v>28700</v>
      </c>
      <c r="J18" s="1">
        <v>34800</v>
      </c>
      <c r="K18" s="1">
        <v>42200</v>
      </c>
      <c r="L18" s="1">
        <v>51100</v>
      </c>
      <c r="M18" s="1">
        <v>61900</v>
      </c>
      <c r="N18" s="1">
        <v>75000</v>
      </c>
      <c r="O18" s="1">
        <v>90900</v>
      </c>
      <c r="P18" s="1">
        <v>110000</v>
      </c>
      <c r="Q18" s="1">
        <v>133000</v>
      </c>
      <c r="R18" s="1">
        <v>162000</v>
      </c>
      <c r="AJ18">
        <f t="shared" si="3"/>
        <v>13</v>
      </c>
      <c r="AK18">
        <f t="shared" si="1"/>
        <v>15400</v>
      </c>
      <c r="AL18">
        <f t="shared" si="2"/>
        <v>56200</v>
      </c>
      <c r="AM18" t="str">
        <f>IF(OR('Pinstrap Reverse Lookup'!C$3=AL$3,'Pinstrap Reverse Lookup'!C$3='Resistor Selection'!AL$4),'Resistor Selection'!$AL$4,VLOOKUP('Resistor Selection'!AJ18,'Resistor Selection'!B$15:R$30,'Pinstrap Reverse Lookup'!E$3+2,FALSE))</f>
        <v>Open</v>
      </c>
      <c r="AN18">
        <f>IF(OR('Pinstrap Reverse Lookup'!C$4=AL$3,'Pinstrap Reverse Lookup'!C$4='Resistor Selection'!AL$4),'Resistor Selection'!$AL$4,VLOOKUP('Resistor Selection'!AJ18,'Resistor Selection'!B$15:R$30,'Pinstrap Reverse Lookup'!E$4+2,FALSE))</f>
        <v>2490</v>
      </c>
      <c r="AO18">
        <f>IF(OR('Pinstrap Reverse Lookup'!C$5=AL$3,'Pinstrap Reverse Lookup'!C$5='Resistor Selection'!AL$4),'Resistor Selection'!$AL$4,VLOOKUP('Resistor Selection'!AJ18,'Resistor Selection'!B$15:R$30,'Pinstrap Reverse Lookup'!E$5+2,FALSE))</f>
        <v>953</v>
      </c>
      <c r="AP18">
        <f>IF(OR('Pinstrap Reverse Lookup'!C$6=AL$3,'Pinstrap Reverse Lookup'!C$6='Resistor Selection'!AL$4),'Resistor Selection'!$AL$4,VLOOKUP('Resistor Selection'!AJ18,'Resistor Selection'!B$15:R$30,'Pinstrap Reverse Lookup'!E$6+2,FALSE))</f>
        <v>1150</v>
      </c>
      <c r="AQ18">
        <f t="shared" si="0"/>
        <v>13</v>
      </c>
    </row>
    <row r="19" spans="2:43" x14ac:dyDescent="0.25">
      <c r="B19" s="3">
        <v>4</v>
      </c>
      <c r="C19" s="1">
        <v>7150</v>
      </c>
      <c r="D19" s="1">
        <v>8660</v>
      </c>
      <c r="E19" s="1">
        <v>10500</v>
      </c>
      <c r="F19" s="1">
        <v>12700</v>
      </c>
      <c r="G19" s="1">
        <v>15400</v>
      </c>
      <c r="H19" s="1">
        <v>18700</v>
      </c>
      <c r="I19" s="1">
        <v>22600</v>
      </c>
      <c r="J19" s="1">
        <v>27400</v>
      </c>
      <c r="K19" s="1">
        <v>33200</v>
      </c>
      <c r="L19" s="1">
        <v>40200</v>
      </c>
      <c r="M19" s="1">
        <v>48700</v>
      </c>
      <c r="N19" s="1">
        <v>59000</v>
      </c>
      <c r="O19" s="1">
        <v>71500</v>
      </c>
      <c r="P19" s="1">
        <v>86600</v>
      </c>
      <c r="Q19" s="1">
        <v>105000</v>
      </c>
      <c r="R19" s="1">
        <v>127000</v>
      </c>
      <c r="AJ19">
        <f t="shared" si="3"/>
        <v>14</v>
      </c>
      <c r="AK19">
        <f t="shared" si="1"/>
        <v>16900</v>
      </c>
      <c r="AL19">
        <f t="shared" si="2"/>
        <v>68100</v>
      </c>
      <c r="AM19" t="str">
        <f>IF(OR('Pinstrap Reverse Lookup'!C$3=AL$3,'Pinstrap Reverse Lookup'!C$3='Resistor Selection'!AL$4),'Resistor Selection'!$AL$4,VLOOKUP('Resistor Selection'!AJ19,'Resistor Selection'!B$15:R$30,'Pinstrap Reverse Lookup'!E$3+2,FALSE))</f>
        <v>Open</v>
      </c>
      <c r="AN19">
        <f>IF(OR('Pinstrap Reverse Lookup'!C$4=AL$3,'Pinstrap Reverse Lookup'!C$4='Resistor Selection'!AL$4),'Resistor Selection'!$AL$4,VLOOKUP('Resistor Selection'!AJ19,'Resistor Selection'!B$15:R$30,'Pinstrap Reverse Lookup'!E$4+2,FALSE))</f>
        <v>1870</v>
      </c>
      <c r="AO19">
        <f>IF(OR('Pinstrap Reverse Lookup'!C$5=AL$3,'Pinstrap Reverse Lookup'!C$5='Resistor Selection'!AL$4),'Resistor Selection'!$AL$4,VLOOKUP('Resistor Selection'!AJ19,'Resistor Selection'!B$15:R$30,'Pinstrap Reverse Lookup'!E$5+2,FALSE))</f>
        <v>715</v>
      </c>
      <c r="AP19">
        <f>IF(OR('Pinstrap Reverse Lookup'!C$6=AL$3,'Pinstrap Reverse Lookup'!C$6='Resistor Selection'!AL$4),'Resistor Selection'!$AL$4,VLOOKUP('Resistor Selection'!AJ19,'Resistor Selection'!B$15:R$30,'Pinstrap Reverse Lookup'!E$6+2,FALSE))</f>
        <v>866</v>
      </c>
      <c r="AQ19">
        <f t="shared" si="0"/>
        <v>14</v>
      </c>
    </row>
    <row r="20" spans="2:43" x14ac:dyDescent="0.25">
      <c r="B20" s="3">
        <v>5</v>
      </c>
      <c r="C20" s="1">
        <v>5620</v>
      </c>
      <c r="D20" s="1">
        <v>6810</v>
      </c>
      <c r="E20" s="1">
        <v>8250</v>
      </c>
      <c r="F20" s="1">
        <v>10000</v>
      </c>
      <c r="G20" s="1">
        <v>12100</v>
      </c>
      <c r="H20" s="1">
        <v>14700</v>
      </c>
      <c r="I20" s="1">
        <v>17800</v>
      </c>
      <c r="J20" s="1">
        <v>21500</v>
      </c>
      <c r="K20" s="1">
        <v>26100</v>
      </c>
      <c r="L20" s="1">
        <v>31600</v>
      </c>
      <c r="M20" s="1">
        <v>38300</v>
      </c>
      <c r="N20" s="1">
        <v>46400</v>
      </c>
      <c r="O20" s="1">
        <v>56200</v>
      </c>
      <c r="P20" s="1">
        <v>68100</v>
      </c>
      <c r="Q20" s="1">
        <v>82500</v>
      </c>
      <c r="R20" s="1">
        <v>100000</v>
      </c>
      <c r="AJ20">
        <f t="shared" si="3"/>
        <v>15</v>
      </c>
      <c r="AK20">
        <f t="shared" si="1"/>
        <v>18700</v>
      </c>
      <c r="AL20">
        <f t="shared" si="2"/>
        <v>82500</v>
      </c>
      <c r="AM20" t="str">
        <f>IF(OR('Pinstrap Reverse Lookup'!C$3=AL$3,'Pinstrap Reverse Lookup'!C$3='Resistor Selection'!AL$4),'Resistor Selection'!$AL$4,VLOOKUP('Resistor Selection'!AJ20,'Resistor Selection'!B$15:R$30,'Pinstrap Reverse Lookup'!E$3+2,FALSE))</f>
        <v>Open</v>
      </c>
      <c r="AN20">
        <f>IF(OR('Pinstrap Reverse Lookup'!C$4=AL$3,'Pinstrap Reverse Lookup'!C$4='Resistor Selection'!AL$4),'Resistor Selection'!$AL$4,VLOOKUP('Resistor Selection'!AJ20,'Resistor Selection'!B$15:R$30,'Pinstrap Reverse Lookup'!E$4+2,FALSE))</f>
        <v>1330</v>
      </c>
      <c r="AO20">
        <f>IF(OR('Pinstrap Reverse Lookup'!C$5=AL$3,'Pinstrap Reverse Lookup'!C$5='Resistor Selection'!AL$4),'Resistor Selection'!$AL$4,VLOOKUP('Resistor Selection'!AJ20,'Resistor Selection'!B$15:R$30,'Pinstrap Reverse Lookup'!E$5+2,FALSE))</f>
        <v>511</v>
      </c>
      <c r="AP20">
        <f>IF(OR('Pinstrap Reverse Lookup'!C$6=AL$3,'Pinstrap Reverse Lookup'!C$6='Resistor Selection'!AL$4),'Resistor Selection'!$AL$4,VLOOKUP('Resistor Selection'!AJ20,'Resistor Selection'!B$15:R$30,'Pinstrap Reverse Lookup'!E$6+2,FALSE))</f>
        <v>619</v>
      </c>
      <c r="AQ20">
        <f t="shared" si="0"/>
        <v>15</v>
      </c>
    </row>
    <row r="21" spans="2:43" x14ac:dyDescent="0.25">
      <c r="B21" s="3">
        <v>6</v>
      </c>
      <c r="C21" s="1">
        <v>4640</v>
      </c>
      <c r="D21" s="1">
        <v>5620</v>
      </c>
      <c r="E21" s="1">
        <v>6810</v>
      </c>
      <c r="F21" s="1">
        <v>8250</v>
      </c>
      <c r="G21" s="1">
        <v>10000</v>
      </c>
      <c r="H21" s="1">
        <v>12100</v>
      </c>
      <c r="I21" s="1">
        <v>14700</v>
      </c>
      <c r="J21" s="1">
        <v>17800</v>
      </c>
      <c r="K21" s="1">
        <v>21500</v>
      </c>
      <c r="L21" s="1">
        <v>26100</v>
      </c>
      <c r="M21" s="1">
        <v>31600</v>
      </c>
      <c r="N21" s="1">
        <v>38300</v>
      </c>
      <c r="O21" s="1">
        <v>46400</v>
      </c>
      <c r="P21" s="1">
        <v>56200</v>
      </c>
      <c r="Q21" s="1">
        <v>68100</v>
      </c>
      <c r="R21" s="1">
        <v>82500</v>
      </c>
      <c r="AJ21">
        <f t="shared" si="3"/>
        <v>16</v>
      </c>
      <c r="AK21">
        <f t="shared" si="1"/>
        <v>20500</v>
      </c>
      <c r="AQ21">
        <f t="shared" si="0"/>
        <v>16</v>
      </c>
    </row>
    <row r="22" spans="2:43" x14ac:dyDescent="0.25">
      <c r="B22" s="3">
        <v>7</v>
      </c>
      <c r="C22" s="1">
        <v>3830</v>
      </c>
      <c r="D22" s="1">
        <v>4640</v>
      </c>
      <c r="E22" s="1">
        <v>5620</v>
      </c>
      <c r="F22" s="1">
        <v>6810</v>
      </c>
      <c r="G22" s="1">
        <v>8250</v>
      </c>
      <c r="H22" s="1">
        <v>10000</v>
      </c>
      <c r="I22" s="1">
        <v>12100</v>
      </c>
      <c r="J22" s="1">
        <v>14700</v>
      </c>
      <c r="K22" s="1">
        <v>17800</v>
      </c>
      <c r="L22" s="1">
        <v>21500</v>
      </c>
      <c r="M22" s="1">
        <v>26100</v>
      </c>
      <c r="N22" s="1">
        <v>31600</v>
      </c>
      <c r="O22" s="1">
        <v>38300</v>
      </c>
      <c r="P22" s="1">
        <v>46400</v>
      </c>
      <c r="Q22" s="1">
        <v>56200</v>
      </c>
      <c r="R22" s="1">
        <v>68100</v>
      </c>
      <c r="AJ22">
        <f t="shared" si="3"/>
        <v>17</v>
      </c>
      <c r="AK22">
        <f t="shared" si="1"/>
        <v>22600</v>
      </c>
      <c r="AQ22">
        <f t="shared" si="0"/>
        <v>17</v>
      </c>
    </row>
    <row r="23" spans="2:43" x14ac:dyDescent="0.25">
      <c r="B23" s="3">
        <v>8</v>
      </c>
      <c r="C23" s="1">
        <v>3160</v>
      </c>
      <c r="D23" s="1">
        <v>3830</v>
      </c>
      <c r="E23" s="1">
        <v>4640</v>
      </c>
      <c r="F23" s="1">
        <v>5620</v>
      </c>
      <c r="G23" s="1">
        <v>6810</v>
      </c>
      <c r="H23" s="1">
        <v>8250</v>
      </c>
      <c r="I23" s="1">
        <v>10000</v>
      </c>
      <c r="J23" s="1">
        <v>12100</v>
      </c>
      <c r="K23" s="1">
        <v>14700</v>
      </c>
      <c r="L23" s="1">
        <v>17800</v>
      </c>
      <c r="M23" s="1">
        <v>21500</v>
      </c>
      <c r="N23" s="1">
        <v>26100</v>
      </c>
      <c r="O23" s="1">
        <v>31600</v>
      </c>
      <c r="P23" s="1">
        <v>38300</v>
      </c>
      <c r="Q23" s="1">
        <v>46400</v>
      </c>
      <c r="R23" s="1">
        <v>56200</v>
      </c>
      <c r="AJ23">
        <f t="shared" si="3"/>
        <v>18</v>
      </c>
      <c r="AK23">
        <f t="shared" si="1"/>
        <v>24900</v>
      </c>
      <c r="AQ23">
        <f t="shared" si="0"/>
        <v>18</v>
      </c>
    </row>
    <row r="24" spans="2:43" x14ac:dyDescent="0.25">
      <c r="B24" s="3">
        <v>9</v>
      </c>
      <c r="C24" s="1">
        <v>2610</v>
      </c>
      <c r="D24" s="1">
        <v>3160</v>
      </c>
      <c r="E24" s="1">
        <v>3830</v>
      </c>
      <c r="F24" s="1">
        <v>4640</v>
      </c>
      <c r="G24" s="1">
        <v>5620</v>
      </c>
      <c r="H24" s="1">
        <v>6810</v>
      </c>
      <c r="I24" s="1">
        <v>8250</v>
      </c>
      <c r="J24" s="1">
        <v>10000</v>
      </c>
      <c r="K24" s="1">
        <v>12100</v>
      </c>
      <c r="L24" s="1">
        <v>14700</v>
      </c>
      <c r="M24" s="1">
        <v>17800</v>
      </c>
      <c r="N24" s="1">
        <v>21500</v>
      </c>
      <c r="O24" s="1">
        <v>26100</v>
      </c>
      <c r="P24" s="1">
        <v>31600</v>
      </c>
      <c r="Q24" s="1">
        <v>38300</v>
      </c>
      <c r="R24" s="1">
        <v>46400</v>
      </c>
      <c r="AJ24">
        <f t="shared" si="3"/>
        <v>19</v>
      </c>
      <c r="AK24">
        <f t="shared" si="1"/>
        <v>27400</v>
      </c>
      <c r="AQ24">
        <f t="shared" si="0"/>
        <v>19</v>
      </c>
    </row>
    <row r="25" spans="2:43" x14ac:dyDescent="0.25">
      <c r="B25" s="3">
        <v>10</v>
      </c>
      <c r="C25" s="1">
        <v>2050</v>
      </c>
      <c r="D25" s="1">
        <v>2490</v>
      </c>
      <c r="E25" s="1">
        <v>3010</v>
      </c>
      <c r="F25" s="1">
        <v>3650</v>
      </c>
      <c r="G25" s="1">
        <v>4420</v>
      </c>
      <c r="H25" s="1">
        <v>5360</v>
      </c>
      <c r="I25" s="1">
        <v>6490</v>
      </c>
      <c r="J25" s="1">
        <v>7870</v>
      </c>
      <c r="K25" s="1">
        <v>9530</v>
      </c>
      <c r="L25" s="1">
        <v>11500</v>
      </c>
      <c r="M25" s="1">
        <v>14000</v>
      </c>
      <c r="N25" s="1">
        <v>16900</v>
      </c>
      <c r="O25" s="1">
        <v>20500</v>
      </c>
      <c r="P25" s="1">
        <v>24900</v>
      </c>
      <c r="Q25" s="1">
        <v>30100</v>
      </c>
      <c r="R25" s="1">
        <v>36500</v>
      </c>
      <c r="AJ25">
        <f t="shared" si="3"/>
        <v>20</v>
      </c>
      <c r="AK25">
        <f t="shared" si="1"/>
        <v>30100</v>
      </c>
      <c r="AQ25">
        <f t="shared" si="0"/>
        <v>20</v>
      </c>
    </row>
    <row r="26" spans="2:43" x14ac:dyDescent="0.25">
      <c r="B26" s="3">
        <v>11</v>
      </c>
      <c r="C26" s="1">
        <v>1620</v>
      </c>
      <c r="D26" s="1">
        <v>1960</v>
      </c>
      <c r="E26" s="1">
        <v>2370</v>
      </c>
      <c r="F26" s="1">
        <v>2870</v>
      </c>
      <c r="G26" s="1">
        <v>3480</v>
      </c>
      <c r="H26" s="1">
        <v>4220</v>
      </c>
      <c r="I26" s="1">
        <v>5110</v>
      </c>
      <c r="J26" s="1">
        <v>6190</v>
      </c>
      <c r="K26" s="1">
        <v>7500</v>
      </c>
      <c r="L26" s="1">
        <v>9090</v>
      </c>
      <c r="M26" s="1">
        <v>11000</v>
      </c>
      <c r="N26" s="1">
        <v>13300</v>
      </c>
      <c r="O26" s="1">
        <v>16200</v>
      </c>
      <c r="P26" s="1">
        <v>19600</v>
      </c>
      <c r="Q26" s="1">
        <v>23700</v>
      </c>
      <c r="R26" s="1">
        <v>28700</v>
      </c>
      <c r="AJ26">
        <f t="shared" si="3"/>
        <v>21</v>
      </c>
      <c r="AK26">
        <f t="shared" si="1"/>
        <v>33200</v>
      </c>
      <c r="AQ26">
        <f t="shared" si="0"/>
        <v>21</v>
      </c>
    </row>
    <row r="27" spans="2:43" x14ac:dyDescent="0.25">
      <c r="B27" s="3">
        <v>12</v>
      </c>
      <c r="C27" s="1">
        <v>1270</v>
      </c>
      <c r="D27" s="1">
        <v>1540</v>
      </c>
      <c r="E27" s="1">
        <v>1870</v>
      </c>
      <c r="F27" s="1">
        <v>2260</v>
      </c>
      <c r="G27" s="1">
        <v>2740</v>
      </c>
      <c r="H27" s="1">
        <v>3320</v>
      </c>
      <c r="I27" s="1">
        <v>4020</v>
      </c>
      <c r="J27" s="1">
        <v>4870</v>
      </c>
      <c r="K27" s="1">
        <v>5900</v>
      </c>
      <c r="L27" s="1">
        <v>7150</v>
      </c>
      <c r="M27" s="1">
        <v>8660</v>
      </c>
      <c r="N27" s="1">
        <v>10500</v>
      </c>
      <c r="O27" s="1">
        <v>12700</v>
      </c>
      <c r="P27" s="1">
        <v>15400</v>
      </c>
      <c r="Q27" s="1">
        <v>18700</v>
      </c>
      <c r="R27" s="1">
        <v>22600</v>
      </c>
      <c r="AJ27">
        <f t="shared" si="3"/>
        <v>22</v>
      </c>
      <c r="AK27">
        <f t="shared" si="1"/>
        <v>36500</v>
      </c>
      <c r="AQ27">
        <f t="shared" si="0"/>
        <v>22</v>
      </c>
    </row>
    <row r="28" spans="2:43" x14ac:dyDescent="0.25">
      <c r="B28" s="3">
        <v>13</v>
      </c>
      <c r="C28" s="1">
        <v>953</v>
      </c>
      <c r="D28" s="1">
        <v>1150</v>
      </c>
      <c r="E28" s="1">
        <v>1400</v>
      </c>
      <c r="F28" s="1">
        <v>1690</v>
      </c>
      <c r="G28" s="1">
        <v>2050</v>
      </c>
      <c r="H28" s="1">
        <v>2490</v>
      </c>
      <c r="I28" s="1">
        <v>3010</v>
      </c>
      <c r="J28" s="1">
        <v>3650</v>
      </c>
      <c r="K28" s="1">
        <v>4420</v>
      </c>
      <c r="L28" s="1">
        <v>5360</v>
      </c>
      <c r="M28" s="1">
        <v>6490</v>
      </c>
      <c r="N28" s="1">
        <v>7870</v>
      </c>
      <c r="O28" s="1">
        <v>9530</v>
      </c>
      <c r="P28" s="1">
        <v>11500</v>
      </c>
      <c r="Q28" s="1">
        <v>14000</v>
      </c>
      <c r="R28" s="1">
        <v>16900</v>
      </c>
      <c r="AJ28">
        <f t="shared" si="3"/>
        <v>23</v>
      </c>
      <c r="AK28">
        <f t="shared" si="1"/>
        <v>40200</v>
      </c>
      <c r="AQ28">
        <f t="shared" si="0"/>
        <v>23</v>
      </c>
    </row>
    <row r="29" spans="2:43" x14ac:dyDescent="0.25">
      <c r="B29" s="3">
        <v>14</v>
      </c>
      <c r="C29" s="1">
        <v>715</v>
      </c>
      <c r="D29" s="1">
        <v>866</v>
      </c>
      <c r="E29" s="1">
        <v>1050</v>
      </c>
      <c r="F29" s="1">
        <v>1270</v>
      </c>
      <c r="G29" s="1">
        <v>1540</v>
      </c>
      <c r="H29" s="1">
        <v>1870</v>
      </c>
      <c r="I29" s="1">
        <v>2260</v>
      </c>
      <c r="J29" s="1">
        <v>2740</v>
      </c>
      <c r="K29" s="1">
        <v>3320</v>
      </c>
      <c r="L29" s="1">
        <v>4020</v>
      </c>
      <c r="M29" s="1">
        <v>4870</v>
      </c>
      <c r="N29" s="1">
        <v>5900</v>
      </c>
      <c r="O29" s="1">
        <v>7150</v>
      </c>
      <c r="P29" s="1">
        <v>8660</v>
      </c>
      <c r="Q29" s="1">
        <v>10500</v>
      </c>
      <c r="R29" s="1">
        <v>12700</v>
      </c>
      <c r="AJ29">
        <f t="shared" si="3"/>
        <v>24</v>
      </c>
      <c r="AK29">
        <f t="shared" si="1"/>
        <v>44200</v>
      </c>
      <c r="AQ29">
        <f t="shared" si="0"/>
        <v>24</v>
      </c>
    </row>
    <row r="30" spans="2:43" x14ac:dyDescent="0.25">
      <c r="B30" s="3">
        <v>15</v>
      </c>
      <c r="C30" s="1">
        <v>511</v>
      </c>
      <c r="D30" s="1">
        <v>619</v>
      </c>
      <c r="E30" s="1">
        <v>750</v>
      </c>
      <c r="F30" s="1">
        <v>909</v>
      </c>
      <c r="G30" s="1">
        <v>1100</v>
      </c>
      <c r="H30" s="1">
        <v>1330</v>
      </c>
      <c r="I30" s="1">
        <v>1620</v>
      </c>
      <c r="J30" s="1">
        <v>1960</v>
      </c>
      <c r="K30" s="1">
        <v>2370</v>
      </c>
      <c r="L30" s="1">
        <v>2870</v>
      </c>
      <c r="M30" s="1">
        <v>3480</v>
      </c>
      <c r="N30" s="1">
        <v>4220</v>
      </c>
      <c r="O30" s="1">
        <v>5110</v>
      </c>
      <c r="P30" s="1">
        <v>6190</v>
      </c>
      <c r="Q30" s="1">
        <v>7500</v>
      </c>
      <c r="R30" s="1">
        <v>9090</v>
      </c>
      <c r="AJ30">
        <f t="shared" si="3"/>
        <v>25</v>
      </c>
      <c r="AK30">
        <f t="shared" si="1"/>
        <v>48700</v>
      </c>
      <c r="AQ30">
        <f t="shared" si="0"/>
        <v>25</v>
      </c>
    </row>
    <row r="31" spans="2:43" x14ac:dyDescent="0.25">
      <c r="AJ31">
        <f t="shared" si="3"/>
        <v>26</v>
      </c>
      <c r="AK31">
        <f t="shared" si="1"/>
        <v>53600</v>
      </c>
      <c r="AQ31">
        <f t="shared" si="0"/>
        <v>26</v>
      </c>
    </row>
    <row r="32" spans="2:43" x14ac:dyDescent="0.25">
      <c r="AJ32">
        <f t="shared" si="3"/>
        <v>27</v>
      </c>
      <c r="AK32">
        <f t="shared" si="1"/>
        <v>59000</v>
      </c>
      <c r="AQ32">
        <f t="shared" si="0"/>
        <v>27</v>
      </c>
    </row>
    <row r="33" spans="36:43" x14ac:dyDescent="0.25">
      <c r="AJ33">
        <f t="shared" si="3"/>
        <v>28</v>
      </c>
      <c r="AK33">
        <f t="shared" si="1"/>
        <v>64900</v>
      </c>
      <c r="AQ33">
        <f t="shared" si="0"/>
        <v>28</v>
      </c>
    </row>
    <row r="34" spans="36:43" x14ac:dyDescent="0.25">
      <c r="AJ34">
        <f t="shared" si="3"/>
        <v>29</v>
      </c>
      <c r="AK34">
        <f t="shared" si="1"/>
        <v>71500</v>
      </c>
      <c r="AQ34">
        <f t="shared" si="0"/>
        <v>29</v>
      </c>
    </row>
    <row r="35" spans="36:43" x14ac:dyDescent="0.25">
      <c r="AJ35">
        <f t="shared" si="3"/>
        <v>30</v>
      </c>
      <c r="AK35">
        <f t="shared" si="1"/>
        <v>78700</v>
      </c>
      <c r="AQ35">
        <f t="shared" si="0"/>
        <v>30</v>
      </c>
    </row>
    <row r="36" spans="36:43" x14ac:dyDescent="0.25">
      <c r="AJ36">
        <f t="shared" si="3"/>
        <v>31</v>
      </c>
      <c r="AK36">
        <f t="shared" si="1"/>
        <v>86600</v>
      </c>
      <c r="AQ36">
        <f t="shared" si="0"/>
        <v>31</v>
      </c>
    </row>
  </sheetData>
  <sheetProtection sheet="1" objects="1" scenarios="1" selectLockedCells="1"/>
  <mergeCells count="2">
    <mergeCell ref="B1:AH1"/>
    <mergeCell ref="B12:R1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C4:AN306"/>
  <sheetViews>
    <sheetView workbookViewId="0">
      <selection activeCell="F76" sqref="F76"/>
    </sheetView>
  </sheetViews>
  <sheetFormatPr defaultRowHeight="15" x14ac:dyDescent="0.25"/>
  <cols>
    <col min="3" max="3" width="67.140625" bestFit="1" customWidth="1"/>
    <col min="23" max="23" width="12.5703125" bestFit="1" customWidth="1"/>
  </cols>
  <sheetData>
    <row r="4" spans="3:40" x14ac:dyDescent="0.25">
      <c r="C4" t="s">
        <v>561</v>
      </c>
      <c r="G4" t="s">
        <v>595</v>
      </c>
      <c r="M4" t="s">
        <v>596</v>
      </c>
      <c r="Q4" t="s">
        <v>601</v>
      </c>
      <c r="T4" t="s">
        <v>602</v>
      </c>
      <c r="W4" t="s">
        <v>607</v>
      </c>
      <c r="AB4" t="s">
        <v>608</v>
      </c>
      <c r="AF4" t="s">
        <v>609</v>
      </c>
      <c r="AJ4" t="s">
        <v>610</v>
      </c>
      <c r="AN4" t="s">
        <v>611</v>
      </c>
    </row>
    <row r="5" spans="3:40" x14ac:dyDescent="0.25">
      <c r="C5" t="s">
        <v>562</v>
      </c>
      <c r="G5">
        <v>275</v>
      </c>
      <c r="M5" t="s">
        <v>597</v>
      </c>
      <c r="Q5" s="2">
        <v>0.5</v>
      </c>
      <c r="T5" t="s">
        <v>603</v>
      </c>
      <c r="W5" t="s">
        <v>38</v>
      </c>
      <c r="AB5" t="s">
        <v>38</v>
      </c>
      <c r="AJ5" t="s">
        <v>628</v>
      </c>
      <c r="AN5" t="s">
        <v>629</v>
      </c>
    </row>
    <row r="6" spans="3:40" x14ac:dyDescent="0.25">
      <c r="C6" t="s">
        <v>563</v>
      </c>
      <c r="G6">
        <v>325</v>
      </c>
      <c r="M6" t="s">
        <v>598</v>
      </c>
      <c r="Q6" s="2">
        <v>1</v>
      </c>
      <c r="T6" t="s">
        <v>604</v>
      </c>
      <c r="W6" t="s">
        <v>638</v>
      </c>
      <c r="X6">
        <v>0.5</v>
      </c>
      <c r="Y6">
        <v>0.55000000000000004</v>
      </c>
      <c r="AB6">
        <v>0.5</v>
      </c>
      <c r="AJ6" t="s">
        <v>612</v>
      </c>
      <c r="AN6" t="s">
        <v>630</v>
      </c>
    </row>
    <row r="7" spans="3:40" x14ac:dyDescent="0.25">
      <c r="C7" t="s">
        <v>564</v>
      </c>
      <c r="G7">
        <v>450</v>
      </c>
      <c r="M7" t="s">
        <v>599</v>
      </c>
      <c r="Q7" s="2">
        <v>3</v>
      </c>
      <c r="T7" t="s">
        <v>605</v>
      </c>
      <c r="W7" t="s">
        <v>639</v>
      </c>
      <c r="X7">
        <v>0.6</v>
      </c>
      <c r="Y7">
        <v>0.74</v>
      </c>
      <c r="AB7">
        <v>0.51</v>
      </c>
      <c r="AJ7" t="s">
        <v>613</v>
      </c>
      <c r="AN7" t="s">
        <v>631</v>
      </c>
    </row>
    <row r="8" spans="3:40" x14ac:dyDescent="0.25">
      <c r="C8" t="s">
        <v>565</v>
      </c>
      <c r="G8">
        <v>550</v>
      </c>
      <c r="M8" t="s">
        <v>600</v>
      </c>
      <c r="Q8" s="2">
        <v>5</v>
      </c>
      <c r="T8" t="s">
        <v>606</v>
      </c>
      <c r="W8" t="s">
        <v>640</v>
      </c>
      <c r="X8">
        <v>0.75</v>
      </c>
      <c r="Y8">
        <v>0.89</v>
      </c>
      <c r="AB8">
        <v>0.52</v>
      </c>
      <c r="AJ8" t="s">
        <v>614</v>
      </c>
      <c r="AN8" t="s">
        <v>632</v>
      </c>
    </row>
    <row r="9" spans="3:40" x14ac:dyDescent="0.25">
      <c r="C9" t="s">
        <v>566</v>
      </c>
      <c r="G9">
        <v>650</v>
      </c>
      <c r="Q9" s="2">
        <v>7</v>
      </c>
      <c r="W9" t="s">
        <v>641</v>
      </c>
      <c r="X9">
        <v>0.9</v>
      </c>
      <c r="Y9">
        <v>1.04</v>
      </c>
      <c r="AB9">
        <v>0.53</v>
      </c>
      <c r="AJ9" t="s">
        <v>615</v>
      </c>
      <c r="AN9" t="s">
        <v>633</v>
      </c>
    </row>
    <row r="10" spans="3:40" x14ac:dyDescent="0.25">
      <c r="C10" t="s">
        <v>567</v>
      </c>
      <c r="G10">
        <v>900</v>
      </c>
      <c r="Q10" s="2">
        <v>10</v>
      </c>
      <c r="W10" t="s">
        <v>642</v>
      </c>
      <c r="X10">
        <v>1.05</v>
      </c>
      <c r="Y10">
        <v>1.19</v>
      </c>
      <c r="AB10">
        <v>0.54</v>
      </c>
      <c r="AJ10" t="s">
        <v>616</v>
      </c>
      <c r="AN10" t="s">
        <v>635</v>
      </c>
    </row>
    <row r="11" spans="3:40" x14ac:dyDescent="0.25">
      <c r="C11" t="s">
        <v>568</v>
      </c>
      <c r="G11">
        <v>1100</v>
      </c>
      <c r="Q11" s="2">
        <v>20</v>
      </c>
      <c r="W11" t="s">
        <v>643</v>
      </c>
      <c r="X11">
        <v>1.2</v>
      </c>
      <c r="Y11">
        <v>1.49</v>
      </c>
      <c r="AB11">
        <v>0.55000000000000004</v>
      </c>
      <c r="AJ11" t="s">
        <v>617</v>
      </c>
      <c r="AN11" t="s">
        <v>634</v>
      </c>
    </row>
    <row r="12" spans="3:40" x14ac:dyDescent="0.25">
      <c r="C12" t="s">
        <v>569</v>
      </c>
      <c r="G12">
        <v>1500</v>
      </c>
      <c r="Q12" s="2">
        <v>31.5</v>
      </c>
      <c r="W12" t="s">
        <v>644</v>
      </c>
      <c r="X12">
        <v>1.5</v>
      </c>
      <c r="Y12">
        <v>1.79</v>
      </c>
      <c r="AB12">
        <v>0.56000000000000005</v>
      </c>
      <c r="AJ12" t="s">
        <v>618</v>
      </c>
      <c r="AN12" t="s">
        <v>636</v>
      </c>
    </row>
    <row r="13" spans="3:40" x14ac:dyDescent="0.25">
      <c r="C13" t="s">
        <v>570</v>
      </c>
      <c r="W13" t="s">
        <v>645</v>
      </c>
      <c r="X13">
        <v>1.8</v>
      </c>
      <c r="Y13">
        <v>2.09</v>
      </c>
      <c r="AB13">
        <v>0.56999999999999995</v>
      </c>
      <c r="AJ13" t="s">
        <v>619</v>
      </c>
      <c r="AN13" t="s">
        <v>637</v>
      </c>
    </row>
    <row r="14" spans="3:40" x14ac:dyDescent="0.25">
      <c r="C14" t="s">
        <v>571</v>
      </c>
      <c r="W14" t="s">
        <v>646</v>
      </c>
      <c r="X14">
        <v>2.1</v>
      </c>
      <c r="Y14">
        <v>2.39</v>
      </c>
      <c r="AB14">
        <v>0.57999999999999996</v>
      </c>
      <c r="AJ14" t="s">
        <v>620</v>
      </c>
    </row>
    <row r="15" spans="3:40" x14ac:dyDescent="0.25">
      <c r="C15" t="s">
        <v>572</v>
      </c>
      <c r="W15" t="s">
        <v>656</v>
      </c>
      <c r="X15">
        <v>2.4</v>
      </c>
      <c r="Y15">
        <v>2.99</v>
      </c>
      <c r="AB15">
        <v>0.59</v>
      </c>
      <c r="AJ15" t="s">
        <v>621</v>
      </c>
    </row>
    <row r="16" spans="3:40" x14ac:dyDescent="0.25">
      <c r="C16" t="s">
        <v>573</v>
      </c>
      <c r="W16" t="s">
        <v>657</v>
      </c>
      <c r="X16">
        <v>3</v>
      </c>
      <c r="Y16">
        <v>3.59</v>
      </c>
      <c r="AB16">
        <v>0.6</v>
      </c>
      <c r="AH16" s="120"/>
      <c r="AJ16" t="s">
        <v>622</v>
      </c>
    </row>
    <row r="17" spans="3:36" x14ac:dyDescent="0.25">
      <c r="C17" t="s">
        <v>574</v>
      </c>
      <c r="W17" t="s">
        <v>658</v>
      </c>
      <c r="X17">
        <v>3.6</v>
      </c>
      <c r="Y17">
        <v>4.1900000000000004</v>
      </c>
      <c r="AB17">
        <v>0.61</v>
      </c>
      <c r="AH17" s="120"/>
      <c r="AJ17" t="s">
        <v>623</v>
      </c>
    </row>
    <row r="18" spans="3:36" x14ac:dyDescent="0.25">
      <c r="C18" t="s">
        <v>575</v>
      </c>
      <c r="W18" t="s">
        <v>659</v>
      </c>
      <c r="X18">
        <v>4.2</v>
      </c>
      <c r="Y18">
        <v>4.76</v>
      </c>
      <c r="AB18">
        <v>0.62</v>
      </c>
      <c r="AH18" s="120"/>
      <c r="AJ18" t="s">
        <v>624</v>
      </c>
    </row>
    <row r="19" spans="3:36" x14ac:dyDescent="0.25">
      <c r="C19" t="s">
        <v>576</v>
      </c>
      <c r="W19" t="s">
        <v>660</v>
      </c>
      <c r="X19">
        <v>4.8</v>
      </c>
      <c r="Y19">
        <v>5.39</v>
      </c>
      <c r="AB19">
        <v>0.63</v>
      </c>
      <c r="AH19" s="120"/>
      <c r="AJ19" t="s">
        <v>625</v>
      </c>
    </row>
    <row r="20" spans="3:36" x14ac:dyDescent="0.25">
      <c r="C20" t="s">
        <v>577</v>
      </c>
      <c r="W20" t="s">
        <v>661</v>
      </c>
      <c r="X20">
        <v>5.4</v>
      </c>
      <c r="Y20">
        <v>6</v>
      </c>
      <c r="AB20">
        <v>0.64</v>
      </c>
      <c r="AH20" s="120"/>
      <c r="AJ20" t="s">
        <v>626</v>
      </c>
    </row>
    <row r="21" spans="3:36" x14ac:dyDescent="0.25">
      <c r="C21" t="s">
        <v>578</v>
      </c>
      <c r="AB21">
        <v>0.65</v>
      </c>
      <c r="AH21" s="120"/>
      <c r="AJ21" t="s">
        <v>627</v>
      </c>
    </row>
    <row r="22" spans="3:36" x14ac:dyDescent="0.25">
      <c r="C22" t="s">
        <v>579</v>
      </c>
      <c r="AB22">
        <v>0.66</v>
      </c>
      <c r="AH22" s="120"/>
    </row>
    <row r="23" spans="3:36" x14ac:dyDescent="0.25">
      <c r="C23" t="s">
        <v>580</v>
      </c>
      <c r="AB23">
        <v>0.67</v>
      </c>
    </row>
    <row r="24" spans="3:36" x14ac:dyDescent="0.25">
      <c r="C24" t="s">
        <v>581</v>
      </c>
      <c r="AB24">
        <v>0.68</v>
      </c>
    </row>
    <row r="25" spans="3:36" x14ac:dyDescent="0.25">
      <c r="C25" t="s">
        <v>582</v>
      </c>
      <c r="AB25">
        <v>0.69</v>
      </c>
    </row>
    <row r="26" spans="3:36" x14ac:dyDescent="0.25">
      <c r="C26" t="s">
        <v>583</v>
      </c>
      <c r="AB26">
        <v>0.7</v>
      </c>
    </row>
    <row r="27" spans="3:36" x14ac:dyDescent="0.25">
      <c r="C27" t="s">
        <v>584</v>
      </c>
      <c r="AB27">
        <v>0.71</v>
      </c>
      <c r="AH27" s="120"/>
      <c r="AI27" s="120"/>
    </row>
    <row r="28" spans="3:36" x14ac:dyDescent="0.25">
      <c r="C28" t="s">
        <v>585</v>
      </c>
      <c r="AB28">
        <v>0.72</v>
      </c>
      <c r="AH28" s="120"/>
      <c r="AI28" s="120"/>
    </row>
    <row r="29" spans="3:36" x14ac:dyDescent="0.25">
      <c r="C29" t="s">
        <v>586</v>
      </c>
      <c r="AB29">
        <v>0.73</v>
      </c>
      <c r="AH29" s="120"/>
      <c r="AI29" s="120"/>
    </row>
    <row r="30" spans="3:36" x14ac:dyDescent="0.25">
      <c r="C30" t="s">
        <v>587</v>
      </c>
      <c r="AB30">
        <v>0.74</v>
      </c>
      <c r="AH30" s="120"/>
      <c r="AI30" s="120"/>
    </row>
    <row r="31" spans="3:36" x14ac:dyDescent="0.25">
      <c r="C31" t="s">
        <v>588</v>
      </c>
      <c r="AB31">
        <v>0.75</v>
      </c>
      <c r="AH31" s="120"/>
      <c r="AI31" s="120"/>
    </row>
    <row r="32" spans="3:36" x14ac:dyDescent="0.25">
      <c r="C32" t="s">
        <v>589</v>
      </c>
      <c r="AB32">
        <v>0.76</v>
      </c>
      <c r="AH32" s="120"/>
      <c r="AI32" s="120"/>
    </row>
    <row r="33" spans="3:35" x14ac:dyDescent="0.25">
      <c r="C33" t="s">
        <v>590</v>
      </c>
      <c r="AB33">
        <v>0.77</v>
      </c>
      <c r="AH33" s="120"/>
      <c r="AI33" s="120"/>
    </row>
    <row r="34" spans="3:35" x14ac:dyDescent="0.25">
      <c r="C34" t="s">
        <v>591</v>
      </c>
      <c r="AB34">
        <v>0.78</v>
      </c>
      <c r="AH34" s="120"/>
      <c r="AI34" s="120"/>
    </row>
    <row r="35" spans="3:35" x14ac:dyDescent="0.25">
      <c r="C35" t="s">
        <v>592</v>
      </c>
      <c r="AB35">
        <v>0.79</v>
      </c>
      <c r="AH35" s="120"/>
      <c r="AI35" s="120"/>
    </row>
    <row r="36" spans="3:35" x14ac:dyDescent="0.25">
      <c r="C36" t="s">
        <v>593</v>
      </c>
      <c r="AB36">
        <v>0.8</v>
      </c>
      <c r="AH36" s="120"/>
      <c r="AI36" s="120"/>
    </row>
    <row r="37" spans="3:35" x14ac:dyDescent="0.25">
      <c r="C37" t="s">
        <v>594</v>
      </c>
      <c r="AB37">
        <v>0.81</v>
      </c>
      <c r="AH37" s="120"/>
      <c r="AI37" s="120"/>
    </row>
    <row r="38" spans="3:35" x14ac:dyDescent="0.25">
      <c r="AB38">
        <v>0.82</v>
      </c>
      <c r="AH38" s="120"/>
      <c r="AI38" s="120"/>
    </row>
    <row r="39" spans="3:35" x14ac:dyDescent="0.25">
      <c r="AB39">
        <v>0.83</v>
      </c>
      <c r="AH39" s="120"/>
      <c r="AI39" s="120"/>
    </row>
    <row r="40" spans="3:35" x14ac:dyDescent="0.25">
      <c r="AB40">
        <v>0.84</v>
      </c>
      <c r="AH40" s="120"/>
      <c r="AI40" s="120"/>
    </row>
    <row r="41" spans="3:35" x14ac:dyDescent="0.25">
      <c r="D41" t="s">
        <v>662</v>
      </c>
      <c r="F41" t="s">
        <v>663</v>
      </c>
      <c r="AB41">
        <v>0.85</v>
      </c>
      <c r="AH41" s="120"/>
      <c r="AI41" s="120"/>
    </row>
    <row r="42" spans="3:35" x14ac:dyDescent="0.25">
      <c r="D42" t="s">
        <v>14</v>
      </c>
      <c r="E42" t="s">
        <v>21</v>
      </c>
      <c r="F42" t="s">
        <v>14</v>
      </c>
      <c r="G42" t="s">
        <v>21</v>
      </c>
      <c r="AB42">
        <v>0.86</v>
      </c>
      <c r="AH42" s="120"/>
      <c r="AI42" s="120"/>
    </row>
    <row r="43" spans="3:35" x14ac:dyDescent="0.25">
      <c r="C43" t="str">
        <f t="shared" ref="C43:C75" si="0">CONCATENATE($G$5, C5)</f>
        <v>275ILOOP gain mb = EEPROM; VLOOP gain mb = EEPROM, FSW = EEPROM</v>
      </c>
      <c r="F43" t="s">
        <v>248</v>
      </c>
      <c r="AB43">
        <v>0.87</v>
      </c>
    </row>
    <row r="44" spans="3:35" x14ac:dyDescent="0.25">
      <c r="C44" t="str">
        <f t="shared" si="0"/>
        <v>275ILOOP gain mb = EEPROM, VLOOP gain mb = EEPROM</v>
      </c>
      <c r="F44">
        <v>0</v>
      </c>
      <c r="AB44">
        <v>0.88</v>
      </c>
    </row>
    <row r="45" spans="3:35" x14ac:dyDescent="0.25">
      <c r="C45" t="str">
        <f t="shared" si="0"/>
        <v>275ILOOP gain mb = 2, VLOOP gain mb = 0.5</v>
      </c>
      <c r="F45">
        <v>1</v>
      </c>
      <c r="AB45">
        <v>0.89</v>
      </c>
    </row>
    <row r="46" spans="3:35" x14ac:dyDescent="0.25">
      <c r="C46" t="str">
        <f t="shared" si="0"/>
        <v>275ILOOP gain mb = 2, VLOOP gain mb = 1</v>
      </c>
      <c r="F46">
        <v>2</v>
      </c>
      <c r="AB46">
        <v>0.9</v>
      </c>
    </row>
    <row r="47" spans="3:35" x14ac:dyDescent="0.25">
      <c r="C47" t="str">
        <f t="shared" si="0"/>
        <v>275ILOOP gain mb = 2, VLOOP gain mb = 2</v>
      </c>
      <c r="F47">
        <v>3</v>
      </c>
      <c r="AB47">
        <v>0.91</v>
      </c>
    </row>
    <row r="48" spans="3:35" x14ac:dyDescent="0.25">
      <c r="C48" t="str">
        <f t="shared" si="0"/>
        <v>275ILOOP gain mb = 2, VLOOP gain mb = 4</v>
      </c>
      <c r="F48">
        <v>4</v>
      </c>
      <c r="AB48">
        <v>0.92</v>
      </c>
    </row>
    <row r="49" spans="3:28" x14ac:dyDescent="0.25">
      <c r="C49" t="str">
        <f t="shared" si="0"/>
        <v>275ILOOP gain mb = 2, VLOOP gain mb = 8</v>
      </c>
      <c r="F49">
        <v>5</v>
      </c>
      <c r="AB49">
        <v>0.93</v>
      </c>
    </row>
    <row r="50" spans="3:28" x14ac:dyDescent="0.25">
      <c r="C50" t="str">
        <f t="shared" si="0"/>
        <v>275ILOOP gain mb = 3, VLOOP gain mb = 0.5</v>
      </c>
      <c r="F50">
        <v>6</v>
      </c>
      <c r="AB50">
        <v>0.94</v>
      </c>
    </row>
    <row r="51" spans="3:28" x14ac:dyDescent="0.25">
      <c r="C51" t="str">
        <f t="shared" si="0"/>
        <v>275ILOOP gain mb = 3, VLOOP gain mb = 1</v>
      </c>
      <c r="F51">
        <v>0</v>
      </c>
      <c r="AB51">
        <v>0.95</v>
      </c>
    </row>
    <row r="52" spans="3:28" x14ac:dyDescent="0.25">
      <c r="C52" t="str">
        <f t="shared" si="0"/>
        <v>275ILOOP gain mb = 3, VLOOP gain mb = 2</v>
      </c>
      <c r="F52">
        <v>1</v>
      </c>
      <c r="AB52">
        <v>0.96</v>
      </c>
    </row>
    <row r="53" spans="3:28" x14ac:dyDescent="0.25">
      <c r="C53" t="str">
        <f t="shared" si="0"/>
        <v>275ILOOP gain mb = 3, VLOOP gain mb = 4</v>
      </c>
      <c r="F53">
        <v>2</v>
      </c>
      <c r="AB53">
        <v>0.97</v>
      </c>
    </row>
    <row r="54" spans="3:28" x14ac:dyDescent="0.25">
      <c r="C54" t="str">
        <f t="shared" si="0"/>
        <v>275ILOOP gain mb = 3, VLOOP gain mb = 8</v>
      </c>
      <c r="F54">
        <v>3</v>
      </c>
      <c r="AB54">
        <v>0.98</v>
      </c>
    </row>
    <row r="55" spans="3:28" x14ac:dyDescent="0.25">
      <c r="C55" t="str">
        <f t="shared" si="0"/>
        <v>275ILOOP gain mb = 4, VLOOP gain mb = 0.5</v>
      </c>
      <c r="F55">
        <v>11</v>
      </c>
      <c r="AB55">
        <v>0.99</v>
      </c>
    </row>
    <row r="56" spans="3:28" x14ac:dyDescent="0.25">
      <c r="C56" t="str">
        <f t="shared" si="0"/>
        <v>275ILOOP gain mb = 4, VLOOP gain mb = 1</v>
      </c>
      <c r="F56">
        <v>4</v>
      </c>
      <c r="AB56">
        <v>1</v>
      </c>
    </row>
    <row r="57" spans="3:28" x14ac:dyDescent="0.25">
      <c r="C57" t="str">
        <f t="shared" si="0"/>
        <v>275ILOOP gain mb = 4, VLOOP gain mb = 2</v>
      </c>
      <c r="F57">
        <v>5</v>
      </c>
      <c r="AB57">
        <v>1.01</v>
      </c>
    </row>
    <row r="58" spans="3:28" x14ac:dyDescent="0.25">
      <c r="C58" t="str">
        <f t="shared" si="0"/>
        <v>275ILOOP gain mb = 4, VLOOP gain mb = 4</v>
      </c>
      <c r="F58">
        <v>6</v>
      </c>
      <c r="AB58">
        <v>1.02</v>
      </c>
    </row>
    <row r="59" spans="3:28" x14ac:dyDescent="0.25">
      <c r="C59" t="str">
        <f t="shared" si="0"/>
        <v>275ILOOP gain mb = 4, VLOOP gain mb = 8</v>
      </c>
      <c r="F59">
        <v>7</v>
      </c>
      <c r="AB59">
        <v>1.03</v>
      </c>
    </row>
    <row r="60" spans="3:28" x14ac:dyDescent="0.25">
      <c r="C60" t="str">
        <f t="shared" si="0"/>
        <v>275ILOOP gain mb = 5, VLOOP gain mb = 0.5</v>
      </c>
      <c r="F60">
        <v>0</v>
      </c>
      <c r="AB60">
        <v>1.04</v>
      </c>
    </row>
    <row r="61" spans="3:28" x14ac:dyDescent="0.25">
      <c r="C61" t="str">
        <f t="shared" si="0"/>
        <v>275ILOOP gain mb = 5, VLOOP gain mb = 1</v>
      </c>
      <c r="F61">
        <v>8</v>
      </c>
      <c r="AB61">
        <v>1.05</v>
      </c>
    </row>
    <row r="62" spans="3:28" x14ac:dyDescent="0.25">
      <c r="C62" t="str">
        <f t="shared" si="0"/>
        <v>275ILOOP gain mb = 5, VLOOP gain mb = 2</v>
      </c>
      <c r="F62">
        <v>9</v>
      </c>
      <c r="AB62">
        <v>1.06</v>
      </c>
    </row>
    <row r="63" spans="3:28" x14ac:dyDescent="0.25">
      <c r="C63" t="str">
        <f t="shared" si="0"/>
        <v>275ILOOP gain mb = 5, VLOOP gain mb = 4</v>
      </c>
      <c r="F63">
        <v>10</v>
      </c>
      <c r="AB63">
        <v>1.07</v>
      </c>
    </row>
    <row r="64" spans="3:28" x14ac:dyDescent="0.25">
      <c r="C64" t="str">
        <f t="shared" si="0"/>
        <v>275ILOOP gain mb = 5, VLOOP gain mb = 8</v>
      </c>
      <c r="F64">
        <v>11</v>
      </c>
      <c r="AB64">
        <v>1.08</v>
      </c>
    </row>
    <row r="65" spans="3:28" x14ac:dyDescent="0.25">
      <c r="C65" t="str">
        <f t="shared" si="0"/>
        <v>275ILOOP gain mb = 6, VLOOP gain mb = 0.5</v>
      </c>
      <c r="F65">
        <v>5</v>
      </c>
      <c r="AB65">
        <v>1.0900000000000001</v>
      </c>
    </row>
    <row r="66" spans="3:28" x14ac:dyDescent="0.25">
      <c r="C66" t="str">
        <f t="shared" si="0"/>
        <v>275ILOOP gain mb = 6, VLOOP gain mb = 1</v>
      </c>
      <c r="F66">
        <v>12</v>
      </c>
      <c r="AB66">
        <v>1.1000000000000001</v>
      </c>
    </row>
    <row r="67" spans="3:28" x14ac:dyDescent="0.25">
      <c r="C67" t="str">
        <f t="shared" si="0"/>
        <v>275ILOOP gain mb = 6, VLOOP gain mb = 2</v>
      </c>
      <c r="F67">
        <v>13</v>
      </c>
      <c r="AB67">
        <v>1.1100000000000001</v>
      </c>
    </row>
    <row r="68" spans="3:28" x14ac:dyDescent="0.25">
      <c r="C68" t="str">
        <f t="shared" si="0"/>
        <v>275ILOOP gain mb = 6, VLOOP gain mb = 4</v>
      </c>
      <c r="F68">
        <v>14</v>
      </c>
      <c r="AB68">
        <v>1.1200000000000001</v>
      </c>
    </row>
    <row r="69" spans="3:28" x14ac:dyDescent="0.25">
      <c r="C69" t="str">
        <f t="shared" si="0"/>
        <v>275ILOOP gain mb = 6, VLOOP gain mb = 8</v>
      </c>
      <c r="F69">
        <v>15</v>
      </c>
      <c r="AB69">
        <v>1.1299999999999999</v>
      </c>
    </row>
    <row r="70" spans="3:28" x14ac:dyDescent="0.25">
      <c r="C70" t="str">
        <f t="shared" si="0"/>
        <v>275ILOOP gain mb = 7, VLOOP gain mb = 0.5</v>
      </c>
      <c r="F70">
        <v>10</v>
      </c>
      <c r="AB70">
        <v>1.1399999999999999</v>
      </c>
    </row>
    <row r="71" spans="3:28" x14ac:dyDescent="0.25">
      <c r="C71" t="str">
        <f t="shared" si="0"/>
        <v>275ILOOP gain mb = 7, VLOOP gain mb = 1</v>
      </c>
      <c r="F71">
        <v>11</v>
      </c>
      <c r="AB71">
        <v>1.1499999999999999</v>
      </c>
    </row>
    <row r="72" spans="3:28" x14ac:dyDescent="0.25">
      <c r="C72" t="str">
        <f t="shared" si="0"/>
        <v>275ILOOP gain mb = 7, VLOOP gain mb = 2</v>
      </c>
      <c r="F72">
        <v>12</v>
      </c>
      <c r="AB72">
        <v>1.1599999999999999</v>
      </c>
    </row>
    <row r="73" spans="3:28" x14ac:dyDescent="0.25">
      <c r="C73" t="str">
        <f t="shared" si="0"/>
        <v>275ILOOP gain mb = 7, VLOOP gain mb = 4</v>
      </c>
      <c r="F73">
        <v>13</v>
      </c>
      <c r="AB73">
        <v>1.17</v>
      </c>
    </row>
    <row r="74" spans="3:28" x14ac:dyDescent="0.25">
      <c r="C74" t="str">
        <f t="shared" si="0"/>
        <v>275ILOOP gain mb = 7, VLOOP gain mb = 8</v>
      </c>
      <c r="F74">
        <v>14</v>
      </c>
      <c r="AB74">
        <v>1.18</v>
      </c>
    </row>
    <row r="75" spans="3:28" x14ac:dyDescent="0.25">
      <c r="C75" t="str">
        <f t="shared" si="0"/>
        <v>275ILOOP gain mb = 10, VLOOP gain mb = 2</v>
      </c>
      <c r="F75">
        <v>15</v>
      </c>
      <c r="AB75">
        <v>1.19</v>
      </c>
    </row>
    <row r="76" spans="3:28" x14ac:dyDescent="0.25">
      <c r="C76" t="str">
        <f t="shared" ref="C76:C108" si="1">CONCATENATE($G$6, C5)</f>
        <v>325ILOOP gain mb = EEPROM; VLOOP gain mb = EEPROM, FSW = EEPROM</v>
      </c>
      <c r="AB76">
        <v>1.2</v>
      </c>
    </row>
    <row r="77" spans="3:28" x14ac:dyDescent="0.25">
      <c r="C77" t="str">
        <f t="shared" si="1"/>
        <v>325ILOOP gain mb = EEPROM, VLOOP gain mb = EEPROM</v>
      </c>
      <c r="AB77">
        <v>1.22</v>
      </c>
    </row>
    <row r="78" spans="3:28" x14ac:dyDescent="0.25">
      <c r="C78" t="str">
        <f t="shared" si="1"/>
        <v>325ILOOP gain mb = 2, VLOOP gain mb = 0.5</v>
      </c>
      <c r="AB78">
        <v>1.24</v>
      </c>
    </row>
    <row r="79" spans="3:28" x14ac:dyDescent="0.25">
      <c r="C79" t="str">
        <f t="shared" si="1"/>
        <v>325ILOOP gain mb = 2, VLOOP gain mb = 1</v>
      </c>
      <c r="AB79">
        <v>1.26</v>
      </c>
    </row>
    <row r="80" spans="3:28" x14ac:dyDescent="0.25">
      <c r="C80" t="str">
        <f t="shared" si="1"/>
        <v>325ILOOP gain mb = 2, VLOOP gain mb = 2</v>
      </c>
      <c r="AB80">
        <v>1.28</v>
      </c>
    </row>
    <row r="81" spans="3:28" x14ac:dyDescent="0.25">
      <c r="C81" t="str">
        <f t="shared" si="1"/>
        <v>325ILOOP gain mb = 2, VLOOP gain mb = 4</v>
      </c>
      <c r="AB81">
        <v>1.3</v>
      </c>
    </row>
    <row r="82" spans="3:28" x14ac:dyDescent="0.25">
      <c r="C82" t="str">
        <f t="shared" si="1"/>
        <v>325ILOOP gain mb = 2, VLOOP gain mb = 8</v>
      </c>
      <c r="AB82">
        <v>1.32</v>
      </c>
    </row>
    <row r="83" spans="3:28" x14ac:dyDescent="0.25">
      <c r="C83" t="str">
        <f t="shared" si="1"/>
        <v>325ILOOP gain mb = 3, VLOOP gain mb = 0.5</v>
      </c>
      <c r="AB83">
        <v>1.34</v>
      </c>
    </row>
    <row r="84" spans="3:28" x14ac:dyDescent="0.25">
      <c r="C84" t="str">
        <f t="shared" si="1"/>
        <v>325ILOOP gain mb = 3, VLOOP gain mb = 1</v>
      </c>
      <c r="AB84">
        <v>1.36</v>
      </c>
    </row>
    <row r="85" spans="3:28" x14ac:dyDescent="0.25">
      <c r="C85" t="str">
        <f t="shared" si="1"/>
        <v>325ILOOP gain mb = 3, VLOOP gain mb = 2</v>
      </c>
      <c r="AB85">
        <v>1.38</v>
      </c>
    </row>
    <row r="86" spans="3:28" x14ac:dyDescent="0.25">
      <c r="C86" t="str">
        <f t="shared" si="1"/>
        <v>325ILOOP gain mb = 3, VLOOP gain mb = 4</v>
      </c>
      <c r="AB86">
        <v>1.4</v>
      </c>
    </row>
    <row r="87" spans="3:28" x14ac:dyDescent="0.25">
      <c r="C87" t="str">
        <f t="shared" si="1"/>
        <v>325ILOOP gain mb = 3, VLOOP gain mb = 8</v>
      </c>
      <c r="AB87">
        <v>1.42</v>
      </c>
    </row>
    <row r="88" spans="3:28" x14ac:dyDescent="0.25">
      <c r="C88" t="str">
        <f t="shared" si="1"/>
        <v>325ILOOP gain mb = 4, VLOOP gain mb = 0.5</v>
      </c>
      <c r="AB88">
        <v>1.44</v>
      </c>
    </row>
    <row r="89" spans="3:28" x14ac:dyDescent="0.25">
      <c r="C89" t="str">
        <f t="shared" si="1"/>
        <v>325ILOOP gain mb = 4, VLOOP gain mb = 1</v>
      </c>
      <c r="AB89">
        <v>1.46</v>
      </c>
    </row>
    <row r="90" spans="3:28" x14ac:dyDescent="0.25">
      <c r="C90" t="str">
        <f t="shared" si="1"/>
        <v>325ILOOP gain mb = 4, VLOOP gain mb = 2</v>
      </c>
      <c r="AB90">
        <v>1.48</v>
      </c>
    </row>
    <row r="91" spans="3:28" x14ac:dyDescent="0.25">
      <c r="C91" t="str">
        <f t="shared" si="1"/>
        <v>325ILOOP gain mb = 4, VLOOP gain mb = 4</v>
      </c>
      <c r="AB91">
        <v>1.5</v>
      </c>
    </row>
    <row r="92" spans="3:28" x14ac:dyDescent="0.25">
      <c r="C92" t="str">
        <f t="shared" si="1"/>
        <v>325ILOOP gain mb = 4, VLOOP gain mb = 8</v>
      </c>
      <c r="AB92">
        <v>1.52</v>
      </c>
    </row>
    <row r="93" spans="3:28" x14ac:dyDescent="0.25">
      <c r="C93" t="str">
        <f t="shared" si="1"/>
        <v>325ILOOP gain mb = 5, VLOOP gain mb = 0.5</v>
      </c>
      <c r="AB93">
        <v>1.54</v>
      </c>
    </row>
    <row r="94" spans="3:28" x14ac:dyDescent="0.25">
      <c r="C94" t="str">
        <f t="shared" si="1"/>
        <v>325ILOOP gain mb = 5, VLOOP gain mb = 1</v>
      </c>
      <c r="AB94">
        <v>1.56</v>
      </c>
    </row>
    <row r="95" spans="3:28" x14ac:dyDescent="0.25">
      <c r="C95" t="str">
        <f t="shared" si="1"/>
        <v>325ILOOP gain mb = 5, VLOOP gain mb = 2</v>
      </c>
      <c r="AB95">
        <v>1.58</v>
      </c>
    </row>
    <row r="96" spans="3:28" x14ac:dyDescent="0.25">
      <c r="C96" t="str">
        <f t="shared" si="1"/>
        <v>325ILOOP gain mb = 5, VLOOP gain mb = 4</v>
      </c>
      <c r="AB96">
        <v>1.6</v>
      </c>
    </row>
    <row r="97" spans="3:28" x14ac:dyDescent="0.25">
      <c r="C97" t="str">
        <f t="shared" si="1"/>
        <v>325ILOOP gain mb = 5, VLOOP gain mb = 8</v>
      </c>
      <c r="AB97">
        <v>1.62</v>
      </c>
    </row>
    <row r="98" spans="3:28" x14ac:dyDescent="0.25">
      <c r="C98" t="str">
        <f t="shared" si="1"/>
        <v>325ILOOP gain mb = 6, VLOOP gain mb = 0.5</v>
      </c>
      <c r="AB98">
        <v>1.64</v>
      </c>
    </row>
    <row r="99" spans="3:28" x14ac:dyDescent="0.25">
      <c r="C99" t="str">
        <f t="shared" si="1"/>
        <v>325ILOOP gain mb = 6, VLOOP gain mb = 1</v>
      </c>
      <c r="AB99">
        <v>1.66</v>
      </c>
    </row>
    <row r="100" spans="3:28" x14ac:dyDescent="0.25">
      <c r="C100" t="str">
        <f t="shared" si="1"/>
        <v>325ILOOP gain mb = 6, VLOOP gain mb = 2</v>
      </c>
      <c r="AB100">
        <v>1.68</v>
      </c>
    </row>
    <row r="101" spans="3:28" x14ac:dyDescent="0.25">
      <c r="C101" t="str">
        <f t="shared" si="1"/>
        <v>325ILOOP gain mb = 6, VLOOP gain mb = 4</v>
      </c>
      <c r="AB101">
        <v>1.7</v>
      </c>
    </row>
    <row r="102" spans="3:28" x14ac:dyDescent="0.25">
      <c r="C102" t="str">
        <f t="shared" si="1"/>
        <v>325ILOOP gain mb = 6, VLOOP gain mb = 8</v>
      </c>
      <c r="AB102">
        <v>1.72</v>
      </c>
    </row>
    <row r="103" spans="3:28" x14ac:dyDescent="0.25">
      <c r="C103" t="str">
        <f t="shared" si="1"/>
        <v>325ILOOP gain mb = 7, VLOOP gain mb = 0.5</v>
      </c>
      <c r="AB103">
        <v>1.74</v>
      </c>
    </row>
    <row r="104" spans="3:28" x14ac:dyDescent="0.25">
      <c r="C104" t="str">
        <f t="shared" si="1"/>
        <v>325ILOOP gain mb = 7, VLOOP gain mb = 1</v>
      </c>
      <c r="AB104">
        <v>1.76</v>
      </c>
    </row>
    <row r="105" spans="3:28" x14ac:dyDescent="0.25">
      <c r="C105" t="str">
        <f t="shared" si="1"/>
        <v>325ILOOP gain mb = 7, VLOOP gain mb = 2</v>
      </c>
      <c r="AB105">
        <v>1.78</v>
      </c>
    </row>
    <row r="106" spans="3:28" x14ac:dyDescent="0.25">
      <c r="C106" t="str">
        <f t="shared" si="1"/>
        <v>325ILOOP gain mb = 7, VLOOP gain mb = 4</v>
      </c>
      <c r="AB106">
        <v>1.8</v>
      </c>
    </row>
    <row r="107" spans="3:28" x14ac:dyDescent="0.25">
      <c r="C107" t="str">
        <f t="shared" si="1"/>
        <v>325ILOOP gain mb = 7, VLOOP gain mb = 8</v>
      </c>
      <c r="AB107">
        <v>1.82</v>
      </c>
    </row>
    <row r="108" spans="3:28" x14ac:dyDescent="0.25">
      <c r="C108" t="str">
        <f t="shared" si="1"/>
        <v>325ILOOP gain mb = 10, VLOOP gain mb = 2</v>
      </c>
      <c r="AB108">
        <v>1.84</v>
      </c>
    </row>
    <row r="109" spans="3:28" x14ac:dyDescent="0.25">
      <c r="C109" t="str">
        <f t="shared" ref="C109:C141" si="2">CONCATENATE($G$7, C5)</f>
        <v>450ILOOP gain mb = EEPROM; VLOOP gain mb = EEPROM, FSW = EEPROM</v>
      </c>
      <c r="AB109">
        <v>1.86</v>
      </c>
    </row>
    <row r="110" spans="3:28" x14ac:dyDescent="0.25">
      <c r="C110" t="str">
        <f t="shared" si="2"/>
        <v>450ILOOP gain mb = EEPROM, VLOOP gain mb = EEPROM</v>
      </c>
      <c r="AB110">
        <v>1.88</v>
      </c>
    </row>
    <row r="111" spans="3:28" x14ac:dyDescent="0.25">
      <c r="C111" t="str">
        <f t="shared" si="2"/>
        <v>450ILOOP gain mb = 2, VLOOP gain mb = 0.5</v>
      </c>
      <c r="AB111">
        <v>1.9</v>
      </c>
    </row>
    <row r="112" spans="3:28" x14ac:dyDescent="0.25">
      <c r="C112" t="str">
        <f t="shared" si="2"/>
        <v>450ILOOP gain mb = 2, VLOOP gain mb = 1</v>
      </c>
      <c r="AB112">
        <v>1.92</v>
      </c>
    </row>
    <row r="113" spans="3:28" x14ac:dyDescent="0.25">
      <c r="C113" t="str">
        <f t="shared" si="2"/>
        <v>450ILOOP gain mb = 2, VLOOP gain mb = 2</v>
      </c>
      <c r="AB113">
        <v>1.94</v>
      </c>
    </row>
    <row r="114" spans="3:28" x14ac:dyDescent="0.25">
      <c r="C114" t="str">
        <f t="shared" si="2"/>
        <v>450ILOOP gain mb = 2, VLOOP gain mb = 4</v>
      </c>
      <c r="AB114">
        <v>1.96</v>
      </c>
    </row>
    <row r="115" spans="3:28" x14ac:dyDescent="0.25">
      <c r="C115" t="str">
        <f t="shared" si="2"/>
        <v>450ILOOP gain mb = 2, VLOOP gain mb = 8</v>
      </c>
      <c r="AB115">
        <v>1.98</v>
      </c>
    </row>
    <row r="116" spans="3:28" x14ac:dyDescent="0.25">
      <c r="C116" t="str">
        <f t="shared" si="2"/>
        <v>450ILOOP gain mb = 3, VLOOP gain mb = 0.5</v>
      </c>
      <c r="AB116">
        <v>2</v>
      </c>
    </row>
    <row r="117" spans="3:28" x14ac:dyDescent="0.25">
      <c r="C117" t="str">
        <f t="shared" si="2"/>
        <v>450ILOOP gain mb = 3, VLOOP gain mb = 1</v>
      </c>
      <c r="AB117">
        <v>2.02</v>
      </c>
    </row>
    <row r="118" spans="3:28" x14ac:dyDescent="0.25">
      <c r="C118" t="str">
        <f t="shared" si="2"/>
        <v>450ILOOP gain mb = 3, VLOOP gain mb = 2</v>
      </c>
      <c r="AB118">
        <v>2.04</v>
      </c>
    </row>
    <row r="119" spans="3:28" x14ac:dyDescent="0.25">
      <c r="C119" t="str">
        <f t="shared" si="2"/>
        <v>450ILOOP gain mb = 3, VLOOP gain mb = 4</v>
      </c>
      <c r="AB119">
        <v>2.06</v>
      </c>
    </row>
    <row r="120" spans="3:28" x14ac:dyDescent="0.25">
      <c r="C120" t="str">
        <f t="shared" si="2"/>
        <v>450ILOOP gain mb = 3, VLOOP gain mb = 8</v>
      </c>
      <c r="AB120">
        <v>2.08</v>
      </c>
    </row>
    <row r="121" spans="3:28" x14ac:dyDescent="0.25">
      <c r="C121" t="str">
        <f t="shared" si="2"/>
        <v>450ILOOP gain mb = 4, VLOOP gain mb = 0.5</v>
      </c>
      <c r="AB121">
        <v>2.1</v>
      </c>
    </row>
    <row r="122" spans="3:28" x14ac:dyDescent="0.25">
      <c r="C122" t="str">
        <f t="shared" si="2"/>
        <v>450ILOOP gain mb = 4, VLOOP gain mb = 1</v>
      </c>
      <c r="AB122">
        <v>2.12</v>
      </c>
    </row>
    <row r="123" spans="3:28" x14ac:dyDescent="0.25">
      <c r="C123" t="str">
        <f t="shared" si="2"/>
        <v>450ILOOP gain mb = 4, VLOOP gain mb = 2</v>
      </c>
      <c r="AB123">
        <v>2.14</v>
      </c>
    </row>
    <row r="124" spans="3:28" x14ac:dyDescent="0.25">
      <c r="C124" t="str">
        <f t="shared" si="2"/>
        <v>450ILOOP gain mb = 4, VLOOP gain mb = 4</v>
      </c>
      <c r="AB124">
        <v>2.16</v>
      </c>
    </row>
    <row r="125" spans="3:28" x14ac:dyDescent="0.25">
      <c r="C125" t="str">
        <f t="shared" si="2"/>
        <v>450ILOOP gain mb = 4, VLOOP gain mb = 8</v>
      </c>
      <c r="AB125">
        <v>2.1800000000000002</v>
      </c>
    </row>
    <row r="126" spans="3:28" x14ac:dyDescent="0.25">
      <c r="C126" t="str">
        <f t="shared" si="2"/>
        <v>450ILOOP gain mb = 5, VLOOP gain mb = 0.5</v>
      </c>
      <c r="AB126">
        <v>2.2000000000000002</v>
      </c>
    </row>
    <row r="127" spans="3:28" x14ac:dyDescent="0.25">
      <c r="C127" t="str">
        <f t="shared" si="2"/>
        <v>450ILOOP gain mb = 5, VLOOP gain mb = 1</v>
      </c>
      <c r="AB127">
        <v>2.2200000000000002</v>
      </c>
    </row>
    <row r="128" spans="3:28" x14ac:dyDescent="0.25">
      <c r="C128" t="str">
        <f t="shared" si="2"/>
        <v>450ILOOP gain mb = 5, VLOOP gain mb = 2</v>
      </c>
      <c r="AB128">
        <v>2.2400000000000002</v>
      </c>
    </row>
    <row r="129" spans="3:28" x14ac:dyDescent="0.25">
      <c r="C129" t="str">
        <f t="shared" si="2"/>
        <v>450ILOOP gain mb = 5, VLOOP gain mb = 4</v>
      </c>
      <c r="AB129">
        <v>2.2599999999999998</v>
      </c>
    </row>
    <row r="130" spans="3:28" x14ac:dyDescent="0.25">
      <c r="C130" t="str">
        <f t="shared" si="2"/>
        <v>450ILOOP gain mb = 5, VLOOP gain mb = 8</v>
      </c>
      <c r="AB130">
        <v>2.2799999999999998</v>
      </c>
    </row>
    <row r="131" spans="3:28" x14ac:dyDescent="0.25">
      <c r="C131" t="str">
        <f t="shared" si="2"/>
        <v>450ILOOP gain mb = 6, VLOOP gain mb = 0.5</v>
      </c>
      <c r="AB131">
        <v>2.2999999999999998</v>
      </c>
    </row>
    <row r="132" spans="3:28" x14ac:dyDescent="0.25">
      <c r="C132" t="str">
        <f t="shared" si="2"/>
        <v>450ILOOP gain mb = 6, VLOOP gain mb = 1</v>
      </c>
      <c r="AB132">
        <v>2.3199999999999998</v>
      </c>
    </row>
    <row r="133" spans="3:28" x14ac:dyDescent="0.25">
      <c r="C133" t="str">
        <f t="shared" si="2"/>
        <v>450ILOOP gain mb = 6, VLOOP gain mb = 2</v>
      </c>
      <c r="AB133">
        <v>2.34</v>
      </c>
    </row>
    <row r="134" spans="3:28" x14ac:dyDescent="0.25">
      <c r="C134" t="str">
        <f t="shared" si="2"/>
        <v>450ILOOP gain mb = 6, VLOOP gain mb = 4</v>
      </c>
      <c r="AB134">
        <v>2.36</v>
      </c>
    </row>
    <row r="135" spans="3:28" x14ac:dyDescent="0.25">
      <c r="C135" t="str">
        <f t="shared" si="2"/>
        <v>450ILOOP gain mb = 6, VLOOP gain mb = 8</v>
      </c>
      <c r="AB135">
        <v>2.38</v>
      </c>
    </row>
    <row r="136" spans="3:28" x14ac:dyDescent="0.25">
      <c r="C136" t="str">
        <f t="shared" si="2"/>
        <v>450ILOOP gain mb = 7, VLOOP gain mb = 0.5</v>
      </c>
      <c r="AB136">
        <v>2.4</v>
      </c>
    </row>
    <row r="137" spans="3:28" x14ac:dyDescent="0.25">
      <c r="C137" t="str">
        <f t="shared" si="2"/>
        <v>450ILOOP gain mb = 7, VLOOP gain mb = 1</v>
      </c>
      <c r="AB137">
        <v>2.44</v>
      </c>
    </row>
    <row r="138" spans="3:28" x14ac:dyDescent="0.25">
      <c r="C138" t="str">
        <f t="shared" si="2"/>
        <v>450ILOOP gain mb = 7, VLOOP gain mb = 2</v>
      </c>
      <c r="AB138">
        <v>2.48</v>
      </c>
    </row>
    <row r="139" spans="3:28" x14ac:dyDescent="0.25">
      <c r="C139" t="str">
        <f t="shared" si="2"/>
        <v>450ILOOP gain mb = 7, VLOOP gain mb = 4</v>
      </c>
      <c r="AB139">
        <v>2.52</v>
      </c>
    </row>
    <row r="140" spans="3:28" x14ac:dyDescent="0.25">
      <c r="C140" t="str">
        <f t="shared" si="2"/>
        <v>450ILOOP gain mb = 7, VLOOP gain mb = 8</v>
      </c>
      <c r="AB140">
        <v>2.56</v>
      </c>
    </row>
    <row r="141" spans="3:28" x14ac:dyDescent="0.25">
      <c r="C141" t="str">
        <f t="shared" si="2"/>
        <v>450ILOOP gain mb = 10, VLOOP gain mb = 2</v>
      </c>
      <c r="AB141">
        <v>2.6</v>
      </c>
    </row>
    <row r="142" spans="3:28" x14ac:dyDescent="0.25">
      <c r="C142" t="str">
        <f t="shared" ref="C142:C174" si="3">CONCATENATE($G$8, C5)</f>
        <v>550ILOOP gain mb = EEPROM; VLOOP gain mb = EEPROM, FSW = EEPROM</v>
      </c>
      <c r="AB142">
        <v>2.64</v>
      </c>
    </row>
    <row r="143" spans="3:28" x14ac:dyDescent="0.25">
      <c r="C143" t="str">
        <f t="shared" si="3"/>
        <v>550ILOOP gain mb = EEPROM, VLOOP gain mb = EEPROM</v>
      </c>
      <c r="AB143">
        <v>2.68</v>
      </c>
    </row>
    <row r="144" spans="3:28" x14ac:dyDescent="0.25">
      <c r="C144" t="str">
        <f t="shared" si="3"/>
        <v>550ILOOP gain mb = 2, VLOOP gain mb = 0.5</v>
      </c>
      <c r="AB144">
        <v>2.72</v>
      </c>
    </row>
    <row r="145" spans="3:28" x14ac:dyDescent="0.25">
      <c r="C145" t="str">
        <f t="shared" si="3"/>
        <v>550ILOOP gain mb = 2, VLOOP gain mb = 1</v>
      </c>
      <c r="AB145">
        <v>2.76</v>
      </c>
    </row>
    <row r="146" spans="3:28" x14ac:dyDescent="0.25">
      <c r="C146" t="str">
        <f t="shared" si="3"/>
        <v>550ILOOP gain mb = 2, VLOOP gain mb = 2</v>
      </c>
      <c r="AB146">
        <v>2.8</v>
      </c>
    </row>
    <row r="147" spans="3:28" x14ac:dyDescent="0.25">
      <c r="C147" t="str">
        <f t="shared" si="3"/>
        <v>550ILOOP gain mb = 2, VLOOP gain mb = 4</v>
      </c>
      <c r="AB147">
        <v>2.84</v>
      </c>
    </row>
    <row r="148" spans="3:28" x14ac:dyDescent="0.25">
      <c r="C148" t="str">
        <f t="shared" si="3"/>
        <v>550ILOOP gain mb = 2, VLOOP gain mb = 8</v>
      </c>
      <c r="AB148">
        <v>2.88</v>
      </c>
    </row>
    <row r="149" spans="3:28" x14ac:dyDescent="0.25">
      <c r="C149" t="str">
        <f t="shared" si="3"/>
        <v>550ILOOP gain mb = 3, VLOOP gain mb = 0.5</v>
      </c>
      <c r="AB149">
        <v>2.92</v>
      </c>
    </row>
    <row r="150" spans="3:28" x14ac:dyDescent="0.25">
      <c r="C150" t="str">
        <f t="shared" si="3"/>
        <v>550ILOOP gain mb = 3, VLOOP gain mb = 1</v>
      </c>
      <c r="AB150">
        <v>2.96</v>
      </c>
    </row>
    <row r="151" spans="3:28" x14ac:dyDescent="0.25">
      <c r="C151" t="str">
        <f t="shared" si="3"/>
        <v>550ILOOP gain mb = 3, VLOOP gain mb = 2</v>
      </c>
      <c r="AB151">
        <v>3</v>
      </c>
    </row>
    <row r="152" spans="3:28" x14ac:dyDescent="0.25">
      <c r="C152" t="str">
        <f t="shared" si="3"/>
        <v>550ILOOP gain mb = 3, VLOOP gain mb = 4</v>
      </c>
      <c r="AB152">
        <v>3.04</v>
      </c>
    </row>
    <row r="153" spans="3:28" x14ac:dyDescent="0.25">
      <c r="C153" t="str">
        <f t="shared" si="3"/>
        <v>550ILOOP gain mb = 3, VLOOP gain mb = 8</v>
      </c>
      <c r="AB153">
        <v>3.08</v>
      </c>
    </row>
    <row r="154" spans="3:28" x14ac:dyDescent="0.25">
      <c r="C154" t="str">
        <f t="shared" si="3"/>
        <v>550ILOOP gain mb = 4, VLOOP gain mb = 0.5</v>
      </c>
      <c r="AB154">
        <v>3.12</v>
      </c>
    </row>
    <row r="155" spans="3:28" x14ac:dyDescent="0.25">
      <c r="C155" t="str">
        <f t="shared" si="3"/>
        <v>550ILOOP gain mb = 4, VLOOP gain mb = 1</v>
      </c>
      <c r="AB155">
        <v>3.16</v>
      </c>
    </row>
    <row r="156" spans="3:28" x14ac:dyDescent="0.25">
      <c r="C156" t="str">
        <f t="shared" si="3"/>
        <v>550ILOOP gain mb = 4, VLOOP gain mb = 2</v>
      </c>
      <c r="AB156">
        <v>3.2</v>
      </c>
    </row>
    <row r="157" spans="3:28" x14ac:dyDescent="0.25">
      <c r="C157" t="str">
        <f t="shared" si="3"/>
        <v>550ILOOP gain mb = 4, VLOOP gain mb = 4</v>
      </c>
      <c r="AB157">
        <v>3.24</v>
      </c>
    </row>
    <row r="158" spans="3:28" x14ac:dyDescent="0.25">
      <c r="C158" t="str">
        <f t="shared" si="3"/>
        <v>550ILOOP gain mb = 4, VLOOP gain mb = 8</v>
      </c>
      <c r="AB158">
        <v>3.28</v>
      </c>
    </row>
    <row r="159" spans="3:28" x14ac:dyDescent="0.25">
      <c r="C159" t="str">
        <f t="shared" si="3"/>
        <v>550ILOOP gain mb = 5, VLOOP gain mb = 0.5</v>
      </c>
      <c r="AB159">
        <v>3.32</v>
      </c>
    </row>
    <row r="160" spans="3:28" x14ac:dyDescent="0.25">
      <c r="C160" t="str">
        <f t="shared" si="3"/>
        <v>550ILOOP gain mb = 5, VLOOP gain mb = 1</v>
      </c>
      <c r="AB160">
        <v>3.36</v>
      </c>
    </row>
    <row r="161" spans="3:28" x14ac:dyDescent="0.25">
      <c r="C161" t="str">
        <f t="shared" si="3"/>
        <v>550ILOOP gain mb = 5, VLOOP gain mb = 2</v>
      </c>
      <c r="AB161">
        <v>3.4</v>
      </c>
    </row>
    <row r="162" spans="3:28" x14ac:dyDescent="0.25">
      <c r="C162" t="str">
        <f t="shared" si="3"/>
        <v>550ILOOP gain mb = 5, VLOOP gain mb = 4</v>
      </c>
      <c r="AB162">
        <v>3.44</v>
      </c>
    </row>
    <row r="163" spans="3:28" x14ac:dyDescent="0.25">
      <c r="C163" t="str">
        <f t="shared" si="3"/>
        <v>550ILOOP gain mb = 5, VLOOP gain mb = 8</v>
      </c>
      <c r="AB163">
        <v>3.48</v>
      </c>
    </row>
    <row r="164" spans="3:28" x14ac:dyDescent="0.25">
      <c r="C164" t="str">
        <f t="shared" si="3"/>
        <v>550ILOOP gain mb = 6, VLOOP gain mb = 0.5</v>
      </c>
      <c r="AB164">
        <v>3.52</v>
      </c>
    </row>
    <row r="165" spans="3:28" x14ac:dyDescent="0.25">
      <c r="C165" t="str">
        <f t="shared" si="3"/>
        <v>550ILOOP gain mb = 6, VLOOP gain mb = 1</v>
      </c>
      <c r="AB165">
        <v>3.56</v>
      </c>
    </row>
    <row r="166" spans="3:28" x14ac:dyDescent="0.25">
      <c r="C166" t="str">
        <f t="shared" si="3"/>
        <v>550ILOOP gain mb = 6, VLOOP gain mb = 2</v>
      </c>
      <c r="AB166">
        <v>3.6</v>
      </c>
    </row>
    <row r="167" spans="3:28" x14ac:dyDescent="0.25">
      <c r="C167" t="str">
        <f t="shared" si="3"/>
        <v>550ILOOP gain mb = 6, VLOOP gain mb = 4</v>
      </c>
      <c r="AB167">
        <v>3.64</v>
      </c>
    </row>
    <row r="168" spans="3:28" x14ac:dyDescent="0.25">
      <c r="C168" t="str">
        <f t="shared" si="3"/>
        <v>550ILOOP gain mb = 6, VLOOP gain mb = 8</v>
      </c>
      <c r="AB168">
        <v>3.68</v>
      </c>
    </row>
    <row r="169" spans="3:28" x14ac:dyDescent="0.25">
      <c r="C169" t="str">
        <f t="shared" si="3"/>
        <v>550ILOOP gain mb = 7, VLOOP gain mb = 0.5</v>
      </c>
      <c r="AB169">
        <v>3.72</v>
      </c>
    </row>
    <row r="170" spans="3:28" x14ac:dyDescent="0.25">
      <c r="C170" t="str">
        <f t="shared" si="3"/>
        <v>550ILOOP gain mb = 7, VLOOP gain mb = 1</v>
      </c>
      <c r="AB170">
        <v>3.76</v>
      </c>
    </row>
    <row r="171" spans="3:28" x14ac:dyDescent="0.25">
      <c r="C171" t="str">
        <f t="shared" si="3"/>
        <v>550ILOOP gain mb = 7, VLOOP gain mb = 2</v>
      </c>
      <c r="AB171">
        <v>3.8</v>
      </c>
    </row>
    <row r="172" spans="3:28" x14ac:dyDescent="0.25">
      <c r="C172" t="str">
        <f t="shared" si="3"/>
        <v>550ILOOP gain mb = 7, VLOOP gain mb = 4</v>
      </c>
      <c r="AB172">
        <v>3.84</v>
      </c>
    </row>
    <row r="173" spans="3:28" x14ac:dyDescent="0.25">
      <c r="C173" t="str">
        <f t="shared" si="3"/>
        <v>550ILOOP gain mb = 7, VLOOP gain mb = 8</v>
      </c>
      <c r="AB173">
        <v>3.88</v>
      </c>
    </row>
    <row r="174" spans="3:28" x14ac:dyDescent="0.25">
      <c r="C174" t="str">
        <f t="shared" si="3"/>
        <v>550ILOOP gain mb = 10, VLOOP gain mb = 2</v>
      </c>
      <c r="AB174">
        <v>3.92</v>
      </c>
    </row>
    <row r="175" spans="3:28" x14ac:dyDescent="0.25">
      <c r="C175" t="str">
        <f t="shared" ref="C175:C207" si="4">CONCATENATE($G$9, C5)</f>
        <v>650ILOOP gain mb = EEPROM; VLOOP gain mb = EEPROM, FSW = EEPROM</v>
      </c>
      <c r="AB175">
        <v>3.96</v>
      </c>
    </row>
    <row r="176" spans="3:28" x14ac:dyDescent="0.25">
      <c r="C176" t="str">
        <f t="shared" si="4"/>
        <v>650ILOOP gain mb = EEPROM, VLOOP gain mb = EEPROM</v>
      </c>
      <c r="AB176">
        <v>4</v>
      </c>
    </row>
    <row r="177" spans="3:28" x14ac:dyDescent="0.25">
      <c r="C177" t="str">
        <f t="shared" si="4"/>
        <v>650ILOOP gain mb = 2, VLOOP gain mb = 0.5</v>
      </c>
      <c r="AB177">
        <v>4.04</v>
      </c>
    </row>
    <row r="178" spans="3:28" x14ac:dyDescent="0.25">
      <c r="C178" t="str">
        <f t="shared" si="4"/>
        <v>650ILOOP gain mb = 2, VLOOP gain mb = 1</v>
      </c>
      <c r="AB178">
        <v>4.08</v>
      </c>
    </row>
    <row r="179" spans="3:28" x14ac:dyDescent="0.25">
      <c r="C179" t="str">
        <f t="shared" si="4"/>
        <v>650ILOOP gain mb = 2, VLOOP gain mb = 2</v>
      </c>
      <c r="AB179">
        <v>4.12</v>
      </c>
    </row>
    <row r="180" spans="3:28" x14ac:dyDescent="0.25">
      <c r="C180" t="str">
        <f t="shared" si="4"/>
        <v>650ILOOP gain mb = 2, VLOOP gain mb = 4</v>
      </c>
      <c r="AB180">
        <v>4.16</v>
      </c>
    </row>
    <row r="181" spans="3:28" x14ac:dyDescent="0.25">
      <c r="C181" t="str">
        <f t="shared" si="4"/>
        <v>650ILOOP gain mb = 2, VLOOP gain mb = 8</v>
      </c>
      <c r="AB181">
        <v>4.2</v>
      </c>
    </row>
    <row r="182" spans="3:28" x14ac:dyDescent="0.25">
      <c r="C182" t="str">
        <f t="shared" si="4"/>
        <v>650ILOOP gain mb = 3, VLOOP gain mb = 0.5</v>
      </c>
      <c r="AB182">
        <v>4.24</v>
      </c>
    </row>
    <row r="183" spans="3:28" x14ac:dyDescent="0.25">
      <c r="C183" t="str">
        <f t="shared" si="4"/>
        <v>650ILOOP gain mb = 3, VLOOP gain mb = 1</v>
      </c>
      <c r="AB183">
        <v>4.28</v>
      </c>
    </row>
    <row r="184" spans="3:28" x14ac:dyDescent="0.25">
      <c r="C184" t="str">
        <f t="shared" si="4"/>
        <v>650ILOOP gain mb = 3, VLOOP gain mb = 2</v>
      </c>
      <c r="AB184">
        <v>4.32</v>
      </c>
    </row>
    <row r="185" spans="3:28" x14ac:dyDescent="0.25">
      <c r="C185" t="str">
        <f t="shared" si="4"/>
        <v>650ILOOP gain mb = 3, VLOOP gain mb = 4</v>
      </c>
      <c r="AB185">
        <v>4.3600000000000003</v>
      </c>
    </row>
    <row r="186" spans="3:28" x14ac:dyDescent="0.25">
      <c r="C186" t="str">
        <f t="shared" si="4"/>
        <v>650ILOOP gain mb = 3, VLOOP gain mb = 8</v>
      </c>
      <c r="AB186">
        <v>4.4000000000000004</v>
      </c>
    </row>
    <row r="187" spans="3:28" x14ac:dyDescent="0.25">
      <c r="C187" t="str">
        <f t="shared" si="4"/>
        <v>650ILOOP gain mb = 4, VLOOP gain mb = 0.5</v>
      </c>
      <c r="AB187">
        <v>4.4400000000000004</v>
      </c>
    </row>
    <row r="188" spans="3:28" x14ac:dyDescent="0.25">
      <c r="C188" t="str">
        <f t="shared" si="4"/>
        <v>650ILOOP gain mb = 4, VLOOP gain mb = 1</v>
      </c>
      <c r="AB188">
        <v>4.4800000000000004</v>
      </c>
    </row>
    <row r="189" spans="3:28" x14ac:dyDescent="0.25">
      <c r="C189" t="str">
        <f t="shared" si="4"/>
        <v>650ILOOP gain mb = 4, VLOOP gain mb = 2</v>
      </c>
      <c r="AB189">
        <v>4.5199999999999996</v>
      </c>
    </row>
    <row r="190" spans="3:28" x14ac:dyDescent="0.25">
      <c r="C190" t="str">
        <f t="shared" si="4"/>
        <v>650ILOOP gain mb = 4, VLOOP gain mb = 4</v>
      </c>
      <c r="AB190">
        <v>4.5599999999999996</v>
      </c>
    </row>
    <row r="191" spans="3:28" x14ac:dyDescent="0.25">
      <c r="C191" t="str">
        <f t="shared" si="4"/>
        <v>650ILOOP gain mb = 4, VLOOP gain mb = 8</v>
      </c>
      <c r="AB191">
        <v>4.5999999999999996</v>
      </c>
    </row>
    <row r="192" spans="3:28" x14ac:dyDescent="0.25">
      <c r="C192" t="str">
        <f t="shared" si="4"/>
        <v>650ILOOP gain mb = 5, VLOOP gain mb = 0.5</v>
      </c>
      <c r="AB192">
        <v>4.6399999999999997</v>
      </c>
    </row>
    <row r="193" spans="3:28" x14ac:dyDescent="0.25">
      <c r="C193" t="str">
        <f t="shared" si="4"/>
        <v>650ILOOP gain mb = 5, VLOOP gain mb = 1</v>
      </c>
      <c r="AB193">
        <v>4.68</v>
      </c>
    </row>
    <row r="194" spans="3:28" x14ac:dyDescent="0.25">
      <c r="C194" t="str">
        <f t="shared" si="4"/>
        <v>650ILOOP gain mb = 5, VLOOP gain mb = 2</v>
      </c>
      <c r="AB194">
        <v>4.72</v>
      </c>
    </row>
    <row r="195" spans="3:28" x14ac:dyDescent="0.25">
      <c r="C195" t="str">
        <f t="shared" si="4"/>
        <v>650ILOOP gain mb = 5, VLOOP gain mb = 4</v>
      </c>
      <c r="AB195">
        <v>4.76</v>
      </c>
    </row>
    <row r="196" spans="3:28" x14ac:dyDescent="0.25">
      <c r="C196" t="str">
        <f t="shared" si="4"/>
        <v>650ILOOP gain mb = 5, VLOOP gain mb = 8</v>
      </c>
      <c r="AB196">
        <v>4.8</v>
      </c>
    </row>
    <row r="197" spans="3:28" x14ac:dyDescent="0.25">
      <c r="C197" t="str">
        <f t="shared" si="4"/>
        <v>650ILOOP gain mb = 6, VLOOP gain mb = 0.5</v>
      </c>
      <c r="AB197">
        <v>4.84</v>
      </c>
    </row>
    <row r="198" spans="3:28" x14ac:dyDescent="0.25">
      <c r="C198" t="str">
        <f t="shared" si="4"/>
        <v>650ILOOP gain mb = 6, VLOOP gain mb = 1</v>
      </c>
      <c r="AB198">
        <v>4.88</v>
      </c>
    </row>
    <row r="199" spans="3:28" x14ac:dyDescent="0.25">
      <c r="C199" t="str">
        <f t="shared" si="4"/>
        <v>650ILOOP gain mb = 6, VLOOP gain mb = 2</v>
      </c>
      <c r="AB199">
        <v>4.92</v>
      </c>
    </row>
    <row r="200" spans="3:28" x14ac:dyDescent="0.25">
      <c r="C200" t="str">
        <f t="shared" si="4"/>
        <v>650ILOOP gain mb = 6, VLOOP gain mb = 4</v>
      </c>
      <c r="AB200">
        <v>4.96</v>
      </c>
    </row>
    <row r="201" spans="3:28" x14ac:dyDescent="0.25">
      <c r="C201" t="str">
        <f t="shared" si="4"/>
        <v>650ILOOP gain mb = 6, VLOOP gain mb = 8</v>
      </c>
      <c r="AB201">
        <v>5</v>
      </c>
    </row>
    <row r="202" spans="3:28" x14ac:dyDescent="0.25">
      <c r="C202" t="str">
        <f t="shared" si="4"/>
        <v>650ILOOP gain mb = 7, VLOOP gain mb = 0.5</v>
      </c>
      <c r="AB202">
        <v>5.04</v>
      </c>
    </row>
    <row r="203" spans="3:28" x14ac:dyDescent="0.25">
      <c r="C203" t="str">
        <f t="shared" si="4"/>
        <v>650ILOOP gain mb = 7, VLOOP gain mb = 1</v>
      </c>
      <c r="AB203">
        <v>5.08</v>
      </c>
    </row>
    <row r="204" spans="3:28" x14ac:dyDescent="0.25">
      <c r="C204" t="str">
        <f t="shared" si="4"/>
        <v>650ILOOP gain mb = 7, VLOOP gain mb = 2</v>
      </c>
      <c r="AB204">
        <v>5.12</v>
      </c>
    </row>
    <row r="205" spans="3:28" x14ac:dyDescent="0.25">
      <c r="C205" t="str">
        <f t="shared" si="4"/>
        <v>650ILOOP gain mb = 7, VLOOP gain mb = 4</v>
      </c>
      <c r="AB205">
        <v>5.16</v>
      </c>
    </row>
    <row r="206" spans="3:28" x14ac:dyDescent="0.25">
      <c r="C206" t="str">
        <f t="shared" si="4"/>
        <v>650ILOOP gain mb = 7, VLOOP gain mb = 8</v>
      </c>
      <c r="AB206">
        <v>5.2</v>
      </c>
    </row>
    <row r="207" spans="3:28" x14ac:dyDescent="0.25">
      <c r="C207" t="str">
        <f t="shared" si="4"/>
        <v>650ILOOP gain mb = 10, VLOOP gain mb = 2</v>
      </c>
      <c r="AB207">
        <v>5.24</v>
      </c>
    </row>
    <row r="208" spans="3:28" x14ac:dyDescent="0.25">
      <c r="C208" t="str">
        <f t="shared" ref="C208:C240" si="5">CONCATENATE($G$10, C5)</f>
        <v>900ILOOP gain mb = EEPROM; VLOOP gain mb = EEPROM, FSW = EEPROM</v>
      </c>
      <c r="AB208">
        <v>5.28</v>
      </c>
    </row>
    <row r="209" spans="3:28" x14ac:dyDescent="0.25">
      <c r="C209" t="str">
        <f t="shared" si="5"/>
        <v>900ILOOP gain mb = EEPROM, VLOOP gain mb = EEPROM</v>
      </c>
      <c r="AB209">
        <v>5.32</v>
      </c>
    </row>
    <row r="210" spans="3:28" x14ac:dyDescent="0.25">
      <c r="C210" t="str">
        <f t="shared" si="5"/>
        <v>900ILOOP gain mb = 2, VLOOP gain mb = 0.5</v>
      </c>
      <c r="AB210">
        <v>5.36</v>
      </c>
    </row>
    <row r="211" spans="3:28" x14ac:dyDescent="0.25">
      <c r="C211" t="str">
        <f t="shared" si="5"/>
        <v>900ILOOP gain mb = 2, VLOOP gain mb = 1</v>
      </c>
      <c r="AB211">
        <v>5.4</v>
      </c>
    </row>
    <row r="212" spans="3:28" x14ac:dyDescent="0.25">
      <c r="C212" t="str">
        <f t="shared" si="5"/>
        <v>900ILOOP gain mb = 2, VLOOP gain mb = 2</v>
      </c>
      <c r="AB212">
        <v>5.44</v>
      </c>
    </row>
    <row r="213" spans="3:28" x14ac:dyDescent="0.25">
      <c r="C213" t="str">
        <f t="shared" si="5"/>
        <v>900ILOOP gain mb = 2, VLOOP gain mb = 4</v>
      </c>
      <c r="AB213">
        <v>5.48</v>
      </c>
    </row>
    <row r="214" spans="3:28" x14ac:dyDescent="0.25">
      <c r="C214" t="str">
        <f t="shared" si="5"/>
        <v>900ILOOP gain mb = 2, VLOOP gain mb = 8</v>
      </c>
      <c r="AB214">
        <v>5.52</v>
      </c>
    </row>
    <row r="215" spans="3:28" x14ac:dyDescent="0.25">
      <c r="C215" t="str">
        <f t="shared" si="5"/>
        <v>900ILOOP gain mb = 3, VLOOP gain mb = 0.5</v>
      </c>
      <c r="AB215">
        <v>5.56</v>
      </c>
    </row>
    <row r="216" spans="3:28" x14ac:dyDescent="0.25">
      <c r="C216" t="str">
        <f t="shared" si="5"/>
        <v>900ILOOP gain mb = 3, VLOOP gain mb = 1</v>
      </c>
      <c r="AB216">
        <v>5.6</v>
      </c>
    </row>
    <row r="217" spans="3:28" x14ac:dyDescent="0.25">
      <c r="C217" t="str">
        <f t="shared" si="5"/>
        <v>900ILOOP gain mb = 3, VLOOP gain mb = 2</v>
      </c>
      <c r="AB217">
        <v>5.64</v>
      </c>
    </row>
    <row r="218" spans="3:28" x14ac:dyDescent="0.25">
      <c r="C218" t="str">
        <f t="shared" si="5"/>
        <v>900ILOOP gain mb = 3, VLOOP gain mb = 4</v>
      </c>
      <c r="AB218">
        <v>5.68</v>
      </c>
    </row>
    <row r="219" spans="3:28" x14ac:dyDescent="0.25">
      <c r="C219" t="str">
        <f t="shared" si="5"/>
        <v>900ILOOP gain mb = 3, VLOOP gain mb = 8</v>
      </c>
      <c r="AB219">
        <v>5.72</v>
      </c>
    </row>
    <row r="220" spans="3:28" x14ac:dyDescent="0.25">
      <c r="C220" t="str">
        <f t="shared" si="5"/>
        <v>900ILOOP gain mb = 4, VLOOP gain mb = 0.5</v>
      </c>
      <c r="AB220">
        <v>5.76</v>
      </c>
    </row>
    <row r="221" spans="3:28" x14ac:dyDescent="0.25">
      <c r="C221" t="str">
        <f t="shared" si="5"/>
        <v>900ILOOP gain mb = 4, VLOOP gain mb = 1</v>
      </c>
      <c r="AB221">
        <v>5.8</v>
      </c>
    </row>
    <row r="222" spans="3:28" x14ac:dyDescent="0.25">
      <c r="C222" t="str">
        <f t="shared" si="5"/>
        <v>900ILOOP gain mb = 4, VLOOP gain mb = 2</v>
      </c>
      <c r="AB222">
        <v>5.84</v>
      </c>
    </row>
    <row r="223" spans="3:28" x14ac:dyDescent="0.25">
      <c r="C223" t="str">
        <f t="shared" si="5"/>
        <v>900ILOOP gain mb = 4, VLOOP gain mb = 4</v>
      </c>
      <c r="AB223">
        <v>5.88</v>
      </c>
    </row>
    <row r="224" spans="3:28" x14ac:dyDescent="0.25">
      <c r="C224" t="str">
        <f t="shared" si="5"/>
        <v>900ILOOP gain mb = 4, VLOOP gain mb = 8</v>
      </c>
      <c r="AB224">
        <v>5.92</v>
      </c>
    </row>
    <row r="225" spans="3:28" x14ac:dyDescent="0.25">
      <c r="C225" t="str">
        <f t="shared" si="5"/>
        <v>900ILOOP gain mb = 5, VLOOP gain mb = 0.5</v>
      </c>
      <c r="AB225">
        <v>5.96</v>
      </c>
    </row>
    <row r="226" spans="3:28" x14ac:dyDescent="0.25">
      <c r="C226" t="str">
        <f t="shared" si="5"/>
        <v>900ILOOP gain mb = 5, VLOOP gain mb = 1</v>
      </c>
      <c r="AB226">
        <v>6</v>
      </c>
    </row>
    <row r="227" spans="3:28" x14ac:dyDescent="0.25">
      <c r="C227" t="str">
        <f t="shared" si="5"/>
        <v>900ILOOP gain mb = 5, VLOOP gain mb = 2</v>
      </c>
    </row>
    <row r="228" spans="3:28" x14ac:dyDescent="0.25">
      <c r="C228" t="str">
        <f t="shared" si="5"/>
        <v>900ILOOP gain mb = 5, VLOOP gain mb = 4</v>
      </c>
    </row>
    <row r="229" spans="3:28" x14ac:dyDescent="0.25">
      <c r="C229" t="str">
        <f t="shared" si="5"/>
        <v>900ILOOP gain mb = 5, VLOOP gain mb = 8</v>
      </c>
    </row>
    <row r="230" spans="3:28" x14ac:dyDescent="0.25">
      <c r="C230" t="str">
        <f t="shared" si="5"/>
        <v>900ILOOP gain mb = 6, VLOOP gain mb = 0.5</v>
      </c>
    </row>
    <row r="231" spans="3:28" x14ac:dyDescent="0.25">
      <c r="C231" t="str">
        <f t="shared" si="5"/>
        <v>900ILOOP gain mb = 6, VLOOP gain mb = 1</v>
      </c>
    </row>
    <row r="232" spans="3:28" x14ac:dyDescent="0.25">
      <c r="C232" t="str">
        <f t="shared" si="5"/>
        <v>900ILOOP gain mb = 6, VLOOP gain mb = 2</v>
      </c>
    </row>
    <row r="233" spans="3:28" x14ac:dyDescent="0.25">
      <c r="C233" t="str">
        <f t="shared" si="5"/>
        <v>900ILOOP gain mb = 6, VLOOP gain mb = 4</v>
      </c>
    </row>
    <row r="234" spans="3:28" x14ac:dyDescent="0.25">
      <c r="C234" t="str">
        <f t="shared" si="5"/>
        <v>900ILOOP gain mb = 6, VLOOP gain mb = 8</v>
      </c>
    </row>
    <row r="235" spans="3:28" x14ac:dyDescent="0.25">
      <c r="C235" t="str">
        <f t="shared" si="5"/>
        <v>900ILOOP gain mb = 7, VLOOP gain mb = 0.5</v>
      </c>
    </row>
    <row r="236" spans="3:28" x14ac:dyDescent="0.25">
      <c r="C236" t="str">
        <f t="shared" si="5"/>
        <v>900ILOOP gain mb = 7, VLOOP gain mb = 1</v>
      </c>
    </row>
    <row r="237" spans="3:28" x14ac:dyDescent="0.25">
      <c r="C237" t="str">
        <f t="shared" si="5"/>
        <v>900ILOOP gain mb = 7, VLOOP gain mb = 2</v>
      </c>
    </row>
    <row r="238" spans="3:28" x14ac:dyDescent="0.25">
      <c r="C238" t="str">
        <f t="shared" si="5"/>
        <v>900ILOOP gain mb = 7, VLOOP gain mb = 4</v>
      </c>
    </row>
    <row r="239" spans="3:28" x14ac:dyDescent="0.25">
      <c r="C239" t="str">
        <f t="shared" si="5"/>
        <v>900ILOOP gain mb = 7, VLOOP gain mb = 8</v>
      </c>
    </row>
    <row r="240" spans="3:28" x14ac:dyDescent="0.25">
      <c r="C240" t="str">
        <f t="shared" si="5"/>
        <v>900ILOOP gain mb = 10, VLOOP gain mb = 2</v>
      </c>
    </row>
    <row r="241" spans="3:3" x14ac:dyDescent="0.25">
      <c r="C241" t="str">
        <f t="shared" ref="C241:C273" si="6">CONCATENATE($G$11, C5)</f>
        <v>1100ILOOP gain mb = EEPROM; VLOOP gain mb = EEPROM, FSW = EEPROM</v>
      </c>
    </row>
    <row r="242" spans="3:3" x14ac:dyDescent="0.25">
      <c r="C242" t="str">
        <f t="shared" si="6"/>
        <v>1100ILOOP gain mb = EEPROM, VLOOP gain mb = EEPROM</v>
      </c>
    </row>
    <row r="243" spans="3:3" x14ac:dyDescent="0.25">
      <c r="C243" t="str">
        <f t="shared" si="6"/>
        <v>1100ILOOP gain mb = 2, VLOOP gain mb = 0.5</v>
      </c>
    </row>
    <row r="244" spans="3:3" x14ac:dyDescent="0.25">
      <c r="C244" t="str">
        <f t="shared" si="6"/>
        <v>1100ILOOP gain mb = 2, VLOOP gain mb = 1</v>
      </c>
    </row>
    <row r="245" spans="3:3" x14ac:dyDescent="0.25">
      <c r="C245" t="str">
        <f t="shared" si="6"/>
        <v>1100ILOOP gain mb = 2, VLOOP gain mb = 2</v>
      </c>
    </row>
    <row r="246" spans="3:3" x14ac:dyDescent="0.25">
      <c r="C246" t="str">
        <f t="shared" si="6"/>
        <v>1100ILOOP gain mb = 2, VLOOP gain mb = 4</v>
      </c>
    </row>
    <row r="247" spans="3:3" x14ac:dyDescent="0.25">
      <c r="C247" t="str">
        <f t="shared" si="6"/>
        <v>1100ILOOP gain mb = 2, VLOOP gain mb = 8</v>
      </c>
    </row>
    <row r="248" spans="3:3" x14ac:dyDescent="0.25">
      <c r="C248" t="str">
        <f t="shared" si="6"/>
        <v>1100ILOOP gain mb = 3, VLOOP gain mb = 0.5</v>
      </c>
    </row>
    <row r="249" spans="3:3" x14ac:dyDescent="0.25">
      <c r="C249" t="str">
        <f t="shared" si="6"/>
        <v>1100ILOOP gain mb = 3, VLOOP gain mb = 1</v>
      </c>
    </row>
    <row r="250" spans="3:3" x14ac:dyDescent="0.25">
      <c r="C250" t="str">
        <f t="shared" si="6"/>
        <v>1100ILOOP gain mb = 3, VLOOP gain mb = 2</v>
      </c>
    </row>
    <row r="251" spans="3:3" x14ac:dyDescent="0.25">
      <c r="C251" t="str">
        <f t="shared" si="6"/>
        <v>1100ILOOP gain mb = 3, VLOOP gain mb = 4</v>
      </c>
    </row>
    <row r="252" spans="3:3" x14ac:dyDescent="0.25">
      <c r="C252" t="str">
        <f t="shared" si="6"/>
        <v>1100ILOOP gain mb = 3, VLOOP gain mb = 8</v>
      </c>
    </row>
    <row r="253" spans="3:3" x14ac:dyDescent="0.25">
      <c r="C253" t="str">
        <f t="shared" si="6"/>
        <v>1100ILOOP gain mb = 4, VLOOP gain mb = 0.5</v>
      </c>
    </row>
    <row r="254" spans="3:3" x14ac:dyDescent="0.25">
      <c r="C254" t="str">
        <f t="shared" si="6"/>
        <v>1100ILOOP gain mb = 4, VLOOP gain mb = 1</v>
      </c>
    </row>
    <row r="255" spans="3:3" x14ac:dyDescent="0.25">
      <c r="C255" t="str">
        <f t="shared" si="6"/>
        <v>1100ILOOP gain mb = 4, VLOOP gain mb = 2</v>
      </c>
    </row>
    <row r="256" spans="3:3" x14ac:dyDescent="0.25">
      <c r="C256" t="str">
        <f t="shared" si="6"/>
        <v>1100ILOOP gain mb = 4, VLOOP gain mb = 4</v>
      </c>
    </row>
    <row r="257" spans="3:3" x14ac:dyDescent="0.25">
      <c r="C257" t="str">
        <f t="shared" si="6"/>
        <v>1100ILOOP gain mb = 4, VLOOP gain mb = 8</v>
      </c>
    </row>
    <row r="258" spans="3:3" x14ac:dyDescent="0.25">
      <c r="C258" t="str">
        <f t="shared" si="6"/>
        <v>1100ILOOP gain mb = 5, VLOOP gain mb = 0.5</v>
      </c>
    </row>
    <row r="259" spans="3:3" x14ac:dyDescent="0.25">
      <c r="C259" t="str">
        <f t="shared" si="6"/>
        <v>1100ILOOP gain mb = 5, VLOOP gain mb = 1</v>
      </c>
    </row>
    <row r="260" spans="3:3" x14ac:dyDescent="0.25">
      <c r="C260" t="str">
        <f t="shared" si="6"/>
        <v>1100ILOOP gain mb = 5, VLOOP gain mb = 2</v>
      </c>
    </row>
    <row r="261" spans="3:3" x14ac:dyDescent="0.25">
      <c r="C261" t="str">
        <f t="shared" si="6"/>
        <v>1100ILOOP gain mb = 5, VLOOP gain mb = 4</v>
      </c>
    </row>
    <row r="262" spans="3:3" x14ac:dyDescent="0.25">
      <c r="C262" t="str">
        <f t="shared" si="6"/>
        <v>1100ILOOP gain mb = 5, VLOOP gain mb = 8</v>
      </c>
    </row>
    <row r="263" spans="3:3" x14ac:dyDescent="0.25">
      <c r="C263" t="str">
        <f t="shared" si="6"/>
        <v>1100ILOOP gain mb = 6, VLOOP gain mb = 0.5</v>
      </c>
    </row>
    <row r="264" spans="3:3" x14ac:dyDescent="0.25">
      <c r="C264" t="str">
        <f t="shared" si="6"/>
        <v>1100ILOOP gain mb = 6, VLOOP gain mb = 1</v>
      </c>
    </row>
    <row r="265" spans="3:3" x14ac:dyDescent="0.25">
      <c r="C265" t="str">
        <f t="shared" si="6"/>
        <v>1100ILOOP gain mb = 6, VLOOP gain mb = 2</v>
      </c>
    </row>
    <row r="266" spans="3:3" x14ac:dyDescent="0.25">
      <c r="C266" t="str">
        <f t="shared" si="6"/>
        <v>1100ILOOP gain mb = 6, VLOOP gain mb = 4</v>
      </c>
    </row>
    <row r="267" spans="3:3" x14ac:dyDescent="0.25">
      <c r="C267" t="str">
        <f t="shared" si="6"/>
        <v>1100ILOOP gain mb = 6, VLOOP gain mb = 8</v>
      </c>
    </row>
    <row r="268" spans="3:3" x14ac:dyDescent="0.25">
      <c r="C268" t="str">
        <f t="shared" si="6"/>
        <v>1100ILOOP gain mb = 7, VLOOP gain mb = 0.5</v>
      </c>
    </row>
    <row r="269" spans="3:3" x14ac:dyDescent="0.25">
      <c r="C269" t="str">
        <f t="shared" si="6"/>
        <v>1100ILOOP gain mb = 7, VLOOP gain mb = 1</v>
      </c>
    </row>
    <row r="270" spans="3:3" x14ac:dyDescent="0.25">
      <c r="C270" t="str">
        <f t="shared" si="6"/>
        <v>1100ILOOP gain mb = 7, VLOOP gain mb = 2</v>
      </c>
    </row>
    <row r="271" spans="3:3" x14ac:dyDescent="0.25">
      <c r="C271" t="str">
        <f t="shared" si="6"/>
        <v>1100ILOOP gain mb = 7, VLOOP gain mb = 4</v>
      </c>
    </row>
    <row r="272" spans="3:3" x14ac:dyDescent="0.25">
      <c r="C272" t="str">
        <f t="shared" si="6"/>
        <v>1100ILOOP gain mb = 7, VLOOP gain mb = 8</v>
      </c>
    </row>
    <row r="273" spans="3:3" x14ac:dyDescent="0.25">
      <c r="C273" t="str">
        <f t="shared" si="6"/>
        <v>1100ILOOP gain mb = 10, VLOOP gain mb = 2</v>
      </c>
    </row>
    <row r="274" spans="3:3" x14ac:dyDescent="0.25">
      <c r="C274" t="str">
        <f t="shared" ref="C274:C306" si="7">CONCATENATE($G$12, C5)</f>
        <v>1500ILOOP gain mb = EEPROM; VLOOP gain mb = EEPROM, FSW = EEPROM</v>
      </c>
    </row>
    <row r="275" spans="3:3" x14ac:dyDescent="0.25">
      <c r="C275" t="str">
        <f t="shared" si="7"/>
        <v>1500ILOOP gain mb = EEPROM, VLOOP gain mb = EEPROM</v>
      </c>
    </row>
    <row r="276" spans="3:3" x14ac:dyDescent="0.25">
      <c r="C276" t="str">
        <f t="shared" si="7"/>
        <v>1500ILOOP gain mb = 2, VLOOP gain mb = 0.5</v>
      </c>
    </row>
    <row r="277" spans="3:3" x14ac:dyDescent="0.25">
      <c r="C277" t="str">
        <f t="shared" si="7"/>
        <v>1500ILOOP gain mb = 2, VLOOP gain mb = 1</v>
      </c>
    </row>
    <row r="278" spans="3:3" x14ac:dyDescent="0.25">
      <c r="C278" t="str">
        <f t="shared" si="7"/>
        <v>1500ILOOP gain mb = 2, VLOOP gain mb = 2</v>
      </c>
    </row>
    <row r="279" spans="3:3" x14ac:dyDescent="0.25">
      <c r="C279" t="str">
        <f t="shared" si="7"/>
        <v>1500ILOOP gain mb = 2, VLOOP gain mb = 4</v>
      </c>
    </row>
    <row r="280" spans="3:3" x14ac:dyDescent="0.25">
      <c r="C280" t="str">
        <f t="shared" si="7"/>
        <v>1500ILOOP gain mb = 2, VLOOP gain mb = 8</v>
      </c>
    </row>
    <row r="281" spans="3:3" x14ac:dyDescent="0.25">
      <c r="C281" t="str">
        <f t="shared" si="7"/>
        <v>1500ILOOP gain mb = 3, VLOOP gain mb = 0.5</v>
      </c>
    </row>
    <row r="282" spans="3:3" x14ac:dyDescent="0.25">
      <c r="C282" t="str">
        <f t="shared" si="7"/>
        <v>1500ILOOP gain mb = 3, VLOOP gain mb = 1</v>
      </c>
    </row>
    <row r="283" spans="3:3" x14ac:dyDescent="0.25">
      <c r="C283" t="str">
        <f t="shared" si="7"/>
        <v>1500ILOOP gain mb = 3, VLOOP gain mb = 2</v>
      </c>
    </row>
    <row r="284" spans="3:3" x14ac:dyDescent="0.25">
      <c r="C284" t="str">
        <f t="shared" si="7"/>
        <v>1500ILOOP gain mb = 3, VLOOP gain mb = 4</v>
      </c>
    </row>
    <row r="285" spans="3:3" x14ac:dyDescent="0.25">
      <c r="C285" t="str">
        <f t="shared" si="7"/>
        <v>1500ILOOP gain mb = 3, VLOOP gain mb = 8</v>
      </c>
    </row>
    <row r="286" spans="3:3" x14ac:dyDescent="0.25">
      <c r="C286" t="str">
        <f t="shared" si="7"/>
        <v>1500ILOOP gain mb = 4, VLOOP gain mb = 0.5</v>
      </c>
    </row>
    <row r="287" spans="3:3" x14ac:dyDescent="0.25">
      <c r="C287" t="str">
        <f t="shared" si="7"/>
        <v>1500ILOOP gain mb = 4, VLOOP gain mb = 1</v>
      </c>
    </row>
    <row r="288" spans="3:3" x14ac:dyDescent="0.25">
      <c r="C288" t="str">
        <f t="shared" si="7"/>
        <v>1500ILOOP gain mb = 4, VLOOP gain mb = 2</v>
      </c>
    </row>
    <row r="289" spans="3:3" x14ac:dyDescent="0.25">
      <c r="C289" t="str">
        <f t="shared" si="7"/>
        <v>1500ILOOP gain mb = 4, VLOOP gain mb = 4</v>
      </c>
    </row>
    <row r="290" spans="3:3" x14ac:dyDescent="0.25">
      <c r="C290" t="str">
        <f t="shared" si="7"/>
        <v>1500ILOOP gain mb = 4, VLOOP gain mb = 8</v>
      </c>
    </row>
    <row r="291" spans="3:3" x14ac:dyDescent="0.25">
      <c r="C291" t="str">
        <f t="shared" si="7"/>
        <v>1500ILOOP gain mb = 5, VLOOP gain mb = 0.5</v>
      </c>
    </row>
    <row r="292" spans="3:3" x14ac:dyDescent="0.25">
      <c r="C292" t="str">
        <f t="shared" si="7"/>
        <v>1500ILOOP gain mb = 5, VLOOP gain mb = 1</v>
      </c>
    </row>
    <row r="293" spans="3:3" x14ac:dyDescent="0.25">
      <c r="C293" t="str">
        <f t="shared" si="7"/>
        <v>1500ILOOP gain mb = 5, VLOOP gain mb = 2</v>
      </c>
    </row>
    <row r="294" spans="3:3" x14ac:dyDescent="0.25">
      <c r="C294" t="str">
        <f t="shared" si="7"/>
        <v>1500ILOOP gain mb = 5, VLOOP gain mb = 4</v>
      </c>
    </row>
    <row r="295" spans="3:3" x14ac:dyDescent="0.25">
      <c r="C295" t="str">
        <f t="shared" si="7"/>
        <v>1500ILOOP gain mb = 5, VLOOP gain mb = 8</v>
      </c>
    </row>
    <row r="296" spans="3:3" x14ac:dyDescent="0.25">
      <c r="C296" t="str">
        <f t="shared" si="7"/>
        <v>1500ILOOP gain mb = 6, VLOOP gain mb = 0.5</v>
      </c>
    </row>
    <row r="297" spans="3:3" x14ac:dyDescent="0.25">
      <c r="C297" t="str">
        <f t="shared" si="7"/>
        <v>1500ILOOP gain mb = 6, VLOOP gain mb = 1</v>
      </c>
    </row>
    <row r="298" spans="3:3" x14ac:dyDescent="0.25">
      <c r="C298" t="str">
        <f t="shared" si="7"/>
        <v>1500ILOOP gain mb = 6, VLOOP gain mb = 2</v>
      </c>
    </row>
    <row r="299" spans="3:3" x14ac:dyDescent="0.25">
      <c r="C299" t="str">
        <f t="shared" si="7"/>
        <v>1500ILOOP gain mb = 6, VLOOP gain mb = 4</v>
      </c>
    </row>
    <row r="300" spans="3:3" x14ac:dyDescent="0.25">
      <c r="C300" t="str">
        <f t="shared" si="7"/>
        <v>1500ILOOP gain mb = 6, VLOOP gain mb = 8</v>
      </c>
    </row>
    <row r="301" spans="3:3" x14ac:dyDescent="0.25">
      <c r="C301" t="str">
        <f t="shared" si="7"/>
        <v>1500ILOOP gain mb = 7, VLOOP gain mb = 0.5</v>
      </c>
    </row>
    <row r="302" spans="3:3" x14ac:dyDescent="0.25">
      <c r="C302" t="str">
        <f t="shared" si="7"/>
        <v>1500ILOOP gain mb = 7, VLOOP gain mb = 1</v>
      </c>
    </row>
    <row r="303" spans="3:3" x14ac:dyDescent="0.25">
      <c r="C303" t="str">
        <f t="shared" si="7"/>
        <v>1500ILOOP gain mb = 7, VLOOP gain mb = 2</v>
      </c>
    </row>
    <row r="304" spans="3:3" x14ac:dyDescent="0.25">
      <c r="C304" t="str">
        <f t="shared" si="7"/>
        <v>1500ILOOP gain mb = 7, VLOOP gain mb = 4</v>
      </c>
    </row>
    <row r="305" spans="3:3" x14ac:dyDescent="0.25">
      <c r="C305" t="str">
        <f t="shared" si="7"/>
        <v>1500ILOOP gain mb = 7, VLOOP gain mb = 8</v>
      </c>
    </row>
    <row r="306" spans="3:3" x14ac:dyDescent="0.25">
      <c r="C306" t="str">
        <f t="shared" si="7"/>
        <v>1500ILOOP gain mb = 10, VLOOP gain mb = 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1:R11"/>
  <sheetViews>
    <sheetView workbookViewId="0">
      <selection activeCell="H38" sqref="H38"/>
    </sheetView>
  </sheetViews>
  <sheetFormatPr defaultRowHeight="15" x14ac:dyDescent="0.25"/>
  <cols>
    <col min="2" max="2" width="9.5703125" bestFit="1" customWidth="1"/>
    <col min="10" max="10" width="9.5703125" bestFit="1" customWidth="1"/>
  </cols>
  <sheetData>
    <row r="1" spans="2:18" s="18" customFormat="1" x14ac:dyDescent="0.25">
      <c r="B1" s="18" t="s">
        <v>223</v>
      </c>
      <c r="F1" s="18" t="s">
        <v>215</v>
      </c>
      <c r="J1" s="18" t="s">
        <v>216</v>
      </c>
      <c r="N1" s="18" t="s">
        <v>229</v>
      </c>
      <c r="R1" s="18" t="s">
        <v>39</v>
      </c>
    </row>
    <row r="2" spans="2:18" s="18" customFormat="1" x14ac:dyDescent="0.25">
      <c r="B2" s="123">
        <f>'Pin Detect Programming'!H20</f>
        <v>105000</v>
      </c>
      <c r="C2" s="125"/>
      <c r="D2" s="125"/>
      <c r="F2" s="123" t="str">
        <f>'Pin Detect Programming'!H18</f>
        <v>Open</v>
      </c>
      <c r="G2" s="122"/>
      <c r="H2" s="122"/>
      <c r="I2" s="122"/>
      <c r="J2" s="123" t="str">
        <f>'Pin Detect Programming'!H19</f>
        <v>Open</v>
      </c>
      <c r="K2" s="122"/>
      <c r="L2" s="122"/>
      <c r="M2" s="122"/>
      <c r="N2" s="123" t="str">
        <f>'Pin Detect Programming'!H21</f>
        <v>Open</v>
      </c>
      <c r="R2" s="18">
        <f>ROUND('Device Calculator'!D20, 3)</f>
        <v>0.32100000000000001</v>
      </c>
    </row>
    <row r="3" spans="2:18" s="18" customFormat="1" x14ac:dyDescent="0.25">
      <c r="B3" s="123">
        <f>'Pin Detect Programming'!G20</f>
        <v>31600</v>
      </c>
      <c r="C3" s="123"/>
      <c r="D3" s="123"/>
      <c r="E3" s="122"/>
      <c r="F3" s="123">
        <f>'Pin Detect Programming'!G18</f>
        <v>8250</v>
      </c>
      <c r="G3" s="122"/>
      <c r="H3" s="122"/>
      <c r="I3" s="122"/>
      <c r="J3" s="123" t="str">
        <f>'Pin Detect Programming'!G19</f>
        <v>FLOAT</v>
      </c>
      <c r="K3" s="122"/>
      <c r="L3" s="122"/>
      <c r="M3" s="122"/>
      <c r="N3" s="123">
        <f>'Pin Detect Programming'!G21</f>
        <v>82500</v>
      </c>
      <c r="R3" s="18">
        <f>ROUND('Device Calculator'!D21, 3)</f>
        <v>0.08</v>
      </c>
    </row>
    <row r="4" spans="2:18" s="18" customFormat="1" x14ac:dyDescent="0.25">
      <c r="B4" s="130" t="s">
        <v>664</v>
      </c>
      <c r="C4" s="131"/>
      <c r="D4" s="124"/>
      <c r="F4" s="130" t="s">
        <v>664</v>
      </c>
      <c r="J4" s="130" t="s">
        <v>664</v>
      </c>
      <c r="N4" s="130" t="s">
        <v>664</v>
      </c>
      <c r="R4" s="18" t="s">
        <v>668</v>
      </c>
    </row>
    <row r="5" spans="2:18" s="18" customFormat="1" x14ac:dyDescent="0.25">
      <c r="B5" s="130" t="s">
        <v>665</v>
      </c>
      <c r="C5" s="131"/>
      <c r="D5" s="125"/>
      <c r="F5" s="130" t="s">
        <v>665</v>
      </c>
      <c r="J5" s="130" t="s">
        <v>665</v>
      </c>
      <c r="N5" s="130" t="s">
        <v>665</v>
      </c>
      <c r="R5" s="18" t="s">
        <v>667</v>
      </c>
    </row>
    <row r="6" spans="2:18" s="18" customFormat="1" x14ac:dyDescent="0.25">
      <c r="B6" s="131" t="str">
        <f>CONCATENATE(B4,B2)</f>
        <v>Top Resistor: 105000</v>
      </c>
      <c r="C6" s="131"/>
      <c r="D6" s="124"/>
      <c r="F6" s="131" t="str">
        <f>CONCATENATE(F4,F2)</f>
        <v>Top Resistor: Open</v>
      </c>
      <c r="J6" s="131" t="str">
        <f>CONCATENATE(J4,J2)</f>
        <v>Top Resistor: Open</v>
      </c>
      <c r="N6" s="131" t="str">
        <f>CONCATENATE(N4,N2)</f>
        <v>Top Resistor: Open</v>
      </c>
      <c r="R6" s="131" t="str">
        <f>CONCATENATE(R4,R2)</f>
        <v xml:space="preserve">
Maximum: 0.321</v>
      </c>
    </row>
    <row r="7" spans="2:18" s="18" customFormat="1" x14ac:dyDescent="0.25">
      <c r="B7" s="131" t="str">
        <f>CONCATENATE(B5,B3)</f>
        <v xml:space="preserve">
Bottom Resistor: 31600</v>
      </c>
      <c r="C7" s="131"/>
      <c r="D7" s="124"/>
      <c r="F7" s="131" t="str">
        <f>CONCATENATE(F5,F3)</f>
        <v xml:space="preserve">
Bottom Resistor: 8250</v>
      </c>
      <c r="J7" s="131" t="str">
        <f>CONCATENATE(J5,J3)</f>
        <v xml:space="preserve">
Bottom Resistor: FLOAT</v>
      </c>
      <c r="N7" s="131" t="str">
        <f>CONCATENATE(N5,N3)</f>
        <v xml:space="preserve">
Bottom Resistor: 82500</v>
      </c>
      <c r="R7" s="131" t="str">
        <f>CONCATENATE(R5,R3)</f>
        <v>Minimum: 0.08</v>
      </c>
    </row>
    <row r="8" spans="2:18" x14ac:dyDescent="0.25">
      <c r="B8" s="128"/>
      <c r="C8" s="128"/>
      <c r="D8" s="126"/>
    </row>
    <row r="9" spans="2:18" x14ac:dyDescent="0.25">
      <c r="B9" s="129"/>
      <c r="C9" s="127"/>
      <c r="D9" s="126"/>
    </row>
    <row r="10" spans="2:18" x14ac:dyDescent="0.25">
      <c r="B10" s="131"/>
      <c r="C10" s="127"/>
      <c r="D10" s="126"/>
    </row>
    <row r="11" spans="2:18" x14ac:dyDescent="0.25">
      <c r="B11" s="131"/>
      <c r="C11" s="127"/>
      <c r="D11" s="12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845"/>
  <sheetViews>
    <sheetView topLeftCell="A35" zoomScale="85" zoomScaleNormal="85" workbookViewId="0">
      <selection activeCell="D39" sqref="D39"/>
    </sheetView>
  </sheetViews>
  <sheetFormatPr defaultColWidth="9.140625" defaultRowHeight="15" x14ac:dyDescent="0.25"/>
  <cols>
    <col min="1" max="1" width="14.28515625" bestFit="1" customWidth="1"/>
    <col min="2" max="2" width="12" bestFit="1" customWidth="1"/>
    <col min="3" max="3" width="55.85546875" bestFit="1" customWidth="1"/>
    <col min="4" max="4" width="102" bestFit="1" customWidth="1"/>
    <col min="5" max="5" width="58.5703125" bestFit="1" customWidth="1"/>
    <col min="6" max="6" width="51.5703125" bestFit="1" customWidth="1"/>
    <col min="7" max="7" width="48.140625" bestFit="1" customWidth="1"/>
    <col min="8" max="8" width="41" bestFit="1" customWidth="1"/>
    <col min="9" max="9" width="53.140625" bestFit="1" customWidth="1"/>
    <col min="10" max="10" width="0.28515625" customWidth="1"/>
    <col min="11" max="11" width="46.85546875" customWidth="1"/>
    <col min="12" max="12" width="44.85546875" customWidth="1"/>
    <col min="13" max="13" width="35.28515625" bestFit="1" customWidth="1"/>
    <col min="14" max="14" width="8.28515625" customWidth="1"/>
    <col min="16" max="18" width="15.85546875" bestFit="1" customWidth="1"/>
    <col min="19" max="19" width="13.42578125" bestFit="1" customWidth="1"/>
    <col min="20" max="20" width="16.5703125" bestFit="1" customWidth="1"/>
  </cols>
  <sheetData>
    <row r="1" spans="1:5" x14ac:dyDescent="0.25">
      <c r="A1" s="27"/>
      <c r="B1" s="27"/>
      <c r="C1" s="27" t="s">
        <v>699</v>
      </c>
      <c r="D1" s="27"/>
      <c r="E1" s="27"/>
    </row>
    <row r="2" spans="1:5" x14ac:dyDescent="0.25">
      <c r="A2" s="27"/>
      <c r="B2" s="27" t="s">
        <v>700</v>
      </c>
      <c r="C2" s="27">
        <f>'Device Calculator'!D4</f>
        <v>40</v>
      </c>
      <c r="D2" s="27" t="s">
        <v>701</v>
      </c>
      <c r="E2" s="27"/>
    </row>
    <row r="3" spans="1:5" x14ac:dyDescent="0.25">
      <c r="A3" s="27"/>
      <c r="B3" s="27" t="s">
        <v>182</v>
      </c>
      <c r="C3" s="27">
        <f>Pvin</f>
        <v>5</v>
      </c>
      <c r="D3" s="27"/>
      <c r="E3" s="27"/>
    </row>
    <row r="4" spans="1:5" x14ac:dyDescent="0.25">
      <c r="A4" s="27"/>
      <c r="B4" s="27" t="s">
        <v>25</v>
      </c>
      <c r="C4" s="27">
        <f>Iout</f>
        <v>80</v>
      </c>
      <c r="D4" s="27"/>
      <c r="E4" s="27"/>
    </row>
    <row r="5" spans="1:5" ht="19.5" customHeight="1" x14ac:dyDescent="0.25">
      <c r="A5" s="27"/>
      <c r="B5" s="27" t="s">
        <v>23</v>
      </c>
      <c r="C5" s="27">
        <f>Vout</f>
        <v>0.85</v>
      </c>
      <c r="D5" s="27"/>
      <c r="E5" s="27"/>
    </row>
    <row r="6" spans="1:5" x14ac:dyDescent="0.25">
      <c r="A6" s="27"/>
      <c r="B6" s="27" t="s">
        <v>702</v>
      </c>
      <c r="C6" s="27">
        <f>Phases</f>
        <v>2</v>
      </c>
      <c r="D6" s="27" t="s">
        <v>129</v>
      </c>
      <c r="E6" s="27"/>
    </row>
    <row r="7" spans="1:5" x14ac:dyDescent="0.25">
      <c r="A7" s="27"/>
      <c r="B7" s="27"/>
      <c r="C7" s="27"/>
      <c r="D7" s="27"/>
      <c r="E7" s="27"/>
    </row>
    <row r="8" spans="1:5" x14ac:dyDescent="0.25">
      <c r="A8" s="27"/>
      <c r="B8" s="27" t="s">
        <v>703</v>
      </c>
      <c r="C8" s="288">
        <f>'Device Calculator'!E98*0.000001</f>
        <v>9.9999999999999991E-5</v>
      </c>
      <c r="D8" s="27" t="s">
        <v>93</v>
      </c>
      <c r="E8" s="288"/>
    </row>
    <row r="9" spans="1:5" x14ac:dyDescent="0.25">
      <c r="A9" s="27"/>
      <c r="B9" s="27" t="s">
        <v>704</v>
      </c>
      <c r="C9" s="288">
        <f>'Device Calculator'!E100*1000</f>
        <v>30000</v>
      </c>
      <c r="D9" s="27" t="s">
        <v>317</v>
      </c>
      <c r="E9" s="288"/>
    </row>
    <row r="10" spans="1:5" x14ac:dyDescent="0.25">
      <c r="A10" s="27"/>
      <c r="B10" s="27" t="s">
        <v>705</v>
      </c>
      <c r="C10" s="288">
        <f>'Device Calculator'!E105*0.000000000001</f>
        <v>3.2000000000000001E-12</v>
      </c>
      <c r="D10" s="27" t="s">
        <v>319</v>
      </c>
      <c r="E10" s="288"/>
    </row>
    <row r="11" spans="1:5" x14ac:dyDescent="0.25">
      <c r="A11" s="27"/>
      <c r="B11" s="27" t="s">
        <v>706</v>
      </c>
      <c r="C11" s="288">
        <f>'Device Calculator'!E102/'Bode Plot'!C8</f>
        <v>800000.00000000012</v>
      </c>
      <c r="D11" s="27"/>
      <c r="E11" s="288"/>
    </row>
    <row r="12" spans="1:5" x14ac:dyDescent="0.25">
      <c r="A12" s="27"/>
      <c r="B12" s="27" t="s">
        <v>707</v>
      </c>
      <c r="C12" s="288">
        <f>'Device Calculator'!E103*0.000000000001/'Device Calculator'!E102</f>
        <v>1.332E-12</v>
      </c>
      <c r="D12" s="27"/>
      <c r="E12" s="288"/>
    </row>
    <row r="13" spans="1:5" x14ac:dyDescent="0.25">
      <c r="A13" s="27"/>
      <c r="B13" s="27"/>
      <c r="C13" s="27"/>
      <c r="D13" s="27"/>
      <c r="E13" s="27"/>
    </row>
    <row r="14" spans="1:5" x14ac:dyDescent="0.25">
      <c r="A14" s="27"/>
      <c r="B14" s="27" t="s">
        <v>708</v>
      </c>
      <c r="C14" s="288">
        <f>(C8)*(C9)</f>
        <v>2.9999999999999996</v>
      </c>
      <c r="D14" s="27" t="s">
        <v>709</v>
      </c>
      <c r="E14" s="27" t="s">
        <v>710</v>
      </c>
    </row>
    <row r="15" spans="1:5" x14ac:dyDescent="0.25">
      <c r="A15" s="27"/>
      <c r="B15" s="27" t="s">
        <v>711</v>
      </c>
      <c r="C15" s="288">
        <f>1/(C14*(C11)*(C12))</f>
        <v>312812.8128128128</v>
      </c>
      <c r="D15" s="27" t="s">
        <v>712</v>
      </c>
      <c r="E15" s="27" t="s">
        <v>713</v>
      </c>
    </row>
    <row r="16" spans="1:5" x14ac:dyDescent="0.25">
      <c r="A16" s="27"/>
      <c r="B16" s="27" t="s">
        <v>714</v>
      </c>
      <c r="C16" s="288">
        <f>1/((C9)*(C10))</f>
        <v>10416666.666666666</v>
      </c>
      <c r="D16" s="27" t="s">
        <v>715</v>
      </c>
      <c r="E16" s="27" t="s">
        <v>716</v>
      </c>
    </row>
    <row r="17" spans="1:6" ht="14.25" customHeight="1" x14ac:dyDescent="0.25">
      <c r="A17" s="27"/>
      <c r="B17" s="27"/>
      <c r="C17" s="27"/>
      <c r="D17" s="27"/>
      <c r="E17" s="27"/>
    </row>
    <row r="18" spans="1:6" x14ac:dyDescent="0.25">
      <c r="A18" s="27"/>
      <c r="B18" s="27" t="s">
        <v>717</v>
      </c>
      <c r="C18" s="27">
        <f>C5/C4</f>
        <v>1.0624999999999999E-2</v>
      </c>
      <c r="D18" s="27"/>
      <c r="E18" s="27"/>
    </row>
    <row r="19" spans="1:6" x14ac:dyDescent="0.25">
      <c r="A19" s="27"/>
      <c r="B19" s="27" t="s">
        <v>781</v>
      </c>
      <c r="C19" s="27"/>
      <c r="D19" s="27"/>
      <c r="E19" s="27"/>
    </row>
    <row r="20" spans="1:6" x14ac:dyDescent="0.25">
      <c r="A20" s="27"/>
      <c r="B20" s="27" t="s">
        <v>718</v>
      </c>
      <c r="C20" s="288">
        <f>'Device Calculator'!F47*0.000001</f>
        <v>2.8199999999999998E-5</v>
      </c>
      <c r="D20" s="27" t="s">
        <v>719</v>
      </c>
      <c r="E20" s="27"/>
    </row>
    <row r="21" spans="1:6" x14ac:dyDescent="0.25">
      <c r="A21" s="27"/>
      <c r="B21" s="27" t="s">
        <v>720</v>
      </c>
      <c r="C21" s="288">
        <f>'Device Calculator'!E45*0.001</f>
        <v>3.0000000000000001E-3</v>
      </c>
      <c r="D21" s="27" t="s">
        <v>721</v>
      </c>
      <c r="E21" s="27"/>
    </row>
    <row r="22" spans="1:6" x14ac:dyDescent="0.25">
      <c r="A22" s="27"/>
      <c r="B22" s="27" t="s">
        <v>722</v>
      </c>
      <c r="C22" s="27">
        <f>'Device Calculator'!E46</f>
        <v>12</v>
      </c>
      <c r="D22" s="27" t="s">
        <v>723</v>
      </c>
      <c r="E22" s="27"/>
    </row>
    <row r="23" spans="1:6" x14ac:dyDescent="0.25">
      <c r="A23" s="27"/>
      <c r="B23" s="27"/>
      <c r="C23" s="27"/>
      <c r="D23" s="27"/>
      <c r="E23" s="27"/>
    </row>
    <row r="24" spans="1:6" x14ac:dyDescent="0.25">
      <c r="A24" s="27"/>
      <c r="B24" s="27" t="s">
        <v>724</v>
      </c>
      <c r="C24" s="288">
        <f>'Device Calculator'!F38*0.000001</f>
        <v>3.1960000000000002E-4</v>
      </c>
      <c r="D24" s="27" t="s">
        <v>725</v>
      </c>
      <c r="E24" s="27"/>
    </row>
    <row r="25" spans="1:6" x14ac:dyDescent="0.25">
      <c r="A25" s="27"/>
      <c r="B25" s="27" t="s">
        <v>726</v>
      </c>
      <c r="C25" s="288">
        <f>'Device Calculator'!E39*0.001</f>
        <v>0.01</v>
      </c>
      <c r="D25" s="27" t="s">
        <v>727</v>
      </c>
      <c r="E25" s="27"/>
    </row>
    <row r="26" spans="1:6" x14ac:dyDescent="0.25">
      <c r="A26" s="27"/>
      <c r="B26" s="27" t="s">
        <v>728</v>
      </c>
      <c r="C26" s="27">
        <f>'Device Calculator'!E40</f>
        <v>4</v>
      </c>
      <c r="D26" s="27" t="s">
        <v>729</v>
      </c>
      <c r="E26" s="27"/>
    </row>
    <row r="27" spans="1:6" x14ac:dyDescent="0.25">
      <c r="A27" s="27"/>
      <c r="B27" s="27"/>
      <c r="C27" s="27"/>
      <c r="D27" s="27"/>
      <c r="E27" s="27"/>
    </row>
    <row r="28" spans="1:6" x14ac:dyDescent="0.25">
      <c r="A28" s="27"/>
      <c r="B28" s="27" t="s">
        <v>730</v>
      </c>
      <c r="C28" s="288">
        <f>Lout*0.000001</f>
        <v>9.5999999999999999E-8</v>
      </c>
      <c r="D28" s="27" t="s">
        <v>39</v>
      </c>
      <c r="E28" s="27"/>
    </row>
    <row r="29" spans="1:6" x14ac:dyDescent="0.25">
      <c r="A29" s="27"/>
      <c r="B29" s="27" t="s">
        <v>731</v>
      </c>
      <c r="C29" s="27">
        <f>5.5/Pvin</f>
        <v>1.1000000000000001</v>
      </c>
      <c r="D29" s="27" t="s">
        <v>732</v>
      </c>
      <c r="E29" s="27"/>
    </row>
    <row r="30" spans="1:6" x14ac:dyDescent="0.25">
      <c r="A30" s="27"/>
      <c r="B30" s="27" t="s">
        <v>733</v>
      </c>
      <c r="C30" s="27">
        <f>IF(C2&gt;20,1,2)</f>
        <v>1</v>
      </c>
      <c r="D30" s="27" t="s">
        <v>734</v>
      </c>
      <c r="E30" s="27"/>
      <c r="F30" s="9"/>
    </row>
    <row r="31" spans="1:6" x14ac:dyDescent="0.25">
      <c r="A31" s="27"/>
      <c r="B31" s="27" t="s">
        <v>735</v>
      </c>
      <c r="C31" s="27">
        <f>0.006155*C30</f>
        <v>6.1549999999999999E-3</v>
      </c>
      <c r="D31" s="289" t="s">
        <v>736</v>
      </c>
      <c r="E31" s="27"/>
      <c r="F31" s="9"/>
    </row>
    <row r="32" spans="1:6" x14ac:dyDescent="0.25">
      <c r="A32" s="27"/>
      <c r="B32" s="27" t="s">
        <v>737</v>
      </c>
      <c r="C32" s="27">
        <f>'Device Calculator'!E114*0.000001</f>
        <v>9.9999999999999991E-5</v>
      </c>
      <c r="D32" s="27" t="s">
        <v>104</v>
      </c>
      <c r="E32" s="27"/>
      <c r="F32" s="9" t="s">
        <v>738</v>
      </c>
    </row>
    <row r="33" spans="1:20" x14ac:dyDescent="0.25">
      <c r="A33" s="27"/>
      <c r="B33" s="27" t="s">
        <v>739</v>
      </c>
      <c r="C33" s="288">
        <f>'Device Calculator'!E116*1000</f>
        <v>35000</v>
      </c>
      <c r="D33" s="27" t="s">
        <v>320</v>
      </c>
      <c r="E33" s="27"/>
      <c r="F33" s="9"/>
    </row>
    <row r="34" spans="1:20" x14ac:dyDescent="0.25">
      <c r="A34" s="27"/>
      <c r="B34" s="27" t="s">
        <v>740</v>
      </c>
      <c r="C34" s="288">
        <f>'Device Calculator'!E120*0.000000000001</f>
        <v>6.2500000000000002E-12</v>
      </c>
      <c r="D34" s="27" t="s">
        <v>322</v>
      </c>
      <c r="E34" s="27"/>
      <c r="F34" s="9"/>
    </row>
    <row r="35" spans="1:20" x14ac:dyDescent="0.25">
      <c r="A35" s="27"/>
      <c r="B35" s="27" t="s">
        <v>741</v>
      </c>
      <c r="C35" s="288">
        <v>4000000</v>
      </c>
      <c r="D35" s="27" t="s">
        <v>742</v>
      </c>
      <c r="E35" s="27"/>
      <c r="F35" s="9"/>
    </row>
    <row r="36" spans="1:20" x14ac:dyDescent="0.25">
      <c r="A36" s="27"/>
      <c r="B36" s="27" t="s">
        <v>743</v>
      </c>
      <c r="C36" s="288">
        <f>'Device Calculator'!E118*0.000000000001/(C32*'Bode Plot'!C35)</f>
        <v>2.5000000000000007E-12</v>
      </c>
      <c r="D36" s="27" t="s">
        <v>744</v>
      </c>
      <c r="E36" s="27"/>
      <c r="F36" s="9"/>
    </row>
    <row r="37" spans="1:20" x14ac:dyDescent="0.25">
      <c r="A37" s="27"/>
      <c r="B37" s="27" t="s">
        <v>745</v>
      </c>
      <c r="C37" s="27">
        <f>C32*C33</f>
        <v>3.4999999999999996</v>
      </c>
      <c r="D37" s="27" t="s">
        <v>746</v>
      </c>
      <c r="E37" s="290" t="s">
        <v>747</v>
      </c>
    </row>
    <row r="38" spans="1:20" x14ac:dyDescent="0.25">
      <c r="A38" s="27"/>
      <c r="B38" s="27" t="s">
        <v>748</v>
      </c>
      <c r="C38" s="288">
        <f>1/(C37*C35*C36)</f>
        <v>28571.428571428569</v>
      </c>
      <c r="D38" s="27" t="s">
        <v>749</v>
      </c>
      <c r="E38" s="290" t="s">
        <v>750</v>
      </c>
      <c r="H38" t="str">
        <f>IMSUM(K44,COMPLEX(0,$C$28*A44))</f>
        <v>0.0106249998578807-5.4363099256956E-07i</v>
      </c>
      <c r="N38" t="s">
        <v>787</v>
      </c>
      <c r="O38" t="s">
        <v>786</v>
      </c>
    </row>
    <row r="39" spans="1:20" x14ac:dyDescent="0.25">
      <c r="A39" s="27"/>
      <c r="B39" s="27" t="s">
        <v>751</v>
      </c>
      <c r="C39" s="288">
        <f>1/(C33*C34)</f>
        <v>4571428.5714285718</v>
      </c>
      <c r="D39" s="27" t="s">
        <v>752</v>
      </c>
      <c r="E39" s="290" t="s">
        <v>753</v>
      </c>
      <c r="N39">
        <f>MIN(N44:N3845)</f>
        <v>6.6423985843186983E-3</v>
      </c>
      <c r="O39">
        <f>MIN(O44:O3845)</f>
        <v>1.3589286021223508E-2</v>
      </c>
      <c r="P39" t="s">
        <v>784</v>
      </c>
      <c r="Q39" t="s">
        <v>782</v>
      </c>
      <c r="R39" t="s">
        <v>788</v>
      </c>
    </row>
    <row r="40" spans="1:20" x14ac:dyDescent="0.25">
      <c r="A40" s="27"/>
      <c r="B40" s="27" t="s">
        <v>702</v>
      </c>
      <c r="C40" s="27">
        <f>C6</f>
        <v>2</v>
      </c>
      <c r="D40" s="27"/>
      <c r="N40">
        <f>VLOOKUP(N39,N44:R3845,5,FALSE)</f>
        <v>-6.6423985843186983E-3</v>
      </c>
      <c r="O40">
        <f>VLOOKUP(O39,O44:P3845,2,FALSE)</f>
        <v>1.3589286021223508E-2</v>
      </c>
      <c r="P40">
        <f>VLOOKUP(O40,P44:S3845,4,FALSE)</f>
        <v>164.06192446061834</v>
      </c>
      <c r="Q40">
        <f>VLOOKUP(O40,P44:R3845,3,FALSE)</f>
        <v>74.011465724683404</v>
      </c>
      <c r="R40">
        <f>VLOOKUP(N40,R44:T3845,3,FALSE)</f>
        <v>-15.077684265141659</v>
      </c>
    </row>
    <row r="41" spans="1:20" x14ac:dyDescent="0.25">
      <c r="A41" s="27"/>
      <c r="B41" s="27" t="s">
        <v>754</v>
      </c>
      <c r="C41" s="27">
        <f>VOSL</f>
        <v>0.5</v>
      </c>
      <c r="D41" s="27"/>
      <c r="I41" s="279" t="s">
        <v>755</v>
      </c>
    </row>
    <row r="42" spans="1:20" x14ac:dyDescent="0.25">
      <c r="A42" s="287">
        <f>B3845</f>
        <v>1823787.8002829247</v>
      </c>
      <c r="B42" s="27">
        <f>0.0038</f>
        <v>3.8E-3</v>
      </c>
      <c r="C42" s="27" t="s">
        <v>756</v>
      </c>
      <c r="D42" s="27" t="s">
        <v>757</v>
      </c>
      <c r="E42" s="27" t="s">
        <v>758</v>
      </c>
      <c r="F42" s="27" t="s">
        <v>759</v>
      </c>
      <c r="G42" s="27" t="s">
        <v>760</v>
      </c>
      <c r="H42" s="27" t="s">
        <v>761</v>
      </c>
      <c r="I42" s="27" t="s">
        <v>762</v>
      </c>
      <c r="J42" s="27"/>
      <c r="K42" s="27" t="s">
        <v>763</v>
      </c>
      <c r="L42" s="27" t="s">
        <v>764</v>
      </c>
      <c r="M42" s="27" t="s">
        <v>765</v>
      </c>
      <c r="N42" s="281"/>
    </row>
    <row r="43" spans="1:20" ht="45" x14ac:dyDescent="0.25">
      <c r="A43" s="282" t="s">
        <v>766</v>
      </c>
      <c r="B43" s="282" t="s">
        <v>767</v>
      </c>
      <c r="C43" s="280" t="s">
        <v>768</v>
      </c>
      <c r="D43" s="280" t="s">
        <v>769</v>
      </c>
      <c r="E43" s="283" t="s">
        <v>770</v>
      </c>
      <c r="F43" s="283" t="s">
        <v>771</v>
      </c>
      <c r="G43" s="283" t="s">
        <v>772</v>
      </c>
      <c r="H43" s="283" t="s">
        <v>773</v>
      </c>
      <c r="I43" t="s">
        <v>774</v>
      </c>
      <c r="J43" t="s">
        <v>775</v>
      </c>
      <c r="K43" s="283" t="s">
        <v>776</v>
      </c>
      <c r="L43" t="s">
        <v>777</v>
      </c>
      <c r="M43" t="s">
        <v>778</v>
      </c>
      <c r="P43" s="284" t="s">
        <v>779</v>
      </c>
      <c r="Q43" s="284" t="s">
        <v>780</v>
      </c>
      <c r="R43" s="284" t="s">
        <v>785</v>
      </c>
      <c r="S43" s="285" t="s">
        <v>783</v>
      </c>
      <c r="T43" t="str">
        <f>P43</f>
        <v>Total_gain</v>
      </c>
    </row>
    <row r="44" spans="1:20" x14ac:dyDescent="0.25">
      <c r="A44">
        <f>2*PI()*B44</f>
        <v>6.2831853071795862</v>
      </c>
      <c r="B44">
        <v>1</v>
      </c>
      <c r="C44" t="str">
        <f>IMPRODUCT(D44,E44,$C$40,,K44,$C$41)</f>
        <v>3.16486881553535-27473.9445533961i</v>
      </c>
      <c r="D44" t="str">
        <f>IMDIV(IMPRODUCT($C$37,$C$38,COMPLEX(1,A44/$C$38)),IMSUM(-1*A44*A44/$C$39,COMPLEX(0,1*A44)))</f>
        <v>3.47812499999343-15915.49431397i</v>
      </c>
      <c r="E44" t="str">
        <f>IMDIV(IMPRODUCT(IMSUM(F44,G44),$C$29,H44),IMSUM(1,I44))</f>
        <v>162.469536961117+0.000746376139991299i</v>
      </c>
      <c r="F44" t="str">
        <f>IMDIV(IMPRODUCT($C$14,$C$15,COMPLEX(1,A44/$C$15)),IMSUM(-1*A44*A44/$C$16,COMPLEX(0,A44)))</f>
        <v>2.90990990990886-149357.116266672i</v>
      </c>
      <c r="G44" t="str">
        <f>IMDIV(1,COMPLEX(1,A44*$C$9*$C$10))</f>
        <v>0.999999999999636-6.03185789489021E-07i</v>
      </c>
      <c r="H44" t="str">
        <f>IMDIV($C$3,IMSUM(K44,COMPLEX(0,$C$28*A44)))</f>
        <v>470.588240356729+0.0240777746464572i</v>
      </c>
      <c r="I44" t="str">
        <f>IMPRODUCT(F44,$C$29,H44,$C$31)</f>
        <v>33.6192994126602-475869.348496117i</v>
      </c>
      <c r="K44" t="str">
        <f>IF($C$26&lt;=0,IMDIV(1,IMSUM(IMDIV(1,L44),1/$C$18)),IMDIV(1,IMSUM(IMDIV(1,L44),1/$C$18,IMDIV(1,M44))))</f>
        <v>0.0106249998578807-0.0000011468167820588i</v>
      </c>
      <c r="L44" t="str">
        <f>IMSUM($C$21/$C$22,IMDIV(1,COMPLEX(0,$C$20*$C$22*A44)))</f>
        <v>0.00025-470.31602568527i</v>
      </c>
      <c r="M44" t="str">
        <f>IMSUM($C$25/$C$26,IMDIV(1,COMPLEX(0,$C$24*$C$26*A44)))</f>
        <v>0.0025-124.495418563748i</v>
      </c>
      <c r="N44">
        <f>ABS(R44)</f>
        <v>90.006600203501463</v>
      </c>
      <c r="O44">
        <f>ABS(P44)</f>
        <v>88.778420406427188</v>
      </c>
      <c r="P44" s="3">
        <f>20*LOG10(IMABS(C44))</f>
        <v>88.778420406427188</v>
      </c>
      <c r="Q44" s="3">
        <f>IMARGUMENT(C44)*180/PI()</f>
        <v>-89.993399796498537</v>
      </c>
      <c r="R44">
        <f>IF(Q44&lt;0,Q44+180,Q44-180)</f>
        <v>90.006600203501463</v>
      </c>
      <c r="S44">
        <f>B44/1000</f>
        <v>1E-3</v>
      </c>
      <c r="T44">
        <f t="shared" ref="T44:T107" si="0">P44</f>
        <v>88.778420406427188</v>
      </c>
    </row>
    <row r="45" spans="1:20" x14ac:dyDescent="0.25">
      <c r="A45">
        <f t="shared" ref="A45:A108" si="1">2*PI()*B45</f>
        <v>6.3070614113468686</v>
      </c>
      <c r="B45">
        <f>B44*(1+B$42)</f>
        <v>1.0038</v>
      </c>
      <c r="C45" t="str">
        <f t="shared" ref="C45:C108" si="2">IMPRODUCT(D45,E45,$C$40,,K45,$C$41)</f>
        <v>3.16486881528096-27369.9387880934i</v>
      </c>
      <c r="D45" t="str">
        <f t="shared" ref="D45:D108" si="3">IMDIV(IMPRODUCT($C$37,$C$38,COMPLEX(1,A45/$C$38)),IMSUM(-1*A45*A45/$C$39,COMPLEX(0,1*A45)))</f>
        <v>3.47812499999337-15855.2443853421i</v>
      </c>
      <c r="E45" t="str">
        <f t="shared" ref="E45:E108" si="4">IMDIV(IMPRODUCT(IMSUM(F45,G45),$C$29,H45),IMSUM(1,I45))</f>
        <v>162.469536961111+0.0007492123693576i</v>
      </c>
      <c r="F45" t="str">
        <f t="shared" ref="F45:F108" si="5">IMDIV(IMPRODUCT($C$14,$C$15,COMPLEX(1,A45/$C$15)),IMSUM(-1*A45*A45/$C$16,COMPLEX(0,A45)))</f>
        <v>2.90990990990884-148791.707777132i</v>
      </c>
      <c r="G45" t="str">
        <f t="shared" ref="G45:G108" si="6">IMDIV(1,COMPLEX(1,A45*$C$9*$C$10))</f>
        <v>0.999999999999633-6.05477895489077E-07i</v>
      </c>
      <c r="H45" t="str">
        <f t="shared" ref="H45:H108" si="7">IMDIV($C$3,IMSUM(K45,COMPLEX(0,$C$28*A45)))</f>
        <v>470.588240395275+0.0241692701885681i</v>
      </c>
      <c r="I45" t="str">
        <f t="shared" ref="I45:I108" si="8">IMPRODUCT(F45,$C$29,H45,$C$31)</f>
        <v>33.6192994118646-474067.890547445i</v>
      </c>
      <c r="K45" t="str">
        <f t="shared" ref="K45:K108" si="9">IF($C$26&lt;=0,IMDIV(1,IMSUM(IMDIV(1,L45),1/$C$18)),IMDIV(1,IMSUM(IMDIV(1,L45),1/$C$18,IMDIV(1,M45))))</f>
        <v>0.0106249998567986-1.15117468569545E-06i</v>
      </c>
      <c r="L45" t="str">
        <f t="shared" ref="L45:L108" si="10">IMSUM($C$21/$C$22,IMDIV(1,COMPLEX(0,$C$20*$C$22*A45)))</f>
        <v>0.00025-468.535590441592i</v>
      </c>
      <c r="M45" t="str">
        <f t="shared" ref="M45:M108" si="11">IMSUM($C$25/$C$26,IMDIV(1,COMPLEX(0,$C$24*$C$26*A45)))</f>
        <v>0.0025-124.024126881598i</v>
      </c>
      <c r="N45">
        <f t="shared" ref="N45:N108" si="12">ABS(R45)</f>
        <v>90.006625284273511</v>
      </c>
      <c r="O45">
        <f t="shared" ref="O45:O108" si="13">ABS(P45)</f>
        <v>88.745476580606649</v>
      </c>
      <c r="P45" s="3">
        <f t="shared" ref="P45:P108" si="14">20*LOG10(IMABS(C45))</f>
        <v>88.745476580606649</v>
      </c>
      <c r="Q45" s="3">
        <f t="shared" ref="Q45:Q108" si="15">IMARGUMENT(C45)*180/PI()</f>
        <v>-89.993374715726489</v>
      </c>
      <c r="R45">
        <f t="shared" ref="R45:R108" si="16">IF(Q45&lt;0,Q45+180,Q45-180)</f>
        <v>90.006625284273511</v>
      </c>
      <c r="S45">
        <f t="shared" ref="S45:S108" si="17">B45/1000</f>
        <v>1.0038E-3</v>
      </c>
      <c r="T45">
        <f t="shared" si="0"/>
        <v>88.745476580606649</v>
      </c>
    </row>
    <row r="46" spans="1:20" x14ac:dyDescent="0.25">
      <c r="A46">
        <f t="shared" si="1"/>
        <v>6.3310282447099864</v>
      </c>
      <c r="B46">
        <f t="shared" ref="B46:B109" si="18">B45*(1+B$42)</f>
        <v>1.00761444</v>
      </c>
      <c r="C46" t="str">
        <f t="shared" si="2"/>
        <v>3.16486881502464-27266.3267485491i</v>
      </c>
      <c r="D46" t="str">
        <f t="shared" si="3"/>
        <v>3.47812499999333-15795.2225397277i</v>
      </c>
      <c r="E46" t="str">
        <f t="shared" si="4"/>
        <v>162.469536961107+0.000752059376395862i</v>
      </c>
      <c r="F46" t="str">
        <f t="shared" si="5"/>
        <v>2.90990990990884-148228.439706262i</v>
      </c>
      <c r="G46" t="str">
        <f t="shared" si="6"/>
        <v>0.999999999999631-6.07778711491934E-07i</v>
      </c>
      <c r="H46" t="str">
        <f t="shared" si="7"/>
        <v>470.588240434118+0.0242611134137218i</v>
      </c>
      <c r="I46" t="str">
        <f t="shared" si="8"/>
        <v>33.6192994110637-472273.25222454i</v>
      </c>
      <c r="K46" t="str">
        <f t="shared" si="9"/>
        <v>0.0106249998557082-1.15554914936438E-06i</v>
      </c>
      <c r="L46" t="str">
        <f t="shared" si="10"/>
        <v>0.00025-466.761895239681i</v>
      </c>
      <c r="M46" t="str">
        <f t="shared" si="11"/>
        <v>0.0025-123.554619328151i</v>
      </c>
      <c r="N46">
        <f t="shared" si="12"/>
        <v>90.006650460352475</v>
      </c>
      <c r="O46">
        <f t="shared" si="13"/>
        <v>88.712532754794552</v>
      </c>
      <c r="P46" s="3">
        <f t="shared" si="14"/>
        <v>88.712532754794552</v>
      </c>
      <c r="Q46" s="3">
        <f t="shared" si="15"/>
        <v>-89.993349539647525</v>
      </c>
      <c r="R46">
        <f t="shared" si="16"/>
        <v>90.006650460352475</v>
      </c>
      <c r="S46">
        <f t="shared" si="17"/>
        <v>1.00761444E-3</v>
      </c>
      <c r="T46">
        <f t="shared" si="0"/>
        <v>88.712532754794552</v>
      </c>
    </row>
    <row r="47" spans="1:20" x14ac:dyDescent="0.25">
      <c r="A47">
        <f t="shared" si="1"/>
        <v>6.3550861520398847</v>
      </c>
      <c r="B47">
        <f t="shared" si="18"/>
        <v>1.011443374872</v>
      </c>
      <c r="C47" t="str">
        <f t="shared" si="2"/>
        <v>3.16486881476637-27163.1069442688i</v>
      </c>
      <c r="D47" t="str">
        <f t="shared" si="3"/>
        <v>3.47812499999328-15735.4279136924i</v>
      </c>
      <c r="E47" t="str">
        <f t="shared" si="4"/>
        <v>162.469536961101+0.000754917202061292i</v>
      </c>
      <c r="F47" t="str">
        <f t="shared" si="5"/>
        <v>2.90990990990882-147667.303951261i</v>
      </c>
      <c r="G47" t="str">
        <f t="shared" si="6"/>
        <v>0.999999999999628-6.10088270595602E-07i</v>
      </c>
      <c r="H47" t="str">
        <f t="shared" si="7"/>
        <v>470.588240473256+0.0243533056431126i</v>
      </c>
      <c r="I47" t="str">
        <f t="shared" si="8"/>
        <v>33.619299410256-470485.407710921i</v>
      </c>
      <c r="K47" t="str">
        <f t="shared" si="9"/>
        <v>0.0106249998546095-1.15994023599367E-06i</v>
      </c>
      <c r="L47" t="str">
        <f t="shared" si="10"/>
        <v>0.00025-464.994914564336i</v>
      </c>
      <c r="M47" t="str">
        <f t="shared" si="11"/>
        <v>0.0025-123.086889149383i</v>
      </c>
      <c r="N47">
        <f t="shared" si="12"/>
        <v>90.006675732100533</v>
      </c>
      <c r="O47">
        <f t="shared" si="13"/>
        <v>88.679588928990825</v>
      </c>
      <c r="P47" s="3">
        <f t="shared" si="14"/>
        <v>88.679588928990825</v>
      </c>
      <c r="Q47" s="3">
        <f t="shared" si="15"/>
        <v>-89.993324267899467</v>
      </c>
      <c r="R47">
        <f t="shared" si="16"/>
        <v>90.006675732100533</v>
      </c>
      <c r="S47">
        <f t="shared" si="17"/>
        <v>1.0114433748720001E-3</v>
      </c>
      <c r="T47">
        <f t="shared" si="0"/>
        <v>88.679588928990825</v>
      </c>
    </row>
    <row r="48" spans="1:20" x14ac:dyDescent="0.25">
      <c r="A48">
        <f t="shared" si="1"/>
        <v>6.3792354794176367</v>
      </c>
      <c r="B48">
        <f t="shared" si="18"/>
        <v>1.0152868596965137</v>
      </c>
      <c r="C48" t="str">
        <f t="shared" si="2"/>
        <v>3.16486881450608-27060.2778904009i</v>
      </c>
      <c r="D48" t="str">
        <f t="shared" si="3"/>
        <v>3.47812499999322-15675.8596470703i</v>
      </c>
      <c r="E48" t="str">
        <f t="shared" si="4"/>
        <v>162.469536961095+0.000757785887464624i</v>
      </c>
      <c r="F48" t="str">
        <f t="shared" si="5"/>
        <v>2.90990990990881-147108.292440002i</v>
      </c>
      <c r="G48" t="str">
        <f t="shared" si="6"/>
        <v>0.999999999999625-6.12406606023863E-07i</v>
      </c>
      <c r="H48" t="str">
        <f t="shared" si="7"/>
        <v>470.588240512694+0.0244458482029575i</v>
      </c>
      <c r="I48" t="str">
        <f t="shared" si="8"/>
        <v>33.6192994094426-468704.331287844i</v>
      </c>
      <c r="K48" t="str">
        <f t="shared" si="9"/>
        <v>0.0106249998535024-1.16434800875058E-06i</v>
      </c>
      <c r="L48" t="str">
        <f t="shared" si="10"/>
        <v>0.00025-463.234622996948i</v>
      </c>
      <c r="M48" t="str">
        <f t="shared" si="11"/>
        <v>0.0025-122.620929616839i</v>
      </c>
      <c r="N48">
        <f t="shared" si="12"/>
        <v>90.006701099881198</v>
      </c>
      <c r="O48">
        <f t="shared" si="13"/>
        <v>88.646645103195496</v>
      </c>
      <c r="P48" s="3">
        <f t="shared" si="14"/>
        <v>88.646645103195496</v>
      </c>
      <c r="Q48" s="3">
        <f t="shared" si="15"/>
        <v>-89.993298900118802</v>
      </c>
      <c r="R48">
        <f t="shared" si="16"/>
        <v>90.006701099881198</v>
      </c>
      <c r="S48">
        <f t="shared" si="17"/>
        <v>1.0152868596965136E-3</v>
      </c>
      <c r="T48">
        <f t="shared" si="0"/>
        <v>88.646645103195496</v>
      </c>
    </row>
    <row r="49" spans="1:20" x14ac:dyDescent="0.25">
      <c r="A49">
        <f t="shared" si="1"/>
        <v>6.4034765742394235</v>
      </c>
      <c r="B49">
        <f t="shared" si="18"/>
        <v>1.0191449497633605</v>
      </c>
      <c r="C49" t="str">
        <f t="shared" si="2"/>
        <v>3.16486881424389-26957.8381077157i</v>
      </c>
      <c r="D49" t="str">
        <f t="shared" si="3"/>
        <v>3.47812499999318-15616.5168829521i</v>
      </c>
      <c r="E49" t="str">
        <f t="shared" si="4"/>
        <v>162.46953696109+0.000760665473872961i</v>
      </c>
      <c r="F49" t="str">
        <f t="shared" si="5"/>
        <v>2.90990990990882-146551.397130918i</v>
      </c>
      <c r="G49" t="str">
        <f t="shared" si="6"/>
        <v>0.999999999999622-6.14733751126753E-07i</v>
      </c>
      <c r="H49" t="str">
        <f t="shared" si="7"/>
        <v>470.58824055243+0.0245387424245112i</v>
      </c>
      <c r="I49" t="str">
        <f t="shared" si="8"/>
        <v>33.6192994086227-466929.997333928i</v>
      </c>
      <c r="K49" t="str">
        <f t="shared" si="9"/>
        <v>0.0106249998523869-1.16877253104236E-06i</v>
      </c>
      <c r="L49" t="str">
        <f t="shared" si="10"/>
        <v>0.00025-461.480995215131i</v>
      </c>
      <c r="M49" t="str">
        <f t="shared" si="11"/>
        <v>0.0025-122.156734027535i</v>
      </c>
      <c r="N49">
        <f t="shared" si="12"/>
        <v>90.006726564059448</v>
      </c>
      <c r="O49">
        <f t="shared" si="13"/>
        <v>88.613701277408865</v>
      </c>
      <c r="P49" s="3">
        <f t="shared" si="14"/>
        <v>88.613701277408865</v>
      </c>
      <c r="Q49" s="3">
        <f t="shared" si="15"/>
        <v>-89.993273435940552</v>
      </c>
      <c r="R49">
        <f t="shared" si="16"/>
        <v>90.006726564059448</v>
      </c>
      <c r="S49">
        <f t="shared" si="17"/>
        <v>1.0191449497633604E-3</v>
      </c>
      <c r="T49">
        <f t="shared" si="0"/>
        <v>88.613701277408865</v>
      </c>
    </row>
    <row r="50" spans="1:20" x14ac:dyDescent="0.25">
      <c r="A50">
        <f t="shared" si="1"/>
        <v>6.4278097852215339</v>
      </c>
      <c r="B50">
        <f t="shared" si="18"/>
        <v>1.0230177005724612</v>
      </c>
      <c r="C50" t="str">
        <f t="shared" si="2"/>
        <v>3.16486881397962-26855.7861225818i</v>
      </c>
      <c r="D50" t="str">
        <f t="shared" si="3"/>
        <v>3.47812499999313-15557.398767672i</v>
      </c>
      <c r="E50" t="str">
        <f t="shared" si="4"/>
        <v>162.469536961084+0.000763556002710037i</v>
      </c>
      <c r="F50" t="str">
        <f t="shared" si="5"/>
        <v>2.9099099099088-145996.610012883i</v>
      </c>
      <c r="G50" t="str">
        <f t="shared" si="6"/>
        <v>0.999999999999619-6.17069739381032E-07i</v>
      </c>
      <c r="H50" t="str">
        <f t="shared" si="7"/>
        <v>470.58824059247+0.0246319896440892i</v>
      </c>
      <c r="I50" t="str">
        <f t="shared" si="8"/>
        <v>33.6192994077975-465162.380324786i</v>
      </c>
      <c r="K50" t="str">
        <f t="shared" si="9"/>
        <v>0.0106249998512629-1.17321386651725E-06i</v>
      </c>
      <c r="L50" t="str">
        <f t="shared" si="10"/>
        <v>0.00025-459.734005992359i</v>
      </c>
      <c r="M50" t="str">
        <f t="shared" si="11"/>
        <v>0.0025-121.69429570386i</v>
      </c>
      <c r="N50">
        <f t="shared" si="12"/>
        <v>90.006752125001526</v>
      </c>
      <c r="O50">
        <f t="shared" si="13"/>
        <v>88.580757451630802</v>
      </c>
      <c r="P50" s="3">
        <f t="shared" si="14"/>
        <v>88.580757451630802</v>
      </c>
      <c r="Q50" s="3">
        <f t="shared" si="15"/>
        <v>-89.993247874998474</v>
      </c>
      <c r="R50">
        <f t="shared" si="16"/>
        <v>90.006752125001526</v>
      </c>
      <c r="S50">
        <f t="shared" si="17"/>
        <v>1.0230177005724611E-3</v>
      </c>
      <c r="T50">
        <f t="shared" si="0"/>
        <v>88.580757451630802</v>
      </c>
    </row>
    <row r="51" spans="1:20" x14ac:dyDescent="0.25">
      <c r="A51">
        <f t="shared" si="1"/>
        <v>6.4522354624053753</v>
      </c>
      <c r="B51">
        <f t="shared" si="18"/>
        <v>1.0269051678346366</v>
      </c>
      <c r="C51" t="str">
        <f t="shared" si="2"/>
        <v>3.16486881371339-26754.1204669475i</v>
      </c>
      <c r="D51" t="str">
        <f t="shared" si="3"/>
        <v>3.47812499999307-15498.5044507962i</v>
      </c>
      <c r="E51" t="str">
        <f t="shared" si="4"/>
        <v>162.469536961078+0.000766457515557076i</v>
      </c>
      <c r="F51" t="str">
        <f t="shared" si="5"/>
        <v>2.90990990990879-145443.923105097i</v>
      </c>
      <c r="G51" t="str">
        <f t="shared" si="6"/>
        <v>0.999999999999616-6.19414604390678E-07i</v>
      </c>
      <c r="H51" t="str">
        <f t="shared" si="7"/>
        <v>470.588240632812+0.0247255912030818i</v>
      </c>
      <c r="I51" t="str">
        <f t="shared" si="8"/>
        <v>33.6192994069649-463401.454832646i</v>
      </c>
      <c r="K51" t="str">
        <f t="shared" si="9"/>
        <v>0.0106249998501304-1.17767207906529E-06i</v>
      </c>
      <c r="L51" t="str">
        <f t="shared" si="10"/>
        <v>0.00025-457.993630197609i</v>
      </c>
      <c r="M51" t="str">
        <f t="shared" si="11"/>
        <v>0.0025-121.233607993485i</v>
      </c>
      <c r="N51">
        <f t="shared" si="12"/>
        <v>90.006777783075194</v>
      </c>
      <c r="O51">
        <f t="shared" si="13"/>
        <v>88.547813625861465</v>
      </c>
      <c r="P51" s="3">
        <f t="shared" si="14"/>
        <v>88.547813625861465</v>
      </c>
      <c r="Q51" s="3">
        <f t="shared" si="15"/>
        <v>-89.993222216924806</v>
      </c>
      <c r="R51">
        <f t="shared" si="16"/>
        <v>90.006777783075194</v>
      </c>
      <c r="S51">
        <f t="shared" si="17"/>
        <v>1.0269051678346366E-3</v>
      </c>
      <c r="T51">
        <f t="shared" si="0"/>
        <v>88.547813625861465</v>
      </c>
    </row>
    <row r="52" spans="1:20" x14ac:dyDescent="0.25">
      <c r="A52">
        <f t="shared" si="1"/>
        <v>6.4767539571625168</v>
      </c>
      <c r="B52">
        <f t="shared" si="18"/>
        <v>1.0308074074724083</v>
      </c>
      <c r="C52" t="str">
        <f t="shared" si="2"/>
        <v>3.16486881344511-26652.8396783183i</v>
      </c>
      <c r="D52" t="str">
        <f t="shared" si="3"/>
        <v>3.47812499999301-15439.8330851101i</v>
      </c>
      <c r="E52" t="str">
        <f t="shared" si="4"/>
        <v>162.469536961074+0.000769370054153365i</v>
      </c>
      <c r="F52" t="str">
        <f t="shared" si="5"/>
        <v>2.90990990990878-144893.328456974i</v>
      </c>
      <c r="G52" t="str">
        <f t="shared" si="6"/>
        <v>0.999999999999613-6.21768379887362E-07i</v>
      </c>
      <c r="H52" t="str">
        <f t="shared" si="7"/>
        <v>470.588240673464+0.0248195484479807i</v>
      </c>
      <c r="I52" t="str">
        <f t="shared" si="8"/>
        <v>33.619299406127-461647.195526012i</v>
      </c>
      <c r="K52" t="str">
        <f t="shared" si="9"/>
        <v>0.0106249998489892-1.18214723281937E-06i</v>
      </c>
      <c r="L52" t="str">
        <f t="shared" si="10"/>
        <v>0.00025-456.259842794987i</v>
      </c>
      <c r="M52" t="str">
        <f t="shared" si="11"/>
        <v>0.0025-120.774664269261i</v>
      </c>
      <c r="N52">
        <f t="shared" si="12"/>
        <v>90.006803538649507</v>
      </c>
      <c r="O52">
        <f t="shared" si="13"/>
        <v>88.514869800100954</v>
      </c>
      <c r="P52" s="3">
        <f t="shared" si="14"/>
        <v>88.514869800100954</v>
      </c>
      <c r="Q52" s="3">
        <f t="shared" si="15"/>
        <v>-89.993196461350493</v>
      </c>
      <c r="R52">
        <f t="shared" si="16"/>
        <v>90.006803538649507</v>
      </c>
      <c r="S52">
        <f t="shared" si="17"/>
        <v>1.0308074074724084E-3</v>
      </c>
      <c r="T52">
        <f t="shared" si="0"/>
        <v>88.514869800100954</v>
      </c>
    </row>
    <row r="53" spans="1:20" x14ac:dyDescent="0.25">
      <c r="A53">
        <f t="shared" si="1"/>
        <v>6.5013656221997342</v>
      </c>
      <c r="B53">
        <f t="shared" si="18"/>
        <v>1.0347244756208034</v>
      </c>
      <c r="C53" t="str">
        <f t="shared" si="2"/>
        <v>3.16486881317478-26551.9422997357i</v>
      </c>
      <c r="D53" t="str">
        <f t="shared" si="3"/>
        <v>3.47812499999297-15381.3838266066i</v>
      </c>
      <c r="E53" t="str">
        <f t="shared" si="4"/>
        <v>162.469536961068+0.000772293660396773i</v>
      </c>
      <c r="F53" t="str">
        <f t="shared" si="5"/>
        <v>2.90990990990878-144344.818148026i</v>
      </c>
      <c r="G53" t="str">
        <f t="shared" si="6"/>
        <v>0.999999999999611-6.24131099730932E-07i</v>
      </c>
      <c r="H53" t="str">
        <f t="shared" si="7"/>
        <v>470.588240714426+0.0249138627303906i</v>
      </c>
      <c r="I53" t="str">
        <f t="shared" si="8"/>
        <v>33.6192994052824-459899.577169275i</v>
      </c>
      <c r="K53" t="str">
        <f t="shared" si="9"/>
        <v>0.0106249998478393-1.18663939215603E-06i</v>
      </c>
      <c r="L53" t="str">
        <f t="shared" si="10"/>
        <v>0.00025-454.532618843383i</v>
      </c>
      <c r="M53" t="str">
        <f t="shared" si="11"/>
        <v>0.0025-120.317457929131i</v>
      </c>
      <c r="N53">
        <f t="shared" si="12"/>
        <v>90.006829392095</v>
      </c>
      <c r="O53">
        <f t="shared" si="13"/>
        <v>88.481925974349224</v>
      </c>
      <c r="P53" s="3">
        <f t="shared" si="14"/>
        <v>88.481925974349224</v>
      </c>
      <c r="Q53" s="3">
        <f t="shared" si="15"/>
        <v>-89.993170607905</v>
      </c>
      <c r="R53">
        <f t="shared" si="16"/>
        <v>90.006829392095</v>
      </c>
      <c r="S53">
        <f t="shared" si="17"/>
        <v>1.0347244756208035E-3</v>
      </c>
      <c r="T53">
        <f t="shared" si="0"/>
        <v>88.481925974349224</v>
      </c>
    </row>
    <row r="54" spans="1:20" x14ac:dyDescent="0.25">
      <c r="A54">
        <f t="shared" si="1"/>
        <v>6.5260708115640931</v>
      </c>
      <c r="B54">
        <f t="shared" si="18"/>
        <v>1.0386564286281625</v>
      </c>
      <c r="C54" t="str">
        <f t="shared" si="2"/>
        <v>3.16486881290242-26451.4268797573i</v>
      </c>
      <c r="D54" t="str">
        <f t="shared" si="3"/>
        <v>3.47812499999291-15323.1558344733i</v>
      </c>
      <c r="E54" t="str">
        <f t="shared" si="4"/>
        <v>162.469536961062+0.000775228376344353i</v>
      </c>
      <c r="F54" t="str">
        <f t="shared" si="5"/>
        <v>2.90990990990877-143798.384287746i</v>
      </c>
      <c r="G54" t="str">
        <f t="shared" si="6"/>
        <v>0.999999999999607-6.26502797909907E-07i</v>
      </c>
      <c r="H54" t="str">
        <f t="shared" si="7"/>
        <v>470.588240755698+0.0250085354070537i</v>
      </c>
      <c r="I54" t="str">
        <f t="shared" si="8"/>
        <v>33.6192994044306-458158.574622351i</v>
      </c>
      <c r="K54" t="str">
        <f t="shared" si="9"/>
        <v>0.0106249998466807-1.19114862169647E-06i</v>
      </c>
      <c r="L54" t="str">
        <f t="shared" si="10"/>
        <v>0.00025-452.811933496098i</v>
      </c>
      <c r="M54" t="str">
        <f t="shared" si="11"/>
        <v>0.0025-119.861982396026i</v>
      </c>
      <c r="N54">
        <f t="shared" si="12"/>
        <v>90.00685534378357</v>
      </c>
      <c r="O54">
        <f t="shared" si="13"/>
        <v>88.448982148606419</v>
      </c>
      <c r="P54" s="3">
        <f t="shared" si="14"/>
        <v>88.448982148606419</v>
      </c>
      <c r="Q54" s="3">
        <f t="shared" si="15"/>
        <v>-89.99314465621643</v>
      </c>
      <c r="R54">
        <f t="shared" si="16"/>
        <v>90.00685534378357</v>
      </c>
      <c r="S54">
        <f t="shared" si="17"/>
        <v>1.0386564286281625E-3</v>
      </c>
      <c r="T54">
        <f t="shared" si="0"/>
        <v>88.448982148606419</v>
      </c>
    </row>
    <row r="55" spans="1:20" x14ac:dyDescent="0.25">
      <c r="A55">
        <f t="shared" si="1"/>
        <v>6.5508698806480368</v>
      </c>
      <c r="B55">
        <f t="shared" si="18"/>
        <v>1.0426033230569496</v>
      </c>
      <c r="C55" t="str">
        <f t="shared" si="2"/>
        <v>3.16486881262798-26351.2919724348i</v>
      </c>
      <c r="D55" t="str">
        <f t="shared" si="3"/>
        <v>3.47812499999285-15265.1482710809i</v>
      </c>
      <c r="E55" t="str">
        <f t="shared" si="4"/>
        <v>162.469536961056+0.000778174244212886i</v>
      </c>
      <c r="F55" t="str">
        <f t="shared" si="5"/>
        <v>2.90990990990876-143254.019015501i</v>
      </c>
      <c r="G55" t="str">
        <f t="shared" si="6"/>
        <v>0.999999999999605-6.28883508541963E-07i</v>
      </c>
      <c r="H55" t="str">
        <f t="shared" si="7"/>
        <v>470.588240797283+0.025103567839869i</v>
      </c>
      <c r="I55" t="str">
        <f t="shared" si="8"/>
        <v>33.6192994035729-456424.162840336i</v>
      </c>
      <c r="K55" t="str">
        <f t="shared" si="9"/>
        <v>0.0106249998455133-1.19567498630746E-06i</v>
      </c>
      <c r="L55" t="str">
        <f t="shared" si="10"/>
        <v>0.00025-451.097762000495i</v>
      </c>
      <c r="M55" t="str">
        <f t="shared" si="11"/>
        <v>0.0025-119.408231117778i</v>
      </c>
      <c r="N55">
        <f t="shared" si="12"/>
        <v>90.006881394088524</v>
      </c>
      <c r="O55">
        <f t="shared" si="13"/>
        <v>88.416038322872538</v>
      </c>
      <c r="P55" s="3">
        <f t="shared" si="14"/>
        <v>88.416038322872538</v>
      </c>
      <c r="Q55" s="3">
        <f t="shared" si="15"/>
        <v>-89.993118605911476</v>
      </c>
      <c r="R55">
        <f t="shared" si="16"/>
        <v>90.006881394088524</v>
      </c>
      <c r="S55">
        <f t="shared" si="17"/>
        <v>1.0426033230569495E-3</v>
      </c>
      <c r="T55">
        <f t="shared" si="0"/>
        <v>88.416038322872538</v>
      </c>
    </row>
    <row r="56" spans="1:20" x14ac:dyDescent="0.25">
      <c r="A56">
        <f t="shared" si="1"/>
        <v>6.5757631861944992</v>
      </c>
      <c r="B56">
        <f t="shared" si="18"/>
        <v>1.046565215684566</v>
      </c>
      <c r="C56" t="str">
        <f t="shared" si="2"/>
        <v>3.16486881235142-26251.5361372941i</v>
      </c>
      <c r="D56" t="str">
        <f t="shared" si="3"/>
        <v>3.4781249999928-15207.3603019714i</v>
      </c>
      <c r="E56" t="str">
        <f t="shared" si="4"/>
        <v>162.46953696105+0.000781131306379844i</v>
      </c>
      <c r="F56" t="str">
        <f t="shared" si="5"/>
        <v>2.90990990990875-142711.714500413i</v>
      </c>
      <c r="G56" t="str">
        <f t="shared" si="6"/>
        <v>0.999999999999601-6.3127326587442E-07i</v>
      </c>
      <c r="H56" t="str">
        <f t="shared" si="7"/>
        <v>470.58824083919+0.0251989613959093i</v>
      </c>
      <c r="I56" t="str">
        <f t="shared" si="8"/>
        <v>33.6192994027087-454696.316873141i</v>
      </c>
      <c r="K56" t="str">
        <f t="shared" si="9"/>
        <v>0.0106249998443369-1.20021855110223E-06i</v>
      </c>
      <c r="L56" t="str">
        <f t="shared" si="10"/>
        <v>0.00025-449.390079697645i</v>
      </c>
      <c r="M56" t="str">
        <f t="shared" si="11"/>
        <v>0.0025-118.956197567024i</v>
      </c>
      <c r="N56">
        <f t="shared" si="12"/>
        <v>90.006907543384628</v>
      </c>
      <c r="O56">
        <f t="shared" si="13"/>
        <v>88.383094497147695</v>
      </c>
      <c r="P56" s="3">
        <f t="shared" si="14"/>
        <v>88.383094497147695</v>
      </c>
      <c r="Q56" s="3">
        <f t="shared" si="15"/>
        <v>-89.993092456615372</v>
      </c>
      <c r="R56">
        <f t="shared" si="16"/>
        <v>90.006907543384628</v>
      </c>
      <c r="S56">
        <f t="shared" si="17"/>
        <v>1.0465652156845659E-3</v>
      </c>
      <c r="T56">
        <f t="shared" si="0"/>
        <v>88.383094497147695</v>
      </c>
    </row>
    <row r="57" spans="1:20" x14ac:dyDescent="0.25">
      <c r="A57">
        <f t="shared" si="1"/>
        <v>6.6007510863020391</v>
      </c>
      <c r="B57">
        <f t="shared" si="18"/>
        <v>1.0505421635041674</v>
      </c>
      <c r="C57" t="str">
        <f t="shared" si="2"/>
        <v>3.16486881207276-26152.1579393142i</v>
      </c>
      <c r="D57" t="str">
        <f t="shared" si="3"/>
        <v>3.47812499999274-15149.7910958453i</v>
      </c>
      <c r="E57" t="str">
        <f t="shared" si="4"/>
        <v>162.469536961045+0.00078409960538346i</v>
      </c>
      <c r="F57" t="str">
        <f t="shared" si="5"/>
        <v>2.90990990990875-142171.46294125i</v>
      </c>
      <c r="G57" t="str">
        <f t="shared" si="6"/>
        <v>0.999999999999599-6.33672104284742E-07i</v>
      </c>
      <c r="H57" t="str">
        <f t="shared" si="7"/>
        <v>470.588240881413+0.0252947174474428i</v>
      </c>
      <c r="I57" t="str">
        <f t="shared" si="8"/>
        <v>33.6192994018382-452975.011865115i</v>
      </c>
      <c r="K57" t="str">
        <f t="shared" si="9"/>
        <v>0.0106249998431516-1.20477938144148E-06i</v>
      </c>
      <c r="L57" t="str">
        <f t="shared" si="10"/>
        <v>0.00025-447.688862021961i</v>
      </c>
      <c r="M57" t="str">
        <f t="shared" si="11"/>
        <v>0.0025-118.505875241107i</v>
      </c>
      <c r="N57">
        <f t="shared" si="12"/>
        <v>90.006933792048059</v>
      </c>
      <c r="O57">
        <f t="shared" si="13"/>
        <v>88.350150671432019</v>
      </c>
      <c r="P57" s="3">
        <f t="shared" si="14"/>
        <v>88.350150671432019</v>
      </c>
      <c r="Q57" s="3">
        <f t="shared" si="15"/>
        <v>-89.993066207951941</v>
      </c>
      <c r="R57">
        <f t="shared" si="16"/>
        <v>90.006933792048059</v>
      </c>
      <c r="S57">
        <f t="shared" si="17"/>
        <v>1.0505421635041675E-3</v>
      </c>
      <c r="T57">
        <f t="shared" si="0"/>
        <v>88.350150671432019</v>
      </c>
    </row>
    <row r="58" spans="1:20" x14ac:dyDescent="0.25">
      <c r="A58">
        <f t="shared" si="1"/>
        <v>6.6258339404299873</v>
      </c>
      <c r="B58">
        <f t="shared" si="18"/>
        <v>1.0545342237254833</v>
      </c>
      <c r="C58" t="str">
        <f t="shared" si="2"/>
        <v>3.16486881179201-26053.1559489058i</v>
      </c>
      <c r="D58" t="str">
        <f t="shared" si="3"/>
        <v>3.4781249999927-15092.4398245502i</v>
      </c>
      <c r="E58" t="str">
        <f t="shared" si="4"/>
        <v>162.469536961038+0.000787079183923707i</v>
      </c>
      <c r="F58" t="str">
        <f t="shared" si="5"/>
        <v>2.90990990990874-141633.256566312i</v>
      </c>
      <c r="G58" t="str">
        <f t="shared" si="6"/>
        <v>0.999999999999595-6.36080058281022E-07i</v>
      </c>
      <c r="H58" t="str">
        <f t="shared" si="7"/>
        <v>470.588240923957+0.0253908373719514i</v>
      </c>
      <c r="I58" t="str">
        <f t="shared" si="8"/>
        <v>33.6192994009607-451260.223054708i</v>
      </c>
      <c r="K58" t="str">
        <f t="shared" si="9"/>
        <v>0.0106249998419573-1.20935754293424E-06i</v>
      </c>
      <c r="L58" t="str">
        <f t="shared" si="10"/>
        <v>0.00025-445.994084500858i</v>
      </c>
      <c r="M58" t="str">
        <f t="shared" si="11"/>
        <v>0.0025-118.057257661992i</v>
      </c>
      <c r="N58">
        <f t="shared" si="12"/>
        <v>90.006960140456371</v>
      </c>
      <c r="O58">
        <f t="shared" si="13"/>
        <v>88.317206845725394</v>
      </c>
      <c r="P58" s="3">
        <f t="shared" si="14"/>
        <v>88.317206845725394</v>
      </c>
      <c r="Q58" s="3">
        <f t="shared" si="15"/>
        <v>-89.993039859543629</v>
      </c>
      <c r="R58">
        <f t="shared" si="16"/>
        <v>90.006960140456371</v>
      </c>
      <c r="S58">
        <f t="shared" si="17"/>
        <v>1.0545342237254834E-3</v>
      </c>
      <c r="T58">
        <f t="shared" si="0"/>
        <v>88.317206845725394</v>
      </c>
    </row>
    <row r="59" spans="1:20" x14ac:dyDescent="0.25">
      <c r="A59">
        <f t="shared" si="1"/>
        <v>6.651012109403621</v>
      </c>
      <c r="B59">
        <f t="shared" si="18"/>
        <v>1.0585414537756401</v>
      </c>
      <c r="C59" t="str">
        <f t="shared" si="2"/>
        <v>3.1648688115091-25954.528741893i</v>
      </c>
      <c r="D59" t="str">
        <f t="shared" si="3"/>
        <v>3.47812499999264-15035.305663069i</v>
      </c>
      <c r="E59" t="str">
        <f t="shared" si="4"/>
        <v>162.469536961033+0.000790070084862911i</v>
      </c>
      <c r="F59" t="str">
        <f t="shared" si="5"/>
        <v>2.90990990990873-141097.08763332i</v>
      </c>
      <c r="G59" t="str">
        <f t="shared" si="6"/>
        <v>0.999999999999592-6.38497162502488E-07i</v>
      </c>
      <c r="H59" t="str">
        <f t="shared" si="7"/>
        <v>470.588240966825+0.0254873225521528i</v>
      </c>
      <c r="I59" t="str">
        <f t="shared" si="8"/>
        <v>33.6192994000767-449551.925774112i</v>
      </c>
      <c r="K59" t="str">
        <f t="shared" si="9"/>
        <v>0.0106249998407539-1.21395310143888E-06i</v>
      </c>
      <c r="L59" t="str">
        <f t="shared" si="10"/>
        <v>0.00025-444.30572275439i</v>
      </c>
      <c r="M59" t="str">
        <f t="shared" si="11"/>
        <v>0.0025-117.610338376162i</v>
      </c>
      <c r="N59">
        <f t="shared" si="12"/>
        <v>90.006986588988639</v>
      </c>
      <c r="O59">
        <f t="shared" si="13"/>
        <v>88.28426302002822</v>
      </c>
      <c r="P59" s="3">
        <f t="shared" si="14"/>
        <v>88.28426302002822</v>
      </c>
      <c r="Q59" s="3">
        <f t="shared" si="15"/>
        <v>-89.993013411011361</v>
      </c>
      <c r="R59">
        <f t="shared" si="16"/>
        <v>90.006986588988639</v>
      </c>
      <c r="S59">
        <f t="shared" si="17"/>
        <v>1.0585414537756402E-3</v>
      </c>
      <c r="T59">
        <f t="shared" si="0"/>
        <v>88.28426302002822</v>
      </c>
    </row>
    <row r="60" spans="1:20" x14ac:dyDescent="0.25">
      <c r="A60">
        <f t="shared" si="1"/>
        <v>6.6762859554193552</v>
      </c>
      <c r="B60">
        <f t="shared" si="18"/>
        <v>1.0625639112999876</v>
      </c>
      <c r="C60" t="str">
        <f t="shared" si="2"/>
        <v>3.16486881122406-25856.2748994895i</v>
      </c>
      <c r="D60" t="str">
        <f t="shared" si="3"/>
        <v>3.47812499999257-14978.3877895074i</v>
      </c>
      <c r="E60" t="str">
        <f t="shared" si="4"/>
        <v>162.469536961027+0.000793072351226096i</v>
      </c>
      <c r="F60" t="str">
        <f t="shared" si="5"/>
        <v>2.90990990990872-140562.948429303i</v>
      </c>
      <c r="G60" t="str">
        <f t="shared" si="6"/>
        <v>0.999999999999589-6.40923451719995E-07i</v>
      </c>
      <c r="H60" t="str">
        <f t="shared" si="7"/>
        <v>470.588241010016+0.0255841743760177i</v>
      </c>
      <c r="I60" t="str">
        <f t="shared" si="8"/>
        <v>33.6192993991854-447850.095448888i</v>
      </c>
      <c r="K60" t="str">
        <f t="shared" si="9"/>
        <v>0.0106249998395414-1.21856612306402E-06i</v>
      </c>
      <c r="L60" t="str">
        <f t="shared" si="10"/>
        <v>0.00025-442.623752494911i</v>
      </c>
      <c r="M60" t="str">
        <f t="shared" si="11"/>
        <v>0.0025-117.165110954535i</v>
      </c>
      <c r="N60">
        <f t="shared" si="12"/>
        <v>90.007013138025286</v>
      </c>
      <c r="O60">
        <f t="shared" si="13"/>
        <v>88.251319194340283</v>
      </c>
      <c r="P60" s="3">
        <f t="shared" si="14"/>
        <v>88.251319194340283</v>
      </c>
      <c r="Q60" s="3">
        <f t="shared" si="15"/>
        <v>-89.992986861974714</v>
      </c>
      <c r="R60">
        <f t="shared" si="16"/>
        <v>90.007013138025286</v>
      </c>
      <c r="S60">
        <f t="shared" si="17"/>
        <v>1.0625639112999876E-3</v>
      </c>
      <c r="T60">
        <f t="shared" si="0"/>
        <v>88.251319194340283</v>
      </c>
    </row>
    <row r="61" spans="1:20" x14ac:dyDescent="0.25">
      <c r="A61">
        <f t="shared" si="1"/>
        <v>6.7016558420499486</v>
      </c>
      <c r="B61">
        <f t="shared" si="18"/>
        <v>1.0666016541629275</v>
      </c>
      <c r="C61" t="str">
        <f t="shared" si="2"/>
        <v>3.16486881093685-25758.3930082807i</v>
      </c>
      <c r="D61" t="str">
        <f t="shared" si="3"/>
        <v>3.47812499999252-14921.6853850827i</v>
      </c>
      <c r="E61" t="str">
        <f t="shared" si="4"/>
        <v>162.46953696102+0.000796086026201961i</v>
      </c>
      <c r="F61" t="str">
        <f t="shared" si="5"/>
        <v>2.90990990990871-140030.831270489i</v>
      </c>
      <c r="G61" t="str">
        <f t="shared" si="6"/>
        <v>0.999999999999586-6.43358960836529E-07i</v>
      </c>
      <c r="H61" t="str">
        <f t="shared" si="7"/>
        <v>470.588241053539+0.0256813942367927i</v>
      </c>
      <c r="I61" t="str">
        <f t="shared" si="8"/>
        <v>33.6192993982876-446154.707597643i</v>
      </c>
      <c r="K61" t="str">
        <f t="shared" si="9"/>
        <v>0.0106249998383196-0.0000012231966741695i</v>
      </c>
      <c r="L61" t="str">
        <f t="shared" si="10"/>
        <v>0.00025-440.94814952671i</v>
      </c>
      <c r="M61" t="str">
        <f t="shared" si="11"/>
        <v>0.0025-116.721568992364i</v>
      </c>
      <c r="N61">
        <f t="shared" si="12"/>
        <v>90.007039787948287</v>
      </c>
      <c r="O61">
        <f t="shared" si="13"/>
        <v>88.218375368661626</v>
      </c>
      <c r="P61" s="3">
        <f t="shared" si="14"/>
        <v>88.218375368661626</v>
      </c>
      <c r="Q61" s="3">
        <f t="shared" si="15"/>
        <v>-89.992960212051713</v>
      </c>
      <c r="R61">
        <f t="shared" si="16"/>
        <v>90.007039787948287</v>
      </c>
      <c r="S61">
        <f t="shared" si="17"/>
        <v>1.0666016541629275E-3</v>
      </c>
      <c r="T61">
        <f t="shared" si="0"/>
        <v>88.218375368661626</v>
      </c>
    </row>
    <row r="62" spans="1:20" x14ac:dyDescent="0.25">
      <c r="A62">
        <f t="shared" si="1"/>
        <v>6.7271221342497389</v>
      </c>
      <c r="B62">
        <f t="shared" si="18"/>
        <v>1.0706547404487468</v>
      </c>
      <c r="C62" t="str">
        <f t="shared" si="2"/>
        <v>3.16486881064746-25660.8816602034i</v>
      </c>
      <c r="D62" t="str">
        <f t="shared" si="3"/>
        <v>3.47812499999247-14865.1976341119i</v>
      </c>
      <c r="E62" t="str">
        <f t="shared" si="4"/>
        <v>162.469536961015+0.000799111153143172i</v>
      </c>
      <c r="F62" t="str">
        <f t="shared" si="5"/>
        <v>2.90990990990869-139500.728502195i</v>
      </c>
      <c r="G62" t="str">
        <f t="shared" si="6"/>
        <v>0.999999999999583-6.45803724887706E-07i</v>
      </c>
      <c r="H62" t="str">
        <f t="shared" si="7"/>
        <v>470.588241097394+0.0257789835330175i</v>
      </c>
      <c r="I62" t="str">
        <f t="shared" si="8"/>
        <v>33.6192993973831-444465.737831654i</v>
      </c>
      <c r="K62" t="str">
        <f t="shared" si="9"/>
        <v>0.0106249998370885-1.22784482136733E-06i</v>
      </c>
      <c r="L62" t="str">
        <f t="shared" si="10"/>
        <v>0.00025-439.278889745676i</v>
      </c>
      <c r="M62" t="str">
        <f t="shared" si="11"/>
        <v>0.0025-116.279706109149i</v>
      </c>
      <c r="N62">
        <f t="shared" si="12"/>
        <v>90.007066539140951</v>
      </c>
      <c r="O62">
        <f t="shared" si="13"/>
        <v>88.185431542992561</v>
      </c>
      <c r="P62" s="3">
        <f t="shared" si="14"/>
        <v>88.185431542992561</v>
      </c>
      <c r="Q62" s="3">
        <f t="shared" si="15"/>
        <v>-89.992933460859049</v>
      </c>
      <c r="R62">
        <f t="shared" si="16"/>
        <v>90.007066539140951</v>
      </c>
      <c r="S62">
        <f t="shared" si="17"/>
        <v>1.0706547404487467E-3</v>
      </c>
      <c r="T62">
        <f t="shared" si="0"/>
        <v>88.185431542992561</v>
      </c>
    </row>
    <row r="63" spans="1:20" x14ac:dyDescent="0.25">
      <c r="A63">
        <f t="shared" si="1"/>
        <v>6.7526851983598881</v>
      </c>
      <c r="B63">
        <f t="shared" si="18"/>
        <v>1.0747232284624519</v>
      </c>
      <c r="C63" t="str">
        <f t="shared" si="2"/>
        <v>3.16486881035584-25563.7394525235i</v>
      </c>
      <c r="D63" t="str">
        <f t="shared" si="3"/>
        <v>3.47812499999241-14808.9237239997i</v>
      </c>
      <c r="E63" t="str">
        <f t="shared" si="4"/>
        <v>162.469536961008+0.000802147775567306i</v>
      </c>
      <c r="F63" t="str">
        <f t="shared" si="5"/>
        <v>2.90990990990869-138972.632498714i</v>
      </c>
      <c r="G63" t="str">
        <f t="shared" si="6"/>
        <v>0.99999999999958-6.48257779042276E-07i</v>
      </c>
      <c r="H63" t="str">
        <f t="shared" si="7"/>
        <v>470.588241141583+0.025876943668546i</v>
      </c>
      <c r="I63" t="str">
        <f t="shared" si="8"/>
        <v>33.6192993964713-442783.161854521i</v>
      </c>
      <c r="K63" t="str">
        <f t="shared" si="9"/>
        <v>0.010624999835848-1.23251063152262E-06i</v>
      </c>
      <c r="L63" t="str">
        <f t="shared" si="10"/>
        <v>0.00025-437.615949138947i</v>
      </c>
      <c r="M63" t="str">
        <f t="shared" si="11"/>
        <v>0.0025-115.839515948545i</v>
      </c>
      <c r="N63">
        <f t="shared" si="12"/>
        <v>90.00709339198815</v>
      </c>
      <c r="O63">
        <f t="shared" si="13"/>
        <v>88.152487717332932</v>
      </c>
      <c r="P63" s="3">
        <f t="shared" si="14"/>
        <v>88.152487717332932</v>
      </c>
      <c r="Q63" s="3">
        <f t="shared" si="15"/>
        <v>-89.99290660801185</v>
      </c>
      <c r="R63">
        <f t="shared" si="16"/>
        <v>90.00709339198815</v>
      </c>
      <c r="S63">
        <f t="shared" si="17"/>
        <v>1.0747232284624519E-3</v>
      </c>
      <c r="T63">
        <f t="shared" si="0"/>
        <v>88.152487717332932</v>
      </c>
    </row>
    <row r="64" spans="1:20" x14ac:dyDescent="0.25">
      <c r="A64">
        <f t="shared" si="1"/>
        <v>6.778345402113656</v>
      </c>
      <c r="B64">
        <f t="shared" si="18"/>
        <v>1.0788071767306093</v>
      </c>
      <c r="C64" t="str">
        <f t="shared" si="2"/>
        <v>3.16486881006195-25466.9649878178i</v>
      </c>
      <c r="D64" t="str">
        <f t="shared" si="3"/>
        <v>3.47812499999235-14752.8628452269i</v>
      </c>
      <c r="E64" t="str">
        <f t="shared" si="4"/>
        <v>162.469536961002+0.000805195937157049i</v>
      </c>
      <c r="F64" t="str">
        <f t="shared" si="5"/>
        <v>2.90990990990867-138446.535663208i</v>
      </c>
      <c r="G64" t="str">
        <f t="shared" si="6"/>
        <v>0.999999999999577-6.50721158602636E-07i</v>
      </c>
      <c r="H64" t="str">
        <f t="shared" si="7"/>
        <v>470.588241186112+0.0259752760525689i</v>
      </c>
      <c r="I64" t="str">
        <f t="shared" si="8"/>
        <v>33.6192993955536-441106.955461827i</v>
      </c>
      <c r="K64" t="str">
        <f t="shared" si="9"/>
        <v>0.010624999834598-1.23719417175462E-06i</v>
      </c>
      <c r="L64" t="str">
        <f t="shared" si="10"/>
        <v>0.00025-435.959303784566i</v>
      </c>
      <c r="M64" t="str">
        <f t="shared" si="11"/>
        <v>0.0025-115.400992178268i</v>
      </c>
      <c r="N64">
        <f t="shared" si="12"/>
        <v>90.007120346876121</v>
      </c>
      <c r="O64">
        <f t="shared" si="13"/>
        <v>88.119543891682838</v>
      </c>
      <c r="P64" s="3">
        <f t="shared" si="14"/>
        <v>88.119543891682838</v>
      </c>
      <c r="Q64" s="3">
        <f t="shared" si="15"/>
        <v>-89.992879653123879</v>
      </c>
      <c r="R64">
        <f t="shared" si="16"/>
        <v>90.007120346876121</v>
      </c>
      <c r="S64">
        <f t="shared" si="17"/>
        <v>1.0788071767306093E-3</v>
      </c>
      <c r="T64">
        <f t="shared" si="0"/>
        <v>88.119543891682838</v>
      </c>
    </row>
    <row r="65" spans="1:20" x14ac:dyDescent="0.25">
      <c r="A65">
        <f t="shared" si="1"/>
        <v>6.8041031146416877</v>
      </c>
      <c r="B65">
        <f t="shared" si="18"/>
        <v>1.0829066440021857</v>
      </c>
      <c r="C65" t="str">
        <f t="shared" si="2"/>
        <v>3.16486880976588-25370.5568739538i</v>
      </c>
      <c r="D65" t="str">
        <f t="shared" si="3"/>
        <v>3.47812499999229-14697.0141913391i</v>
      </c>
      <c r="E65" t="str">
        <f t="shared" si="4"/>
        <v>162.469536960996+0.000808255681761352i</v>
      </c>
      <c r="F65" t="str">
        <f t="shared" si="5"/>
        <v>2.90990990990866-137922.430427598i</v>
      </c>
      <c r="G65" t="str">
        <f t="shared" si="6"/>
        <v>0.999999999999573-6.53193899005323E-07i</v>
      </c>
      <c r="H65" t="str">
        <f t="shared" si="7"/>
        <v>470.588241230974+0.0260739820996285i</v>
      </c>
      <c r="I65" t="str">
        <f t="shared" si="8"/>
        <v>33.6192993946283-439437.094540774i</v>
      </c>
      <c r="K65" t="str">
        <f t="shared" si="9"/>
        <v>0.0106249998333386-1.24189550943758E-06i</v>
      </c>
      <c r="L65" t="str">
        <f t="shared" si="10"/>
        <v>0.00025-434.308929851131i</v>
      </c>
      <c r="M65" t="str">
        <f t="shared" si="11"/>
        <v>0.0025-114.964128490006i</v>
      </c>
      <c r="N65">
        <f t="shared" si="12"/>
        <v>90.007147404192679</v>
      </c>
      <c r="O65">
        <f t="shared" si="13"/>
        <v>88.086600066042578</v>
      </c>
      <c r="P65" s="3">
        <f t="shared" si="14"/>
        <v>88.086600066042578</v>
      </c>
      <c r="Q65" s="3">
        <f t="shared" si="15"/>
        <v>-89.992852595807321</v>
      </c>
      <c r="R65">
        <f t="shared" si="16"/>
        <v>90.007147404192679</v>
      </c>
      <c r="S65">
        <f t="shared" si="17"/>
        <v>1.0829066440021858E-3</v>
      </c>
      <c r="T65">
        <f t="shared" si="0"/>
        <v>88.086600066042578</v>
      </c>
    </row>
    <row r="66" spans="1:20" x14ac:dyDescent="0.25">
      <c r="A66">
        <f t="shared" si="1"/>
        <v>6.8299587064773268</v>
      </c>
      <c r="B66">
        <f t="shared" si="18"/>
        <v>1.087021689249394</v>
      </c>
      <c r="C66" t="str">
        <f t="shared" si="2"/>
        <v>3.16486880946757-25274.5137240679i</v>
      </c>
      <c r="D66" t="str">
        <f t="shared" si="3"/>
        <v>3.47812499999223-14641.3769589346i</v>
      </c>
      <c r="E66" t="str">
        <f t="shared" si="4"/>
        <v>162.46953696099+0.000811327053395694i</v>
      </c>
      <c r="F66" t="str">
        <f t="shared" si="5"/>
        <v>2.90990990990866-137400.309252453i</v>
      </c>
      <c r="G66" t="str">
        <f t="shared" si="6"/>
        <v>0.99999999999957-6.55676035821541E-07i</v>
      </c>
      <c r="H66" t="str">
        <f t="shared" si="7"/>
        <v>470.588241276178+0.0261730632296447i</v>
      </c>
      <c r="I66" t="str">
        <f t="shared" si="8"/>
        <v>33.6192993936958-437773.555069855i</v>
      </c>
      <c r="K66" t="str">
        <f t="shared" si="9"/>
        <v>0.0106249998320696-1.24661471220179E-06i</v>
      </c>
      <c r="L66" t="str">
        <f t="shared" si="10"/>
        <v>0.00025-432.664803597461i</v>
      </c>
      <c r="M66" t="str">
        <f t="shared" si="11"/>
        <v>0.0025-114.528918599328i</v>
      </c>
      <c r="N66">
        <f t="shared" si="12"/>
        <v>90.007174564327002</v>
      </c>
      <c r="O66">
        <f t="shared" si="13"/>
        <v>88.053656240412039</v>
      </c>
      <c r="P66" s="3">
        <f t="shared" si="14"/>
        <v>88.053656240412039</v>
      </c>
      <c r="Q66" s="3">
        <f t="shared" si="15"/>
        <v>-89.992825435672998</v>
      </c>
      <c r="R66">
        <f t="shared" si="16"/>
        <v>90.007174564327002</v>
      </c>
      <c r="S66">
        <f t="shared" si="17"/>
        <v>1.087021689249394E-3</v>
      </c>
      <c r="T66">
        <f t="shared" si="0"/>
        <v>88.053656240412039</v>
      </c>
    </row>
    <row r="67" spans="1:20" x14ac:dyDescent="0.25">
      <c r="A67">
        <f t="shared" si="1"/>
        <v>6.8559125495619408</v>
      </c>
      <c r="B67">
        <f t="shared" si="18"/>
        <v>1.0911523716685418</v>
      </c>
      <c r="C67" t="str">
        <f t="shared" si="2"/>
        <v>3.16486880916698-25178.834156547i</v>
      </c>
      <c r="D67" t="str">
        <f t="shared" si="3"/>
        <v>3.47812499999218-14585.9503476531i</v>
      </c>
      <c r="E67" t="str">
        <f t="shared" si="4"/>
        <v>162.469536960983+0.000814410096242714i</v>
      </c>
      <c r="F67" t="str">
        <f t="shared" si="5"/>
        <v>2.90990990990865-136880.164626885i</v>
      </c>
      <c r="G67" t="str">
        <f t="shared" si="6"/>
        <v>0.999999999999567-6.58167604757661E-07i</v>
      </c>
      <c r="H67" t="str">
        <f t="shared" si="7"/>
        <v>470.588241321729+0.0262725208679321i</v>
      </c>
      <c r="I67" t="str">
        <f t="shared" si="8"/>
        <v>33.6192993927559-436116.313118498i</v>
      </c>
      <c r="K67" t="str">
        <f t="shared" si="9"/>
        <v>0.0106249998307909-1.25135184793453E-06i</v>
      </c>
      <c r="L67" t="str">
        <f t="shared" si="10"/>
        <v>0.00025-431.026901372247i</v>
      </c>
      <c r="M67" t="str">
        <f t="shared" si="11"/>
        <v>0.0025-114.095356245595i</v>
      </c>
      <c r="N67">
        <f t="shared" si="12"/>
        <v>90.007201827669832</v>
      </c>
      <c r="O67">
        <f t="shared" si="13"/>
        <v>88.020712414791291</v>
      </c>
      <c r="P67" s="3">
        <f t="shared" si="14"/>
        <v>88.020712414791291</v>
      </c>
      <c r="Q67" s="3">
        <f t="shared" si="15"/>
        <v>-89.992798172330168</v>
      </c>
      <c r="R67">
        <f t="shared" si="16"/>
        <v>90.007201827669832</v>
      </c>
      <c r="S67">
        <f t="shared" si="17"/>
        <v>1.0911523716685418E-3</v>
      </c>
      <c r="T67">
        <f t="shared" si="0"/>
        <v>88.020712414791291</v>
      </c>
    </row>
    <row r="68" spans="1:20" x14ac:dyDescent="0.25">
      <c r="A68">
        <f t="shared" si="1"/>
        <v>6.881965017250276</v>
      </c>
      <c r="B68">
        <f t="shared" si="18"/>
        <v>1.0952987506808822</v>
      </c>
      <c r="C68" t="str">
        <f t="shared" si="2"/>
        <v>3.16486880886404-25083.5167950085i</v>
      </c>
      <c r="D68" t="str">
        <f t="shared" si="3"/>
        <v>3.47812499999212-14530.7335601642i</v>
      </c>
      <c r="E68" t="str">
        <f t="shared" si="4"/>
        <v>162.469536960977+0.000817504854652981i</v>
      </c>
      <c r="F68" t="str">
        <f t="shared" si="5"/>
        <v>2.90990990990863-136361.98906844i</v>
      </c>
      <c r="G68" t="str">
        <f t="shared" si="6"/>
        <v>0.999999999999563-6.60668641655739E-07i</v>
      </c>
      <c r="H68" t="str">
        <f t="shared" si="7"/>
        <v>470.588241367629+0.0263723564452232i</v>
      </c>
      <c r="I68" t="str">
        <f t="shared" si="8"/>
        <v>33.6192993918099-434465.344846725i</v>
      </c>
      <c r="K68" t="str">
        <f t="shared" si="9"/>
        <v>0.0106249998295024-1.25610698478108E-06i</v>
      </c>
      <c r="L68" t="str">
        <f t="shared" si="10"/>
        <v>0.00025-429.395199613715i</v>
      </c>
      <c r="M68" t="str">
        <f t="shared" si="11"/>
        <v>0.0025-113.663435191866i</v>
      </c>
      <c r="N68">
        <f t="shared" si="12"/>
        <v>90.007229194613345</v>
      </c>
      <c r="O68">
        <f t="shared" si="13"/>
        <v>87.987768589180405</v>
      </c>
      <c r="P68" s="3">
        <f t="shared" si="14"/>
        <v>87.987768589180405</v>
      </c>
      <c r="Q68" s="3">
        <f t="shared" si="15"/>
        <v>-89.992770805386655</v>
      </c>
      <c r="R68">
        <f t="shared" si="16"/>
        <v>90.007229194613345</v>
      </c>
      <c r="S68">
        <f t="shared" si="17"/>
        <v>1.0952987506808822E-3</v>
      </c>
      <c r="T68">
        <f t="shared" si="0"/>
        <v>87.987768589180405</v>
      </c>
    </row>
    <row r="69" spans="1:20" x14ac:dyDescent="0.25">
      <c r="A69">
        <f t="shared" si="1"/>
        <v>6.9081164843158271</v>
      </c>
      <c r="B69">
        <f t="shared" si="18"/>
        <v>1.0994608859334696</v>
      </c>
      <c r="C69" t="str">
        <f t="shared" si="2"/>
        <v>3.16486880855884-24988.5602682805i</v>
      </c>
      <c r="D69" t="str">
        <f t="shared" si="3"/>
        <v>3.47812499999206-14475.7258021559i</v>
      </c>
      <c r="E69" t="str">
        <f t="shared" si="4"/>
        <v>162.46953696097+0.000820611373145797i</v>
      </c>
      <c r="F69" t="str">
        <f t="shared" si="5"/>
        <v>2.90990990990862-135845.775122987i</v>
      </c>
      <c r="G69" t="str">
        <f t="shared" si="6"/>
        <v>0.99999999999956-6.63179182494027E-07i</v>
      </c>
      <c r="H69" t="str">
        <f t="shared" si="7"/>
        <v>470.588241413873+0.0264725713976847i</v>
      </c>
      <c r="I69" t="str">
        <f t="shared" si="8"/>
        <v>33.6192993908561-432820.62650479i</v>
      </c>
      <c r="K69" t="str">
        <f t="shared" si="9"/>
        <v>0.0106249998282042-1.26088019114564E-06i</v>
      </c>
      <c r="L69" t="str">
        <f t="shared" si="10"/>
        <v>0.00025-427.769674849287i</v>
      </c>
      <c r="M69" t="str">
        <f t="shared" si="11"/>
        <v>0.0025-113.233149224811i</v>
      </c>
      <c r="N69">
        <f t="shared" si="12"/>
        <v>90.007256665551225</v>
      </c>
      <c r="O69">
        <f t="shared" si="13"/>
        <v>87.95482476357958</v>
      </c>
      <c r="P69" s="3">
        <f t="shared" si="14"/>
        <v>87.95482476357958</v>
      </c>
      <c r="Q69" s="3">
        <f t="shared" si="15"/>
        <v>-89.992743334448775</v>
      </c>
      <c r="R69">
        <f t="shared" si="16"/>
        <v>90.007256665551225</v>
      </c>
      <c r="S69">
        <f t="shared" si="17"/>
        <v>1.0994608859334696E-3</v>
      </c>
      <c r="T69">
        <f t="shared" si="0"/>
        <v>87.95482476357958</v>
      </c>
    </row>
    <row r="70" spans="1:20" x14ac:dyDescent="0.25">
      <c r="A70">
        <f t="shared" si="1"/>
        <v>6.9343673269562274</v>
      </c>
      <c r="B70">
        <f t="shared" si="18"/>
        <v>1.1036388373000168</v>
      </c>
      <c r="C70" t="str">
        <f t="shared" si="2"/>
        <v>3.16486880825138-24893.963210381i</v>
      </c>
      <c r="D70" t="str">
        <f t="shared" si="3"/>
        <v>3.478124999992-14420.926282323i</v>
      </c>
      <c r="E70" t="str">
        <f t="shared" si="4"/>
        <v>162.469536960964+0.000823729696409404i</v>
      </c>
      <c r="F70" t="str">
        <f t="shared" si="5"/>
        <v>2.90990990990862-135331.515364616i</v>
      </c>
      <c r="G70" t="str">
        <f t="shared" si="6"/>
        <v>0.999999999999557-6.65699263387503E-07i</v>
      </c>
      <c r="H70" t="str">
        <f t="shared" si="7"/>
        <v>470.58824146047+0.0265731671669417i</v>
      </c>
      <c r="I70" t="str">
        <f t="shared" si="8"/>
        <v>33.6192993898945-431182.134432877i</v>
      </c>
      <c r="K70" t="str">
        <f t="shared" si="9"/>
        <v>0.0106249998268961-1.26567153569234E-06i</v>
      </c>
      <c r="L70" t="str">
        <f t="shared" si="10"/>
        <v>0.00025-426.150303695245i</v>
      </c>
      <c r="M70" t="str">
        <f t="shared" si="11"/>
        <v>0.0025-112.804492154624i</v>
      </c>
      <c r="N70">
        <f t="shared" si="12"/>
        <v>90.007284240878633</v>
      </c>
      <c r="O70">
        <f t="shared" si="13"/>
        <v>87.921880937988718</v>
      </c>
      <c r="P70" s="3">
        <f t="shared" si="14"/>
        <v>87.921880937988718</v>
      </c>
      <c r="Q70" s="3">
        <f t="shared" si="15"/>
        <v>-89.992715759121367</v>
      </c>
      <c r="R70">
        <f t="shared" si="16"/>
        <v>90.007284240878633</v>
      </c>
      <c r="S70">
        <f t="shared" si="17"/>
        <v>1.1036388373000167E-3</v>
      </c>
      <c r="T70">
        <f t="shared" si="0"/>
        <v>87.921880937988718</v>
      </c>
    </row>
    <row r="71" spans="1:20" x14ac:dyDescent="0.25">
      <c r="A71">
        <f t="shared" si="1"/>
        <v>6.9607179227986613</v>
      </c>
      <c r="B71">
        <f t="shared" si="18"/>
        <v>1.1078326648817569</v>
      </c>
      <c r="C71" t="str">
        <f t="shared" si="2"/>
        <v>3.16486880794146-24799.7242605i</v>
      </c>
      <c r="D71" t="str">
        <f t="shared" si="3"/>
        <v>3.47812499999193-14366.3342123563i</v>
      </c>
      <c r="E71" t="str">
        <f t="shared" si="4"/>
        <v>162.469536960957+0.000826859869301902i</v>
      </c>
      <c r="F71" t="str">
        <f t="shared" si="5"/>
        <v>2.90990990990861-134819.202395528i</v>
      </c>
      <c r="G71" t="str">
        <f t="shared" si="6"/>
        <v>0.999999999999553-6.68228920588373E-07i</v>
      </c>
      <c r="H71" t="str">
        <f t="shared" si="7"/>
        <v>470.588241507424+0.026674145200099i</v>
      </c>
      <c r="I71" t="str">
        <f t="shared" si="8"/>
        <v>33.6192993889263-429549.84506073i</v>
      </c>
      <c r="K71" t="str">
        <f t="shared" si="9"/>
        <v>0.010624999825578-1.27048108734627E-06i</v>
      </c>
      <c r="L71" t="str">
        <f t="shared" si="10"/>
        <v>0.00025-424.537062856391i</v>
      </c>
      <c r="M71" t="str">
        <f t="shared" si="11"/>
        <v>0.0025-112.377457814927i</v>
      </c>
      <c r="N71">
        <f t="shared" si="12"/>
        <v>90.007311920992279</v>
      </c>
      <c r="O71">
        <f t="shared" si="13"/>
        <v>87.888937112408058</v>
      </c>
      <c r="P71" s="3">
        <f t="shared" si="14"/>
        <v>87.888937112408058</v>
      </c>
      <c r="Q71" s="3">
        <f t="shared" si="15"/>
        <v>-89.992688079007721</v>
      </c>
      <c r="R71">
        <f t="shared" si="16"/>
        <v>90.007311920992279</v>
      </c>
      <c r="S71">
        <f t="shared" si="17"/>
        <v>1.1078326648817569E-3</v>
      </c>
      <c r="T71">
        <f t="shared" si="0"/>
        <v>87.888937112408058</v>
      </c>
    </row>
    <row r="72" spans="1:20" x14ac:dyDescent="0.25">
      <c r="A72">
        <f t="shared" si="1"/>
        <v>6.9871686509052955</v>
      </c>
      <c r="B72">
        <f t="shared" si="18"/>
        <v>1.1120424290083075</v>
      </c>
      <c r="C72" t="str">
        <f t="shared" si="2"/>
        <v>3.16486880762927-24705.8420629784i</v>
      </c>
      <c r="D72" t="str">
        <f t="shared" si="3"/>
        <v>3.47812499999187-14311.9488069303i</v>
      </c>
      <c r="E72" t="str">
        <f t="shared" si="4"/>
        <v>162.469536960951+0.000830001936851947i</v>
      </c>
      <c r="F72" t="str">
        <f t="shared" si="5"/>
        <v>2.9099099099086-134308.828845928i</v>
      </c>
      <c r="G72" t="str">
        <f t="shared" si="6"/>
        <v>0.99999999999955-6.70768190486606E-07i</v>
      </c>
      <c r="H72" t="str">
        <f t="shared" si="7"/>
        <v>470.588241554734+0.0267755069497581i</v>
      </c>
      <c r="I72" t="str">
        <f t="shared" si="8"/>
        <v>33.6192993879502-427923.734907311i</v>
      </c>
      <c r="K72" t="str">
        <f t="shared" si="9"/>
        <v>0.0106249998242499-0.0000012753089152944i</v>
      </c>
      <c r="L72" t="str">
        <f t="shared" si="10"/>
        <v>0.00025-422.929929125714i</v>
      </c>
      <c r="M72" t="str">
        <f t="shared" si="11"/>
        <v>0.0025-111.952040062689i</v>
      </c>
      <c r="N72">
        <f t="shared" si="12"/>
        <v>90.007339706290352</v>
      </c>
      <c r="O72">
        <f t="shared" si="13"/>
        <v>87.855993286837617</v>
      </c>
      <c r="P72" s="3">
        <f t="shared" si="14"/>
        <v>87.855993286837617</v>
      </c>
      <c r="Q72" s="3">
        <f t="shared" si="15"/>
        <v>-89.992660293709648</v>
      </c>
      <c r="R72">
        <f t="shared" si="16"/>
        <v>90.007339706290352</v>
      </c>
      <c r="S72">
        <f t="shared" si="17"/>
        <v>1.1120424290083075E-3</v>
      </c>
      <c r="T72">
        <f t="shared" si="0"/>
        <v>87.855993286837617</v>
      </c>
    </row>
    <row r="73" spans="1:20" x14ac:dyDescent="0.25">
      <c r="A73">
        <f t="shared" si="1"/>
        <v>7.0137198917787362</v>
      </c>
      <c r="B73">
        <f t="shared" si="18"/>
        <v>1.1162681902385392</v>
      </c>
      <c r="C73" t="str">
        <f t="shared" si="2"/>
        <v>3.16486880731465-24612.3152672888i</v>
      </c>
      <c r="D73" t="str">
        <f t="shared" si="3"/>
        <v>3.47812499999181-14257.7692836927i</v>
      </c>
      <c r="E73" t="str">
        <f t="shared" si="4"/>
        <v>162.469536960944+0.000833155944259226i</v>
      </c>
      <c r="F73" t="str">
        <f t="shared" si="5"/>
        <v>2.90990990990859-133800.387373922i</v>
      </c>
      <c r="G73" t="str">
        <f t="shared" si="6"/>
        <v>0.999999999999547-6.73317109610454E-07i</v>
      </c>
      <c r="H73" t="str">
        <f t="shared" si="7"/>
        <v>470.588241602408+0.0268772538740423i</v>
      </c>
      <c r="I73" t="str">
        <f t="shared" si="8"/>
        <v>33.6192993869672-426303.780580488i</v>
      </c>
      <c r="K73" t="str">
        <f t="shared" si="9"/>
        <v>0.0106249998229116-1.28015508898663E-06i</v>
      </c>
      <c r="L73" t="str">
        <f t="shared" si="10"/>
        <v>0.00025-421.328879384055i</v>
      </c>
      <c r="M73" t="str">
        <f t="shared" si="11"/>
        <v>0.0025-111.528232778132i</v>
      </c>
      <c r="N73">
        <f t="shared" si="12"/>
        <v>90.007367597172504</v>
      </c>
      <c r="O73">
        <f t="shared" si="13"/>
        <v>87.823049461277321</v>
      </c>
      <c r="P73" s="3">
        <f t="shared" si="14"/>
        <v>87.823049461277321</v>
      </c>
      <c r="Q73" s="3">
        <f t="shared" si="15"/>
        <v>-89.992632402827496</v>
      </c>
      <c r="R73">
        <f t="shared" si="16"/>
        <v>90.007367597172504</v>
      </c>
      <c r="S73">
        <f t="shared" si="17"/>
        <v>1.1162681902385392E-3</v>
      </c>
      <c r="T73">
        <f t="shared" si="0"/>
        <v>87.823049461277321</v>
      </c>
    </row>
    <row r="74" spans="1:20" x14ac:dyDescent="0.25">
      <c r="A74">
        <f t="shared" si="1"/>
        <v>7.0403720273674963</v>
      </c>
      <c r="B74">
        <f t="shared" si="18"/>
        <v>1.1205100093614457</v>
      </c>
      <c r="C74" t="str">
        <f t="shared" si="2"/>
        <v>3.16486880699765-24519.1425280177i</v>
      </c>
      <c r="D74" t="str">
        <f t="shared" si="3"/>
        <v>3.47812499999174-14203.794863253i</v>
      </c>
      <c r="E74" t="str">
        <f t="shared" si="4"/>
        <v>162.469536960938+0.000836321936895128i</v>
      </c>
      <c r="F74" t="str">
        <f t="shared" si="5"/>
        <v>2.90990990990858-133293.870665409i</v>
      </c>
      <c r="G74" t="str">
        <f t="shared" si="6"/>
        <v>0.999999999999543-6.75875714626971E-07i</v>
      </c>
      <c r="H74" t="str">
        <f t="shared" si="7"/>
        <v>470.58824165044+0.0269793874366143i</v>
      </c>
      <c r="I74" t="str">
        <f t="shared" si="8"/>
        <v>33.6192993859766-424689.958776666i</v>
      </c>
      <c r="K74" t="str">
        <f t="shared" si="9"/>
        <v>0.0106249998215632-1.28501967813677E-06i</v>
      </c>
      <c r="L74" t="str">
        <f t="shared" si="10"/>
        <v>0.00025-419.733890599775i</v>
      </c>
      <c r="M74" t="str">
        <f t="shared" si="11"/>
        <v>0.0025-111.106029864646i</v>
      </c>
      <c r="N74">
        <f t="shared" si="12"/>
        <v>90.007395594040005</v>
      </c>
      <c r="O74">
        <f t="shared" si="13"/>
        <v>87.790105635727542</v>
      </c>
      <c r="P74" s="3">
        <f t="shared" si="14"/>
        <v>87.790105635727542</v>
      </c>
      <c r="Q74" s="3">
        <f t="shared" si="15"/>
        <v>-89.992604405959995</v>
      </c>
      <c r="R74">
        <f t="shared" si="16"/>
        <v>90.007395594040005</v>
      </c>
      <c r="S74">
        <f t="shared" si="17"/>
        <v>1.1205100093614458E-3</v>
      </c>
      <c r="T74">
        <f t="shared" si="0"/>
        <v>87.790105635727542</v>
      </c>
    </row>
    <row r="75" spans="1:20" x14ac:dyDescent="0.25">
      <c r="A75">
        <f t="shared" si="1"/>
        <v>7.0671254410714939</v>
      </c>
      <c r="B75">
        <f t="shared" si="18"/>
        <v>1.1247679473970194</v>
      </c>
      <c r="C75" t="str">
        <f t="shared" si="2"/>
        <v>3.16486880667827-24426.3225048431i</v>
      </c>
      <c r="D75" t="str">
        <f t="shared" si="3"/>
        <v>3.47812499999169-14150.0247691709i</v>
      </c>
      <c r="E75" t="str">
        <f t="shared" si="4"/>
        <v>162.46953696093+0.000839499960303691i</v>
      </c>
      <c r="F75" t="str">
        <f t="shared" si="5"/>
        <v>2.90990990990857-132789.271433975i</v>
      </c>
      <c r="G75" t="str">
        <f t="shared" si="6"/>
        <v>0.99999999999954-6.78444042342551E-07i</v>
      </c>
      <c r="H75" t="str">
        <f t="shared" si="7"/>
        <v>470.58824169884+0.0270819091066992i</v>
      </c>
      <c r="I75" t="str">
        <f t="shared" si="8"/>
        <v>33.6192993849781-423082.246280481i</v>
      </c>
      <c r="K75" t="str">
        <f t="shared" si="9"/>
        <v>0.0106249998202045-1.28990275272352E-06i</v>
      </c>
      <c r="L75" t="str">
        <f t="shared" si="10"/>
        <v>0.00025-418.144939828427i</v>
      </c>
      <c r="M75" t="str">
        <f t="shared" si="11"/>
        <v>0.0025-110.685425248701i</v>
      </c>
      <c r="N75">
        <f t="shared" si="12"/>
        <v>90.007423697295593</v>
      </c>
      <c r="O75">
        <f t="shared" si="13"/>
        <v>87.757161810188023</v>
      </c>
      <c r="P75" s="3">
        <f t="shared" si="14"/>
        <v>87.757161810188023</v>
      </c>
      <c r="Q75" s="3">
        <f t="shared" si="15"/>
        <v>-89.992576302704407</v>
      </c>
      <c r="R75">
        <f t="shared" si="16"/>
        <v>90.007423697295593</v>
      </c>
      <c r="S75">
        <f t="shared" si="17"/>
        <v>1.1247679473970194E-3</v>
      </c>
      <c r="T75">
        <f t="shared" si="0"/>
        <v>87.757161810188023</v>
      </c>
    </row>
    <row r="76" spans="1:20" x14ac:dyDescent="0.25">
      <c r="A76">
        <f t="shared" si="1"/>
        <v>7.0939805177475659</v>
      </c>
      <c r="B76">
        <f t="shared" si="18"/>
        <v>1.1290420655971281</v>
      </c>
      <c r="C76" t="str">
        <f t="shared" si="2"/>
        <v>3.16486880635636-24333.8538625186i</v>
      </c>
      <c r="D76" t="str">
        <f t="shared" si="3"/>
        <v>3.47812499999162-14096.4582279457i</v>
      </c>
      <c r="E76" t="str">
        <f t="shared" si="4"/>
        <v>162.469536960924+0.00084269006020169i</v>
      </c>
      <c r="F76" t="str">
        <f t="shared" si="5"/>
        <v>2.90990990990856-132286.582420791i</v>
      </c>
      <c r="G76" t="str">
        <f t="shared" si="6"/>
        <v>0.999999999999536-6.8102212970345E-07i</v>
      </c>
      <c r="H76" t="str">
        <f t="shared" si="7"/>
        <v>470.588241747611+0.0271848203591066i</v>
      </c>
      <c r="I76" t="str">
        <f t="shared" si="8"/>
        <v>33.619299383973-421480.619964448i</v>
      </c>
      <c r="K76" t="str">
        <f t="shared" si="9"/>
        <v>0.0106249998188354-1.29480438299154E-06i</v>
      </c>
      <c r="L76" t="str">
        <f t="shared" si="10"/>
        <v>0.00025-416.562004212419i</v>
      </c>
      <c r="M76" t="str">
        <f t="shared" si="11"/>
        <v>0.0025-110.266412879758i</v>
      </c>
      <c r="N76">
        <f t="shared" si="12"/>
        <v>90.007451907343523</v>
      </c>
      <c r="O76">
        <f t="shared" si="13"/>
        <v>87.724217984659163</v>
      </c>
      <c r="P76" s="3">
        <f t="shared" si="14"/>
        <v>87.724217984659163</v>
      </c>
      <c r="Q76" s="3">
        <f t="shared" si="15"/>
        <v>-89.992548092656477</v>
      </c>
      <c r="R76">
        <f t="shared" si="16"/>
        <v>90.007451907343523</v>
      </c>
      <c r="S76">
        <f t="shared" si="17"/>
        <v>1.129042065597128E-3</v>
      </c>
      <c r="T76">
        <f t="shared" si="0"/>
        <v>87.724217984659163</v>
      </c>
    </row>
    <row r="77" spans="1:20" x14ac:dyDescent="0.25">
      <c r="A77">
        <f t="shared" si="1"/>
        <v>7.1209376437150071</v>
      </c>
      <c r="B77">
        <f t="shared" si="18"/>
        <v>1.1333324254463972</v>
      </c>
      <c r="C77" t="str">
        <f t="shared" si="2"/>
        <v>3.16486880603215-24241.7352708515i</v>
      </c>
      <c r="D77" t="str">
        <f t="shared" si="3"/>
        <v>3.47812499999156-14043.0944690045i</v>
      </c>
      <c r="E77" t="str">
        <f t="shared" si="4"/>
        <v>162.469536960918+0.000845892282479845i</v>
      </c>
      <c r="F77" t="str">
        <f t="shared" si="5"/>
        <v>2.90990990990855-131785.796394507i</v>
      </c>
      <c r="G77" t="str">
        <f t="shared" si="6"/>
        <v>0.999999999999533-6.83610013796321E-07i</v>
      </c>
      <c r="H77" t="str">
        <f t="shared" si="7"/>
        <v>470.588241796748+0.0272881226742465i</v>
      </c>
      <c r="I77" t="str">
        <f t="shared" si="8"/>
        <v>33.6192993829589-419885.056788631i</v>
      </c>
      <c r="K77" t="str">
        <f t="shared" si="9"/>
        <v>0.010624999817456-1.29972463945236E-06i</v>
      </c>
      <c r="L77" t="str">
        <f t="shared" si="10"/>
        <v>0.00025-414.985060980693i</v>
      </c>
      <c r="M77" t="str">
        <f t="shared" si="11"/>
        <v>0.0025-109.848986730183i</v>
      </c>
      <c r="N77">
        <f t="shared" si="12"/>
        <v>90.007480224589614</v>
      </c>
      <c r="O77">
        <f t="shared" si="13"/>
        <v>87.69127415914096</v>
      </c>
      <c r="P77" s="3">
        <f t="shared" si="14"/>
        <v>87.69127415914096</v>
      </c>
      <c r="Q77" s="3">
        <f t="shared" si="15"/>
        <v>-89.992519775410386</v>
      </c>
      <c r="R77">
        <f t="shared" si="16"/>
        <v>90.007480224589614</v>
      </c>
      <c r="S77">
        <f t="shared" si="17"/>
        <v>1.1333324254463972E-3</v>
      </c>
      <c r="T77">
        <f t="shared" si="0"/>
        <v>87.69127415914096</v>
      </c>
    </row>
    <row r="78" spans="1:20" x14ac:dyDescent="0.25">
      <c r="A78">
        <f t="shared" si="1"/>
        <v>7.1479972067611239</v>
      </c>
      <c r="B78">
        <f t="shared" si="18"/>
        <v>1.1376390886630936</v>
      </c>
      <c r="C78" t="str">
        <f t="shared" si="2"/>
        <v>3.16486880570534-24149.9654046845i</v>
      </c>
      <c r="D78" t="str">
        <f t="shared" si="3"/>
        <v>3.47812499999149-13989.932724692i</v>
      </c>
      <c r="E78" t="str">
        <f t="shared" si="4"/>
        <v>162.46953696091+0.000849106673203283i</v>
      </c>
      <c r="F78" t="str">
        <f t="shared" si="5"/>
        <v>2.90990990990854-131286.906151147i</v>
      </c>
      <c r="G78" t="str">
        <f t="shared" si="6"/>
        <v>0.999999999999529-6.86207731848745E-07i</v>
      </c>
      <c r="H78" t="str">
        <f t="shared" si="7"/>
        <v>470.588241846263+0.0273918175381593i</v>
      </c>
      <c r="I78" t="str">
        <f t="shared" si="8"/>
        <v>33.6192993819376-418295.533800322i</v>
      </c>
      <c r="K78" t="str">
        <f t="shared" si="9"/>
        <v>0.010624999816066-1.30466359288551E-06i</v>
      </c>
      <c r="L78" t="str">
        <f t="shared" si="10"/>
        <v>0.00025-413.41408744839i</v>
      </c>
      <c r="M78" t="str">
        <f t="shared" si="11"/>
        <v>0.0025-109.433140795162i</v>
      </c>
      <c r="N78">
        <f t="shared" si="12"/>
        <v>90.00750864944122</v>
      </c>
      <c r="O78">
        <f t="shared" si="13"/>
        <v>87.658330333633288</v>
      </c>
      <c r="P78" s="3">
        <f t="shared" si="14"/>
        <v>87.658330333633288</v>
      </c>
      <c r="Q78" s="3">
        <f t="shared" si="15"/>
        <v>-89.99249135055878</v>
      </c>
      <c r="R78">
        <f t="shared" si="16"/>
        <v>90.00750864944122</v>
      </c>
      <c r="S78">
        <f t="shared" si="17"/>
        <v>1.1376390886630935E-3</v>
      </c>
      <c r="T78">
        <f t="shared" si="0"/>
        <v>87.658330333633288</v>
      </c>
    </row>
    <row r="79" spans="1:20" x14ac:dyDescent="0.25">
      <c r="A79">
        <f t="shared" si="1"/>
        <v>7.1751595961468171</v>
      </c>
      <c r="B79">
        <f t="shared" si="18"/>
        <v>1.1419621172000134</v>
      </c>
      <c r="C79" t="str">
        <f t="shared" si="2"/>
        <v>3.16486880537618-24058.5429438779i</v>
      </c>
      <c r="D79" t="str">
        <f t="shared" si="3"/>
        <v>3.47812499999144-13936.9722302584i</v>
      </c>
      <c r="E79" t="str">
        <f t="shared" si="4"/>
        <v>162.469536960904+0.000852333278611983i</v>
      </c>
      <c r="F79" t="str">
        <f t="shared" si="5"/>
        <v>2.90990990990852-130789.904514009i</v>
      </c>
      <c r="G79" t="str">
        <f t="shared" si="6"/>
        <v>0.999999999999525-6.88815321229767E-07i</v>
      </c>
      <c r="H79" t="str">
        <f t="shared" si="7"/>
        <v>470.588241896152+0.0274959064425286i</v>
      </c>
      <c r="I79" t="str">
        <f t="shared" si="8"/>
        <v>33.6192993809081-416712.028133698i</v>
      </c>
      <c r="K79" t="str">
        <f t="shared" si="9"/>
        <v>0.0106249998146655-1.30962131433945E-06i</v>
      </c>
      <c r="L79" t="str">
        <f t="shared" si="10"/>
        <v>0.00025-411.849061016527i</v>
      </c>
      <c r="M79" t="str">
        <f t="shared" si="11"/>
        <v>0.0025-109.01886909261i</v>
      </c>
      <c r="N79">
        <f t="shared" si="12"/>
        <v>90.007537182307232</v>
      </c>
      <c r="O79">
        <f t="shared" si="13"/>
        <v>87.625386508136515</v>
      </c>
      <c r="P79" s="3">
        <f t="shared" si="14"/>
        <v>87.625386508136515</v>
      </c>
      <c r="Q79" s="3">
        <f t="shared" si="15"/>
        <v>-89.992462817692768</v>
      </c>
      <c r="R79">
        <f t="shared" si="16"/>
        <v>90.007537182307232</v>
      </c>
      <c r="S79">
        <f t="shared" si="17"/>
        <v>1.1419621172000134E-3</v>
      </c>
      <c r="T79">
        <f t="shared" si="0"/>
        <v>87.625386508136515</v>
      </c>
    </row>
    <row r="80" spans="1:20" x14ac:dyDescent="0.25">
      <c r="A80">
        <f t="shared" si="1"/>
        <v>7.2024252026121749</v>
      </c>
      <c r="B80">
        <f t="shared" si="18"/>
        <v>1.1463015732453734</v>
      </c>
      <c r="C80" t="str">
        <f t="shared" si="2"/>
        <v>3.16486880504432-23967.4665732881i</v>
      </c>
      <c r="D80" t="str">
        <f t="shared" si="3"/>
        <v>3.47812499999137-13884.2122238494i</v>
      </c>
      <c r="E80" t="str">
        <f t="shared" si="4"/>
        <v>162.469536960896+0.00085557214512189i</v>
      </c>
      <c r="F80" t="str">
        <f t="shared" si="5"/>
        <v>2.90990990990852-130294.784333557i</v>
      </c>
      <c r="G80" t="str">
        <f t="shared" si="6"/>
        <v>0.999999999999522-6.91432819450438E-07i</v>
      </c>
      <c r="H80" t="str">
        <f t="shared" si="7"/>
        <v>470.588241946426+0.0276003908847097i</v>
      </c>
      <c r="I80" t="str">
        <f t="shared" si="8"/>
        <v>33.619299379872-415134.517009505i</v>
      </c>
      <c r="K80" t="str">
        <f t="shared" si="9"/>
        <v>0.0106249998132542-1.31459787513265E-06i</v>
      </c>
      <c r="L80" t="str">
        <f t="shared" si="10"/>
        <v>0.00025-410.289959171674i</v>
      </c>
      <c r="M80" t="str">
        <f t="shared" si="11"/>
        <v>0.0025-108.60616566309i</v>
      </c>
      <c r="N80">
        <f t="shared" si="12"/>
        <v>90.007565823598142</v>
      </c>
      <c r="O80">
        <f t="shared" si="13"/>
        <v>87.592442682650415</v>
      </c>
      <c r="P80" s="3">
        <f t="shared" si="14"/>
        <v>87.592442682650415</v>
      </c>
      <c r="Q80" s="3">
        <f t="shared" si="15"/>
        <v>-89.992434176401858</v>
      </c>
      <c r="R80">
        <f t="shared" si="16"/>
        <v>90.007565823598142</v>
      </c>
      <c r="S80">
        <f t="shared" si="17"/>
        <v>1.1463015732453734E-3</v>
      </c>
      <c r="T80">
        <f t="shared" si="0"/>
        <v>87.592442682650415</v>
      </c>
    </row>
    <row r="81" spans="1:20" x14ac:dyDescent="0.25">
      <c r="A81">
        <f t="shared" si="1"/>
        <v>7.2297944183821006</v>
      </c>
      <c r="B81">
        <f t="shared" si="18"/>
        <v>1.1506575192237058</v>
      </c>
      <c r="C81" t="str">
        <f t="shared" si="2"/>
        <v>3.16486880471012-23876.7349827519i</v>
      </c>
      <c r="D81" t="str">
        <f t="shared" si="3"/>
        <v>3.47812499999131-13831.6519464944i</v>
      </c>
      <c r="E81" t="str">
        <f t="shared" si="4"/>
        <v>162.46953696089+0.000858823319325016i</v>
      </c>
      <c r="F81" t="str">
        <f t="shared" si="5"/>
        <v>2.90990990990851-129801.538487321i</v>
      </c>
      <c r="G81" t="str">
        <f t="shared" si="6"/>
        <v>0.999999999999518-6.94060264164348E-07i</v>
      </c>
      <c r="H81" t="str">
        <f t="shared" si="7"/>
        <v>470.588241997077+0.0277052723677435i</v>
      </c>
      <c r="I81" t="str">
        <f t="shared" si="8"/>
        <v>33.6192993788269-413562.977734705i</v>
      </c>
      <c r="K81" t="str">
        <f t="shared" si="9"/>
        <v>0.0106249998118323-1.31959334685455E-06i</v>
      </c>
      <c r="L81" t="str">
        <f t="shared" si="10"/>
        <v>0.00025-408.736759485629i</v>
      </c>
      <c r="M81" t="str">
        <f t="shared" si="11"/>
        <v>0.0025-108.195024569725i</v>
      </c>
      <c r="N81">
        <f t="shared" si="12"/>
        <v>90.00759457372591</v>
      </c>
      <c r="O81">
        <f t="shared" si="13"/>
        <v>87.559498857175413</v>
      </c>
      <c r="P81" s="3">
        <f t="shared" si="14"/>
        <v>87.559498857175413</v>
      </c>
      <c r="Q81" s="3">
        <f t="shared" si="15"/>
        <v>-89.99240542627409</v>
      </c>
      <c r="R81">
        <f t="shared" si="16"/>
        <v>90.00759457372591</v>
      </c>
      <c r="S81">
        <f t="shared" si="17"/>
        <v>1.1506575192237059E-3</v>
      </c>
      <c r="T81">
        <f t="shared" si="0"/>
        <v>87.559498857175413</v>
      </c>
    </row>
    <row r="82" spans="1:20" x14ac:dyDescent="0.25">
      <c r="A82">
        <f t="shared" si="1"/>
        <v>7.257267637171954</v>
      </c>
      <c r="B82">
        <f t="shared" si="18"/>
        <v>1.1550300177967561</v>
      </c>
      <c r="C82" t="str">
        <f t="shared" si="2"/>
        <v>3.16486880437324-23786.3468670642i</v>
      </c>
      <c r="D82" t="str">
        <f t="shared" si="3"/>
        <v>3.47812499999123-13779.2906420963i</v>
      </c>
      <c r="E82" t="str">
        <f t="shared" si="4"/>
        <v>162.469536960883+0.000862086847990771i</v>
      </c>
      <c r="F82" t="str">
        <f t="shared" si="5"/>
        <v>2.9099099099085-129310.159879793i</v>
      </c>
      <c r="G82" t="str">
        <f t="shared" si="6"/>
        <v>0.999999999999515-6.9669769316817E-07i</v>
      </c>
      <c r="H82" t="str">
        <f t="shared" si="7"/>
        <v>470.588242048117+0.0278105524003873i</v>
      </c>
      <c r="I82" t="str">
        <f t="shared" si="8"/>
        <v>33.6192993777747-411997.387702184i</v>
      </c>
      <c r="K82" t="str">
        <f t="shared" si="9"/>
        <v>0.0106249998103995-1.32460780136668E-06i</v>
      </c>
      <c r="L82" t="str">
        <f t="shared" si="10"/>
        <v>0.00025-407.189439615091i</v>
      </c>
      <c r="M82" t="str">
        <f t="shared" si="11"/>
        <v>0.0025-107.785439898112i</v>
      </c>
      <c r="N82">
        <f t="shared" si="12"/>
        <v>90.007623433104158</v>
      </c>
      <c r="O82">
        <f t="shared" si="13"/>
        <v>87.526555031711325</v>
      </c>
      <c r="P82" s="3">
        <f t="shared" si="14"/>
        <v>87.526555031711325</v>
      </c>
      <c r="Q82" s="3">
        <f t="shared" si="15"/>
        <v>-89.992376566895842</v>
      </c>
      <c r="R82">
        <f t="shared" si="16"/>
        <v>90.007623433104158</v>
      </c>
      <c r="S82">
        <f t="shared" si="17"/>
        <v>1.1550300177967561E-3</v>
      </c>
      <c r="T82">
        <f t="shared" si="0"/>
        <v>87.526555031711325</v>
      </c>
    </row>
    <row r="83" spans="1:20" x14ac:dyDescent="0.25">
      <c r="A83">
        <f t="shared" si="1"/>
        <v>7.2848452541932076</v>
      </c>
      <c r="B83">
        <f t="shared" si="18"/>
        <v>1.1594191318643838</v>
      </c>
      <c r="C83" t="str">
        <f t="shared" si="2"/>
        <v>3.16486880403385-23696.3009259616i</v>
      </c>
      <c r="D83" t="str">
        <f t="shared" si="3"/>
        <v>3.47812499999116-13727.1275574201i</v>
      </c>
      <c r="E83" t="str">
        <f t="shared" si="4"/>
        <v>162.469536960875+0.000865362778066076i</v>
      </c>
      <c r="F83" t="str">
        <f t="shared" si="5"/>
        <v>2.90990990990848-128820.641442327i</v>
      </c>
      <c r="G83" t="str">
        <f t="shared" si="6"/>
        <v>0.999999999999511-6.99345144402206E-07i</v>
      </c>
      <c r="H83" t="str">
        <f t="shared" si="7"/>
        <v>470.588242099545+0.0279162324971273i</v>
      </c>
      <c r="I83" t="str">
        <f t="shared" si="8"/>
        <v>33.6192993767136-410437.724390401i</v>
      </c>
      <c r="K83" t="str">
        <f t="shared" si="9"/>
        <v>0.0106249998089558-1.32964131080358E-06i</v>
      </c>
      <c r="L83" t="str">
        <f t="shared" si="10"/>
        <v>0.00025-405.647977301346i</v>
      </c>
      <c r="M83" t="str">
        <f t="shared" si="11"/>
        <v>0.0025-107.377405756239i</v>
      </c>
      <c r="N83">
        <f t="shared" si="12"/>
        <v>90.007652402147997</v>
      </c>
      <c r="O83">
        <f t="shared" si="13"/>
        <v>87.493611206258237</v>
      </c>
      <c r="P83" s="3">
        <f t="shared" si="14"/>
        <v>87.493611206258237</v>
      </c>
      <c r="Q83" s="3">
        <f t="shared" si="15"/>
        <v>-89.992347597852003</v>
      </c>
      <c r="R83">
        <f t="shared" si="16"/>
        <v>90.007652402147997</v>
      </c>
      <c r="S83">
        <f t="shared" si="17"/>
        <v>1.1594191318643839E-3</v>
      </c>
      <c r="T83">
        <f t="shared" si="0"/>
        <v>87.493611206258237</v>
      </c>
    </row>
    <row r="84" spans="1:20" x14ac:dyDescent="0.25">
      <c r="A84">
        <f t="shared" si="1"/>
        <v>7.3125276661591423</v>
      </c>
      <c r="B84">
        <f t="shared" si="18"/>
        <v>1.1638249245654686</v>
      </c>
      <c r="C84" t="str">
        <f t="shared" si="2"/>
        <v>3.16486880369189-23606.5958641035i</v>
      </c>
      <c r="D84" t="str">
        <f t="shared" si="3"/>
        <v>3.4781249999911-13675.1619420824i</v>
      </c>
      <c r="E84" t="str">
        <f t="shared" si="4"/>
        <v>162.469536960868+0.000868651156676224i</v>
      </c>
      <c r="F84" t="str">
        <f t="shared" si="5"/>
        <v>2.90990990990847-128332.976133037i</v>
      </c>
      <c r="G84" t="str">
        <f t="shared" si="6"/>
        <v>0.999999999999507-7.02002655950932E-07i</v>
      </c>
      <c r="H84" t="str">
        <f t="shared" si="7"/>
        <v>470.588242151364+0.0280223141782079i</v>
      </c>
      <c r="I84" t="str">
        <f t="shared" si="8"/>
        <v>33.6192993756447-408883.965363078i</v>
      </c>
      <c r="K84" t="str">
        <f t="shared" si="9"/>
        <v>0.0106249998075011-1.33469394757396E-06i</v>
      </c>
      <c r="L84" t="str">
        <f t="shared" si="10"/>
        <v>0.00025-404.112350369941i</v>
      </c>
      <c r="M84" t="str">
        <f t="shared" si="11"/>
        <v>0.0025-106.970916274396i</v>
      </c>
      <c r="N84">
        <f t="shared" si="12"/>
        <v>90.00768148127419</v>
      </c>
      <c r="O84">
        <f t="shared" si="13"/>
        <v>87.460667380816446</v>
      </c>
      <c r="P84" s="3">
        <f t="shared" si="14"/>
        <v>87.460667380816446</v>
      </c>
      <c r="Q84" s="3">
        <f t="shared" si="15"/>
        <v>-89.99231851872581</v>
      </c>
      <c r="R84">
        <f t="shared" si="16"/>
        <v>90.00768148127419</v>
      </c>
      <c r="S84">
        <f t="shared" si="17"/>
        <v>1.1638249245654686E-3</v>
      </c>
      <c r="T84">
        <f t="shared" si="0"/>
        <v>87.460667380816446</v>
      </c>
    </row>
    <row r="85" spans="1:20" x14ac:dyDescent="0.25">
      <c r="A85">
        <f t="shared" si="1"/>
        <v>7.3403152712905477</v>
      </c>
      <c r="B85">
        <f t="shared" si="18"/>
        <v>1.1682474592788175</v>
      </c>
      <c r="C85" t="str">
        <f t="shared" si="2"/>
        <v>3.16486880334733-23517.2303910522i</v>
      </c>
      <c r="D85" t="str">
        <f t="shared" si="3"/>
        <v>3.47812499999103-13623.3930485403i</v>
      </c>
      <c r="E85" t="str">
        <f t="shared" si="4"/>
        <v>162.469536960861+0.000871952031125751i</v>
      </c>
      <c r="F85" t="str">
        <f t="shared" si="5"/>
        <v>2.90990990990846-127847.156936693i</v>
      </c>
      <c r="G85" t="str">
        <f t="shared" si="6"/>
        <v>0.999999999999504-7.04670266043543E-07i</v>
      </c>
      <c r="H85" t="str">
        <f t="shared" si="7"/>
        <v>470.58824220358+0.0281287989696488i</v>
      </c>
      <c r="I85" t="str">
        <f t="shared" si="8"/>
        <v>33.6192993745675-407336.088268872i</v>
      </c>
      <c r="K85" t="str">
        <f t="shared" si="9"/>
        <v>0.0106249998060353-1.33976578436165E-06i</v>
      </c>
      <c r="L85" t="str">
        <f t="shared" si="10"/>
        <v>0.00025-402.582536730365i</v>
      </c>
      <c r="M85" t="str">
        <f t="shared" si="11"/>
        <v>0.0025-106.565965605097i</v>
      </c>
      <c r="N85">
        <f t="shared" si="12"/>
        <v>90.007710670901048</v>
      </c>
      <c r="O85">
        <f t="shared" si="13"/>
        <v>87.427723555385896</v>
      </c>
      <c r="P85" s="3">
        <f t="shared" si="14"/>
        <v>87.427723555385896</v>
      </c>
      <c r="Q85" s="3">
        <f t="shared" si="15"/>
        <v>-89.992289329098952</v>
      </c>
      <c r="R85">
        <f t="shared" si="16"/>
        <v>90.007710670901048</v>
      </c>
      <c r="S85">
        <f t="shared" si="17"/>
        <v>1.1682474592788175E-3</v>
      </c>
      <c r="T85">
        <f t="shared" si="0"/>
        <v>87.427723555385896</v>
      </c>
    </row>
    <row r="86" spans="1:20" x14ac:dyDescent="0.25">
      <c r="A86">
        <f t="shared" si="1"/>
        <v>7.3682084693214529</v>
      </c>
      <c r="B86">
        <f t="shared" si="18"/>
        <v>1.1726867996240771</v>
      </c>
      <c r="C86" t="str">
        <f t="shared" si="2"/>
        <v>3.16486880300011-23428.2032212555i</v>
      </c>
      <c r="D86" t="str">
        <f t="shared" si="3"/>
        <v>3.47812499999097-13571.820132081i</v>
      </c>
      <c r="E86" t="str">
        <f t="shared" si="4"/>
        <v>162.469536960853+0.00087526544889878i</v>
      </c>
      <c r="F86" t="str">
        <f t="shared" si="5"/>
        <v>2.90990990990845-127363.176864623i</v>
      </c>
      <c r="G86" t="str">
        <f t="shared" si="6"/>
        <v>0.9999999999995-7.07348013054505E-07i</v>
      </c>
      <c r="H86" t="str">
        <f t="shared" si="7"/>
        <v>470.58824225619+0.0282356884032697i</v>
      </c>
      <c r="I86" t="str">
        <f t="shared" si="8"/>
        <v>33.6192993734824-405794.070841044i</v>
      </c>
      <c r="K86" t="str">
        <f t="shared" si="9"/>
        <v>0.0106249998045584-1.34485689412671E-06i</v>
      </c>
      <c r="L86" t="str">
        <f t="shared" si="10"/>
        <v>0.00025-401.058514375737i</v>
      </c>
      <c r="M86" t="str">
        <f t="shared" si="11"/>
        <v>0.0025-106.162547922989i</v>
      </c>
      <c r="N86">
        <f t="shared" si="12"/>
        <v>90.007739971448473</v>
      </c>
      <c r="O86">
        <f t="shared" si="13"/>
        <v>87.394779729966743</v>
      </c>
      <c r="P86" s="3">
        <f t="shared" si="14"/>
        <v>87.394779729966743</v>
      </c>
      <c r="Q86" s="3">
        <f t="shared" si="15"/>
        <v>-89.992260028551527</v>
      </c>
      <c r="R86">
        <f t="shared" si="16"/>
        <v>90.007739971448473</v>
      </c>
      <c r="S86">
        <f t="shared" si="17"/>
        <v>1.1726867996240771E-3</v>
      </c>
      <c r="T86">
        <f t="shared" si="0"/>
        <v>87.394779729966743</v>
      </c>
    </row>
    <row r="87" spans="1:20" x14ac:dyDescent="0.25">
      <c r="A87">
        <f t="shared" si="1"/>
        <v>7.3962076615048735</v>
      </c>
      <c r="B87">
        <f t="shared" si="18"/>
        <v>1.1771430094626485</v>
      </c>
      <c r="C87" t="str">
        <f t="shared" si="2"/>
        <v>3.16486880265024-23339.5130740274i</v>
      </c>
      <c r="D87" t="str">
        <f t="shared" si="3"/>
        <v>3.4781249999909-13520.4424508106i</v>
      </c>
      <c r="E87" t="str">
        <f t="shared" si="4"/>
        <v>162.469536960846+0.000878591457659937i</v>
      </c>
      <c r="F87" t="str">
        <f t="shared" si="5"/>
        <v>2.90990990990844-126881.028954612i</v>
      </c>
      <c r="G87" t="str">
        <f t="shared" si="6"/>
        <v>0.999999999999496-7.1003593550411E-07i</v>
      </c>
      <c r="H87" t="str">
        <f t="shared" si="7"/>
        <v>470.588242309203+0.0283429840167104i</v>
      </c>
      <c r="I87" t="str">
        <f t="shared" si="8"/>
        <v>33.6192993723895-404257.890897165i</v>
      </c>
      <c r="K87" t="str">
        <f t="shared" si="9"/>
        <v>0.0106249998030702-1.34996735010641E-06i</v>
      </c>
      <c r="L87" t="str">
        <f t="shared" si="10"/>
        <v>0.00025-399.540261382483i</v>
      </c>
      <c r="M87" t="str">
        <f t="shared" si="11"/>
        <v>0.0025-105.760657424775i</v>
      </c>
      <c r="N87">
        <f t="shared" si="12"/>
        <v>90.007769383337944</v>
      </c>
      <c r="O87">
        <f t="shared" si="13"/>
        <v>87.361835904558959</v>
      </c>
      <c r="P87" s="3">
        <f t="shared" si="14"/>
        <v>87.361835904558959</v>
      </c>
      <c r="Q87" s="3">
        <f t="shared" si="15"/>
        <v>-89.992230616662056</v>
      </c>
      <c r="R87">
        <f t="shared" si="16"/>
        <v>90.007769383337944</v>
      </c>
      <c r="S87">
        <f t="shared" si="17"/>
        <v>1.1771430094626484E-3</v>
      </c>
      <c r="T87">
        <f t="shared" si="0"/>
        <v>87.361835904558959</v>
      </c>
    </row>
    <row r="88" spans="1:20" x14ac:dyDescent="0.25">
      <c r="A88">
        <f t="shared" si="1"/>
        <v>7.4243132506185932</v>
      </c>
      <c r="B88">
        <f t="shared" si="18"/>
        <v>1.1816161528986067</v>
      </c>
      <c r="C88" t="str">
        <f t="shared" si="2"/>
        <v>3.16486880229773-23251.1586735306i</v>
      </c>
      <c r="D88" t="str">
        <f t="shared" si="3"/>
        <v>3.47812499999083-13469.259265644i</v>
      </c>
      <c r="E88" t="str">
        <f t="shared" si="4"/>
        <v>162.469536960839+0.000881930105255066i</v>
      </c>
      <c r="F88" t="str">
        <f t="shared" si="5"/>
        <v>2.90990990990844-126400.706270798i</v>
      </c>
      <c r="G88" t="str">
        <f t="shared" si="6"/>
        <v>0.999999999999492-7.12734072059023E-07i</v>
      </c>
      <c r="H88" t="str">
        <f t="shared" si="7"/>
        <v>470.588242362619+0.0284506873534535i</v>
      </c>
      <c r="I88" t="str">
        <f t="shared" si="8"/>
        <v>33.6192993712878-402727.526338761i</v>
      </c>
      <c r="K88" t="str">
        <f t="shared" si="9"/>
        <v>0.0106249998015707-1.35509722581634E-06i</v>
      </c>
      <c r="L88" t="str">
        <f t="shared" si="10"/>
        <v>0.00025-398.027755910026i</v>
      </c>
      <c r="M88" t="str">
        <f t="shared" si="11"/>
        <v>0.0025-105.360288329124i</v>
      </c>
      <c r="N88">
        <f t="shared" si="12"/>
        <v>90.007798906992562</v>
      </c>
      <c r="O88">
        <f t="shared" si="13"/>
        <v>87.328892079162728</v>
      </c>
      <c r="P88" s="3">
        <f t="shared" si="14"/>
        <v>87.328892079162728</v>
      </c>
      <c r="Q88" s="3">
        <f t="shared" si="15"/>
        <v>-89.992201093007438</v>
      </c>
      <c r="R88">
        <f t="shared" si="16"/>
        <v>90.007798906992562</v>
      </c>
      <c r="S88">
        <f t="shared" si="17"/>
        <v>1.1816161528986067E-3</v>
      </c>
      <c r="T88">
        <f t="shared" si="0"/>
        <v>87.328892079162728</v>
      </c>
    </row>
    <row r="89" spans="1:20" x14ac:dyDescent="0.25">
      <c r="A89">
        <f t="shared" si="1"/>
        <v>7.4525256409709444</v>
      </c>
      <c r="B89">
        <f t="shared" si="18"/>
        <v>1.1861062942796214</v>
      </c>
      <c r="C89" t="str">
        <f t="shared" si="2"/>
        <v>3.16486880194257-23163.1387487572i</v>
      </c>
      <c r="D89" t="str">
        <f t="shared" si="3"/>
        <v>3.47812499999076-13418.2698402939i</v>
      </c>
      <c r="E89" t="str">
        <f t="shared" si="4"/>
        <v>162.469536960831+0.000885281439711735i</v>
      </c>
      <c r="F89" t="str">
        <f t="shared" si="5"/>
        <v>2.90990990990842-125922.20190358i</v>
      </c>
      <c r="G89" t="str">
        <f t="shared" si="6"/>
        <v>0.999999999999488-7.15442461532845E-07i</v>
      </c>
      <c r="H89" t="str">
        <f t="shared" si="7"/>
        <v>470.58824241644+0.0285587999628467i</v>
      </c>
      <c r="I89" t="str">
        <f t="shared" si="8"/>
        <v>33.6192993701771-401202.955151029i</v>
      </c>
      <c r="K89" t="str">
        <f t="shared" si="9"/>
        <v>0.0106249998000598-1.36024659505143E-06i</v>
      </c>
      <c r="L89" t="str">
        <f t="shared" si="10"/>
        <v>0.00025-396.520976200463i</v>
      </c>
      <c r="M89" t="str">
        <f t="shared" si="11"/>
        <v>0.0025-104.961434876593i</v>
      </c>
      <c r="N89">
        <f t="shared" si="12"/>
        <v>90.007828542837061</v>
      </c>
      <c r="O89">
        <f t="shared" si="13"/>
        <v>87.295948253778079</v>
      </c>
      <c r="P89" s="3">
        <f t="shared" si="14"/>
        <v>87.295948253778079</v>
      </c>
      <c r="Q89" s="3">
        <f t="shared" si="15"/>
        <v>-89.992171457162939</v>
      </c>
      <c r="R89">
        <f t="shared" si="16"/>
        <v>90.007828542837061</v>
      </c>
      <c r="S89">
        <f t="shared" si="17"/>
        <v>1.1861062942796214E-3</v>
      </c>
      <c r="T89">
        <f t="shared" si="0"/>
        <v>87.295948253778079</v>
      </c>
    </row>
    <row r="90" spans="1:20" x14ac:dyDescent="0.25">
      <c r="A90">
        <f t="shared" si="1"/>
        <v>7.4808452384066335</v>
      </c>
      <c r="B90">
        <f t="shared" si="18"/>
        <v>1.190613498197884</v>
      </c>
      <c r="C90" t="str">
        <f t="shared" si="2"/>
        <v>3.16486880158461-23075.452033511i</v>
      </c>
      <c r="D90" t="str">
        <f t="shared" si="3"/>
        <v>3.47812499999069-13367.4734412603i</v>
      </c>
      <c r="E90" t="str">
        <f t="shared" si="4"/>
        <v>162.469536960823+0.000888645509239897i</v>
      </c>
      <c r="F90" t="str">
        <f t="shared" si="5"/>
        <v>2.90990990990841-125445.508969512i</v>
      </c>
      <c r="G90" t="str">
        <f t="shared" si="6"/>
        <v>0.999999999999484-7.18161142886666E-07i</v>
      </c>
      <c r="H90" t="str">
        <f t="shared" si="7"/>
        <v>470.588242470675+0.0286673234001273i</v>
      </c>
      <c r="I90" t="str">
        <f t="shared" si="8"/>
        <v>33.619299369059-399684.155402505i</v>
      </c>
      <c r="K90" t="str">
        <f t="shared" si="9"/>
        <v>0.0106249997985373-1.36541553188707E-06i</v>
      </c>
      <c r="L90" t="str">
        <f t="shared" si="10"/>
        <v>0.00025-395.019900578267i</v>
      </c>
      <c r="M90" t="str">
        <f t="shared" si="11"/>
        <v>0.0025-104.564091329541i</v>
      </c>
      <c r="N90">
        <f t="shared" si="12"/>
        <v>90.007858291297751</v>
      </c>
      <c r="O90">
        <f t="shared" si="13"/>
        <v>87.263004428405083</v>
      </c>
      <c r="P90" s="3">
        <f t="shared" si="14"/>
        <v>87.263004428405083</v>
      </c>
      <c r="Q90" s="3">
        <f t="shared" si="15"/>
        <v>-89.992141708702249</v>
      </c>
      <c r="R90">
        <f t="shared" si="16"/>
        <v>90.007858291297751</v>
      </c>
      <c r="S90">
        <f t="shared" si="17"/>
        <v>1.1906134981978841E-3</v>
      </c>
      <c r="T90">
        <f t="shared" si="0"/>
        <v>87.263004428405083</v>
      </c>
    </row>
    <row r="91" spans="1:20" x14ac:dyDescent="0.25">
      <c r="A91">
        <f t="shared" si="1"/>
        <v>7.5092724503125785</v>
      </c>
      <c r="B91">
        <f t="shared" si="18"/>
        <v>1.195137829491036</v>
      </c>
      <c r="C91" t="str">
        <f t="shared" si="2"/>
        <v>3.16486880122399-22988.0972663896i</v>
      </c>
      <c r="D91" t="str">
        <f t="shared" si="3"/>
        <v>3.47812499999061-13316.8693378199i</v>
      </c>
      <c r="E91" t="str">
        <f t="shared" si="4"/>
        <v>162.469536960816+0.000892022362232977i</v>
      </c>
      <c r="F91" t="str">
        <f t="shared" si="5"/>
        <v>2.90990990990841-124970.620611205i</v>
      </c>
      <c r="G91" t="str">
        <f t="shared" si="6"/>
        <v>0.99999999999948-7.20890155229632E-07i</v>
      </c>
      <c r="H91" t="str">
        <f t="shared" si="7"/>
        <v>470.58824252532+0.0287762592264399i</v>
      </c>
      <c r="I91" t="str">
        <f t="shared" si="8"/>
        <v>33.619299367932-398171.105244735i</v>
      </c>
      <c r="K91" t="str">
        <f t="shared" si="9"/>
        <v>0.0106249997970033-1.37060411068011E-06i</v>
      </c>
      <c r="L91" t="str">
        <f t="shared" si="10"/>
        <v>0.00025-393.524507449956i</v>
      </c>
      <c r="M91" t="str">
        <f t="shared" si="11"/>
        <v>0.0025-104.168251972047i</v>
      </c>
      <c r="N91">
        <f t="shared" si="12"/>
        <v>90.007888152802551</v>
      </c>
      <c r="O91">
        <f t="shared" si="13"/>
        <v>87.230060603043981</v>
      </c>
      <c r="P91" s="3">
        <f t="shared" si="14"/>
        <v>87.230060603043981</v>
      </c>
      <c r="Q91" s="3">
        <f t="shared" si="15"/>
        <v>-89.992111847197449</v>
      </c>
      <c r="R91">
        <f t="shared" si="16"/>
        <v>90.007888152802551</v>
      </c>
      <c r="S91">
        <f t="shared" si="17"/>
        <v>1.195137829491036E-3</v>
      </c>
      <c r="T91">
        <f t="shared" si="0"/>
        <v>87.230060603043981</v>
      </c>
    </row>
    <row r="92" spans="1:20" x14ac:dyDescent="0.25">
      <c r="A92">
        <f t="shared" si="1"/>
        <v>7.5378076856237675</v>
      </c>
      <c r="B92">
        <f t="shared" si="18"/>
        <v>1.199679353243102</v>
      </c>
      <c r="C92" t="str">
        <f t="shared" si="2"/>
        <v>3.16486880086066-22901.0731907649i</v>
      </c>
      <c r="D92" t="str">
        <f t="shared" si="3"/>
        <v>3.47812499999054-13266.4568020157i</v>
      </c>
      <c r="E92" t="str">
        <f t="shared" si="4"/>
        <v>162.469536960809+0.000895412047268057i</v>
      </c>
      <c r="F92" t="str">
        <f t="shared" si="5"/>
        <v>2.90990990990838-124497.529997232i</v>
      </c>
      <c r="G92" t="str">
        <f t="shared" si="6"/>
        <v>0.999999999999476-7.23629537819503E-07i</v>
      </c>
      <c r="H92" t="str">
        <f t="shared" si="7"/>
        <v>470.588242580381+0.028885609008862i</v>
      </c>
      <c r="I92" t="str">
        <f t="shared" si="8"/>
        <v>33.619299366796-396663.782911993i</v>
      </c>
      <c r="K92" t="str">
        <f t="shared" si="9"/>
        <v>0.0106249997954576-1.37581240606994E-06i</v>
      </c>
      <c r="L92" t="str">
        <f t="shared" si="10"/>
        <v>0.00025-392.034775303802i</v>
      </c>
      <c r="M92" t="str">
        <f t="shared" si="11"/>
        <v>0.0025-103.77391110983i</v>
      </c>
      <c r="N92">
        <f t="shared" si="12"/>
        <v>90.007918127781053</v>
      </c>
      <c r="O92">
        <f t="shared" si="13"/>
        <v>87.197116777694688</v>
      </c>
      <c r="P92" s="3">
        <f t="shared" si="14"/>
        <v>87.197116777694688</v>
      </c>
      <c r="Q92" s="3">
        <f t="shared" si="15"/>
        <v>-89.992081872218947</v>
      </c>
      <c r="R92">
        <f t="shared" si="16"/>
        <v>90.007918127781053</v>
      </c>
      <c r="S92">
        <f t="shared" si="17"/>
        <v>1.199679353243102E-3</v>
      </c>
      <c r="T92">
        <f t="shared" si="0"/>
        <v>87.197116777694688</v>
      </c>
    </row>
    <row r="93" spans="1:20" x14ac:dyDescent="0.25">
      <c r="A93">
        <f t="shared" si="1"/>
        <v>7.5664513548291383</v>
      </c>
      <c r="B93">
        <f t="shared" si="18"/>
        <v>1.2042381347854259</v>
      </c>
      <c r="C93" t="str">
        <f t="shared" si="2"/>
        <v>3.16486880049447-22814.3785547662i</v>
      </c>
      <c r="D93" t="str">
        <f t="shared" si="3"/>
        <v>3.47812499999047-13216.2351086465i</v>
      </c>
      <c r="E93" t="str">
        <f t="shared" si="4"/>
        <v>162.4695369608+0.000898814613107003i</v>
      </c>
      <c r="F93" t="str">
        <f t="shared" si="5"/>
        <v>2.90990990990837-124026.230322024i</v>
      </c>
      <c r="G93" t="str">
        <f t="shared" si="6"/>
        <v>0.999999999999472-7.26379330063214E-07i</v>
      </c>
      <c r="H93" t="str">
        <f t="shared" si="7"/>
        <v>470.588242635863+0.0289953743204282i</v>
      </c>
      <c r="I93" t="str">
        <f t="shared" si="8"/>
        <v>33.6192993656522-395162.166720937i</v>
      </c>
      <c r="K93" t="str">
        <f t="shared" si="9"/>
        <v>0.0106249997939001-1.38104049297963E-06i</v>
      </c>
      <c r="L93" t="str">
        <f t="shared" si="10"/>
        <v>0.00025-390.550682709506i</v>
      </c>
      <c r="M93" t="str">
        <f t="shared" si="11"/>
        <v>0.0025-103.381063070163i</v>
      </c>
      <c r="N93">
        <f t="shared" si="12"/>
        <v>90.007948216664431</v>
      </c>
      <c r="O93">
        <f t="shared" si="13"/>
        <v>87.164172952357276</v>
      </c>
      <c r="P93" s="3">
        <f t="shared" si="14"/>
        <v>87.164172952357276</v>
      </c>
      <c r="Q93" s="3">
        <f t="shared" si="15"/>
        <v>-89.992051783335569</v>
      </c>
      <c r="R93">
        <f t="shared" si="16"/>
        <v>90.007948216664431</v>
      </c>
      <c r="S93">
        <f t="shared" si="17"/>
        <v>1.2042381347854259E-3</v>
      </c>
      <c r="T93">
        <f t="shared" si="0"/>
        <v>87.164172952357276</v>
      </c>
    </row>
    <row r="94" spans="1:20" x14ac:dyDescent="0.25">
      <c r="A94">
        <f t="shared" si="1"/>
        <v>7.5952038699774889</v>
      </c>
      <c r="B94">
        <f t="shared" si="18"/>
        <v>1.2088142396976105</v>
      </c>
      <c r="C94" t="str">
        <f t="shared" si="2"/>
        <v>3.16486880012557-22728.0121112629i</v>
      </c>
      <c r="D94" t="str">
        <f t="shared" si="3"/>
        <v>3.4781249999904-13166.2035352564i</v>
      </c>
      <c r="E94" t="str">
        <f t="shared" si="4"/>
        <v>162.469536960793+0.00090223010869672i</v>
      </c>
      <c r="F94" t="str">
        <f t="shared" si="5"/>
        <v>2.90990990990835-123556.714805778i</v>
      </c>
      <c r="G94" t="str">
        <f t="shared" si="6"/>
        <v>0.999999999999468-7.29139571517451E-07i</v>
      </c>
      <c r="H94" t="str">
        <f t="shared" si="7"/>
        <v>470.588242691765+0.0291055567401468i</v>
      </c>
      <c r="I94" t="str">
        <f t="shared" si="8"/>
        <v>33.6192993644988-393666.235070312i</v>
      </c>
      <c r="K94" t="str">
        <f t="shared" si="9"/>
        <v>0.0106249997923308-1.38628844661689E-06i</v>
      </c>
      <c r="L94" t="str">
        <f t="shared" si="10"/>
        <v>0.00025-389.072208317898i</v>
      </c>
      <c r="M94" t="str">
        <f t="shared" si="11"/>
        <v>0.0025-102.989702201796i</v>
      </c>
      <c r="N94">
        <f t="shared" si="12"/>
        <v>90.007978419885561</v>
      </c>
      <c r="O94">
        <f t="shared" si="13"/>
        <v>87.131229127032114</v>
      </c>
      <c r="P94" s="3">
        <f t="shared" si="14"/>
        <v>87.131229127032114</v>
      </c>
      <c r="Q94" s="3">
        <f t="shared" si="15"/>
        <v>-89.992021580114439</v>
      </c>
      <c r="R94">
        <f t="shared" si="16"/>
        <v>90.007978419885561</v>
      </c>
      <c r="S94">
        <f t="shared" si="17"/>
        <v>1.2088142396976104E-3</v>
      </c>
      <c r="T94">
        <f t="shared" si="0"/>
        <v>87.131229127032114</v>
      </c>
    </row>
    <row r="95" spans="1:20" x14ac:dyDescent="0.25">
      <c r="A95">
        <f t="shared" si="1"/>
        <v>7.6240656446834034</v>
      </c>
      <c r="B95">
        <f t="shared" si="18"/>
        <v>1.2134077338084615</v>
      </c>
      <c r="C95" t="str">
        <f t="shared" si="2"/>
        <v>3.16486879975385-22641.9726178438i</v>
      </c>
      <c r="D95" t="str">
        <f t="shared" si="3"/>
        <v>3.47812499999033-13116.3613621243i</v>
      </c>
      <c r="E95" t="str">
        <f t="shared" si="4"/>
        <v>162.469536960785+0.000905658583170445i</v>
      </c>
      <c r="F95" t="str">
        <f t="shared" si="5"/>
        <v>2.90990990990835-123088.976694356i</v>
      </c>
      <c r="G95" t="str">
        <f t="shared" si="6"/>
        <v>0.999999999999464-7.31910301889215E-07i</v>
      </c>
      <c r="H95" t="str">
        <f t="shared" si="7"/>
        <v>470.588242748094+0.0292161578530297i</v>
      </c>
      <c r="I95" t="str">
        <f t="shared" si="8"/>
        <v>33.619299363337-392175.966440646i</v>
      </c>
      <c r="K95" t="str">
        <f t="shared" si="9"/>
        <v>0.0106249997907495-1.39155634247527E-06i</v>
      </c>
      <c r="L95" t="str">
        <f t="shared" si="10"/>
        <v>0.00025-387.599330860628i</v>
      </c>
      <c r="M95" t="str">
        <f t="shared" si="11"/>
        <v>0.0025-102.599822874872i</v>
      </c>
      <c r="N95">
        <f t="shared" si="12"/>
        <v>90.00800873787891</v>
      </c>
      <c r="O95">
        <f t="shared" si="13"/>
        <v>87.09828530171896</v>
      </c>
      <c r="P95" s="3">
        <f t="shared" si="14"/>
        <v>87.09828530171896</v>
      </c>
      <c r="Q95" s="3">
        <f t="shared" si="15"/>
        <v>-89.99199126212109</v>
      </c>
      <c r="R95">
        <f t="shared" si="16"/>
        <v>90.00800873787891</v>
      </c>
      <c r="S95">
        <f t="shared" si="17"/>
        <v>1.2134077338084614E-3</v>
      </c>
      <c r="T95">
        <f t="shared" si="0"/>
        <v>87.09828530171896</v>
      </c>
    </row>
    <row r="96" spans="1:20" x14ac:dyDescent="0.25">
      <c r="A96">
        <f t="shared" si="1"/>
        <v>7.6530370941332011</v>
      </c>
      <c r="B96">
        <f t="shared" si="18"/>
        <v>1.2180186831969337</v>
      </c>
      <c r="C96" t="str">
        <f t="shared" si="2"/>
        <v>3.16486879937931-22556.2588368026i</v>
      </c>
      <c r="D96" t="str">
        <f t="shared" si="3"/>
        <v>3.47812499999025-13066.7078722539i</v>
      </c>
      <c r="E96" t="str">
        <f t="shared" si="4"/>
        <v>162.469536960778+0.00090910008584782i</v>
      </c>
      <c r="F96" t="str">
        <f t="shared" si="5"/>
        <v>2.90990990990834-122623.009259187i</v>
      </c>
      <c r="G96" t="str">
        <f t="shared" si="6"/>
        <v>0.99999999999946-7.3469156103639E-07i</v>
      </c>
      <c r="H96" t="str">
        <f t="shared" si="7"/>
        <v>470.588242804851+0.0293271792501102i</v>
      </c>
      <c r="I96" t="str">
        <f t="shared" si="8"/>
        <v>33.6192993621661-390691.339393917i</v>
      </c>
      <c r="K96" t="str">
        <f t="shared" si="9"/>
        <v>0.0106249997891562-1.39684425633518E-06i</v>
      </c>
      <c r="L96" t="str">
        <f t="shared" si="10"/>
        <v>0.00025-386.132029149857i</v>
      </c>
      <c r="M96" t="str">
        <f t="shared" si="11"/>
        <v>0.0025-102.211419480845i</v>
      </c>
      <c r="N96">
        <f t="shared" si="12"/>
        <v>90.008039171080583</v>
      </c>
      <c r="O96">
        <f t="shared" si="13"/>
        <v>87.065341476418183</v>
      </c>
      <c r="P96" s="3">
        <f t="shared" si="14"/>
        <v>87.065341476418183</v>
      </c>
      <c r="Q96" s="3">
        <f t="shared" si="15"/>
        <v>-89.991960828919417</v>
      </c>
      <c r="R96">
        <f t="shared" si="16"/>
        <v>90.008039171080583</v>
      </c>
      <c r="S96">
        <f t="shared" si="17"/>
        <v>1.2180186831969337E-3</v>
      </c>
      <c r="T96">
        <f t="shared" si="0"/>
        <v>87.065341476418183</v>
      </c>
    </row>
    <row r="97" spans="1:20" x14ac:dyDescent="0.25">
      <c r="A97">
        <f t="shared" si="1"/>
        <v>7.6821186350909079</v>
      </c>
      <c r="B97">
        <f t="shared" si="18"/>
        <v>1.2226471541930821</v>
      </c>
      <c r="C97" t="str">
        <f t="shared" si="2"/>
        <v>3.16486879900185-22470.869535117i</v>
      </c>
      <c r="D97" t="str">
        <f t="shared" si="3"/>
        <v>3.47812499999018-13017.2423513631i</v>
      </c>
      <c r="E97" t="str">
        <f t="shared" si="4"/>
        <v>162.469536960769+0.00091255466623613i</v>
      </c>
      <c r="F97" t="str">
        <f t="shared" si="5"/>
        <v>2.90990990990832-122158.805797174i</v>
      </c>
      <c r="G97" t="str">
        <f t="shared" si="6"/>
        <v>0.999999999999456-7.37483388968326E-07i</v>
      </c>
      <c r="H97" t="str">
        <f t="shared" si="7"/>
        <v>470.588242862043+0.0294386225284685i</v>
      </c>
      <c r="I97" t="str">
        <f t="shared" si="8"/>
        <v>33.6192993609867-389212.332573272i</v>
      </c>
      <c r="K97" t="str">
        <f t="shared" si="9"/>
        <v>0.0106249997875507-0.000001402152264265i</v>
      </c>
      <c r="L97" t="str">
        <f t="shared" si="10"/>
        <v>0.00025-384.670282077962i</v>
      </c>
      <c r="M97" t="str">
        <f t="shared" si="11"/>
        <v>0.0025-101.824486432402i</v>
      </c>
      <c r="N97">
        <f t="shared" si="12"/>
        <v>90.008069719928415</v>
      </c>
      <c r="O97">
        <f t="shared" si="13"/>
        <v>87.032397651129557</v>
      </c>
      <c r="P97" s="3">
        <f t="shared" si="14"/>
        <v>87.032397651129557</v>
      </c>
      <c r="Q97" s="3">
        <f t="shared" si="15"/>
        <v>-89.991930280071585</v>
      </c>
      <c r="R97">
        <f t="shared" si="16"/>
        <v>90.008069719928415</v>
      </c>
      <c r="S97">
        <f t="shared" si="17"/>
        <v>1.222647154193082E-3</v>
      </c>
      <c r="T97">
        <f t="shared" si="0"/>
        <v>87.032397651129557</v>
      </c>
    </row>
    <row r="98" spans="1:20" x14ac:dyDescent="0.25">
      <c r="A98">
        <f t="shared" si="1"/>
        <v>7.7113106859042526</v>
      </c>
      <c r="B98">
        <f t="shared" si="18"/>
        <v>1.2272932133790158</v>
      </c>
      <c r="C98" t="str">
        <f t="shared" si="2"/>
        <v>3.16486879862154-22385.8034844339i</v>
      </c>
      <c r="D98" t="str">
        <f t="shared" si="3"/>
        <v>3.47812499999011-12967.9640878737i</v>
      </c>
      <c r="E98" t="str">
        <f t="shared" si="4"/>
        <v>162.469536960761+0.000916022374030573i</v>
      </c>
      <c r="F98" t="str">
        <f t="shared" si="5"/>
        <v>2.90990990990831-121696.359630594i</v>
      </c>
      <c r="G98" t="str">
        <f t="shared" si="6"/>
        <v>0.999999999999452-7.40285825846402E-07i</v>
      </c>
      <c r="H98" t="str">
        <f t="shared" si="7"/>
        <v>470.588242919669+0.0295504892912527i</v>
      </c>
      <c r="I98" t="str">
        <f t="shared" si="8"/>
        <v>33.6192993597984-387738.924702699i</v>
      </c>
      <c r="K98" t="str">
        <f t="shared" si="9"/>
        <v>0.010624999785933-1.40748044262216E-06i</v>
      </c>
      <c r="L98" t="str">
        <f t="shared" si="10"/>
        <v>0.00025-383.214068617216i</v>
      </c>
      <c r="M98" t="str">
        <f t="shared" si="11"/>
        <v>0.0025-101.439018163381i</v>
      </c>
      <c r="N98">
        <f t="shared" si="12"/>
        <v>90.008100384861848</v>
      </c>
      <c r="O98">
        <f t="shared" si="13"/>
        <v>86.999453825853436</v>
      </c>
      <c r="P98" s="3">
        <f t="shared" si="14"/>
        <v>86.999453825853436</v>
      </c>
      <c r="Q98" s="3">
        <f t="shared" si="15"/>
        <v>-89.991899615138152</v>
      </c>
      <c r="R98">
        <f t="shared" si="16"/>
        <v>90.008100384861848</v>
      </c>
      <c r="S98">
        <f t="shared" si="17"/>
        <v>1.2272932133790158E-3</v>
      </c>
      <c r="T98">
        <f t="shared" si="0"/>
        <v>86.999453825853436</v>
      </c>
    </row>
    <row r="99" spans="1:20" x14ac:dyDescent="0.25">
      <c r="A99">
        <f t="shared" si="1"/>
        <v>7.7406136665106891</v>
      </c>
      <c r="B99">
        <f t="shared" si="18"/>
        <v>1.2319569275898561</v>
      </c>
      <c r="C99" t="str">
        <f t="shared" si="2"/>
        <v>3.16486879823839-22301.0594610495i</v>
      </c>
      <c r="D99" t="str">
        <f t="shared" si="3"/>
        <v>3.47812499999003-12918.8723729013i</v>
      </c>
      <c r="E99" t="str">
        <f t="shared" si="4"/>
        <v>162.469536960754+0.000919503259115355i</v>
      </c>
      <c r="F99" t="str">
        <f t="shared" si="5"/>
        <v>2.90990990990831-121235.664107004i</v>
      </c>
      <c r="G99" t="str">
        <f t="shared" si="6"/>
        <v>0.999999999999448-7.43098911984616E-07i</v>
      </c>
      <c r="H99" t="str">
        <f t="shared" si="7"/>
        <v>470.588242977734+0.0296627811477025i</v>
      </c>
      <c r="I99" t="str">
        <f t="shared" si="8"/>
        <v>33.6192993586006-386271.094586731i</v>
      </c>
      <c r="K99" t="str">
        <f t="shared" si="9"/>
        <v>0.010624999784303-1.41282886805424E-06i</v>
      </c>
      <c r="L99" t="str">
        <f t="shared" si="10"/>
        <v>0.00025-381.763367819502i</v>
      </c>
      <c r="M99" t="str">
        <f t="shared" si="11"/>
        <v>0.0025-101.055009128692i</v>
      </c>
      <c r="N99">
        <f t="shared" si="12"/>
        <v>90.008131166321974</v>
      </c>
      <c r="O99">
        <f t="shared" si="13"/>
        <v>86.966510000589921</v>
      </c>
      <c r="P99" s="3">
        <f t="shared" si="14"/>
        <v>86.966510000589921</v>
      </c>
      <c r="Q99" s="3">
        <f t="shared" si="15"/>
        <v>-89.991868833678026</v>
      </c>
      <c r="R99">
        <f t="shared" si="16"/>
        <v>90.008131166321974</v>
      </c>
      <c r="S99">
        <f t="shared" si="17"/>
        <v>1.231956927589856E-3</v>
      </c>
      <c r="T99">
        <f t="shared" si="0"/>
        <v>86.966510000589921</v>
      </c>
    </row>
    <row r="100" spans="1:20" x14ac:dyDescent="0.25">
      <c r="A100">
        <f t="shared" si="1"/>
        <v>7.77002799844343</v>
      </c>
      <c r="B100">
        <f t="shared" si="18"/>
        <v>1.2366383639146976</v>
      </c>
      <c r="C100" t="str">
        <f t="shared" si="2"/>
        <v>3.16486879785225-22216.6362458922i</v>
      </c>
      <c r="D100" t="str">
        <f t="shared" si="3"/>
        <v>3.47812499998995-12869.9665002452i</v>
      </c>
      <c r="E100" t="str">
        <f t="shared" si="4"/>
        <v>162.469536960745+0.000922997371564197i</v>
      </c>
      <c r="F100" t="str">
        <f t="shared" si="5"/>
        <v>2.90990990990829-120776.712599144i</v>
      </c>
      <c r="G100" t="str">
        <f t="shared" si="6"/>
        <v>0.999999999999444-7.45922687850154E-07i</v>
      </c>
      <c r="H100" t="str">
        <f t="shared" si="7"/>
        <v>470.588243036239+0.0297754997131749i</v>
      </c>
      <c r="I100" t="str">
        <f t="shared" si="8"/>
        <v>33.6192993573943-384808.821110139i</v>
      </c>
      <c r="K100" t="str">
        <f t="shared" si="9"/>
        <v>0.0106249997826606-1.41819761750012E-06i</v>
      </c>
      <c r="L100" t="str">
        <f t="shared" si="10"/>
        <v>0.00025-380.318158816001i</v>
      </c>
      <c r="M100" t="str">
        <f t="shared" si="11"/>
        <v>0.0025-100.672453804236i</v>
      </c>
      <c r="N100">
        <f t="shared" si="12"/>
        <v>90.008162064751644</v>
      </c>
      <c r="O100">
        <f t="shared" si="13"/>
        <v>86.93356617533891</v>
      </c>
      <c r="P100" s="3">
        <f t="shared" si="14"/>
        <v>86.93356617533891</v>
      </c>
      <c r="Q100" s="3">
        <f t="shared" si="15"/>
        <v>-89.991837935248356</v>
      </c>
      <c r="R100">
        <f t="shared" si="16"/>
        <v>90.008162064751644</v>
      </c>
      <c r="S100">
        <f t="shared" si="17"/>
        <v>1.2366383639146976E-3</v>
      </c>
      <c r="T100">
        <f t="shared" si="0"/>
        <v>86.93356617533891</v>
      </c>
    </row>
    <row r="101" spans="1:20" x14ac:dyDescent="0.25">
      <c r="A101">
        <f t="shared" si="1"/>
        <v>7.7995541048375161</v>
      </c>
      <c r="B101">
        <f t="shared" si="18"/>
        <v>1.2413375896975736</v>
      </c>
      <c r="C101" t="str">
        <f t="shared" si="2"/>
        <v>3.16486879746325-22132.5326245063i</v>
      </c>
      <c r="D101" t="str">
        <f t="shared" si="3"/>
        <v>3.47812499998987-12821.245766378i</v>
      </c>
      <c r="E101" t="str">
        <f t="shared" si="4"/>
        <v>162.469536960738+0.000926504761641077i</v>
      </c>
      <c r="F101" t="str">
        <f t="shared" si="5"/>
        <v>2.90990990990828-120319.498504842i</v>
      </c>
      <c r="G101" t="str">
        <f t="shared" si="6"/>
        <v>0.999999999999439-7.48757194063982E-07i</v>
      </c>
      <c r="H101" t="str">
        <f t="shared" si="7"/>
        <v>470.588243095191+0.0298886466091619i</v>
      </c>
      <c r="I101" t="str">
        <f t="shared" si="8"/>
        <v>33.6192993561778-383352.083237627i</v>
      </c>
      <c r="K101" t="str">
        <f t="shared" si="9"/>
        <v>0.0106249997810057-1.42358676819098E-06i</v>
      </c>
      <c r="L101" t="str">
        <f t="shared" si="10"/>
        <v>0.00025-378.878420816896i</v>
      </c>
      <c r="M101" t="str">
        <f t="shared" si="11"/>
        <v>0.0025-100.291346686826i</v>
      </c>
      <c r="N101">
        <f t="shared" si="12"/>
        <v>90.008193080595319</v>
      </c>
      <c r="O101">
        <f t="shared" si="13"/>
        <v>86.900622350100733</v>
      </c>
      <c r="P101" s="3">
        <f t="shared" si="14"/>
        <v>86.900622350100733</v>
      </c>
      <c r="Q101" s="3">
        <f t="shared" si="15"/>
        <v>-89.991806919404681</v>
      </c>
      <c r="R101">
        <f t="shared" si="16"/>
        <v>90.008193080595319</v>
      </c>
      <c r="S101">
        <f t="shared" si="17"/>
        <v>1.2413375896975737E-3</v>
      </c>
      <c r="T101">
        <f t="shared" si="0"/>
        <v>86.900622350100733</v>
      </c>
    </row>
    <row r="102" spans="1:20" x14ac:dyDescent="0.25">
      <c r="A102">
        <f t="shared" si="1"/>
        <v>7.8291924104358985</v>
      </c>
      <c r="B102">
        <f t="shared" si="18"/>
        <v>1.2460546725384243</v>
      </c>
      <c r="C102" t="str">
        <f t="shared" si="2"/>
        <v>3.16486879707122-22048.7473870323i</v>
      </c>
      <c r="D102" t="str">
        <f t="shared" si="3"/>
        <v>3.47812499998979-12772.7094704355i</v>
      </c>
      <c r="E102" t="str">
        <f t="shared" si="4"/>
        <v>162.469536960729+0.000930025479801028i</v>
      </c>
      <c r="F102" t="str">
        <f t="shared" si="5"/>
        <v>2.90990990990827-119864.01524692i</v>
      </c>
      <c r="G102" t="str">
        <f t="shared" si="6"/>
        <v>0.999999999999435-7.51602471401421E-07i</v>
      </c>
      <c r="H102" t="str">
        <f t="shared" si="7"/>
        <v>470.588243154591+0.0300022234633212i</v>
      </c>
      <c r="I102" t="str">
        <f t="shared" si="8"/>
        <v>33.6192993549528-381900.860013533i</v>
      </c>
      <c r="K102" t="str">
        <f t="shared" si="9"/>
        <v>0.0106249997793382-1.42899639765156E-06i</v>
      </c>
      <c r="L102" t="str">
        <f t="shared" si="10"/>
        <v>0.00025-377.444133111075i</v>
      </c>
      <c r="M102" t="str">
        <f t="shared" si="11"/>
        <v>0.0025-99.9116822941076i</v>
      </c>
      <c r="N102">
        <f t="shared" si="12"/>
        <v>90.008224214299176</v>
      </c>
      <c r="O102">
        <f t="shared" si="13"/>
        <v>86.867678524875231</v>
      </c>
      <c r="P102" s="3">
        <f t="shared" si="14"/>
        <v>86.867678524875231</v>
      </c>
      <c r="Q102" s="3">
        <f t="shared" si="15"/>
        <v>-89.991775785700824</v>
      </c>
      <c r="R102">
        <f t="shared" si="16"/>
        <v>90.008224214299176</v>
      </c>
      <c r="S102">
        <f t="shared" si="17"/>
        <v>1.2460546725384244E-3</v>
      </c>
      <c r="T102">
        <f t="shared" si="0"/>
        <v>86.867678524875231</v>
      </c>
    </row>
    <row r="103" spans="1:20" x14ac:dyDescent="0.25">
      <c r="A103">
        <f t="shared" si="1"/>
        <v>7.8589433415955545</v>
      </c>
      <c r="B103">
        <f t="shared" si="18"/>
        <v>1.2507896802940703</v>
      </c>
      <c r="C103" t="str">
        <f t="shared" si="2"/>
        <v>3.16486879667622-21965.2793281919i</v>
      </c>
      <c r="D103" t="str">
        <f t="shared" si="3"/>
        <v>3.47812499998972-12724.3569142069i</v>
      </c>
      <c r="E103" t="str">
        <f t="shared" si="4"/>
        <v>162.46953696072+0.000933559576690728i</v>
      </c>
      <c r="F103" t="str">
        <f t="shared" si="5"/>
        <v>2.90990990990826-119410.256273099i</v>
      </c>
      <c r="G103" t="str">
        <f t="shared" si="6"/>
        <v>0.999999999999431-7.54458560792744E-07i</v>
      </c>
      <c r="H103" t="str">
        <f t="shared" si="7"/>
        <v>470.588243214443+0.0301162319094924i</v>
      </c>
      <c r="I103" t="str">
        <f t="shared" si="8"/>
        <v>33.6192993537185-380455.130561524i</v>
      </c>
      <c r="K103" t="str">
        <f t="shared" si="9"/>
        <v>0.010624999777658-1.43442658370113E-06i</v>
      </c>
      <c r="L103" t="str">
        <f t="shared" si="10"/>
        <v>0.00025-376.015275065824i</v>
      </c>
      <c r="M103" t="str">
        <f t="shared" si="11"/>
        <v>0.0025-99.5334551644826i</v>
      </c>
      <c r="N103">
        <f t="shared" si="12"/>
        <v>90.008255466311084</v>
      </c>
      <c r="O103">
        <f t="shared" si="13"/>
        <v>86.834734699662718</v>
      </c>
      <c r="P103" s="3">
        <f t="shared" si="14"/>
        <v>86.834734699662718</v>
      </c>
      <c r="Q103" s="3">
        <f t="shared" si="15"/>
        <v>-89.991744533688916</v>
      </c>
      <c r="R103">
        <f t="shared" si="16"/>
        <v>90.008255466311084</v>
      </c>
      <c r="S103">
        <f t="shared" si="17"/>
        <v>1.2507896802940704E-3</v>
      </c>
      <c r="T103">
        <f t="shared" si="0"/>
        <v>86.834734699662718</v>
      </c>
    </row>
    <row r="104" spans="1:20" x14ac:dyDescent="0.25">
      <c r="A104">
        <f t="shared" si="1"/>
        <v>7.8888073262936187</v>
      </c>
      <c r="B104">
        <f t="shared" si="18"/>
        <v>1.2555426810791879</v>
      </c>
      <c r="C104" t="str">
        <f t="shared" si="2"/>
        <v>3.16486879627821-21882.127247269i</v>
      </c>
      <c r="D104" t="str">
        <f t="shared" si="3"/>
        <v>3.47812499998965-12676.1874021244i</v>
      </c>
      <c r="E104" t="str">
        <f t="shared" si="4"/>
        <v>162.469536960712+0.000937107103149336i</v>
      </c>
      <c r="F104" t="str">
        <f t="shared" si="5"/>
        <v>2.90990990990823-118958.215055903i</v>
      </c>
      <c r="G104" t="str">
        <f t="shared" si="6"/>
        <v>0.999999999999426-7.57325503323753E-07i</v>
      </c>
      <c r="H104" t="str">
        <f t="shared" si="7"/>
        <v>470.588243274751+0.0302306735877251i</v>
      </c>
      <c r="I104" t="str">
        <f t="shared" si="8"/>
        <v>33.6192993524749-379014.874084295i</v>
      </c>
      <c r="K104" t="str">
        <f t="shared" si="9"/>
        <v>0.010624999775965-0.0000014398774044547i</v>
      </c>
      <c r="L104" t="str">
        <f t="shared" si="10"/>
        <v>0.00025-374.591826126544i</v>
      </c>
      <c r="M104" t="str">
        <f t="shared" si="11"/>
        <v>0.0025-99.156659857026i</v>
      </c>
      <c r="N104">
        <f t="shared" si="12"/>
        <v>90.00828683708059</v>
      </c>
      <c r="O104">
        <f t="shared" si="13"/>
        <v>86.801790874463222</v>
      </c>
      <c r="P104" s="3">
        <f t="shared" si="14"/>
        <v>86.801790874463222</v>
      </c>
      <c r="Q104" s="3">
        <f t="shared" si="15"/>
        <v>-89.99171316291941</v>
      </c>
      <c r="R104">
        <f t="shared" si="16"/>
        <v>90.00828683708059</v>
      </c>
      <c r="S104">
        <f t="shared" si="17"/>
        <v>1.255542681079188E-3</v>
      </c>
      <c r="T104">
        <f t="shared" si="0"/>
        <v>86.801790874463222</v>
      </c>
    </row>
    <row r="105" spans="1:20" x14ac:dyDescent="0.25">
      <c r="A105">
        <f t="shared" si="1"/>
        <v>7.9187847941335345</v>
      </c>
      <c r="B105">
        <f t="shared" si="18"/>
        <v>1.2603137432672888</v>
      </c>
      <c r="C105" t="str">
        <f t="shared" si="2"/>
        <v>3.16486879587723-21799.2899480929i</v>
      </c>
      <c r="D105" t="str">
        <f t="shared" si="3"/>
        <v>3.47812499998957-12628.2002412533i</v>
      </c>
      <c r="E105" t="str">
        <f t="shared" si="4"/>
        <v>162.469536960704+0.000940668110209239i</v>
      </c>
      <c r="F105" t="str">
        <f t="shared" si="5"/>
        <v>2.90990990990823-118507.885092569i</v>
      </c>
      <c r="G105" t="str">
        <f t="shared" si="6"/>
        <v>0.999999999999422-7.6020334023638E-07i</v>
      </c>
      <c r="H105" t="str">
        <f t="shared" si="7"/>
        <v>470.588243335519+0.0303455501442993i</v>
      </c>
      <c r="I105" t="str">
        <f t="shared" si="8"/>
        <v>33.6192993512212-377580.069863279i</v>
      </c>
      <c r="K105" t="str">
        <f t="shared" si="9"/>
        <v>0.0106249997742591-1.44534893832408E-06i</v>
      </c>
      <c r="L105" t="str">
        <f t="shared" si="10"/>
        <v>0.00025-373.173765816441i</v>
      </c>
      <c r="M105" t="str">
        <f t="shared" si="11"/>
        <v>0.0025-98.7812909514111i</v>
      </c>
      <c r="N105">
        <f t="shared" si="12"/>
        <v>90.008318327059001</v>
      </c>
      <c r="O105">
        <f t="shared" si="13"/>
        <v>86.768847049276857</v>
      </c>
      <c r="P105" s="3">
        <f t="shared" si="14"/>
        <v>86.768847049276857</v>
      </c>
      <c r="Q105" s="3">
        <f t="shared" si="15"/>
        <v>-89.991681672940999</v>
      </c>
      <c r="R105">
        <f t="shared" si="16"/>
        <v>90.008318327059001</v>
      </c>
      <c r="S105">
        <f t="shared" si="17"/>
        <v>1.2603137432672887E-3</v>
      </c>
      <c r="T105">
        <f t="shared" si="0"/>
        <v>86.768847049276857</v>
      </c>
    </row>
    <row r="106" spans="1:20" x14ac:dyDescent="0.25">
      <c r="A106">
        <f t="shared" si="1"/>
        <v>7.9488761763512414</v>
      </c>
      <c r="B106">
        <f t="shared" si="18"/>
        <v>1.2651029354917045</v>
      </c>
      <c r="C106" t="str">
        <f t="shared" si="2"/>
        <v>3.16486879547314-21716.7662390212i</v>
      </c>
      <c r="D106" t="str">
        <f t="shared" si="3"/>
        <v>3.47812499998948-12580.3947412823i</v>
      </c>
      <c r="E106" t="str">
        <f t="shared" si="4"/>
        <v>162.469536960696+0.000944242649096741i</v>
      </c>
      <c r="F106" t="str">
        <f t="shared" si="5"/>
        <v>2.90990990990821-118059.259904947i</v>
      </c>
      <c r="G106" t="str">
        <f t="shared" si="6"/>
        <v>0.999999999999418-7.63092112929275E-07i</v>
      </c>
      <c r="H106" t="str">
        <f t="shared" si="7"/>
        <v>470.588243396751+0.0304608632317539i</v>
      </c>
      <c r="I106" t="str">
        <f t="shared" si="8"/>
        <v>33.6192993499581-376150.697258328i</v>
      </c>
      <c r="K106" t="str">
        <f t="shared" si="9"/>
        <v>0.0106249997725402-1.45084126401911E-06i</v>
      </c>
      <c r="L106" t="str">
        <f t="shared" si="10"/>
        <v>0.00025-371.761073736244i</v>
      </c>
      <c r="M106" t="str">
        <f t="shared" si="11"/>
        <v>0.0025-98.4073430478295i</v>
      </c>
      <c r="N106">
        <f t="shared" si="12"/>
        <v>90.008349936699304</v>
      </c>
      <c r="O106">
        <f t="shared" si="13"/>
        <v>86.735903224103652</v>
      </c>
      <c r="P106" s="3">
        <f t="shared" si="14"/>
        <v>86.735903224103652</v>
      </c>
      <c r="Q106" s="3">
        <f t="shared" si="15"/>
        <v>-89.991650063300696</v>
      </c>
      <c r="R106">
        <f t="shared" si="16"/>
        <v>90.008349936699304</v>
      </c>
      <c r="S106">
        <f t="shared" si="17"/>
        <v>1.2651029354917044E-3</v>
      </c>
      <c r="T106">
        <f t="shared" si="0"/>
        <v>86.735903224103652</v>
      </c>
    </row>
    <row r="107" spans="1:20" x14ac:dyDescent="0.25">
      <c r="A107">
        <f t="shared" si="1"/>
        <v>7.979081905821376</v>
      </c>
      <c r="B107">
        <f t="shared" si="18"/>
        <v>1.269910326646573</v>
      </c>
      <c r="C107" t="str">
        <f t="shared" si="2"/>
        <v>3.16486879506596-21634.5549329225i</v>
      </c>
      <c r="D107" t="str">
        <f t="shared" si="3"/>
        <v>3.4781249999894-12532.7702145132i</v>
      </c>
      <c r="E107" t="str">
        <f t="shared" si="4"/>
        <v>162.469536960687+0.000947830771232847i</v>
      </c>
      <c r="F107" t="str">
        <f t="shared" si="5"/>
        <v>2.9099099099082-117612.333039414i</v>
      </c>
      <c r="G107" t="str">
        <f t="shared" si="6"/>
        <v>0.999999999999413-7.65991862958403E-07i</v>
      </c>
      <c r="H107" t="str">
        <f t="shared" si="7"/>
        <v>470.588243458449+0.0305766145089057i</v>
      </c>
      <c r="I107" t="str">
        <f t="shared" si="8"/>
        <v>33.6192993486856-374726.735707441i</v>
      </c>
      <c r="K107" t="str">
        <f t="shared" si="9"/>
        <v>0.0106249997708082-1.45635446054869E-06i</v>
      </c>
      <c r="L107" t="str">
        <f t="shared" si="10"/>
        <v>0.00025-370.353729563901i</v>
      </c>
      <c r="M107" t="str">
        <f t="shared" si="11"/>
        <v>0.0025-98.0348107669154i</v>
      </c>
      <c r="N107">
        <f t="shared" si="12"/>
        <v>90.008381666456216</v>
      </c>
      <c r="O107">
        <f t="shared" si="13"/>
        <v>86.702959398943705</v>
      </c>
      <c r="P107" s="3">
        <f t="shared" si="14"/>
        <v>86.702959398943705</v>
      </c>
      <c r="Q107" s="3">
        <f t="shared" si="15"/>
        <v>-89.991618333543784</v>
      </c>
      <c r="R107">
        <f t="shared" si="16"/>
        <v>90.008381666456216</v>
      </c>
      <c r="S107">
        <f t="shared" si="17"/>
        <v>1.269910326646573E-3</v>
      </c>
      <c r="T107">
        <f t="shared" si="0"/>
        <v>86.702959398943705</v>
      </c>
    </row>
    <row r="108" spans="1:20" x14ac:dyDescent="0.25">
      <c r="A108">
        <f t="shared" si="1"/>
        <v>8.0094024170634981</v>
      </c>
      <c r="B108">
        <f t="shared" si="18"/>
        <v>1.27473598588783</v>
      </c>
      <c r="C108" t="str">
        <f t="shared" si="2"/>
        <v>3.1648687946557-21552.65484716i</v>
      </c>
      <c r="D108" t="str">
        <f t="shared" si="3"/>
        <v>3.47812499998932-12485.3259758512i</v>
      </c>
      <c r="E108" t="str">
        <f t="shared" si="4"/>
        <v>162.469536960679+0.000951432528233839i</v>
      </c>
      <c r="F108" t="str">
        <f t="shared" si="5"/>
        <v>2.90990990990819-117167.098066777i</v>
      </c>
      <c r="G108" t="str">
        <f t="shared" si="6"/>
        <v>0.999999999999409-7.68902632037641E-07i</v>
      </c>
      <c r="H108" t="str">
        <f t="shared" si="7"/>
        <v>470.588243520617+0.0306928056408749i</v>
      </c>
      <c r="I108" t="str">
        <f t="shared" si="8"/>
        <v>33.6192993474034-373308.16472645i</v>
      </c>
      <c r="K108" t="str">
        <f t="shared" si="9"/>
        <v>0.010624999769063-1.46188860722195E-06i</v>
      </c>
      <c r="L108" t="str">
        <f t="shared" si="10"/>
        <v>0.00025-368.951713054294i</v>
      </c>
      <c r="M108" t="str">
        <f t="shared" si="11"/>
        <v>0.0025-97.663688749666i</v>
      </c>
      <c r="N108">
        <f t="shared" si="12"/>
        <v>90.008413516786163</v>
      </c>
      <c r="O108">
        <f t="shared" si="13"/>
        <v>86.67001557379723</v>
      </c>
      <c r="P108" s="3">
        <f t="shared" si="14"/>
        <v>86.67001557379723</v>
      </c>
      <c r="Q108" s="3">
        <f t="shared" si="15"/>
        <v>-89.991586483213837</v>
      </c>
      <c r="R108">
        <f t="shared" si="16"/>
        <v>90.008413516786163</v>
      </c>
      <c r="S108">
        <f t="shared" si="17"/>
        <v>1.2747359858878301E-3</v>
      </c>
      <c r="T108">
        <f t="shared" ref="T108:T171" si="19">P108</f>
        <v>86.67001557379723</v>
      </c>
    </row>
    <row r="109" spans="1:20" x14ac:dyDescent="0.25">
      <c r="A109">
        <f t="shared" ref="A109:A172" si="20">2*PI()*B109</f>
        <v>8.0398381462483393</v>
      </c>
      <c r="B109">
        <f t="shared" si="18"/>
        <v>1.2795799826342038</v>
      </c>
      <c r="C109" t="str">
        <f t="shared" ref="C109:C172" si="21">IMPRODUCT(D109,E109,$C$40,,K109,$C$41)</f>
        <v>3.1648687942423-21471.0648035732i</v>
      </c>
      <c r="D109" t="str">
        <f t="shared" ref="D109:D172" si="22">IMDIV(IMPRODUCT($C$37,$C$38,COMPLEX(1,A109/$C$38)),IMSUM(-1*A109*A109/$C$39,COMPLEX(0,1*A109)))</f>
        <v>3.47812499998924-12438.061342795i</v>
      </c>
      <c r="E109" t="str">
        <f t="shared" ref="E109:E172" si="23">IMDIV(IMPRODUCT(IMSUM(F109,G109),$C$29,H109),IMSUM(1,I109))</f>
        <v>162.46953696067+0.00095504797191225i</v>
      </c>
      <c r="F109" t="str">
        <f t="shared" ref="F109:F172" si="24">IMDIV(IMPRODUCT($C$14,$C$15,COMPLEX(1,A109/$C$15)),IMSUM(-1*A109*A109/$C$16,COMPLEX(0,A109)))</f>
        <v>2.90990990990817-116723.548582182i</v>
      </c>
      <c r="G109" t="str">
        <f t="shared" ref="G109:G172" si="25">IMDIV(1,COMPLEX(1,A109*$C$9*$C$10))</f>
        <v>0.999999999999404-7.71824462039381E-07i</v>
      </c>
      <c r="H109" t="str">
        <f t="shared" ref="H109:H172" si="26">IMDIV($C$3,IMSUM(K109,COMPLEX(0,$C$28*A109)))</f>
        <v>470.588243583255+0.0308094382991098i</v>
      </c>
      <c r="I109" t="str">
        <f t="shared" ref="I109:I172" si="27">IMPRODUCT(F109,$C$29,H109,$C$31)</f>
        <v>33.6192993461118-371894.963908737i</v>
      </c>
      <c r="K109" t="str">
        <f t="shared" ref="K109:K172" si="28">IF($C$26&lt;=0,IMDIV(1,IMSUM(IMDIV(1,L109),1/$C$18)),IMDIV(1,IMSUM(IMDIV(1,L109),1/$C$18,IMDIV(1,M109))))</f>
        <v>0.0106249997673046-1.46744378364942E-06i</v>
      </c>
      <c r="L109" t="str">
        <f t="shared" ref="L109:L172" si="29">IMSUM($C$21/$C$22,IMDIV(1,COMPLEX(0,$C$20*$C$22*A109)))</f>
        <v>0.00025-367.555004038946i</v>
      </c>
      <c r="M109" t="str">
        <f t="shared" ref="M109:M172" si="30">IMSUM($C$25/$C$26,IMDIV(1,COMPLEX(0,$C$24*$C$26*A109)))</f>
        <v>0.0025-97.293971657368i</v>
      </c>
      <c r="N109">
        <f t="shared" ref="N109:N172" si="31">ABS(R109)</f>
        <v>90.008445488147331</v>
      </c>
      <c r="O109">
        <f t="shared" ref="O109:O172" si="32">ABS(P109)</f>
        <v>86.637071748664283</v>
      </c>
      <c r="P109" s="3">
        <f t="shared" ref="P109:P172" si="33">20*LOG10(IMABS(C109))</f>
        <v>86.637071748664283</v>
      </c>
      <c r="Q109" s="3">
        <f t="shared" ref="Q109:Q172" si="34">IMARGUMENT(C109)*180/PI()</f>
        <v>-89.991554511852669</v>
      </c>
      <c r="R109">
        <f t="shared" ref="R109:R172" si="35">IF(Q109&lt;0,Q109+180,Q109-180)</f>
        <v>90.008445488147331</v>
      </c>
      <c r="S109">
        <f t="shared" ref="S109:S172" si="36">B109/1000</f>
        <v>1.2795799826342039E-3</v>
      </c>
      <c r="T109">
        <f t="shared" si="19"/>
        <v>86.637071748664283</v>
      </c>
    </row>
    <row r="110" spans="1:20" x14ac:dyDescent="0.25">
      <c r="A110">
        <f t="shared" si="20"/>
        <v>8.0703895312040821</v>
      </c>
      <c r="B110">
        <f t="shared" ref="B110:B173" si="37">B109*(1+B$42)</f>
        <v>1.2844423865682137</v>
      </c>
      <c r="C110" t="str">
        <f t="shared" si="21"/>
        <v>3.16486879382576-21389.7836284617i</v>
      </c>
      <c r="D110" t="str">
        <f t="shared" si="22"/>
        <v>3.47812499998916-12390.9756354269i</v>
      </c>
      <c r="E110" t="str">
        <f t="shared" si="23"/>
        <v>162.469536960661+0.000958677154277534i</v>
      </c>
      <c r="F110" t="str">
        <f t="shared" si="24"/>
        <v>2.90990990990816-116281.67820502i</v>
      </c>
      <c r="G110" t="str">
        <f t="shared" si="25"/>
        <v>0.9999999999994-7.74757394995127E-07i</v>
      </c>
      <c r="H110" t="str">
        <f t="shared" si="26"/>
        <v>470.588243646374+0.0309265141614091i</v>
      </c>
      <c r="I110" t="str">
        <f t="shared" si="27"/>
        <v>33.6192993448101-370487.112924937i</v>
      </c>
      <c r="K110" t="str">
        <f t="shared" si="28"/>
        <v>0.0106249997655327-1.47302006974409E-06i</v>
      </c>
      <c r="L110" t="str">
        <f t="shared" si="29"/>
        <v>0.00025-366.163582425729i</v>
      </c>
      <c r="M110" t="str">
        <f t="shared" si="30"/>
        <v>0.0025-96.9256541715164i</v>
      </c>
      <c r="N110">
        <f t="shared" si="31"/>
        <v>90.008477580999681</v>
      </c>
      <c r="O110">
        <f t="shared" si="32"/>
        <v>86.604127923544809</v>
      </c>
      <c r="P110" s="3">
        <f t="shared" si="33"/>
        <v>86.604127923544809</v>
      </c>
      <c r="Q110" s="3">
        <f t="shared" si="34"/>
        <v>-89.991522419000319</v>
      </c>
      <c r="R110">
        <f t="shared" si="35"/>
        <v>90.008477580999681</v>
      </c>
      <c r="S110">
        <f t="shared" si="36"/>
        <v>1.2844423865682136E-3</v>
      </c>
      <c r="T110">
        <f t="shared" si="19"/>
        <v>86.604127923544809</v>
      </c>
    </row>
    <row r="111" spans="1:20" x14ac:dyDescent="0.25">
      <c r="A111">
        <f t="shared" si="20"/>
        <v>8.1010570114226592</v>
      </c>
      <c r="B111">
        <f t="shared" si="37"/>
        <v>1.2893232676371731</v>
      </c>
      <c r="C111" t="str">
        <f t="shared" si="21"/>
        <v>3.16486879340606-21308.8101525691i</v>
      </c>
      <c r="D111" t="str">
        <f t="shared" si="22"/>
        <v>3.47812499998908-12344.0681764034i</v>
      </c>
      <c r="E111" t="str">
        <f t="shared" si="23"/>
        <v>162.469536960652+0.000962320127536508i</v>
      </c>
      <c r="F111" t="str">
        <f t="shared" si="24"/>
        <v>2.90990990990815-115841.480578837i</v>
      </c>
      <c r="G111" t="str">
        <f t="shared" si="25"/>
        <v>0.999999999999395-7.77701473096105E-07i</v>
      </c>
      <c r="H111" t="str">
        <f t="shared" si="26"/>
        <v>470.58824370997+0.0310440349119475i</v>
      </c>
      <c r="I111" t="str">
        <f t="shared" si="27"/>
        <v>33.6192993434979-369084.591522632i</v>
      </c>
      <c r="K111" t="str">
        <f t="shared" si="28"/>
        <v>0.0106249997637474-1.47861754572268E-06i</v>
      </c>
      <c r="L111" t="str">
        <f t="shared" si="29"/>
        <v>0.00025-364.777428198574i</v>
      </c>
      <c r="M111" t="str">
        <f t="shared" si="30"/>
        <v>0.0025-96.5587309937405i</v>
      </c>
      <c r="N111">
        <f t="shared" si="31"/>
        <v>90.008509795804784</v>
      </c>
      <c r="O111">
        <f t="shared" si="32"/>
        <v>86.571184098439232</v>
      </c>
      <c r="P111" s="3">
        <f t="shared" si="33"/>
        <v>86.571184098439232</v>
      </c>
      <c r="Q111" s="3">
        <f t="shared" si="34"/>
        <v>-89.991490204195216</v>
      </c>
      <c r="R111">
        <f t="shared" si="35"/>
        <v>90.008509795804784</v>
      </c>
      <c r="S111">
        <f t="shared" si="36"/>
        <v>1.289323267637173E-3</v>
      </c>
      <c r="T111">
        <f t="shared" si="19"/>
        <v>86.571184098439232</v>
      </c>
    </row>
    <row r="112" spans="1:20" x14ac:dyDescent="0.25">
      <c r="A112">
        <f t="shared" si="20"/>
        <v>8.1318410280660665</v>
      </c>
      <c r="B112">
        <f t="shared" si="37"/>
        <v>1.2942226960541945</v>
      </c>
      <c r="C112" t="str">
        <f t="shared" si="21"/>
        <v>3.16486879298318-21228.1432110644i</v>
      </c>
      <c r="D112" t="str">
        <f t="shared" si="22"/>
        <v>3.47812499998899-12297.3382909447i</v>
      </c>
      <c r="E112" t="str">
        <f t="shared" si="23"/>
        <v>162.469536960644+0.000965976944094738i</v>
      </c>
      <c r="F112" t="str">
        <f t="shared" si="24"/>
        <v>2.90990990990814-115402.949371244i</v>
      </c>
      <c r="G112" t="str">
        <f t="shared" si="25"/>
        <v>0.99999999999939-7.80656738693866E-07i</v>
      </c>
      <c r="H112" t="str">
        <f t="shared" si="26"/>
        <v>470.588243774051+0.031162002241301i</v>
      </c>
      <c r="I112" t="str">
        <f t="shared" si="27"/>
        <v>33.6192993421764-367687.379526091i</v>
      </c>
      <c r="K112" t="str">
        <f t="shared" si="28"/>
        <v>0.0106249997619485-1.48423629210672E-06i</v>
      </c>
      <c r="L112" t="str">
        <f t="shared" si="29"/>
        <v>0.00025-363.396521417188i</v>
      </c>
      <c r="M112" t="str">
        <f t="shared" si="30"/>
        <v>0.0025-96.1931968457261i</v>
      </c>
      <c r="N112">
        <f t="shared" si="31"/>
        <v>90.008542133026154</v>
      </c>
      <c r="O112">
        <f t="shared" si="32"/>
        <v>86.538240273347427</v>
      </c>
      <c r="P112" s="3">
        <f t="shared" si="33"/>
        <v>86.538240273347427</v>
      </c>
      <c r="Q112" s="3">
        <f t="shared" si="34"/>
        <v>-89.991457866973846</v>
      </c>
      <c r="R112">
        <f t="shared" si="35"/>
        <v>90.008542133026154</v>
      </c>
      <c r="S112">
        <f t="shared" si="36"/>
        <v>1.2942226960541946E-3</v>
      </c>
      <c r="T112">
        <f t="shared" si="19"/>
        <v>86.538240273347427</v>
      </c>
    </row>
    <row r="113" spans="1:20" x14ac:dyDescent="0.25">
      <c r="A113">
        <f t="shared" si="20"/>
        <v>8.1627420239727186</v>
      </c>
      <c r="B113">
        <f t="shared" si="37"/>
        <v>1.2991407422992005</v>
      </c>
      <c r="C113" t="str">
        <f t="shared" si="21"/>
        <v>3.16486879255699-21147.7816435263i</v>
      </c>
      <c r="D113" t="str">
        <f t="shared" si="22"/>
        <v>3.47812499998891-12250.7853068259i</v>
      </c>
      <c r="E113" t="str">
        <f t="shared" si="23"/>
        <v>162.469536960634+0.000969647656556754i</v>
      </c>
      <c r="F113" t="str">
        <f t="shared" si="24"/>
        <v>2.90990990990813-114966.07827382i</v>
      </c>
      <c r="G113" t="str">
        <f t="shared" si="25"/>
        <v>0.999999999999386-0.0000007836232343009i</v>
      </c>
      <c r="H113" t="str">
        <f t="shared" si="26"/>
        <v>470.588243838624+0.0312804178464685i</v>
      </c>
      <c r="I113" t="str">
        <f t="shared" si="27"/>
        <v>33.6192993408449-366295.456835946i</v>
      </c>
      <c r="K113" t="str">
        <f t="shared" si="28"/>
        <v>0.0106249997601358-0.0000014898763897237i</v>
      </c>
      <c r="L113" t="str">
        <f t="shared" si="29"/>
        <v>0.00025-362.020842216765i</v>
      </c>
      <c r="M113" t="str">
        <f t="shared" si="30"/>
        <v>0.0025-95.8290464691439i</v>
      </c>
      <c r="N113">
        <f t="shared" si="31"/>
        <v>90.008574593128913</v>
      </c>
      <c r="O113">
        <f t="shared" si="32"/>
        <v>86.505296448269448</v>
      </c>
      <c r="P113" s="3">
        <f t="shared" si="33"/>
        <v>86.505296448269448</v>
      </c>
      <c r="Q113" s="3">
        <f t="shared" si="34"/>
        <v>-89.991425406871087</v>
      </c>
      <c r="R113">
        <f t="shared" si="35"/>
        <v>90.008574593128913</v>
      </c>
      <c r="S113">
        <f t="shared" si="36"/>
        <v>1.2991407422992005E-3</v>
      </c>
      <c r="T113">
        <f t="shared" si="19"/>
        <v>86.505296448269448</v>
      </c>
    </row>
    <row r="114" spans="1:20" x14ac:dyDescent="0.25">
      <c r="A114">
        <f t="shared" si="20"/>
        <v>8.1937604436638143</v>
      </c>
      <c r="B114">
        <f t="shared" si="37"/>
        <v>1.3040774771199375</v>
      </c>
      <c r="C114" t="str">
        <f t="shared" si="21"/>
        <v>3.16486879212767-21067.7242939272i</v>
      </c>
      <c r="D114" t="str">
        <f t="shared" si="22"/>
        <v>3.47812499998883-12204.4085543666i</v>
      </c>
      <c r="E114" t="str">
        <f t="shared" si="23"/>
        <v>162.469536960625+0.000973332317726922i</v>
      </c>
      <c r="F114" t="str">
        <f t="shared" si="24"/>
        <v>2.90990990990812-114530.86100203i</v>
      </c>
      <c r="G114" t="str">
        <f t="shared" si="25"/>
        <v>0.999999999999381-7.86601002591239E-07i</v>
      </c>
      <c r="H114" t="str">
        <f t="shared" si="26"/>
        <v>470.588243903684+0.0313992834308963i</v>
      </c>
      <c r="I114" t="str">
        <f t="shared" si="27"/>
        <v>33.6192993395027-364908.803428921i</v>
      </c>
      <c r="K114" t="str">
        <f t="shared" si="28"/>
        <v>0.0106249997583094-1.49553791970826E-06i</v>
      </c>
      <c r="L114" t="str">
        <f t="shared" si="29"/>
        <v>0.00025-360.650370807696i</v>
      </c>
      <c r="M114" t="str">
        <f t="shared" si="30"/>
        <v>0.0025-95.4662746255667i</v>
      </c>
      <c r="N114">
        <f t="shared" si="31"/>
        <v>90.008607176580043</v>
      </c>
      <c r="O114">
        <f t="shared" si="32"/>
        <v>86.472352623205609</v>
      </c>
      <c r="P114" s="3">
        <f t="shared" si="33"/>
        <v>86.472352623205609</v>
      </c>
      <c r="Q114" s="3">
        <f t="shared" si="34"/>
        <v>-89.991392823419957</v>
      </c>
      <c r="R114">
        <f t="shared" si="35"/>
        <v>90.008607176580043</v>
      </c>
      <c r="S114">
        <f t="shared" si="36"/>
        <v>1.3040774771199376E-3</v>
      </c>
      <c r="T114">
        <f t="shared" si="19"/>
        <v>86.472352623205609</v>
      </c>
    </row>
    <row r="115" spans="1:20" x14ac:dyDescent="0.25">
      <c r="A115">
        <f t="shared" si="20"/>
        <v>8.2248967333497376</v>
      </c>
      <c r="B115">
        <f t="shared" si="37"/>
        <v>1.3090329715329934</v>
      </c>
      <c r="C115" t="str">
        <f t="shared" si="21"/>
        <v>3.16486879169508-20987.9700106151i</v>
      </c>
      <c r="D115" t="str">
        <f t="shared" si="22"/>
        <v>3.47812499998874-12158.2073664216i</v>
      </c>
      <c r="E115" t="str">
        <f t="shared" si="23"/>
        <v>162.469536960617+0.000977030980610468i</v>
      </c>
      <c r="F115" t="str">
        <f t="shared" si="24"/>
        <v>2.90990990990809-114097.291295126i</v>
      </c>
      <c r="G115" t="str">
        <f t="shared" si="25"/>
        <v>0.999999999999376-7.89590086401083E-07i</v>
      </c>
      <c r="H115" t="str">
        <f t="shared" si="26"/>
        <v>470.588243969239+0.0315186007045065i</v>
      </c>
      <c r="I115" t="str">
        <f t="shared" si="27"/>
        <v>33.6192993381503-363527.399357541i</v>
      </c>
      <c r="K115" t="str">
        <f t="shared" si="28"/>
        <v>0.0106249997564691-1.50122096350338E-06i</v>
      </c>
      <c r="L115" t="str">
        <f t="shared" si="29"/>
        <v>0.00025-359.28508747529i</v>
      </c>
      <c r="M115" t="str">
        <f t="shared" si="30"/>
        <v>0.0025-95.1048760964002i</v>
      </c>
      <c r="N115">
        <f t="shared" si="31"/>
        <v>90.008639883848247</v>
      </c>
      <c r="O115">
        <f t="shared" si="32"/>
        <v>86.43940879815591</v>
      </c>
      <c r="P115" s="3">
        <f t="shared" si="33"/>
        <v>86.43940879815591</v>
      </c>
      <c r="Q115" s="3">
        <f t="shared" si="34"/>
        <v>-89.991360116151753</v>
      </c>
      <c r="R115">
        <f t="shared" si="35"/>
        <v>90.008639883848247</v>
      </c>
      <c r="S115">
        <f t="shared" si="36"/>
        <v>1.3090329715329933E-3</v>
      </c>
      <c r="T115">
        <f t="shared" si="19"/>
        <v>86.43940879815591</v>
      </c>
    </row>
    <row r="116" spans="1:20" x14ac:dyDescent="0.25">
      <c r="A116">
        <f t="shared" si="20"/>
        <v>8.2561513409364675</v>
      </c>
      <c r="B116">
        <f t="shared" si="37"/>
        <v>1.3140072968248189</v>
      </c>
      <c r="C116" t="str">
        <f t="shared" si="21"/>
        <v>3.16486879125911-20908.5176462975i</v>
      </c>
      <c r="D116" t="str">
        <f t="shared" si="22"/>
        <v>3.47812499998865-12112.1810783715i</v>
      </c>
      <c r="E116" t="str">
        <f t="shared" si="23"/>
        <v>162.469536960607+0.000980743698413818i</v>
      </c>
      <c r="F116" t="str">
        <f t="shared" si="24"/>
        <v>2.90990990990808-113665.362916062i</v>
      </c>
      <c r="G116" t="str">
        <f t="shared" si="25"/>
        <v>0.999999999999372-7.92590528729403E-07i</v>
      </c>
      <c r="H116" t="str">
        <f t="shared" si="26"/>
        <v>470.588244035298+0.0316383713837172i</v>
      </c>
      <c r="I116" t="str">
        <f t="shared" si="27"/>
        <v>33.6192993367877-362151.224749848i</v>
      </c>
      <c r="K116" t="str">
        <f t="shared" si="28"/>
        <v>0.0106249997546147-1.50692560286148E-06i</v>
      </c>
      <c r="L116" t="str">
        <f t="shared" si="29"/>
        <v>0.00025-357.924972579488i</v>
      </c>
      <c r="M116" t="str">
        <f t="shared" si="30"/>
        <v>0.0025-94.7448456828054i</v>
      </c>
      <c r="N116">
        <f t="shared" si="31"/>
        <v>90.00867271540406</v>
      </c>
      <c r="O116">
        <f t="shared" si="32"/>
        <v>86.406464973120364</v>
      </c>
      <c r="P116" s="3">
        <f t="shared" si="33"/>
        <v>86.406464973120364</v>
      </c>
      <c r="Q116" s="3">
        <f t="shared" si="34"/>
        <v>-89.99132728459594</v>
      </c>
      <c r="R116">
        <f t="shared" si="35"/>
        <v>90.00867271540406</v>
      </c>
      <c r="S116">
        <f t="shared" si="36"/>
        <v>1.3140072968248189E-3</v>
      </c>
      <c r="T116">
        <f t="shared" si="19"/>
        <v>86.406464973120364</v>
      </c>
    </row>
    <row r="117" spans="1:20" x14ac:dyDescent="0.25">
      <c r="A117">
        <f t="shared" si="20"/>
        <v>8.287524716032026</v>
      </c>
      <c r="B117">
        <f t="shared" si="37"/>
        <v>1.3190005245527532</v>
      </c>
      <c r="C117" t="str">
        <f t="shared" si="21"/>
        <v>3.16486879081983-20829.3660580259i</v>
      </c>
      <c r="D117" t="str">
        <f t="shared" si="22"/>
        <v>3.47812499998857-12066.3290281125i</v>
      </c>
      <c r="E117" t="str">
        <f t="shared" si="23"/>
        <v>162.469536960598+0.000984470524545666i</v>
      </c>
      <c r="F117" t="str">
        <f t="shared" si="24"/>
        <v>2.90990990990807-113235.069651405i</v>
      </c>
      <c r="G117" t="str">
        <f t="shared" si="25"/>
        <v>0.999999999999367-7.9560237273857E-07i</v>
      </c>
      <c r="H117" t="str">
        <f t="shared" si="26"/>
        <v>470.588244101858+0.03175859719147i</v>
      </c>
      <c r="I117" t="str">
        <f t="shared" si="27"/>
        <v>33.6192993354156-360780.259809108i</v>
      </c>
      <c r="K117" t="str">
        <f t="shared" si="28"/>
        <v>0.0106249997527462-1.51265191984569E-06i</v>
      </c>
      <c r="L117" t="str">
        <f t="shared" si="29"/>
        <v>0.00025-356.57000655458i</v>
      </c>
      <c r="M117" t="str">
        <f t="shared" si="30"/>
        <v>0.0025-94.3861782056245i</v>
      </c>
      <c r="N117">
        <f t="shared" si="31"/>
        <v>90.00870567171971</v>
      </c>
      <c r="O117">
        <f t="shared" si="32"/>
        <v>86.373521148099258</v>
      </c>
      <c r="P117" s="3">
        <f t="shared" si="33"/>
        <v>86.373521148099258</v>
      </c>
      <c r="Q117" s="3">
        <f t="shared" si="34"/>
        <v>-89.99129432828029</v>
      </c>
      <c r="R117">
        <f t="shared" si="35"/>
        <v>90.00870567171971</v>
      </c>
      <c r="S117">
        <f t="shared" si="36"/>
        <v>1.3190005245527531E-3</v>
      </c>
      <c r="T117">
        <f t="shared" si="19"/>
        <v>86.373521148099258</v>
      </c>
    </row>
    <row r="118" spans="1:20" x14ac:dyDescent="0.25">
      <c r="A118">
        <f t="shared" si="20"/>
        <v>8.3190173099529474</v>
      </c>
      <c r="B118">
        <f t="shared" si="37"/>
        <v>1.3240127265460537</v>
      </c>
      <c r="C118" t="str">
        <f t="shared" si="21"/>
        <v>3.16486879037725-20750.5141071779i</v>
      </c>
      <c r="D118" t="str">
        <f t="shared" si="22"/>
        <v>3.47812499998848-12020.6505560475i</v>
      </c>
      <c r="E118" t="str">
        <f t="shared" si="23"/>
        <v>162.469536960589+0.000988211512617744i</v>
      </c>
      <c r="F118" t="str">
        <f t="shared" si="24"/>
        <v>2.90990990990806-112806.40531124i</v>
      </c>
      <c r="G118" t="str">
        <f t="shared" si="25"/>
        <v>0.999999999999362-7.98625661754974E-07i</v>
      </c>
      <c r="H118" t="str">
        <f t="shared" si="26"/>
        <v>470.588244168924+0.0318792798572515i</v>
      </c>
      <c r="I118" t="str">
        <f t="shared" si="27"/>
        <v>33.6192993340323-359414.484813525i</v>
      </c>
      <c r="K118" t="str">
        <f t="shared" si="28"/>
        <v>0.0106249997508635-1.51839999683092E-06i</v>
      </c>
      <c r="L118" t="str">
        <f t="shared" si="29"/>
        <v>0.00025-355.220169908926i</v>
      </c>
      <c r="M118" t="str">
        <f t="shared" si="30"/>
        <v>0.0025-94.0288685053044i</v>
      </c>
      <c r="N118">
        <f t="shared" si="31"/>
        <v>90.008738753269355</v>
      </c>
      <c r="O118">
        <f t="shared" si="32"/>
        <v>86.34057732309256</v>
      </c>
      <c r="P118" s="3">
        <f t="shared" si="33"/>
        <v>86.34057732309256</v>
      </c>
      <c r="Q118" s="3">
        <f t="shared" si="34"/>
        <v>-89.991261246730645</v>
      </c>
      <c r="R118">
        <f t="shared" si="35"/>
        <v>90.008738753269355</v>
      </c>
      <c r="S118">
        <f t="shared" si="36"/>
        <v>1.3240127265460536E-3</v>
      </c>
      <c r="T118">
        <f t="shared" si="19"/>
        <v>86.34057732309256</v>
      </c>
    </row>
    <row r="119" spans="1:20" x14ac:dyDescent="0.25">
      <c r="A119">
        <f t="shared" si="20"/>
        <v>8.3506295757307694</v>
      </c>
      <c r="B119">
        <f t="shared" si="37"/>
        <v>1.3290439749069287</v>
      </c>
      <c r="C119" t="str">
        <f t="shared" si="21"/>
        <v>3.1648687899313-20671.9606594418i</v>
      </c>
      <c r="D119" t="str">
        <f t="shared" si="22"/>
        <v>3.4781249999884-11975.1450050764i</v>
      </c>
      <c r="E119" t="str">
        <f t="shared" si="23"/>
        <v>162.469536960579+0.000991966716445374i</v>
      </c>
      <c r="F119" t="str">
        <f t="shared" si="24"/>
        <v>2.90990990990804-112379.363729087i</v>
      </c>
      <c r="G119" t="str">
        <f t="shared" si="25"/>
        <v>0.999999999999357-8.01660439269639E-07i</v>
      </c>
      <c r="H119" t="str">
        <f t="shared" si="26"/>
        <v>470.588244236499+0.0320004211171224i</v>
      </c>
      <c r="I119" t="str">
        <f t="shared" si="27"/>
        <v>33.6192993326384-358053.880115969i</v>
      </c>
      <c r="K119" t="str">
        <f t="shared" si="28"/>
        <v>0.0106249997489665-1.52416991650515E-06i</v>
      </c>
      <c r="L119" t="str">
        <f t="shared" si="29"/>
        <v>0.00025-353.875443224673i</v>
      </c>
      <c r="M119" t="str">
        <f t="shared" si="30"/>
        <v>0.0025-93.6729114418252i</v>
      </c>
      <c r="N119">
        <f t="shared" si="31"/>
        <v>90.008771960528861</v>
      </c>
      <c r="O119">
        <f t="shared" si="32"/>
        <v>86.307633498100458</v>
      </c>
      <c r="P119" s="3">
        <f t="shared" si="33"/>
        <v>86.307633498100458</v>
      </c>
      <c r="Q119" s="3">
        <f t="shared" si="34"/>
        <v>-89.991228039471139</v>
      </c>
      <c r="R119">
        <f t="shared" si="35"/>
        <v>90.008771960528861</v>
      </c>
      <c r="S119">
        <f t="shared" si="36"/>
        <v>1.3290439749069286E-3</v>
      </c>
      <c r="T119">
        <f t="shared" si="19"/>
        <v>86.307633498100458</v>
      </c>
    </row>
    <row r="120" spans="1:20" x14ac:dyDescent="0.25">
      <c r="A120">
        <f t="shared" si="20"/>
        <v>8.3823619681185466</v>
      </c>
      <c r="B120">
        <f t="shared" si="37"/>
        <v>1.3340943420115752</v>
      </c>
      <c r="C120" t="str">
        <f t="shared" si="21"/>
        <v>3.16486878948188-20593.7045848i</v>
      </c>
      <c r="D120" t="str">
        <f t="shared" si="22"/>
        <v>3.4781249999883-11929.8117205866i</v>
      </c>
      <c r="E120" t="str">
        <f t="shared" si="23"/>
        <v>162.46953696057+0.000995736190048486i</v>
      </c>
      <c r="F120" t="str">
        <f t="shared" si="24"/>
        <v>2.90990990990803-111953.93876181i</v>
      </c>
      <c r="G120" t="str">
        <f t="shared" si="25"/>
        <v>0.999999999999353-8.0470674893886E-07i</v>
      </c>
      <c r="H120" t="str">
        <f t="shared" si="26"/>
        <v>470.588244304592+0.0321220227137405i</v>
      </c>
      <c r="I120" t="str">
        <f t="shared" si="27"/>
        <v>33.6192993312346-356698.426143689i</v>
      </c>
      <c r="K120" t="str">
        <f t="shared" si="28"/>
        <v>0.010624999747055-1.52996176187056E-06i</v>
      </c>
      <c r="L120" t="str">
        <f t="shared" si="29"/>
        <v>0.00025-352.535807157474i</v>
      </c>
      <c r="M120" t="str">
        <f t="shared" si="30"/>
        <v>0.0025-93.3183018946251i</v>
      </c>
      <c r="N120">
        <f t="shared" si="31"/>
        <v>90.008805293975911</v>
      </c>
      <c r="O120">
        <f t="shared" si="32"/>
        <v>86.274689673123092</v>
      </c>
      <c r="P120" s="3">
        <f t="shared" si="33"/>
        <v>86.274689673123092</v>
      </c>
      <c r="Q120" s="3">
        <f t="shared" si="34"/>
        <v>-89.991194706024089</v>
      </c>
      <c r="R120">
        <f t="shared" si="35"/>
        <v>90.008805293975911</v>
      </c>
      <c r="S120">
        <f t="shared" si="36"/>
        <v>1.3340943420115752E-3</v>
      </c>
      <c r="T120">
        <f t="shared" si="19"/>
        <v>86.274689673123092</v>
      </c>
    </row>
    <row r="121" spans="1:20" x14ac:dyDescent="0.25">
      <c r="A121">
        <f t="shared" si="20"/>
        <v>8.4142149435973987</v>
      </c>
      <c r="B121">
        <f t="shared" si="37"/>
        <v>1.3391639005112193</v>
      </c>
      <c r="C121" t="str">
        <f t="shared" si="21"/>
        <v>3.16486878902919-20515.7447575122i</v>
      </c>
      <c r="D121" t="str">
        <f t="shared" si="22"/>
        <v>3.47812499998822-11884.6500504434i</v>
      </c>
      <c r="E121" t="str">
        <f t="shared" si="23"/>
        <v>162.46953696056+0.000999519987652219i</v>
      </c>
      <c r="F121" t="str">
        <f t="shared" si="24"/>
        <v>2.90990990990801-111530.124289527i</v>
      </c>
      <c r="G121" t="str">
        <f t="shared" si="25"/>
        <v>0.999999999999347-8.07764634584823E-07i</v>
      </c>
      <c r="H121" t="str">
        <f t="shared" si="26"/>
        <v>470.5882443732+0.0322440863963822i</v>
      </c>
      <c r="I121" t="str">
        <f t="shared" si="27"/>
        <v>33.6192993298183-355348.103398016i</v>
      </c>
      <c r="K121" t="str">
        <f t="shared" si="28"/>
        <v>0.010624999745129-1.53577561624469E-06i</v>
      </c>
      <c r="L121" t="str">
        <f t="shared" si="29"/>
        <v>0.00025-351.201242436216i</v>
      </c>
      <c r="M121" t="str">
        <f t="shared" si="30"/>
        <v>0.0025-92.965034762528i</v>
      </c>
      <c r="N121">
        <f t="shared" si="31"/>
        <v>90.008838754090021</v>
      </c>
      <c r="O121">
        <f t="shared" si="32"/>
        <v>86.241745848160406</v>
      </c>
      <c r="P121" s="3">
        <f t="shared" si="33"/>
        <v>86.241745848160406</v>
      </c>
      <c r="Q121" s="3">
        <f t="shared" si="34"/>
        <v>-89.991161245909979</v>
      </c>
      <c r="R121">
        <f t="shared" si="35"/>
        <v>90.008838754090021</v>
      </c>
      <c r="S121">
        <f t="shared" si="36"/>
        <v>1.3391639005112192E-3</v>
      </c>
      <c r="T121">
        <f t="shared" si="19"/>
        <v>86.241745848160406</v>
      </c>
    </row>
    <row r="122" spans="1:20" x14ac:dyDescent="0.25">
      <c r="A122">
        <f t="shared" si="20"/>
        <v>8.4461889603830684</v>
      </c>
      <c r="B122">
        <f t="shared" si="37"/>
        <v>1.3442527233331618</v>
      </c>
      <c r="C122" t="str">
        <f t="shared" si="21"/>
        <v>3.16486878857295-20438.0800561006i</v>
      </c>
      <c r="D122" t="str">
        <f t="shared" si="22"/>
        <v>3.47812499998812-11839.6593449812i</v>
      </c>
      <c r="E122" t="str">
        <f t="shared" si="23"/>
        <v>162.469536960551+0.00100331816368773i</v>
      </c>
      <c r="F122" t="str">
        <f t="shared" si="24"/>
        <v>2.909909909908-111107.914215526i</v>
      </c>
      <c r="G122" t="str">
        <f t="shared" si="25"/>
        <v>0.999999999999343-8.10834140196242E-07i</v>
      </c>
      <c r="H122" t="str">
        <f t="shared" si="26"/>
        <v>470.588244442332+0.0323666139209776i</v>
      </c>
      <c r="I122" t="str">
        <f t="shared" si="27"/>
        <v>33.6192993283927-354002.892454113i</v>
      </c>
      <c r="K122" t="str">
        <f t="shared" si="28"/>
        <v>0.0106249997431883-0.0000015416115632618i</v>
      </c>
      <c r="L122" t="str">
        <f t="shared" si="29"/>
        <v>0.00025-349.871729862738i</v>
      </c>
      <c r="M122" t="str">
        <f t="shared" si="30"/>
        <v>0.0025-92.6131049636661i</v>
      </c>
      <c r="N122">
        <f t="shared" si="31"/>
        <v>90.008872341352557</v>
      </c>
      <c r="O122">
        <f t="shared" si="32"/>
        <v>86.208802023212741</v>
      </c>
      <c r="P122" s="3">
        <f t="shared" si="33"/>
        <v>86.208802023212741</v>
      </c>
      <c r="Q122" s="3">
        <f t="shared" si="34"/>
        <v>-89.991127658647443</v>
      </c>
      <c r="R122">
        <f t="shared" si="35"/>
        <v>90.008872341352557</v>
      </c>
      <c r="S122">
        <f t="shared" si="36"/>
        <v>1.3442527233331618E-3</v>
      </c>
      <c r="T122">
        <f t="shared" si="19"/>
        <v>86.208802023212741</v>
      </c>
    </row>
    <row r="123" spans="1:20" x14ac:dyDescent="0.25">
      <c r="A123">
        <f t="shared" si="20"/>
        <v>8.4782844784325224</v>
      </c>
      <c r="B123">
        <f t="shared" si="37"/>
        <v>1.3493608836818278</v>
      </c>
      <c r="C123" t="str">
        <f t="shared" si="21"/>
        <v>3.16486878811321-20360.7093633321i</v>
      </c>
      <c r="D123" t="str">
        <f t="shared" si="22"/>
        <v>3.47812499998803-11794.8389569936i</v>
      </c>
      <c r="E123" t="str">
        <f t="shared" si="23"/>
        <v>162.469536960541+0.00100713077279317i</v>
      </c>
      <c r="F123" t="str">
        <f t="shared" si="24"/>
        <v>2.90990990990799-110687.302466173i</v>
      </c>
      <c r="G123" t="str">
        <f t="shared" si="25"/>
        <v>0.999999999999338-8.13915309928983E-07i</v>
      </c>
      <c r="H123" t="str">
        <f t="shared" si="26"/>
        <v>470.588244511991+0.0324896070501241i</v>
      </c>
      <c r="I123" t="str">
        <f t="shared" si="27"/>
        <v>33.6192993269564-352662.773960667i</v>
      </c>
      <c r="K123" t="str">
        <f t="shared" si="28"/>
        <v>0.0106249997412328-1.54746968687386E-06i</v>
      </c>
      <c r="L123" t="str">
        <f t="shared" si="29"/>
        <v>0.00025-348.547250311554i</v>
      </c>
      <c r="M123" t="str">
        <f t="shared" si="30"/>
        <v>0.0025-92.2625074354117i</v>
      </c>
      <c r="N123">
        <f t="shared" si="31"/>
        <v>90.00890605624663</v>
      </c>
      <c r="O123">
        <f t="shared" si="32"/>
        <v>86.175858198280082</v>
      </c>
      <c r="P123" s="3">
        <f t="shared" si="33"/>
        <v>86.175858198280082</v>
      </c>
      <c r="Q123" s="3">
        <f t="shared" si="34"/>
        <v>-89.99109394375337</v>
      </c>
      <c r="R123">
        <f t="shared" si="35"/>
        <v>90.00890605624663</v>
      </c>
      <c r="S123">
        <f t="shared" si="36"/>
        <v>1.3493608836818278E-3</v>
      </c>
      <c r="T123">
        <f t="shared" si="19"/>
        <v>86.175858198280082</v>
      </c>
    </row>
    <row r="124" spans="1:20" x14ac:dyDescent="0.25">
      <c r="A124">
        <f t="shared" si="20"/>
        <v>8.5105019594505666</v>
      </c>
      <c r="B124">
        <f t="shared" si="37"/>
        <v>1.3544884550398189</v>
      </c>
      <c r="C124" t="str">
        <f t="shared" si="21"/>
        <v>3.16486878764998-20283.6315662032i</v>
      </c>
      <c r="D124" t="str">
        <f t="shared" si="22"/>
        <v>3.47812499998795-11750.1882417242i</v>
      </c>
      <c r="E124" t="str">
        <f t="shared" si="23"/>
        <v>162.46953696053+0.0010109578698142i</v>
      </c>
      <c r="F124" t="str">
        <f t="shared" si="24"/>
        <v>2.90990990990797-110268.282990826i</v>
      </c>
      <c r="G124" t="str">
        <f t="shared" si="25"/>
        <v>0.999999999999333-8.17008188106709E-07i</v>
      </c>
      <c r="H124" t="str">
        <f t="shared" si="26"/>
        <v>470.588244582182+0.0326130675531181i</v>
      </c>
      <c r="I124" t="str">
        <f t="shared" si="27"/>
        <v>33.6192993255089-351327.728639623i</v>
      </c>
      <c r="K124" t="str">
        <f t="shared" si="28"/>
        <v>0.0106249997392624-1.55335007135188E-06i</v>
      </c>
      <c r="L124" t="str">
        <f t="shared" si="29"/>
        <v>0.00025-347.227784729582i</v>
      </c>
      <c r="M124" t="str">
        <f t="shared" si="30"/>
        <v>0.0025-91.9132371343011i</v>
      </c>
      <c r="N124">
        <f t="shared" si="31"/>
        <v>90.008939899257271</v>
      </c>
      <c r="O124">
        <f t="shared" si="32"/>
        <v>86.142914373362473</v>
      </c>
      <c r="P124" s="3">
        <f t="shared" si="33"/>
        <v>86.142914373362473</v>
      </c>
      <c r="Q124" s="3">
        <f t="shared" si="34"/>
        <v>-89.991060100742729</v>
      </c>
      <c r="R124">
        <f t="shared" si="35"/>
        <v>90.008939899257271</v>
      </c>
      <c r="S124">
        <f t="shared" si="36"/>
        <v>1.3544884550398188E-3</v>
      </c>
      <c r="T124">
        <f t="shared" si="19"/>
        <v>86.142914373362473</v>
      </c>
    </row>
    <row r="125" spans="1:20" x14ac:dyDescent="0.25">
      <c r="A125">
        <f t="shared" si="20"/>
        <v>8.5428418668964792</v>
      </c>
      <c r="B125">
        <f t="shared" si="37"/>
        <v>1.3596355111689702</v>
      </c>
      <c r="C125" t="str">
        <f t="shared" si="21"/>
        <v>3.1648687871833-20206.8455559244i</v>
      </c>
      <c r="D125" t="str">
        <f t="shared" si="22"/>
        <v>3.47812499998786-11705.7065568574i</v>
      </c>
      <c r="E125" t="str">
        <f t="shared" si="23"/>
        <v>162.469536960521+0.00101479950980481i</v>
      </c>
      <c r="F125" t="str">
        <f t="shared" si="24"/>
        <v>2.90990990990796-109850.849761749i</v>
      </c>
      <c r="G125" t="str">
        <f t="shared" si="25"/>
        <v>0.999999999999327-8.2011281922151E-07i</v>
      </c>
      <c r="H125" t="str">
        <f t="shared" si="26"/>
        <v>470.588244652902+0.0327369972059799i</v>
      </c>
      <c r="I125" t="str">
        <f t="shared" si="27"/>
        <v>33.61929932405-349997.737285897i</v>
      </c>
      <c r="K125" t="str">
        <f t="shared" si="28"/>
        <v>0.0106249997372771-1.55925280128713E-06i</v>
      </c>
      <c r="L125" t="str">
        <f t="shared" si="29"/>
        <v>0.00025-345.913314135865i</v>
      </c>
      <c r="M125" t="str">
        <f t="shared" si="30"/>
        <v>0.0025-91.565289035964i</v>
      </c>
      <c r="N125">
        <f t="shared" si="31"/>
        <v>90.008973870871316</v>
      </c>
      <c r="O125">
        <f t="shared" si="32"/>
        <v>86.109970548460254</v>
      </c>
      <c r="P125" s="3">
        <f t="shared" si="33"/>
        <v>86.109970548460254</v>
      </c>
      <c r="Q125" s="3">
        <f t="shared" si="34"/>
        <v>-89.991026129128684</v>
      </c>
      <c r="R125">
        <f t="shared" si="35"/>
        <v>90.008973870871316</v>
      </c>
      <c r="S125">
        <f t="shared" si="36"/>
        <v>1.3596355111689701E-3</v>
      </c>
      <c r="T125">
        <f t="shared" si="19"/>
        <v>86.109970548460254</v>
      </c>
    </row>
    <row r="126" spans="1:20" x14ac:dyDescent="0.25">
      <c r="A126">
        <f t="shared" si="20"/>
        <v>8.5753046659906857</v>
      </c>
      <c r="B126">
        <f t="shared" si="37"/>
        <v>1.3648021261114123</v>
      </c>
      <c r="C126" t="str">
        <f t="shared" si="21"/>
        <v>3.164868786713-20130.3502279027i</v>
      </c>
      <c r="D126" t="str">
        <f t="shared" si="22"/>
        <v>3.47812499998776-11661.3932625094i</v>
      </c>
      <c r="E126" t="str">
        <f t="shared" si="23"/>
        <v>162.469536960511+0.00101865574802837i</v>
      </c>
      <c r="F126" t="str">
        <f t="shared" si="24"/>
        <v>2.90990990990793-109434.996774026i</v>
      </c>
      <c r="G126" t="str">
        <f t="shared" si="25"/>
        <v>0.999999999999322-8.23229247934548E-07i</v>
      </c>
      <c r="H126" t="str">
        <f t="shared" si="26"/>
        <v>470.588244724165+0.0328613977914784i</v>
      </c>
      <c r="I126" t="str">
        <f t="shared" si="27"/>
        <v>33.61929932258-348672.780767131i</v>
      </c>
      <c r="K126" t="str">
        <f t="shared" si="28"/>
        <v>0.0106249997352766-1.56517796159227E-06i</v>
      </c>
      <c r="L126" t="str">
        <f t="shared" si="29"/>
        <v>0.00025-344.603819621304i</v>
      </c>
      <c r="M126" t="str">
        <f t="shared" si="30"/>
        <v>0.0025-91.2186581350511i</v>
      </c>
      <c r="N126">
        <f t="shared" si="31"/>
        <v>90.009007971577446</v>
      </c>
      <c r="O126">
        <f t="shared" si="32"/>
        <v>86.07702672357334</v>
      </c>
      <c r="P126" s="3">
        <f t="shared" si="33"/>
        <v>86.07702672357334</v>
      </c>
      <c r="Q126" s="3">
        <f t="shared" si="34"/>
        <v>-89.990992028422554</v>
      </c>
      <c r="R126">
        <f t="shared" si="35"/>
        <v>90.009007971577446</v>
      </c>
      <c r="S126">
        <f t="shared" si="36"/>
        <v>1.3648021261114124E-3</v>
      </c>
      <c r="T126">
        <f t="shared" si="19"/>
        <v>86.07702672357334</v>
      </c>
    </row>
    <row r="127" spans="1:20" x14ac:dyDescent="0.25">
      <c r="A127">
        <f t="shared" si="20"/>
        <v>8.6078908237214513</v>
      </c>
      <c r="B127">
        <f t="shared" si="37"/>
        <v>1.3699883741906356</v>
      </c>
      <c r="C127" t="str">
        <f t="shared" si="21"/>
        <v>3.16486878623918-20054.1444817272i</v>
      </c>
      <c r="D127" t="str">
        <f t="shared" si="22"/>
        <v>3.47812499998767-11617.2477212184i</v>
      </c>
      <c r="E127" t="str">
        <f t="shared" si="23"/>
        <v>162.469536960501+0.00102252663995817i</v>
      </c>
      <c r="F127" t="str">
        <f t="shared" si="24"/>
        <v>2.90990990990792-109020.718045471i</v>
      </c>
      <c r="G127" t="str">
        <f t="shared" si="25"/>
        <v>0.999999999999317-8.26357519076695E-07i</v>
      </c>
      <c r="H127" t="str">
        <f t="shared" si="26"/>
        <v>470.588244795968+0.032986271099157i</v>
      </c>
      <c r="I127" t="str">
        <f t="shared" si="27"/>
        <v>33.6192993210985-347352.84002337i</v>
      </c>
      <c r="K127" t="str">
        <f t="shared" si="28"/>
        <v>0.0106249997332609-1.57112563750268E-06i</v>
      </c>
      <c r="L127" t="str">
        <f t="shared" si="29"/>
        <v>0.00025-343.29928234838i</v>
      </c>
      <c r="M127" t="str">
        <f t="shared" si="30"/>
        <v>0.0025-90.8733394451596i</v>
      </c>
      <c r="N127">
        <f t="shared" si="31"/>
        <v>90.009042201866237</v>
      </c>
      <c r="O127">
        <f t="shared" si="32"/>
        <v>86.044082898701873</v>
      </c>
      <c r="P127" s="3">
        <f t="shared" si="33"/>
        <v>86.044082898701873</v>
      </c>
      <c r="Q127" s="3">
        <f t="shared" si="34"/>
        <v>-89.990957798133763</v>
      </c>
      <c r="R127">
        <f t="shared" si="35"/>
        <v>90.009042201866237</v>
      </c>
      <c r="S127">
        <f t="shared" si="36"/>
        <v>1.3699883741906357E-3</v>
      </c>
      <c r="T127">
        <f t="shared" si="19"/>
        <v>86.044082898701873</v>
      </c>
    </row>
    <row r="128" spans="1:20" x14ac:dyDescent="0.25">
      <c r="A128">
        <f t="shared" si="20"/>
        <v>8.6406008088515911</v>
      </c>
      <c r="B128">
        <f t="shared" si="37"/>
        <v>1.37519433001256</v>
      </c>
      <c r="C128" t="str">
        <f t="shared" si="21"/>
        <v>3.16486878576168-19978.2272211527i</v>
      </c>
      <c r="D128" t="str">
        <f t="shared" si="22"/>
        <v>3.47812499998758-11573.2692979361i</v>
      </c>
      <c r="E128" t="str">
        <f t="shared" si="23"/>
        <v>162.46953696049+0.00102641224127829i</v>
      </c>
      <c r="F128" t="str">
        <f t="shared" si="24"/>
        <v>2.90990990990791-108608.007616547i</v>
      </c>
      <c r="G128" t="str">
        <f t="shared" si="25"/>
        <v>0.999999999999312-8.29497677649182E-07i</v>
      </c>
      <c r="H128" t="str">
        <f t="shared" si="26"/>
        <v>470.588244868321+0.0331116189253607i</v>
      </c>
      <c r="I128" t="str">
        <f t="shared" si="27"/>
        <v>33.6192993196066-346037.896066833i</v>
      </c>
      <c r="K128" t="str">
        <f t="shared" si="28"/>
        <v>0.0106249997312298-1.57709591457763E-06i</v>
      </c>
      <c r="L128" t="str">
        <f t="shared" si="29"/>
        <v>0.00025-341.999683550887i</v>
      </c>
      <c r="M128" t="str">
        <f t="shared" si="30"/>
        <v>0.0025-90.5293279987641i</v>
      </c>
      <c r="N128">
        <f t="shared" si="31"/>
        <v>90.009076562230092</v>
      </c>
      <c r="O128">
        <f t="shared" si="32"/>
        <v>86.01113907384601</v>
      </c>
      <c r="P128" s="3">
        <f t="shared" si="33"/>
        <v>86.01113907384601</v>
      </c>
      <c r="Q128" s="3">
        <f t="shared" si="34"/>
        <v>-89.990923437769908</v>
      </c>
      <c r="R128">
        <f t="shared" si="35"/>
        <v>90.009076562230092</v>
      </c>
      <c r="S128">
        <f t="shared" si="36"/>
        <v>1.37519433001256E-3</v>
      </c>
      <c r="T128">
        <f t="shared" si="19"/>
        <v>86.01113907384601</v>
      </c>
    </row>
    <row r="129" spans="1:20" x14ac:dyDescent="0.25">
      <c r="A129">
        <f t="shared" si="20"/>
        <v>8.6734350919252279</v>
      </c>
      <c r="B129">
        <f t="shared" si="37"/>
        <v>1.3804200684666077</v>
      </c>
      <c r="C129" t="str">
        <f t="shared" si="21"/>
        <v>3.16486878528061-19902.5973540844i</v>
      </c>
      <c r="D129" t="str">
        <f t="shared" si="22"/>
        <v>3.47812499998748-11529.4573600181i</v>
      </c>
      <c r="E129" t="str">
        <f t="shared" si="23"/>
        <v>162.469536960482+0.00103031260788443i</v>
      </c>
      <c r="F129" t="str">
        <f t="shared" si="24"/>
        <v>2.90990990990789-108196.859550274i</v>
      </c>
      <c r="G129" t="str">
        <f t="shared" si="25"/>
        <v>0.999999999999307-8.32649768824245E-07i</v>
      </c>
      <c r="H129" t="str">
        <f t="shared" si="26"/>
        <v>470.588244941221+0.0332374430732582i</v>
      </c>
      <c r="I129" t="str">
        <f t="shared" si="27"/>
        <v>33.6192993181028-344727.929981599i</v>
      </c>
      <c r="K129" t="str">
        <f t="shared" si="28"/>
        <v>0.0106249997291833-1.58308887870149E-06i</v>
      </c>
      <c r="L129" t="str">
        <f t="shared" si="29"/>
        <v>0.00025-340.705004533659i</v>
      </c>
      <c r="M129" t="str">
        <f t="shared" si="30"/>
        <v>0.0025-90.1866188471452i</v>
      </c>
      <c r="N129">
        <f t="shared" si="31"/>
        <v>90.009111053163295</v>
      </c>
      <c r="O129">
        <f t="shared" si="32"/>
        <v>85.978195249006063</v>
      </c>
      <c r="P129" s="3">
        <f t="shared" si="33"/>
        <v>85.978195249006063</v>
      </c>
      <c r="Q129" s="3">
        <f t="shared" si="34"/>
        <v>-89.990888946836705</v>
      </c>
      <c r="R129">
        <f t="shared" si="35"/>
        <v>90.009111053163295</v>
      </c>
      <c r="S129">
        <f t="shared" si="36"/>
        <v>1.3804200684666076E-3</v>
      </c>
      <c r="T129">
        <f t="shared" si="19"/>
        <v>85.978195249006063</v>
      </c>
    </row>
    <row r="130" spans="1:20" x14ac:dyDescent="0.25">
      <c r="A130">
        <f t="shared" si="20"/>
        <v>8.7063941452745439</v>
      </c>
      <c r="B130">
        <f t="shared" si="37"/>
        <v>1.3856656647267809</v>
      </c>
      <c r="C130" t="str">
        <f t="shared" si="21"/>
        <v>3.16486878479576-19827.2537925603i</v>
      </c>
      <c r="D130" t="str">
        <f t="shared" si="22"/>
        <v>3.47812499998739-11485.811277215i</v>
      </c>
      <c r="E130" t="str">
        <f t="shared" si="23"/>
        <v>162.469536960471+0.00103422779588475i</v>
      </c>
      <c r="F130" t="str">
        <f t="shared" si="24"/>
        <v>2.90990990990789-107787.26793215i</v>
      </c>
      <c r="G130" t="str">
        <f t="shared" si="25"/>
        <v>0.999999999999301-8.35813837945772E-07i</v>
      </c>
      <c r="H130" t="str">
        <f t="shared" si="26"/>
        <v>470.588245014682+0.0333637453528726i</v>
      </c>
      <c r="I130" t="str">
        <f t="shared" si="27"/>
        <v>33.6192993165884-343422.922923376i</v>
      </c>
      <c r="K130" t="str">
        <f t="shared" si="28"/>
        <v>0.0106249997271211-0.000001589104616085i</v>
      </c>
      <c r="L130" t="str">
        <f t="shared" si="29"/>
        <v>0.00025-339.415226672304i</v>
      </c>
      <c r="M130" t="str">
        <f t="shared" si="30"/>
        <v>0.0025-89.8452070603157i</v>
      </c>
      <c r="N130">
        <f t="shared" si="31"/>
        <v>90.009145675162003</v>
      </c>
      <c r="O130">
        <f t="shared" si="32"/>
        <v>85.94525142418172</v>
      </c>
      <c r="P130" s="3">
        <f t="shared" si="33"/>
        <v>85.94525142418172</v>
      </c>
      <c r="Q130" s="3">
        <f t="shared" si="34"/>
        <v>-89.990854324837997</v>
      </c>
      <c r="R130">
        <f t="shared" si="35"/>
        <v>90.009145675162003</v>
      </c>
      <c r="S130">
        <f t="shared" si="36"/>
        <v>1.3856656647267809E-3</v>
      </c>
      <c r="T130">
        <f t="shared" si="19"/>
        <v>85.94525142418172</v>
      </c>
    </row>
    <row r="131" spans="1:20" x14ac:dyDescent="0.25">
      <c r="A131">
        <f t="shared" si="20"/>
        <v>8.7394784430265879</v>
      </c>
      <c r="B131">
        <f t="shared" si="37"/>
        <v>1.3909311942527427</v>
      </c>
      <c r="C131" t="str">
        <f t="shared" si="21"/>
        <v>3.16486878430729-19752.1954527386i</v>
      </c>
      <c r="D131" t="str">
        <f t="shared" si="22"/>
        <v>3.47812499998729-11442.3304216631i</v>
      </c>
      <c r="E131" t="str">
        <f t="shared" si="23"/>
        <v>162.46953696046+0.00103815786160045i</v>
      </c>
      <c r="F131" t="str">
        <f t="shared" si="24"/>
        <v>2.90990990990787-107379.226870063i</v>
      </c>
      <c r="G131" t="str">
        <f t="shared" si="25"/>
        <v>0.999999999999296-8.38989930529961E-07i</v>
      </c>
      <c r="H131" t="str">
        <f t="shared" si="26"/>
        <v>470.588245088698+0.033490527581102i</v>
      </c>
      <c r="I131" t="str">
        <f t="shared" si="27"/>
        <v>33.6192993150618-342122.856119194i</v>
      </c>
      <c r="K131" t="str">
        <f t="shared" si="28"/>
        <v>0.0106249997250433-1.59514321326649E-06i</v>
      </c>
      <c r="L131" t="str">
        <f t="shared" si="29"/>
        <v>0.00025-338.130331412935i</v>
      </c>
      <c r="M131" t="str">
        <f t="shared" si="30"/>
        <v>0.0025-89.5050877269534i</v>
      </c>
      <c r="N131">
        <f t="shared" si="31"/>
        <v>90.009180428724264</v>
      </c>
      <c r="O131">
        <f t="shared" si="32"/>
        <v>85.912307599373392</v>
      </c>
      <c r="P131" s="3">
        <f t="shared" si="33"/>
        <v>85.912307599373392</v>
      </c>
      <c r="Q131" s="3">
        <f t="shared" si="34"/>
        <v>-89.990819571275736</v>
      </c>
      <c r="R131">
        <f t="shared" si="35"/>
        <v>90.009180428724264</v>
      </c>
      <c r="S131">
        <f t="shared" si="36"/>
        <v>1.3909311942527428E-3</v>
      </c>
      <c r="T131">
        <f t="shared" si="19"/>
        <v>85.912307599373392</v>
      </c>
    </row>
    <row r="132" spans="1:20" x14ac:dyDescent="0.25">
      <c r="A132">
        <f t="shared" si="20"/>
        <v>8.7726884611100893</v>
      </c>
      <c r="B132">
        <f t="shared" si="37"/>
        <v>1.3962167327909032</v>
      </c>
      <c r="C132" t="str">
        <f t="shared" si="21"/>
        <v>3.16486878381514-19677.42125488i</v>
      </c>
      <c r="D132" t="str">
        <f t="shared" si="22"/>
        <v>3.47812499998719-11399.0141678758i</v>
      </c>
      <c r="E132" t="str">
        <f t="shared" si="23"/>
        <v>162.46953696045+0.00104210286156696i</v>
      </c>
      <c r="F132" t="str">
        <f t="shared" si="24"/>
        <v>2.90990990990784-106972.730494203i</v>
      </c>
      <c r="G132" t="str">
        <f t="shared" si="25"/>
        <v>0.999999999999291-8.42178092265972E-07i</v>
      </c>
      <c r="H132" t="str">
        <f t="shared" si="26"/>
        <v>470.588245163277+0.0336177915817512i</v>
      </c>
      <c r="I132" t="str">
        <f t="shared" si="27"/>
        <v>33.6192993135229-340827.710867152i</v>
      </c>
      <c r="K132" t="str">
        <f t="shared" si="28"/>
        <v>0.0106249997229497-1.60120475711315E-06i</v>
      </c>
      <c r="L132" t="str">
        <f t="shared" si="29"/>
        <v>0.00025-336.850300271903i</v>
      </c>
      <c r="M132" t="str">
        <f t="shared" si="30"/>
        <v>0.0025-89.1662559543274i</v>
      </c>
      <c r="N132">
        <f t="shared" si="31"/>
        <v>90.009215314350044</v>
      </c>
      <c r="O132">
        <f t="shared" si="32"/>
        <v>85.879363774581236</v>
      </c>
      <c r="P132" s="3">
        <f t="shared" si="33"/>
        <v>85.879363774581236</v>
      </c>
      <c r="Q132" s="3">
        <f t="shared" si="34"/>
        <v>-89.990784685649956</v>
      </c>
      <c r="R132">
        <f t="shared" si="35"/>
        <v>90.009215314350044</v>
      </c>
      <c r="S132">
        <f t="shared" si="36"/>
        <v>1.3962167327909033E-3</v>
      </c>
      <c r="T132">
        <f t="shared" si="19"/>
        <v>85.879363774581236</v>
      </c>
    </row>
    <row r="133" spans="1:20" x14ac:dyDescent="0.25">
      <c r="A133">
        <f t="shared" si="20"/>
        <v>8.8060246772623074</v>
      </c>
      <c r="B133">
        <f t="shared" si="37"/>
        <v>1.4015223563755086</v>
      </c>
      <c r="C133" t="str">
        <f t="shared" si="21"/>
        <v>3.16486878331922-19602.930123332i</v>
      </c>
      <c r="D133" t="str">
        <f t="shared" si="22"/>
        <v>3.4781249999871-11355.8618927342i</v>
      </c>
      <c r="E133" t="str">
        <f t="shared" si="23"/>
        <v>162.469536960439+0.00104606285253437i</v>
      </c>
      <c r="F133" t="str">
        <f t="shared" si="24"/>
        <v>2.90990990990783-106567.772956985i</v>
      </c>
      <c r="G133" t="str">
        <f t="shared" si="25"/>
        <v>0.999999999999285-8.45378369016578E-07i</v>
      </c>
      <c r="H133" t="str">
        <f t="shared" si="26"/>
        <v>470.588245238425+0.0337455391855559i</v>
      </c>
      <c r="I133" t="str">
        <f t="shared" si="27"/>
        <v>33.619299311973-339537.468536157i</v>
      </c>
      <c r="K133" t="str">
        <f t="shared" si="28"/>
        <v>0.0106249997208401-1.60728933482227E-06i</v>
      </c>
      <c r="L133" t="str">
        <f t="shared" si="29"/>
        <v>0.00025-335.575114835528i</v>
      </c>
      <c r="M133" t="str">
        <f t="shared" si="30"/>
        <v>0.0025-88.828706868228i</v>
      </c>
      <c r="N133">
        <f t="shared" si="31"/>
        <v>90.009250332541129</v>
      </c>
      <c r="O133">
        <f t="shared" si="32"/>
        <v>85.846419949805153</v>
      </c>
      <c r="P133" s="3">
        <f t="shared" si="33"/>
        <v>85.846419949805153</v>
      </c>
      <c r="Q133" s="3">
        <f t="shared" si="34"/>
        <v>-89.990749667458871</v>
      </c>
      <c r="R133">
        <f t="shared" si="35"/>
        <v>90.009250332541129</v>
      </c>
      <c r="S133">
        <f t="shared" si="36"/>
        <v>1.4015223563755086E-3</v>
      </c>
      <c r="T133">
        <f t="shared" si="19"/>
        <v>85.846419949805153</v>
      </c>
    </row>
    <row r="134" spans="1:20" x14ac:dyDescent="0.25">
      <c r="A134">
        <f t="shared" si="20"/>
        <v>8.8394875710359049</v>
      </c>
      <c r="B134">
        <f t="shared" si="37"/>
        <v>1.4068481413297356</v>
      </c>
      <c r="C134" t="str">
        <f t="shared" si="21"/>
        <v>3.16486878281955-19528.7209865155i</v>
      </c>
      <c r="D134" t="str">
        <f t="shared" si="22"/>
        <v>3.478124999987-11312.8729754784i</v>
      </c>
      <c r="E134" t="str">
        <f t="shared" si="23"/>
        <v>162.46953696043+0.00105003789146849i</v>
      </c>
      <c r="F134" t="str">
        <f t="shared" si="24"/>
        <v>2.90990990990781-106164.348432959i</v>
      </c>
      <c r="G134" t="str">
        <f t="shared" si="25"/>
        <v>0.99999999999928-8.48590806818836E-07i</v>
      </c>
      <c r="H134" t="str">
        <f t="shared" si="26"/>
        <v>470.588245314144+0.0338737722302069i</v>
      </c>
      <c r="I134" t="str">
        <f t="shared" si="27"/>
        <v>33.6192993104113-338252.110565639i</v>
      </c>
      <c r="K134" t="str">
        <f t="shared" si="28"/>
        <v>0.0106249997187145-1.61339703392248E-06i</v>
      </c>
      <c r="L134" t="str">
        <f t="shared" si="29"/>
        <v>0.00025-334.30475675984i</v>
      </c>
      <c r="M134" t="str">
        <f t="shared" si="30"/>
        <v>0.0025-88.4924356128988i</v>
      </c>
      <c r="N134">
        <f t="shared" si="31"/>
        <v>90.009285483801321</v>
      </c>
      <c r="O134">
        <f t="shared" si="32"/>
        <v>85.813476125045611</v>
      </c>
      <c r="P134" s="3">
        <f t="shared" si="33"/>
        <v>85.813476125045611</v>
      </c>
      <c r="Q134" s="3">
        <f t="shared" si="34"/>
        <v>-89.990714516198679</v>
      </c>
      <c r="R134">
        <f t="shared" si="35"/>
        <v>90.009285483801321</v>
      </c>
      <c r="S134">
        <f t="shared" si="36"/>
        <v>1.4068481413297355E-3</v>
      </c>
      <c r="T134">
        <f t="shared" si="19"/>
        <v>85.813476125045611</v>
      </c>
    </row>
    <row r="135" spans="1:20" x14ac:dyDescent="0.25">
      <c r="A135">
        <f t="shared" si="20"/>
        <v>8.8730776238058411</v>
      </c>
      <c r="B135">
        <f t="shared" si="37"/>
        <v>1.4121941642667886</v>
      </c>
      <c r="C135" t="str">
        <f t="shared" si="21"/>
        <v>3.16486878231595-19454.7927769062i</v>
      </c>
      <c r="D135" t="str">
        <f t="shared" si="22"/>
        <v>3.47812499998689-11270.0467976984i</v>
      </c>
      <c r="E135" t="str">
        <f t="shared" si="23"/>
        <v>162.469536960419+0.00105402803555166i</v>
      </c>
      <c r="F135" t="str">
        <f t="shared" si="24"/>
        <v>2.9099099099078-105762.451118727i</v>
      </c>
      <c r="G135" t="str">
        <f t="shared" si="25"/>
        <v>0.999999999999274-8.51815451884743E-07i</v>
      </c>
      <c r="H135" t="str">
        <f t="shared" si="26"/>
        <v>470.588245390444+0.0340024925603794i</v>
      </c>
      <c r="I135" t="str">
        <f t="shared" si="27"/>
        <v>33.6192993088382-336971.618465293i</v>
      </c>
      <c r="K135" t="str">
        <f t="shared" si="28"/>
        <v>0.0106249997165726-1.61952794227501E-06i</v>
      </c>
      <c r="L135" t="str">
        <f t="shared" si="29"/>
        <v>0.00025-333.039207770312i</v>
      </c>
      <c r="M135" t="str">
        <f t="shared" si="30"/>
        <v>0.0025-88.157437350965i</v>
      </c>
      <c r="N135">
        <f t="shared" si="31"/>
        <v>90.009320768636243</v>
      </c>
      <c r="O135">
        <f t="shared" si="32"/>
        <v>85.78053230030234</v>
      </c>
      <c r="P135" s="3">
        <f t="shared" si="33"/>
        <v>85.78053230030234</v>
      </c>
      <c r="Q135" s="3">
        <f t="shared" si="34"/>
        <v>-89.990679231363757</v>
      </c>
      <c r="R135">
        <f t="shared" si="35"/>
        <v>90.009320768636243</v>
      </c>
      <c r="S135">
        <f t="shared" si="36"/>
        <v>1.4121941642667886E-3</v>
      </c>
      <c r="T135">
        <f t="shared" si="19"/>
        <v>85.78053230030234</v>
      </c>
    </row>
    <row r="136" spans="1:20" x14ac:dyDescent="0.25">
      <c r="A136">
        <f t="shared" si="20"/>
        <v>8.9067953187763038</v>
      </c>
      <c r="B136">
        <f t="shared" si="37"/>
        <v>1.4175605020910025</v>
      </c>
      <c r="C136" t="str">
        <f t="shared" si="21"/>
        <v>3.16486878180868-19381.1444310225i</v>
      </c>
      <c r="D136" t="str">
        <f t="shared" si="22"/>
        <v>3.4781249999868-11227.3827433251i</v>
      </c>
      <c r="E136" t="str">
        <f t="shared" si="23"/>
        <v>162.469536960408+0.0010580333421835i</v>
      </c>
      <c r="F136" t="str">
        <f t="shared" si="24"/>
        <v>2.90990990990778-105362.075232861i</v>
      </c>
      <c r="G136" t="str">
        <f t="shared" si="25"/>
        <v>0.999999999999269-0.0000008550523506019i</v>
      </c>
      <c r="H136" t="str">
        <f t="shared" si="26"/>
        <v>470.58824546732+0.0341317020277561i</v>
      </c>
      <c r="I136" t="str">
        <f t="shared" si="27"/>
        <v>33.619299307252-335695.973814804i</v>
      </c>
      <c r="K136" t="str">
        <f t="shared" si="28"/>
        <v>0.0106249997144145-1.62568214807496E-06i</v>
      </c>
      <c r="L136" t="str">
        <f t="shared" si="29"/>
        <v>0.00025-331.778449661599i</v>
      </c>
      <c r="M136" t="str">
        <f t="shared" si="30"/>
        <v>0.0025-87.8237072633645i</v>
      </c>
      <c r="N136">
        <f t="shared" si="31"/>
        <v>90.009356187553507</v>
      </c>
      <c r="O136">
        <f t="shared" si="32"/>
        <v>85.747588475575668</v>
      </c>
      <c r="P136" s="3">
        <f t="shared" si="33"/>
        <v>85.747588475575668</v>
      </c>
      <c r="Q136" s="3">
        <f t="shared" si="34"/>
        <v>-89.990643812446493</v>
      </c>
      <c r="R136">
        <f t="shared" si="35"/>
        <v>90.009356187553507</v>
      </c>
      <c r="S136">
        <f t="shared" si="36"/>
        <v>1.4175605020910025E-3</v>
      </c>
      <c r="T136">
        <f t="shared" si="19"/>
        <v>85.747588475575668</v>
      </c>
    </row>
    <row r="137" spans="1:20" x14ac:dyDescent="0.25">
      <c r="A137">
        <f t="shared" si="20"/>
        <v>8.9406411409876529</v>
      </c>
      <c r="B137">
        <f t="shared" si="37"/>
        <v>1.4229472319989482</v>
      </c>
      <c r="C137" t="str">
        <f t="shared" si="21"/>
        <v>3.16486878129741-19307.7748894083i</v>
      </c>
      <c r="D137" t="str">
        <f t="shared" si="22"/>
        <v>3.4781249999867-11184.880198622i</v>
      </c>
      <c r="E137" t="str">
        <f t="shared" si="23"/>
        <v>162.469536960397+0.00106205386898166i</v>
      </c>
      <c r="F137" t="str">
        <f t="shared" si="24"/>
        <v>2.90990990990776-104963.215015819i</v>
      </c>
      <c r="G137" t="str">
        <f t="shared" si="25"/>
        <v>0.999999999999263-8.58301549534183E-07i</v>
      </c>
      <c r="H137" t="str">
        <f t="shared" si="26"/>
        <v>470.588245544784+0.0342614024910606i</v>
      </c>
      <c r="I137" t="str">
        <f t="shared" si="27"/>
        <v>33.6192993056547-334425.1582636i</v>
      </c>
      <c r="K137" t="str">
        <f t="shared" si="28"/>
        <v>0.0106249997122399-1.63185973985262E-06i</v>
      </c>
      <c r="L137" t="str">
        <f t="shared" si="29"/>
        <v>0.00025-330.522464297269i</v>
      </c>
      <c r="M137" t="str">
        <f t="shared" si="30"/>
        <v>0.0025-87.4912405492772i</v>
      </c>
      <c r="N137">
        <f t="shared" si="31"/>
        <v>90.009391741062643</v>
      </c>
      <c r="O137">
        <f t="shared" si="32"/>
        <v>85.714644650865765</v>
      </c>
      <c r="P137" s="3">
        <f t="shared" si="33"/>
        <v>85.714644650865765</v>
      </c>
      <c r="Q137" s="3">
        <f t="shared" si="34"/>
        <v>-89.990608258937357</v>
      </c>
      <c r="R137">
        <f t="shared" si="35"/>
        <v>90.009391741062643</v>
      </c>
      <c r="S137">
        <f t="shared" si="36"/>
        <v>1.4229472319989482E-3</v>
      </c>
      <c r="T137">
        <f t="shared" si="19"/>
        <v>85.714644650865765</v>
      </c>
    </row>
    <row r="138" spans="1:20" x14ac:dyDescent="0.25">
      <c r="A138">
        <f t="shared" si="20"/>
        <v>8.9746155773234069</v>
      </c>
      <c r="B138">
        <f t="shared" si="37"/>
        <v>1.4283544314805443</v>
      </c>
      <c r="C138" t="str">
        <f t="shared" si="21"/>
        <v>3.16486878078234-19234.683096618i</v>
      </c>
      <c r="D138" t="str">
        <f t="shared" si="22"/>
        <v>3.47812499998659-11142.5385521755i</v>
      </c>
      <c r="E138" t="str">
        <f t="shared" si="23"/>
        <v>162.469536960387+0.00106608967378269i</v>
      </c>
      <c r="F138" t="str">
        <f t="shared" si="24"/>
        <v>2.90990990990775-104565.864729865i</v>
      </c>
      <c r="G138" t="str">
        <f t="shared" si="25"/>
        <v>0.999999999999258-8.61563095422407E-07i</v>
      </c>
      <c r="H138" t="str">
        <f t="shared" si="26"/>
        <v>470.588245622836+0.0343915958160741i</v>
      </c>
      <c r="I138" t="str">
        <f t="shared" si="27"/>
        <v>33.6192993040447-333159.153530574i</v>
      </c>
      <c r="K138" t="str">
        <f t="shared" si="28"/>
        <v>0.0106249997100488-1.63806080647461E-06i</v>
      </c>
      <c r="L138" t="str">
        <f t="shared" si="29"/>
        <v>0.00025-329.271233609553i</v>
      </c>
      <c r="M138" t="str">
        <f t="shared" si="30"/>
        <v>0.0025-87.1600324260584i</v>
      </c>
      <c r="N138">
        <f t="shared" si="31"/>
        <v>90.009427429675029</v>
      </c>
      <c r="O138">
        <f t="shared" si="32"/>
        <v>85.681700826172701</v>
      </c>
      <c r="P138" s="3">
        <f t="shared" si="33"/>
        <v>85.681700826172701</v>
      </c>
      <c r="Q138" s="3">
        <f t="shared" si="34"/>
        <v>-89.990572570324971</v>
      </c>
      <c r="R138">
        <f t="shared" si="35"/>
        <v>90.009427429675029</v>
      </c>
      <c r="S138">
        <f t="shared" si="36"/>
        <v>1.4283544314805444E-3</v>
      </c>
      <c r="T138">
        <f t="shared" si="19"/>
        <v>85.681700826172701</v>
      </c>
    </row>
    <row r="139" spans="1:20" x14ac:dyDescent="0.25">
      <c r="A139">
        <f t="shared" si="20"/>
        <v>9.008719116517236</v>
      </c>
      <c r="B139">
        <f t="shared" si="37"/>
        <v>1.4337821783201705</v>
      </c>
      <c r="C139" t="str">
        <f t="shared" si="21"/>
        <v>3.16486878026333-19161.8680012015i</v>
      </c>
      <c r="D139" t="str">
        <f t="shared" si="22"/>
        <v>3.47812499998649-11100.3571948869i</v>
      </c>
      <c r="E139" t="str">
        <f t="shared" si="23"/>
        <v>162.469536960376+0.0010701408146431i</v>
      </c>
      <c r="F139" t="str">
        <f t="shared" si="24"/>
        <v>2.90990990990773-104170.01865898i</v>
      </c>
      <c r="G139" t="str">
        <f t="shared" si="25"/>
        <v>0.999999999999252-8.64837035185008E-07i</v>
      </c>
      <c r="H139" t="str">
        <f t="shared" si="26"/>
        <v>470.588245701483+0.0345222838756719i</v>
      </c>
      <c r="I139" t="str">
        <f t="shared" si="27"/>
        <v>33.6192993024225-331897.94140382i</v>
      </c>
      <c r="K139" t="str">
        <f t="shared" si="28"/>
        <v>0.010624999707841-1.64428543714531E-06i</v>
      </c>
      <c r="L139" t="str">
        <f t="shared" si="29"/>
        <v>0.00025-328.024739599076i</v>
      </c>
      <c r="M139" t="str">
        <f t="shared" si="30"/>
        <v>0.0025-86.8300781291674i</v>
      </c>
      <c r="N139">
        <f t="shared" si="31"/>
        <v>90.009463253904144</v>
      </c>
      <c r="O139">
        <f t="shared" si="32"/>
        <v>85.648757001496563</v>
      </c>
      <c r="P139" s="3">
        <f t="shared" si="33"/>
        <v>85.648757001496563</v>
      </c>
      <c r="Q139" s="3">
        <f t="shared" si="34"/>
        <v>-89.990536746095856</v>
      </c>
      <c r="R139">
        <f t="shared" si="35"/>
        <v>90.009463253904144</v>
      </c>
      <c r="S139">
        <f t="shared" si="36"/>
        <v>1.4337821783201705E-3</v>
      </c>
      <c r="T139">
        <f t="shared" si="19"/>
        <v>85.648757001496563</v>
      </c>
    </row>
    <row r="140" spans="1:20" x14ac:dyDescent="0.25">
      <c r="A140">
        <f t="shared" si="20"/>
        <v>9.0429522491600025</v>
      </c>
      <c r="B140">
        <f t="shared" si="37"/>
        <v>1.4392305505977872</v>
      </c>
      <c r="C140" t="str">
        <f t="shared" si="21"/>
        <v>3.16486877974032-19089.3285556893i</v>
      </c>
      <c r="D140" t="str">
        <f t="shared" si="22"/>
        <v>3.47812499998639-11058.3355199633i</v>
      </c>
      <c r="E140" t="str">
        <f t="shared" si="23"/>
        <v>162.469536960365+0.00107420734983999i</v>
      </c>
      <c r="F140" t="str">
        <f t="shared" si="24"/>
        <v>2.90990990990772-103775.671108786i</v>
      </c>
      <c r="G140" t="str">
        <f t="shared" si="25"/>
        <v>0.999999999999246-8.68123415918706E-07i</v>
      </c>
      <c r="H140" t="str">
        <f t="shared" si="26"/>
        <v>470.588245780732+0.0346534685498448i</v>
      </c>
      <c r="I140" t="str">
        <f t="shared" si="27"/>
        <v>33.6192993007881-330641.503740382i</v>
      </c>
      <c r="K140" t="str">
        <f t="shared" si="28"/>
        <v>0.0106249997056163-1.65053372140804E-06i</v>
      </c>
      <c r="L140" t="str">
        <f t="shared" si="29"/>
        <v>0.00025-326.782964334605i</v>
      </c>
      <c r="M140" t="str">
        <f t="shared" si="30"/>
        <v>0.0025-86.5013729121015i</v>
      </c>
      <c r="N140">
        <f t="shared" si="31"/>
        <v>90.009499214265247</v>
      </c>
      <c r="O140">
        <f t="shared" si="32"/>
        <v>85.61581317683752</v>
      </c>
      <c r="P140" s="3">
        <f t="shared" si="33"/>
        <v>85.61581317683752</v>
      </c>
      <c r="Q140" s="3">
        <f t="shared" si="34"/>
        <v>-89.990500785734753</v>
      </c>
      <c r="R140">
        <f t="shared" si="35"/>
        <v>90.009499214265247</v>
      </c>
      <c r="S140">
        <f t="shared" si="36"/>
        <v>1.4392305505977871E-3</v>
      </c>
      <c r="T140">
        <f t="shared" si="19"/>
        <v>85.61581317683752</v>
      </c>
    </row>
    <row r="141" spans="1:20" x14ac:dyDescent="0.25">
      <c r="A141">
        <f t="shared" si="20"/>
        <v>9.0773154677068106</v>
      </c>
      <c r="B141">
        <f t="shared" si="37"/>
        <v>1.4446996266900587</v>
      </c>
      <c r="C141" t="str">
        <f t="shared" si="21"/>
        <v>3.16486877921335-19017.063716577i</v>
      </c>
      <c r="D141" t="str">
        <f t="shared" si="22"/>
        <v>3.47812499998628-11016.4729229086i</v>
      </c>
      <c r="E141" t="str">
        <f t="shared" si="23"/>
        <v>162.469536960352+0.00107828933787177i</v>
      </c>
      <c r="F141" t="str">
        <f t="shared" si="24"/>
        <v>2.9099099099077-103382.81640646i</v>
      </c>
      <c r="G141" t="str">
        <f t="shared" si="25"/>
        <v>0.999999999999241-8.71422284899192E-07i</v>
      </c>
      <c r="H141" t="str">
        <f t="shared" si="26"/>
        <v>470.588245860579+0.0347851517257274i</v>
      </c>
      <c r="I141" t="str">
        <f t="shared" si="27"/>
        <v>33.619299299141-329389.822465974i</v>
      </c>
      <c r="K141" t="str">
        <f t="shared" si="28"/>
        <v>0.0106249997033748-1.65680574914643E-06i</v>
      </c>
      <c r="L141" t="str">
        <f t="shared" si="29"/>
        <v>0.00025-325.545889952784i</v>
      </c>
      <c r="M141" t="str">
        <f t="shared" si="30"/>
        <v>0.0025-86.1739120463251i</v>
      </c>
      <c r="N141">
        <f t="shared" si="31"/>
        <v>90.009535311275698</v>
      </c>
      <c r="O141">
        <f t="shared" si="32"/>
        <v>85.58286935219563</v>
      </c>
      <c r="P141" s="3">
        <f t="shared" si="33"/>
        <v>85.58286935219563</v>
      </c>
      <c r="Q141" s="3">
        <f t="shared" si="34"/>
        <v>-89.990464688724302</v>
      </c>
      <c r="R141">
        <f t="shared" si="35"/>
        <v>90.009535311275698</v>
      </c>
      <c r="S141">
        <f t="shared" si="36"/>
        <v>1.4446996266900586E-3</v>
      </c>
      <c r="T141">
        <f t="shared" si="19"/>
        <v>85.58286935219563</v>
      </c>
    </row>
    <row r="142" spans="1:20" x14ac:dyDescent="0.25">
      <c r="A142">
        <f t="shared" si="20"/>
        <v>9.1118092664840962</v>
      </c>
      <c r="B142">
        <f t="shared" si="37"/>
        <v>1.4501894852714809</v>
      </c>
      <c r="C142" t="str">
        <f t="shared" si="21"/>
        <v>3.16486877868239-18945.0724443109i</v>
      </c>
      <c r="D142" t="str">
        <f t="shared" si="22"/>
        <v>3.47812499998618-10974.7688015154i</v>
      </c>
      <c r="E142" t="str">
        <f t="shared" si="23"/>
        <v>162.469536960342+0.00108238683745922i</v>
      </c>
      <c r="F142" t="str">
        <f t="shared" si="24"/>
        <v>2.90990990990768-102991.448900657i</v>
      </c>
      <c r="G142" t="str">
        <f t="shared" si="25"/>
        <v>0.999999999999235-8.74733689581804E-07i</v>
      </c>
      <c r="H142" t="str">
        <f t="shared" si="26"/>
        <v>470.588245941039+0.0349173352976258i</v>
      </c>
      <c r="I142" t="str">
        <f t="shared" si="27"/>
        <v>33.6192992974817-328142.879574752i</v>
      </c>
      <c r="K142" t="str">
        <f t="shared" si="28"/>
        <v>0.0106249997011161-0.0000016631016105856i</v>
      </c>
      <c r="L142" t="str">
        <f t="shared" si="29"/>
        <v>0.00025-324.313498657884i</v>
      </c>
      <c r="M142" t="str">
        <f t="shared" si="30"/>
        <v>0.0025-85.8476908212044i</v>
      </c>
      <c r="N142">
        <f t="shared" si="31"/>
        <v>90.009571545454762</v>
      </c>
      <c r="O142">
        <f t="shared" si="32"/>
        <v>85.549925527571162</v>
      </c>
      <c r="P142" s="3">
        <f t="shared" si="33"/>
        <v>85.549925527571162</v>
      </c>
      <c r="Q142" s="3">
        <f t="shared" si="34"/>
        <v>-89.990428454545238</v>
      </c>
      <c r="R142">
        <f t="shared" si="35"/>
        <v>90.009571545454762</v>
      </c>
      <c r="S142">
        <f t="shared" si="36"/>
        <v>1.4501894852714809E-3</v>
      </c>
      <c r="T142">
        <f t="shared" si="19"/>
        <v>85.549925527571162</v>
      </c>
    </row>
    <row r="143" spans="1:20" x14ac:dyDescent="0.25">
      <c r="A143">
        <f t="shared" si="20"/>
        <v>9.1464341416967354</v>
      </c>
      <c r="B143">
        <f t="shared" si="37"/>
        <v>1.4557002053155126</v>
      </c>
      <c r="C143" t="str">
        <f t="shared" si="21"/>
        <v>3.16486877814738-18873.3537032724i</v>
      </c>
      <c r="D143" t="str">
        <f t="shared" si="22"/>
        <v>3.47812499998608-10933.222555856i</v>
      </c>
      <c r="E143" t="str">
        <f t="shared" si="23"/>
        <v>162.469536960331+0.00108649990754627i</v>
      </c>
      <c r="F143" t="str">
        <f t="shared" si="24"/>
        <v>2.90990990990766-102601.562961423i</v>
      </c>
      <c r="G143" t="str">
        <f t="shared" si="25"/>
        <v>0.999999999999229-8.7805767760221E-07i</v>
      </c>
      <c r="H143" t="str">
        <f t="shared" si="26"/>
        <v>470.588246022108+0.0350500211670438i</v>
      </c>
      <c r="I143" t="str">
        <f t="shared" si="27"/>
        <v>33.6192992958095-326900.657129015i</v>
      </c>
      <c r="K143" t="str">
        <f t="shared" si="28"/>
        <v>0.0106249996988403-1.66942139629358E-06i</v>
      </c>
      <c r="L143" t="str">
        <f t="shared" si="29"/>
        <v>0.00025-323.085772721542i</v>
      </c>
      <c r="M143" t="str">
        <f t="shared" si="30"/>
        <v>0.0025-85.5227045439377i</v>
      </c>
      <c r="N143">
        <f t="shared" si="31"/>
        <v>90.009607917323635</v>
      </c>
      <c r="O143">
        <f t="shared" si="32"/>
        <v>85.516981702964259</v>
      </c>
      <c r="P143" s="3">
        <f t="shared" si="33"/>
        <v>85.516981702964259</v>
      </c>
      <c r="Q143" s="3">
        <f t="shared" si="34"/>
        <v>-89.990392082676365</v>
      </c>
      <c r="R143">
        <f t="shared" si="35"/>
        <v>90.009607917323635</v>
      </c>
      <c r="S143">
        <f t="shared" si="36"/>
        <v>1.4557002053155125E-3</v>
      </c>
      <c r="T143">
        <f t="shared" si="19"/>
        <v>85.516981702964259</v>
      </c>
    </row>
    <row r="144" spans="1:20" x14ac:dyDescent="0.25">
      <c r="A144">
        <f t="shared" si="20"/>
        <v>9.1811905914351826</v>
      </c>
      <c r="B144">
        <f t="shared" si="37"/>
        <v>1.4612318660957115</v>
      </c>
      <c r="C144" t="str">
        <f t="shared" si="21"/>
        <v>3.16486877760826-18801.9064617628i</v>
      </c>
      <c r="D144" t="str">
        <f t="shared" si="22"/>
        <v>3.47812499998597-10891.8335882735i</v>
      </c>
      <c r="E144" t="str">
        <f t="shared" si="23"/>
        <v>162.469536960319+0.00109062860730086i</v>
      </c>
      <c r="F144" t="str">
        <f t="shared" si="24"/>
        <v>2.90990990990765-102213.152980118i</v>
      </c>
      <c r="G144" t="str">
        <f t="shared" si="25"/>
        <v>0.999999999999223-8.81394296777093E-07i</v>
      </c>
      <c r="H144" t="str">
        <f t="shared" si="26"/>
        <v>470.588246103798+0.0351832112427124i</v>
      </c>
      <c r="I144" t="str">
        <f t="shared" si="27"/>
        <v>33.6192992941251-325663.137258981i</v>
      </c>
      <c r="K144" t="str">
        <f t="shared" si="28"/>
        <v>0.0106249996965471-1.67576519718254E-06i</v>
      </c>
      <c r="L144" t="str">
        <f t="shared" si="29"/>
        <v>0.00025-321.862694482508i</v>
      </c>
      <c r="M144" t="str">
        <f t="shared" si="30"/>
        <v>0.0025-85.1989485394878i</v>
      </c>
      <c r="N144">
        <f t="shared" si="31"/>
        <v>90.009644427405576</v>
      </c>
      <c r="O144">
        <f t="shared" si="32"/>
        <v>85.484037878374806</v>
      </c>
      <c r="P144" s="3">
        <f t="shared" si="33"/>
        <v>85.484037878374806</v>
      </c>
      <c r="Q144" s="3">
        <f t="shared" si="34"/>
        <v>-89.990355572594424</v>
      </c>
      <c r="R144">
        <f t="shared" si="35"/>
        <v>90.009644427405576</v>
      </c>
      <c r="S144">
        <f t="shared" si="36"/>
        <v>1.4612318660957115E-3</v>
      </c>
      <c r="T144">
        <f t="shared" si="19"/>
        <v>85.484037878374806</v>
      </c>
    </row>
    <row r="145" spans="1:20" x14ac:dyDescent="0.25">
      <c r="A145">
        <f t="shared" si="20"/>
        <v>9.2160791156826374</v>
      </c>
      <c r="B145">
        <f t="shared" si="37"/>
        <v>1.4667845471868752</v>
      </c>
      <c r="C145" t="str">
        <f t="shared" si="21"/>
        <v>3.16486877706511-18730.7296919904i</v>
      </c>
      <c r="D145" t="str">
        <f t="shared" si="22"/>
        <v>3.47812499998586-10850.6013033739i</v>
      </c>
      <c r="E145" t="str">
        <f t="shared" si="23"/>
        <v>162.469536960309+0.00109477299611575i</v>
      </c>
      <c r="F145" t="str">
        <f t="shared" si="24"/>
        <v>2.90990990990763-101826.213369334i</v>
      </c>
      <c r="G145" t="str">
        <f t="shared" si="25"/>
        <v>0.999999999999217-8.84743595104841E-07i</v>
      </c>
      <c r="H145" t="str">
        <f t="shared" si="26"/>
        <v>470.588246186106+0.0353169074406128i</v>
      </c>
      <c r="I145" t="str">
        <f t="shared" si="27"/>
        <v>33.619299292427-324430.302162508i</v>
      </c>
      <c r="K145" t="str">
        <f t="shared" si="28"/>
        <v>0.0106249996942365-1.68213310451009E-06i</v>
      </c>
      <c r="L145" t="str">
        <f t="shared" si="29"/>
        <v>0.00025-320.644246346393i</v>
      </c>
      <c r="M145" t="str">
        <f t="shared" si="30"/>
        <v>0.0025-84.8764181505155i</v>
      </c>
      <c r="N145">
        <f t="shared" si="31"/>
        <v>90.009681076225789</v>
      </c>
      <c r="O145">
        <f t="shared" si="32"/>
        <v>85.451094053803331</v>
      </c>
      <c r="P145" s="3">
        <f t="shared" si="33"/>
        <v>85.451094053803331</v>
      </c>
      <c r="Q145" s="3">
        <f t="shared" si="34"/>
        <v>-89.990318923774211</v>
      </c>
      <c r="R145">
        <f t="shared" si="35"/>
        <v>90.009681076225789</v>
      </c>
      <c r="S145">
        <f t="shared" si="36"/>
        <v>1.4667845471868753E-3</v>
      </c>
      <c r="T145">
        <f t="shared" si="19"/>
        <v>85.451094053803331</v>
      </c>
    </row>
    <row r="146" spans="1:20" x14ac:dyDescent="0.25">
      <c r="A146">
        <f t="shared" si="20"/>
        <v>9.2511002163222322</v>
      </c>
      <c r="B146">
        <f t="shared" si="37"/>
        <v>1.4723583284661854</v>
      </c>
      <c r="C146" t="str">
        <f t="shared" si="21"/>
        <v>3.16486877651779-18659.8223700526i</v>
      </c>
      <c r="D146" t="str">
        <f t="shared" si="22"/>
        <v>3.47812499998575-10809.5251080168i</v>
      </c>
      <c r="E146" t="str">
        <f t="shared" si="23"/>
        <v>162.469536960297+0.00109893313360935i</v>
      </c>
      <c r="F146" t="str">
        <f t="shared" si="24"/>
        <v>2.90990990990762-101440.738562815i</v>
      </c>
      <c r="G146" t="str">
        <f t="shared" si="25"/>
        <v>0.999999999999211-8.88105620766233E-07i</v>
      </c>
      <c r="H146" t="str">
        <f t="shared" si="26"/>
        <v>470.588246269042+0.0354511116840102i</v>
      </c>
      <c r="I146" t="str">
        <f t="shared" si="27"/>
        <v>33.6192992907161-323202.134104851i</v>
      </c>
      <c r="K146" t="str">
        <f t="shared" si="28"/>
        <v>0.0106249996919083-1.68852520988066E-06i</v>
      </c>
      <c r="L146" t="str">
        <f t="shared" si="29"/>
        <v>0.00025-319.430410785408i</v>
      </c>
      <c r="M146" t="str">
        <f t="shared" si="30"/>
        <v>0.0025-84.5551087373141i</v>
      </c>
      <c r="N146">
        <f t="shared" si="31"/>
        <v>90.009717864311483</v>
      </c>
      <c r="O146">
        <f t="shared" si="32"/>
        <v>85.418150229249576</v>
      </c>
      <c r="P146" s="3">
        <f t="shared" si="33"/>
        <v>85.418150229249576</v>
      </c>
      <c r="Q146" s="3">
        <f t="shared" si="34"/>
        <v>-89.990282135688517</v>
      </c>
      <c r="R146">
        <f t="shared" si="35"/>
        <v>90.009717864311483</v>
      </c>
      <c r="S146">
        <f t="shared" si="36"/>
        <v>1.4723583284661855E-3</v>
      </c>
      <c r="T146">
        <f t="shared" si="19"/>
        <v>85.418150229249576</v>
      </c>
    </row>
    <row r="147" spans="1:20" x14ac:dyDescent="0.25">
      <c r="A147">
        <f t="shared" si="20"/>
        <v>9.2862543971442566</v>
      </c>
      <c r="B147">
        <f t="shared" si="37"/>
        <v>1.4779532901143571</v>
      </c>
      <c r="C147" t="str">
        <f t="shared" si="21"/>
        <v>3.16486877596631-18589.1834759241i</v>
      </c>
      <c r="D147" t="str">
        <f t="shared" si="22"/>
        <v>3.47812499998565-10768.6044113074i</v>
      </c>
      <c r="E147" t="str">
        <f t="shared" si="23"/>
        <v>162.469536960284+0.00110310907962668i</v>
      </c>
      <c r="F147" t="str">
        <f t="shared" si="24"/>
        <v>2.9099099099076-101056.723015376i</v>
      </c>
      <c r="G147" t="str">
        <f t="shared" si="25"/>
        <v>0.999999999999205-8.91480422125141E-07i</v>
      </c>
      <c r="H147" t="str">
        <f t="shared" si="26"/>
        <v>470.588246352608+0.0355858259034771i</v>
      </c>
      <c r="I147" t="str">
        <f t="shared" si="27"/>
        <v>33.6192992889924-321978.615418399i</v>
      </c>
      <c r="K147" t="str">
        <f t="shared" si="28"/>
        <v>0.0106249996895624-1.69494160524677E-06i</v>
      </c>
      <c r="L147" t="str">
        <f t="shared" si="29"/>
        <v>0.00025-318.221170338122i</v>
      </c>
      <c r="M147" t="str">
        <f t="shared" si="30"/>
        <v>0.0025-84.2350156777385i</v>
      </c>
      <c r="N147">
        <f t="shared" si="31"/>
        <v>90.009754792191842</v>
      </c>
      <c r="O147">
        <f t="shared" si="32"/>
        <v>85.385206404713827</v>
      </c>
      <c r="P147" s="3">
        <f t="shared" si="33"/>
        <v>85.385206404713827</v>
      </c>
      <c r="Q147" s="3">
        <f t="shared" si="34"/>
        <v>-89.990245207808158</v>
      </c>
      <c r="R147">
        <f t="shared" si="35"/>
        <v>90.009754792191842</v>
      </c>
      <c r="S147">
        <f t="shared" si="36"/>
        <v>1.477953290114357E-3</v>
      </c>
      <c r="T147">
        <f t="shared" si="19"/>
        <v>85.385206404713827</v>
      </c>
    </row>
    <row r="148" spans="1:20" x14ac:dyDescent="0.25">
      <c r="A148">
        <f t="shared" si="20"/>
        <v>9.3215421638534046</v>
      </c>
      <c r="B148">
        <f t="shared" si="37"/>
        <v>1.4835695126167916</v>
      </c>
      <c r="C148" t="str">
        <f t="shared" si="21"/>
        <v>3.16486877541058-18518.8119934409i</v>
      </c>
      <c r="D148" t="str">
        <f t="shared" si="22"/>
        <v>3.47812499998554-10727.8386245878i</v>
      </c>
      <c r="E148" t="str">
        <f t="shared" si="23"/>
        <v>162.469536960274+0.00110730089424011i</v>
      </c>
      <c r="F148" t="str">
        <f t="shared" si="24"/>
        <v>2.90990990990758-100674.161202825i</v>
      </c>
      <c r="G148" t="str">
        <f t="shared" si="25"/>
        <v>0.999999999999199-8.9486804772921E-07i</v>
      </c>
      <c r="H148" t="str">
        <f t="shared" si="26"/>
        <v>470.588246436816+0.0357210520369222i</v>
      </c>
      <c r="I148" t="str">
        <f t="shared" si="27"/>
        <v>33.6192992872561-320759.728502429i</v>
      </c>
      <c r="K148" t="str">
        <f t="shared" si="28"/>
        <v>0.0106249996871985-1.70138238291033E-06i</v>
      </c>
      <c r="L148" t="str">
        <f t="shared" si="29"/>
        <v>0.00025-317.016507609208i</v>
      </c>
      <c r="M148" t="str">
        <f t="shared" si="30"/>
        <v>0.0025-83.9161343671432i</v>
      </c>
      <c r="N148">
        <f t="shared" si="31"/>
        <v>90.009791860398082</v>
      </c>
      <c r="O148">
        <f t="shared" si="32"/>
        <v>85.35226258019631</v>
      </c>
      <c r="P148" s="3">
        <f t="shared" si="33"/>
        <v>85.35226258019631</v>
      </c>
      <c r="Q148" s="3">
        <f t="shared" si="34"/>
        <v>-89.990208139601918</v>
      </c>
      <c r="R148">
        <f t="shared" si="35"/>
        <v>90.009791860398082</v>
      </c>
      <c r="S148">
        <f t="shared" si="36"/>
        <v>1.4835695126167916E-3</v>
      </c>
      <c r="T148">
        <f t="shared" si="19"/>
        <v>85.35226258019631</v>
      </c>
    </row>
    <row r="149" spans="1:20" x14ac:dyDescent="0.25">
      <c r="A149">
        <f t="shared" si="20"/>
        <v>9.3569640240760474</v>
      </c>
      <c r="B149">
        <f t="shared" si="37"/>
        <v>1.4892070767647354</v>
      </c>
      <c r="C149" t="str">
        <f t="shared" si="21"/>
        <v>3.16486877485063-18448.7069102854i</v>
      </c>
      <c r="D149" t="str">
        <f t="shared" si="22"/>
        <v>3.47812499998543-10687.2271614284i</v>
      </c>
      <c r="E149" t="str">
        <f t="shared" si="23"/>
        <v>162.469536960261+0.0011115086377504i</v>
      </c>
      <c r="F149" t="str">
        <f t="shared" si="24"/>
        <v>2.90990990990756-100293.047621882i</v>
      </c>
      <c r="G149" t="str">
        <f t="shared" si="25"/>
        <v>0.999999999999193-8.98268546310576E-07i</v>
      </c>
      <c r="H149" t="str">
        <f t="shared" si="26"/>
        <v>470.588246521661+0.0358567920296168i</v>
      </c>
      <c r="I149" t="str">
        <f t="shared" si="27"/>
        <v>33.6192992855063-319545.45582284i</v>
      </c>
      <c r="K149" t="str">
        <f t="shared" si="28"/>
        <v>0.0106249996848167-1.70784763552402E-06i</v>
      </c>
      <c r="L149" t="str">
        <f t="shared" si="29"/>
        <v>0.00025-315.816405269185i</v>
      </c>
      <c r="M149" t="str">
        <f t="shared" si="30"/>
        <v>0.0025-83.5984602183138i</v>
      </c>
      <c r="N149">
        <f t="shared" si="31"/>
        <v>90.009829069463493</v>
      </c>
      <c r="O149">
        <f t="shared" si="32"/>
        <v>85.319318755697054</v>
      </c>
      <c r="P149" s="3">
        <f t="shared" si="33"/>
        <v>85.319318755697054</v>
      </c>
      <c r="Q149" s="3">
        <f t="shared" si="34"/>
        <v>-89.990170930536507</v>
      </c>
      <c r="R149">
        <f t="shared" si="35"/>
        <v>90.009829069463493</v>
      </c>
      <c r="S149">
        <f t="shared" si="36"/>
        <v>1.4892070767647354E-3</v>
      </c>
      <c r="T149">
        <f t="shared" si="19"/>
        <v>85.319318755697054</v>
      </c>
    </row>
    <row r="150" spans="1:20" x14ac:dyDescent="0.25">
      <c r="A150">
        <f t="shared" si="20"/>
        <v>9.3925204873675376</v>
      </c>
      <c r="B150">
        <f t="shared" si="37"/>
        <v>1.4948660636564415</v>
      </c>
      <c r="C150" t="str">
        <f t="shared" si="21"/>
        <v>3.16486877428648-18378.8672179725i</v>
      </c>
      <c r="D150" t="str">
        <f t="shared" si="22"/>
        <v>3.47812499998532-10646.7694376196i</v>
      </c>
      <c r="E150" t="str">
        <f t="shared" si="23"/>
        <v>162.46953696025+0.00111573237068714i</v>
      </c>
      <c r="F150" t="str">
        <f t="shared" si="24"/>
        <v>2.90990990990754-99913.3767900995i</v>
      </c>
      <c r="G150" t="str">
        <f t="shared" si="25"/>
        <v>0.999999999999187-9.01681966786551E-07i</v>
      </c>
      <c r="H150" t="str">
        <f t="shared" si="26"/>
        <v>470.58824660715+0.0359930478342256i</v>
      </c>
      <c r="I150" t="str">
        <f t="shared" si="27"/>
        <v>33.6192992837429-318335.779911908i</v>
      </c>
      <c r="K150" t="str">
        <f t="shared" si="28"/>
        <v>0.0106249996824168-1.71433745609259E-06i</v>
      </c>
      <c r="L150" t="str">
        <f t="shared" si="29"/>
        <v>0.00025-314.62084605418i</v>
      </c>
      <c r="M150" t="str">
        <f t="shared" si="30"/>
        <v>0.0025-83.2819886614001i</v>
      </c>
      <c r="N150">
        <f t="shared" si="31"/>
        <v>90.009866419923299</v>
      </c>
      <c r="O150">
        <f t="shared" si="32"/>
        <v>85.286374931216272</v>
      </c>
      <c r="P150" s="3">
        <f t="shared" si="33"/>
        <v>85.286374931216272</v>
      </c>
      <c r="Q150" s="3">
        <f t="shared" si="34"/>
        <v>-89.990133580076701</v>
      </c>
      <c r="R150">
        <f t="shared" si="35"/>
        <v>90.009866419923299</v>
      </c>
      <c r="S150">
        <f t="shared" si="36"/>
        <v>1.4948660636564415E-3</v>
      </c>
      <c r="T150">
        <f t="shared" si="19"/>
        <v>85.286374931216272</v>
      </c>
    </row>
    <row r="151" spans="1:20" x14ac:dyDescent="0.25">
      <c r="A151">
        <f t="shared" si="20"/>
        <v>9.4282120652195349</v>
      </c>
      <c r="B151">
        <f t="shared" si="37"/>
        <v>1.5005465546983361</v>
      </c>
      <c r="C151" t="str">
        <f t="shared" si="21"/>
        <v>3.16486877371801-18309.2919118348i</v>
      </c>
      <c r="D151" t="str">
        <f t="shared" si="22"/>
        <v>3.47812499998521-10606.4648711636i</v>
      </c>
      <c r="E151" t="str">
        <f t="shared" si="23"/>
        <v>162.469536960238+0.00111997215381052i</v>
      </c>
      <c r="F151" t="str">
        <f t="shared" si="24"/>
        <v>2.90990990990753-99535.1432457856i</v>
      </c>
      <c r="G151" t="str">
        <f t="shared" si="25"/>
        <v>0.999999999999181-9.05108358260334E-07i</v>
      </c>
      <c r="H151" t="str">
        <f t="shared" si="26"/>
        <v>470.588246693292+0.0361298214108336i</v>
      </c>
      <c r="I151" t="str">
        <f t="shared" si="27"/>
        <v>33.6192992819661-317130.683368046i</v>
      </c>
      <c r="K151" t="str">
        <f t="shared" si="28"/>
        <v>0.0106249996799986-1.72085193797421E-06i</v>
      </c>
      <c r="L151" t="str">
        <f t="shared" si="29"/>
        <v>0.00025-313.42981276567i</v>
      </c>
      <c r="M151" t="str">
        <f t="shared" si="30"/>
        <v>0.0025-82.9667151438534i</v>
      </c>
      <c r="N151">
        <f t="shared" si="31"/>
        <v>90.009903912314797</v>
      </c>
      <c r="O151">
        <f t="shared" si="32"/>
        <v>85.253431106754064</v>
      </c>
      <c r="P151" s="3">
        <f t="shared" si="33"/>
        <v>85.253431106754064</v>
      </c>
      <c r="Q151" s="3">
        <f t="shared" si="34"/>
        <v>-89.990096087685203</v>
      </c>
      <c r="R151">
        <f t="shared" si="35"/>
        <v>90.009903912314797</v>
      </c>
      <c r="S151">
        <f t="shared" si="36"/>
        <v>1.500546554698336E-3</v>
      </c>
      <c r="T151">
        <f t="shared" si="19"/>
        <v>85.253431106754064</v>
      </c>
    </row>
    <row r="152" spans="1:20" x14ac:dyDescent="0.25">
      <c r="A152">
        <f t="shared" si="20"/>
        <v>9.4640392710673691</v>
      </c>
      <c r="B152">
        <f t="shared" si="37"/>
        <v>1.5062486316061898</v>
      </c>
      <c r="C152" t="str">
        <f t="shared" si="21"/>
        <v>3.16486877314515-18239.979991008i</v>
      </c>
      <c r="D152" t="str">
        <f t="shared" si="22"/>
        <v>3.47812499998509-10566.3128822656i</v>
      </c>
      <c r="E152" t="str">
        <f t="shared" si="23"/>
        <v>162.469536960226+0.00112422804811098i</v>
      </c>
      <c r="F152" t="str">
        <f t="shared" si="24"/>
        <v>2.90990990990751-99158.3415479235i</v>
      </c>
      <c r="G152" t="str">
        <f t="shared" si="25"/>
        <v>0.999999999999174-9.08547770021718E-07i</v>
      </c>
      <c r="H152" t="str">
        <f t="shared" si="26"/>
        <v>470.588246780093+0.0362671147269741i</v>
      </c>
      <c r="I152" t="str">
        <f t="shared" si="27"/>
        <v>33.6192992801762-315930.148855534i</v>
      </c>
      <c r="K152" t="str">
        <f t="shared" si="28"/>
        <v>0.0106249996775619-1.72739117488181E-06i</v>
      </c>
      <c r="L152" t="str">
        <f t="shared" si="29"/>
        <v>0.00025-312.243288270242i</v>
      </c>
      <c r="M152" t="str">
        <f t="shared" si="30"/>
        <v>0.0025-82.6526351303585i</v>
      </c>
      <c r="N152">
        <f t="shared" si="31"/>
        <v>90.009941547177334</v>
      </c>
      <c r="O152">
        <f t="shared" si="32"/>
        <v>85.220487282310543</v>
      </c>
      <c r="P152" s="3">
        <f t="shared" si="33"/>
        <v>85.220487282310543</v>
      </c>
      <c r="Q152" s="3">
        <f t="shared" si="34"/>
        <v>-89.990058452822666</v>
      </c>
      <c r="R152">
        <f t="shared" si="35"/>
        <v>90.009941547177334</v>
      </c>
      <c r="S152">
        <f t="shared" si="36"/>
        <v>1.5062486316061898E-3</v>
      </c>
      <c r="T152">
        <f t="shared" si="19"/>
        <v>85.220487282310543</v>
      </c>
    </row>
    <row r="153" spans="1:20" x14ac:dyDescent="0.25">
      <c r="A153">
        <f t="shared" si="20"/>
        <v>9.5000026202974244</v>
      </c>
      <c r="B153">
        <f t="shared" si="37"/>
        <v>1.5119723764062933</v>
      </c>
      <c r="C153" t="str">
        <f t="shared" si="21"/>
        <v>3.16486877256804-18170.9304584172i</v>
      </c>
      <c r="D153" t="str">
        <f t="shared" si="22"/>
        <v>3.47812499998498-10526.3128933258i</v>
      </c>
      <c r="E153" t="str">
        <f t="shared" si="23"/>
        <v>162.469536960214+0.00112850011481118i</v>
      </c>
      <c r="F153" t="str">
        <f t="shared" si="24"/>
        <v>2.90990990990749-98782.9662760945i</v>
      </c>
      <c r="G153" t="str">
        <f t="shared" si="25"/>
        <v>0.999999999999168-9.12000251547794E-07i</v>
      </c>
      <c r="H153" t="str">
        <f t="shared" si="26"/>
        <v>470.588246867549+0.036404929757655i</v>
      </c>
      <c r="I153" t="str">
        <f t="shared" si="27"/>
        <v>33.6192992783717-314734.159104276i</v>
      </c>
      <c r="K153" t="str">
        <f t="shared" si="28"/>
        <v>0.0106249996751068-1.73395526088443E-06i</v>
      </c>
      <c r="L153" t="str">
        <f t="shared" si="29"/>
        <v>0.00025-311.061255499345i</v>
      </c>
      <c r="M153" t="str">
        <f t="shared" si="30"/>
        <v>0.0025-82.339744102768i</v>
      </c>
      <c r="N153">
        <f t="shared" si="31"/>
        <v>90.009979325052285</v>
      </c>
      <c r="O153">
        <f t="shared" si="32"/>
        <v>85.187543457885965</v>
      </c>
      <c r="P153" s="3">
        <f t="shared" si="33"/>
        <v>85.187543457885965</v>
      </c>
      <c r="Q153" s="3">
        <f t="shared" si="34"/>
        <v>-89.990020674947715</v>
      </c>
      <c r="R153">
        <f t="shared" si="35"/>
        <v>90.009979325052285</v>
      </c>
      <c r="S153">
        <f t="shared" si="36"/>
        <v>1.5119723764062934E-3</v>
      </c>
      <c r="T153">
        <f t="shared" si="19"/>
        <v>85.187543457885965</v>
      </c>
    </row>
    <row r="154" spans="1:20" x14ac:dyDescent="0.25">
      <c r="A154">
        <f t="shared" si="20"/>
        <v>9.5361026302545557</v>
      </c>
      <c r="B154">
        <f t="shared" si="37"/>
        <v>1.5177178714366373</v>
      </c>
      <c r="C154" t="str">
        <f t="shared" si="21"/>
        <v>3.16486877198645-18102.1423207613i</v>
      </c>
      <c r="D154" t="str">
        <f t="shared" si="22"/>
        <v>3.47812499998486-10486.4643289309i</v>
      </c>
      <c r="E154" t="str">
        <f t="shared" si="23"/>
        <v>162.469536960202+0.00113278841536615i</v>
      </c>
      <c r="F154" t="str">
        <f t="shared" si="24"/>
        <v>2.90990990990747-98409.0120303991i</v>
      </c>
      <c r="G154" t="str">
        <f t="shared" si="25"/>
        <v>0.999999999999162-9.1546585250367E-07i</v>
      </c>
      <c r="H154" t="str">
        <f t="shared" si="26"/>
        <v>470.588246955675+0.036543268485393i</v>
      </c>
      <c r="I154" t="str">
        <f t="shared" si="27"/>
        <v>33.6192992765541-313542.696909561i</v>
      </c>
      <c r="K154" t="str">
        <f t="shared" si="28"/>
        <v>0.0106249996726329-1.74054429040858E-06i</v>
      </c>
      <c r="L154" t="str">
        <f t="shared" si="29"/>
        <v>0.00025-309.883697449039i</v>
      </c>
      <c r="M154" t="str">
        <f t="shared" si="30"/>
        <v>0.0025-82.0280375600398i</v>
      </c>
      <c r="N154">
        <f t="shared" si="31"/>
        <v>90.010017246483145</v>
      </c>
      <c r="O154">
        <f t="shared" si="32"/>
        <v>85.154599633480331</v>
      </c>
      <c r="P154" s="3">
        <f t="shared" si="33"/>
        <v>85.154599633480331</v>
      </c>
      <c r="Q154" s="3">
        <f t="shared" si="34"/>
        <v>-89.989982753516855</v>
      </c>
      <c r="R154">
        <f t="shared" si="35"/>
        <v>90.010017246483145</v>
      </c>
      <c r="S154">
        <f t="shared" si="36"/>
        <v>1.5177178714366373E-3</v>
      </c>
      <c r="T154">
        <f t="shared" si="19"/>
        <v>85.154599633480331</v>
      </c>
    </row>
    <row r="155" spans="1:20" x14ac:dyDescent="0.25">
      <c r="A155">
        <f t="shared" si="20"/>
        <v>9.5723398202495229</v>
      </c>
      <c r="B155">
        <f t="shared" si="37"/>
        <v>1.5234851993480965</v>
      </c>
      <c r="C155" t="str">
        <f t="shared" si="21"/>
        <v>3.16486877140043-18033.6145885001i</v>
      </c>
      <c r="D155" t="str">
        <f t="shared" si="22"/>
        <v>3.47812499998475-10446.766615846i</v>
      </c>
      <c r="E155" t="str">
        <f t="shared" si="23"/>
        <v>162.469536960189+0.00113709301146459i</v>
      </c>
      <c r="F155" t="str">
        <f t="shared" si="24"/>
        <v>2.90990990990746-98036.4734313802i</v>
      </c>
      <c r="G155" t="str">
        <f t="shared" si="25"/>
        <v>0.999999999999156-9.18944622743178E-07i</v>
      </c>
      <c r="H155" t="str">
        <f t="shared" si="26"/>
        <v>470.58824704447+0.0366821329002353i</v>
      </c>
      <c r="I155" t="str">
        <f t="shared" si="27"/>
        <v>33.6192992747228-312355.745131805i</v>
      </c>
      <c r="K155" t="str">
        <f t="shared" si="28"/>
        <v>0.0106249996701402-1.74715835823958E-06i</v>
      </c>
      <c r="L155" t="str">
        <f t="shared" si="29"/>
        <v>0.00025-308.710597179755i</v>
      </c>
      <c r="M155" t="str">
        <f t="shared" si="30"/>
        <v>0.0025-81.7175110181705i</v>
      </c>
      <c r="N155">
        <f t="shared" si="31"/>
        <v>90.010055312015368</v>
      </c>
      <c r="O155">
        <f t="shared" si="32"/>
        <v>85.12165580909388</v>
      </c>
      <c r="P155" s="3">
        <f t="shared" si="33"/>
        <v>85.12165580909388</v>
      </c>
      <c r="Q155" s="3">
        <f t="shared" si="34"/>
        <v>-89.989944687984632</v>
      </c>
      <c r="R155">
        <f t="shared" si="35"/>
        <v>90.010055312015368</v>
      </c>
      <c r="S155">
        <f t="shared" si="36"/>
        <v>1.5234851993480964E-3</v>
      </c>
      <c r="T155">
        <f t="shared" si="19"/>
        <v>85.12165580909388</v>
      </c>
    </row>
    <row r="156" spans="1:20" x14ac:dyDescent="0.25">
      <c r="A156">
        <f t="shared" si="20"/>
        <v>9.6087147115664706</v>
      </c>
      <c r="B156">
        <f t="shared" si="37"/>
        <v>1.5292744431056193</v>
      </c>
      <c r="C156" t="str">
        <f t="shared" si="21"/>
        <v>3.16486877080999-17965.346275839i</v>
      </c>
      <c r="D156" t="str">
        <f t="shared" si="22"/>
        <v>3.47812499998464-10407.219183006i</v>
      </c>
      <c r="E156" t="str">
        <f t="shared" si="23"/>
        <v>162.469536960177+0.00114141396502952i</v>
      </c>
      <c r="F156" t="str">
        <f t="shared" si="24"/>
        <v>2.90990990990743-97665.3451199447i</v>
      </c>
      <c r="G156" t="str">
        <f t="shared" si="25"/>
        <v>0.999999999999149-9.22436612309596E-07i</v>
      </c>
      <c r="H156" t="str">
        <f t="shared" si="26"/>
        <v>470.588247133943+0.0368215249997919i</v>
      </c>
      <c r="I156" t="str">
        <f t="shared" si="27"/>
        <v>33.6192992728773-311173.286696309i</v>
      </c>
      <c r="K156" t="str">
        <f t="shared" si="28"/>
        <v>0.0106249996676285-1.75379755952292E-06i</v>
      </c>
      <c r="L156" t="str">
        <f t="shared" si="29"/>
        <v>0.00025-307.541937816055i</v>
      </c>
      <c r="M156" t="str">
        <f t="shared" si="30"/>
        <v>0.0025-81.408160010132i</v>
      </c>
      <c r="N156">
        <f t="shared" si="31"/>
        <v>90.01009352219657</v>
      </c>
      <c r="O156">
        <f t="shared" si="32"/>
        <v>85.0887119847267</v>
      </c>
      <c r="P156" s="3">
        <f t="shared" si="33"/>
        <v>85.0887119847267</v>
      </c>
      <c r="Q156" s="3">
        <f t="shared" si="34"/>
        <v>-89.98990647780343</v>
      </c>
      <c r="R156">
        <f t="shared" si="35"/>
        <v>90.01009352219657</v>
      </c>
      <c r="S156">
        <f t="shared" si="36"/>
        <v>1.5292744431056194E-3</v>
      </c>
      <c r="T156">
        <f t="shared" si="19"/>
        <v>85.0887119847267</v>
      </c>
    </row>
    <row r="157" spans="1:20" x14ac:dyDescent="0.25">
      <c r="A157">
        <f t="shared" si="20"/>
        <v>9.6452278274704231</v>
      </c>
      <c r="B157">
        <f t="shared" si="37"/>
        <v>1.5350856859894206</v>
      </c>
      <c r="C157" t="str">
        <f t="shared" si="21"/>
        <v>3.16486877021498-17897.3364007153i</v>
      </c>
      <c r="D157" t="str">
        <f t="shared" si="22"/>
        <v>3.47812499998452-10367.8214615079i</v>
      </c>
      <c r="E157" t="str">
        <f t="shared" si="23"/>
        <v>162.469536960164+0.00114575133821949i</v>
      </c>
      <c r="F157" t="str">
        <f t="shared" si="24"/>
        <v>2.90990990990741-97295.6217572875i</v>
      </c>
      <c r="G157" t="str">
        <f t="shared" si="25"/>
        <v>0.999999999999143-9.25941871436367E-07i</v>
      </c>
      <c r="H157" t="str">
        <f t="shared" si="26"/>
        <v>470.5882472241+0.0369614467892653i</v>
      </c>
      <c r="I157" t="str">
        <f t="shared" si="27"/>
        <v>33.6192992710185-309995.304593013i</v>
      </c>
      <c r="K157" t="str">
        <f t="shared" si="28"/>
        <v>0.0106249996650976-1.76046198976568E-06i</v>
      </c>
      <c r="L157" t="str">
        <f t="shared" si="29"/>
        <v>0.00025-306.377702546378i</v>
      </c>
      <c r="M157" t="str">
        <f t="shared" si="30"/>
        <v>0.0025-81.099980085806i</v>
      </c>
      <c r="N157">
        <f t="shared" si="31"/>
        <v>90.010131877576399</v>
      </c>
      <c r="O157">
        <f t="shared" si="32"/>
        <v>85.055768160378861</v>
      </c>
      <c r="P157" s="3">
        <f t="shared" si="33"/>
        <v>85.055768160378861</v>
      </c>
      <c r="Q157" s="3">
        <f t="shared" si="34"/>
        <v>-89.989868122423601</v>
      </c>
      <c r="R157">
        <f t="shared" si="35"/>
        <v>90.010131877576399</v>
      </c>
      <c r="S157">
        <f t="shared" si="36"/>
        <v>1.5350856859894207E-3</v>
      </c>
      <c r="T157">
        <f t="shared" si="19"/>
        <v>85.055768160378861</v>
      </c>
    </row>
    <row r="158" spans="1:20" x14ac:dyDescent="0.25">
      <c r="A158">
        <f t="shared" si="20"/>
        <v>9.6818796932148103</v>
      </c>
      <c r="B158">
        <f t="shared" si="37"/>
        <v>1.5409190115961804</v>
      </c>
      <c r="C158" t="str">
        <f t="shared" si="21"/>
        <v>3.1648687696155-17829.5839847845i</v>
      </c>
      <c r="D158" t="str">
        <f t="shared" si="22"/>
        <v>3.4781249999844-10328.5728846023i</v>
      </c>
      <c r="E158" t="str">
        <f t="shared" si="23"/>
        <v>162.469536960152+0.00115010519342894i</v>
      </c>
      <c r="F158" t="str">
        <f t="shared" si="24"/>
        <v>2.90990990990739-96927.2980248137i</v>
      </c>
      <c r="G158" t="str">
        <f t="shared" si="25"/>
        <v>0.999999999999136-9.29460450547819E-07i</v>
      </c>
      <c r="H158" t="str">
        <f t="shared" si="26"/>
        <v>470.58824731494+0.0371019002814745i</v>
      </c>
      <c r="I158" t="str">
        <f t="shared" si="27"/>
        <v>33.6192992691448-308821.781876244i</v>
      </c>
      <c r="K158" t="str">
        <f t="shared" si="28"/>
        <v>0.0106249996625475-1.76715174483782E-06i</v>
      </c>
      <c r="L158" t="str">
        <f t="shared" si="29"/>
        <v>0.00025-305.217874622812i</v>
      </c>
      <c r="M158" t="str">
        <f t="shared" si="30"/>
        <v>0.0025-80.7929668119208i</v>
      </c>
      <c r="N158">
        <f t="shared" si="31"/>
        <v>90.010170378706647</v>
      </c>
      <c r="O158">
        <f t="shared" si="32"/>
        <v>85.022824336050732</v>
      </c>
      <c r="P158" s="3">
        <f t="shared" si="33"/>
        <v>85.022824336050732</v>
      </c>
      <c r="Q158" s="3">
        <f t="shared" si="34"/>
        <v>-89.989829621293353</v>
      </c>
      <c r="R158">
        <f t="shared" si="35"/>
        <v>90.010170378706647</v>
      </c>
      <c r="S158">
        <f t="shared" si="36"/>
        <v>1.5409190115961804E-3</v>
      </c>
      <c r="T158">
        <f t="shared" si="19"/>
        <v>85.022824336050732</v>
      </c>
    </row>
    <row r="159" spans="1:20" x14ac:dyDescent="0.25">
      <c r="A159">
        <f t="shared" si="20"/>
        <v>9.7186708360490268</v>
      </c>
      <c r="B159">
        <f t="shared" si="37"/>
        <v>1.5467745038402458</v>
      </c>
      <c r="C159" t="str">
        <f t="shared" si="21"/>
        <v>3.16486876901142-17762.0880534052i</v>
      </c>
      <c r="D159" t="str">
        <f t="shared" si="22"/>
        <v>3.47812499998428-10289.4728876852i</v>
      </c>
      <c r="E159" t="str">
        <f t="shared" si="23"/>
        <v>162.469536960139+0.00115447559328956i</v>
      </c>
      <c r="F159" t="str">
        <f t="shared" si="24"/>
        <v>2.90990990990737-96560.3686240629i</v>
      </c>
      <c r="G159" t="str">
        <f t="shared" si="25"/>
        <v>0.99999999999913-9.32992400259895E-07i</v>
      </c>
      <c r="H159" t="str">
        <f t="shared" si="26"/>
        <v>470.588247406472+0.0372428874968905i</v>
      </c>
      <c r="I159" t="str">
        <f t="shared" si="27"/>
        <v>33.6192992672572-307652.701664486i</v>
      </c>
      <c r="K159" t="str">
        <f t="shared" si="28"/>
        <v>0.010624999659978-1.77386692097365E-06i</v>
      </c>
      <c r="L159" t="str">
        <f t="shared" si="29"/>
        <v>0.00025-304.062437360841i</v>
      </c>
      <c r="M159" t="str">
        <f t="shared" si="30"/>
        <v>0.0025-80.487115771987i</v>
      </c>
      <c r="N159">
        <f t="shared" si="31"/>
        <v>90.010209026141126</v>
      </c>
      <c r="O159">
        <f t="shared" si="32"/>
        <v>84.989880511742356</v>
      </c>
      <c r="P159" s="3">
        <f t="shared" si="33"/>
        <v>84.989880511742356</v>
      </c>
      <c r="Q159" s="3">
        <f t="shared" si="34"/>
        <v>-89.989790973858874</v>
      </c>
      <c r="R159">
        <f t="shared" si="35"/>
        <v>90.010209026141126</v>
      </c>
      <c r="S159">
        <f t="shared" si="36"/>
        <v>1.5467745038402459E-3</v>
      </c>
      <c r="T159">
        <f t="shared" si="19"/>
        <v>84.989880511742356</v>
      </c>
    </row>
    <row r="160" spans="1:20" x14ac:dyDescent="0.25">
      <c r="A160">
        <f t="shared" si="20"/>
        <v>9.7556017852260126</v>
      </c>
      <c r="B160">
        <f t="shared" si="37"/>
        <v>1.5526522469548387</v>
      </c>
      <c r="C160" t="str">
        <f t="shared" si="21"/>
        <v>3.16486876840284-17694.8476356257i</v>
      </c>
      <c r="D160" t="str">
        <f t="shared" si="22"/>
        <v>3.47812499998416-10250.52090829i</v>
      </c>
      <c r="E160" t="str">
        <f t="shared" si="23"/>
        <v>162.469536960126+0.00115886260067118i</v>
      </c>
      <c r="F160" t="str">
        <f t="shared" si="24"/>
        <v>2.90990990990735-96194.8282766324i</v>
      </c>
      <c r="G160" t="str">
        <f t="shared" si="25"/>
        <v>0.999999999999123-9.36537771380876E-07i</v>
      </c>
      <c r="H160" t="str">
        <f t="shared" si="26"/>
        <v>470.588247498697+0.0373844104636588i</v>
      </c>
      <c r="I160" t="str">
        <f t="shared" si="27"/>
        <v>33.619299265354-306488.047140126i</v>
      </c>
      <c r="K160" t="str">
        <f t="shared" si="28"/>
        <v>0.010624999657389-1.78060761477311E-06i</v>
      </c>
      <c r="L160" t="str">
        <f t="shared" si="29"/>
        <v>0.00025-302.911374139112i</v>
      </c>
      <c r="M160" t="str">
        <f t="shared" si="30"/>
        <v>0.0025-80.1824225662357i</v>
      </c>
      <c r="N160">
        <f t="shared" si="31"/>
        <v>90.010247820435794</v>
      </c>
      <c r="O160">
        <f t="shared" si="32"/>
        <v>84.956936687453876</v>
      </c>
      <c r="P160" s="3">
        <f t="shared" si="33"/>
        <v>84.956936687453876</v>
      </c>
      <c r="Q160" s="3">
        <f t="shared" si="34"/>
        <v>-89.989752179564206</v>
      </c>
      <c r="R160">
        <f t="shared" si="35"/>
        <v>90.010247820435794</v>
      </c>
      <c r="S160">
        <f t="shared" si="36"/>
        <v>1.5526522469548388E-3</v>
      </c>
      <c r="T160">
        <f t="shared" si="19"/>
        <v>84.956936687453876</v>
      </c>
    </row>
    <row r="161" spans="1:20" x14ac:dyDescent="0.25">
      <c r="A161">
        <f t="shared" si="20"/>
        <v>9.7926730720098725</v>
      </c>
      <c r="B161">
        <f t="shared" si="37"/>
        <v>1.5585523254932672</v>
      </c>
      <c r="C161" t="str">
        <f t="shared" si="21"/>
        <v>3.16486876778955-17627.8617641701i</v>
      </c>
      <c r="D161" t="str">
        <f t="shared" si="22"/>
        <v>3.47812499998404-10211.7163860794i</v>
      </c>
      <c r="E161" t="str">
        <f t="shared" si="23"/>
        <v>162.469536960114+0.00116326627868222i</v>
      </c>
      <c r="F161" t="str">
        <f t="shared" si="24"/>
        <v>2.90990990990734-95830.6717241015i</v>
      </c>
      <c r="G161" t="str">
        <f t="shared" si="25"/>
        <v>0.999999999999116-9.40096614912117E-07i</v>
      </c>
      <c r="H161" t="str">
        <f t="shared" si="26"/>
        <v>470.588247591628+0.0375264712176371i</v>
      </c>
      <c r="I161" t="str">
        <f t="shared" si="27"/>
        <v>33.6192992634376-305327.801549221i</v>
      </c>
      <c r="K161" t="str">
        <f t="shared" si="28"/>
        <v>0.0106249996547802-1.78737392320331E-06i</v>
      </c>
      <c r="L161" t="str">
        <f t="shared" si="29"/>
        <v>0.00025-301.764668399195i</v>
      </c>
      <c r="M161" t="str">
        <f t="shared" si="30"/>
        <v>0.0025-79.8788828115517i</v>
      </c>
      <c r="N161">
        <f t="shared" si="31"/>
        <v>90.010286762148723</v>
      </c>
      <c r="O161">
        <f t="shared" si="32"/>
        <v>84.923992863185461</v>
      </c>
      <c r="P161" s="3">
        <f t="shared" si="33"/>
        <v>84.923992863185461</v>
      </c>
      <c r="Q161" s="3">
        <f t="shared" si="34"/>
        <v>-89.989713237851277</v>
      </c>
      <c r="R161">
        <f t="shared" si="35"/>
        <v>90.010286762148723</v>
      </c>
      <c r="S161">
        <f t="shared" si="36"/>
        <v>1.5585523254932673E-3</v>
      </c>
      <c r="T161">
        <f t="shared" si="19"/>
        <v>84.923992863185461</v>
      </c>
    </row>
    <row r="162" spans="1:20" x14ac:dyDescent="0.25">
      <c r="A162">
        <f t="shared" si="20"/>
        <v>9.8298852296835104</v>
      </c>
      <c r="B162">
        <f t="shared" si="37"/>
        <v>1.5644748243301416</v>
      </c>
      <c r="C162" t="str">
        <f t="shared" si="21"/>
        <v>3.16486876717156-17561.1294754238i</v>
      </c>
      <c r="D162" t="str">
        <f t="shared" si="22"/>
        <v>3.47812499998392-10173.0587628374i</v>
      </c>
      <c r="E162" t="str">
        <f t="shared" si="23"/>
        <v>162.4695369601+0.0011676866906713i</v>
      </c>
      <c r="F162" t="str">
        <f t="shared" si="24"/>
        <v>2.90990990990732-95467.8937279561i</v>
      </c>
      <c r="G162" t="str">
        <f t="shared" si="25"/>
        <v>0.999999999999109-9.43668982048776E-07i</v>
      </c>
      <c r="H162" t="str">
        <f t="shared" si="26"/>
        <v>470.588247685269+0.037669071802414i</v>
      </c>
      <c r="I162" t="str">
        <f t="shared" si="27"/>
        <v>33.6192992615063-304171.94820125i</v>
      </c>
      <c r="K162" t="str">
        <f t="shared" si="28"/>
        <v>0.0106249996521515-1.79416594359974E-06i</v>
      </c>
      <c r="L162" t="str">
        <f t="shared" si="29"/>
        <v>0.00025-300.622303645343i</v>
      </c>
      <c r="M162" t="str">
        <f t="shared" si="30"/>
        <v>0.0025-79.5764921414142i</v>
      </c>
      <c r="N162">
        <f t="shared" si="31"/>
        <v>90.010325851840136</v>
      </c>
      <c r="O162">
        <f t="shared" si="32"/>
        <v>84.891049038937126</v>
      </c>
      <c r="P162" s="3">
        <f t="shared" si="33"/>
        <v>84.891049038937126</v>
      </c>
      <c r="Q162" s="3">
        <f t="shared" si="34"/>
        <v>-89.989674148159864</v>
      </c>
      <c r="R162">
        <f t="shared" si="35"/>
        <v>90.010325851840136</v>
      </c>
      <c r="S162">
        <f t="shared" si="36"/>
        <v>1.5644748243301416E-3</v>
      </c>
      <c r="T162">
        <f t="shared" si="19"/>
        <v>84.891049038937126</v>
      </c>
    </row>
    <row r="163" spans="1:20" x14ac:dyDescent="0.25">
      <c r="A163">
        <f t="shared" si="20"/>
        <v>9.8672387935563073</v>
      </c>
      <c r="B163">
        <f t="shared" si="37"/>
        <v>1.5704198286625961</v>
      </c>
      <c r="C163" t="str">
        <f t="shared" si="21"/>
        <v>3.16486876654887-17494.6498094208i</v>
      </c>
      <c r="D163" t="str">
        <f t="shared" si="22"/>
        <v>3.4781249999838-10134.547482461i</v>
      </c>
      <c r="E163" t="str">
        <f t="shared" si="23"/>
        <v>162.469536960087+0.00117212390022727i</v>
      </c>
      <c r="F163" t="str">
        <f t="shared" si="24"/>
        <v>2.9099099099073-95106.4890695128i</v>
      </c>
      <c r="G163" t="str">
        <f t="shared" si="25"/>
        <v>0.999999999999103-9.47254924180556E-07i</v>
      </c>
      <c r="H163" t="str">
        <f t="shared" si="26"/>
        <v>470.588247779622+0.0378122142693463i</v>
      </c>
      <c r="I163" t="str">
        <f t="shared" si="27"/>
        <v>33.6192992595605-303020.47046887i</v>
      </c>
      <c r="K163" t="str">
        <f t="shared" si="28"/>
        <v>0.0106249996495028-1.80098377366783E-06i</v>
      </c>
      <c r="L163" t="str">
        <f t="shared" si="29"/>
        <v>0.00025-299.484263444255i</v>
      </c>
      <c r="M163" t="str">
        <f t="shared" si="30"/>
        <v>0.0025-79.275246205832i</v>
      </c>
      <c r="N163">
        <f t="shared" si="31"/>
        <v>90.010365090072298</v>
      </c>
      <c r="O163">
        <f t="shared" si="32"/>
        <v>84.858105214709184</v>
      </c>
      <c r="P163" s="3">
        <f t="shared" si="33"/>
        <v>84.858105214709184</v>
      </c>
      <c r="Q163" s="3">
        <f t="shared" si="34"/>
        <v>-89.989634909927702</v>
      </c>
      <c r="R163">
        <f t="shared" si="35"/>
        <v>90.010365090072298</v>
      </c>
      <c r="S163">
        <f t="shared" si="36"/>
        <v>1.5704198286625962E-3</v>
      </c>
      <c r="T163">
        <f t="shared" si="19"/>
        <v>84.858105214709184</v>
      </c>
    </row>
    <row r="164" spans="1:20" x14ac:dyDescent="0.25">
      <c r="A164">
        <f t="shared" si="20"/>
        <v>9.9047343009718212</v>
      </c>
      <c r="B164">
        <f t="shared" si="37"/>
        <v>1.5763874240115141</v>
      </c>
      <c r="C164" t="str">
        <f t="shared" si="21"/>
        <v>3.16486876592153-17428.4218098288i</v>
      </c>
      <c r="D164" t="str">
        <f t="shared" si="22"/>
        <v>3.47812499998368-10096.1819909525i</v>
      </c>
      <c r="E164" t="str">
        <f t="shared" si="23"/>
        <v>162.469536960074+0.00117657797118121i</v>
      </c>
      <c r="F164" t="str">
        <f t="shared" si="24"/>
        <v>2.90990990990727-94746.4525498445i</v>
      </c>
      <c r="G164" t="str">
        <f t="shared" si="25"/>
        <v>0.999999999999096-9.50854492892435E-07i</v>
      </c>
      <c r="H164" t="str">
        <f t="shared" si="26"/>
        <v>470.58824787469+0.0379559006775845i</v>
      </c>
      <c r="I164" t="str">
        <f t="shared" si="27"/>
        <v>33.6192992575993-301873.351787688i</v>
      </c>
      <c r="K164" t="str">
        <f t="shared" si="28"/>
        <v>0.010624999646834-1.80782751148425E-06i</v>
      </c>
      <c r="L164" t="str">
        <f t="shared" si="29"/>
        <v>0.00025-298.35053142484i</v>
      </c>
      <c r="M164" t="str">
        <f t="shared" si="30"/>
        <v>0.0025-78.9751406712811i</v>
      </c>
      <c r="N164">
        <f t="shared" si="31"/>
        <v>90.010404477409693</v>
      </c>
      <c r="O164">
        <f t="shared" si="32"/>
        <v>84.82516139050179</v>
      </c>
      <c r="P164" s="3">
        <f t="shared" si="33"/>
        <v>84.82516139050179</v>
      </c>
      <c r="Q164" s="3">
        <f t="shared" si="34"/>
        <v>-89.989595522590307</v>
      </c>
      <c r="R164">
        <f t="shared" si="35"/>
        <v>90.010404477409693</v>
      </c>
      <c r="S164">
        <f t="shared" si="36"/>
        <v>1.5763874240115141E-3</v>
      </c>
      <c r="T164">
        <f t="shared" si="19"/>
        <v>84.82516139050179</v>
      </c>
    </row>
    <row r="165" spans="1:20" x14ac:dyDescent="0.25">
      <c r="A165">
        <f t="shared" si="20"/>
        <v>9.9423722913155146</v>
      </c>
      <c r="B165">
        <f t="shared" si="37"/>
        <v>1.5823776962227578</v>
      </c>
      <c r="C165" t="str">
        <f t="shared" si="21"/>
        <v>3.16486876528931-17362.4445239355i</v>
      </c>
      <c r="D165" t="str">
        <f t="shared" si="22"/>
        <v>3.47812499998355-10057.9617364115i</v>
      </c>
      <c r="E165" t="str">
        <f t="shared" si="23"/>
        <v>162.469536960061+0.00118104896760614i</v>
      </c>
      <c r="F165" t="str">
        <f t="shared" si="24"/>
        <v>2.90990990990726-94387.7789897047i</v>
      </c>
      <c r="G165" t="str">
        <f t="shared" si="25"/>
        <v>0.999999999999089-9.54467739965419E-07i</v>
      </c>
      <c r="H165" t="str">
        <f t="shared" si="26"/>
        <v>470.588247970486+0.0381001330941066i</v>
      </c>
      <c r="I165" t="str">
        <f t="shared" si="27"/>
        <v>33.6192992556241-300730.575656019i</v>
      </c>
      <c r="K165" t="str">
        <f t="shared" si="28"/>
        <v>0.0106249996441448-1.81469725549839E-06i</v>
      </c>
      <c r="L165" t="str">
        <f t="shared" si="29"/>
        <v>0.00025-297.221091277984i</v>
      </c>
      <c r="M165" t="str">
        <f t="shared" si="30"/>
        <v>0.0025-78.6761712206425i</v>
      </c>
      <c r="N165">
        <f t="shared" si="31"/>
        <v>90.010444014418894</v>
      </c>
      <c r="O165">
        <f t="shared" si="32"/>
        <v>84.792217566314974</v>
      </c>
      <c r="P165" s="3">
        <f t="shared" si="33"/>
        <v>84.792217566314974</v>
      </c>
      <c r="Q165" s="3">
        <f t="shared" si="34"/>
        <v>-89.989555985581106</v>
      </c>
      <c r="R165">
        <f t="shared" si="35"/>
        <v>90.010444014418894</v>
      </c>
      <c r="S165">
        <f t="shared" si="36"/>
        <v>1.5823776962227579E-3</v>
      </c>
      <c r="T165">
        <f t="shared" si="19"/>
        <v>84.792217566314974</v>
      </c>
    </row>
    <row r="166" spans="1:20" x14ac:dyDescent="0.25">
      <c r="A166">
        <f t="shared" si="20"/>
        <v>9.9801533060225136</v>
      </c>
      <c r="B166">
        <f t="shared" si="37"/>
        <v>1.5883907314684043</v>
      </c>
      <c r="C166" t="str">
        <f t="shared" si="21"/>
        <v>3.16486876465231-17296.7170026358i</v>
      </c>
      <c r="D166" t="str">
        <f t="shared" si="22"/>
        <v>3.47812499998342-10019.8861690268i</v>
      </c>
      <c r="E166" t="str">
        <f t="shared" si="23"/>
        <v>162.469536960047+0.00118553695381908i</v>
      </c>
      <c r="F166" t="str">
        <f t="shared" si="24"/>
        <v>2.90990990990725-94030.4632294539i</v>
      </c>
      <c r="G166" t="str">
        <f t="shared" si="25"/>
        <v>0.999999999999082-9.58094717377282E-07i</v>
      </c>
      <c r="H166" t="str">
        <f t="shared" si="26"/>
        <v>470.588248067008+0.0382449135937413i</v>
      </c>
      <c r="I166" t="str">
        <f t="shared" si="27"/>
        <v>33.6192992536331-299592.125634642i</v>
      </c>
      <c r="K166" t="str">
        <f t="shared" si="28"/>
        <v>0.0106249996414352-1.82159310453372E-06i</v>
      </c>
      <c r="L166" t="str">
        <f t="shared" si="29"/>
        <v>0.00025-296.09592675631i</v>
      </c>
      <c r="M166" t="str">
        <f t="shared" si="30"/>
        <v>0.0025-78.3783335531407i</v>
      </c>
      <c r="N166">
        <f t="shared" si="31"/>
        <v>90.010483701668718</v>
      </c>
      <c r="O166">
        <f t="shared" si="32"/>
        <v>84.759273742149048</v>
      </c>
      <c r="P166" s="3">
        <f t="shared" si="33"/>
        <v>84.759273742149048</v>
      </c>
      <c r="Q166" s="3">
        <f t="shared" si="34"/>
        <v>-89.989516298331282</v>
      </c>
      <c r="R166">
        <f t="shared" si="35"/>
        <v>90.010483701668718</v>
      </c>
      <c r="S166">
        <f t="shared" si="36"/>
        <v>1.5883907314684044E-3</v>
      </c>
      <c r="T166">
        <f t="shared" si="19"/>
        <v>84.759273742149048</v>
      </c>
    </row>
    <row r="167" spans="1:20" x14ac:dyDescent="0.25">
      <c r="A167">
        <f t="shared" si="20"/>
        <v>10.018077888585399</v>
      </c>
      <c r="B167">
        <f t="shared" si="37"/>
        <v>1.5944266162479843</v>
      </c>
      <c r="C167" t="str">
        <f t="shared" si="21"/>
        <v>3.16486876401046-17231.238300417i</v>
      </c>
      <c r="D167" t="str">
        <f t="shared" si="22"/>
        <v>3.4781249999833-9981.95474106858i</v>
      </c>
      <c r="E167" t="str">
        <f t="shared" si="23"/>
        <v>162.469536960033+0.00119004199438127i</v>
      </c>
      <c r="F167" t="str">
        <f t="shared" si="24"/>
        <v>2.90990990990722-93674.5001289849i</v>
      </c>
      <c r="G167" t="str">
        <f t="shared" si="25"/>
        <v>0.999999999999075-9.61735477303308E-07i</v>
      </c>
      <c r="H167" t="str">
        <f t="shared" si="26"/>
        <v>470.588248164268+0.0383902442592049i</v>
      </c>
      <c r="I167" t="str">
        <f t="shared" si="27"/>
        <v>33.6192992516271-298457.985346574i</v>
      </c>
      <c r="K167" t="str">
        <f t="shared" si="28"/>
        <v>0.0106249996387049-1.82851515778925E-06i</v>
      </c>
      <c r="L167" t="str">
        <f t="shared" si="29"/>
        <v>0.00025-294.975021673949i</v>
      </c>
      <c r="M167" t="str">
        <f t="shared" si="30"/>
        <v>0.0025-78.0816233842804i</v>
      </c>
      <c r="N167">
        <f t="shared" si="31"/>
        <v>90.010523539729988</v>
      </c>
      <c r="O167">
        <f t="shared" si="32"/>
        <v>84.726329918004026</v>
      </c>
      <c r="P167" s="3">
        <f t="shared" si="33"/>
        <v>84.726329918004026</v>
      </c>
      <c r="Q167" s="3">
        <f t="shared" si="34"/>
        <v>-89.989476460270012</v>
      </c>
      <c r="R167">
        <f t="shared" si="35"/>
        <v>90.010523539729988</v>
      </c>
      <c r="S167">
        <f t="shared" si="36"/>
        <v>1.5944266162479844E-3</v>
      </c>
      <c r="T167">
        <f t="shared" si="19"/>
        <v>84.726329918004026</v>
      </c>
    </row>
    <row r="168" spans="1:20" x14ac:dyDescent="0.25">
      <c r="A168">
        <f t="shared" si="20"/>
        <v>10.056146584562024</v>
      </c>
      <c r="B168">
        <f t="shared" si="37"/>
        <v>1.6004854373897266</v>
      </c>
      <c r="C168" t="str">
        <f t="shared" si="21"/>
        <v>3.16486876336378-17166.0074753464i</v>
      </c>
      <c r="D168" t="str">
        <f t="shared" si="22"/>
        <v>3.47812499998318-9944.16690688049i</v>
      </c>
      <c r="E168" t="str">
        <f t="shared" si="23"/>
        <v>162.46953696002+0.00119456415409904i</v>
      </c>
      <c r="F168" t="str">
        <f t="shared" si="24"/>
        <v>2.90990990990721-93319.8845676494i</v>
      </c>
      <c r="G168" t="str">
        <f t="shared" si="25"/>
        <v>0.999999999999068-9.65390072117054E-07i</v>
      </c>
      <c r="H168" t="str">
        <f t="shared" si="26"/>
        <v>470.588248262264+0.0385361271811255i</v>
      </c>
      <c r="I168" t="str">
        <f t="shared" si="27"/>
        <v>33.6192992496054-297328.138476823i</v>
      </c>
      <c r="K168" t="str">
        <f t="shared" si="28"/>
        <v>0.0106249996359539-1.83546351484095E-06i</v>
      </c>
      <c r="L168" t="str">
        <f t="shared" si="29"/>
        <v>0.00025-293.858359906305i</v>
      </c>
      <c r="M168" t="str">
        <f t="shared" si="30"/>
        <v>0.0025-77.7860364457865i</v>
      </c>
      <c r="N168">
        <f t="shared" si="31"/>
        <v>90.010563529175869</v>
      </c>
      <c r="O168">
        <f t="shared" si="32"/>
        <v>84.693386093880321</v>
      </c>
      <c r="P168" s="3">
        <f t="shared" si="33"/>
        <v>84.693386093880321</v>
      </c>
      <c r="Q168" s="3">
        <f t="shared" si="34"/>
        <v>-89.989436470824131</v>
      </c>
      <c r="R168">
        <f t="shared" si="35"/>
        <v>90.010563529175869</v>
      </c>
      <c r="S168">
        <f t="shared" si="36"/>
        <v>1.6004854373897267E-3</v>
      </c>
      <c r="T168">
        <f t="shared" si="19"/>
        <v>84.693386093880321</v>
      </c>
    </row>
    <row r="169" spans="1:20" x14ac:dyDescent="0.25">
      <c r="A169">
        <f t="shared" si="20"/>
        <v>10.09435994158336</v>
      </c>
      <c r="B169">
        <f t="shared" si="37"/>
        <v>1.6065672820518075</v>
      </c>
      <c r="C169" t="str">
        <f t="shared" si="21"/>
        <v>3.16486876271212-17101.0235890562i</v>
      </c>
      <c r="D169" t="str">
        <f t="shared" si="22"/>
        <v>3.47812499998303-9906.52212287178i</v>
      </c>
      <c r="E169" t="str">
        <f t="shared" si="23"/>
        <v>162.469536960007+0.00119910349802536i</v>
      </c>
      <c r="F169" t="str">
        <f t="shared" si="24"/>
        <v>2.90990990990717-92966.6114441823i</v>
      </c>
      <c r="G169" t="str">
        <f t="shared" si="25"/>
        <v>0.999999999999061-9.69058554391093E-07i</v>
      </c>
      <c r="H169" t="str">
        <f t="shared" si="26"/>
        <v>470.588248361009+0.0386825644580783i</v>
      </c>
      <c r="I169" t="str">
        <f t="shared" si="27"/>
        <v>33.6192992475684-296202.568772163i</v>
      </c>
      <c r="K169" t="str">
        <f t="shared" si="28"/>
        <v>0.0106249996331819-1.84243827564318E-06i</v>
      </c>
      <c r="L169" t="str">
        <f t="shared" si="29"/>
        <v>0.00025-292.745925389823i</v>
      </c>
      <c r="M169" t="str">
        <f t="shared" si="30"/>
        <v>0.0025-77.4915684855413i</v>
      </c>
      <c r="N169">
        <f t="shared" si="31"/>
        <v>90.01060367058156</v>
      </c>
      <c r="O169">
        <f t="shared" si="32"/>
        <v>84.660442269777803</v>
      </c>
      <c r="P169" s="3">
        <f t="shared" si="33"/>
        <v>84.660442269777803</v>
      </c>
      <c r="Q169" s="3">
        <f t="shared" si="34"/>
        <v>-89.98939632941844</v>
      </c>
      <c r="R169">
        <f t="shared" si="35"/>
        <v>90.01060367058156</v>
      </c>
      <c r="S169">
        <f t="shared" si="36"/>
        <v>1.6065672820518076E-3</v>
      </c>
      <c r="T169">
        <f t="shared" si="19"/>
        <v>84.660442269777803</v>
      </c>
    </row>
    <row r="170" spans="1:20" x14ac:dyDescent="0.25">
      <c r="A170">
        <f t="shared" si="20"/>
        <v>10.132718509361377</v>
      </c>
      <c r="B170">
        <f t="shared" si="37"/>
        <v>1.6126722377236045</v>
      </c>
      <c r="C170" t="str">
        <f t="shared" si="21"/>
        <v>3.16486876205549-17036.2857067315i</v>
      </c>
      <c r="D170" t="str">
        <f t="shared" si="22"/>
        <v>3.4781249999829-9869.01984750974i</v>
      </c>
      <c r="E170" t="str">
        <f t="shared" si="23"/>
        <v>162.469536959993+0.00120366009146026i</v>
      </c>
      <c r="F170" t="str">
        <f t="shared" si="24"/>
        <v>2.90990990990716-92614.6756766327i</v>
      </c>
      <c r="G170" t="str">
        <f t="shared" si="25"/>
        <v>0.999999999999054-9.72740976897772E-07i</v>
      </c>
      <c r="H170" t="str">
        <f t="shared" si="26"/>
        <v>470.588248460505+0.0388295581966117i</v>
      </c>
      <c r="I170" t="str">
        <f t="shared" si="27"/>
        <v>33.6192992455165-295081.260040899i</v>
      </c>
      <c r="K170" t="str">
        <f t="shared" si="28"/>
        <v>0.0106249996303888-1.84943954053013E-06i</v>
      </c>
      <c r="L170" t="str">
        <f t="shared" si="29"/>
        <v>0.00025-291.637702121761i</v>
      </c>
      <c r="M170" t="str">
        <f t="shared" si="30"/>
        <v>0.0025-77.1982152675248i</v>
      </c>
      <c r="N170">
        <f t="shared" si="31"/>
        <v>90.010643964524562</v>
      </c>
      <c r="O170">
        <f t="shared" si="32"/>
        <v>84.627498445696716</v>
      </c>
      <c r="P170" s="3">
        <f t="shared" si="33"/>
        <v>84.627498445696716</v>
      </c>
      <c r="Q170" s="3">
        <f t="shared" si="34"/>
        <v>-89.989356035475438</v>
      </c>
      <c r="R170">
        <f t="shared" si="35"/>
        <v>90.010643964524562</v>
      </c>
      <c r="S170">
        <f t="shared" si="36"/>
        <v>1.6126722377236044E-3</v>
      </c>
      <c r="T170">
        <f t="shared" si="19"/>
        <v>84.627498445696716</v>
      </c>
    </row>
    <row r="171" spans="1:20" x14ac:dyDescent="0.25">
      <c r="A171">
        <f t="shared" si="20"/>
        <v>10.17122283969695</v>
      </c>
      <c r="B171">
        <f t="shared" si="37"/>
        <v>1.6188003922269543</v>
      </c>
      <c r="C171" t="str">
        <f t="shared" si="21"/>
        <v>3.16486876139383-16971.7928970961i</v>
      </c>
      <c r="D171" t="str">
        <f t="shared" si="22"/>
        <v>3.47812499998276-9831.65954131143i</v>
      </c>
      <c r="E171" t="str">
        <f t="shared" si="23"/>
        <v>162.469536959978+0.0012082339999519i</v>
      </c>
      <c r="F171" t="str">
        <f t="shared" si="24"/>
        <v>2.90990990990712-92264.0722022854i</v>
      </c>
      <c r="G171" t="str">
        <f t="shared" si="25"/>
        <v>0.999999999999047-9.76437392609976E-07i</v>
      </c>
      <c r="H171" t="str">
        <f t="shared" si="26"/>
        <v>470.588248560761+0.038977110511278i</v>
      </c>
      <c r="I171" t="str">
        <f t="shared" si="27"/>
        <v>33.6192992434488-293964.196152628i</v>
      </c>
      <c r="K171" t="str">
        <f t="shared" si="28"/>
        <v>0.0106249996275744-1.85646741021723E-06i</v>
      </c>
      <c r="L171" t="str">
        <f t="shared" si="29"/>
        <v>0.00025-290.533674159953i</v>
      </c>
      <c r="M171" t="str">
        <f t="shared" si="30"/>
        <v>0.0025-76.9059725717521i</v>
      </c>
      <c r="N171">
        <f t="shared" si="31"/>
        <v>90.01068441158445</v>
      </c>
      <c r="O171">
        <f t="shared" si="32"/>
        <v>84.594554621637201</v>
      </c>
      <c r="P171" s="3">
        <f t="shared" si="33"/>
        <v>84.594554621637201</v>
      </c>
      <c r="Q171" s="3">
        <f t="shared" si="34"/>
        <v>-89.98931558841555</v>
      </c>
      <c r="R171">
        <f t="shared" si="35"/>
        <v>90.01068441158445</v>
      </c>
      <c r="S171">
        <f t="shared" si="36"/>
        <v>1.6188003922269544E-3</v>
      </c>
      <c r="T171">
        <f t="shared" si="19"/>
        <v>84.594554621637201</v>
      </c>
    </row>
    <row r="172" spans="1:20" x14ac:dyDescent="0.25">
      <c r="A172">
        <f t="shared" si="20"/>
        <v>10.209873486487799</v>
      </c>
      <c r="B172">
        <f t="shared" si="37"/>
        <v>1.6249518337174167</v>
      </c>
      <c r="C172" t="str">
        <f t="shared" si="21"/>
        <v>3.16486876072722-16907.5442323996i</v>
      </c>
      <c r="D172" t="str">
        <f t="shared" si="22"/>
        <v>3.47812499998265-9794.44066683642i</v>
      </c>
      <c r="E172" t="str">
        <f t="shared" si="23"/>
        <v>162.469536959965+0.00121282528929734i</v>
      </c>
      <c r="F172" t="str">
        <f t="shared" si="24"/>
        <v>2.90990990990711-91914.7959775926i</v>
      </c>
      <c r="G172" t="str">
        <f t="shared" si="25"/>
        <v>0.999999999999039-9.80147854701887E-07i</v>
      </c>
      <c r="H172" t="str">
        <f t="shared" si="26"/>
        <v>470.588248661778+0.0391252235246655i</v>
      </c>
      <c r="I172" t="str">
        <f t="shared" si="27"/>
        <v>33.6192992413653-292851.361038009i</v>
      </c>
      <c r="K172" t="str">
        <f t="shared" si="28"/>
        <v>0.0106249996247386-1.86352198580265E-06i</v>
      </c>
      <c r="L172" t="str">
        <f t="shared" si="29"/>
        <v>0.00025-289.433825622587i</v>
      </c>
      <c r="M172" t="str">
        <f t="shared" si="30"/>
        <v>0.0025-76.6148361942142i</v>
      </c>
      <c r="N172">
        <f t="shared" si="31"/>
        <v>90.010725012343116</v>
      </c>
      <c r="O172">
        <f t="shared" si="32"/>
        <v>84.561610797599627</v>
      </c>
      <c r="P172" s="3">
        <f t="shared" si="33"/>
        <v>84.561610797599627</v>
      </c>
      <c r="Q172" s="3">
        <f t="shared" si="34"/>
        <v>-89.989274987656884</v>
      </c>
      <c r="R172">
        <f t="shared" si="35"/>
        <v>90.010725012343116</v>
      </c>
      <c r="S172">
        <f t="shared" si="36"/>
        <v>1.6249518337174166E-3</v>
      </c>
      <c r="T172">
        <f t="shared" ref="T172:T235" si="38">P172</f>
        <v>84.561610797599627</v>
      </c>
    </row>
    <row r="173" spans="1:20" x14ac:dyDescent="0.25">
      <c r="A173">
        <f t="shared" ref="A173:A236" si="39">2*PI()*B173</f>
        <v>10.248671005736453</v>
      </c>
      <c r="B173">
        <f t="shared" si="37"/>
        <v>1.6311266506855429</v>
      </c>
      <c r="C173" t="str">
        <f t="shared" ref="C173:C236" si="40">IMPRODUCT(D173,E173,$C$40,,K173,$C$41)</f>
        <v>3.16486876005542-16843.5387884029i</v>
      </c>
      <c r="D173" t="str">
        <f t="shared" ref="D173:D236" si="41">IMDIV(IMPRODUCT($C$37,$C$38,COMPLEX(1,A173/$C$38)),IMSUM(-1*A173*A173/$C$39,COMPLEX(0,1*A173)))</f>
        <v>3.4781249999825-9757.36268867855i</v>
      </c>
      <c r="E173" t="str">
        <f t="shared" ref="E173:E236" si="42">IMDIV(IMPRODUCT(IMSUM(F173,G173),$C$29,H173),IMSUM(1,I173))</f>
        <v>162.469536959951+0.00121743402554397i</v>
      </c>
      <c r="F173" t="str">
        <f t="shared" ref="F173:F236" si="43">IMDIV(IMPRODUCT($C$14,$C$15,COMPLEX(1,A173/$C$15)),IMSUM(-1*A173*A173/$C$16,COMPLEX(0,A173)))</f>
        <v>2.90990990990708-91566.8419780971i</v>
      </c>
      <c r="G173" t="str">
        <f t="shared" ref="G173:G236" si="44">IMDIV(1,COMPLEX(1,A173*$C$9*$C$10))</f>
        <v>0.999999999999032-9.83872416549747E-07i</v>
      </c>
      <c r="H173" t="str">
        <f t="shared" ref="H173:H236" si="45">IMDIV($C$3,IMSUM(K173,COMPLEX(0,$C$28*A173)))</f>
        <v>470.58824876357+0.0392738993674296i</v>
      </c>
      <c r="I173" t="str">
        <f t="shared" ref="I173:I236" si="46">IMPRODUCT(F173,$C$29,H173,$C$31)</f>
        <v>33.6192992392663-291742.738688537i</v>
      </c>
      <c r="K173" t="str">
        <f t="shared" ref="K173:K236" si="47">IF($C$26&lt;=0,IMDIV(1,IMSUM(IMDIV(1,L173),1/$C$18)),IMDIV(1,IMSUM(IMDIV(1,L173),1/$C$18,IMDIV(1,M173))))</f>
        <v>0.0106249996218811-1.87060336876873E-06i</v>
      </c>
      <c r="L173" t="str">
        <f t="shared" ref="L173:L236" si="48">IMSUM($C$21/$C$22,IMDIV(1,COMPLEX(0,$C$20*$C$22*A173)))</f>
        <v>0.00025-288.338140687972i</v>
      </c>
      <c r="M173" t="str">
        <f t="shared" ref="M173:M236" si="49">IMSUM($C$25/$C$26,IMDIV(1,COMPLEX(0,$C$24*$C$26*A173)))</f>
        <v>0.0025-76.3248019468162i</v>
      </c>
      <c r="N173">
        <f t="shared" ref="N173:N236" si="50">ABS(R173)</f>
        <v>90.010765767384612</v>
      </c>
      <c r="O173">
        <f t="shared" ref="O173:O236" si="51">ABS(P173)</f>
        <v>84.528666973583853</v>
      </c>
      <c r="P173" s="3">
        <f t="shared" ref="P173:P236" si="52">20*LOG10(IMABS(C173))</f>
        <v>84.528666973583853</v>
      </c>
      <c r="Q173" s="3">
        <f t="shared" ref="Q173:Q236" si="53">IMARGUMENT(C173)*180/PI()</f>
        <v>-89.989234232615388</v>
      </c>
      <c r="R173">
        <f t="shared" ref="R173:R236" si="54">IF(Q173&lt;0,Q173+180,Q173-180)</f>
        <v>90.010765767384612</v>
      </c>
      <c r="S173">
        <f t="shared" ref="S173:S236" si="55">B173/1000</f>
        <v>1.6311266506855429E-3</v>
      </c>
      <c r="T173">
        <f t="shared" si="38"/>
        <v>84.528666973583853</v>
      </c>
    </row>
    <row r="174" spans="1:20" x14ac:dyDescent="0.25">
      <c r="A174">
        <f t="shared" si="39"/>
        <v>10.287615955558252</v>
      </c>
      <c r="B174">
        <f t="shared" ref="B174:B237" si="56">B173*(1+B$42)</f>
        <v>1.637324931958148</v>
      </c>
      <c r="C174" t="str">
        <f t="shared" si="40"/>
        <v>3.16486875937859-16779.7756443667i</v>
      </c>
      <c r="D174" t="str">
        <f t="shared" si="41"/>
        <v>3.47812499998237-9720.42507345878i</v>
      </c>
      <c r="E174" t="str">
        <f t="shared" si="42"/>
        <v>162.469536959937+0.00122206027499001i</v>
      </c>
      <c r="F174" t="str">
        <f t="shared" si="43"/>
        <v>2.90990990990705-91220.2051983651i</v>
      </c>
      <c r="G174" t="str">
        <f t="shared" si="44"/>
        <v>0.999999999999025-9.87611131732629E-07i</v>
      </c>
      <c r="H174" t="str">
        <f t="shared" si="45"/>
        <v>470.588248866129+0.0394231401783198i</v>
      </c>
      <c r="I174" t="str">
        <f t="shared" si="46"/>
        <v>33.6192992371509-290638.313156302i</v>
      </c>
      <c r="K174" t="str">
        <f t="shared" si="47"/>
        <v>0.010624999619002-1.87771166098346E-06i</v>
      </c>
      <c r="L174" t="str">
        <f t="shared" si="48"/>
        <v>0.00025-287.246603594315i</v>
      </c>
      <c r="M174" t="str">
        <f t="shared" si="49"/>
        <v>0.0025-76.0358656573183i</v>
      </c>
      <c r="N174">
        <f t="shared" si="50"/>
        <v>90.010806677295221</v>
      </c>
      <c r="O174">
        <f t="shared" si="51"/>
        <v>84.495723149590305</v>
      </c>
      <c r="P174" s="3">
        <f t="shared" si="52"/>
        <v>84.495723149590305</v>
      </c>
      <c r="Q174" s="3">
        <f t="shared" si="53"/>
        <v>-89.989193322704779</v>
      </c>
      <c r="R174">
        <f t="shared" si="54"/>
        <v>90.010806677295221</v>
      </c>
      <c r="S174">
        <f t="shared" si="55"/>
        <v>1.6373249319581479E-3</v>
      </c>
      <c r="T174">
        <f t="shared" si="38"/>
        <v>84.495723149590305</v>
      </c>
    </row>
    <row r="175" spans="1:20" x14ac:dyDescent="0.25">
      <c r="A175">
        <f t="shared" si="39"/>
        <v>10.326708896189373</v>
      </c>
      <c r="B175">
        <f t="shared" si="56"/>
        <v>1.6435467666995891</v>
      </c>
      <c r="C175" t="str">
        <f t="shared" si="40"/>
        <v>3.1648687586966-16716.2538830363i</v>
      </c>
      <c r="D175" t="str">
        <f t="shared" si="41"/>
        <v>3.47812499998224-9683.6272898171i</v>
      </c>
      <c r="E175" t="str">
        <f t="shared" si="42"/>
        <v>162.469536959922+0.00122670410418575i</v>
      </c>
      <c r="F175" t="str">
        <f t="shared" si="43"/>
        <v>2.90990990990704-90874.8806519099i</v>
      </c>
      <c r="G175" t="str">
        <f t="shared" si="44"/>
        <v>0.999999999999017-9.91364054033206E-07i</v>
      </c>
      <c r="H175" t="str">
        <f t="shared" si="45"/>
        <v>470.588248969473+0.0395729481042142i</v>
      </c>
      <c r="I175" t="str">
        <f t="shared" si="46"/>
        <v>33.6192992350193-289538.06855378i</v>
      </c>
      <c r="K175" t="str">
        <f t="shared" si="47"/>
        <v>0.0106249996161009-1.88484696470187E-06i</v>
      </c>
      <c r="L175" t="str">
        <f t="shared" si="48"/>
        <v>0.00025-286.159198639485i</v>
      </c>
      <c r="M175" t="str">
        <f t="shared" si="49"/>
        <v>0.0025-75.7480231692752i</v>
      </c>
      <c r="N175">
        <f t="shared" si="50"/>
        <v>90.010847742663415</v>
      </c>
      <c r="O175">
        <f t="shared" si="51"/>
        <v>84.462779325618953</v>
      </c>
      <c r="P175" s="3">
        <f t="shared" si="52"/>
        <v>84.462779325618953</v>
      </c>
      <c r="Q175" s="3">
        <f t="shared" si="53"/>
        <v>-89.989152257336585</v>
      </c>
      <c r="R175">
        <f t="shared" si="54"/>
        <v>90.010847742663415</v>
      </c>
      <c r="S175">
        <f t="shared" si="55"/>
        <v>1.6435467666995891E-3</v>
      </c>
      <c r="T175">
        <f t="shared" si="38"/>
        <v>84.462779325618953</v>
      </c>
    </row>
    <row r="176" spans="1:20" x14ac:dyDescent="0.25">
      <c r="A176">
        <f t="shared" si="39"/>
        <v>10.365950389994893</v>
      </c>
      <c r="B176">
        <f t="shared" si="56"/>
        <v>1.6497922444130475</v>
      </c>
      <c r="C176" t="str">
        <f t="shared" si="40"/>
        <v>3.16486875800941-16652.9725906302i</v>
      </c>
      <c r="D176" t="str">
        <f t="shared" si="41"/>
        <v>3.47812499998211-9646.968808405i</v>
      </c>
      <c r="E176" t="str">
        <f t="shared" si="42"/>
        <v>162.469536959908+0.00123136557993415i</v>
      </c>
      <c r="F176" t="str">
        <f t="shared" si="43"/>
        <v>2.90990990990703-90530.8633711218i</v>
      </c>
      <c r="G176" t="str">
        <f t="shared" si="44"/>
        <v>0.99999999999901-9.95131237438525E-07i</v>
      </c>
      <c r="H176" t="str">
        <f t="shared" si="45"/>
        <v>470.588249073604+0.0397233253001499i</v>
      </c>
      <c r="I176" t="str">
        <f t="shared" si="46"/>
        <v>33.6192992328717-288441.989053579i</v>
      </c>
      <c r="K176" t="str">
        <f t="shared" si="47"/>
        <v>0.0106249996131777-1.89200938256763E-06i</v>
      </c>
      <c r="L176" t="str">
        <f t="shared" si="48"/>
        <v>0.00025-285.075910180797i</v>
      </c>
      <c r="M176" t="str">
        <f t="shared" si="49"/>
        <v>0.0025-75.4612703419756i</v>
      </c>
      <c r="N176">
        <f t="shared" si="50"/>
        <v>90.010888964079939</v>
      </c>
      <c r="O176">
        <f t="shared" si="51"/>
        <v>84.429835501670127</v>
      </c>
      <c r="P176" s="3">
        <f t="shared" si="52"/>
        <v>84.429835501670127</v>
      </c>
      <c r="Q176" s="3">
        <f t="shared" si="53"/>
        <v>-89.989111035920061</v>
      </c>
      <c r="R176">
        <f t="shared" si="54"/>
        <v>90.010888964079939</v>
      </c>
      <c r="S176">
        <f t="shared" si="55"/>
        <v>1.6497922444130475E-3</v>
      </c>
      <c r="T176">
        <f t="shared" si="38"/>
        <v>84.429835501670127</v>
      </c>
    </row>
    <row r="177" spans="1:20" x14ac:dyDescent="0.25">
      <c r="A177">
        <f t="shared" si="39"/>
        <v>10.405341001476874</v>
      </c>
      <c r="B177">
        <f t="shared" si="56"/>
        <v>1.6560614549418171</v>
      </c>
      <c r="C177" t="str">
        <f t="shared" si="40"/>
        <v>3.16486875731703-16589.9308568256i</v>
      </c>
      <c r="D177" t="str">
        <f t="shared" si="41"/>
        <v>3.47812499998198-9610.4491018779i</v>
      </c>
      <c r="E177" t="str">
        <f t="shared" si="42"/>
        <v>162.469536959893+0.00123604476929209i</v>
      </c>
      <c r="F177" t="str">
        <f t="shared" si="43"/>
        <v>2.909909909907-90188.1484071963i</v>
      </c>
      <c r="G177" t="str">
        <f t="shared" si="44"/>
        <v>0.999999999999002-9.98912736140783E-07i</v>
      </c>
      <c r="H177" t="str">
        <f t="shared" si="45"/>
        <v>470.588249178526+0.0398742739293506i</v>
      </c>
      <c r="I177" t="str">
        <f t="shared" si="46"/>
        <v>33.619299230707-287350.058888225i</v>
      </c>
      <c r="K177" t="str">
        <f t="shared" si="47"/>
        <v>0.0106249996102323-0.0000018991990176144i</v>
      </c>
      <c r="L177" t="str">
        <f t="shared" si="48"/>
        <v>0.00025-283.996722634785i</v>
      </c>
      <c r="M177" t="str">
        <f t="shared" si="49"/>
        <v>0.0025-75.1756030503845i</v>
      </c>
      <c r="N177">
        <f t="shared" si="50"/>
        <v>90.010930342137783</v>
      </c>
      <c r="O177">
        <f t="shared" si="51"/>
        <v>84.396891677743909</v>
      </c>
      <c r="P177" s="3">
        <f t="shared" si="52"/>
        <v>84.396891677743909</v>
      </c>
      <c r="Q177" s="3">
        <f t="shared" si="53"/>
        <v>-89.989069657862217</v>
      </c>
      <c r="R177">
        <f t="shared" si="54"/>
        <v>90.010930342137783</v>
      </c>
      <c r="S177">
        <f t="shared" si="55"/>
        <v>1.6560614549418172E-3</v>
      </c>
      <c r="T177">
        <f t="shared" si="38"/>
        <v>84.396891677743909</v>
      </c>
    </row>
    <row r="178" spans="1:20" x14ac:dyDescent="0.25">
      <c r="A178">
        <f t="shared" si="39"/>
        <v>10.444881297282485</v>
      </c>
      <c r="B178">
        <f t="shared" si="56"/>
        <v>1.6623544884705961</v>
      </c>
      <c r="C178" t="str">
        <f t="shared" si="40"/>
        <v>3.1648687566193-16527.127774746i</v>
      </c>
      <c r="D178" t="str">
        <f t="shared" si="41"/>
        <v>3.47812499998184-9574.06764488762i</v>
      </c>
      <c r="E178" t="str">
        <f t="shared" si="42"/>
        <v>162.469536959879+0.00124074173957129i</v>
      </c>
      <c r="F178" t="str">
        <f t="shared" si="43"/>
        <v>2.90990990990698-89846.7308300643i</v>
      </c>
      <c r="G178" t="str">
        <f t="shared" si="44"/>
        <v>0.999999999998995-1.00270860453811E-06i</v>
      </c>
      <c r="H178" t="str">
        <f t="shared" si="45"/>
        <v>470.58824928425+0.0400257961632641i</v>
      </c>
      <c r="I178" t="str">
        <f t="shared" si="46"/>
        <v>33.6192992285268-286262.262349941i</v>
      </c>
      <c r="K178" t="str">
        <f t="shared" si="47"/>
        <v>0.0106249996072644-1.90641597326742E-06i</v>
      </c>
      <c r="L178" t="str">
        <f t="shared" si="48"/>
        <v>0.00025-282.921620476973i</v>
      </c>
      <c r="M178" t="str">
        <f t="shared" si="49"/>
        <v>0.0025-74.8910171850812i</v>
      </c>
      <c r="N178">
        <f t="shared" si="50"/>
        <v>90.010971877432183</v>
      </c>
      <c r="O178">
        <f t="shared" si="51"/>
        <v>84.363947853840514</v>
      </c>
      <c r="P178" s="3">
        <f t="shared" si="52"/>
        <v>84.363947853840514</v>
      </c>
      <c r="Q178" s="3">
        <f t="shared" si="53"/>
        <v>-89.989028122567817</v>
      </c>
      <c r="R178">
        <f t="shared" si="54"/>
        <v>90.010971877432183</v>
      </c>
      <c r="S178">
        <f t="shared" si="55"/>
        <v>1.662354488470596E-3</v>
      </c>
      <c r="T178">
        <f t="shared" si="38"/>
        <v>84.363947853840514</v>
      </c>
    </row>
    <row r="179" spans="1:20" x14ac:dyDescent="0.25">
      <c r="A179">
        <f t="shared" si="39"/>
        <v>10.484571846212161</v>
      </c>
      <c r="B179">
        <f t="shared" si="56"/>
        <v>1.6686714355267844</v>
      </c>
      <c r="C179" t="str">
        <f t="shared" si="40"/>
        <v>3.16486875591631-16464.5624409481i</v>
      </c>
      <c r="D179" t="str">
        <f t="shared" si="41"/>
        <v>3.47812499998169-9537.82391407463i</v>
      </c>
      <c r="E179" t="str">
        <f t="shared" si="42"/>
        <v>162.469536959864+0.00124545655833941i</v>
      </c>
      <c r="F179" t="str">
        <f t="shared" si="43"/>
        <v>2.90990990990694-89506.6057283187i</v>
      </c>
      <c r="G179" t="str">
        <f t="shared" si="44"/>
        <v>0.999999999998987-1.00651889723535E-06i</v>
      </c>
      <c r="H179" t="str">
        <f t="shared" si="45"/>
        <v>470.588249390774+0.0401778941815853i</v>
      </c>
      <c r="I179" t="str">
        <f t="shared" si="46"/>
        <v>33.6192992263292-285178.583790403i</v>
      </c>
      <c r="K179" t="str">
        <f t="shared" si="47"/>
        <v>0.010624999604274-1.91366035334489E-06i</v>
      </c>
      <c r="L179" t="str">
        <f t="shared" si="48"/>
        <v>0.00025-281.850588241655i</v>
      </c>
      <c r="M179" t="str">
        <f t="shared" si="49"/>
        <v>0.0025-74.6075086522028i</v>
      </c>
      <c r="N179">
        <f t="shared" si="50"/>
        <v>90.011013570560621</v>
      </c>
      <c r="O179">
        <f t="shared" si="51"/>
        <v>84.331004029960113</v>
      </c>
      <c r="P179" s="3">
        <f t="shared" si="52"/>
        <v>84.331004029960113</v>
      </c>
      <c r="Q179" s="3">
        <f t="shared" si="53"/>
        <v>-89.988986429439379</v>
      </c>
      <c r="R179">
        <f t="shared" si="54"/>
        <v>90.011013570560621</v>
      </c>
      <c r="S179">
        <f t="shared" si="55"/>
        <v>1.6686714355267844E-3</v>
      </c>
      <c r="T179">
        <f t="shared" si="38"/>
        <v>84.331004029960113</v>
      </c>
    </row>
    <row r="180" spans="1:20" x14ac:dyDescent="0.25">
      <c r="A180">
        <f t="shared" si="39"/>
        <v>10.524413219227768</v>
      </c>
      <c r="B180">
        <f t="shared" si="56"/>
        <v>1.6750123869817863</v>
      </c>
      <c r="C180" t="str">
        <f t="shared" si="40"/>
        <v>3.1648687552079-16402.2339554083i</v>
      </c>
      <c r="D180" t="str">
        <f t="shared" si="41"/>
        <v>3.47812499998156-9501.71738806074i</v>
      </c>
      <c r="E180" t="str">
        <f t="shared" si="42"/>
        <v>162.469536959849+0.00125018929342068i</v>
      </c>
      <c r="F180" t="str">
        <f t="shared" si="43"/>
        <v>2.90990990990693-89167.7682091463i</v>
      </c>
      <c r="G180" t="str">
        <f t="shared" si="44"/>
        <v>0.999999999998979-1.01034366904484E-06i</v>
      </c>
      <c r="H180" t="str">
        <f t="shared" si="45"/>
        <v>470.588249498115+0.0403305701722962i</v>
      </c>
      <c r="I180" t="str">
        <f t="shared" si="46"/>
        <v>33.6192992241159-284099.007620538i</v>
      </c>
      <c r="K180" t="str">
        <f t="shared" si="47"/>
        <v>0.0106249996012607-1.92093226205956E-06i</v>
      </c>
      <c r="L180" t="str">
        <f t="shared" si="48"/>
        <v>0.00025-280.783610521672i</v>
      </c>
      <c r="M180" t="str">
        <f t="shared" si="49"/>
        <v>0.0025-74.3250733733836i</v>
      </c>
      <c r="N180">
        <f t="shared" si="50"/>
        <v>90.011055422122922</v>
      </c>
      <c r="O180">
        <f t="shared" si="51"/>
        <v>84.298060206102804</v>
      </c>
      <c r="P180" s="3">
        <f t="shared" si="52"/>
        <v>84.298060206102804</v>
      </c>
      <c r="Q180" s="3">
        <f t="shared" si="53"/>
        <v>-89.988944577877078</v>
      </c>
      <c r="R180">
        <f t="shared" si="54"/>
        <v>90.011055422122922</v>
      </c>
      <c r="S180">
        <f t="shared" si="55"/>
        <v>1.6750123869817863E-3</v>
      </c>
      <c r="T180">
        <f t="shared" si="38"/>
        <v>84.298060206102804</v>
      </c>
    </row>
    <row r="181" spans="1:20" x14ac:dyDescent="0.25">
      <c r="A181">
        <f t="shared" si="39"/>
        <v>10.564405989460832</v>
      </c>
      <c r="B181">
        <f t="shared" si="56"/>
        <v>1.6813774340523171</v>
      </c>
      <c r="C181" t="str">
        <f t="shared" si="40"/>
        <v>3.16486875449414-16340.1414215107i</v>
      </c>
      <c r="D181" t="str">
        <f t="shared" si="41"/>
        <v>3.47812499998143-9465.74754744149i</v>
      </c>
      <c r="E181" t="str">
        <f t="shared" si="42"/>
        <v>162.469536959834+0.00125494001289701i</v>
      </c>
      <c r="F181" t="str">
        <f t="shared" si="43"/>
        <v>2.90990990990693-88830.2133982559i</v>
      </c>
      <c r="G181" t="str">
        <f t="shared" si="44"/>
        <v>0.999999999998971-0.0000010141829749872i</v>
      </c>
      <c r="H181" t="str">
        <f t="shared" si="45"/>
        <v>470.588249606272+0.0404838263316888i</v>
      </c>
      <c r="I181" t="str">
        <f t="shared" si="46"/>
        <v>33.6192992218854-283023.518310277i</v>
      </c>
      <c r="K181" t="str">
        <f t="shared" si="47"/>
        <v>0.0106249995982245-1.92823180402014E-06i</v>
      </c>
      <c r="L181" t="str">
        <f t="shared" si="48"/>
        <v>0.00025-279.720671968192i</v>
      </c>
      <c r="M181" t="str">
        <f t="shared" si="49"/>
        <v>0.0025-74.0437072856983i</v>
      </c>
      <c r="N181">
        <f t="shared" si="50"/>
        <v>90.011097432721058</v>
      </c>
      <c r="O181">
        <f t="shared" si="51"/>
        <v>84.265116382268857</v>
      </c>
      <c r="P181" s="3">
        <f t="shared" si="52"/>
        <v>84.265116382268857</v>
      </c>
      <c r="Q181" s="3">
        <f t="shared" si="53"/>
        <v>-89.988902567278942</v>
      </c>
      <c r="R181">
        <f t="shared" si="54"/>
        <v>90.011097432721058</v>
      </c>
      <c r="S181">
        <f t="shared" si="55"/>
        <v>1.6813774340523171E-3</v>
      </c>
      <c r="T181">
        <f t="shared" si="38"/>
        <v>84.265116382268857</v>
      </c>
    </row>
    <row r="182" spans="1:20" x14ac:dyDescent="0.25">
      <c r="A182">
        <f t="shared" si="39"/>
        <v>10.604550732220783</v>
      </c>
      <c r="B182">
        <f t="shared" si="56"/>
        <v>1.6877666683017158</v>
      </c>
      <c r="C182" t="str">
        <f t="shared" si="40"/>
        <v>3.16486875377497-16278.2839460332i</v>
      </c>
      <c r="D182" t="str">
        <f t="shared" si="41"/>
        <v>3.47812499998127-9429.9138747785i</v>
      </c>
      <c r="E182" t="str">
        <f t="shared" si="42"/>
        <v>162.469536959819+0.0012597087851092i</v>
      </c>
      <c r="F182" t="str">
        <f t="shared" si="43"/>
        <v>2.90990990990688-88493.9364398067i</v>
      </c>
      <c r="G182" t="str">
        <f t="shared" si="44"/>
        <v>0.999999999998963-1.01803687029214E-06i</v>
      </c>
      <c r="H182" t="str">
        <f t="shared" si="45"/>
        <v>470.588249715246+0.0406376648644035i</v>
      </c>
      <c r="I182" t="str">
        <f t="shared" si="46"/>
        <v>33.6192992196371-281952.100388338i</v>
      </c>
      <c r="K182" t="str">
        <f t="shared" si="47"/>
        <v>0.0106249995951653-1.93555908423292E-06i</v>
      </c>
      <c r="L182" t="str">
        <f t="shared" si="48"/>
        <v>0.00025-278.661757290489i</v>
      </c>
      <c r="M182" t="str">
        <f t="shared" si="49"/>
        <v>0.0025-73.7634063415997i</v>
      </c>
      <c r="N182">
        <f t="shared" si="50"/>
        <v>90.011139602959403</v>
      </c>
      <c r="O182">
        <f t="shared" si="51"/>
        <v>84.23217255845843</v>
      </c>
      <c r="P182" s="3">
        <f t="shared" si="52"/>
        <v>84.23217255845843</v>
      </c>
      <c r="Q182" s="3">
        <f t="shared" si="53"/>
        <v>-89.988860397040597</v>
      </c>
      <c r="R182">
        <f t="shared" si="54"/>
        <v>90.011139602959403</v>
      </c>
      <c r="S182">
        <f t="shared" si="55"/>
        <v>1.6877666683017159E-3</v>
      </c>
      <c r="T182">
        <f t="shared" si="38"/>
        <v>84.23217255845843</v>
      </c>
    </row>
    <row r="183" spans="1:20" x14ac:dyDescent="0.25">
      <c r="A183">
        <f t="shared" si="39"/>
        <v>10.644848025003222</v>
      </c>
      <c r="B183">
        <f t="shared" si="56"/>
        <v>1.6941801816412625</v>
      </c>
      <c r="C183" t="str">
        <f t="shared" si="40"/>
        <v>3.16486875305032-16216.6606391353i</v>
      </c>
      <c r="D183" t="str">
        <f t="shared" si="41"/>
        <v>3.47812499998115-9394.21585459251i</v>
      </c>
      <c r="E183" t="str">
        <f t="shared" si="42"/>
        <v>162.469536959803+0.00126449567865778i</v>
      </c>
      <c r="F183" t="str">
        <f t="shared" si="43"/>
        <v>2.90990990990688-88158.9324963435i</v>
      </c>
      <c r="G183" t="str">
        <f t="shared" si="44"/>
        <v>0.999999999998956-1.02190541039924E-06i</v>
      </c>
      <c r="H183" t="str">
        <f t="shared" si="45"/>
        <v>470.588249825056+0.040792087983459i</v>
      </c>
      <c r="I183" t="str">
        <f t="shared" si="46"/>
        <v>33.6192992173724-280884.738442028i</v>
      </c>
      <c r="K183" t="str">
        <f t="shared" si="47"/>
        <v>0.0106249995920827-1.94291420810314E-06i</v>
      </c>
      <c r="L183" t="str">
        <f t="shared" si="48"/>
        <v>0.00025-277.606851255717i</v>
      </c>
      <c r="M183" t="str">
        <f t="shared" si="49"/>
        <v>0.0025-73.4841665088664i</v>
      </c>
      <c r="N183">
        <f t="shared" si="50"/>
        <v>90.01118193344459</v>
      </c>
      <c r="O183">
        <f t="shared" si="51"/>
        <v>84.199228734671692</v>
      </c>
      <c r="P183" s="3">
        <f t="shared" si="52"/>
        <v>84.199228734671692</v>
      </c>
      <c r="Q183" s="3">
        <f t="shared" si="53"/>
        <v>-89.98881806655541</v>
      </c>
      <c r="R183">
        <f t="shared" si="54"/>
        <v>90.01118193344459</v>
      </c>
      <c r="S183">
        <f t="shared" si="55"/>
        <v>1.6941801816412626E-3</v>
      </c>
      <c r="T183">
        <f t="shared" si="38"/>
        <v>84.199228734671692</v>
      </c>
    </row>
    <row r="184" spans="1:20" x14ac:dyDescent="0.25">
      <c r="A184">
        <f t="shared" si="39"/>
        <v>10.685298447498235</v>
      </c>
      <c r="B184">
        <f t="shared" si="56"/>
        <v>1.7006180663314994</v>
      </c>
      <c r="C184" t="str">
        <f t="shared" si="40"/>
        <v>3.16486875232011-16155.2706143449i</v>
      </c>
      <c r="D184" t="str">
        <f t="shared" si="41"/>
        <v>3.47812499998101-9358.65297335545i</v>
      </c>
      <c r="E184" t="str">
        <f t="shared" si="42"/>
        <v>162.469536959788+0.00126930076240362i</v>
      </c>
      <c r="F184" t="str">
        <f t="shared" si="43"/>
        <v>2.90990990990686-87825.196748721i</v>
      </c>
      <c r="G184" t="str">
        <f t="shared" si="44"/>
        <v>0.999999999998948-1.02578865095875E-06i</v>
      </c>
      <c r="H184" t="str">
        <f t="shared" si="45"/>
        <v>470.588249935702+0.0409470979102824i</v>
      </c>
      <c r="I184" t="str">
        <f t="shared" si="46"/>
        <v>33.6192992150907-279821.417116978i</v>
      </c>
      <c r="K184" t="str">
        <f t="shared" si="47"/>
        <v>0.0106249995889766-1.95029728143664E-06i</v>
      </c>
      <c r="L184" t="str">
        <f t="shared" si="48"/>
        <v>0.00025-276.5559386887i</v>
      </c>
      <c r="M184" t="str">
        <f t="shared" si="49"/>
        <v>0.0025-73.2059837705385i</v>
      </c>
      <c r="N184">
        <f t="shared" si="50"/>
        <v>90.011224424785553</v>
      </c>
      <c r="O184">
        <f t="shared" si="51"/>
        <v>84.166284910908743</v>
      </c>
      <c r="P184" s="3">
        <f t="shared" si="52"/>
        <v>84.166284910908743</v>
      </c>
      <c r="Q184" s="3">
        <f t="shared" si="53"/>
        <v>-89.988775575214447</v>
      </c>
      <c r="R184">
        <f t="shared" si="54"/>
        <v>90.011224424785553</v>
      </c>
      <c r="S184">
        <f t="shared" si="55"/>
        <v>1.7006180663314994E-3</v>
      </c>
      <c r="T184">
        <f t="shared" si="38"/>
        <v>84.166284910908743</v>
      </c>
    </row>
    <row r="185" spans="1:20" x14ac:dyDescent="0.25">
      <c r="A185">
        <f t="shared" si="39"/>
        <v>10.725902581598728</v>
      </c>
      <c r="B185">
        <f t="shared" si="56"/>
        <v>1.707080414983559</v>
      </c>
      <c r="C185" t="str">
        <f t="shared" si="40"/>
        <v>3.16486875158441-16094.1129885462i</v>
      </c>
      <c r="D185" t="str">
        <f t="shared" si="41"/>
        <v>3.47812499998087-9323.22471948331i</v>
      </c>
      <c r="E185" t="str">
        <f t="shared" si="42"/>
        <v>162.469536959773+0.00127412410546965i</v>
      </c>
      <c r="F185" t="str">
        <f t="shared" si="43"/>
        <v>2.90990990990683-87492.7243960388i</v>
      </c>
      <c r="G185" t="str">
        <f t="shared" si="44"/>
        <v>0.99999999999894-1.02968664783239E-06i</v>
      </c>
      <c r="H185" t="str">
        <f t="shared" si="45"/>
        <v>470.588250047189+0.0411026968747404i</v>
      </c>
      <c r="I185" t="str">
        <f t="shared" si="46"/>
        <v>33.6192992127907-278762.121116956i</v>
      </c>
      <c r="K185" t="str">
        <f t="shared" si="47"/>
        <v>0.0106249995858469-1.95770841044127E-06i</v>
      </c>
      <c r="L185" t="str">
        <f t="shared" si="48"/>
        <v>0.00025-275.509004471708i</v>
      </c>
      <c r="M185" t="str">
        <f t="shared" si="49"/>
        <v>0.0025-72.9288541248639i</v>
      </c>
      <c r="N185">
        <f t="shared" si="50"/>
        <v>90.011267077593544</v>
      </c>
      <c r="O185">
        <f t="shared" si="51"/>
        <v>84.133341087169939</v>
      </c>
      <c r="P185" s="3">
        <f t="shared" si="52"/>
        <v>84.133341087169939</v>
      </c>
      <c r="Q185" s="3">
        <f t="shared" si="53"/>
        <v>-89.988732922406456</v>
      </c>
      <c r="R185">
        <f t="shared" si="54"/>
        <v>90.011267077593544</v>
      </c>
      <c r="S185">
        <f t="shared" si="55"/>
        <v>1.7070804149835589E-3</v>
      </c>
      <c r="T185">
        <f t="shared" si="38"/>
        <v>84.133341087169939</v>
      </c>
    </row>
    <row r="186" spans="1:20" x14ac:dyDescent="0.25">
      <c r="A186">
        <f t="shared" si="39"/>
        <v>10.766661011408805</v>
      </c>
      <c r="B186">
        <f t="shared" si="56"/>
        <v>1.7135673205604967</v>
      </c>
      <c r="C186" t="str">
        <f t="shared" si="40"/>
        <v>3.16486875084299-16033.1868819657i</v>
      </c>
      <c r="D186" t="str">
        <f t="shared" si="41"/>
        <v>3.47812499998071-9287.93058332877i</v>
      </c>
      <c r="E186" t="str">
        <f t="shared" si="42"/>
        <v>162.469536959757+0.00127896577724126i</v>
      </c>
      <c r="F186" t="str">
        <f t="shared" si="43"/>
        <v>2.9099099099068-87161.5106555702i</v>
      </c>
      <c r="G186" t="str">
        <f t="shared" si="44"/>
        <v>0.999999999998932-1.03359945709415E-06i</v>
      </c>
      <c r="H186" t="str">
        <f t="shared" si="45"/>
        <v>470.588250159528+0.0412588871151779i</v>
      </c>
      <c r="I186" t="str">
        <f t="shared" si="46"/>
        <v>33.6192992104741-277706.835203634i</v>
      </c>
      <c r="K186" t="str">
        <f t="shared" si="47"/>
        <v>0.0106249995826933-1.96514770172853E-06i</v>
      </c>
      <c r="L186" t="str">
        <f t="shared" si="48"/>
        <v>0.00025-274.46603354424i</v>
      </c>
      <c r="M186" t="str">
        <f t="shared" si="49"/>
        <v>0.0025-72.65277358524i</v>
      </c>
      <c r="N186">
        <f t="shared" si="50"/>
        <v>90.011309892482132</v>
      </c>
      <c r="O186">
        <f t="shared" si="51"/>
        <v>84.100397263455193</v>
      </c>
      <c r="P186" s="3">
        <f t="shared" si="52"/>
        <v>84.100397263455193</v>
      </c>
      <c r="Q186" s="3">
        <f t="shared" si="53"/>
        <v>-89.988690107517868</v>
      </c>
      <c r="R186">
        <f t="shared" si="54"/>
        <v>90.011309892482132</v>
      </c>
      <c r="S186">
        <f t="shared" si="55"/>
        <v>1.7135673205604966E-3</v>
      </c>
      <c r="T186">
        <f t="shared" si="38"/>
        <v>84.100397263455193</v>
      </c>
    </row>
    <row r="187" spans="1:20" x14ac:dyDescent="0.25">
      <c r="A187">
        <f t="shared" si="39"/>
        <v>10.807574323252158</v>
      </c>
      <c r="B187">
        <f t="shared" si="56"/>
        <v>1.7200788763786266</v>
      </c>
      <c r="C187" t="str">
        <f t="shared" si="40"/>
        <v>3.16486875009599-15972.4914181614i</v>
      </c>
      <c r="D187" t="str">
        <f t="shared" si="41"/>
        <v>3.47812499998055-9252.77005717385i</v>
      </c>
      <c r="E187" t="str">
        <f t="shared" si="42"/>
        <v>162.469536959741+0.00128382584736755i</v>
      </c>
      <c r="F187" t="str">
        <f t="shared" si="43"/>
        <v>2.90990990990677-86831.5507626945i</v>
      </c>
      <c r="G187" t="str">
        <f t="shared" si="44"/>
        <v>0.999999999998924-1.03752713503109E-06i</v>
      </c>
      <c r="H187" t="str">
        <f t="shared" si="45"/>
        <v>470.588250272717+0.0414156708784405i</v>
      </c>
      <c r="I187" t="str">
        <f t="shared" si="46"/>
        <v>33.6192992081394-276655.544196366i</v>
      </c>
      <c r="K187" t="str">
        <f t="shared" si="47"/>
        <v>0.0106249995795158-1.97261526231499E-06i</v>
      </c>
      <c r="L187" t="str">
        <f t="shared" si="48"/>
        <v>0.00025-273.427010902809i</v>
      </c>
      <c r="M187" t="str">
        <f t="shared" si="49"/>
        <v>0.0025-72.3777381801551i</v>
      </c>
      <c r="N187">
        <f t="shared" si="50"/>
        <v>90.011352870067228</v>
      </c>
      <c r="O187">
        <f t="shared" si="51"/>
        <v>84.067453439764961</v>
      </c>
      <c r="P187" s="3">
        <f t="shared" si="52"/>
        <v>84.067453439764961</v>
      </c>
      <c r="Q187" s="3">
        <f t="shared" si="53"/>
        <v>-89.988647129932772</v>
      </c>
      <c r="R187">
        <f t="shared" si="54"/>
        <v>90.011352870067228</v>
      </c>
      <c r="S187">
        <f t="shared" si="55"/>
        <v>1.7200788763786265E-3</v>
      </c>
      <c r="T187">
        <f t="shared" si="38"/>
        <v>84.067453439764961</v>
      </c>
    </row>
    <row r="188" spans="1:20" x14ac:dyDescent="0.25">
      <c r="A188">
        <f t="shared" si="39"/>
        <v>10.848643105680516</v>
      </c>
      <c r="B188">
        <f t="shared" si="56"/>
        <v>1.7266151761088653</v>
      </c>
      <c r="C188" t="str">
        <f t="shared" si="40"/>
        <v>3.16486874934331-15912.0257240086i</v>
      </c>
      <c r="D188" t="str">
        <f t="shared" si="41"/>
        <v>3.47812499998042-9217.74263522266i</v>
      </c>
      <c r="E188" t="str">
        <f t="shared" si="42"/>
        <v>162.469536959725+0.00128870438576235i</v>
      </c>
      <c r="F188" t="str">
        <f t="shared" si="43"/>
        <v>2.90990990990676-86502.8399708288i</v>
      </c>
      <c r="G188" t="str">
        <f t="shared" si="44"/>
        <v>0.999999999998915-0.0000010414697381442i</v>
      </c>
      <c r="H188" t="str">
        <f t="shared" si="45"/>
        <v>470.588250386773+0.0415730504199147i</v>
      </c>
      <c r="I188" t="str">
        <f t="shared" si="46"/>
        <v>33.6192992057874-275608.232971987i</v>
      </c>
      <c r="K188" t="str">
        <f t="shared" si="47"/>
        <v>0.010624999576314-1.98011119962388E-06i</v>
      </c>
      <c r="L188" t="str">
        <f t="shared" si="48"/>
        <v>0.00025-272.391921600726i</v>
      </c>
      <c r="M188" t="str">
        <f t="shared" si="49"/>
        <v>0.0025-72.1037439531332i</v>
      </c>
      <c r="N188">
        <f t="shared" si="50"/>
        <v>90.011396010967061</v>
      </c>
      <c r="O188">
        <f t="shared" si="51"/>
        <v>84.034509616099371</v>
      </c>
      <c r="P188" s="3">
        <f t="shared" si="52"/>
        <v>84.034509616099371</v>
      </c>
      <c r="Q188" s="3">
        <f t="shared" si="53"/>
        <v>-89.988603989032939</v>
      </c>
      <c r="R188">
        <f t="shared" si="54"/>
        <v>90.011396010967061</v>
      </c>
      <c r="S188">
        <f t="shared" si="55"/>
        <v>1.7266151761088653E-3</v>
      </c>
      <c r="T188">
        <f t="shared" si="38"/>
        <v>84.034509616099371</v>
      </c>
    </row>
    <row r="189" spans="1:20" x14ac:dyDescent="0.25">
      <c r="A189">
        <f t="shared" si="39"/>
        <v>10.889867949482102</v>
      </c>
      <c r="B189">
        <f t="shared" si="56"/>
        <v>1.7331763137780789</v>
      </c>
      <c r="C189" t="str">
        <f t="shared" si="40"/>
        <v>3.16486874858492-15851.7889296878i</v>
      </c>
      <c r="D189" t="str">
        <f t="shared" si="41"/>
        <v>3.47812499998027-9182.84781359385i</v>
      </c>
      <c r="E189" t="str">
        <f t="shared" si="42"/>
        <v>162.469536959709+0.00129360146260497i</v>
      </c>
      <c r="F189" t="str">
        <f t="shared" si="43"/>
        <v>2.90990990990673-86175.3735513566i</v>
      </c>
      <c r="G189" t="str">
        <f t="shared" si="44"/>
        <v>0.999999999998907-1.04542732314914E-06i</v>
      </c>
      <c r="H189" t="str">
        <f t="shared" si="45"/>
        <v>470.588250501694+0.0417310280035558i</v>
      </c>
      <c r="I189" t="str">
        <f t="shared" si="46"/>
        <v>33.6192992034168-274564.886464564i</v>
      </c>
      <c r="K189" t="str">
        <f t="shared" si="47"/>
        <v>0.0106249995730879-1.98763562148667E-06i</v>
      </c>
      <c r="L189" t="str">
        <f t="shared" si="48"/>
        <v>0.00025-271.360750747884i</v>
      </c>
      <c r="M189" t="str">
        <f t="shared" si="49"/>
        <v>0.0025-71.8307869626753i</v>
      </c>
      <c r="N189">
        <f t="shared" si="50"/>
        <v>90.011439315802264</v>
      </c>
      <c r="O189">
        <f t="shared" si="51"/>
        <v>84.001565792458521</v>
      </c>
      <c r="P189" s="3">
        <f t="shared" si="52"/>
        <v>84.001565792458521</v>
      </c>
      <c r="Q189" s="3">
        <f t="shared" si="53"/>
        <v>-89.988560684197736</v>
      </c>
      <c r="R189">
        <f t="shared" si="54"/>
        <v>90.011439315802264</v>
      </c>
      <c r="S189">
        <f t="shared" si="55"/>
        <v>1.7331763137780789E-3</v>
      </c>
      <c r="T189">
        <f t="shared" si="38"/>
        <v>84.001565792458521</v>
      </c>
    </row>
    <row r="190" spans="1:20" x14ac:dyDescent="0.25">
      <c r="A190">
        <f t="shared" si="39"/>
        <v>10.931249447690135</v>
      </c>
      <c r="B190">
        <f t="shared" si="56"/>
        <v>1.7397623837704357</v>
      </c>
      <c r="C190" t="str">
        <f t="shared" si="40"/>
        <v>3.16486874782074-15791.7801686728i</v>
      </c>
      <c r="D190" t="str">
        <f t="shared" si="41"/>
        <v>3.47812499998013-9148.08509031377i</v>
      </c>
      <c r="E190" t="str">
        <f t="shared" si="42"/>
        <v>162.469536959694+0.0012985171483416i</v>
      </c>
      <c r="F190" t="str">
        <f t="shared" si="43"/>
        <v>2.90990990990671-85849.1467935645i</v>
      </c>
      <c r="G190" t="str">
        <f t="shared" si="44"/>
        <v>0.999999999998899-1.04939994697709E-06i</v>
      </c>
      <c r="H190" t="str">
        <f t="shared" si="45"/>
        <v>470.588250617491+0.0418896059019245i</v>
      </c>
      <c r="I190" t="str">
        <f t="shared" si="46"/>
        <v>33.6192992010288-273525.489665212i</v>
      </c>
      <c r="K190" t="str">
        <f t="shared" si="47"/>
        <v>0.0106249995698372-1.99518863614459E-06i</v>
      </c>
      <c r="L190" t="str">
        <f t="shared" si="48"/>
        <v>0.00025-270.333483510544i</v>
      </c>
      <c r="M190" t="str">
        <f t="shared" si="49"/>
        <v>0.0025-71.5588632822027i</v>
      </c>
      <c r="N190">
        <f t="shared" si="50"/>
        <v>90.011482785195739</v>
      </c>
      <c r="O190">
        <f t="shared" si="51"/>
        <v>83.968621968842768</v>
      </c>
      <c r="P190" s="3">
        <f t="shared" si="52"/>
        <v>83.968621968842768</v>
      </c>
      <c r="Q190" s="3">
        <f t="shared" si="53"/>
        <v>-89.988517214804261</v>
      </c>
      <c r="R190">
        <f t="shared" si="54"/>
        <v>90.011482785195739</v>
      </c>
      <c r="S190">
        <f t="shared" si="55"/>
        <v>1.7397623837704357E-3</v>
      </c>
      <c r="T190">
        <f t="shared" si="38"/>
        <v>83.968621968842768</v>
      </c>
    </row>
    <row r="191" spans="1:20" x14ac:dyDescent="0.25">
      <c r="A191">
        <f t="shared" si="39"/>
        <v>10.972788195591358</v>
      </c>
      <c r="B191">
        <f t="shared" si="56"/>
        <v>1.7463734808287634</v>
      </c>
      <c r="C191" t="str">
        <f t="shared" si="40"/>
        <v>3.16486874705073-15731.9985777169i</v>
      </c>
      <c r="D191" t="str">
        <f t="shared" si="41"/>
        <v>3.47812499997995-9113.45396530886i</v>
      </c>
      <c r="E191" t="str">
        <f t="shared" si="42"/>
        <v>162.469536959677+0.00130345151368615i</v>
      </c>
      <c r="F191" t="str">
        <f t="shared" si="43"/>
        <v>2.90990990990667-85524.1550045698i</v>
      </c>
      <c r="G191" t="str">
        <f t="shared" si="44"/>
        <v>0.99999999999889-0.0000010533876667756i</v>
      </c>
      <c r="H191" t="str">
        <f t="shared" si="45"/>
        <v>470.588250734168+0.0420487863962137i</v>
      </c>
      <c r="I191" t="str">
        <f t="shared" si="46"/>
        <v>33.6192991986215-272490.027621855i</v>
      </c>
      <c r="K191" t="str">
        <f t="shared" si="47"/>
        <v>0.0106249995665618-2.00277035225014E-06i</v>
      </c>
      <c r="L191" t="str">
        <f t="shared" si="48"/>
        <v>0.00025-269.310105111121i</v>
      </c>
      <c r="M191" t="str">
        <f t="shared" si="49"/>
        <v>0.0025-71.2879690000028i</v>
      </c>
      <c r="N191">
        <f t="shared" si="50"/>
        <v>90.011526419772835</v>
      </c>
      <c r="O191">
        <f t="shared" si="51"/>
        <v>83.935678145251998</v>
      </c>
      <c r="P191" s="3">
        <f t="shared" si="52"/>
        <v>83.935678145251998</v>
      </c>
      <c r="Q191" s="3">
        <f t="shared" si="53"/>
        <v>-89.988473580227165</v>
      </c>
      <c r="R191">
        <f t="shared" si="54"/>
        <v>90.011526419772835</v>
      </c>
      <c r="S191">
        <f t="shared" si="55"/>
        <v>1.7463734808287634E-3</v>
      </c>
      <c r="T191">
        <f t="shared" si="38"/>
        <v>83.935678145251998</v>
      </c>
    </row>
    <row r="192" spans="1:20" x14ac:dyDescent="0.25">
      <c r="A192">
        <f t="shared" si="39"/>
        <v>11.014484790734604</v>
      </c>
      <c r="B192">
        <f t="shared" si="56"/>
        <v>1.7530097000559128</v>
      </c>
      <c r="C192" t="str">
        <f t="shared" si="40"/>
        <v>3.16486874627487-15672.4432968423i</v>
      </c>
      <c r="D192" t="str">
        <f t="shared" si="41"/>
        <v>3.47812499997981-9078.95394039895i</v>
      </c>
      <c r="E192" t="str">
        <f t="shared" si="42"/>
        <v>162.469536959661+0.00130840462962107i</v>
      </c>
      <c r="F192" t="str">
        <f t="shared" si="43"/>
        <v>2.90990990990666-85200.3935092583i</v>
      </c>
      <c r="G192" t="str">
        <f t="shared" si="44"/>
        <v>0.999999999998882-1.05739053990934E-06i</v>
      </c>
      <c r="H192" t="str">
        <f t="shared" si="45"/>
        <v>470.588250851736+0.0422085717762893i</v>
      </c>
      <c r="I192" t="str">
        <f t="shared" si="46"/>
        <v>33.619299196197-271458.485439031i</v>
      </c>
      <c r="K192" t="str">
        <f t="shared" si="47"/>
        <v>0.0106249995632614-2.01038087886876E-06i</v>
      </c>
      <c r="L192" t="str">
        <f t="shared" si="48"/>
        <v>0.00025-268.290600827975i</v>
      </c>
      <c r="M192" t="str">
        <f t="shared" si="49"/>
        <v>0.0025-71.0181002191701i</v>
      </c>
      <c r="N192">
        <f t="shared" si="50"/>
        <v>90.011570220161261</v>
      </c>
      <c r="O192">
        <f t="shared" si="51"/>
        <v>83.902734321686694</v>
      </c>
      <c r="P192" s="3">
        <f t="shared" si="52"/>
        <v>83.902734321686694</v>
      </c>
      <c r="Q192" s="3">
        <f t="shared" si="53"/>
        <v>-89.988429779838739</v>
      </c>
      <c r="R192">
        <f t="shared" si="54"/>
        <v>90.011570220161261</v>
      </c>
      <c r="S192">
        <f t="shared" si="55"/>
        <v>1.7530097000559128E-3</v>
      </c>
      <c r="T192">
        <f t="shared" si="38"/>
        <v>83.902734321686694</v>
      </c>
    </row>
    <row r="193" spans="1:20" x14ac:dyDescent="0.25">
      <c r="A193">
        <f t="shared" si="39"/>
        <v>11.056339832939397</v>
      </c>
      <c r="B193">
        <f t="shared" si="56"/>
        <v>1.7596711369161253</v>
      </c>
      <c r="C193" t="str">
        <f t="shared" si="40"/>
        <v>3.16486874549311-15613.1134693261i</v>
      </c>
      <c r="D193" t="str">
        <f t="shared" si="41"/>
        <v>3.47812499997966-9044.58451928946i</v>
      </c>
      <c r="E193" t="str">
        <f t="shared" si="42"/>
        <v>162.469536959644+0.00131337656739859i</v>
      </c>
      <c r="F193" t="str">
        <f t="shared" si="43"/>
        <v>2.90990990990663-84877.8576502109i</v>
      </c>
      <c r="G193" t="str">
        <f t="shared" si="44"/>
        <v>0.999999999998873-1.06140862396098E-06i</v>
      </c>
      <c r="H193" t="str">
        <f t="shared" si="45"/>
        <v>470.588250970197+0.0423689643407141i</v>
      </c>
      <c r="I193" t="str">
        <f t="shared" si="46"/>
        <v>33.6192991937533-270430.848277652i</v>
      </c>
      <c r="K193" t="str">
        <f t="shared" si="47"/>
        <v>0.0106249995599359-2.01802032548028E-06i</v>
      </c>
      <c r="L193" t="str">
        <f t="shared" si="48"/>
        <v>0.00025-267.274955995194i</v>
      </c>
      <c r="M193" t="str">
        <f t="shared" si="49"/>
        <v>0.0025-70.7492530575514i</v>
      </c>
      <c r="N193">
        <f t="shared" si="50"/>
        <v>90.011614186991096</v>
      </c>
      <c r="O193">
        <f t="shared" si="51"/>
        <v>83.869790498146898</v>
      </c>
      <c r="P193" s="3">
        <f t="shared" si="52"/>
        <v>83.869790498146898</v>
      </c>
      <c r="Q193" s="3">
        <f t="shared" si="53"/>
        <v>-89.988385813008904</v>
      </c>
      <c r="R193">
        <f t="shared" si="54"/>
        <v>90.011614186991096</v>
      </c>
      <c r="S193">
        <f t="shared" si="55"/>
        <v>1.7596711369161253E-3</v>
      </c>
      <c r="T193">
        <f t="shared" si="38"/>
        <v>83.869790498146898</v>
      </c>
    </row>
    <row r="194" spans="1:20" x14ac:dyDescent="0.25">
      <c r="A194">
        <f t="shared" si="39"/>
        <v>11.098353924304567</v>
      </c>
      <c r="B194">
        <f t="shared" si="56"/>
        <v>1.7663578872364067</v>
      </c>
      <c r="C194" t="str">
        <f t="shared" si="40"/>
        <v>3.16486874470529-15554.0082416887i</v>
      </c>
      <c r="D194" t="str">
        <f t="shared" si="41"/>
        <v>3.47812499997949-9010.34520756474i</v>
      </c>
      <c r="E194" t="str">
        <f t="shared" si="42"/>
        <v>162.469536959627+0.00131836739854184i</v>
      </c>
      <c r="F194" t="str">
        <f t="shared" si="43"/>
        <v>2.9099099099066-84556.5427876411i</v>
      </c>
      <c r="G194" t="str">
        <f t="shared" si="44"/>
        <v>0.999999999998865-1.06544197673203E-06i</v>
      </c>
      <c r="H194" t="str">
        <f t="shared" si="45"/>
        <v>470.588251089565+0.0425299663967902i</v>
      </c>
      <c r="I194" t="str">
        <f t="shared" si="46"/>
        <v>33.6192991912921-269407.101354819i</v>
      </c>
      <c r="K194" t="str">
        <f t="shared" si="47"/>
        <v>0.010624999556585-2.02568880198062E-06i</v>
      </c>
      <c r="L194" t="str">
        <f t="shared" si="48"/>
        <v>0.00025-266.263156002384i</v>
      </c>
      <c r="M194" t="str">
        <f t="shared" si="49"/>
        <v>0.0025-70.4814236476899i</v>
      </c>
      <c r="N194">
        <f t="shared" si="50"/>
        <v>90.011658320894782</v>
      </c>
      <c r="O194">
        <f t="shared" si="51"/>
        <v>83.836846674632739</v>
      </c>
      <c r="P194" s="3">
        <f t="shared" si="52"/>
        <v>83.836846674632739</v>
      </c>
      <c r="Q194" s="3">
        <f t="shared" si="53"/>
        <v>-89.988341679105218</v>
      </c>
      <c r="R194">
        <f t="shared" si="54"/>
        <v>90.011658320894782</v>
      </c>
      <c r="S194">
        <f t="shared" si="55"/>
        <v>1.7663578872364068E-3</v>
      </c>
      <c r="T194">
        <f t="shared" si="38"/>
        <v>83.836846674632739</v>
      </c>
    </row>
    <row r="195" spans="1:20" x14ac:dyDescent="0.25">
      <c r="A195">
        <f t="shared" si="39"/>
        <v>11.140527669216924</v>
      </c>
      <c r="B195">
        <f t="shared" si="56"/>
        <v>1.7730700472079051</v>
      </c>
      <c r="C195" t="str">
        <f t="shared" si="40"/>
        <v>3.16486874391163-15495.1267636822i</v>
      </c>
      <c r="D195" t="str">
        <f t="shared" si="41"/>
        <v>3.47812499997935-8976.2355126809i</v>
      </c>
      <c r="E195" t="str">
        <f t="shared" si="42"/>
        <v>162.469536959611+0.00132337719484549i</v>
      </c>
      <c r="F195" t="str">
        <f t="shared" si="43"/>
        <v>2.90990990990659-84236.4442993277i</v>
      </c>
      <c r="G195" t="str">
        <f t="shared" si="44"/>
        <v>0.999999999998856-0.0000010694906562436i</v>
      </c>
      <c r="H195" t="str">
        <f t="shared" si="45"/>
        <v>470.588251209836+0.0426915802605812i</v>
      </c>
      <c r="I195" t="str">
        <f t="shared" si="46"/>
        <v>33.6192991888111-268387.229943583i</v>
      </c>
      <c r="K195" t="str">
        <f t="shared" si="47"/>
        <v>0.0106249995532087-0.0000020333864186832i</v>
      </c>
      <c r="L195" t="str">
        <f t="shared" si="48"/>
        <v>0.00025-265.255186294465i</v>
      </c>
      <c r="M195" t="str">
        <f t="shared" si="49"/>
        <v>0.0025-70.2146081367704i</v>
      </c>
      <c r="N195">
        <f t="shared" si="50"/>
        <v>90.011702622507258</v>
      </c>
      <c r="O195">
        <f t="shared" si="51"/>
        <v>83.803902851144812</v>
      </c>
      <c r="P195" s="3">
        <f t="shared" si="52"/>
        <v>83.803902851144812</v>
      </c>
      <c r="Q195" s="3">
        <f t="shared" si="53"/>
        <v>-89.988297377492742</v>
      </c>
      <c r="R195">
        <f t="shared" si="54"/>
        <v>90.011702622507258</v>
      </c>
      <c r="S195">
        <f t="shared" si="55"/>
        <v>1.773070047207905E-3</v>
      </c>
      <c r="T195">
        <f t="shared" si="38"/>
        <v>83.803902851144812</v>
      </c>
    </row>
    <row r="196" spans="1:20" x14ac:dyDescent="0.25">
      <c r="A196">
        <f t="shared" si="39"/>
        <v>11.182861674359948</v>
      </c>
      <c r="B196">
        <f t="shared" si="56"/>
        <v>1.7798077133872952</v>
      </c>
      <c r="C196" t="str">
        <f t="shared" si="40"/>
        <v>3.16486874311183-15436.4681882759i</v>
      </c>
      <c r="D196" t="str">
        <f t="shared" si="41"/>
        <v>3.4781249999792-8942.25494395841i</v>
      </c>
      <c r="E196" t="str">
        <f t="shared" si="42"/>
        <v>162.469536959594+0.00132840602837729i</v>
      </c>
      <c r="F196" t="str">
        <f t="shared" si="43"/>
        <v>2.90990990990657-83917.5575805455i</v>
      </c>
      <c r="G196" t="str">
        <f t="shared" si="44"/>
        <v>0.999999999998848-1.07355472073732E-06i</v>
      </c>
      <c r="H196" t="str">
        <f t="shared" si="45"/>
        <v>470.588251331026+0.0428538082569582i</v>
      </c>
      <c r="I196" t="str">
        <f t="shared" si="46"/>
        <v>33.6192991863119-267371.219372756i</v>
      </c>
      <c r="K196" t="str">
        <f t="shared" si="47"/>
        <v>0.0106249995498066-2.04111328632074E-06i</v>
      </c>
      <c r="L196" t="str">
        <f t="shared" si="48"/>
        <v>0.00025-264.251032371454i</v>
      </c>
      <c r="M196" t="str">
        <f t="shared" si="49"/>
        <v>0.0025-69.9488026865612i</v>
      </c>
      <c r="N196">
        <f t="shared" si="50"/>
        <v>90.01174709246574</v>
      </c>
      <c r="O196">
        <f t="shared" si="51"/>
        <v>83.770959027682807</v>
      </c>
      <c r="P196" s="3">
        <f t="shared" si="52"/>
        <v>83.770959027682807</v>
      </c>
      <c r="Q196" s="3">
        <f t="shared" si="53"/>
        <v>-89.98825290753426</v>
      </c>
      <c r="R196">
        <f t="shared" si="54"/>
        <v>90.01174709246574</v>
      </c>
      <c r="S196">
        <f t="shared" si="55"/>
        <v>1.7798077133872952E-3</v>
      </c>
      <c r="T196">
        <f t="shared" si="38"/>
        <v>83.770959027682807</v>
      </c>
    </row>
    <row r="197" spans="1:20" x14ac:dyDescent="0.25">
      <c r="A197">
        <f t="shared" si="39"/>
        <v>11.225356548722516</v>
      </c>
      <c r="B197">
        <f t="shared" si="56"/>
        <v>1.7865709826981668</v>
      </c>
      <c r="C197" t="str">
        <f t="shared" si="40"/>
        <v>3.16486874230594-15378.0316716469i</v>
      </c>
      <c r="D197" t="str">
        <f t="shared" si="41"/>
        <v>3.47812499997903-8908.40301257539i</v>
      </c>
      <c r="E197" t="str">
        <f t="shared" si="42"/>
        <v>162.469536959577+0.00133345397147879i</v>
      </c>
      <c r="F197" t="str">
        <f t="shared" si="43"/>
        <v>2.90990990990653-83599.8780440019i</v>
      </c>
      <c r="G197" t="str">
        <f t="shared" si="44"/>
        <v>0.999999999998839-1.07763422867611E-06i</v>
      </c>
      <c r="H197" t="str">
        <f t="shared" si="45"/>
        <v>470.58825145314+0.0430166527196226i</v>
      </c>
      <c r="I197" t="str">
        <f t="shared" si="46"/>
        <v>33.6192991837933-266359.055026682i</v>
      </c>
      <c r="K197" t="str">
        <f t="shared" si="47"/>
        <v>0.0106249995463786-2.04886951604668E-06i</v>
      </c>
      <c r="L197" t="str">
        <f t="shared" si="48"/>
        <v>0.00025-263.250679788259i</v>
      </c>
      <c r="M197" t="str">
        <f t="shared" si="49"/>
        <v>0.0025-69.6840034733625i</v>
      </c>
      <c r="N197">
        <f t="shared" si="50"/>
        <v>90.011791731410028</v>
      </c>
      <c r="O197">
        <f t="shared" si="51"/>
        <v>83.738015204247148</v>
      </c>
      <c r="P197" s="3">
        <f t="shared" si="52"/>
        <v>83.738015204247148</v>
      </c>
      <c r="Q197" s="3">
        <f t="shared" si="53"/>
        <v>-89.988208268589972</v>
      </c>
      <c r="R197">
        <f t="shared" si="54"/>
        <v>90.011791731410028</v>
      </c>
      <c r="S197">
        <f t="shared" si="55"/>
        <v>1.7865709826981669E-3</v>
      </c>
      <c r="T197">
        <f t="shared" si="38"/>
        <v>83.738015204247148</v>
      </c>
    </row>
    <row r="198" spans="1:20" x14ac:dyDescent="0.25">
      <c r="A198">
        <f t="shared" si="39"/>
        <v>11.268012903607662</v>
      </c>
      <c r="B198">
        <f t="shared" si="56"/>
        <v>1.79335995243242</v>
      </c>
      <c r="C198" t="str">
        <f t="shared" si="40"/>
        <v>3.164868741494-15319.8163731663i</v>
      </c>
      <c r="D198" t="str">
        <f t="shared" si="41"/>
        <v>3.47812499997886-8874.67923156045i</v>
      </c>
      <c r="E198" t="str">
        <f t="shared" si="42"/>
        <v>162.46953695956+0.00133852109676618i</v>
      </c>
      <c r="F198" t="str">
        <f t="shared" si="43"/>
        <v>2.9099099099065-83283.4011197702i</v>
      </c>
      <c r="G198" t="str">
        <f t="shared" si="44"/>
        <v>0.99999999999883-1.08172923874507E-06i</v>
      </c>
      <c r="H198" t="str">
        <f t="shared" si="45"/>
        <v>470.588251576178+0.0431801159911437i</v>
      </c>
      <c r="I198" t="str">
        <f t="shared" si="46"/>
        <v>33.6192991812544-265350.722345033i</v>
      </c>
      <c r="K198" t="str">
        <f t="shared" si="47"/>
        <v>0.0106249995429246-2.05665521943684E-06i</v>
      </c>
      <c r="L198" t="str">
        <f t="shared" si="48"/>
        <v>0.00025-262.254114154472i</v>
      </c>
      <c r="M198" t="str">
        <f t="shared" si="49"/>
        <v>0.0025-69.4202066879486i</v>
      </c>
      <c r="N198">
        <f t="shared" si="50"/>
        <v>90.011836539982184</v>
      </c>
      <c r="O198">
        <f t="shared" si="51"/>
        <v>83.705071380838035</v>
      </c>
      <c r="P198" s="3">
        <f t="shared" si="52"/>
        <v>83.705071380838035</v>
      </c>
      <c r="Q198" s="3">
        <f t="shared" si="53"/>
        <v>-89.988163460017816</v>
      </c>
      <c r="R198">
        <f t="shared" si="54"/>
        <v>90.011836539982184</v>
      </c>
      <c r="S198">
        <f t="shared" si="55"/>
        <v>1.7933599524324201E-3</v>
      </c>
      <c r="T198">
        <f t="shared" si="38"/>
        <v>83.705071380838035</v>
      </c>
    </row>
    <row r="199" spans="1:20" x14ac:dyDescent="0.25">
      <c r="A199">
        <f t="shared" si="39"/>
        <v>11.310831352641372</v>
      </c>
      <c r="B199">
        <f t="shared" si="56"/>
        <v>1.8001747202516631</v>
      </c>
      <c r="C199" t="str">
        <f t="shared" si="40"/>
        <v>3.1648687406758-15261.8214553875i</v>
      </c>
      <c r="D199" t="str">
        <f t="shared" si="41"/>
        <v>3.4781249999787-8841.08311578575i</v>
      </c>
      <c r="E199" t="str">
        <f t="shared" si="42"/>
        <v>162.469536959543+0.00134360747713196i</v>
      </c>
      <c r="F199" t="str">
        <f t="shared" si="43"/>
        <v>2.90990990990647-82968.1222552244i</v>
      </c>
      <c r="G199" t="str">
        <f t="shared" si="44"/>
        <v>0.999999999998821-1.08583980985229E-06i</v>
      </c>
      <c r="H199" t="str">
        <f t="shared" si="45"/>
        <v>470.588251700158+0.043344200422998i</v>
      </c>
      <c r="I199" t="str">
        <f t="shared" si="46"/>
        <v>33.6192991786977-264346.206822615i</v>
      </c>
      <c r="K199" t="str">
        <f t="shared" si="47"/>
        <v>0.0106249995394442-2.06447050849108E-06i</v>
      </c>
      <c r="L199" t="str">
        <f t="shared" si="48"/>
        <v>0.00025-261.261321134162i</v>
      </c>
      <c r="M199" t="str">
        <f t="shared" si="49"/>
        <v>0.0025-69.1574085355136i</v>
      </c>
      <c r="N199">
        <f t="shared" si="50"/>
        <v>90.011881518826854</v>
      </c>
      <c r="O199">
        <f t="shared" si="51"/>
        <v>83.672127557455681</v>
      </c>
      <c r="P199" s="3">
        <f t="shared" si="52"/>
        <v>83.672127557455681</v>
      </c>
      <c r="Q199" s="3">
        <f t="shared" si="53"/>
        <v>-89.988118481173146</v>
      </c>
      <c r="R199">
        <f t="shared" si="54"/>
        <v>90.011881518826854</v>
      </c>
      <c r="S199">
        <f t="shared" si="55"/>
        <v>1.8001747202516631E-3</v>
      </c>
      <c r="T199">
        <f t="shared" si="38"/>
        <v>83.672127557455681</v>
      </c>
    </row>
    <row r="200" spans="1:20" x14ac:dyDescent="0.25">
      <c r="A200">
        <f t="shared" si="39"/>
        <v>11.353812511781408</v>
      </c>
      <c r="B200">
        <f t="shared" si="56"/>
        <v>1.8070153841886194</v>
      </c>
      <c r="C200" t="str">
        <f t="shared" si="40"/>
        <v>3.16486873985136-15204.0460840342i</v>
      </c>
      <c r="D200" t="str">
        <f t="shared" si="41"/>
        <v>3.47812499997854-8807.61418195986i</v>
      </c>
      <c r="E200" t="str">
        <f t="shared" si="42"/>
        <v>162.469536959526+0.00134871318574532i</v>
      </c>
      <c r="F200" t="str">
        <f t="shared" si="43"/>
        <v>2.90990990990645-82654.0369149718i</v>
      </c>
      <c r="G200" t="str">
        <f t="shared" si="44"/>
        <v>0.999999999998812-1.08996600112973E-06i</v>
      </c>
      <c r="H200" t="str">
        <f t="shared" si="45"/>
        <v>470.588251825082+0.0435089083755909i</v>
      </c>
      <c r="I200" t="str">
        <f t="shared" si="46"/>
        <v>33.6192991761214-263345.494009129i</v>
      </c>
      <c r="K200" t="str">
        <f t="shared" si="47"/>
        <v>0.0106249995359373-2.07231549563481E-06i</v>
      </c>
      <c r="L200" t="str">
        <f t="shared" si="48"/>
        <v>0.00025-260.272286445668i</v>
      </c>
      <c r="M200" t="str">
        <f t="shared" si="49"/>
        <v>0.0025-68.8956052356179i</v>
      </c>
      <c r="N200">
        <f t="shared" si="50"/>
        <v>90.011926668591045</v>
      </c>
      <c r="O200">
        <f t="shared" si="51"/>
        <v>83.639183734100328</v>
      </c>
      <c r="P200" s="3">
        <f t="shared" si="52"/>
        <v>83.639183734100328</v>
      </c>
      <c r="Q200" s="3">
        <f t="shared" si="53"/>
        <v>-89.988073331408955</v>
      </c>
      <c r="R200">
        <f t="shared" si="54"/>
        <v>90.011926668591045</v>
      </c>
      <c r="S200">
        <f t="shared" si="55"/>
        <v>1.8070153841886194E-3</v>
      </c>
      <c r="T200">
        <f t="shared" si="38"/>
        <v>83.639183734100328</v>
      </c>
    </row>
    <row r="201" spans="1:20" x14ac:dyDescent="0.25">
      <c r="A201">
        <f t="shared" si="39"/>
        <v>11.396956999326179</v>
      </c>
      <c r="B201">
        <f t="shared" si="56"/>
        <v>1.8138820426485363</v>
      </c>
      <c r="C201" t="str">
        <f t="shared" si="40"/>
        <v>3.16486873902067-15146.489427988i</v>
      </c>
      <c r="D201" t="str">
        <f t="shared" si="41"/>
        <v>3.47812499997837-8774.27194862085i</v>
      </c>
      <c r="E201" t="str">
        <f t="shared" si="42"/>
        <v>162.469536959509+0.00135383829605375i</v>
      </c>
      <c r="F201" t="str">
        <f t="shared" si="43"/>
        <v>2.90990990990642-82341.1405807888i</v>
      </c>
      <c r="G201" t="str">
        <f t="shared" si="44"/>
        <v>0.999999999998803-0.000001094107871934i</v>
      </c>
      <c r="H201" t="str">
        <f t="shared" si="45"/>
        <v>470.588251950957+0.0436742422183006i</v>
      </c>
      <c r="I201" t="str">
        <f t="shared" si="46"/>
        <v>33.6192991735254-262348.569508985i</v>
      </c>
      <c r="K201" t="str">
        <f t="shared" si="47"/>
        <v>0.0106249995324037-2.08019029372065E-06i</v>
      </c>
      <c r="L201" t="str">
        <f t="shared" si="48"/>
        <v>0.00025-259.286995861395i</v>
      </c>
      <c r="M201" t="str">
        <f t="shared" si="49"/>
        <v>0.0025-68.6347930221339i</v>
      </c>
      <c r="N201">
        <f t="shared" si="50"/>
        <v>90.011971989924248</v>
      </c>
      <c r="O201">
        <f t="shared" si="51"/>
        <v>83.606239910772032</v>
      </c>
      <c r="P201" s="3">
        <f t="shared" si="52"/>
        <v>83.606239910772032</v>
      </c>
      <c r="Q201" s="3">
        <f t="shared" si="53"/>
        <v>-89.988028010075752</v>
      </c>
      <c r="R201">
        <f t="shared" si="54"/>
        <v>90.011971989924248</v>
      </c>
      <c r="S201">
        <f t="shared" si="55"/>
        <v>1.8138820426485363E-3</v>
      </c>
      <c r="T201">
        <f t="shared" si="38"/>
        <v>83.606239910772032</v>
      </c>
    </row>
    <row r="202" spans="1:20" x14ac:dyDescent="0.25">
      <c r="A202">
        <f t="shared" si="39"/>
        <v>11.440265435923619</v>
      </c>
      <c r="B202">
        <f t="shared" si="56"/>
        <v>1.8207747944106007</v>
      </c>
      <c r="C202" t="str">
        <f t="shared" si="40"/>
        <v>3.16486873818367-15089.1506592774i</v>
      </c>
      <c r="D202" t="str">
        <f t="shared" si="41"/>
        <v>3.47812499997823-8741.05593612962i</v>
      </c>
      <c r="E202" t="str">
        <f t="shared" si="42"/>
        <v>162.469536959491+0.00135898288178363i</v>
      </c>
      <c r="F202" t="str">
        <f t="shared" si="43"/>
        <v>2.9099099099064-82029.4287515574i</v>
      </c>
      <c r="G202" t="str">
        <f t="shared" si="44"/>
        <v>0.999999999998794-1.09826548184735E-06i</v>
      </c>
      <c r="H202" t="str">
        <f t="shared" si="45"/>
        <v>470.588252077791+0.0438402043295076i</v>
      </c>
      <c r="I202" t="str">
        <f t="shared" si="46"/>
        <v>33.6192991709094-261355.418981092i</v>
      </c>
      <c r="K202" t="str">
        <f t="shared" si="47"/>
        <v>0.0106249995288432-2.08809501603009E-06i</v>
      </c>
      <c r="L202" t="str">
        <f t="shared" si="48"/>
        <v>0.00025-258.305435207606i</v>
      </c>
      <c r="M202" t="str">
        <f t="shared" si="49"/>
        <v>0.0025-68.3749681431897i</v>
      </c>
      <c r="N202">
        <f t="shared" si="50"/>
        <v>90.012017483478445</v>
      </c>
      <c r="O202">
        <f t="shared" si="51"/>
        <v>83.573296087471149</v>
      </c>
      <c r="P202" s="3">
        <f t="shared" si="52"/>
        <v>83.573296087471149</v>
      </c>
      <c r="Q202" s="3">
        <f t="shared" si="53"/>
        <v>-89.987982516521555</v>
      </c>
      <c r="R202">
        <f t="shared" si="54"/>
        <v>90.012017483478445</v>
      </c>
      <c r="S202">
        <f t="shared" si="55"/>
        <v>1.8207747944106007E-3</v>
      </c>
      <c r="T202">
        <f t="shared" si="38"/>
        <v>83.573296087471149</v>
      </c>
    </row>
    <row r="203" spans="1:20" x14ac:dyDescent="0.25">
      <c r="A203">
        <f t="shared" si="39"/>
        <v>11.483738444580128</v>
      </c>
      <c r="B203">
        <f t="shared" si="56"/>
        <v>1.827693738629361</v>
      </c>
      <c r="C203" t="str">
        <f t="shared" si="40"/>
        <v>3.16486873734025-15032.0289530647i</v>
      </c>
      <c r="D203" t="str">
        <f t="shared" si="41"/>
        <v>3.47812499997806-8707.96566666259i</v>
      </c>
      <c r="E203" t="str">
        <f t="shared" si="42"/>
        <v>162.469536959473+0.00136414701694174i</v>
      </c>
      <c r="F203" t="str">
        <f t="shared" si="43"/>
        <v>2.90990990990638-81718.8969431976i</v>
      </c>
      <c r="G203" t="str">
        <f t="shared" si="44"/>
        <v>0.999999999998785-1.10243889067835E-06i</v>
      </c>
      <c r="H203" t="str">
        <f t="shared" si="45"/>
        <v>470.588252205589+0.0440067970966328i</v>
      </c>
      <c r="I203" t="str">
        <f t="shared" si="46"/>
        <v>33.619299168274-260366.028138643i</v>
      </c>
      <c r="K203" t="str">
        <f t="shared" si="47"/>
        <v>0.0106249995252556-2.09602977627509E-06i</v>
      </c>
      <c r="L203" t="str">
        <f t="shared" si="48"/>
        <v>0.00025-257.327590364222i</v>
      </c>
      <c r="M203" t="str">
        <f t="shared" si="49"/>
        <v>0.0025-68.1161268611178i</v>
      </c>
      <c r="N203">
        <f t="shared" si="50"/>
        <v>90.012063149908059</v>
      </c>
      <c r="O203">
        <f t="shared" si="51"/>
        <v>83.540352264197764</v>
      </c>
      <c r="P203" s="3">
        <f t="shared" si="52"/>
        <v>83.540352264197764</v>
      </c>
      <c r="Q203" s="3">
        <f t="shared" si="53"/>
        <v>-89.987936850091941</v>
      </c>
      <c r="R203">
        <f t="shared" si="54"/>
        <v>90.012063149908059</v>
      </c>
      <c r="S203">
        <f t="shared" si="55"/>
        <v>1.827693738629361E-3</v>
      </c>
      <c r="T203">
        <f t="shared" si="38"/>
        <v>83.540352264197764</v>
      </c>
    </row>
    <row r="204" spans="1:20" x14ac:dyDescent="0.25">
      <c r="A204">
        <f t="shared" si="39"/>
        <v>11.527376650669533</v>
      </c>
      <c r="B204">
        <f t="shared" si="56"/>
        <v>1.8346389748361527</v>
      </c>
      <c r="C204" t="str">
        <f t="shared" si="40"/>
        <v>3.16486873649049-14975.1234876352i</v>
      </c>
      <c r="D204" t="str">
        <f t="shared" si="41"/>
        <v>3.4781249999779-8675.00066420514i</v>
      </c>
      <c r="E204" t="str">
        <f t="shared" si="42"/>
        <v>162.469536959455+0.00136933077581579i</v>
      </c>
      <c r="F204" t="str">
        <f t="shared" si="43"/>
        <v>2.90990990990635-81409.5406886054i</v>
      </c>
      <c r="G204" t="str">
        <f t="shared" si="44"/>
        <v>0.999999999998775-1.10662815846292E-06i</v>
      </c>
      <c r="H204" t="str">
        <f t="shared" si="45"/>
        <v>470.58825233436+0.0441740229161641i</v>
      </c>
      <c r="I204" t="str">
        <f t="shared" si="46"/>
        <v>33.6192991656172-259380.382748919i</v>
      </c>
      <c r="K204" t="str">
        <f t="shared" si="47"/>
        <v>0.0106249995216407-2.10399468859965E-06i</v>
      </c>
      <c r="L204" t="str">
        <f t="shared" si="48"/>
        <v>0.00025-256.353447264617i</v>
      </c>
      <c r="M204" t="str">
        <f t="shared" si="49"/>
        <v>0.0025-67.8582654523987i</v>
      </c>
      <c r="N204">
        <f t="shared" si="50"/>
        <v>90.012108989870015</v>
      </c>
      <c r="O204">
        <f t="shared" si="51"/>
        <v>83.507408440952204</v>
      </c>
      <c r="P204" s="3">
        <f t="shared" si="52"/>
        <v>83.507408440952204</v>
      </c>
      <c r="Q204" s="3">
        <f t="shared" si="53"/>
        <v>-89.987891010129985</v>
      </c>
      <c r="R204">
        <f t="shared" si="54"/>
        <v>90.012108989870015</v>
      </c>
      <c r="S204">
        <f t="shared" si="55"/>
        <v>1.8346389748361528E-3</v>
      </c>
      <c r="T204">
        <f t="shared" si="38"/>
        <v>83.507408440952204</v>
      </c>
    </row>
    <row r="205" spans="1:20" x14ac:dyDescent="0.25">
      <c r="A205">
        <f t="shared" si="39"/>
        <v>11.571180681942078</v>
      </c>
      <c r="B205">
        <f t="shared" si="56"/>
        <v>1.8416106029405301</v>
      </c>
      <c r="C205" t="str">
        <f t="shared" si="40"/>
        <v>3.16486873563419-14918.4334443846i</v>
      </c>
      <c r="D205" t="str">
        <f t="shared" si="41"/>
        <v>3.47812499997771-8642.16045454461i</v>
      </c>
      <c r="E205" t="str">
        <f t="shared" si="42"/>
        <v>162.469536959437+0.00137453423297598i</v>
      </c>
      <c r="F205" t="str">
        <f t="shared" si="43"/>
        <v>2.90990990990631-81101.3555375867i</v>
      </c>
      <c r="G205" t="str">
        <f t="shared" si="44"/>
        <v>0.999999999998766-1.11083334546507E-06i</v>
      </c>
      <c r="H205" t="str">
        <f t="shared" si="45"/>
        <v>470.58825246411+0.0443418841937037i</v>
      </c>
      <c r="I205" t="str">
        <f t="shared" si="46"/>
        <v>33.6192991629412-258398.46863308i</v>
      </c>
      <c r="K205" t="str">
        <f t="shared" si="47"/>
        <v>0.0106249995179983-2.11198986758164E-06i</v>
      </c>
      <c r="L205" t="str">
        <f t="shared" si="48"/>
        <v>0.00025-255.382991895414i</v>
      </c>
      <c r="M205" t="str">
        <f t="shared" si="49"/>
        <v>0.0025-67.6013802076094i</v>
      </c>
      <c r="N205">
        <f t="shared" si="50"/>
        <v>90.012155004023754</v>
      </c>
      <c r="O205">
        <f t="shared" si="51"/>
        <v>83.47446461773464</v>
      </c>
      <c r="P205" s="3">
        <f t="shared" si="52"/>
        <v>83.47446461773464</v>
      </c>
      <c r="Q205" s="3">
        <f t="shared" si="53"/>
        <v>-89.987844995976246</v>
      </c>
      <c r="R205">
        <f t="shared" si="54"/>
        <v>90.012155004023754</v>
      </c>
      <c r="S205">
        <f t="shared" si="55"/>
        <v>1.8416106029405302E-3</v>
      </c>
      <c r="T205">
        <f t="shared" si="38"/>
        <v>83.47446461773464</v>
      </c>
    </row>
    <row r="206" spans="1:20" x14ac:dyDescent="0.25">
      <c r="A206">
        <f t="shared" si="39"/>
        <v>11.615151168533458</v>
      </c>
      <c r="B206">
        <f t="shared" si="56"/>
        <v>1.8486087232317041</v>
      </c>
      <c r="C206" t="str">
        <f t="shared" si="40"/>
        <v>3.16486873477135-14861.9580078075i</v>
      </c>
      <c r="D206" t="str">
        <f t="shared" si="41"/>
        <v>3.47812499997753-8609.44456526363i</v>
      </c>
      <c r="E206" t="str">
        <f t="shared" si="42"/>
        <v>162.469536959419+0.00137975746327564i</v>
      </c>
      <c r="F206" t="str">
        <f t="shared" si="43"/>
        <v>2.90990990990628-80794.3370567953i</v>
      </c>
      <c r="G206" t="str">
        <f t="shared" si="44"/>
        <v>0.999999999998757-1.11505451217782E-06i</v>
      </c>
      <c r="H206" t="str">
        <f t="shared" si="45"/>
        <v>470.588252594851+0.0445103833439884i</v>
      </c>
      <c r="I206" t="str">
        <f t="shared" si="46"/>
        <v>33.6192991602448-257420.271665964i</v>
      </c>
      <c r="K206" t="str">
        <f t="shared" si="47"/>
        <v>0.0106249995143281-2.12001542823419E-06i</v>
      </c>
      <c r="L206" t="str">
        <f t="shared" si="48"/>
        <v>0.00025-254.416210296288i</v>
      </c>
      <c r="M206" t="str">
        <f t="shared" si="49"/>
        <v>0.0025-67.3454674313703i</v>
      </c>
      <c r="N206">
        <f t="shared" si="50"/>
        <v>90.01220119303116</v>
      </c>
      <c r="O206">
        <f t="shared" si="51"/>
        <v>83.441520794545227</v>
      </c>
      <c r="P206" s="3">
        <f t="shared" si="52"/>
        <v>83.441520794545227</v>
      </c>
      <c r="Q206" s="3">
        <f t="shared" si="53"/>
        <v>-89.98779880696884</v>
      </c>
      <c r="R206">
        <f t="shared" si="54"/>
        <v>90.01220119303116</v>
      </c>
      <c r="S206">
        <f t="shared" si="55"/>
        <v>1.8486087232317042E-3</v>
      </c>
      <c r="T206">
        <f t="shared" si="38"/>
        <v>83.441520794545227</v>
      </c>
    </row>
    <row r="207" spans="1:20" x14ac:dyDescent="0.25">
      <c r="A207">
        <f t="shared" si="39"/>
        <v>11.659288742973885</v>
      </c>
      <c r="B207">
        <f t="shared" si="56"/>
        <v>1.8556334363799847</v>
      </c>
      <c r="C207" t="str">
        <f t="shared" si="40"/>
        <v>3.16486873390203-14805.6963654859i</v>
      </c>
      <c r="D207" t="str">
        <f t="shared" si="41"/>
        <v>3.47812499997737-8576.85252573315i</v>
      </c>
      <c r="E207" t="str">
        <f t="shared" si="42"/>
        <v>162.469536959401+0.0013850005418531i</v>
      </c>
      <c r="F207" t="str">
        <f t="shared" si="43"/>
        <v>2.90990990990626-80488.4808296675i</v>
      </c>
      <c r="G207" t="str">
        <f t="shared" si="44"/>
        <v>0.999999999998747-1.11929171932409E-06i</v>
      </c>
      <c r="H207" t="str">
        <f t="shared" si="45"/>
        <v>470.588252726586+0.0446795227909329i</v>
      </c>
      <c r="I207" t="str">
        <f t="shared" si="46"/>
        <v>33.6192991575275-256445.77777588i</v>
      </c>
      <c r="K207" t="str">
        <f t="shared" si="47"/>
        <v>0.01062499951063-2.12807148600755E-06i</v>
      </c>
      <c r="L207" t="str">
        <f t="shared" si="48"/>
        <v>0.00025-253.453088559761i</v>
      </c>
      <c r="M207" t="str">
        <f t="shared" si="49"/>
        <v>0.0025-67.0905234422898i</v>
      </c>
      <c r="N207">
        <f t="shared" si="50"/>
        <v>90.012247557556719</v>
      </c>
      <c r="O207">
        <f t="shared" si="51"/>
        <v>83.40857697138425</v>
      </c>
      <c r="P207" s="3">
        <f t="shared" si="52"/>
        <v>83.40857697138425</v>
      </c>
      <c r="Q207" s="3">
        <f t="shared" si="53"/>
        <v>-89.987752442443281</v>
      </c>
      <c r="R207">
        <f t="shared" si="54"/>
        <v>90.012247557556719</v>
      </c>
      <c r="S207">
        <f t="shared" si="55"/>
        <v>1.8556334363799846E-3</v>
      </c>
      <c r="T207">
        <f t="shared" si="38"/>
        <v>83.40857697138425</v>
      </c>
    </row>
    <row r="208" spans="1:20" x14ac:dyDescent="0.25">
      <c r="A208">
        <f t="shared" si="39"/>
        <v>11.703594040197185</v>
      </c>
      <c r="B208">
        <f t="shared" si="56"/>
        <v>1.8626848434382286</v>
      </c>
      <c r="C208" t="str">
        <f t="shared" si="40"/>
        <v>3.16486873302599-14749.6477080771i</v>
      </c>
      <c r="D208" t="str">
        <f t="shared" si="41"/>
        <v>3.47812499997719-8544.3838671057i</v>
      </c>
      <c r="E208" t="str">
        <f t="shared" si="42"/>
        <v>162.469536959382+0.00139026354413159i</v>
      </c>
      <c r="F208" t="str">
        <f t="shared" si="43"/>
        <v>2.90990990990624-80183.7824563581i</v>
      </c>
      <c r="G208" t="str">
        <f t="shared" si="44"/>
        <v>0.999999999998738-1.12354502785751E-06i</v>
      </c>
      <c r="H208" t="str">
        <f t="shared" si="45"/>
        <v>470.588252859325+0.0448493049676652i</v>
      </c>
      <c r="I208" t="str">
        <f t="shared" si="46"/>
        <v>33.61929915479-255474.972944403i</v>
      </c>
      <c r="K208" t="str">
        <f t="shared" si="47"/>
        <v>0.0106249995069037-0.0000021361581567907i</v>
      </c>
      <c r="L208" t="str">
        <f t="shared" si="48"/>
        <v>0.00025-252.493612831003i</v>
      </c>
      <c r="M208" t="str">
        <f t="shared" si="49"/>
        <v>0.0025-66.8365445729125i</v>
      </c>
      <c r="N208">
        <f t="shared" si="50"/>
        <v>90.012294098267375</v>
      </c>
      <c r="O208">
        <f t="shared" si="51"/>
        <v>83.375633148251879</v>
      </c>
      <c r="P208" s="3">
        <f t="shared" si="52"/>
        <v>83.375633148251879</v>
      </c>
      <c r="Q208" s="3">
        <f t="shared" si="53"/>
        <v>-89.987705901732625</v>
      </c>
      <c r="R208">
        <f t="shared" si="54"/>
        <v>90.012294098267375</v>
      </c>
      <c r="S208">
        <f t="shared" si="55"/>
        <v>1.8626848434382286E-3</v>
      </c>
      <c r="T208">
        <f t="shared" si="38"/>
        <v>83.375633148251879</v>
      </c>
    </row>
    <row r="209" spans="1:20" x14ac:dyDescent="0.25">
      <c r="A209">
        <f t="shared" si="39"/>
        <v>11.748067697549935</v>
      </c>
      <c r="B209">
        <f t="shared" si="56"/>
        <v>1.8697630458432939</v>
      </c>
      <c r="C209" t="str">
        <f t="shared" si="40"/>
        <v>3.16486873214341-14693.8112293027i</v>
      </c>
      <c r="D209" t="str">
        <f t="shared" si="41"/>
        <v>3.47812499997704-8512.03812230877i</v>
      </c>
      <c r="E209" t="str">
        <f t="shared" si="42"/>
        <v>162.469536959364+0.00139554654582119i</v>
      </c>
      <c r="F209" t="str">
        <f t="shared" si="43"/>
        <v>2.90990990990622-79880.2375536794i</v>
      </c>
      <c r="G209" t="str">
        <f t="shared" si="44"/>
        <v>0.999999999998728-1.12781449896336E-06i</v>
      </c>
      <c r="H209" t="str">
        <f t="shared" si="45"/>
        <v>470.588252993072+0.0450197323165548i</v>
      </c>
      <c r="I209" t="str">
        <f t="shared" si="46"/>
        <v>33.6192991520311-254507.843206181i</v>
      </c>
      <c r="K209" t="str">
        <f t="shared" si="47"/>
        <v>0.0106249995031491-2.14427555691292E-06i</v>
      </c>
      <c r="L209" t="str">
        <f t="shared" si="48"/>
        <v>0.00025-251.537769307634i</v>
      </c>
      <c r="M209" t="str">
        <f t="shared" si="49"/>
        <v>0.0025-66.583527169668i</v>
      </c>
      <c r="N209">
        <f t="shared" si="50"/>
        <v>90.012340815832644</v>
      </c>
      <c r="O209">
        <f t="shared" si="51"/>
        <v>83.342689325148527</v>
      </c>
      <c r="P209" s="3">
        <f t="shared" si="52"/>
        <v>83.342689325148527</v>
      </c>
      <c r="Q209" s="3">
        <f t="shared" si="53"/>
        <v>-89.987659184167356</v>
      </c>
      <c r="R209">
        <f t="shared" si="54"/>
        <v>90.012340815832644</v>
      </c>
      <c r="S209">
        <f t="shared" si="55"/>
        <v>1.869763045843294E-3</v>
      </c>
      <c r="T209">
        <f t="shared" si="38"/>
        <v>83.342689325148527</v>
      </c>
    </row>
    <row r="210" spans="1:20" x14ac:dyDescent="0.25">
      <c r="A210">
        <f t="shared" si="39"/>
        <v>11.792710354800626</v>
      </c>
      <c r="B210">
        <f t="shared" si="56"/>
        <v>1.8768681454174985</v>
      </c>
      <c r="C210" t="str">
        <f t="shared" si="40"/>
        <v>3.16486873125397-14638.1861259355i</v>
      </c>
      <c r="D210" t="str">
        <f t="shared" si="41"/>
        <v>3.47812499997686-8479.81482603787i</v>
      </c>
      <c r="E210" t="str">
        <f t="shared" si="42"/>
        <v>162.469536959345+0.00140084962291975i</v>
      </c>
      <c r="F210" t="str">
        <f t="shared" si="43"/>
        <v>2.90990990990618-79577.8417550352i</v>
      </c>
      <c r="G210" t="str">
        <f t="shared" si="44"/>
        <v>0.999999999998718-1.13210019405941E-06i</v>
      </c>
      <c r="H210" t="str">
        <f t="shared" si="45"/>
        <v>470.588253127843+0.0451908072892571i</v>
      </c>
      <c r="I210" t="str">
        <f t="shared" si="46"/>
        <v>33.6192991492518-253544.37464873i</v>
      </c>
      <c r="K210" t="str">
        <f t="shared" si="47"/>
        <v>0.0106249994993658-2.15242380314562E-06i</v>
      </c>
      <c r="L210" t="str">
        <f t="shared" si="48"/>
        <v>0.00025-250.585544239524i</v>
      </c>
      <c r="M210" t="str">
        <f t="shared" si="49"/>
        <v>0.0025-66.3314675928153i</v>
      </c>
      <c r="N210">
        <f t="shared" si="50"/>
        <v>90.012387710924585</v>
      </c>
      <c r="O210">
        <f t="shared" si="51"/>
        <v>83.309745502074009</v>
      </c>
      <c r="P210" s="3">
        <f t="shared" si="52"/>
        <v>83.309745502074009</v>
      </c>
      <c r="Q210" s="3">
        <f t="shared" si="53"/>
        <v>-89.987612289075415</v>
      </c>
      <c r="R210">
        <f t="shared" si="54"/>
        <v>90.012387710924585</v>
      </c>
      <c r="S210">
        <f t="shared" si="55"/>
        <v>1.8768681454174984E-3</v>
      </c>
      <c r="T210">
        <f t="shared" si="38"/>
        <v>83.309745502074009</v>
      </c>
    </row>
    <row r="211" spans="1:20" x14ac:dyDescent="0.25">
      <c r="A211">
        <f t="shared" si="39"/>
        <v>11.837522654148868</v>
      </c>
      <c r="B211">
        <f t="shared" si="56"/>
        <v>1.884000244370085</v>
      </c>
      <c r="C211" t="str">
        <f t="shared" si="40"/>
        <v>3.16486873035782-14582.7715977902i</v>
      </c>
      <c r="D211" t="str">
        <f t="shared" si="41"/>
        <v>3.47812499997667-8447.7135147501i</v>
      </c>
      <c r="E211" t="str">
        <f t="shared" si="42"/>
        <v>162.469536959326+0.00140617285171384i</v>
      </c>
      <c r="F211" t="str">
        <f t="shared" si="43"/>
        <v>2.90990990990614-79276.5907103605i</v>
      </c>
      <c r="G211" t="str">
        <f t="shared" si="44"/>
        <v>0.999999999998709-1.13640217479682E-06i</v>
      </c>
      <c r="H211" t="str">
        <f t="shared" si="45"/>
        <v>470.588253263634+0.0453625323467396i</v>
      </c>
      <c r="I211" t="str">
        <f t="shared" si="46"/>
        <v>33.6192991464508-252584.553412224i</v>
      </c>
      <c r="K211" t="str">
        <f t="shared" si="47"/>
        <v>0.0106249994955538-0.0000021606030127039i</v>
      </c>
      <c r="L211" t="str">
        <f t="shared" si="48"/>
        <v>0.00025-249.636923928595i</v>
      </c>
      <c r="M211" t="str">
        <f t="shared" si="49"/>
        <v>0.0025-66.0803622163929i</v>
      </c>
      <c r="N211">
        <f t="shared" si="50"/>
        <v>90.01243478421776</v>
      </c>
      <c r="O211">
        <f t="shared" si="51"/>
        <v>83.276801679028821</v>
      </c>
      <c r="P211" s="3">
        <f t="shared" si="52"/>
        <v>83.276801679028821</v>
      </c>
      <c r="Q211" s="3">
        <f t="shared" si="53"/>
        <v>-89.98756521578224</v>
      </c>
      <c r="R211">
        <f t="shared" si="54"/>
        <v>90.01243478421776</v>
      </c>
      <c r="S211">
        <f t="shared" si="55"/>
        <v>1.884000244370085E-3</v>
      </c>
      <c r="T211">
        <f t="shared" si="38"/>
        <v>83.276801679028821</v>
      </c>
    </row>
    <row r="212" spans="1:20" x14ac:dyDescent="0.25">
      <c r="A212">
        <f t="shared" si="39"/>
        <v>11.882505240234634</v>
      </c>
      <c r="B212">
        <f t="shared" si="56"/>
        <v>1.8911594452986913</v>
      </c>
      <c r="C212" t="str">
        <f t="shared" si="40"/>
        <v>3.16486872945485-14527.5668477103i</v>
      </c>
      <c r="D212" t="str">
        <f t="shared" si="41"/>
        <v>3.47812499997651-8415.73372665743i</v>
      </c>
      <c r="E212" t="str">
        <f t="shared" si="42"/>
        <v>162.469536959307+0.00141151630877997i</v>
      </c>
      <c r="F212" t="str">
        <f t="shared" si="43"/>
        <v>2.90990990990613-78976.4800860591i</v>
      </c>
      <c r="G212" t="str">
        <f t="shared" si="44"/>
        <v>0.999999999998699-1.14072050306104E-06i</v>
      </c>
      <c r="H212" t="str">
        <f t="shared" si="45"/>
        <v>470.588253400463+0.0455349099593238i</v>
      </c>
      <c r="I212" t="str">
        <f t="shared" si="46"/>
        <v>33.619299143629-251628.365689323i</v>
      </c>
      <c r="K212" t="str">
        <f t="shared" si="47"/>
        <v>0.0106249994917127-2.16881330324826E-06i</v>
      </c>
      <c r="L212" t="str">
        <f t="shared" si="48"/>
        <v>0.00025-248.691894728627i</v>
      </c>
      <c r="M212" t="str">
        <f t="shared" si="49"/>
        <v>0.0025-65.8302074281657i</v>
      </c>
      <c r="N212">
        <f t="shared" si="50"/>
        <v>90.012482036389358</v>
      </c>
      <c r="O212">
        <f t="shared" si="51"/>
        <v>83.243857856013236</v>
      </c>
      <c r="P212" s="3">
        <f t="shared" si="52"/>
        <v>83.243857856013236</v>
      </c>
      <c r="Q212" s="3">
        <f t="shared" si="53"/>
        <v>-89.987517963610642</v>
      </c>
      <c r="R212">
        <f t="shared" si="54"/>
        <v>90.012482036389358</v>
      </c>
      <c r="S212">
        <f t="shared" si="55"/>
        <v>1.8911594452986913E-3</v>
      </c>
      <c r="T212">
        <f t="shared" si="38"/>
        <v>83.243857856013236</v>
      </c>
    </row>
    <row r="213" spans="1:20" x14ac:dyDescent="0.25">
      <c r="A213">
        <f t="shared" si="39"/>
        <v>11.927658760147526</v>
      </c>
      <c r="B213">
        <f t="shared" si="56"/>
        <v>1.8983458511908264</v>
      </c>
      <c r="C213" t="str">
        <f t="shared" si="40"/>
        <v>3.16486872854501-14472.5710815567i</v>
      </c>
      <c r="D213" t="str">
        <f t="shared" si="41"/>
        <v>3.47812499997633-8383.87500171973i</v>
      </c>
      <c r="E213" t="str">
        <f t="shared" si="42"/>
        <v>162.469536959288+0.00141688007098562i</v>
      </c>
      <c r="F213" t="str">
        <f t="shared" si="43"/>
        <v>2.9099099099061-78677.5055649376i</v>
      </c>
      <c r="G213" t="str">
        <f t="shared" si="44"/>
        <v>0.999999999998689-1.14505524097266E-06i</v>
      </c>
      <c r="H213" t="str">
        <f t="shared" si="45"/>
        <v>470.588253538332+0.045707942606717i</v>
      </c>
      <c r="I213" t="str">
        <f t="shared" si="46"/>
        <v>33.6192991407851-250675.797724938i</v>
      </c>
      <c r="K213" t="str">
        <f t="shared" si="47"/>
        <v>0.0106249994878424-2.17705479288635E-06i</v>
      </c>
      <c r="L213" t="str">
        <f t="shared" si="48"/>
        <v>0.00025-247.750443045056i</v>
      </c>
      <c r="M213" t="str">
        <f t="shared" si="49"/>
        <v>0.0025-65.5809996295735i</v>
      </c>
      <c r="N213">
        <f t="shared" si="50"/>
        <v>90.012529468119112</v>
      </c>
      <c r="O213">
        <f t="shared" si="51"/>
        <v>83.210914033027379</v>
      </c>
      <c r="P213" s="3">
        <f t="shared" si="52"/>
        <v>83.210914033027379</v>
      </c>
      <c r="Q213" s="3">
        <f t="shared" si="53"/>
        <v>-89.987470531880888</v>
      </c>
      <c r="R213">
        <f t="shared" si="54"/>
        <v>90.012529468119112</v>
      </c>
      <c r="S213">
        <f t="shared" si="55"/>
        <v>1.8983458511908264E-3</v>
      </c>
      <c r="T213">
        <f t="shared" si="38"/>
        <v>83.210914033027379</v>
      </c>
    </row>
    <row r="214" spans="1:20" x14ac:dyDescent="0.25">
      <c r="A214">
        <f t="shared" si="39"/>
        <v>11.972983863436086</v>
      </c>
      <c r="B214">
        <f t="shared" si="56"/>
        <v>1.9055595654253517</v>
      </c>
      <c r="C214" t="str">
        <f t="shared" si="40"/>
        <v>3.16486872762823-14417.7835081968i</v>
      </c>
      <c r="D214" t="str">
        <f t="shared" si="41"/>
        <v>3.47812499997614-8352.13688163857i</v>
      </c>
      <c r="E214" t="str">
        <f t="shared" si="42"/>
        <v>162.469536959269+0.00142226421549024i</v>
      </c>
      <c r="F214" t="str">
        <f t="shared" si="43"/>
        <v>2.90990990990607-78379.6628461473i</v>
      </c>
      <c r="G214" t="str">
        <f t="shared" si="44"/>
        <v>0.999999999998679-1.14940645088834E-06i</v>
      </c>
      <c r="H214" t="str">
        <f t="shared" si="45"/>
        <v>470.588253677251+0.0458816327780511i</v>
      </c>
      <c r="I214" t="str">
        <f t="shared" si="46"/>
        <v>33.6192991379198-249726.83581606i</v>
      </c>
      <c r="K214" t="str">
        <f t="shared" si="47"/>
        <v>0.0106249994839426-0.0000021853276001746i</v>
      </c>
      <c r="L214" t="str">
        <f t="shared" si="48"/>
        <v>0.00025-246.812555334783i</v>
      </c>
      <c r="M214" t="str">
        <f t="shared" si="49"/>
        <v>0.0025-65.3327352356779i</v>
      </c>
      <c r="N214">
        <f t="shared" si="50"/>
        <v>90.012577080089343</v>
      </c>
      <c r="O214">
        <f t="shared" si="51"/>
        <v>83.177970210071408</v>
      </c>
      <c r="P214" s="3">
        <f t="shared" si="52"/>
        <v>83.177970210071408</v>
      </c>
      <c r="Q214" s="3">
        <f t="shared" si="53"/>
        <v>-89.987422919910657</v>
      </c>
      <c r="R214">
        <f t="shared" si="54"/>
        <v>90.012577080089343</v>
      </c>
      <c r="S214">
        <f t="shared" si="55"/>
        <v>1.9055595654253518E-3</v>
      </c>
      <c r="T214">
        <f t="shared" si="38"/>
        <v>83.177970210071408</v>
      </c>
    </row>
    <row r="215" spans="1:20" x14ac:dyDescent="0.25">
      <c r="A215">
        <f t="shared" si="39"/>
        <v>12.018481202117144</v>
      </c>
      <c r="B215">
        <f t="shared" si="56"/>
        <v>1.9128006917739679</v>
      </c>
      <c r="C215" t="str">
        <f t="shared" si="40"/>
        <v>3.16486872670445-14363.2033394931i</v>
      </c>
      <c r="D215" t="str">
        <f t="shared" si="41"/>
        <v>3.47812499997597-8320.51890985055i</v>
      </c>
      <c r="E215" t="str">
        <f t="shared" si="42"/>
        <v>162.469536959249+0.00142766881974673i</v>
      </c>
      <c r="F215" t="str">
        <f t="shared" si="43"/>
        <v>2.90990990990604-78082.9476451217i</v>
      </c>
      <c r="G215" t="str">
        <f t="shared" si="44"/>
        <v>0.999999999998669-1.15377419540171E-06i</v>
      </c>
      <c r="H215" t="str">
        <f t="shared" si="45"/>
        <v>470.588253817229+0.0460559829719152i</v>
      </c>
      <c r="I215" t="str">
        <f t="shared" si="46"/>
        <v>33.6192991350328-248781.466311558i</v>
      </c>
      <c r="K215" t="str">
        <f t="shared" si="47"/>
        <v>0.0106249994800131-2.19363184411997E-06i</v>
      </c>
      <c r="L215" t="str">
        <f t="shared" si="48"/>
        <v>0.00025-245.878218105981i</v>
      </c>
      <c r="M215" t="str">
        <f t="shared" si="49"/>
        <v>0.0025-65.0854106751123i</v>
      </c>
      <c r="N215">
        <f t="shared" si="50"/>
        <v>90.012624872984958</v>
      </c>
      <c r="O215">
        <f t="shared" si="51"/>
        <v>83.145026387145649</v>
      </c>
      <c r="P215" s="3">
        <f t="shared" si="52"/>
        <v>83.145026387145649</v>
      </c>
      <c r="Q215" s="3">
        <f t="shared" si="53"/>
        <v>-89.987375127015042</v>
      </c>
      <c r="R215">
        <f t="shared" si="54"/>
        <v>90.012624872984958</v>
      </c>
      <c r="S215">
        <f t="shared" si="55"/>
        <v>1.9128006917739678E-3</v>
      </c>
      <c r="T215">
        <f t="shared" si="38"/>
        <v>83.145026387145649</v>
      </c>
    </row>
    <row r="216" spans="1:20" x14ac:dyDescent="0.25">
      <c r="A216">
        <f t="shared" si="39"/>
        <v>12.06415143068519</v>
      </c>
      <c r="B216">
        <f t="shared" si="56"/>
        <v>1.9200693344027091</v>
      </c>
      <c r="C216" t="str">
        <f t="shared" si="40"/>
        <v>3.16486872577367-14308.8297902915i</v>
      </c>
      <c r="D216" t="str">
        <f t="shared" si="41"/>
        <v>3.47812499997578-8289.02063152036i</v>
      </c>
      <c r="E216" t="str">
        <f t="shared" si="42"/>
        <v>162.46953695923+0.00143309396150205i</v>
      </c>
      <c r="F216" t="str">
        <f t="shared" si="43"/>
        <v>2.909909909906-77787.3556935115i</v>
      </c>
      <c r="G216" t="str">
        <f t="shared" si="44"/>
        <v>0.999999999998659-1.15815853734423E-06i</v>
      </c>
      <c r="H216" t="str">
        <f t="shared" si="45"/>
        <v>470.588253958272+0.0462309956963935i</v>
      </c>
      <c r="I216" t="str">
        <f t="shared" si="46"/>
        <v>33.6192991321235-247839.675611967i</v>
      </c>
      <c r="K216" t="str">
        <f t="shared" si="47"/>
        <v>0.0106249994760537-2.20196764418162E-06i</v>
      </c>
      <c r="L216" t="str">
        <f t="shared" si="48"/>
        <v>0.00025-244.947417917892i</v>
      </c>
      <c r="M216" t="str">
        <f t="shared" si="49"/>
        <v>0.0025-64.8390223900305i</v>
      </c>
      <c r="N216">
        <f t="shared" si="50"/>
        <v>90.012672847493505</v>
      </c>
      <c r="O216">
        <f t="shared" si="51"/>
        <v>83.112082564250315</v>
      </c>
      <c r="P216" s="3">
        <f t="shared" si="52"/>
        <v>83.112082564250315</v>
      </c>
      <c r="Q216" s="3">
        <f t="shared" si="53"/>
        <v>-89.987327152506495</v>
      </c>
      <c r="R216">
        <f t="shared" si="54"/>
        <v>90.012672847493505</v>
      </c>
      <c r="S216">
        <f t="shared" si="55"/>
        <v>1.920069334402709E-3</v>
      </c>
      <c r="T216">
        <f t="shared" si="38"/>
        <v>83.112082564250315</v>
      </c>
    </row>
    <row r="217" spans="1:20" x14ac:dyDescent="0.25">
      <c r="A217">
        <f t="shared" si="39"/>
        <v>12.109995206121793</v>
      </c>
      <c r="B217">
        <f t="shared" si="56"/>
        <v>1.9273655978734394</v>
      </c>
      <c r="C217" t="str">
        <f t="shared" si="40"/>
        <v>3.16486872483575-14254.6620784102i</v>
      </c>
      <c r="D217" t="str">
        <f t="shared" si="41"/>
        <v>3.47812499997559-8257.64159353482i</v>
      </c>
      <c r="E217" t="str">
        <f t="shared" si="42"/>
        <v>162.46953695921+0.00143853971879885i</v>
      </c>
      <c r="F217" t="str">
        <f t="shared" si="43"/>
        <v>2.90990990990598-77492.8827391285i</v>
      </c>
      <c r="G217" t="str">
        <f t="shared" si="44"/>
        <v>0.999999999998648-1.16255953978612E-06i</v>
      </c>
      <c r="H217" t="str">
        <f t="shared" si="45"/>
        <v>470.588254100391+0.046406673469102i</v>
      </c>
      <c r="I217" t="str">
        <f t="shared" si="46"/>
        <v>33.6192991291927-246901.450169318i</v>
      </c>
      <c r="K217" t="str">
        <f t="shared" si="47"/>
        <v>0.0106249994720641-2.21033512027269E-06i</v>
      </c>
      <c r="L217" t="str">
        <f t="shared" si="48"/>
        <v>0.00025-244.020141380646i</v>
      </c>
      <c r="M217" t="str">
        <f t="shared" si="49"/>
        <v>0.0025-64.5935668360533i</v>
      </c>
      <c r="N217">
        <f t="shared" si="50"/>
        <v>90.012721004305035</v>
      </c>
      <c r="O217">
        <f t="shared" si="51"/>
        <v>83.079138741385577</v>
      </c>
      <c r="P217" s="3">
        <f t="shared" si="52"/>
        <v>83.079138741385577</v>
      </c>
      <c r="Q217" s="3">
        <f t="shared" si="53"/>
        <v>-89.987278995694965</v>
      </c>
      <c r="R217">
        <f t="shared" si="54"/>
        <v>90.012721004305035</v>
      </c>
      <c r="S217">
        <f t="shared" si="55"/>
        <v>1.9273655978734395E-3</v>
      </c>
      <c r="T217">
        <f t="shared" si="38"/>
        <v>83.079138741385577</v>
      </c>
    </row>
    <row r="218" spans="1:20" x14ac:dyDescent="0.25">
      <c r="A218">
        <f t="shared" si="39"/>
        <v>12.156013187905057</v>
      </c>
      <c r="B218">
        <f t="shared" si="56"/>
        <v>1.9346895871453584</v>
      </c>
      <c r="C218" t="str">
        <f t="shared" si="40"/>
        <v>3.16486872389074-14200.6994246286i</v>
      </c>
      <c r="D218" t="str">
        <f t="shared" si="41"/>
        <v>3.47812499997539-8226.38134449587i</v>
      </c>
      <c r="E218" t="str">
        <f t="shared" si="42"/>
        <v>162.46953695919+0.00144400616997618i</v>
      </c>
      <c r="F218" t="str">
        <f t="shared" si="43"/>
        <v>2.90990990990594-77199.5245458797i</v>
      </c>
      <c r="G218" t="str">
        <f t="shared" si="44"/>
        <v>0.999999999998638-0.0000011669772660373i</v>
      </c>
      <c r="H218" t="str">
        <f t="shared" si="45"/>
        <v>470.588254243589+0.0465830188172198i</v>
      </c>
      <c r="I218" t="str">
        <f t="shared" si="46"/>
        <v>33.6192991262385-245966.776486919i</v>
      </c>
      <c r="K218" t="str">
        <f t="shared" si="47"/>
        <v>0.0106249994680442-2.21873439276194E-06i</v>
      </c>
      <c r="L218" t="str">
        <f t="shared" si="48"/>
        <v>0.00025-243.096375155057i</v>
      </c>
      <c r="M218" t="str">
        <f t="shared" si="49"/>
        <v>0.0025-64.349040482221i</v>
      </c>
      <c r="N218">
        <f t="shared" si="50"/>
        <v>90.012769344112385</v>
      </c>
      <c r="O218">
        <f t="shared" si="51"/>
        <v>83.046194918551777</v>
      </c>
      <c r="P218" s="3">
        <f t="shared" si="52"/>
        <v>83.046194918551777</v>
      </c>
      <c r="Q218" s="3">
        <f t="shared" si="53"/>
        <v>-89.987230655887615</v>
      </c>
      <c r="R218">
        <f t="shared" si="54"/>
        <v>90.012769344112385</v>
      </c>
      <c r="S218">
        <f t="shared" si="55"/>
        <v>1.9346895871453584E-3</v>
      </c>
      <c r="T218">
        <f t="shared" si="38"/>
        <v>83.046194918551777</v>
      </c>
    </row>
    <row r="219" spans="1:20" x14ac:dyDescent="0.25">
      <c r="A219">
        <f t="shared" si="39"/>
        <v>12.202206038019096</v>
      </c>
      <c r="B219">
        <f t="shared" si="56"/>
        <v>1.9420414075765109</v>
      </c>
      <c r="C219" t="str">
        <f t="shared" si="40"/>
        <v>3.16486872293854-14146.9410526759i</v>
      </c>
      <c r="D219" t="str">
        <f t="shared" si="41"/>
        <v>3.47812499997522-8195.23943471441i</v>
      </c>
      <c r="E219" t="str">
        <f t="shared" si="42"/>
        <v>162.46953695917+0.0014494933936707i</v>
      </c>
      <c r="F219" t="str">
        <f t="shared" si="43"/>
        <v>2.90990990990591-76907.2768937097i</v>
      </c>
      <c r="G219" t="str">
        <f t="shared" si="44"/>
        <v>0.999999999998628-1.17141177964822E-06i</v>
      </c>
      <c r="H219" t="str">
        <f t="shared" si="45"/>
        <v>470.588254387876+0.0467600342775354i</v>
      </c>
      <c r="I219" t="str">
        <f t="shared" si="46"/>
        <v>33.6192991232628-245035.641119177i</v>
      </c>
      <c r="K219" t="str">
        <f t="shared" si="47"/>
        <v>0.0106249994639937-0.0000022271655824756i</v>
      </c>
      <c r="L219" t="str">
        <f t="shared" si="48"/>
        <v>0.00025-242.176105952438i</v>
      </c>
      <c r="M219" t="str">
        <f t="shared" si="49"/>
        <v>0.0025-64.1054398109394i</v>
      </c>
      <c r="N219">
        <f t="shared" si="50"/>
        <v>90.012817867610892</v>
      </c>
      <c r="O219">
        <f t="shared" si="51"/>
        <v>83.013251095749183</v>
      </c>
      <c r="P219" s="3">
        <f t="shared" si="52"/>
        <v>83.013251095749183</v>
      </c>
      <c r="Q219" s="3">
        <f t="shared" si="53"/>
        <v>-89.987182132389108</v>
      </c>
      <c r="R219">
        <f t="shared" si="54"/>
        <v>90.012817867610892</v>
      </c>
      <c r="S219">
        <f t="shared" si="55"/>
        <v>1.942041407576511E-3</v>
      </c>
      <c r="T219">
        <f t="shared" si="38"/>
        <v>83.013251095749183</v>
      </c>
    </row>
    <row r="220" spans="1:20" x14ac:dyDescent="0.25">
      <c r="A220">
        <f t="shared" si="39"/>
        <v>12.248574420963569</v>
      </c>
      <c r="B220">
        <f t="shared" si="56"/>
        <v>1.9494211649253017</v>
      </c>
      <c r="C220" t="str">
        <f t="shared" si="40"/>
        <v>3.16486872197906-14093.3861892196i</v>
      </c>
      <c r="D220" t="str">
        <f t="shared" si="41"/>
        <v>3.47812499997502-8164.21541620351i</v>
      </c>
      <c r="E220" t="str">
        <f t="shared" si="42"/>
        <v>162.46953695915+0.00145500146881816i</v>
      </c>
      <c r="F220" t="str">
        <f t="shared" si="43"/>
        <v>2.90990990990588-76616.1355785371i</v>
      </c>
      <c r="G220" t="str">
        <f t="shared" si="44"/>
        <v>0.999999999998617-1.17586314441087E-06i</v>
      </c>
      <c r="H220" t="str">
        <f t="shared" si="45"/>
        <v>470.588254533265+0.0469377223964715i</v>
      </c>
      <c r="I220" t="str">
        <f t="shared" si="46"/>
        <v>33.619299120264-244108.030671397i</v>
      </c>
      <c r="K220" t="str">
        <f t="shared" si="47"/>
        <v>0.0106249994599123-2.23562881069895E-06i</v>
      </c>
      <c r="L220" t="str">
        <f t="shared" si="48"/>
        <v>0.00025-241.259320534407i</v>
      </c>
      <c r="M220" t="str">
        <f t="shared" si="49"/>
        <v>0.0025-63.8627613179313i</v>
      </c>
      <c r="N220">
        <f t="shared" si="50"/>
        <v>90.012866575498592</v>
      </c>
      <c r="O220">
        <f t="shared" si="51"/>
        <v>82.980307272977882</v>
      </c>
      <c r="P220" s="3">
        <f t="shared" si="52"/>
        <v>82.980307272977882</v>
      </c>
      <c r="Q220" s="3">
        <f t="shared" si="53"/>
        <v>-89.987133424501408</v>
      </c>
      <c r="R220">
        <f t="shared" si="54"/>
        <v>90.012866575498592</v>
      </c>
      <c r="S220">
        <f t="shared" si="55"/>
        <v>1.9494211649253017E-3</v>
      </c>
      <c r="T220">
        <f t="shared" si="38"/>
        <v>82.980307272977882</v>
      </c>
    </row>
    <row r="221" spans="1:20" x14ac:dyDescent="0.25">
      <c r="A221">
        <f t="shared" si="39"/>
        <v>12.295119003763231</v>
      </c>
      <c r="B221">
        <f t="shared" si="56"/>
        <v>1.9568289653520179</v>
      </c>
      <c r="C221" t="str">
        <f t="shared" si="40"/>
        <v>3.16486872101227-14040.034063855i</v>
      </c>
      <c r="D221" t="str">
        <f t="shared" si="41"/>
        <v>3.47812499997485-8133.30884267235i</v>
      </c>
      <c r="E221" t="str">
        <f t="shared" si="42"/>
        <v>162.469536959129+0.00146053047465404i</v>
      </c>
      <c r="F221" t="str">
        <f t="shared" si="43"/>
        <v>2.90990990990586-76326.0964121972i</v>
      </c>
      <c r="G221" t="str">
        <f t="shared" si="44"/>
        <v>0.999999999998607-1.18033142435963E-06i</v>
      </c>
      <c r="H221" t="str">
        <f t="shared" si="45"/>
        <v>470.588254679762+0.0471160857301306i</v>
      </c>
      <c r="I221" t="str">
        <f t="shared" si="46"/>
        <v>33.6192991172429-243183.931799594i</v>
      </c>
      <c r="K221" t="str">
        <f t="shared" si="47"/>
        <v>0.0106249994557998-2.24412419917823E-06i</v>
      </c>
      <c r="L221" t="str">
        <f t="shared" si="48"/>
        <v>0.00025-240.346005712698i</v>
      </c>
      <c r="M221" t="str">
        <f t="shared" si="49"/>
        <v>0.0025-63.6210015121849i</v>
      </c>
      <c r="N221">
        <f t="shared" si="50"/>
        <v>90.012915468476137</v>
      </c>
      <c r="O221">
        <f t="shared" si="51"/>
        <v>82.9473634502381</v>
      </c>
      <c r="P221" s="3">
        <f t="shared" si="52"/>
        <v>82.9473634502381</v>
      </c>
      <c r="Q221" s="3">
        <f t="shared" si="53"/>
        <v>-89.987084531523863</v>
      </c>
      <c r="R221">
        <f t="shared" si="54"/>
        <v>90.012915468476137</v>
      </c>
      <c r="S221">
        <f t="shared" si="55"/>
        <v>1.9568289653520178E-3</v>
      </c>
      <c r="T221">
        <f t="shared" si="38"/>
        <v>82.9473634502381</v>
      </c>
    </row>
    <row r="222" spans="1:20" x14ac:dyDescent="0.25">
      <c r="A222">
        <f t="shared" si="39"/>
        <v>12.341840455977531</v>
      </c>
      <c r="B222">
        <f t="shared" si="56"/>
        <v>1.9642649154203555</v>
      </c>
      <c r="C222" t="str">
        <f t="shared" si="40"/>
        <v>3.16486872003812-13986.8839090941i</v>
      </c>
      <c r="D222" t="str">
        <f t="shared" si="41"/>
        <v>3.47812499997466-8102.51926951941i</v>
      </c>
      <c r="E222" t="str">
        <f t="shared" si="42"/>
        <v>162.469536959109+0.00146608049071497i</v>
      </c>
      <c r="F222" t="str">
        <f t="shared" si="43"/>
        <v>2.90990990990583-76037.1552223783i</v>
      </c>
      <c r="G222" t="str">
        <f t="shared" si="44"/>
        <v>0.999999999998596-1.18481668377218E-06i</v>
      </c>
      <c r="H222" t="str">
        <f t="shared" si="45"/>
        <v>470.588254827374+0.0472951268443266i</v>
      </c>
      <c r="I222" t="str">
        <f t="shared" si="46"/>
        <v>33.6192991141986-242263.33121029i</v>
      </c>
      <c r="K222" t="str">
        <f t="shared" si="47"/>
        <v>0.010624999451656-2.25265187012227E-06i</v>
      </c>
      <c r="L222" t="str">
        <f t="shared" si="48"/>
        <v>0.00025-239.436148348972i</v>
      </c>
      <c r="M222" t="str">
        <f t="shared" si="49"/>
        <v>0.0025-63.3801569159044i</v>
      </c>
      <c r="N222">
        <f t="shared" si="50"/>
        <v>90.012964547246895</v>
      </c>
      <c r="O222">
        <f t="shared" si="51"/>
        <v>82.914419627530236</v>
      </c>
      <c r="P222" s="3">
        <f t="shared" si="52"/>
        <v>82.914419627530236</v>
      </c>
      <c r="Q222" s="3">
        <f t="shared" si="53"/>
        <v>-89.987035452753105</v>
      </c>
      <c r="R222">
        <f t="shared" si="54"/>
        <v>90.012964547246895</v>
      </c>
      <c r="S222">
        <f t="shared" si="55"/>
        <v>1.9642649154203557E-3</v>
      </c>
      <c r="T222">
        <f t="shared" si="38"/>
        <v>82.914419627530236</v>
      </c>
    </row>
    <row r="223" spans="1:20" x14ac:dyDescent="0.25">
      <c r="A223">
        <f t="shared" si="39"/>
        <v>12.388739449710245</v>
      </c>
      <c r="B223">
        <f t="shared" si="56"/>
        <v>1.971729122098953</v>
      </c>
      <c r="C223" t="str">
        <f t="shared" si="40"/>
        <v>3.1648687190566-13933.9349603541i</v>
      </c>
      <c r="D223" t="str">
        <f t="shared" si="41"/>
        <v>3.47812499997447-8071.84625382638i</v>
      </c>
      <c r="E223" t="str">
        <f t="shared" si="42"/>
        <v>162.469536959089+0.00147165159683993i</v>
      </c>
      <c r="F223" t="str">
        <f t="shared" si="43"/>
        <v>2.9099099099058-75749.3078525649i</v>
      </c>
      <c r="G223" t="str">
        <f t="shared" si="44"/>
        <v>0.999999999998586-0.0000011893189871705i</v>
      </c>
      <c r="H223" t="str">
        <f t="shared" si="45"/>
        <v>470.588254976107+0.0474748483146232i</v>
      </c>
      <c r="I223" t="str">
        <f t="shared" si="46"/>
        <v>33.6192991111307-241346.215660339i</v>
      </c>
      <c r="K223" t="str">
        <f t="shared" si="47"/>
        <v>0.0106249994474807-0.0000022612119462043i</v>
      </c>
      <c r="L223" t="str">
        <f t="shared" si="48"/>
        <v>0.00025-238.529735354625i</v>
      </c>
      <c r="M223" t="str">
        <f t="shared" si="49"/>
        <v>0.0025-63.1402240644594i</v>
      </c>
      <c r="N223">
        <f t="shared" si="50"/>
        <v>90.013013812516888</v>
      </c>
      <c r="O223">
        <f t="shared" si="51"/>
        <v>82.881475804854517</v>
      </c>
      <c r="P223" s="3">
        <f t="shared" si="52"/>
        <v>82.881475804854517</v>
      </c>
      <c r="Q223" s="3">
        <f t="shared" si="53"/>
        <v>-89.986986187483112</v>
      </c>
      <c r="R223">
        <f t="shared" si="54"/>
        <v>90.013013812516888</v>
      </c>
      <c r="S223">
        <f t="shared" si="55"/>
        <v>1.9717291220989531E-3</v>
      </c>
      <c r="T223">
        <f t="shared" si="38"/>
        <v>82.881475804854517</v>
      </c>
    </row>
    <row r="224" spans="1:20" x14ac:dyDescent="0.25">
      <c r="A224">
        <f t="shared" si="39"/>
        <v>12.435816659619146</v>
      </c>
      <c r="B224">
        <f t="shared" si="56"/>
        <v>1.9792216927629291</v>
      </c>
      <c r="C224" t="str">
        <f t="shared" si="40"/>
        <v>3.16486871806756-13881.1864559462i</v>
      </c>
      <c r="D224" t="str">
        <f t="shared" si="41"/>
        <v>3.47812499997427-8041.28935435161i</v>
      </c>
      <c r="E224" t="str">
        <f t="shared" si="42"/>
        <v>162.469536959067+0.00147724387317126i</v>
      </c>
      <c r="F224" t="str">
        <f t="shared" si="43"/>
        <v>2.90990990990577-75462.5501619757i</v>
      </c>
      <c r="G224" t="str">
        <f t="shared" si="44"/>
        <v>0.999999999998575-1.19383839932174E-06i</v>
      </c>
      <c r="H224" t="str">
        <f t="shared" si="45"/>
        <v>470.588255125973+0.0476552527263731i</v>
      </c>
      <c r="I224" t="str">
        <f t="shared" si="46"/>
        <v>33.6192991080394-240432.571956726i</v>
      </c>
      <c r="K224" t="str">
        <f t="shared" si="47"/>
        <v>0.0106249994432736-2.26980455056373E-06i</v>
      </c>
      <c r="L224" t="str">
        <f t="shared" si="48"/>
        <v>0.00025-237.6267536906i</v>
      </c>
      <c r="M224" t="str">
        <f t="shared" si="49"/>
        <v>0.0025-62.9011995063355i</v>
      </c>
      <c r="N224">
        <f t="shared" si="50"/>
        <v>90.013063264994784</v>
      </c>
      <c r="O224">
        <f t="shared" si="51"/>
        <v>82.848531982210972</v>
      </c>
      <c r="P224" s="3">
        <f t="shared" si="52"/>
        <v>82.848531982210972</v>
      </c>
      <c r="Q224" s="3">
        <f t="shared" si="53"/>
        <v>-89.986936735005216</v>
      </c>
      <c r="R224">
        <f t="shared" si="54"/>
        <v>90.013063264994784</v>
      </c>
      <c r="S224">
        <f t="shared" si="55"/>
        <v>1.9792216927629292E-3</v>
      </c>
      <c r="T224">
        <f t="shared" si="38"/>
        <v>82.848531982210972</v>
      </c>
    </row>
    <row r="225" spans="1:20" x14ac:dyDescent="0.25">
      <c r="A225">
        <f t="shared" si="39"/>
        <v>12.483072762925699</v>
      </c>
      <c r="B225">
        <f t="shared" si="56"/>
        <v>1.9867427351954283</v>
      </c>
      <c r="C225" t="str">
        <f t="shared" si="40"/>
        <v>3.16486871707101-13828.6376370659i</v>
      </c>
      <c r="D225" t="str">
        <f t="shared" si="41"/>
        <v>3.47812499997407-8010.84813152384i</v>
      </c>
      <c r="E225" t="str">
        <f t="shared" si="42"/>
        <v>162.469536959047+0.00148285740015551i</v>
      </c>
      <c r="F225" t="str">
        <f t="shared" si="43"/>
        <v>2.90990990990573-75176.878025505i</v>
      </c>
      <c r="G225" t="str">
        <f t="shared" si="44"/>
        <v>0.999999999998564-1.19837498523915E-06i</v>
      </c>
      <c r="H225" t="str">
        <f t="shared" si="45"/>
        <v>470.588255276984+0.0478363426747522i</v>
      </c>
      <c r="I225" t="str">
        <f t="shared" si="46"/>
        <v>33.6192991049247-239522.386956381i</v>
      </c>
      <c r="K225" t="str">
        <f t="shared" si="47"/>
        <v>0.0106249994390344-2.27842980680785E-06i</v>
      </c>
      <c r="L225" t="str">
        <f t="shared" si="48"/>
        <v>0.00025-236.727190367205i</v>
      </c>
      <c r="M225" t="str">
        <f t="shared" si="49"/>
        <v>0.0025-62.6630798030838i</v>
      </c>
      <c r="N225">
        <f t="shared" si="50"/>
        <v>90.013112905392006</v>
      </c>
      <c r="O225">
        <f t="shared" si="51"/>
        <v>82.815588159600097</v>
      </c>
      <c r="P225" s="3">
        <f t="shared" si="52"/>
        <v>82.815588159600097</v>
      </c>
      <c r="Q225" s="3">
        <f t="shared" si="53"/>
        <v>-89.986887094607994</v>
      </c>
      <c r="R225">
        <f t="shared" si="54"/>
        <v>90.013112905392006</v>
      </c>
      <c r="S225">
        <f t="shared" si="55"/>
        <v>1.9867427351954285E-3</v>
      </c>
      <c r="T225">
        <f t="shared" si="38"/>
        <v>82.815588159600097</v>
      </c>
    </row>
    <row r="226" spans="1:20" x14ac:dyDescent="0.25">
      <c r="A226">
        <f t="shared" si="39"/>
        <v>12.530508439424816</v>
      </c>
      <c r="B226">
        <f t="shared" si="56"/>
        <v>1.9942923575891709</v>
      </c>
      <c r="C226" t="str">
        <f t="shared" si="40"/>
        <v>3.16486871606687-13776.2877477806i</v>
      </c>
      <c r="D226" t="str">
        <f t="shared" si="41"/>
        <v>3.47812499997388-7980.52214743591i</v>
      </c>
      <c r="E226" t="str">
        <f t="shared" si="42"/>
        <v>162.469536959026+0.00148849225854534i</v>
      </c>
      <c r="F226" t="str">
        <f t="shared" si="43"/>
        <v>2.90990990990571-74892.2873336637i</v>
      </c>
      <c r="G226" t="str">
        <f t="shared" si="44"/>
        <v>0.999999999998553-1.20292881018304E-06i</v>
      </c>
      <c r="H226" t="str">
        <f t="shared" si="45"/>
        <v>470.58825542914+0.0480181207647986i</v>
      </c>
      <c r="I226" t="str">
        <f t="shared" si="46"/>
        <v>33.6192991017866-238615.647565984i</v>
      </c>
      <c r="K226" t="str">
        <f t="shared" si="47"/>
        <v>0.010624999434763-2.28708783901373E-06i</v>
      </c>
      <c r="L226" t="str">
        <f t="shared" si="48"/>
        <v>0.00025-235.831032443918i</v>
      </c>
      <c r="M226" t="str">
        <f t="shared" si="49"/>
        <v>0.0025-62.4258615292724i</v>
      </c>
      <c r="N226">
        <f t="shared" si="50"/>
        <v>90.013162734422608</v>
      </c>
      <c r="O226">
        <f t="shared" si="51"/>
        <v>82.78264433702202</v>
      </c>
      <c r="P226" s="3">
        <f t="shared" si="52"/>
        <v>82.78264433702202</v>
      </c>
      <c r="Q226" s="3">
        <f t="shared" si="53"/>
        <v>-89.986837265577392</v>
      </c>
      <c r="R226">
        <f t="shared" si="54"/>
        <v>90.013162734422608</v>
      </c>
      <c r="S226">
        <f t="shared" si="55"/>
        <v>1.9942923575891709E-3</v>
      </c>
      <c r="T226">
        <f t="shared" si="38"/>
        <v>82.78264433702202</v>
      </c>
    </row>
    <row r="227" spans="1:20" x14ac:dyDescent="0.25">
      <c r="A227">
        <f t="shared" si="39"/>
        <v>12.57812437149463</v>
      </c>
      <c r="B227">
        <f t="shared" si="56"/>
        <v>2.0018706685480097</v>
      </c>
      <c r="C227" t="str">
        <f t="shared" si="40"/>
        <v>3.16486871505504-13724.1360350194i</v>
      </c>
      <c r="D227" t="str">
        <f t="shared" si="41"/>
        <v>3.47812499997368-7950.31096583833i</v>
      </c>
      <c r="E227" t="str">
        <f t="shared" si="42"/>
        <v>162.469536959004+0.00149414852940018i</v>
      </c>
      <c r="F227" t="str">
        <f t="shared" si="43"/>
        <v>2.90990990990568-74608.7739925189i</v>
      </c>
      <c r="G227" t="str">
        <f t="shared" si="44"/>
        <v>0.999999999998542-1.20749993966172E-06i</v>
      </c>
      <c r="H227" t="str">
        <f t="shared" si="45"/>
        <v>470.588255582459+0.0482005896114485i</v>
      </c>
      <c r="I227" t="str">
        <f t="shared" si="46"/>
        <v>33.6192990986247-237712.340741788i</v>
      </c>
      <c r="K227" t="str">
        <f t="shared" si="47"/>
        <v>0.010624999430459-2.29577877172985E-06i</v>
      </c>
      <c r="L227" t="str">
        <f t="shared" si="48"/>
        <v>0.00025-234.938267029207i</v>
      </c>
      <c r="M227" t="str">
        <f t="shared" si="49"/>
        <v>0.0025-62.1895412724373i</v>
      </c>
      <c r="N227">
        <f t="shared" si="50"/>
        <v>90.013212752803412</v>
      </c>
      <c r="O227">
        <f t="shared" si="51"/>
        <v>82.749700514476899</v>
      </c>
      <c r="P227" s="3">
        <f t="shared" si="52"/>
        <v>82.749700514476899</v>
      </c>
      <c r="Q227" s="3">
        <f t="shared" si="53"/>
        <v>-89.986787247196588</v>
      </c>
      <c r="R227">
        <f t="shared" si="54"/>
        <v>90.013212752803412</v>
      </c>
      <c r="S227">
        <f t="shared" si="55"/>
        <v>2.0018706685480097E-3</v>
      </c>
      <c r="T227">
        <f t="shared" si="38"/>
        <v>82.749700514476899</v>
      </c>
    </row>
    <row r="228" spans="1:20" x14ac:dyDescent="0.25">
      <c r="A228">
        <f t="shared" si="39"/>
        <v>12.62592124410631</v>
      </c>
      <c r="B228">
        <f t="shared" si="56"/>
        <v>2.0094777770884922</v>
      </c>
      <c r="C228" t="str">
        <f t="shared" si="40"/>
        <v>3.16486871403555-13672.1817485628i</v>
      </c>
      <c r="D228" t="str">
        <f t="shared" si="41"/>
        <v>3.47812499997347-7920.21415213308i</v>
      </c>
      <c r="E228" t="str">
        <f t="shared" si="42"/>
        <v>162.469536958983+0.00149982629408735i</v>
      </c>
      <c r="F228" t="str">
        <f t="shared" si="43"/>
        <v>2.90990990990564-74326.3339236357i</v>
      </c>
      <c r="G228" t="str">
        <f t="shared" si="44"/>
        <v>0.999999999998531-1.21208843943243E-06i</v>
      </c>
      <c r="H228" t="str">
        <f t="shared" si="45"/>
        <v>470.588255736942+0.0483837518395742i</v>
      </c>
      <c r="I228" t="str">
        <f t="shared" si="46"/>
        <v>33.6192990954379-236812.453489418i</v>
      </c>
      <c r="K228" t="str">
        <f t="shared" si="47"/>
        <v>0.0106249994261223-2.30450272997802E-06i</v>
      </c>
      <c r="L228" t="str">
        <f t="shared" si="48"/>
        <v>0.00025-234.048881280342i</v>
      </c>
      <c r="M228" t="str">
        <f t="shared" si="49"/>
        <v>0.0025-61.9541156330317i</v>
      </c>
      <c r="N228">
        <f t="shared" si="50"/>
        <v>90.013262961253972</v>
      </c>
      <c r="O228">
        <f t="shared" si="51"/>
        <v>82.716756691965244</v>
      </c>
      <c r="P228" s="3">
        <f t="shared" si="52"/>
        <v>82.716756691965244</v>
      </c>
      <c r="Q228" s="3">
        <f t="shared" si="53"/>
        <v>-89.986737038746028</v>
      </c>
      <c r="R228">
        <f t="shared" si="54"/>
        <v>90.013262961253972</v>
      </c>
      <c r="S228">
        <f t="shared" si="55"/>
        <v>2.009477777088492E-3</v>
      </c>
      <c r="T228">
        <f t="shared" si="38"/>
        <v>82.716756691965244</v>
      </c>
    </row>
    <row r="229" spans="1:20" x14ac:dyDescent="0.25">
      <c r="A229">
        <f t="shared" si="39"/>
        <v>12.673899744833916</v>
      </c>
      <c r="B229">
        <f t="shared" si="56"/>
        <v>2.0171137926414286</v>
      </c>
      <c r="C229" t="str">
        <f t="shared" si="40"/>
        <v>3.16486871300827-13620.4241410307i</v>
      </c>
      <c r="D229" t="str">
        <f t="shared" si="41"/>
        <v>3.47812499997327-7890.23127336743i</v>
      </c>
      <c r="E229" t="str">
        <f t="shared" si="42"/>
        <v>162.469536958962+0.00150552563428346i</v>
      </c>
      <c r="F229" t="str">
        <f t="shared" si="43"/>
        <v>2.90990990990561-74044.9630640193i</v>
      </c>
      <c r="G229" t="str">
        <f t="shared" si="44"/>
        <v>0.99999999999852-1.21669437550226E-06i</v>
      </c>
      <c r="H229" t="str">
        <f t="shared" si="45"/>
        <v>470.588255892604+0.0485676100840263i</v>
      </c>
      <c r="I229" t="str">
        <f t="shared" si="46"/>
        <v>33.6192990922277-235915.972863696i</v>
      </c>
      <c r="K229" t="str">
        <f t="shared" si="47"/>
        <v>0.0106249994217525-2.31325983925513E-06i</v>
      </c>
      <c r="L229" t="str">
        <f t="shared" si="48"/>
        <v>0.00025-233.16286240321i</v>
      </c>
      <c r="M229" t="str">
        <f t="shared" si="49"/>
        <v>0.0025-61.719581224379i</v>
      </c>
      <c r="N229">
        <f t="shared" si="50"/>
        <v>90.013313360496511</v>
      </c>
      <c r="O229">
        <f t="shared" si="51"/>
        <v>82.683812869487113</v>
      </c>
      <c r="P229" s="3">
        <f t="shared" si="52"/>
        <v>82.683812869487113</v>
      </c>
      <c r="Q229" s="3">
        <f t="shared" si="53"/>
        <v>-89.986686639503489</v>
      </c>
      <c r="R229">
        <f t="shared" si="54"/>
        <v>90.013313360496511</v>
      </c>
      <c r="S229">
        <f t="shared" si="55"/>
        <v>2.0171137926414287E-3</v>
      </c>
      <c r="T229">
        <f t="shared" si="38"/>
        <v>82.683812869487113</v>
      </c>
    </row>
    <row r="230" spans="1:20" x14ac:dyDescent="0.25">
      <c r="A230">
        <f t="shared" si="39"/>
        <v>12.722060563864284</v>
      </c>
      <c r="B230">
        <f t="shared" si="56"/>
        <v>2.024778825053466</v>
      </c>
      <c r="C230" t="str">
        <f t="shared" si="40"/>
        <v>3.16486871197318-13568.8624678724i</v>
      </c>
      <c r="D230" t="str">
        <f t="shared" si="41"/>
        <v>3.47812499997306-7860.36189822757i</v>
      </c>
      <c r="E230" t="str">
        <f t="shared" si="42"/>
        <v>162.469536958939+0.00151124663197566i</v>
      </c>
      <c r="F230" t="str">
        <f t="shared" si="43"/>
        <v>2.90990990990556-73764.657366055i</v>
      </c>
      <c r="G230" t="str">
        <f t="shared" si="44"/>
        <v>0.999999999998508-1.22131781412915E-06i</v>
      </c>
      <c r="H230" t="str">
        <f t="shared" si="45"/>
        <v>470.588256049449+0.0487521669896633i</v>
      </c>
      <c r="I230" t="str">
        <f t="shared" si="46"/>
        <v>33.6192990889925-235022.885968445i</v>
      </c>
      <c r="K230" t="str">
        <f t="shared" si="47"/>
        <v>0.0106249994173495-2.32205022553494E-06i</v>
      </c>
      <c r="L230" t="str">
        <f t="shared" si="48"/>
        <v>0.00025-232.280197652132i</v>
      </c>
      <c r="M230" t="str">
        <f t="shared" si="49"/>
        <v>0.0025-61.4859346726231i</v>
      </c>
      <c r="N230">
        <f t="shared" si="50"/>
        <v>90.013363951256039</v>
      </c>
      <c r="O230">
        <f t="shared" si="51"/>
        <v>82.650869047042733</v>
      </c>
      <c r="P230" s="3">
        <f t="shared" si="52"/>
        <v>82.650869047042733</v>
      </c>
      <c r="Q230" s="3">
        <f t="shared" si="53"/>
        <v>-89.986636048743961</v>
      </c>
      <c r="R230">
        <f t="shared" si="54"/>
        <v>90.013363951256039</v>
      </c>
      <c r="S230">
        <f t="shared" si="55"/>
        <v>2.0247788250534662E-3</v>
      </c>
      <c r="T230">
        <f t="shared" si="38"/>
        <v>82.650869047042733</v>
      </c>
    </row>
    <row r="231" spans="1:20" x14ac:dyDescent="0.25">
      <c r="A231">
        <f t="shared" si="39"/>
        <v>12.770404394006967</v>
      </c>
      <c r="B231">
        <f t="shared" si="56"/>
        <v>2.0324729845886691</v>
      </c>
      <c r="C231" t="str">
        <f t="shared" si="40"/>
        <v>3.1648687109302-13517.4959873563i</v>
      </c>
      <c r="D231" t="str">
        <f t="shared" si="41"/>
        <v>3.47812499997285-7830.60559703255i</v>
      </c>
      <c r="E231" t="str">
        <f t="shared" si="42"/>
        <v>162.469536958918+0.0015169893694621i</v>
      </c>
      <c r="F231" t="str">
        <f t="shared" si="43"/>
        <v>2.90990990990553-73485.4127974517i</v>
      </c>
      <c r="G231" t="str">
        <f t="shared" si="44"/>
        <v>0.999999999998497-1.22595882182283E-06i</v>
      </c>
      <c r="H231" t="str">
        <f t="shared" si="45"/>
        <v>470.588256207491+0.0489374252113966i</v>
      </c>
      <c r="I231" t="str">
        <f t="shared" si="46"/>
        <v>33.619299085733-234133.179956313i</v>
      </c>
      <c r="K231" t="str">
        <f t="shared" si="47"/>
        <v>0.0106249994129129-2.33087401526991E-06i</v>
      </c>
      <c r="L231" t="str">
        <f t="shared" si="48"/>
        <v>0.00025-231.400874329679i</v>
      </c>
      <c r="M231" t="str">
        <f t="shared" si="49"/>
        <v>0.0025-61.2531726166797i</v>
      </c>
      <c r="N231">
        <f t="shared" si="50"/>
        <v>90.013414734260351</v>
      </c>
      <c r="O231">
        <f t="shared" si="51"/>
        <v>82.617925224632529</v>
      </c>
      <c r="P231" s="3">
        <f t="shared" si="52"/>
        <v>82.617925224632529</v>
      </c>
      <c r="Q231" s="3">
        <f t="shared" si="53"/>
        <v>-89.986585265739649</v>
      </c>
      <c r="R231">
        <f t="shared" si="54"/>
        <v>90.013414734260351</v>
      </c>
      <c r="S231">
        <f t="shared" si="55"/>
        <v>2.0324729845886693E-3</v>
      </c>
      <c r="T231">
        <f t="shared" si="38"/>
        <v>82.617925224632529</v>
      </c>
    </row>
    <row r="232" spans="1:20" x14ac:dyDescent="0.25">
      <c r="A232">
        <f t="shared" si="39"/>
        <v>12.818931930704194</v>
      </c>
      <c r="B232">
        <f t="shared" si="56"/>
        <v>2.0401963819301061</v>
      </c>
      <c r="C232" t="str">
        <f t="shared" si="40"/>
        <v>3.16486870987934-13466.3239605582i</v>
      </c>
      <c r="D232" t="str">
        <f t="shared" si="41"/>
        <v>3.47812499997265-7800.96194172798i</v>
      </c>
      <c r="E232" t="str">
        <f t="shared" si="42"/>
        <v>162.469536958896+0.00152275392935441i</v>
      </c>
      <c r="F232" t="str">
        <f t="shared" si="43"/>
        <v>2.9099099099055-73207.2253411825i</v>
      </c>
      <c r="G232" t="str">
        <f t="shared" si="44"/>
        <v>0.999999999998486-1.23061746534574E-06i</v>
      </c>
      <c r="H232" t="str">
        <f t="shared" si="45"/>
        <v>470.588256366733+0.049123387414225i</v>
      </c>
      <c r="I232" t="str">
        <f t="shared" si="46"/>
        <v>33.6192990824482-233246.842028578i</v>
      </c>
      <c r="K232" t="str">
        <f t="shared" si="47"/>
        <v>0.0106249994084426-2.33973133539303E-06i</v>
      </c>
      <c r="L232" t="str">
        <f t="shared" si="48"/>
        <v>0.00025-230.52487978649i</v>
      </c>
      <c r="M232" t="str">
        <f t="shared" si="49"/>
        <v>0.0025-61.0212917081887i</v>
      </c>
      <c r="N232">
        <f t="shared" si="50"/>
        <v>90.01346571023997</v>
      </c>
      <c r="O232">
        <f t="shared" si="51"/>
        <v>82.584981402256744</v>
      </c>
      <c r="P232" s="3">
        <f t="shared" si="52"/>
        <v>82.584981402256744</v>
      </c>
      <c r="Q232" s="3">
        <f t="shared" si="53"/>
        <v>-89.98653428976003</v>
      </c>
      <c r="R232">
        <f t="shared" si="54"/>
        <v>90.01346571023997</v>
      </c>
      <c r="S232">
        <f t="shared" si="55"/>
        <v>2.0401963819301062E-3</v>
      </c>
      <c r="T232">
        <f t="shared" si="38"/>
        <v>82.584981402256744</v>
      </c>
    </row>
    <row r="233" spans="1:20" x14ac:dyDescent="0.25">
      <c r="A233">
        <f t="shared" si="39"/>
        <v>12.867643872040871</v>
      </c>
      <c r="B233">
        <f t="shared" si="56"/>
        <v>2.0479491281814406</v>
      </c>
      <c r="C233" t="str">
        <f t="shared" si="40"/>
        <v>3.16486870882038-13415.345651351i</v>
      </c>
      <c r="D233" t="str">
        <f t="shared" si="41"/>
        <v>3.47812499997243-7771.43050587989i</v>
      </c>
      <c r="E233" t="str">
        <f t="shared" si="42"/>
        <v>162.469536958873+0.00152854039457754i</v>
      </c>
      <c r="F233" t="str">
        <f t="shared" si="43"/>
        <v>2.90990990990546-72930.090995427i</v>
      </c>
      <c r="G233" t="str">
        <f t="shared" si="44"/>
        <v>0.999999999998474-1.23529381171404E-06i</v>
      </c>
      <c r="H233" t="str">
        <f t="shared" si="45"/>
        <v>470.58825652719+0.0493100562732766i</v>
      </c>
      <c r="I233" t="str">
        <f t="shared" si="46"/>
        <v>33.6192990791389-232363.859434973i</v>
      </c>
      <c r="K233" t="str">
        <f t="shared" si="47"/>
        <v>0.0106249994039382-2.34862231331964E-06i</v>
      </c>
      <c r="L233" t="str">
        <f t="shared" si="48"/>
        <v>0.00025-229.65220142109i</v>
      </c>
      <c r="M233" t="str">
        <f t="shared" si="49"/>
        <v>0.0025-60.7902886114652i</v>
      </c>
      <c r="N233">
        <f t="shared" si="50"/>
        <v>90.01351687992819</v>
      </c>
      <c r="O233">
        <f t="shared" si="51"/>
        <v>82.552037579915392</v>
      </c>
      <c r="P233" s="3">
        <f t="shared" si="52"/>
        <v>82.552037579915392</v>
      </c>
      <c r="Q233" s="3">
        <f t="shared" si="53"/>
        <v>-89.98648312007181</v>
      </c>
      <c r="R233">
        <f t="shared" si="54"/>
        <v>90.01351687992819</v>
      </c>
      <c r="S233">
        <f t="shared" si="55"/>
        <v>2.0479491281814406E-3</v>
      </c>
      <c r="T233">
        <f t="shared" si="38"/>
        <v>82.552037579915392</v>
      </c>
    </row>
    <row r="234" spans="1:20" x14ac:dyDescent="0.25">
      <c r="A234">
        <f t="shared" si="39"/>
        <v>12.916540918754626</v>
      </c>
      <c r="B234">
        <f t="shared" si="56"/>
        <v>2.05573133486853</v>
      </c>
      <c r="C234" t="str">
        <f t="shared" si="40"/>
        <v>3.16486870775343-13364.560326395i</v>
      </c>
      <c r="D234" t="str">
        <f t="shared" si="41"/>
        <v>3.47812499997224-7742.01086466872i</v>
      </c>
      <c r="E234" t="str">
        <f t="shared" si="42"/>
        <v>162.469536958851+0.00153434884837195i</v>
      </c>
      <c r="F234" t="str">
        <f t="shared" si="43"/>
        <v>2.90990990990544-72654.0057735154i</v>
      </c>
      <c r="G234" t="str">
        <f t="shared" si="44"/>
        <v>0.999999999998462-1.23998792819853E-06i</v>
      </c>
      <c r="H234" t="str">
        <f t="shared" si="45"/>
        <v>470.588256688869+0.0494974344738426i</v>
      </c>
      <c r="I234" t="str">
        <f t="shared" si="46"/>
        <v>33.6192990758046-231484.219473498i</v>
      </c>
      <c r="K234" t="str">
        <f t="shared" si="47"/>
        <v>0.0106249993993995-2.35754707694924E-06i</v>
      </c>
      <c r="L234" t="str">
        <f t="shared" si="48"/>
        <v>0.00025-228.782826679707i</v>
      </c>
      <c r="M234" t="str">
        <f t="shared" si="49"/>
        <v>0.0025-60.5601600034519i</v>
      </c>
      <c r="N234">
        <f t="shared" si="50"/>
        <v>90.013568244061091</v>
      </c>
      <c r="O234">
        <f t="shared" si="51"/>
        <v>82.519093757609028</v>
      </c>
      <c r="P234" s="3">
        <f t="shared" si="52"/>
        <v>82.519093757609028</v>
      </c>
      <c r="Q234" s="3">
        <f t="shared" si="53"/>
        <v>-89.986431755938909</v>
      </c>
      <c r="R234">
        <f t="shared" si="54"/>
        <v>90.013568244061091</v>
      </c>
      <c r="S234">
        <f t="shared" si="55"/>
        <v>2.0557313348685299E-3</v>
      </c>
      <c r="T234">
        <f t="shared" si="38"/>
        <v>82.519093757609028</v>
      </c>
    </row>
    <row r="235" spans="1:20" x14ac:dyDescent="0.25">
      <c r="A235">
        <f t="shared" si="39"/>
        <v>12.965623774245893</v>
      </c>
      <c r="B235">
        <f t="shared" si="56"/>
        <v>2.0635431139410305</v>
      </c>
      <c r="C235" t="str">
        <f t="shared" si="40"/>
        <v>3.16486870667834-13313.967255126i</v>
      </c>
      <c r="D235" t="str">
        <f t="shared" si="41"/>
        <v>3.47812499997202-7712.70259488298i</v>
      </c>
      <c r="E235" t="str">
        <f t="shared" si="42"/>
        <v>162.469536958828+0.00154017937429401i</v>
      </c>
      <c r="F235" t="str">
        <f t="shared" si="43"/>
        <v>2.9099099099054-72378.965703868i</v>
      </c>
      <c r="G235" t="str">
        <f t="shared" si="44"/>
        <v>0.999999999998451-1.24469988232568E-06i</v>
      </c>
      <c r="H235" t="str">
        <f t="shared" si="45"/>
        <v>470.588256851776+0.0496855247114172i</v>
      </c>
      <c r="I235" t="str">
        <f t="shared" si="46"/>
        <v>33.6192990724439-230607.909490231i</v>
      </c>
      <c r="K235" t="str">
        <f t="shared" si="47"/>
        <v>0.0106249993948263-2.36650575466733E-06i</v>
      </c>
      <c r="L235" t="str">
        <f t="shared" si="48"/>
        <v>0.00025-227.916743056094i</v>
      </c>
      <c r="M235" t="str">
        <f t="shared" si="49"/>
        <v>0.0025-60.3309025736721i</v>
      </c>
      <c r="N235">
        <f t="shared" si="50"/>
        <v>90.013619803377566</v>
      </c>
      <c r="O235">
        <f t="shared" si="51"/>
        <v>82.486149935337707</v>
      </c>
      <c r="P235" s="3">
        <f t="shared" si="52"/>
        <v>82.486149935337707</v>
      </c>
      <c r="Q235" s="3">
        <f t="shared" si="53"/>
        <v>-89.986380196622434</v>
      </c>
      <c r="R235">
        <f t="shared" si="54"/>
        <v>90.013619803377566</v>
      </c>
      <c r="S235">
        <f t="shared" si="55"/>
        <v>2.0635431139410304E-3</v>
      </c>
      <c r="T235">
        <f t="shared" si="38"/>
        <v>82.486149935337707</v>
      </c>
    </row>
    <row r="236" spans="1:20" x14ac:dyDescent="0.25">
      <c r="A236">
        <f t="shared" si="39"/>
        <v>13.014893144588029</v>
      </c>
      <c r="B236">
        <f t="shared" si="56"/>
        <v>2.0713845777740065</v>
      </c>
      <c r="C236" t="str">
        <f t="shared" si="40"/>
        <v>3.16486870559506-13263.5657097459i</v>
      </c>
      <c r="D236" t="str">
        <f t="shared" si="41"/>
        <v>3.47812499997182-7683.50527491344i</v>
      </c>
      <c r="E236" t="str">
        <f t="shared" si="42"/>
        <v>162.469536958806+0.00154603205621802i</v>
      </c>
      <c r="F236" t="str">
        <f t="shared" si="43"/>
        <v>2.90990990990537-72104.966829942i</v>
      </c>
      <c r="G236" t="str">
        <f t="shared" si="44"/>
        <v>0.999999999998439-0.0000012494297418785i</v>
      </c>
      <c r="H236" t="str">
        <f t="shared" si="45"/>
        <v>470.588257015928+0.0498743296917427i</v>
      </c>
      <c r="I236" t="str">
        <f t="shared" si="46"/>
        <v>33.6192990690586-229734.916879166i</v>
      </c>
      <c r="K236" t="str">
        <f t="shared" si="47"/>
        <v>0.0106249993902182-2.37549847534732E-06i</v>
      </c>
      <c r="L236" t="str">
        <f t="shared" si="48"/>
        <v>0.00025-227.053938091347i</v>
      </c>
      <c r="M236" t="str">
        <f t="shared" si="49"/>
        <v>0.0025-60.1025130241802i</v>
      </c>
      <c r="N236">
        <f t="shared" si="50"/>
        <v>90.013671558619322</v>
      </c>
      <c r="O236">
        <f t="shared" si="51"/>
        <v>82.453206113101885</v>
      </c>
      <c r="P236" s="3">
        <f t="shared" si="52"/>
        <v>82.453206113101885</v>
      </c>
      <c r="Q236" s="3">
        <f t="shared" si="53"/>
        <v>-89.986328441380678</v>
      </c>
      <c r="R236">
        <f t="shared" si="54"/>
        <v>90.013671558619322</v>
      </c>
      <c r="S236">
        <f t="shared" si="55"/>
        <v>2.0713845777740065E-3</v>
      </c>
      <c r="T236">
        <f t="shared" ref="T236:T299" si="57">P236</f>
        <v>82.453206113101885</v>
      </c>
    </row>
    <row r="237" spans="1:20" x14ac:dyDescent="0.25">
      <c r="A237">
        <f t="shared" ref="A237:A300" si="58">2*PI()*B237</f>
        <v>13.064349738537464</v>
      </c>
      <c r="B237">
        <f t="shared" si="56"/>
        <v>2.0792558391695479</v>
      </c>
      <c r="C237" t="str">
        <f t="shared" ref="C237:C300" si="59">IMPRODUCT(D237,E237,$C$40,,K237,$C$41)</f>
        <v>3.1648687045035-13213.3549652114i</v>
      </c>
      <c r="D237" t="str">
        <f t="shared" ref="D237:D300" si="60">IMDIV(IMPRODUCT($C$37,$C$38,COMPLEX(1,A237/$C$38)),IMSUM(-1*A237*A237/$C$39,COMPLEX(0,1*A237)))</f>
        <v>3.47812499997158-7654.41848474677i</v>
      </c>
      <c r="E237" t="str">
        <f t="shared" ref="E237:E300" si="61">IMDIV(IMPRODUCT(IMSUM(F237,G237),$C$29,H237),IMSUM(1,I237))</f>
        <v>162.469536958783+0.00155190697833687i</v>
      </c>
      <c r="F237" t="str">
        <f t="shared" ref="F237:F300" si="62">IMDIV(IMPRODUCT($C$14,$C$15,COMPLEX(1,A237/$C$15)),IMSUM(-1*A237*A237/$C$16,COMPLEX(0,A237)))</f>
        <v>2.90990990990533-71832.0052101706i</v>
      </c>
      <c r="G237" t="str">
        <f t="shared" ref="G237:G300" si="63">IMDIV(1,COMPLEX(1,A237*$C$9*$C$10))</f>
        <v>0.999999999998427-1.25417757489763E-06i</v>
      </c>
      <c r="H237" t="str">
        <f t="shared" ref="H237:H300" si="64">IMDIV($C$3,IMSUM(K237,COMPLEX(0,$C$28*A237)))</f>
        <v>470.588257181325+0.050063852130838i</v>
      </c>
      <c r="I237" t="str">
        <f t="shared" ref="I237:I300" si="65">IMPRODUCT(F237,$C$29,H237,$C$31)</f>
        <v>33.6192990656472-228865.229082004i</v>
      </c>
      <c r="K237" t="str">
        <f t="shared" ref="K237:K300" si="66">IF($C$26&lt;=0,IMDIV(1,IMSUM(IMDIV(1,L237),1/$C$18)),IMDIV(1,IMSUM(IMDIV(1,L237),1/$C$18,IMDIV(1,M237))))</f>
        <v>0.0106249993855751-2.38452536835233E-06i</v>
      </c>
      <c r="L237" t="str">
        <f t="shared" ref="L237:L300" si="67">IMSUM($C$21/$C$22,IMDIV(1,COMPLEX(0,$C$20*$C$22*A237)))</f>
        <v>0.00025-226.194399373727i</v>
      </c>
      <c r="M237" t="str">
        <f t="shared" ref="M237:M300" si="68">IMSUM($C$25/$C$26,IMDIV(1,COMPLEX(0,$C$24*$C$26*A237)))</f>
        <v>0.0025-59.8749880695159i</v>
      </c>
      <c r="N237">
        <f t="shared" ref="N237:N300" si="69">ABS(R237)</f>
        <v>90.013723510530895</v>
      </c>
      <c r="O237">
        <f t="shared" ref="O237:O300" si="70">ABS(P237)</f>
        <v>82.420262290901704</v>
      </c>
      <c r="P237" s="3">
        <f t="shared" ref="P237:P300" si="71">20*LOG10(IMABS(C237))</f>
        <v>82.420262290901704</v>
      </c>
      <c r="Q237" s="3">
        <f t="shared" ref="Q237:Q300" si="72">IMARGUMENT(C237)*180/PI()</f>
        <v>-89.986276489469105</v>
      </c>
      <c r="R237">
        <f t="shared" ref="R237:R300" si="73">IF(Q237&lt;0,Q237+180,Q237-180)</f>
        <v>90.013723510530895</v>
      </c>
      <c r="S237">
        <f t="shared" ref="S237:S300" si="74">B237/1000</f>
        <v>2.079255839169548E-3</v>
      </c>
      <c r="T237">
        <f t="shared" si="57"/>
        <v>82.420262290901704</v>
      </c>
    </row>
    <row r="238" spans="1:20" x14ac:dyDescent="0.25">
      <c r="A238">
        <f t="shared" si="58"/>
        <v>13.113994267543907</v>
      </c>
      <c r="B238">
        <f t="shared" ref="B238:B301" si="75">B237*(1+B$42)</f>
        <v>2.0871570113583924</v>
      </c>
      <c r="C238" t="str">
        <f t="shared" si="59"/>
        <v>3.16486870340367-13163.3342992241i</v>
      </c>
      <c r="D238" t="str">
        <f t="shared" si="60"/>
        <v>3.47812499997138-7625.44180595983i</v>
      </c>
      <c r="E238" t="str">
        <f t="shared" si="61"/>
        <v>162.469536958759+0.00155780422516322i</v>
      </c>
      <c r="F238" t="str">
        <f t="shared" si="62"/>
        <v>2.9099099099053-71560.0769179106i</v>
      </c>
      <c r="G238" t="str">
        <f t="shared" si="63"/>
        <v>0.999999999998415-1.25894344968222E-06i</v>
      </c>
      <c r="H238" t="str">
        <f t="shared" si="64"/>
        <v>470.588257347984+0.0502540947550439i</v>
      </c>
      <c r="I238" t="str">
        <f t="shared" si="65"/>
        <v>33.6192990622098-227998.833588002i</v>
      </c>
      <c r="K238" t="str">
        <f t="shared" si="66"/>
        <v>0.0106249993808966-2.39358656353698E-06i</v>
      </c>
      <c r="L238" t="str">
        <f t="shared" si="67"/>
        <v>0.00025-225.33811453848i</v>
      </c>
      <c r="M238" t="str">
        <f t="shared" si="68"/>
        <v>0.0025-59.6483244366567i</v>
      </c>
      <c r="N238">
        <f t="shared" si="69"/>
        <v>90.013775659859576</v>
      </c>
      <c r="O238">
        <f t="shared" si="70"/>
        <v>82.387318468737448</v>
      </c>
      <c r="P238" s="3">
        <f t="shared" si="71"/>
        <v>82.387318468737448</v>
      </c>
      <c r="Q238" s="3">
        <f t="shared" si="72"/>
        <v>-89.986224340140424</v>
      </c>
      <c r="R238">
        <f t="shared" si="73"/>
        <v>90.013775659859576</v>
      </c>
      <c r="S238">
        <f t="shared" si="74"/>
        <v>2.0871570113583922E-3</v>
      </c>
      <c r="T238">
        <f t="shared" si="57"/>
        <v>82.387318468737448</v>
      </c>
    </row>
    <row r="239" spans="1:20" x14ac:dyDescent="0.25">
      <c r="A239">
        <f t="shared" si="58"/>
        <v>13.163827445760575</v>
      </c>
      <c r="B239">
        <f t="shared" si="75"/>
        <v>2.0950882080015543</v>
      </c>
      <c r="C239" t="str">
        <f t="shared" si="59"/>
        <v>3.16486870229546-13113.50299222i</v>
      </c>
      <c r="D239" t="str">
        <f t="shared" si="60"/>
        <v>3.47812499997115-7596.57482171328i</v>
      </c>
      <c r="E239" t="str">
        <f t="shared" si="61"/>
        <v>162.469536958736+0.00156372388153107i</v>
      </c>
      <c r="F239" t="str">
        <f t="shared" si="62"/>
        <v>2.90990990990526-71289.178041381i</v>
      </c>
      <c r="G239" t="str">
        <f t="shared" si="63"/>
        <v>0.999999999998403-0.000001263727434791i</v>
      </c>
      <c r="H239" t="str">
        <f t="shared" si="64"/>
        <v>470.588257515911+0.0504450603010627i</v>
      </c>
      <c r="I239" t="str">
        <f t="shared" si="65"/>
        <v>33.6192990587459-227135.717933763i</v>
      </c>
      <c r="K239" t="str">
        <f t="shared" si="66"/>
        <v>0.0106249993761825-2.40268219124943E-06i</v>
      </c>
      <c r="L239" t="str">
        <f t="shared" si="67"/>
        <v>0.00025-224.485071267663i</v>
      </c>
      <c r="M239" t="str">
        <f t="shared" si="68"/>
        <v>0.0025-59.4225188649698i</v>
      </c>
      <c r="N239">
        <f t="shared" si="69"/>
        <v>90.013828007355571</v>
      </c>
      <c r="O239">
        <f t="shared" si="70"/>
        <v>82.354374646609457</v>
      </c>
      <c r="P239" s="3">
        <f t="shared" si="71"/>
        <v>82.354374646609457</v>
      </c>
      <c r="Q239" s="3">
        <f t="shared" si="72"/>
        <v>-89.986171992644429</v>
      </c>
      <c r="R239">
        <f t="shared" si="73"/>
        <v>90.013828007355571</v>
      </c>
      <c r="S239">
        <f t="shared" si="74"/>
        <v>2.0950882080015541E-3</v>
      </c>
      <c r="T239">
        <f t="shared" si="57"/>
        <v>82.354374646609457</v>
      </c>
    </row>
    <row r="240" spans="1:20" x14ac:dyDescent="0.25">
      <c r="A240">
        <f t="shared" si="58"/>
        <v>13.213849990054465</v>
      </c>
      <c r="B240">
        <f t="shared" si="75"/>
        <v>2.1030495431919602</v>
      </c>
      <c r="C240" t="str">
        <f t="shared" si="59"/>
        <v>3.16486870117878-13063.8603273588i</v>
      </c>
      <c r="D240" t="str">
        <f t="shared" si="60"/>
        <v>3.47812499997093-7567.8171167459i</v>
      </c>
      <c r="E240" t="str">
        <f t="shared" si="61"/>
        <v>162.469536958713+0.00156966603259668i</v>
      </c>
      <c r="F240" t="str">
        <f t="shared" si="62"/>
        <v>2.90990990990522-71019.3046836113i</v>
      </c>
      <c r="G240" t="str">
        <f t="shared" si="63"/>
        <v>0.999999999998391-1.26852959904319E-06i</v>
      </c>
      <c r="H240" t="str">
        <f t="shared" si="64"/>
        <v>470.588257685121+0.0506367515159967i</v>
      </c>
      <c r="I240" t="str">
        <f t="shared" si="65"/>
        <v>33.6192990552563-226275.869703084i</v>
      </c>
      <c r="K240" t="str">
        <f t="shared" si="66"/>
        <v>0.0106249993714324-2.41181238233312E-06i</v>
      </c>
      <c r="L240" t="str">
        <f t="shared" si="67"/>
        <v>0.00025-223.635257289962i</v>
      </c>
      <c r="M240" t="str">
        <f t="shared" si="68"/>
        <v>0.0025-59.1975681061664i</v>
      </c>
      <c r="N240">
        <f t="shared" si="69"/>
        <v>90.013880553771941</v>
      </c>
      <c r="O240">
        <f t="shared" si="70"/>
        <v>82.321430824517847</v>
      </c>
      <c r="P240" s="3">
        <f t="shared" si="71"/>
        <v>82.321430824517847</v>
      </c>
      <c r="Q240" s="3">
        <f t="shared" si="72"/>
        <v>-89.986119446228059</v>
      </c>
      <c r="R240">
        <f t="shared" si="73"/>
        <v>90.013880553771941</v>
      </c>
      <c r="S240">
        <f t="shared" si="74"/>
        <v>2.1030495431919602E-3</v>
      </c>
      <c r="T240">
        <f t="shared" si="57"/>
        <v>82.321430824517847</v>
      </c>
    </row>
    <row r="241" spans="1:20" x14ac:dyDescent="0.25">
      <c r="A241">
        <f t="shared" si="58"/>
        <v>13.264062620016672</v>
      </c>
      <c r="B241">
        <f t="shared" si="75"/>
        <v>2.1110411314560897</v>
      </c>
      <c r="C241" t="str">
        <f t="shared" si="59"/>
        <v>3.16486870005366-13014.4055905145i</v>
      </c>
      <c r="D241" t="str">
        <f t="shared" si="60"/>
        <v>3.47812499997071-7539.16827736846i</v>
      </c>
      <c r="E241" t="str">
        <f t="shared" si="61"/>
        <v>162.469536958689+0.00157563076384i</v>
      </c>
      <c r="F241" t="str">
        <f t="shared" si="62"/>
        <v>2.90990990990518-70750.4529623824i</v>
      </c>
      <c r="G241" t="str">
        <f t="shared" si="63"/>
        <v>0.999999999998379-1.27335001151954E-06i</v>
      </c>
      <c r="H241" t="str">
        <f t="shared" si="64"/>
        <v>470.588257855611+0.0508291711573838i</v>
      </c>
      <c r="I241" t="str">
        <f t="shared" si="65"/>
        <v>33.6192990517395-225419.276526754i</v>
      </c>
      <c r="K241" t="str">
        <f t="shared" si="66"/>
        <v>0.0106249993666463-2.42097726812872E-06i</v>
      </c>
      <c r="L241" t="str">
        <f t="shared" si="67"/>
        <v>0.00025-222.788660380516i</v>
      </c>
      <c r="M241" t="str">
        <f t="shared" si="68"/>
        <v>0.0025-58.9734689242541i</v>
      </c>
      <c r="N241">
        <f t="shared" si="69"/>
        <v>90.013933299864561</v>
      </c>
      <c r="O241">
        <f t="shared" si="70"/>
        <v>82.288487002463171</v>
      </c>
      <c r="P241" s="3">
        <f t="shared" si="71"/>
        <v>82.288487002463171</v>
      </c>
      <c r="Q241" s="3">
        <f t="shared" si="72"/>
        <v>-89.986066700135439</v>
      </c>
      <c r="R241">
        <f t="shared" si="73"/>
        <v>90.013933299864561</v>
      </c>
      <c r="S241">
        <f t="shared" si="74"/>
        <v>2.1110411314560896E-3</v>
      </c>
      <c r="T241">
        <f t="shared" si="57"/>
        <v>82.288487002463171</v>
      </c>
    </row>
    <row r="242" spans="1:20" x14ac:dyDescent="0.25">
      <c r="A242">
        <f t="shared" si="58"/>
        <v>13.314466057972735</v>
      </c>
      <c r="B242">
        <f t="shared" si="75"/>
        <v>2.1190630877556229</v>
      </c>
      <c r="C242" t="str">
        <f t="shared" si="59"/>
        <v>3.1648686989199-12965.1380702637i</v>
      </c>
      <c r="D242" t="str">
        <f t="shared" si="60"/>
        <v>3.47812499997051-7510.6278914578i</v>
      </c>
      <c r="E242" t="str">
        <f t="shared" si="61"/>
        <v>162.469536958665+0.00158161816106557i</v>
      </c>
      <c r="F242" t="str">
        <f t="shared" si="62"/>
        <v>2.90990990990516-70482.6190101723i</v>
      </c>
      <c r="G242" t="str">
        <f t="shared" si="63"/>
        <v>0.999999999998366-1.27818874156329E-06i</v>
      </c>
      <c r="H242" t="str">
        <f t="shared" si="64"/>
        <v>470.588258027408+0.051022321993245i</v>
      </c>
      <c r="I242" t="str">
        <f t="shared" si="65"/>
        <v>33.619299048197-224565.9260824i</v>
      </c>
      <c r="K242" t="str">
        <f t="shared" si="66"/>
        <v>0.0106249993618236-2.43017698047595E-06i</v>
      </c>
      <c r="L242" t="str">
        <f t="shared" si="67"/>
        <v>0.00025-221.945268360745i</v>
      </c>
      <c r="M242" t="str">
        <f t="shared" si="68"/>
        <v>0.0025-58.7502180954914i</v>
      </c>
      <c r="N242">
        <f t="shared" si="69"/>
        <v>90.013986246392193</v>
      </c>
      <c r="O242">
        <f t="shared" si="70"/>
        <v>82.255543180445429</v>
      </c>
      <c r="P242" s="3">
        <f t="shared" si="71"/>
        <v>82.255543180445429</v>
      </c>
      <c r="Q242" s="3">
        <f t="shared" si="72"/>
        <v>-89.986013753607807</v>
      </c>
      <c r="R242">
        <f t="shared" si="73"/>
        <v>90.013986246392193</v>
      </c>
      <c r="S242">
        <f t="shared" si="74"/>
        <v>2.1190630877556231E-3</v>
      </c>
      <c r="T242">
        <f t="shared" si="57"/>
        <v>82.255543180445429</v>
      </c>
    </row>
    <row r="243" spans="1:20" x14ac:dyDescent="0.25">
      <c r="A243">
        <f t="shared" si="58"/>
        <v>13.365061028993034</v>
      </c>
      <c r="B243">
        <f t="shared" si="75"/>
        <v>2.1271155274890945</v>
      </c>
      <c r="C243" t="str">
        <f t="shared" si="59"/>
        <v>3.16486869777757-12916.0570578769i</v>
      </c>
      <c r="D243" t="str">
        <f t="shared" si="60"/>
        <v>3.47812499997028-7482.19554845082i</v>
      </c>
      <c r="E243" t="str">
        <f t="shared" si="61"/>
        <v>162.469536958641+0.00158762831040427i</v>
      </c>
      <c r="F243" t="str">
        <f t="shared" si="62"/>
        <v>2.90990990990513-70215.798974099i</v>
      </c>
      <c r="G243" t="str">
        <f t="shared" si="63"/>
        <v>0.999999999998354-1.28304585878122E-06i</v>
      </c>
      <c r="H243" t="str">
        <f t="shared" si="64"/>
        <v>470.588258200506+0.051216206802114i</v>
      </c>
      <c r="I243" t="str">
        <f t="shared" si="65"/>
        <v>33.6192990446261-223715.80609428i</v>
      </c>
      <c r="K243" t="str">
        <f t="shared" si="66"/>
        <v>0.0106249993569643-2.43941165171553E-06i</v>
      </c>
      <c r="L243" t="str">
        <f t="shared" si="67"/>
        <v>0.00025-221.105069098172i</v>
      </c>
      <c r="M243" t="str">
        <f t="shared" si="68"/>
        <v>0.0025-58.5278124083395i</v>
      </c>
      <c r="N243">
        <f t="shared" si="69"/>
        <v>90.01403939411648</v>
      </c>
      <c r="O243">
        <f t="shared" si="70"/>
        <v>82.222599358465104</v>
      </c>
      <c r="P243" s="3">
        <f t="shared" si="71"/>
        <v>82.222599358465104</v>
      </c>
      <c r="Q243" s="3">
        <f t="shared" si="72"/>
        <v>-89.98596060588352</v>
      </c>
      <c r="R243">
        <f t="shared" si="73"/>
        <v>90.01403939411648</v>
      </c>
      <c r="S243">
        <f t="shared" si="74"/>
        <v>2.1271155274890947E-3</v>
      </c>
      <c r="T243">
        <f t="shared" si="57"/>
        <v>82.222599358465104</v>
      </c>
    </row>
    <row r="244" spans="1:20" x14ac:dyDescent="0.25">
      <c r="A244">
        <f t="shared" si="58"/>
        <v>13.415848260903207</v>
      </c>
      <c r="B244">
        <f t="shared" si="75"/>
        <v>2.1351985664935529</v>
      </c>
      <c r="C244" t="str">
        <f t="shared" si="59"/>
        <v>3.16486869662648-12867.1618473069i</v>
      </c>
      <c r="D244" t="str">
        <f t="shared" si="60"/>
        <v>3.47812499997004-7453.87083933874i</v>
      </c>
      <c r="E244" t="str">
        <f t="shared" si="61"/>
        <v>162.469536958617+0.00159366129831435i</v>
      </c>
      <c r="F244" t="str">
        <f t="shared" si="62"/>
        <v>2.90990990990508-69949.989015867i</v>
      </c>
      <c r="G244" t="str">
        <f t="shared" si="63"/>
        <v>0.999999999998341-1.28792143304457E-06i</v>
      </c>
      <c r="H244" t="str">
        <f t="shared" si="64"/>
        <v>470.588258374928+0.05141082837309i</v>
      </c>
      <c r="I244" t="str">
        <f t="shared" si="65"/>
        <v>33.6192990410288-222868.904333141i</v>
      </c>
      <c r="K244" t="str">
        <f t="shared" si="66"/>
        <v>0.0106249993520679-2.44868141469112E-06i</v>
      </c>
      <c r="L244" t="str">
        <f t="shared" si="67"/>
        <v>0.00025-220.268050506248i</v>
      </c>
      <c r="M244" t="str">
        <f t="shared" si="68"/>
        <v>0.0025-58.3062486634184i</v>
      </c>
      <c r="N244">
        <f t="shared" si="69"/>
        <v>90.014092743801996</v>
      </c>
      <c r="O244">
        <f t="shared" si="70"/>
        <v>82.189655536522281</v>
      </c>
      <c r="P244" s="3">
        <f t="shared" si="71"/>
        <v>82.189655536522281</v>
      </c>
      <c r="Q244" s="3">
        <f t="shared" si="72"/>
        <v>-89.985907256198004</v>
      </c>
      <c r="R244">
        <f t="shared" si="73"/>
        <v>90.014092743801996</v>
      </c>
      <c r="S244">
        <f t="shared" si="74"/>
        <v>2.1351985664935531E-3</v>
      </c>
      <c r="T244">
        <f t="shared" si="57"/>
        <v>82.189655536522281</v>
      </c>
    </row>
    <row r="245" spans="1:20" x14ac:dyDescent="0.25">
      <c r="A245">
        <f t="shared" si="58"/>
        <v>13.46682848429464</v>
      </c>
      <c r="B245">
        <f t="shared" si="75"/>
        <v>2.1433123210462286</v>
      </c>
      <c r="C245" t="str">
        <f t="shared" si="59"/>
        <v>3.16486869546667-12818.4517351801i</v>
      </c>
      <c r="D245" t="str">
        <f t="shared" si="60"/>
        <v>3.47812499996982-7425.65335666117i</v>
      </c>
      <c r="E245" t="str">
        <f t="shared" si="61"/>
        <v>162.469536958592+0.00159971721158224i</v>
      </c>
      <c r="F245" t="str">
        <f t="shared" si="62"/>
        <v>2.90990990990505-69685.1853117112i</v>
      </c>
      <c r="G245" t="str">
        <f t="shared" si="63"/>
        <v>0.999999999998329-1.29281553449013E-06i</v>
      </c>
      <c r="H245" t="str">
        <f t="shared" si="64"/>
        <v>470.588258550673+0.0516061895058649i</v>
      </c>
      <c r="I245" t="str">
        <f t="shared" si="65"/>
        <v>33.6192990374038-222025.208616011i</v>
      </c>
      <c r="K245" t="str">
        <f t="shared" si="66"/>
        <v>0.0106249993471343-2.45798640275113E-06i</v>
      </c>
      <c r="L245" t="str">
        <f t="shared" si="67"/>
        <v>0.00025-219.43420054418i</v>
      </c>
      <c r="M245" t="str">
        <f t="shared" si="68"/>
        <v>0.0025-58.0855236734593i</v>
      </c>
      <c r="N245">
        <f t="shared" si="69"/>
        <v>90.014146296216168</v>
      </c>
      <c r="O245">
        <f t="shared" si="70"/>
        <v>82.156711714617501</v>
      </c>
      <c r="P245" s="3">
        <f t="shared" si="71"/>
        <v>82.156711714617501</v>
      </c>
      <c r="Q245" s="3">
        <f t="shared" si="72"/>
        <v>-89.985853703783832</v>
      </c>
      <c r="R245">
        <f t="shared" si="73"/>
        <v>90.014146296216168</v>
      </c>
      <c r="S245">
        <f t="shared" si="74"/>
        <v>2.1433123210462287E-3</v>
      </c>
      <c r="T245">
        <f t="shared" si="57"/>
        <v>82.156711714617501</v>
      </c>
    </row>
    <row r="246" spans="1:20" x14ac:dyDescent="0.25">
      <c r="A246">
        <f t="shared" si="58"/>
        <v>13.51800243253496</v>
      </c>
      <c r="B246">
        <f t="shared" si="75"/>
        <v>2.1514569078662045</v>
      </c>
      <c r="C246" t="str">
        <f t="shared" si="59"/>
        <v>3.16486869429803-12769.9260207848i</v>
      </c>
      <c r="D246" t="str">
        <f t="shared" si="60"/>
        <v>3.47812499996958-7397.54269450005i</v>
      </c>
      <c r="E246" t="str">
        <f t="shared" si="61"/>
        <v>162.469536958568+0.00160579613732432i</v>
      </c>
      <c r="F246" t="str">
        <f t="shared" si="62"/>
        <v>2.909909909905-69421.3840523405i</v>
      </c>
      <c r="G246" t="str">
        <f t="shared" si="63"/>
        <v>0.999999999998316-1.29772823352117E-06i</v>
      </c>
      <c r="H246" t="str">
        <f t="shared" si="64"/>
        <v>470.588258727759+0.0518022930107721i</v>
      </c>
      <c r="I246" t="str">
        <f t="shared" si="65"/>
        <v>33.619299033751-221184.706806046i</v>
      </c>
      <c r="K246" t="str">
        <f t="shared" si="66"/>
        <v>0.0106249993421631-0.0000024673267497507i</v>
      </c>
      <c r="L246" t="str">
        <f t="shared" si="67"/>
        <v>0.00025-218.603507216756i</v>
      </c>
      <c r="M246" t="str">
        <f t="shared" si="68"/>
        <v>0.0025-57.865634263259i</v>
      </c>
      <c r="N246">
        <f t="shared" si="69"/>
        <v>90.014200052129397</v>
      </c>
      <c r="O246">
        <f t="shared" si="70"/>
        <v>82.123767892750777</v>
      </c>
      <c r="P246" s="3">
        <f t="shared" si="71"/>
        <v>82.123767892750777</v>
      </c>
      <c r="Q246" s="3">
        <f t="shared" si="72"/>
        <v>-89.985799947870603</v>
      </c>
      <c r="R246">
        <f t="shared" si="73"/>
        <v>90.014200052129397</v>
      </c>
      <c r="S246">
        <f t="shared" si="74"/>
        <v>2.1514569078662045E-3</v>
      </c>
      <c r="T246">
        <f t="shared" si="57"/>
        <v>82.123767892750777</v>
      </c>
    </row>
    <row r="247" spans="1:20" x14ac:dyDescent="0.25">
      <c r="A247">
        <f t="shared" si="58"/>
        <v>13.569370841778595</v>
      </c>
      <c r="B247">
        <f t="shared" si="75"/>
        <v>2.1596324441160961</v>
      </c>
      <c r="C247" t="str">
        <f t="shared" si="59"/>
        <v>3.16486869312047-12721.5840060626i</v>
      </c>
      <c r="D247" t="str">
        <f t="shared" si="60"/>
        <v>3.47812499996936-7369.53844847418i</v>
      </c>
      <c r="E247" t="str">
        <f t="shared" si="61"/>
        <v>162.469536958544+0.00161189816298807i</v>
      </c>
      <c r="F247" t="str">
        <f t="shared" si="62"/>
        <v>2.90990990990497-69158.5814428865i</v>
      </c>
      <c r="G247" t="str">
        <f t="shared" si="63"/>
        <v>0.999999999998303-1.30265960080854E-06i</v>
      </c>
      <c r="H247" t="str">
        <f t="shared" si="64"/>
        <v>470.588258906195+0.0519991417088248i</v>
      </c>
      <c r="I247" t="str">
        <f t="shared" si="65"/>
        <v>33.6192990300712-220347.386812348i</v>
      </c>
      <c r="K247" t="str">
        <f t="shared" si="66"/>
        <v>0.010624999337154-2.47670259005365E-06i</v>
      </c>
      <c r="L247" t="str">
        <f t="shared" si="67"/>
        <v>0.00025-217.775958574174i</v>
      </c>
      <c r="M247" t="str">
        <f t="shared" si="68"/>
        <v>0.0025-57.6465772696342i</v>
      </c>
      <c r="N247">
        <f t="shared" si="69"/>
        <v>90.014254012314936</v>
      </c>
      <c r="O247">
        <f t="shared" si="70"/>
        <v>82.090824070922622</v>
      </c>
      <c r="P247" s="3">
        <f t="shared" si="71"/>
        <v>82.090824070922622</v>
      </c>
      <c r="Q247" s="3">
        <f t="shared" si="72"/>
        <v>-89.985745987685064</v>
      </c>
      <c r="R247">
        <f t="shared" si="73"/>
        <v>90.014254012314936</v>
      </c>
      <c r="S247">
        <f t="shared" si="74"/>
        <v>2.1596324441160962E-3</v>
      </c>
      <c r="T247">
        <f t="shared" si="57"/>
        <v>82.090824070922622</v>
      </c>
    </row>
    <row r="248" spans="1:20" x14ac:dyDescent="0.25">
      <c r="A248">
        <f t="shared" si="58"/>
        <v>13.620934450977352</v>
      </c>
      <c r="B248">
        <f t="shared" si="75"/>
        <v>2.1678390474037372</v>
      </c>
      <c r="C248" t="str">
        <f t="shared" si="59"/>
        <v>3.16486869193392-12673.4249955971i</v>
      </c>
      <c r="D248" t="str">
        <f t="shared" si="60"/>
        <v>3.47812499996911-7341.64021573298i</v>
      </c>
      <c r="E248" t="str">
        <f t="shared" si="61"/>
        <v>162.469536958518+0.00161802337635337i</v>
      </c>
      <c r="F248" t="str">
        <f t="shared" si="62"/>
        <v>2.90990990990492-68896.7737028443i</v>
      </c>
      <c r="G248" t="str">
        <f t="shared" si="63"/>
        <v>0.99999999999829-1.30760970729159E-06i</v>
      </c>
      <c r="H248" t="str">
        <f t="shared" si="64"/>
        <v>470.588259085987+0.0521967384317533i</v>
      </c>
      <c r="I248" t="str">
        <f t="shared" si="65"/>
        <v>33.6192990263627-219513.236589783i</v>
      </c>
      <c r="K248" t="str">
        <f t="shared" si="66"/>
        <v>0.0106249993321068-2.48611405853434E-06i</v>
      </c>
      <c r="L248" t="str">
        <f t="shared" si="67"/>
        <v>0.00025-216.951542711869i</v>
      </c>
      <c r="M248" t="str">
        <f t="shared" si="68"/>
        <v>0.0025-57.4283495413773i</v>
      </c>
      <c r="N248">
        <f t="shared" si="69"/>
        <v>90.014308177549026</v>
      </c>
      <c r="O248">
        <f t="shared" si="70"/>
        <v>82.057880249133149</v>
      </c>
      <c r="P248" s="3">
        <f t="shared" si="71"/>
        <v>82.057880249133149</v>
      </c>
      <c r="Q248" s="3">
        <f t="shared" si="72"/>
        <v>-89.985691822450974</v>
      </c>
      <c r="R248">
        <f t="shared" si="73"/>
        <v>90.014308177549026</v>
      </c>
      <c r="S248">
        <f t="shared" si="74"/>
        <v>2.1678390474037371E-3</v>
      </c>
      <c r="T248">
        <f t="shared" si="57"/>
        <v>82.057880249133149</v>
      </c>
    </row>
    <row r="249" spans="1:20" x14ac:dyDescent="0.25">
      <c r="A249">
        <f t="shared" si="58"/>
        <v>13.672694001891067</v>
      </c>
      <c r="B249">
        <f t="shared" si="75"/>
        <v>2.1760768357838716</v>
      </c>
      <c r="C249" t="str">
        <f t="shared" si="59"/>
        <v>3.16486869073841-12625.4482966052i</v>
      </c>
      <c r="D249" t="str">
        <f t="shared" si="60"/>
        <v>3.47812499996888-7313.84759495108i</v>
      </c>
      <c r="E249" t="str">
        <f t="shared" si="61"/>
        <v>162.469536958493+0.00162417186553333i</v>
      </c>
      <c r="F249" t="str">
        <f t="shared" si="62"/>
        <v>2.90990990990489-68635.9570660225i</v>
      </c>
      <c r="G249" t="str">
        <f t="shared" si="63"/>
        <v>0.999999999998277-1.31257862417928E-06i</v>
      </c>
      <c r="H249" t="str">
        <f t="shared" si="64"/>
        <v>470.588259267148+0.0523950860220505i</v>
      </c>
      <c r="I249" t="str">
        <f t="shared" si="65"/>
        <v>33.6192990226261-218682.244138823i</v>
      </c>
      <c r="K249" t="str">
        <f t="shared" si="66"/>
        <v>0.0106249993270212-2.49556129057967E-06i</v>
      </c>
      <c r="L249" t="str">
        <f t="shared" si="67"/>
        <v>0.00025-216.130247770342i</v>
      </c>
      <c r="M249" t="str">
        <f t="shared" si="68"/>
        <v>0.0025-57.2109479392083i</v>
      </c>
      <c r="N249">
        <f t="shared" si="69"/>
        <v>90.014362548610876</v>
      </c>
      <c r="O249">
        <f t="shared" si="70"/>
        <v>82.024936427382897</v>
      </c>
      <c r="P249" s="3">
        <f t="shared" si="71"/>
        <v>82.024936427382897</v>
      </c>
      <c r="Q249" s="3">
        <f t="shared" si="72"/>
        <v>-89.985637451389124</v>
      </c>
      <c r="R249">
        <f t="shared" si="73"/>
        <v>90.014362548610876</v>
      </c>
      <c r="S249">
        <f t="shared" si="74"/>
        <v>2.1760768357838717E-3</v>
      </c>
      <c r="T249">
        <f t="shared" si="57"/>
        <v>82.024936427382897</v>
      </c>
    </row>
    <row r="250" spans="1:20" x14ac:dyDescent="0.25">
      <c r="A250">
        <f t="shared" si="58"/>
        <v>13.724650239098253</v>
      </c>
      <c r="B250">
        <f t="shared" si="75"/>
        <v>2.1843459277598503</v>
      </c>
      <c r="C250" t="str">
        <f t="shared" si="59"/>
        <v>3.16486868953372-12577.6532189255i</v>
      </c>
      <c r="D250" t="str">
        <f t="shared" si="60"/>
        <v>3.47812499996864-7286.16018632226i</v>
      </c>
      <c r="E250" t="str">
        <f t="shared" si="61"/>
        <v>162.469536958468+0.00163034371897624i</v>
      </c>
      <c r="F250" t="str">
        <f t="shared" si="62"/>
        <v>2.90990990990485-68376.1277804857i</v>
      </c>
      <c r="G250" t="str">
        <f t="shared" si="63"/>
        <v>0.999999999998264-1.31756642295114E-06i</v>
      </c>
      <c r="H250" t="str">
        <f t="shared" si="64"/>
        <v>470.588259449691+0.0525941873330119i</v>
      </c>
      <c r="I250" t="str">
        <f t="shared" si="65"/>
        <v>33.6192990188615-217854.397505363i</v>
      </c>
      <c r="K250" t="str">
        <f t="shared" si="66"/>
        <v>0.0106249993218968-2.50504442209103E-06i</v>
      </c>
      <c r="L250" t="str">
        <f t="shared" si="67"/>
        <v>0.00025-215.312061934989i</v>
      </c>
      <c r="M250" t="str">
        <f t="shared" si="68"/>
        <v>0.0025-56.9943693357324i</v>
      </c>
      <c r="N250">
        <f t="shared" si="69"/>
        <v>90.014417126282609</v>
      </c>
      <c r="O250">
        <f t="shared" si="70"/>
        <v>81.991992605671896</v>
      </c>
      <c r="P250" s="3">
        <f t="shared" si="71"/>
        <v>81.991992605671896</v>
      </c>
      <c r="Q250" s="3">
        <f t="shared" si="72"/>
        <v>-89.985582873717391</v>
      </c>
      <c r="R250">
        <f t="shared" si="73"/>
        <v>90.014417126282609</v>
      </c>
      <c r="S250">
        <f t="shared" si="74"/>
        <v>2.1843459277598501E-3</v>
      </c>
      <c r="T250">
        <f t="shared" si="57"/>
        <v>81.991992605671896</v>
      </c>
    </row>
    <row r="251" spans="1:20" x14ac:dyDescent="0.25">
      <c r="A251">
        <f t="shared" si="58"/>
        <v>13.776803910006825</v>
      </c>
      <c r="B251">
        <f t="shared" si="75"/>
        <v>2.1926464422853376</v>
      </c>
      <c r="C251" t="str">
        <f t="shared" si="59"/>
        <v>3.16486868831988-12530.0390750102i</v>
      </c>
      <c r="D251" t="str">
        <f t="shared" si="60"/>
        <v>3.47812499996842-7258.57759155391i</v>
      </c>
      <c r="E251" t="str">
        <f t="shared" si="61"/>
        <v>162.469536958443+0.0016365390254661i</v>
      </c>
      <c r="F251" t="str">
        <f t="shared" si="62"/>
        <v>2.90990990990483-68117.2821085029i</v>
      </c>
      <c r="G251" t="str">
        <f t="shared" si="63"/>
        <v>0.999999999998251-1.32257317535835E-06i</v>
      </c>
      <c r="H251" t="str">
        <f t="shared" si="64"/>
        <v>470.588259633623+0.052794045228772i</v>
      </c>
      <c r="I251" t="str">
        <f t="shared" si="65"/>
        <v>33.6192990150681-217029.68478055i</v>
      </c>
      <c r="K251" t="str">
        <f t="shared" si="66"/>
        <v>0.0106249993167334-2.51456358948619E-06i</v>
      </c>
      <c r="L251" t="str">
        <f t="shared" si="67"/>
        <v>0.00025-214.496973435932i</v>
      </c>
      <c r="M251" t="str">
        <f t="shared" si="68"/>
        <v>0.0025-56.778610615394i</v>
      </c>
      <c r="N251">
        <f t="shared" si="69"/>
        <v>90.014471911349361</v>
      </c>
      <c r="O251">
        <f t="shared" si="70"/>
        <v>81.9590487840007</v>
      </c>
      <c r="P251" s="3">
        <f t="shared" si="71"/>
        <v>81.9590487840007</v>
      </c>
      <c r="Q251" s="3">
        <f t="shared" si="72"/>
        <v>-89.985528088650639</v>
      </c>
      <c r="R251">
        <f t="shared" si="73"/>
        <v>90.014471911349361</v>
      </c>
      <c r="S251">
        <f t="shared" si="74"/>
        <v>2.1926464422853376E-3</v>
      </c>
      <c r="T251">
        <f t="shared" si="57"/>
        <v>81.9590487840007</v>
      </c>
    </row>
    <row r="252" spans="1:20" x14ac:dyDescent="0.25">
      <c r="A252">
        <f t="shared" si="58"/>
        <v>13.829155764864852</v>
      </c>
      <c r="B252">
        <f t="shared" si="75"/>
        <v>2.2009784987660219</v>
      </c>
      <c r="C252" t="str">
        <f t="shared" si="59"/>
        <v>3.16486868709678-12482.6051799134i</v>
      </c>
      <c r="D252" t="str">
        <f t="shared" si="60"/>
        <v>3.47812499996816-7231.09941386101i</v>
      </c>
      <c r="E252" t="str">
        <f t="shared" si="61"/>
        <v>162.469536958417+0.00164275787412487i</v>
      </c>
      <c r="F252" t="str">
        <f t="shared" si="62"/>
        <v>2.90990990990477-67859.4163264912i</v>
      </c>
      <c r="G252" t="str">
        <f t="shared" si="63"/>
        <v>0.999999999998237-1.32759895342469E-06i</v>
      </c>
      <c r="H252" t="str">
        <f t="shared" si="64"/>
        <v>470.588259818955+0.0529946625843518i</v>
      </c>
      <c r="I252" t="str">
        <f t="shared" si="65"/>
        <v>33.6192990112455-216208.094100613i</v>
      </c>
      <c r="K252" t="str">
        <f t="shared" si="66"/>
        <v>0.0106249993115307-2.52411892970133E-06i</v>
      </c>
      <c r="L252" t="str">
        <f t="shared" si="67"/>
        <v>0.00025-213.68497054785i</v>
      </c>
      <c r="M252" t="str">
        <f t="shared" si="68"/>
        <v>0.0025-56.5636686744311i</v>
      </c>
      <c r="N252">
        <f t="shared" si="69"/>
        <v>90.014526904599208</v>
      </c>
      <c r="O252">
        <f t="shared" si="70"/>
        <v>81.926104962369308</v>
      </c>
      <c r="P252" s="3">
        <f t="shared" si="71"/>
        <v>81.926104962369308</v>
      </c>
      <c r="Q252" s="3">
        <f t="shared" si="72"/>
        <v>-89.985473095400792</v>
      </c>
      <c r="R252">
        <f t="shared" si="73"/>
        <v>90.014526904599208</v>
      </c>
      <c r="S252">
        <f t="shared" si="74"/>
        <v>2.2009784987660221E-3</v>
      </c>
      <c r="T252">
        <f t="shared" si="57"/>
        <v>81.926104962369308</v>
      </c>
    </row>
    <row r="253" spans="1:20" x14ac:dyDescent="0.25">
      <c r="A253">
        <f t="shared" si="58"/>
        <v>13.881706556771338</v>
      </c>
      <c r="B253">
        <f t="shared" si="75"/>
        <v>2.2093422170613328</v>
      </c>
      <c r="C253" t="str">
        <f t="shared" si="59"/>
        <v>3.16486868586442-12435.350851283i</v>
      </c>
      <c r="D253" t="str">
        <f t="shared" si="60"/>
        <v>3.47812499996794-7203.72525796092i</v>
      </c>
      <c r="E253" t="str">
        <f t="shared" si="61"/>
        <v>162.469536958391+0.00164900035441263i</v>
      </c>
      <c r="F253" t="str">
        <f t="shared" si="62"/>
        <v>2.90990990990475-67602.5267249661i</v>
      </c>
      <c r="G253" t="str">
        <f t="shared" si="63"/>
        <v>0.999999999998224-1.33264382944768E-06i</v>
      </c>
      <c r="H253" t="str">
        <f t="shared" si="64"/>
        <v>470.588260005698+0.0531960422856964i</v>
      </c>
      <c r="I253" t="str">
        <f t="shared" si="65"/>
        <v>33.6192990073942-215389.613646698i</v>
      </c>
      <c r="K253" t="str">
        <f t="shared" si="66"/>
        <v>0.0106249993062884-2.53371058019298E-06i</v>
      </c>
      <c r="L253" t="str">
        <f t="shared" si="67"/>
        <v>0.00025-212.876041589809i</v>
      </c>
      <c r="M253" t="str">
        <f t="shared" si="68"/>
        <v>0.0025-56.3495404208318i</v>
      </c>
      <c r="N253">
        <f t="shared" si="69"/>
        <v>90.014582106823255</v>
      </c>
      <c r="O253">
        <f t="shared" si="70"/>
        <v>81.893161140778332</v>
      </c>
      <c r="P253" s="3">
        <f t="shared" si="71"/>
        <v>81.893161140778332</v>
      </c>
      <c r="Q253" s="3">
        <f t="shared" si="72"/>
        <v>-89.985417893176745</v>
      </c>
      <c r="R253">
        <f t="shared" si="73"/>
        <v>90.014582106823255</v>
      </c>
      <c r="S253">
        <f t="shared" si="74"/>
        <v>2.2093422170613329E-3</v>
      </c>
      <c r="T253">
        <f t="shared" si="57"/>
        <v>81.893161140778332</v>
      </c>
    </row>
    <row r="254" spans="1:20" x14ac:dyDescent="0.25">
      <c r="A254">
        <f t="shared" si="58"/>
        <v>13.934457041687072</v>
      </c>
      <c r="B254">
        <f t="shared" si="75"/>
        <v>2.2177377174861661</v>
      </c>
      <c r="C254" t="str">
        <f t="shared" si="59"/>
        <v>3.16486868462266-12388.2754093493i</v>
      </c>
      <c r="D254" t="str">
        <f t="shared" si="60"/>
        <v>3.47812499996768-7176.45473006705i</v>
      </c>
      <c r="E254" t="str">
        <f t="shared" si="61"/>
        <v>162.469536958365+0.0016552665561298i</v>
      </c>
      <c r="F254" t="str">
        <f t="shared" si="62"/>
        <v>2.9099099099047-67346.6096084831i</v>
      </c>
      <c r="G254" t="str">
        <f t="shared" si="63"/>
        <v>0.999999999998211-1.33770787599957E-06i</v>
      </c>
      <c r="H254" t="str">
        <f t="shared" si="64"/>
        <v>470.588260193861+0.0533981872297169i</v>
      </c>
      <c r="I254" t="str">
        <f t="shared" si="65"/>
        <v>33.6192990035128-214574.231644684i</v>
      </c>
      <c r="K254" t="str">
        <f t="shared" si="66"/>
        <v>0.0106249993010062-0.00000254333867894i</v>
      </c>
      <c r="L254" t="str">
        <f t="shared" si="67"/>
        <v>0.00025-212.070174925094i</v>
      </c>
      <c r="M254" t="str">
        <f t="shared" si="68"/>
        <v>0.0025-56.1362227742894i</v>
      </c>
      <c r="N254">
        <f t="shared" si="69"/>
        <v>90.014637518815576</v>
      </c>
      <c r="O254">
        <f t="shared" si="70"/>
        <v>81.860217319227843</v>
      </c>
      <c r="P254" s="3">
        <f t="shared" si="71"/>
        <v>81.860217319227843</v>
      </c>
      <c r="Q254" s="3">
        <f t="shared" si="72"/>
        <v>-89.985362481184424</v>
      </c>
      <c r="R254">
        <f t="shared" si="73"/>
        <v>90.014637518815576</v>
      </c>
      <c r="S254">
        <f t="shared" si="74"/>
        <v>2.217737717486166E-3</v>
      </c>
      <c r="T254">
        <f t="shared" si="57"/>
        <v>81.860217319227843</v>
      </c>
    </row>
    <row r="255" spans="1:20" x14ac:dyDescent="0.25">
      <c r="A255">
        <f t="shared" si="58"/>
        <v>13.987407978445482</v>
      </c>
      <c r="B255">
        <f t="shared" si="75"/>
        <v>2.2261651208126136</v>
      </c>
      <c r="C255" t="str">
        <f t="shared" si="59"/>
        <v>3.16486868337146-12341.3781769166i</v>
      </c>
      <c r="D255" t="str">
        <f t="shared" si="60"/>
        <v>3.47812499996743-7149.28743788383i</v>
      </c>
      <c r="E255" t="str">
        <f t="shared" si="61"/>
        <v>162.469536958339+0.00166155656941756i</v>
      </c>
      <c r="F255" t="str">
        <f t="shared" si="62"/>
        <v>2.90990990990466-67091.6612955896i</v>
      </c>
      <c r="G255" t="str">
        <f t="shared" si="63"/>
        <v>0.999999999998197-1.34279116592835E-06i</v>
      </c>
      <c r="H255" t="str">
        <f t="shared" si="64"/>
        <v>470.588260383457+0.0536011003243334i</v>
      </c>
      <c r="I255" t="str">
        <f t="shared" si="65"/>
        <v>33.6192989996019-213761.936365031i</v>
      </c>
      <c r="K255" t="str">
        <f t="shared" si="66"/>
        <v>0.0106249992956838-2.55300336444557E-06i</v>
      </c>
      <c r="L255" t="str">
        <f t="shared" si="67"/>
        <v>0.00025-211.267358961042i</v>
      </c>
      <c r="M255" t="str">
        <f t="shared" si="68"/>
        <v>0.0025-55.9237126661582i</v>
      </c>
      <c r="N255">
        <f t="shared" si="69"/>
        <v>90.014693141373343</v>
      </c>
      <c r="O255">
        <f t="shared" si="70"/>
        <v>81.827273497718366</v>
      </c>
      <c r="P255" s="3">
        <f t="shared" si="71"/>
        <v>81.827273497718366</v>
      </c>
      <c r="Q255" s="3">
        <f t="shared" si="72"/>
        <v>-89.985306858626657</v>
      </c>
      <c r="R255">
        <f t="shared" si="73"/>
        <v>90.014693141373343</v>
      </c>
      <c r="S255">
        <f t="shared" si="74"/>
        <v>2.2261651208126138E-3</v>
      </c>
      <c r="T255">
        <f t="shared" si="57"/>
        <v>81.827273497718366</v>
      </c>
    </row>
    <row r="256" spans="1:20" x14ac:dyDescent="0.25">
      <c r="A256">
        <f t="shared" si="58"/>
        <v>14.040560128763575</v>
      </c>
      <c r="B256">
        <f t="shared" si="75"/>
        <v>2.2346245482717015</v>
      </c>
      <c r="C256" t="str">
        <f t="shared" si="59"/>
        <v>3.16486868211067-12294.6584793521i</v>
      </c>
      <c r="D256" t="str">
        <f t="shared" si="60"/>
        <v>3.47812499996718-7122.22299060058i</v>
      </c>
      <c r="E256" t="str">
        <f t="shared" si="61"/>
        <v>162.469536958312+0.00166787048476012i</v>
      </c>
      <c r="F256" t="str">
        <f t="shared" si="62"/>
        <v>2.90990990990462-66837.6781187679i</v>
      </c>
      <c r="G256" t="str">
        <f t="shared" si="63"/>
        <v>0.999999999998183-1.34789377235885E-06i</v>
      </c>
      <c r="H256" t="str">
        <f t="shared" si="64"/>
        <v>470.588260574499+0.0538047844885185i</v>
      </c>
      <c r="I256" t="str">
        <f t="shared" si="65"/>
        <v>33.619298995662-212952.716122598i</v>
      </c>
      <c r="K256" t="str">
        <f t="shared" si="66"/>
        <v>0.0106249992903208-2.56270477573921E-06i</v>
      </c>
      <c r="L256" t="str">
        <f t="shared" si="67"/>
        <v>0.00025-210.467582148876i</v>
      </c>
      <c r="M256" t="str">
        <f t="shared" si="68"/>
        <v>0.0025-55.7120070394083i</v>
      </c>
      <c r="N256">
        <f t="shared" si="69"/>
        <v>90.014748975296641</v>
      </c>
      <c r="O256">
        <f t="shared" si="70"/>
        <v>81.794329676249959</v>
      </c>
      <c r="P256" s="3">
        <f t="shared" si="71"/>
        <v>81.794329676249959</v>
      </c>
      <c r="Q256" s="3">
        <f t="shared" si="72"/>
        <v>-89.985251024703359</v>
      </c>
      <c r="R256">
        <f t="shared" si="73"/>
        <v>90.014748975296641</v>
      </c>
      <c r="S256">
        <f t="shared" si="74"/>
        <v>2.2346245482717016E-3</v>
      </c>
      <c r="T256">
        <f t="shared" si="57"/>
        <v>81.794329676249959</v>
      </c>
    </row>
    <row r="257" spans="1:20" x14ac:dyDescent="0.25">
      <c r="A257">
        <f t="shared" si="58"/>
        <v>14.093914257252877</v>
      </c>
      <c r="B257">
        <f t="shared" si="75"/>
        <v>2.2431161215551341</v>
      </c>
      <c r="C257" t="str">
        <f t="shared" si="59"/>
        <v>3.16486868084034-12248.1156445775i</v>
      </c>
      <c r="D257" t="str">
        <f t="shared" si="60"/>
        <v>3.47812499996694-7095.26099888615i</v>
      </c>
      <c r="E257" t="str">
        <f t="shared" si="61"/>
        <v>162.469536958285+0.0016742083929855i</v>
      </c>
      <c r="F257" t="str">
        <f t="shared" si="62"/>
        <v>2.90990990990458-66584.6564243852i</v>
      </c>
      <c r="G257" t="str">
        <f t="shared" si="63"/>
        <v>0.999999999998169-0.0000013530157686938i</v>
      </c>
      <c r="H257" t="str">
        <f t="shared" si="64"/>
        <v>470.588260766995+0.0540092426523311i</v>
      </c>
      <c r="I257" t="str">
        <f t="shared" si="65"/>
        <v>33.6192989916915-212146.559276481i</v>
      </c>
      <c r="K257" t="str">
        <f t="shared" si="66"/>
        <v>0.010624999284917-2.57244305237869E-06i</v>
      </c>
      <c r="L257" t="str">
        <f t="shared" si="67"/>
        <v>0.00025-209.670832983539i</v>
      </c>
      <c r="M257" t="str">
        <f t="shared" si="68"/>
        <v>0.0025-55.5011028485837i</v>
      </c>
      <c r="N257">
        <f t="shared" si="69"/>
        <v>90.01480502138871</v>
      </c>
      <c r="O257">
        <f t="shared" si="70"/>
        <v>81.761385854823132</v>
      </c>
      <c r="P257" s="3">
        <f t="shared" si="71"/>
        <v>81.761385854823132</v>
      </c>
      <c r="Q257" s="3">
        <f t="shared" si="72"/>
        <v>-89.98519497861129</v>
      </c>
      <c r="R257">
        <f t="shared" si="73"/>
        <v>90.01480502138871</v>
      </c>
      <c r="S257">
        <f t="shared" si="74"/>
        <v>2.2431161215551339E-3</v>
      </c>
      <c r="T257">
        <f t="shared" si="57"/>
        <v>81.761385854823132</v>
      </c>
    </row>
    <row r="258" spans="1:20" x14ac:dyDescent="0.25">
      <c r="A258">
        <f t="shared" si="58"/>
        <v>14.147471131430439</v>
      </c>
      <c r="B258">
        <f t="shared" si="75"/>
        <v>2.2516399628170438</v>
      </c>
      <c r="C258" t="str">
        <f t="shared" si="59"/>
        <v>3.16486867956027-12201.7490030584i</v>
      </c>
      <c r="D258" t="str">
        <f t="shared" si="60"/>
        <v>3.47812499996669-7068.40107488328i</v>
      </c>
      <c r="E258" t="str">
        <f t="shared" si="61"/>
        <v>162.469536958258+0.00168057038526645i</v>
      </c>
      <c r="F258" t="str">
        <f t="shared" si="62"/>
        <v>2.90990990990455-66332.5925726394i</v>
      </c>
      <c r="G258" t="str">
        <f t="shared" si="63"/>
        <v>0.999999999998155-1.35815722861481E-06i</v>
      </c>
      <c r="H258" t="str">
        <f t="shared" si="64"/>
        <v>470.588260960959+0.0542144777569703i</v>
      </c>
      <c r="I258" t="str">
        <f t="shared" si="65"/>
        <v>33.6192989876916-211343.454229843i</v>
      </c>
      <c r="K258" t="str">
        <f t="shared" si="66"/>
        <v>0.010624999279472-2.58221833445215E-06i</v>
      </c>
      <c r="L258" t="str">
        <f t="shared" si="67"/>
        <v>0.00025-208.877100003525i</v>
      </c>
      <c r="M258" t="str">
        <f t="shared" si="68"/>
        <v>0.0025-55.2909970597566i</v>
      </c>
      <c r="N258">
        <f t="shared" si="69"/>
        <v>90.014861280455776</v>
      </c>
      <c r="O258">
        <f t="shared" si="70"/>
        <v>81.728442033438085</v>
      </c>
      <c r="P258" s="3">
        <f t="shared" si="71"/>
        <v>81.728442033438085</v>
      </c>
      <c r="Q258" s="3">
        <f t="shared" si="72"/>
        <v>-89.985138719544224</v>
      </c>
      <c r="R258">
        <f t="shared" si="73"/>
        <v>90.014861280455776</v>
      </c>
      <c r="S258">
        <f t="shared" si="74"/>
        <v>2.2516399628170437E-3</v>
      </c>
      <c r="T258">
        <f t="shared" si="57"/>
        <v>81.728442033438085</v>
      </c>
    </row>
    <row r="259" spans="1:20" x14ac:dyDescent="0.25">
      <c r="A259">
        <f t="shared" si="58"/>
        <v>14.201231521729875</v>
      </c>
      <c r="B259">
        <f t="shared" si="75"/>
        <v>2.2601961946757485</v>
      </c>
      <c r="C259" t="str">
        <f t="shared" si="59"/>
        <v>3.16486867827052-12155.5578877951i</v>
      </c>
      <c r="D259" t="str">
        <f t="shared" si="60"/>
        <v>3.47812499996643-7041.64283220284i</v>
      </c>
      <c r="E259" t="str">
        <f t="shared" si="61"/>
        <v>162.469536958231+0.00168695655312239i</v>
      </c>
      <c r="F259" t="str">
        <f t="shared" si="62"/>
        <v>2.90990990990449-66081.4829375067i</v>
      </c>
      <c r="G259" t="str">
        <f t="shared" si="63"/>
        <v>0.999999999998141-1.36331822608354E-06i</v>
      </c>
      <c r="H259" t="str">
        <f t="shared" si="64"/>
        <v>470.588261156397+0.0544204927548056i</v>
      </c>
      <c r="I259" t="str">
        <f t="shared" si="65"/>
        <v>33.6192989836601-210543.389429744i</v>
      </c>
      <c r="K259" t="str">
        <f t="shared" si="66"/>
        <v>0.0106249992739856-2.59203076258001E-06i</v>
      </c>
      <c r="L259" t="str">
        <f t="shared" si="67"/>
        <v>0.00025-208.086371790721i</v>
      </c>
      <c r="M259" t="str">
        <f t="shared" si="68"/>
        <v>0.0025-55.0816866504848i</v>
      </c>
      <c r="N259">
        <f t="shared" si="69"/>
        <v>90.014917753307103</v>
      </c>
      <c r="O259">
        <f t="shared" si="70"/>
        <v>81.695498212095202</v>
      </c>
      <c r="P259" s="3">
        <f t="shared" si="71"/>
        <v>81.695498212095202</v>
      </c>
      <c r="Q259" s="3">
        <f t="shared" si="72"/>
        <v>-89.985082246692897</v>
      </c>
      <c r="R259">
        <f t="shared" si="73"/>
        <v>90.014917753307103</v>
      </c>
      <c r="S259">
        <f t="shared" si="74"/>
        <v>2.2601961946757485E-3</v>
      </c>
      <c r="T259">
        <f t="shared" si="57"/>
        <v>81.695498212095202</v>
      </c>
    </row>
    <row r="260" spans="1:20" x14ac:dyDescent="0.25">
      <c r="A260">
        <f t="shared" si="58"/>
        <v>14.255196201512447</v>
      </c>
      <c r="B260">
        <f t="shared" si="75"/>
        <v>2.2687849402155162</v>
      </c>
      <c r="C260" t="str">
        <f t="shared" si="59"/>
        <v>3.16486867697092-12109.541634313i</v>
      </c>
      <c r="D260" t="str">
        <f t="shared" si="60"/>
        <v>3.47812499996619-7014.98588591866i</v>
      </c>
      <c r="E260" t="str">
        <f t="shared" si="61"/>
        <v>162.469536958203+0.00169336698842075i</v>
      </c>
      <c r="F260" t="str">
        <f t="shared" si="62"/>
        <v>2.90990990990447-65831.3239066918i</v>
      </c>
      <c r="G260" t="str">
        <f t="shared" si="63"/>
        <v>0.999999999998127-1.36849883534263E-06i</v>
      </c>
      <c r="H260" t="str">
        <f t="shared" si="64"/>
        <v>470.588261353324+0.0546272906094326i</v>
      </c>
      <c r="I260" t="str">
        <f t="shared" si="65"/>
        <v>33.619298979599-209746.353366989i</v>
      </c>
      <c r="K260" t="str">
        <f t="shared" si="66"/>
        <v>0.0106249992684574-2.60188047791712E-06i</v>
      </c>
      <c r="L260" t="str">
        <f t="shared" si="67"/>
        <v>0.00025-207.298636970234i</v>
      </c>
      <c r="M260" t="str">
        <f t="shared" si="68"/>
        <v>0.0025-54.8731686097678i</v>
      </c>
      <c r="N260">
        <f t="shared" si="69"/>
        <v>90.014974440755125</v>
      </c>
      <c r="O260">
        <f t="shared" si="70"/>
        <v>81.66255439079481</v>
      </c>
      <c r="P260" s="3">
        <f t="shared" si="71"/>
        <v>81.66255439079481</v>
      </c>
      <c r="Q260" s="3">
        <f t="shared" si="72"/>
        <v>-89.985025559244875</v>
      </c>
      <c r="R260">
        <f t="shared" si="73"/>
        <v>90.014974440755125</v>
      </c>
      <c r="S260">
        <f t="shared" si="74"/>
        <v>2.2687849402155164E-3</v>
      </c>
      <c r="T260">
        <f t="shared" si="57"/>
        <v>81.66255439079481</v>
      </c>
    </row>
    <row r="261" spans="1:20" x14ac:dyDescent="0.25">
      <c r="A261">
        <f t="shared" si="58"/>
        <v>14.309365947078195</v>
      </c>
      <c r="B261">
        <f t="shared" si="75"/>
        <v>2.2774063229883352</v>
      </c>
      <c r="C261" t="str">
        <f t="shared" si="59"/>
        <v>3.16486867566142-12063.6995806528i</v>
      </c>
      <c r="D261" t="str">
        <f t="shared" si="60"/>
        <v>3.47812499996592-6988.42985256148i</v>
      </c>
      <c r="E261" t="str">
        <f t="shared" si="61"/>
        <v>162.469536958177+0.00169980178337762i</v>
      </c>
      <c r="F261" t="str">
        <f t="shared" si="62"/>
        <v>2.90990990990442-65582.1118815719i</v>
      </c>
      <c r="G261" t="str">
        <f t="shared" si="63"/>
        <v>0.999999999998113-1.37369913091692E-06i</v>
      </c>
      <c r="H261" t="str">
        <f t="shared" si="64"/>
        <v>470.58826155175+0.0548348742957022i</v>
      </c>
      <c r="I261" t="str">
        <f t="shared" si="65"/>
        <v>33.6192989755063-208952.334575941i</v>
      </c>
      <c r="K261" t="str">
        <f t="shared" si="66"/>
        <v>0.0106249992628871-2.61176762215465E-06i</v>
      </c>
      <c r="L261" t="str">
        <f t="shared" si="67"/>
        <v>0.00025-206.513884210235i</v>
      </c>
      <c r="M261" t="str">
        <f t="shared" si="68"/>
        <v>0.0025-54.6654399380033i</v>
      </c>
      <c r="N261">
        <f t="shared" si="69"/>
        <v>90.015031343615306</v>
      </c>
      <c r="O261">
        <f t="shared" si="70"/>
        <v>81.629610569537249</v>
      </c>
      <c r="P261" s="3">
        <f t="shared" si="71"/>
        <v>81.629610569537249</v>
      </c>
      <c r="Q261" s="3">
        <f t="shared" si="72"/>
        <v>-89.984968656384694</v>
      </c>
      <c r="R261">
        <f t="shared" si="73"/>
        <v>90.015031343615306</v>
      </c>
      <c r="S261">
        <f t="shared" si="74"/>
        <v>2.2774063229883353E-3</v>
      </c>
      <c r="T261">
        <f t="shared" si="57"/>
        <v>81.629610569537249</v>
      </c>
    </row>
    <row r="262" spans="1:20" x14ac:dyDescent="0.25">
      <c r="A262">
        <f t="shared" si="58"/>
        <v>14.363741537677093</v>
      </c>
      <c r="B262">
        <f t="shared" si="75"/>
        <v>2.286060467015691</v>
      </c>
      <c r="C262" t="str">
        <f t="shared" si="59"/>
        <v>3.16486867434196-12018.0310673611i</v>
      </c>
      <c r="D262" t="str">
        <f t="shared" si="60"/>
        <v>3.47812499996566-6961.97435011395i</v>
      </c>
      <c r="E262" t="str">
        <f t="shared" si="61"/>
        <v>162.469536958148+0.00170626103056023i</v>
      </c>
      <c r="F262" t="str">
        <f t="shared" si="62"/>
        <v>2.90990990990437-65333.8432771491i</v>
      </c>
      <c r="G262" t="str">
        <f t="shared" si="63"/>
        <v>0.999999999998099-1.37891918761438E-06i</v>
      </c>
      <c r="H262" t="str">
        <f t="shared" si="64"/>
        <v>470.588261751688+0.0550432467997728i</v>
      </c>
      <c r="I262" t="str">
        <f t="shared" si="65"/>
        <v>33.6192989713824-208161.321634379i</v>
      </c>
      <c r="K262" t="str">
        <f t="shared" si="66"/>
        <v>0.0106249992572744-0.0000026216923375222i</v>
      </c>
      <c r="L262" t="str">
        <f t="shared" si="67"/>
        <v>0.00025-205.732102221792i</v>
      </c>
      <c r="M262" t="str">
        <f t="shared" si="68"/>
        <v>0.0025-54.458497646945i</v>
      </c>
      <c r="N262">
        <f t="shared" si="69"/>
        <v>90.015088462706146</v>
      </c>
      <c r="O262">
        <f t="shared" si="70"/>
        <v>81.596666748322789</v>
      </c>
      <c r="P262" s="3">
        <f t="shared" si="71"/>
        <v>81.596666748322789</v>
      </c>
      <c r="Q262" s="3">
        <f t="shared" si="72"/>
        <v>-89.984911537293854</v>
      </c>
      <c r="R262">
        <f t="shared" si="73"/>
        <v>90.015088462706146</v>
      </c>
      <c r="S262">
        <f t="shared" si="74"/>
        <v>2.2860604670156908E-3</v>
      </c>
      <c r="T262">
        <f t="shared" si="57"/>
        <v>81.596666748322789</v>
      </c>
    </row>
    <row r="263" spans="1:20" x14ac:dyDescent="0.25">
      <c r="A263">
        <f t="shared" si="58"/>
        <v>14.418323755520266</v>
      </c>
      <c r="B263">
        <f t="shared" si="75"/>
        <v>2.2947474967903507</v>
      </c>
      <c r="C263" t="str">
        <f t="shared" si="59"/>
        <v>3.16486867301246-11972.535437481i</v>
      </c>
      <c r="D263" t="str">
        <f t="shared" si="60"/>
        <v>3.47812499996539-6935.61899800473i</v>
      </c>
      <c r="E263" t="str">
        <f t="shared" si="61"/>
        <v>162.46953695812+0.00171274482288661i</v>
      </c>
      <c r="F263" t="str">
        <f t="shared" si="62"/>
        <v>2.90990990990433-65086.514521996i</v>
      </c>
      <c r="G263" t="str">
        <f t="shared" si="63"/>
        <v>0.999999999998084-0.0000013841590805273i</v>
      </c>
      <c r="H263" t="str">
        <f t="shared" si="64"/>
        <v>470.588261953145+0.0552524111191498i</v>
      </c>
      <c r="I263" t="str">
        <f t="shared" si="65"/>
        <v>33.6192989672269-207373.303163311i</v>
      </c>
      <c r="K263" t="str">
        <f t="shared" si="66"/>
        <v>0.010624999251619-2.63165476678989E-06i</v>
      </c>
      <c r="L263" t="str">
        <f t="shared" si="67"/>
        <v>0.00025-204.953279758709i</v>
      </c>
      <c r="M263" t="str">
        <f t="shared" si="68"/>
        <v>0.0025-54.2523387596583i</v>
      </c>
      <c r="N263">
        <f t="shared" si="69"/>
        <v>90.015145798849375</v>
      </c>
      <c r="O263">
        <f t="shared" si="70"/>
        <v>81.56372292715173</v>
      </c>
      <c r="P263" s="3">
        <f t="shared" si="71"/>
        <v>81.56372292715173</v>
      </c>
      <c r="Q263" s="3">
        <f t="shared" si="72"/>
        <v>-89.984854201150625</v>
      </c>
      <c r="R263">
        <f t="shared" si="73"/>
        <v>90.015145798849375</v>
      </c>
      <c r="S263">
        <f t="shared" si="74"/>
        <v>2.2947474967903508E-3</v>
      </c>
      <c r="T263">
        <f t="shared" si="57"/>
        <v>81.56372292715173</v>
      </c>
    </row>
    <row r="264" spans="1:20" x14ac:dyDescent="0.25">
      <c r="A264">
        <f t="shared" si="58"/>
        <v>14.473113385791242</v>
      </c>
      <c r="B264">
        <f t="shared" si="75"/>
        <v>2.3034675372781539</v>
      </c>
      <c r="C264" t="str">
        <f t="shared" si="59"/>
        <v>3.16486867167285-11927.2120365428i</v>
      </c>
      <c r="D264" t="str">
        <f t="shared" si="60"/>
        <v>3.47812499996515-6909.36341710331i</v>
      </c>
      <c r="E264" t="str">
        <f t="shared" si="61"/>
        <v>162.469536958092+0.00171925325362841i</v>
      </c>
      <c r="F264" t="str">
        <f t="shared" si="62"/>
        <v>2.9099099099043-64840.1220582058i</v>
      </c>
      <c r="G264" t="str">
        <f t="shared" si="63"/>
        <v>0.99999999999807-1.38941888503328E-06i</v>
      </c>
      <c r="H264" t="str">
        <f t="shared" si="64"/>
        <v>470.588262156139+0.0554623702627296i</v>
      </c>
      <c r="I264" t="str">
        <f t="shared" si="65"/>
        <v>33.6192989630403-206588.267826832i</v>
      </c>
      <c r="K264" t="str">
        <f t="shared" si="66"/>
        <v>0.0106249992459205-2.64165505327031E-06i</v>
      </c>
      <c r="L264" t="str">
        <f t="shared" si="67"/>
        <v>0.00025-204.177405617363i</v>
      </c>
      <c r="M264" t="str">
        <f t="shared" si="68"/>
        <v>0.0025-54.0469603104785i</v>
      </c>
      <c r="N264">
        <f t="shared" si="69"/>
        <v>90.015203352869776</v>
      </c>
      <c r="O264">
        <f t="shared" si="70"/>
        <v>81.530779106024553</v>
      </c>
      <c r="P264" s="3">
        <f t="shared" si="71"/>
        <v>81.530779106024553</v>
      </c>
      <c r="Q264" s="3">
        <f t="shared" si="72"/>
        <v>-89.984796647130224</v>
      </c>
      <c r="R264">
        <f t="shared" si="73"/>
        <v>90.015203352869776</v>
      </c>
      <c r="S264">
        <f t="shared" si="74"/>
        <v>2.3034675372781538E-3</v>
      </c>
      <c r="T264">
        <f t="shared" si="57"/>
        <v>81.530779106024553</v>
      </c>
    </row>
    <row r="265" spans="1:20" x14ac:dyDescent="0.25">
      <c r="A265">
        <f t="shared" si="58"/>
        <v>14.528111216657248</v>
      </c>
      <c r="B265">
        <f t="shared" si="75"/>
        <v>2.3122207139198108</v>
      </c>
      <c r="C265" t="str">
        <f t="shared" si="59"/>
        <v>3.16486867032304-11882.0602125539i</v>
      </c>
      <c r="D265" t="str">
        <f t="shared" si="60"/>
        <v>3.47812499996489-6883.20722971424i</v>
      </c>
      <c r="E265" t="str">
        <f t="shared" si="61"/>
        <v>162.469536958064+0.0017257864164118i</v>
      </c>
      <c r="F265" t="str">
        <f t="shared" si="62"/>
        <v>2.90990990990426-64594.6623413396i</v>
      </c>
      <c r="G265" t="str">
        <f t="shared" si="63"/>
        <v>0.999999999998055-1.39469867679639E-06i</v>
      </c>
      <c r="H265" t="str">
        <f t="shared" si="64"/>
        <v>470.588262360678+0.0556731272508409i</v>
      </c>
      <c r="I265" t="str">
        <f t="shared" si="65"/>
        <v>33.6192989588215-205806.204331941i</v>
      </c>
      <c r="K265" t="str">
        <f t="shared" si="66"/>
        <v>0.0106249992401786-2.65169334082066E-06i</v>
      </c>
      <c r="L265" t="str">
        <f t="shared" si="67"/>
        <v>0.00025-203.404468636544i</v>
      </c>
      <c r="M265" t="str">
        <f t="shared" si="68"/>
        <v>0.0025-53.8423593449677i</v>
      </c>
      <c r="N265">
        <f t="shared" si="69"/>
        <v>90.015261125595273</v>
      </c>
      <c r="O265">
        <f t="shared" si="70"/>
        <v>81.497835284941431</v>
      </c>
      <c r="P265" s="3">
        <f t="shared" si="71"/>
        <v>81.497835284941431</v>
      </c>
      <c r="Q265" s="3">
        <f t="shared" si="72"/>
        <v>-89.984738874404727</v>
      </c>
      <c r="R265">
        <f t="shared" si="73"/>
        <v>90.015261125595273</v>
      </c>
      <c r="S265">
        <f t="shared" si="74"/>
        <v>2.3122207139198107E-3</v>
      </c>
      <c r="T265">
        <f t="shared" si="57"/>
        <v>81.497835284941431</v>
      </c>
    </row>
    <row r="266" spans="1:20" x14ac:dyDescent="0.25">
      <c r="A266">
        <f t="shared" si="58"/>
        <v>14.583318039280547</v>
      </c>
      <c r="B266">
        <f t="shared" si="75"/>
        <v>2.3210071526327063</v>
      </c>
      <c r="C266" t="str">
        <f t="shared" si="59"/>
        <v>3.16486866896291-11837.0793159903i</v>
      </c>
      <c r="D266" t="str">
        <f t="shared" si="60"/>
        <v>3.47812499996461-6857.15005957204i</v>
      </c>
      <c r="E266" t="str">
        <f t="shared" si="61"/>
        <v>162.469536958035+0.00173234440521881i</v>
      </c>
      <c r="F266" t="str">
        <f t="shared" si="62"/>
        <v>2.90990990990422-64350.131840377i</v>
      </c>
      <c r="G266" t="str">
        <f t="shared" si="63"/>
        <v>0.99999999999804-1.39999853176819E-06i</v>
      </c>
      <c r="H266" t="str">
        <f t="shared" si="64"/>
        <v>470.588262566775+0.0558846851152917i</v>
      </c>
      <c r="I266" t="str">
        <f t="shared" si="65"/>
        <v>33.6192989545708-205027.101428394i</v>
      </c>
      <c r="K266" t="str">
        <f t="shared" si="66"/>
        <v>0.010624999234393-2.66176977384481E-06i</v>
      </c>
      <c r="L266" t="str">
        <f t="shared" si="67"/>
        <v>0.00025-202.634457697294i</v>
      </c>
      <c r="M266" t="str">
        <f t="shared" si="68"/>
        <v>0.0025-53.6385329198719i</v>
      </c>
      <c r="N266">
        <f t="shared" si="69"/>
        <v>90.015319117856961</v>
      </c>
      <c r="O266">
        <f t="shared" si="70"/>
        <v>81.464891463902802</v>
      </c>
      <c r="P266" s="3">
        <f t="shared" si="71"/>
        <v>81.464891463902802</v>
      </c>
      <c r="Q266" s="3">
        <f t="shared" si="72"/>
        <v>-89.984680882143039</v>
      </c>
      <c r="R266">
        <f t="shared" si="73"/>
        <v>90.015319117856961</v>
      </c>
      <c r="S266">
        <f t="shared" si="74"/>
        <v>2.3210071526327063E-3</v>
      </c>
      <c r="T266">
        <f t="shared" si="57"/>
        <v>81.464891463902802</v>
      </c>
    </row>
    <row r="267" spans="1:20" x14ac:dyDescent="0.25">
      <c r="A267">
        <f t="shared" si="58"/>
        <v>14.638734647829814</v>
      </c>
      <c r="B267">
        <f t="shared" si="75"/>
        <v>2.3298269798127107</v>
      </c>
      <c r="C267" t="str">
        <f t="shared" si="59"/>
        <v>3.16486866759243-11792.2686997865i</v>
      </c>
      <c r="D267" t="str">
        <f t="shared" si="60"/>
        <v>3.47812499996434-6831.19153183553i</v>
      </c>
      <c r="E267" t="str">
        <f t="shared" si="61"/>
        <v>162.469536958006+0.00173892731438791i</v>
      </c>
      <c r="F267" t="str">
        <f t="shared" si="62"/>
        <v>2.90990990990417-64106.5270376648i</v>
      </c>
      <c r="G267" t="str">
        <f t="shared" si="63"/>
        <v>0.999999999998025-1.40531852618888E-06i</v>
      </c>
      <c r="H267" t="str">
        <f t="shared" si="64"/>
        <v>470.588262774442+0.0560970468994086i</v>
      </c>
      <c r="I267" t="str">
        <f t="shared" si="65"/>
        <v>33.6192989502877-204250.947908533i</v>
      </c>
      <c r="K267" t="str">
        <f t="shared" si="66"/>
        <v>0.0106249992285633-2.67188449729532E-06i</v>
      </c>
      <c r="L267" t="str">
        <f t="shared" si="67"/>
        <v>0.00025-201.867361722748i</v>
      </c>
      <c r="M267" t="str">
        <f t="shared" si="68"/>
        <v>0.0025-53.4354781030804i</v>
      </c>
      <c r="N267">
        <f t="shared" si="69"/>
        <v>90.015377330489059</v>
      </c>
      <c r="O267">
        <f t="shared" si="70"/>
        <v>81.431947642908838</v>
      </c>
      <c r="P267" s="3">
        <f t="shared" si="71"/>
        <v>81.431947642908838</v>
      </c>
      <c r="Q267" s="3">
        <f t="shared" si="72"/>
        <v>-89.984622669510941</v>
      </c>
      <c r="R267">
        <f t="shared" si="73"/>
        <v>90.015377330489059</v>
      </c>
      <c r="S267">
        <f t="shared" si="74"/>
        <v>2.3298269798127107E-3</v>
      </c>
      <c r="T267">
        <f t="shared" si="57"/>
        <v>81.431947642908838</v>
      </c>
    </row>
    <row r="268" spans="1:20" x14ac:dyDescent="0.25">
      <c r="A268">
        <f t="shared" si="58"/>
        <v>14.694361839491567</v>
      </c>
      <c r="B268">
        <f t="shared" si="75"/>
        <v>2.3386803223359989</v>
      </c>
      <c r="C268" t="str">
        <f t="shared" si="59"/>
        <v>3.16486866621157-11747.6277193271i</v>
      </c>
      <c r="D268" t="str">
        <f t="shared" si="60"/>
        <v>3.47812499996406-6805.3312730826i</v>
      </c>
      <c r="E268" t="str">
        <f t="shared" si="61"/>
        <v>162.469536957978+0.00174553523861676i</v>
      </c>
      <c r="F268" t="str">
        <f t="shared" si="62"/>
        <v>2.90990990990411-63863.844428866i</v>
      </c>
      <c r="G268" t="str">
        <f t="shared" si="63"/>
        <v>0.99999999999801-1.41065873658838E-06i</v>
      </c>
      <c r="H268" t="str">
        <f t="shared" si="64"/>
        <v>470.588262983687+0.0563102156580834i</v>
      </c>
      <c r="I268" t="str">
        <f t="shared" si="65"/>
        <v>33.6192989459715-203477.732607128i</v>
      </c>
      <c r="K268" t="str">
        <f t="shared" si="66"/>
        <v>0.0106249992226893-2.68203765667561E-06i</v>
      </c>
      <c r="L268" t="str">
        <f t="shared" si="67"/>
        <v>0.00025-201.103169677972i</v>
      </c>
      <c r="M268" t="str">
        <f t="shared" si="68"/>
        <v>0.0025-53.2331919735808i</v>
      </c>
      <c r="N268">
        <f t="shared" si="69"/>
        <v>90.01543576432897</v>
      </c>
      <c r="O268">
        <f t="shared" si="70"/>
        <v>81.399003821960164</v>
      </c>
      <c r="P268" s="3">
        <f t="shared" si="71"/>
        <v>81.399003821960164</v>
      </c>
      <c r="Q268" s="3">
        <f t="shared" si="72"/>
        <v>-89.98456423567103</v>
      </c>
      <c r="R268">
        <f t="shared" si="73"/>
        <v>90.01543576432897</v>
      </c>
      <c r="S268">
        <f t="shared" si="74"/>
        <v>2.3386803223359987E-3</v>
      </c>
      <c r="T268">
        <f t="shared" si="57"/>
        <v>81.399003821960164</v>
      </c>
    </row>
    <row r="269" spans="1:20" x14ac:dyDescent="0.25">
      <c r="A269">
        <f t="shared" si="58"/>
        <v>14.750200414481634</v>
      </c>
      <c r="B269">
        <f t="shared" si="75"/>
        <v>2.3475673075608756</v>
      </c>
      <c r="C269" t="str">
        <f t="shared" si="59"/>
        <v>3.16486866482016-11703.1557324364i</v>
      </c>
      <c r="D269" t="str">
        <f t="shared" si="60"/>
        <v>3.4781249999638-6779.56891130481i</v>
      </c>
      <c r="E269" t="str">
        <f t="shared" si="61"/>
        <v>162.469536957949+0.00175216827296272i</v>
      </c>
      <c r="F269" t="str">
        <f t="shared" si="62"/>
        <v>2.90990990990408-63622.0805229105i</v>
      </c>
      <c r="G269" t="str">
        <f t="shared" si="63"/>
        <v>0.999999999997995-0.0000014160192397874i</v>
      </c>
      <c r="H269" t="str">
        <f t="shared" si="64"/>
        <v>470.588263194528+0.0565241944578176i</v>
      </c>
      <c r="I269" t="str">
        <f t="shared" si="65"/>
        <v>33.6192989416228-202707.444401222i</v>
      </c>
      <c r="K269" t="str">
        <f t="shared" si="66"/>
        <v>0.0106249992167705-2.69222939804197E-06i</v>
      </c>
      <c r="L269" t="str">
        <f t="shared" si="67"/>
        <v>0.00025-200.341870569807i</v>
      </c>
      <c r="M269" t="str">
        <f t="shared" si="68"/>
        <v>0.0025-53.0316716214194i</v>
      </c>
      <c r="N269">
        <f t="shared" si="69"/>
        <v>90.015494420217308</v>
      </c>
      <c r="O269">
        <f t="shared" si="70"/>
        <v>81.366060001056937</v>
      </c>
      <c r="P269" s="3">
        <f t="shared" si="71"/>
        <v>81.366060001056937</v>
      </c>
      <c r="Q269" s="3">
        <f t="shared" si="72"/>
        <v>-89.984505579782692</v>
      </c>
      <c r="R269">
        <f t="shared" si="73"/>
        <v>90.015494420217308</v>
      </c>
      <c r="S269">
        <f t="shared" si="74"/>
        <v>2.3475673075608757E-3</v>
      </c>
      <c r="T269">
        <f t="shared" si="57"/>
        <v>81.366060001056937</v>
      </c>
    </row>
    <row r="270" spans="1:20" x14ac:dyDescent="0.25">
      <c r="A270">
        <f t="shared" si="58"/>
        <v>14.806251176056666</v>
      </c>
      <c r="B270">
        <f t="shared" si="75"/>
        <v>2.356488063329607</v>
      </c>
      <c r="C270" t="str">
        <f t="shared" si="59"/>
        <v>3.16486866341809-11658.8520993697i</v>
      </c>
      <c r="D270" t="str">
        <f t="shared" si="60"/>
        <v>3.4781249999635-6753.9040759018i</v>
      </c>
      <c r="E270" t="str">
        <f t="shared" si="61"/>
        <v>162.469536957919+0.00175882651284436i</v>
      </c>
      <c r="F270" t="str">
        <f t="shared" si="62"/>
        <v>2.90990990990402-63381.2318419422i</v>
      </c>
      <c r="G270" t="str">
        <f t="shared" si="63"/>
        <v>0.99999999999798-1.42140011289857E-06i</v>
      </c>
      <c r="H270" t="str">
        <f t="shared" si="64"/>
        <v>470.588263406976+0.0567389863767658i</v>
      </c>
      <c r="I270" t="str">
        <f t="shared" si="65"/>
        <v>33.6192989372413-201940.072209957i</v>
      </c>
      <c r="K270" t="str">
        <f t="shared" si="66"/>
        <v>0.0106249992108066-2.70245986800575E-06i</v>
      </c>
      <c r="L270" t="str">
        <f t="shared" si="67"/>
        <v>0.00025-199.583453446709i</v>
      </c>
      <c r="M270" t="str">
        <f t="shared" si="68"/>
        <v>0.0025-52.8309141476584i</v>
      </c>
      <c r="N270">
        <f t="shared" si="69"/>
        <v>90.01555329899783</v>
      </c>
      <c r="O270">
        <f t="shared" si="70"/>
        <v>81.333116180199369</v>
      </c>
      <c r="P270" s="3">
        <f t="shared" si="71"/>
        <v>81.333116180199369</v>
      </c>
      <c r="Q270" s="3">
        <f t="shared" si="72"/>
        <v>-89.98444670100217</v>
      </c>
      <c r="R270">
        <f t="shared" si="73"/>
        <v>90.01555329899783</v>
      </c>
      <c r="S270">
        <f t="shared" si="74"/>
        <v>2.3564880633296071E-3</v>
      </c>
      <c r="T270">
        <f t="shared" si="57"/>
        <v>81.333116180199369</v>
      </c>
    </row>
    <row r="271" spans="1:20" x14ac:dyDescent="0.25">
      <c r="A271">
        <f t="shared" si="58"/>
        <v>14.862514930525681</v>
      </c>
      <c r="B271">
        <f t="shared" si="75"/>
        <v>2.3654427179702595</v>
      </c>
      <c r="C271" t="str">
        <f t="shared" si="59"/>
        <v>3.16486866200539-11614.7161828047i</v>
      </c>
      <c r="D271" t="str">
        <f t="shared" si="60"/>
        <v>3.47812499996323-6728.33639767641i</v>
      </c>
      <c r="E271" t="str">
        <f t="shared" si="61"/>
        <v>162.469536957889+0.0017655100540425i</v>
      </c>
      <c r="F271" t="str">
        <f t="shared" si="62"/>
        <v>2.90990990990398-63141.2949212729i</v>
      </c>
      <c r="G271" t="str">
        <f t="shared" si="63"/>
        <v>0.999999999997964-1.42680143332757E-06i</v>
      </c>
      <c r="H271" t="str">
        <f t="shared" si="64"/>
        <v>470.588263621041+0.0569545945047768i</v>
      </c>
      <c r="I271" t="str">
        <f t="shared" si="65"/>
        <v>33.6192989328263-201175.604994427i</v>
      </c>
      <c r="K271" t="str">
        <f t="shared" si="66"/>
        <v>0.0106249992047973-2.71272921373538E-06i</v>
      </c>
      <c r="L271" t="str">
        <f t="shared" si="67"/>
        <v>0.00025-198.827907398594i</v>
      </c>
      <c r="M271" t="str">
        <f t="shared" si="68"/>
        <v>0.0025-52.6309166643339i</v>
      </c>
      <c r="N271">
        <f t="shared" si="69"/>
        <v>90.015612401517529</v>
      </c>
      <c r="O271">
        <f t="shared" si="70"/>
        <v>81.300172359388029</v>
      </c>
      <c r="P271" s="3">
        <f t="shared" si="71"/>
        <v>81.300172359388029</v>
      </c>
      <c r="Q271" s="3">
        <f t="shared" si="72"/>
        <v>-89.984387598482471</v>
      </c>
      <c r="R271">
        <f t="shared" si="73"/>
        <v>90.015612401517529</v>
      </c>
      <c r="S271">
        <f t="shared" si="74"/>
        <v>2.3654427179702594E-3</v>
      </c>
      <c r="T271">
        <f t="shared" si="57"/>
        <v>81.300172359388029</v>
      </c>
    </row>
    <row r="272" spans="1:20" x14ac:dyDescent="0.25">
      <c r="A272">
        <f t="shared" si="58"/>
        <v>14.918992487261679</v>
      </c>
      <c r="B272">
        <f t="shared" si="75"/>
        <v>2.3744314002985467</v>
      </c>
      <c r="C272" t="str">
        <f t="shared" si="59"/>
        <v>3.16486866058196-11570.7473478314i</v>
      </c>
      <c r="D272" t="str">
        <f t="shared" si="60"/>
        <v>3.47812499996295-6702.86550882897i</v>
      </c>
      <c r="E272" t="str">
        <f t="shared" si="61"/>
        <v>162.469536957859+0.00177221899270229i</v>
      </c>
      <c r="F272" t="str">
        <f t="shared" si="62"/>
        <v>2.90990990990393-62902.2663093291i</v>
      </c>
      <c r="G272" t="str">
        <f t="shared" si="63"/>
        <v>0.999999999997949-1.43222327877418E-06i</v>
      </c>
      <c r="H272" t="str">
        <f t="shared" si="64"/>
        <v>470.588263836734+0.0571710219434422i</v>
      </c>
      <c r="I272" t="str">
        <f t="shared" si="65"/>
        <v>33.6192989283775-200414.031757513i</v>
      </c>
      <c r="K272" t="str">
        <f t="shared" si="66"/>
        <v>0.0106249991987423-2.72303758295853E-06i</v>
      </c>
      <c r="L272" t="str">
        <f t="shared" si="67"/>
        <v>0.00025-198.075221556679i</v>
      </c>
      <c r="M272" t="str">
        <f t="shared" si="68"/>
        <v>0.0025-52.4316762944151i</v>
      </c>
      <c r="N272">
        <f t="shared" si="69"/>
        <v>90.015671728626614</v>
      </c>
      <c r="O272">
        <f t="shared" si="70"/>
        <v>81.267228538623272</v>
      </c>
      <c r="P272" s="3">
        <f t="shared" si="71"/>
        <v>81.267228538623272</v>
      </c>
      <c r="Q272" s="3">
        <f t="shared" si="72"/>
        <v>-89.984328271373386</v>
      </c>
      <c r="R272">
        <f t="shared" si="73"/>
        <v>90.015671728626614</v>
      </c>
      <c r="S272">
        <f t="shared" si="74"/>
        <v>2.3744314002985467E-3</v>
      </c>
      <c r="T272">
        <f t="shared" si="57"/>
        <v>81.267228538623272</v>
      </c>
    </row>
    <row r="273" spans="1:20" x14ac:dyDescent="0.25">
      <c r="A273">
        <f t="shared" si="58"/>
        <v>14.975684658713275</v>
      </c>
      <c r="B273">
        <f t="shared" si="75"/>
        <v>2.3834542396196814</v>
      </c>
      <c r="C273" t="str">
        <f t="shared" si="59"/>
        <v>3.1648686591477-11526.9449619434i</v>
      </c>
      <c r="D273" t="str">
        <f t="shared" si="60"/>
        <v>3.47812499996267-6677.49104295218i</v>
      </c>
      <c r="E273" t="str">
        <f t="shared" si="61"/>
        <v>162.469536957829+0.0017789534253342i</v>
      </c>
      <c r="F273" t="str">
        <f t="shared" si="62"/>
        <v>2.90990990990389-62664.1425676039i</v>
      </c>
      <c r="G273" t="str">
        <f t="shared" si="63"/>
        <v>0.999999999997933-0.0000014376657272335i</v>
      </c>
      <c r="H273" t="str">
        <f t="shared" si="64"/>
        <v>470.588264054069+0.0573882718061404i</v>
      </c>
      <c r="I273" t="str">
        <f t="shared" si="65"/>
        <v>33.6192989238947-199655.34154373i</v>
      </c>
      <c r="K273" t="str">
        <f t="shared" si="66"/>
        <v>0.0106249991926412-2.73338512396426E-06i</v>
      </c>
      <c r="L273" t="str">
        <f t="shared" si="67"/>
        <v>0.00025-197.325385093324i</v>
      </c>
      <c r="M273" t="str">
        <f t="shared" si="68"/>
        <v>0.0025-52.2331901717622i</v>
      </c>
      <c r="N273">
        <f t="shared" si="69"/>
        <v>90.015731281178518</v>
      </c>
      <c r="O273">
        <f t="shared" si="70"/>
        <v>81.234284717905467</v>
      </c>
      <c r="P273" s="3">
        <f t="shared" si="71"/>
        <v>81.234284717905467</v>
      </c>
      <c r="Q273" s="3">
        <f t="shared" si="72"/>
        <v>-89.984268718821482</v>
      </c>
      <c r="R273">
        <f t="shared" si="73"/>
        <v>90.015731281178518</v>
      </c>
      <c r="S273">
        <f t="shared" si="74"/>
        <v>2.3834542396196814E-3</v>
      </c>
      <c r="T273">
        <f t="shared" si="57"/>
        <v>81.234284717905467</v>
      </c>
    </row>
    <row r="274" spans="1:20" x14ac:dyDescent="0.25">
      <c r="A274">
        <f t="shared" si="58"/>
        <v>15.032592260416385</v>
      </c>
      <c r="B274">
        <f t="shared" si="75"/>
        <v>2.3925113657302362</v>
      </c>
      <c r="C274" t="str">
        <f t="shared" si="59"/>
        <v>3.16486865770248-11483.3083950283i</v>
      </c>
      <c r="D274" t="str">
        <f t="shared" si="60"/>
        <v>3.47812499996239-6652.21263502584i</v>
      </c>
      <c r="E274" t="str">
        <f t="shared" si="61"/>
        <v>162.469536957798+0.00178571344881552i</v>
      </c>
      <c r="F274" t="str">
        <f t="shared" si="62"/>
        <v>2.90990990990384-62426.9202706075i</v>
      </c>
      <c r="G274" t="str">
        <f t="shared" si="63"/>
        <v>0.999999999997917-1.44312885699696E-06i</v>
      </c>
      <c r="H274" t="str">
        <f t="shared" si="64"/>
        <v>470.58826427306+0.0576063472180812i</v>
      </c>
      <c r="I274" t="str">
        <f t="shared" si="65"/>
        <v>33.6192989193782-198899.523439065i</v>
      </c>
      <c r="K274" t="str">
        <f t="shared" si="66"/>
        <v>0.0106249991864936-2.74377198560512E-06i</v>
      </c>
      <c r="L274" t="str">
        <f t="shared" si="67"/>
        <v>0.00025-196.578387221881i</v>
      </c>
      <c r="M274" t="str">
        <f t="shared" si="68"/>
        <v>0.0025-52.0354554410862i</v>
      </c>
      <c r="N274">
        <f t="shared" si="69"/>
        <v>90.01579106002994</v>
      </c>
      <c r="O274">
        <f t="shared" si="70"/>
        <v>81.201340897234715</v>
      </c>
      <c r="P274" s="3">
        <f t="shared" si="71"/>
        <v>81.201340897234715</v>
      </c>
      <c r="Q274" s="3">
        <f t="shared" si="72"/>
        <v>-89.98420893997006</v>
      </c>
      <c r="R274">
        <f t="shared" si="73"/>
        <v>90.01579106002994</v>
      </c>
      <c r="S274">
        <f t="shared" si="74"/>
        <v>2.392511365730236E-3</v>
      </c>
      <c r="T274">
        <f t="shared" si="57"/>
        <v>81.201340897234715</v>
      </c>
    </row>
    <row r="275" spans="1:20" x14ac:dyDescent="0.25">
      <c r="A275">
        <f t="shared" si="58"/>
        <v>15.089716111005968</v>
      </c>
      <c r="B275">
        <f t="shared" si="75"/>
        <v>2.4016029089200113</v>
      </c>
      <c r="C275" t="str">
        <f t="shared" si="59"/>
        <v>3.16486865624626-11439.8370193598i</v>
      </c>
      <c r="D275" t="str">
        <f t="shared" si="60"/>
        <v>3.4781249999621-6627.02992141156i</v>
      </c>
      <c r="E275" t="str">
        <f t="shared" si="61"/>
        <v>162.469536957767+0.00179249916039129i</v>
      </c>
      <c r="F275" t="str">
        <f t="shared" si="62"/>
        <v>2.9099099099038-62190.5960058173i</v>
      </c>
      <c r="G275" t="str">
        <f t="shared" si="63"/>
        <v>0.999999999997901-1.44861274665353E-06i</v>
      </c>
      <c r="H275" t="str">
        <f t="shared" si="64"/>
        <v>470.588264493719+0.0578252513163473i</v>
      </c>
      <c r="I275" t="str">
        <f t="shared" si="65"/>
        <v>33.6192989148271-198146.56657082i</v>
      </c>
      <c r="K275" t="str">
        <f t="shared" si="66"/>
        <v>0.0106249991802992-2.75419831729926E-06i</v>
      </c>
      <c r="L275" t="str">
        <f t="shared" si="67"/>
        <v>0.00025-195.834217196534i</v>
      </c>
      <c r="M275" t="str">
        <f t="shared" si="68"/>
        <v>0.0025-51.8384692579062i</v>
      </c>
      <c r="N275">
        <f t="shared" si="69"/>
        <v>90.015851066040796</v>
      </c>
      <c r="O275">
        <f t="shared" si="70"/>
        <v>81.168397076611626</v>
      </c>
      <c r="P275" s="3">
        <f t="shared" si="71"/>
        <v>81.168397076611626</v>
      </c>
      <c r="Q275" s="3">
        <f t="shared" si="72"/>
        <v>-89.984148933959204</v>
      </c>
      <c r="R275">
        <f t="shared" si="73"/>
        <v>90.015851066040796</v>
      </c>
      <c r="S275">
        <f t="shared" si="74"/>
        <v>2.4016029089200114E-3</v>
      </c>
      <c r="T275">
        <f t="shared" si="57"/>
        <v>81.168397076611626</v>
      </c>
    </row>
    <row r="276" spans="1:20" x14ac:dyDescent="0.25">
      <c r="A276">
        <f t="shared" si="58"/>
        <v>15.147057032227792</v>
      </c>
      <c r="B276">
        <f t="shared" si="75"/>
        <v>2.4107289999739074</v>
      </c>
      <c r="C276" t="str">
        <f t="shared" si="59"/>
        <v>3.16486865477901-11396.5302095876i</v>
      </c>
      <c r="D276" t="str">
        <f t="shared" si="60"/>
        <v>3.47812499996181-6601.94253984757i</v>
      </c>
      <c r="E276" t="str">
        <f t="shared" si="61"/>
        <v>162.469536957737+0.00179931065767632i</v>
      </c>
      <c r="F276" t="str">
        <f t="shared" si="62"/>
        <v>2.90990990990376-61955.1663736297i</v>
      </c>
      <c r="G276" t="str">
        <f t="shared" si="63"/>
        <v>0.999999999997885-0.0000014541174750908i</v>
      </c>
      <c r="H276" t="str">
        <f t="shared" si="64"/>
        <v>470.588264716055+0.0580449872499435i</v>
      </c>
      <c r="I276" t="str">
        <f t="shared" si="65"/>
        <v>33.6192989102409-197396.460107456i</v>
      </c>
      <c r="K276" t="str">
        <f t="shared" si="66"/>
        <v>0.0106249991740577-2.76466426903265E-06i</v>
      </c>
      <c r="L276" t="str">
        <f t="shared" si="67"/>
        <v>0.00025-195.092864312148i</v>
      </c>
      <c r="M276" t="str">
        <f t="shared" si="68"/>
        <v>0.0025-51.6422287885098i</v>
      </c>
      <c r="N276">
        <f t="shared" si="69"/>
        <v>90.015911300074308</v>
      </c>
      <c r="O276">
        <f t="shared" si="70"/>
        <v>81.135453256036598</v>
      </c>
      <c r="P276" s="3">
        <f t="shared" si="71"/>
        <v>81.135453256036598</v>
      </c>
      <c r="Q276" s="3">
        <f t="shared" si="72"/>
        <v>-89.984088699925692</v>
      </c>
      <c r="R276">
        <f t="shared" si="73"/>
        <v>90.015911300074308</v>
      </c>
      <c r="S276">
        <f t="shared" si="74"/>
        <v>2.4107289999739075E-3</v>
      </c>
      <c r="T276">
        <f t="shared" si="57"/>
        <v>81.135453256036598</v>
      </c>
    </row>
    <row r="277" spans="1:20" x14ac:dyDescent="0.25">
      <c r="A277">
        <f t="shared" si="58"/>
        <v>15.204615848950258</v>
      </c>
      <c r="B277">
        <f t="shared" si="75"/>
        <v>2.4198897701738082</v>
      </c>
      <c r="C277" t="str">
        <f t="shared" si="59"/>
        <v>3.1648686533005-11353.3873427283i</v>
      </c>
      <c r="D277" t="str">
        <f t="shared" si="60"/>
        <v>3.47812499996151-6576.95012944342i</v>
      </c>
      <c r="E277" t="str">
        <f t="shared" si="61"/>
        <v>162.469536957705+0.00180614803865669i</v>
      </c>
      <c r="F277" t="str">
        <f t="shared" si="62"/>
        <v>2.9099099099037-61720.62798731i</v>
      </c>
      <c r="G277" t="str">
        <f t="shared" si="63"/>
        <v>0.999999999997869-1.45964312149611E-06i</v>
      </c>
      <c r="H277" t="str">
        <f t="shared" si="64"/>
        <v>470.588264940087+0.0582655581798446i</v>
      </c>
      <c r="I277" t="str">
        <f t="shared" si="65"/>
        <v>33.6192989056205-196649.193258443i</v>
      </c>
      <c r="K277" t="str">
        <f t="shared" si="66"/>
        <v>0.0106249991677686-2.77516999136122E-06i</v>
      </c>
      <c r="L277" t="str">
        <f t="shared" si="67"/>
        <v>0.00025-194.354317904112i</v>
      </c>
      <c r="M277" t="str">
        <f t="shared" si="68"/>
        <v>0.0025-51.4467312099121i</v>
      </c>
      <c r="N277">
        <f t="shared" si="69"/>
        <v>90.015971762996926</v>
      </c>
      <c r="O277">
        <f t="shared" si="70"/>
        <v>81.102509435509717</v>
      </c>
      <c r="P277" s="3">
        <f t="shared" si="71"/>
        <v>81.102509435509717</v>
      </c>
      <c r="Q277" s="3">
        <f t="shared" si="72"/>
        <v>-89.984028237003074</v>
      </c>
      <c r="R277">
        <f t="shared" si="73"/>
        <v>90.015971762996926</v>
      </c>
      <c r="S277">
        <f t="shared" si="74"/>
        <v>2.4198897701738081E-3</v>
      </c>
      <c r="T277">
        <f t="shared" si="57"/>
        <v>81.102509435509717</v>
      </c>
    </row>
    <row r="278" spans="1:20" x14ac:dyDescent="0.25">
      <c r="A278">
        <f t="shared" si="58"/>
        <v>15.262393389176269</v>
      </c>
      <c r="B278">
        <f t="shared" si="75"/>
        <v>2.4290853513004689</v>
      </c>
      <c r="C278" t="str">
        <f t="shared" si="59"/>
        <v>3.16486865181079-11310.4077981578i</v>
      </c>
      <c r="D278" t="str">
        <f t="shared" si="60"/>
        <v>3.47812499996122-6552.05233067495i</v>
      </c>
      <c r="E278" t="str">
        <f t="shared" si="61"/>
        <v>162.469536957675+0.00181301140169005i</v>
      </c>
      <c r="F278" t="str">
        <f t="shared" si="62"/>
        <v>2.90990990990366-61486.9774729452i</v>
      </c>
      <c r="G278" t="str">
        <f t="shared" si="63"/>
        <v>0.999999999997853-1.46518976535777E-06i</v>
      </c>
      <c r="H278" t="str">
        <f t="shared" si="64"/>
        <v>470.588265165825+0.0584869672790301i</v>
      </c>
      <c r="I278" t="str">
        <f t="shared" si="65"/>
        <v>33.6192989009645-195904.755274095i</v>
      </c>
      <c r="K278" t="str">
        <f t="shared" si="66"/>
        <v>0.0106249991614316-2.78571563541294E-06i</v>
      </c>
      <c r="L278" t="str">
        <f t="shared" si="67"/>
        <v>0.00025-193.618567348189i</v>
      </c>
      <c r="M278" t="str">
        <f t="shared" si="68"/>
        <v>0.0025-51.2519737098149i</v>
      </c>
      <c r="N278">
        <f t="shared" si="69"/>
        <v>90.016032455678456</v>
      </c>
      <c r="O278">
        <f t="shared" si="70"/>
        <v>81.069565615031706</v>
      </c>
      <c r="P278" s="3">
        <f t="shared" si="71"/>
        <v>81.069565615031706</v>
      </c>
      <c r="Q278" s="3">
        <f t="shared" si="72"/>
        <v>-89.983967544321544</v>
      </c>
      <c r="R278">
        <f t="shared" si="73"/>
        <v>90.016032455678456</v>
      </c>
      <c r="S278">
        <f t="shared" si="74"/>
        <v>2.4290853513004688E-3</v>
      </c>
      <c r="T278">
        <f t="shared" si="57"/>
        <v>81.069565615031706</v>
      </c>
    </row>
    <row r="279" spans="1:20" x14ac:dyDescent="0.25">
      <c r="A279">
        <f t="shared" si="58"/>
        <v>15.320390484055139</v>
      </c>
      <c r="B279">
        <f t="shared" si="75"/>
        <v>2.4383158756354106</v>
      </c>
      <c r="C279" t="str">
        <f t="shared" si="59"/>
        <v>3.16486865030976-11267.5909576005i</v>
      </c>
      <c r="D279" t="str">
        <f t="shared" si="60"/>
        <v>3.47812499996095-6527.24878537896i</v>
      </c>
      <c r="E279" t="str">
        <f t="shared" si="61"/>
        <v>162.469536957643+0.00181990084550866i</v>
      </c>
      <c r="F279" t="str">
        <f t="shared" si="62"/>
        <v>2.90990990990362-61254.2114693942i</v>
      </c>
      <c r="G279" t="str">
        <f t="shared" si="63"/>
        <v>0.999999999997837-1.47075748646611E-06i</v>
      </c>
      <c r="H279" t="str">
        <f t="shared" si="64"/>
        <v>470.58826539328+0.0587092177325421i</v>
      </c>
      <c r="I279" t="str">
        <f t="shared" si="65"/>
        <v>33.6192988962731-195163.135445421i</v>
      </c>
      <c r="K279" t="str">
        <f t="shared" si="66"/>
        <v>0.0106249991550464-2.79630135289015E-06i</v>
      </c>
      <c r="L279" t="str">
        <f t="shared" si="67"/>
        <v>0.00025-192.88560206036i</v>
      </c>
      <c r="M279" t="str">
        <f t="shared" si="68"/>
        <v>0.0025-51.0579534865658i</v>
      </c>
      <c r="N279">
        <f t="shared" si="69"/>
        <v>90.016093378991982</v>
      </c>
      <c r="O279">
        <f t="shared" si="70"/>
        <v>81.036621794602638</v>
      </c>
      <c r="P279" s="3">
        <f t="shared" si="71"/>
        <v>81.036621794602638</v>
      </c>
      <c r="Q279" s="3">
        <f t="shared" si="72"/>
        <v>-89.983906621008018</v>
      </c>
      <c r="R279">
        <f t="shared" si="73"/>
        <v>90.016093378991982</v>
      </c>
      <c r="S279">
        <f t="shared" si="74"/>
        <v>2.4383158756354105E-3</v>
      </c>
      <c r="T279">
        <f t="shared" si="57"/>
        <v>81.036621794602638</v>
      </c>
    </row>
    <row r="280" spans="1:20" x14ac:dyDescent="0.25">
      <c r="A280">
        <f t="shared" si="58"/>
        <v>15.378607967894549</v>
      </c>
      <c r="B280">
        <f t="shared" si="75"/>
        <v>2.4475814759628252</v>
      </c>
      <c r="C280" t="str">
        <f t="shared" si="59"/>
        <v>3.16486864879721-11224.9362051219i</v>
      </c>
      <c r="D280" t="str">
        <f t="shared" si="60"/>
        <v>3.47812499996065-6502.53913674808i</v>
      </c>
      <c r="E280" t="str">
        <f t="shared" si="61"/>
        <v>162.469536957611+0.0018268164692193i</v>
      </c>
      <c r="F280" t="str">
        <f t="shared" si="62"/>
        <v>2.90990990990357-61022.3266282395i</v>
      </c>
      <c r="G280" t="str">
        <f t="shared" si="63"/>
        <v>0.99999999999782-1.47634636491466E-06i</v>
      </c>
      <c r="H280" t="str">
        <f t="shared" si="64"/>
        <v>470.588265622471+0.0589323127375243i</v>
      </c>
      <c r="I280" t="str">
        <f t="shared" si="65"/>
        <v>33.6192988915462-194424.323103973i</v>
      </c>
      <c r="K280" t="str">
        <f t="shared" si="66"/>
        <v>0.0106249991486125-0.0000028069272960716i</v>
      </c>
      <c r="L280" t="str">
        <f t="shared" si="67"/>
        <v>0.00025-192.155411496673i</v>
      </c>
      <c r="M280" t="str">
        <f t="shared" si="68"/>
        <v>0.0025-50.8646677491192i</v>
      </c>
      <c r="N280">
        <f t="shared" si="69"/>
        <v>90.016154533813875</v>
      </c>
      <c r="O280">
        <f t="shared" si="70"/>
        <v>81.003677974222967</v>
      </c>
      <c r="P280" s="3">
        <f t="shared" si="71"/>
        <v>81.003677974222967</v>
      </c>
      <c r="Q280" s="3">
        <f t="shared" si="72"/>
        <v>-89.983845466186125</v>
      </c>
      <c r="R280">
        <f t="shared" si="73"/>
        <v>90.016154533813875</v>
      </c>
      <c r="S280">
        <f t="shared" si="74"/>
        <v>2.447581475962825E-3</v>
      </c>
      <c r="T280">
        <f t="shared" si="57"/>
        <v>81.003677974222967</v>
      </c>
    </row>
    <row r="281" spans="1:20" x14ac:dyDescent="0.25">
      <c r="A281">
        <f t="shared" si="58"/>
        <v>15.437046678172548</v>
      </c>
      <c r="B281">
        <f t="shared" si="75"/>
        <v>2.456882285571484</v>
      </c>
      <c r="C281" t="str">
        <f t="shared" si="59"/>
        <v>3.16486864727324-11182.4429271193i</v>
      </c>
      <c r="D281" t="str">
        <f t="shared" si="60"/>
        <v>3.47812499996035-6477.92302932573i</v>
      </c>
      <c r="E281" t="str">
        <f t="shared" si="61"/>
        <v>162.46953695758+0.00183375837230583i</v>
      </c>
      <c r="F281" t="str">
        <f t="shared" si="62"/>
        <v>2.90990990990353-60791.31961374i</v>
      </c>
      <c r="G281" t="str">
        <f t="shared" si="63"/>
        <v>0.999999999997804-1.48195648110131E-06i</v>
      </c>
      <c r="H281" t="str">
        <f t="shared" si="64"/>
        <v>470.588265853403+0.059156255503269i</v>
      </c>
      <c r="I281" t="str">
        <f t="shared" si="65"/>
        <v>33.6192988867831-193688.307621684i</v>
      </c>
      <c r="K281" t="str">
        <f t="shared" si="66"/>
        <v>0.0106249991421297-2.81759361781472E-06i</v>
      </c>
      <c r="L281" t="str">
        <f t="shared" si="67"/>
        <v>0.00025-191.427985153091i</v>
      </c>
      <c r="M281" t="str">
        <f t="shared" si="68"/>
        <v>0.0025-50.6721137169946i</v>
      </c>
      <c r="N281">
        <f t="shared" si="69"/>
        <v>90.016215921023885</v>
      </c>
      <c r="O281">
        <f t="shared" si="70"/>
        <v>80.970734153893289</v>
      </c>
      <c r="P281" s="3">
        <f t="shared" si="71"/>
        <v>80.970734153893289</v>
      </c>
      <c r="Q281" s="3">
        <f t="shared" si="72"/>
        <v>-89.983784078976115</v>
      </c>
      <c r="R281">
        <f t="shared" si="73"/>
        <v>90.016215921023885</v>
      </c>
      <c r="S281">
        <f t="shared" si="74"/>
        <v>2.4568822855714841E-3</v>
      </c>
      <c r="T281">
        <f t="shared" si="57"/>
        <v>80.970734153893289</v>
      </c>
    </row>
    <row r="282" spans="1:20" x14ac:dyDescent="0.25">
      <c r="A282">
        <f t="shared" si="58"/>
        <v>15.495707455549606</v>
      </c>
      <c r="B282">
        <f t="shared" si="75"/>
        <v>2.4662184382566559</v>
      </c>
      <c r="C282" t="str">
        <f t="shared" si="59"/>
        <v>3.16486864573759-11140.1105123121i</v>
      </c>
      <c r="D282" t="str">
        <f t="shared" si="60"/>
        <v>3.47812499996004-6453.40010900095i</v>
      </c>
      <c r="E282" t="str">
        <f t="shared" si="61"/>
        <v>162.469536957546+0.00184072665462997i</v>
      </c>
      <c r="F282" t="str">
        <f t="shared" si="62"/>
        <v>2.90990990990347-60561.1871027821i</v>
      </c>
      <c r="G282" t="str">
        <f t="shared" si="63"/>
        <v>0.999999999997787-1.48758791572947E-06i</v>
      </c>
      <c r="H282" t="str">
        <f t="shared" si="64"/>
        <v>470.588266086095+0.059381049251264i</v>
      </c>
      <c r="I282" t="str">
        <f t="shared" si="65"/>
        <v>33.6192988819836-192955.078410727i</v>
      </c>
      <c r="K282" t="str">
        <f t="shared" si="66"/>
        <v>0.0106249991355975-2.82830047155778E-06i</v>
      </c>
      <c r="L282" t="str">
        <f t="shared" si="67"/>
        <v>0.00025-190.703312565342i</v>
      </c>
      <c r="M282" t="str">
        <f t="shared" si="68"/>
        <v>0.0025-50.4802886202378i</v>
      </c>
      <c r="N282">
        <f t="shared" si="69"/>
        <v>90.01627754150509</v>
      </c>
      <c r="O282">
        <f t="shared" si="70"/>
        <v>80.937790333613549</v>
      </c>
      <c r="P282" s="3">
        <f t="shared" si="71"/>
        <v>80.937790333613549</v>
      </c>
      <c r="Q282" s="3">
        <f t="shared" si="72"/>
        <v>-89.98372245849491</v>
      </c>
      <c r="R282">
        <f t="shared" si="73"/>
        <v>90.01627754150509</v>
      </c>
      <c r="S282">
        <f t="shared" si="74"/>
        <v>2.4662184382566558E-3</v>
      </c>
      <c r="T282">
        <f t="shared" si="57"/>
        <v>80.937790333613549</v>
      </c>
    </row>
    <row r="283" spans="1:20" x14ac:dyDescent="0.25">
      <c r="A283">
        <f t="shared" si="58"/>
        <v>15.554591143880694</v>
      </c>
      <c r="B283">
        <f t="shared" si="75"/>
        <v>2.4755900683220311</v>
      </c>
      <c r="C283" t="str">
        <f t="shared" si="59"/>
        <v>3.16486864419025-11097.9383517347i</v>
      </c>
      <c r="D283" t="str">
        <f t="shared" si="60"/>
        <v>3.47812499995973-6428.9700230033i</v>
      </c>
      <c r="E283" t="str">
        <f t="shared" si="61"/>
        <v>162.469536957514+0.00184772141643264i</v>
      </c>
      <c r="F283" t="str">
        <f t="shared" si="62"/>
        <v>2.90990990990342-60331.9257848327i</v>
      </c>
      <c r="G283" t="str">
        <f t="shared" si="63"/>
        <v>0.99999999999777-1.49324074980922E-06i</v>
      </c>
      <c r="H283" t="str">
        <f t="shared" si="64"/>
        <v>470.588266320561+0.0596066972152395i</v>
      </c>
      <c r="I283" t="str">
        <f t="shared" si="65"/>
        <v>33.6192988771478-192224.624923353i</v>
      </c>
      <c r="K283" t="str">
        <f t="shared" si="66"/>
        <v>0.0106249991290155-2.83904801132212E-06i</v>
      </c>
      <c r="L283" t="str">
        <f t="shared" si="67"/>
        <v>0.00025-189.981383308769i</v>
      </c>
      <c r="M283" t="str">
        <f t="shared" si="68"/>
        <v>0.0025-50.28918969938i</v>
      </c>
      <c r="N283">
        <f t="shared" si="69"/>
        <v>90.01633939614392</v>
      </c>
      <c r="O283">
        <f t="shared" si="70"/>
        <v>80.904846513384413</v>
      </c>
      <c r="P283" s="3">
        <f t="shared" si="71"/>
        <v>80.904846513384413</v>
      </c>
      <c r="Q283" s="3">
        <f t="shared" si="72"/>
        <v>-89.98366060385608</v>
      </c>
      <c r="R283">
        <f t="shared" si="73"/>
        <v>90.01633939614392</v>
      </c>
      <c r="S283">
        <f t="shared" si="74"/>
        <v>2.4755900683220309E-3</v>
      </c>
      <c r="T283">
        <f t="shared" si="57"/>
        <v>80.904846513384413</v>
      </c>
    </row>
    <row r="284" spans="1:20" x14ac:dyDescent="0.25">
      <c r="A284">
        <f t="shared" si="58"/>
        <v>15.613698590227441</v>
      </c>
      <c r="B284">
        <f t="shared" si="75"/>
        <v>2.484997310581655</v>
      </c>
      <c r="C284" t="str">
        <f t="shared" si="59"/>
        <v>3.16486864263119-11055.9258387265i</v>
      </c>
      <c r="D284" t="str">
        <f t="shared" si="60"/>
        <v>3.47812499995943-6404.63241989782i</v>
      </c>
      <c r="E284" t="str">
        <f t="shared" si="61"/>
        <v>162.469536957481+0.00185474275833601i</v>
      </c>
      <c r="F284" t="str">
        <f t="shared" si="62"/>
        <v>2.90990990990338-60103.5323618907i</v>
      </c>
      <c r="G284" t="str">
        <f t="shared" si="63"/>
        <v>0.999999999997753-1.49891506465846E-06i</v>
      </c>
      <c r="H284" t="str">
        <f t="shared" si="64"/>
        <v>470.588266556807+0.0598332026412125i</v>
      </c>
      <c r="I284" t="str">
        <f t="shared" si="65"/>
        <v>33.619298872275-191496.936651741i</v>
      </c>
      <c r="K284" t="str">
        <f t="shared" si="66"/>
        <v>0.0106249991223835-2.84983639171437E-06i</v>
      </c>
      <c r="L284" t="str">
        <f t="shared" si="67"/>
        <v>0.00025-189.262186998176i</v>
      </c>
      <c r="M284" t="str">
        <f t="shared" si="68"/>
        <v>0.0025-50.0988142053995i</v>
      </c>
      <c r="N284">
        <f t="shared" si="69"/>
        <v>90.016401485830144</v>
      </c>
      <c r="O284">
        <f t="shared" si="70"/>
        <v>80.871902693206351</v>
      </c>
      <c r="P284" s="3">
        <f t="shared" si="71"/>
        <v>80.871902693206351</v>
      </c>
      <c r="Q284" s="3">
        <f t="shared" si="72"/>
        <v>-89.983598514169856</v>
      </c>
      <c r="R284">
        <f t="shared" si="73"/>
        <v>90.016401485830144</v>
      </c>
      <c r="S284">
        <f t="shared" si="74"/>
        <v>2.4849973105816551E-3</v>
      </c>
      <c r="T284">
        <f t="shared" si="57"/>
        <v>80.871902693206351</v>
      </c>
    </row>
    <row r="285" spans="1:20" x14ac:dyDescent="0.25">
      <c r="A285">
        <f t="shared" si="58"/>
        <v>15.673030644870305</v>
      </c>
      <c r="B285">
        <f t="shared" si="75"/>
        <v>2.4944403003618651</v>
      </c>
      <c r="C285" t="str">
        <f t="shared" si="59"/>
        <v>3.16486864106019-11014.0723689231i</v>
      </c>
      <c r="D285" t="str">
        <f t="shared" si="60"/>
        <v>3.47812499995912-6380.38694957986i</v>
      </c>
      <c r="E285" t="str">
        <f t="shared" si="61"/>
        <v>162.469536957448+0.00186179078134462i</v>
      </c>
      <c r="F285" t="str">
        <f t="shared" si="62"/>
        <v>2.90990990990332-59876.0035484398i</v>
      </c>
      <c r="G285" t="str">
        <f t="shared" si="63"/>
        <v>0.999999999997736-1.50461094190414E-06i</v>
      </c>
      <c r="H285" t="str">
        <f t="shared" si="64"/>
        <v>470.588266794857+0.0600605687875367i</v>
      </c>
      <c r="I285" t="str">
        <f t="shared" si="65"/>
        <v>33.6192988673654-190772.003127855i</v>
      </c>
      <c r="K285" t="str">
        <f t="shared" si="66"/>
        <v>0.0106249991157009-2.86066576792865E-06i</v>
      </c>
      <c r="L285" t="str">
        <f t="shared" si="67"/>
        <v>0.00025-188.545713287683i</v>
      </c>
      <c r="M285" t="str">
        <f t="shared" si="68"/>
        <v>0.0025-49.9091593996808i</v>
      </c>
      <c r="N285">
        <f t="shared" si="69"/>
        <v>90.016463811456973</v>
      </c>
      <c r="O285">
        <f t="shared" si="70"/>
        <v>80.838958873079548</v>
      </c>
      <c r="P285" s="3">
        <f t="shared" si="71"/>
        <v>80.838958873079548</v>
      </c>
      <c r="Q285" s="3">
        <f t="shared" si="72"/>
        <v>-89.983536188543027</v>
      </c>
      <c r="R285">
        <f t="shared" si="73"/>
        <v>90.016463811456973</v>
      </c>
      <c r="S285">
        <f t="shared" si="74"/>
        <v>2.4944403003618653E-3</v>
      </c>
      <c r="T285">
        <f t="shared" si="57"/>
        <v>80.838958873079548</v>
      </c>
    </row>
    <row r="286" spans="1:20" x14ac:dyDescent="0.25">
      <c r="A286">
        <f t="shared" si="58"/>
        <v>15.732588161320814</v>
      </c>
      <c r="B286">
        <f t="shared" si="75"/>
        <v>2.5039191735032404</v>
      </c>
      <c r="C286" t="str">
        <f t="shared" si="59"/>
        <v>3.16486863947731-10972.3773402485i</v>
      </c>
      <c r="D286" t="str">
        <f t="shared" si="60"/>
        <v>3.47812499995881-6356.23326327023i</v>
      </c>
      <c r="E286" t="str">
        <f t="shared" si="61"/>
        <v>162.469536957415+0.00186886558684676i</v>
      </c>
      <c r="F286" t="str">
        <f t="shared" si="62"/>
        <v>2.90990990990328-59649.3360714018i</v>
      </c>
      <c r="G286" t="str">
        <f t="shared" si="63"/>
        <v>0.999999999997719-1.51032846348335E-06i</v>
      </c>
      <c r="H286" t="str">
        <f t="shared" si="64"/>
        <v>470.588267034716+0.0602887989249441i</v>
      </c>
      <c r="I286" t="str">
        <f t="shared" si="65"/>
        <v>33.6192988624178-190049.813923279i</v>
      </c>
      <c r="K286" t="str">
        <f t="shared" si="66"/>
        <v>0.0106249991089675-2.87153629574879E-06i</v>
      </c>
      <c r="L286" t="str">
        <f t="shared" si="67"/>
        <v>0.00025-187.831951870575i</v>
      </c>
      <c r="M286" t="str">
        <f t="shared" si="68"/>
        <v>0.0025-49.7202225539757i</v>
      </c>
      <c r="N286">
        <f t="shared" si="69"/>
        <v>90.016526373920939</v>
      </c>
      <c r="O286">
        <f t="shared" si="70"/>
        <v>80.806015053004529</v>
      </c>
      <c r="P286" s="3">
        <f t="shared" si="71"/>
        <v>80.806015053004529</v>
      </c>
      <c r="Q286" s="3">
        <f t="shared" si="72"/>
        <v>-89.983473626079061</v>
      </c>
      <c r="R286">
        <f t="shared" si="73"/>
        <v>90.016526373920939</v>
      </c>
      <c r="S286">
        <f t="shared" si="74"/>
        <v>2.5039191735032403E-3</v>
      </c>
      <c r="T286">
        <f t="shared" si="57"/>
        <v>80.806015053004529</v>
      </c>
    </row>
    <row r="287" spans="1:20" x14ac:dyDescent="0.25">
      <c r="A287">
        <f t="shared" si="58"/>
        <v>15.792371996333834</v>
      </c>
      <c r="B287">
        <f t="shared" si="75"/>
        <v>2.513434066362553</v>
      </c>
      <c r="C287" t="str">
        <f t="shared" si="59"/>
        <v>3.16486863788232-10930.8401529057i</v>
      </c>
      <c r="D287" t="str">
        <f t="shared" si="60"/>
        <v>3.4781249999585-6332.17101351005i</v>
      </c>
      <c r="E287" t="str">
        <f t="shared" si="61"/>
        <v>162.469536957382+0.00187596727661561i</v>
      </c>
      <c r="F287" t="str">
        <f t="shared" si="62"/>
        <v>2.90990990990323-59423.526670089i</v>
      </c>
      <c r="G287" t="str">
        <f t="shared" si="63"/>
        <v>0.999999999997702-1.51606771164457E-06i</v>
      </c>
      <c r="H287" t="str">
        <f t="shared" si="64"/>
        <v>470.588267276402+0.0605178963366i</v>
      </c>
      <c r="I287" t="str">
        <f t="shared" si="65"/>
        <v>33.619298857433-189330.358649081i</v>
      </c>
      <c r="K287" t="str">
        <f t="shared" si="66"/>
        <v>0.0106249991021828-2.88244813155065E-06i</v>
      </c>
      <c r="L287" t="str">
        <f t="shared" si="67"/>
        <v>0.00025-187.120892479154i</v>
      </c>
      <c r="M287" t="str">
        <f t="shared" si="68"/>
        <v>0.0025-49.5320009503642i</v>
      </c>
      <c r="N287">
        <f t="shared" si="69"/>
        <v>90.016589174122046</v>
      </c>
      <c r="O287">
        <f t="shared" si="70"/>
        <v>80.773071232981692</v>
      </c>
      <c r="P287" s="3">
        <f t="shared" si="71"/>
        <v>80.773071232981692</v>
      </c>
      <c r="Q287" s="3">
        <f t="shared" si="72"/>
        <v>-89.983410825877954</v>
      </c>
      <c r="R287">
        <f t="shared" si="73"/>
        <v>90.016589174122046</v>
      </c>
      <c r="S287">
        <f t="shared" si="74"/>
        <v>2.5134340663625528E-3</v>
      </c>
      <c r="T287">
        <f t="shared" si="57"/>
        <v>80.773071232981692</v>
      </c>
    </row>
    <row r="288" spans="1:20" x14ac:dyDescent="0.25">
      <c r="A288">
        <f t="shared" si="58"/>
        <v>15.852383009919901</v>
      </c>
      <c r="B288">
        <f t="shared" si="75"/>
        <v>2.5229851158147305</v>
      </c>
      <c r="C288" t="str">
        <f t="shared" si="59"/>
        <v>3.16486863627519-10889.4602093681i</v>
      </c>
      <c r="D288" t="str">
        <f t="shared" si="60"/>
        <v>3.47812499995818-6308.19985415574i</v>
      </c>
      <c r="E288" t="str">
        <f t="shared" si="61"/>
        <v>162.469536957348+0.00188309595281206i</v>
      </c>
      <c r="F288" t="str">
        <f t="shared" si="62"/>
        <v>2.90990990990317-59198.5720961571i</v>
      </c>
      <c r="G288" t="str">
        <f t="shared" si="63"/>
        <v>0.999999999997684-1.52182876894879E-06i</v>
      </c>
      <c r="H288" t="str">
        <f t="shared" si="64"/>
        <v>470.58826751993+0.0607478643181426i</v>
      </c>
      <c r="I288" t="str">
        <f t="shared" si="65"/>
        <v>33.6192988524101-188613.626955656i</v>
      </c>
      <c r="K288" t="str">
        <f t="shared" si="66"/>
        <v>0.0106249990953464-2.89340143230426E-06i</v>
      </c>
      <c r="L288" t="str">
        <f t="shared" si="67"/>
        <v>0.00025-186.412524884593i</v>
      </c>
      <c r="M288" t="str">
        <f t="shared" si="68"/>
        <v>0.0025-49.3444918812157i</v>
      </c>
      <c r="N288">
        <f t="shared" si="69"/>
        <v>90.016652212963706</v>
      </c>
      <c r="O288">
        <f t="shared" si="70"/>
        <v>80.740127413011265</v>
      </c>
      <c r="P288" s="3">
        <f t="shared" si="71"/>
        <v>80.740127413011265</v>
      </c>
      <c r="Q288" s="3">
        <f t="shared" si="72"/>
        <v>-89.983347787036294</v>
      </c>
      <c r="R288">
        <f t="shared" si="73"/>
        <v>90.016652212963706</v>
      </c>
      <c r="S288">
        <f t="shared" si="74"/>
        <v>2.5229851158147304E-3</v>
      </c>
      <c r="T288">
        <f t="shared" si="57"/>
        <v>80.740127413011265</v>
      </c>
    </row>
    <row r="289" spans="1:20" x14ac:dyDescent="0.25">
      <c r="A289">
        <f t="shared" si="58"/>
        <v>15.912622065357597</v>
      </c>
      <c r="B289">
        <f t="shared" si="75"/>
        <v>2.5325724592548267</v>
      </c>
      <c r="C289" t="str">
        <f t="shared" si="59"/>
        <v>3.16486863465582-10848.2369143715i</v>
      </c>
      <c r="D289" t="str">
        <f t="shared" si="60"/>
        <v>3.47812499995786-6284.31944037415i</v>
      </c>
      <c r="E289" t="str">
        <f t="shared" si="61"/>
        <v>162.469536957313+0.00189025171798437i</v>
      </c>
      <c r="F289" t="str">
        <f t="shared" si="62"/>
        <v>2.90990990990312-58974.4691135592i</v>
      </c>
      <c r="G289" t="str">
        <f t="shared" si="63"/>
        <v>0.999999999997666-1.52761171827077E-06i</v>
      </c>
      <c r="H289" t="str">
        <f t="shared" si="64"/>
        <v>470.588267765311+0.0609787061777346i</v>
      </c>
      <c r="I289" t="str">
        <f t="shared" si="65"/>
        <v>33.619298847349-187899.608532576i</v>
      </c>
      <c r="K289" t="str">
        <f t="shared" si="66"/>
        <v>0.010624999088458-0.0000029043963555762i</v>
      </c>
      <c r="L289" t="str">
        <f t="shared" si="67"/>
        <v>0.00025-185.706838896785i</v>
      </c>
      <c r="M289" t="str">
        <f t="shared" si="68"/>
        <v>0.0025-49.1576926491488i</v>
      </c>
      <c r="N289">
        <f t="shared" si="69"/>
        <v>90.016715491352727</v>
      </c>
      <c r="O289">
        <f t="shared" si="70"/>
        <v>80.707183593093788</v>
      </c>
      <c r="P289" s="3">
        <f t="shared" si="71"/>
        <v>80.707183593093788</v>
      </c>
      <c r="Q289" s="3">
        <f t="shared" si="72"/>
        <v>-89.983284508647273</v>
      </c>
      <c r="R289">
        <f t="shared" si="73"/>
        <v>90.016715491352727</v>
      </c>
      <c r="S289">
        <f t="shared" si="74"/>
        <v>2.5325724592548267E-3</v>
      </c>
      <c r="T289">
        <f t="shared" si="57"/>
        <v>80.707183593093788</v>
      </c>
    </row>
    <row r="290" spans="1:20" x14ac:dyDescent="0.25">
      <c r="A290">
        <f t="shared" si="58"/>
        <v>15.973090029205958</v>
      </c>
      <c r="B290">
        <f t="shared" si="75"/>
        <v>2.5421962345999951</v>
      </c>
      <c r="C290" t="str">
        <f t="shared" si="59"/>
        <v>3.16486863302412-10807.1696749049i</v>
      </c>
      <c r="D290" t="str">
        <f t="shared" si="60"/>
        <v>3.47812499995753-6260.5294286375i</v>
      </c>
      <c r="E290" t="str">
        <f t="shared" si="61"/>
        <v>162.469536957279+0.00189743467507047i</v>
      </c>
      <c r="F290" t="str">
        <f t="shared" si="62"/>
        <v>2.90990990990306-58751.2144984986i</v>
      </c>
      <c r="G290" t="str">
        <f t="shared" si="63"/>
        <v>0.999999999997649-1.53341664280016E-06i</v>
      </c>
      <c r="H290" t="str">
        <f t="shared" si="64"/>
        <v>470.588268012561+0.0612104252361088i</v>
      </c>
      <c r="I290" t="str">
        <f t="shared" si="65"/>
        <v>33.6192988422493-187188.293108447i</v>
      </c>
      <c r="K290" t="str">
        <f t="shared" si="66"/>
        <v>0.0106249990815171-2.91543305953171E-06i</v>
      </c>
      <c r="L290" t="str">
        <f t="shared" si="67"/>
        <v>0.00025-185.003824364201i</v>
      </c>
      <c r="M290" t="str">
        <f t="shared" si="68"/>
        <v>0.0025-48.9716005669943i</v>
      </c>
      <c r="N290">
        <f t="shared" si="69"/>
        <v>90.0167790101994</v>
      </c>
      <c r="O290">
        <f t="shared" si="70"/>
        <v>80.674239773229615</v>
      </c>
      <c r="P290" s="3">
        <f t="shared" si="71"/>
        <v>80.674239773229615</v>
      </c>
      <c r="Q290" s="3">
        <f t="shared" si="72"/>
        <v>-89.9832209898006</v>
      </c>
      <c r="R290">
        <f t="shared" si="73"/>
        <v>90.0167790101994</v>
      </c>
      <c r="S290">
        <f t="shared" si="74"/>
        <v>2.5421962345999953E-3</v>
      </c>
      <c r="T290">
        <f t="shared" si="57"/>
        <v>80.674239773229615</v>
      </c>
    </row>
    <row r="291" spans="1:20" x14ac:dyDescent="0.25">
      <c r="A291">
        <f t="shared" si="58"/>
        <v>16.033787771316941</v>
      </c>
      <c r="B291">
        <f t="shared" si="75"/>
        <v>2.5518565802914752</v>
      </c>
      <c r="C291" t="str">
        <f t="shared" si="59"/>
        <v>3.16486863138003-10766.2579002025i</v>
      </c>
      <c r="D291" t="str">
        <f t="shared" si="60"/>
        <v>3.47812499995722-6236.82947671854i</v>
      </c>
      <c r="E291" t="str">
        <f t="shared" si="61"/>
        <v>162.469536957245+0.00190464492739975i</v>
      </c>
      <c r="F291" t="str">
        <f t="shared" si="62"/>
        <v>2.90990990990302-58528.8050393833i</v>
      </c>
      <c r="G291" t="str">
        <f t="shared" si="63"/>
        <v>0.999999999997631-1.53924362604278E-06i</v>
      </c>
      <c r="H291" t="str">
        <f t="shared" si="64"/>
        <v>470.588268261693+0.0614430248266169i</v>
      </c>
      <c r="I291" t="str">
        <f t="shared" si="65"/>
        <v>33.6192988371108-186479.670450759i</v>
      </c>
      <c r="K291" t="str">
        <f t="shared" si="66"/>
        <v>0.0106249990745234-2.92651170293713E-06i</v>
      </c>
      <c r="L291" t="str">
        <f t="shared" si="67"/>
        <v>0.00025-184.303471173741i</v>
      </c>
      <c r="M291" t="str">
        <f t="shared" si="68"/>
        <v>0.0025-48.7862129577548i</v>
      </c>
      <c r="N291">
        <f t="shared" si="69"/>
        <v>90.016842770417455</v>
      </c>
      <c r="O291">
        <f t="shared" si="70"/>
        <v>80.641295953419331</v>
      </c>
      <c r="P291" s="3">
        <f t="shared" si="71"/>
        <v>80.641295953419331</v>
      </c>
      <c r="Q291" s="3">
        <f t="shared" si="72"/>
        <v>-89.983157229582545</v>
      </c>
      <c r="R291">
        <f t="shared" si="73"/>
        <v>90.016842770417455</v>
      </c>
      <c r="S291">
        <f t="shared" si="74"/>
        <v>2.5518565802914754E-3</v>
      </c>
      <c r="T291">
        <f t="shared" si="57"/>
        <v>80.641295953419331</v>
      </c>
    </row>
    <row r="292" spans="1:20" x14ac:dyDescent="0.25">
      <c r="A292">
        <f t="shared" si="58"/>
        <v>16.094716164847945</v>
      </c>
      <c r="B292">
        <f t="shared" si="75"/>
        <v>2.5615536352965829</v>
      </c>
      <c r="C292" t="str">
        <f t="shared" si="59"/>
        <v>3.16486862972338-10725.5010017343i</v>
      </c>
      <c r="D292" t="str">
        <f t="shared" si="60"/>
        <v>3.4781249999569-6213.21924368543i</v>
      </c>
      <c r="E292" t="str">
        <f t="shared" si="61"/>
        <v>162.46953695721+0.00191188257869451i</v>
      </c>
      <c r="F292" t="str">
        <f t="shared" si="62"/>
        <v>2.90990990990297-58307.2375367776i</v>
      </c>
      <c r="G292" t="str">
        <f t="shared" si="63"/>
        <v>0.999999999997613-1.54509275182171E-06i</v>
      </c>
      <c r="H292" t="str">
        <f t="shared" si="64"/>
        <v>470.588268512723+0.06167650829528i</v>
      </c>
      <c r="I292" t="str">
        <f t="shared" si="65"/>
        <v>33.6192988319336-185773.730365736i</v>
      </c>
      <c r="K292" t="str">
        <f t="shared" si="66"/>
        <v>0.0106249990674764-2.93763244516209E-06i</v>
      </c>
      <c r="L292" t="str">
        <f t="shared" si="67"/>
        <v>0.00025-183.605769250588i</v>
      </c>
      <c r="M292" t="str">
        <f t="shared" si="68"/>
        <v>0.0025-48.6015271545675i</v>
      </c>
      <c r="N292">
        <f t="shared" si="69"/>
        <v>90.016906772924088</v>
      </c>
      <c r="O292">
        <f t="shared" si="70"/>
        <v>80.608352133663033</v>
      </c>
      <c r="P292" s="3">
        <f t="shared" si="71"/>
        <v>80.608352133663033</v>
      </c>
      <c r="Q292" s="3">
        <f t="shared" si="72"/>
        <v>-89.983093227075912</v>
      </c>
      <c r="R292">
        <f t="shared" si="73"/>
        <v>90.016906772924088</v>
      </c>
      <c r="S292">
        <f t="shared" si="74"/>
        <v>2.561553635296583E-3</v>
      </c>
      <c r="T292">
        <f t="shared" si="57"/>
        <v>80.608352133663033</v>
      </c>
    </row>
    <row r="293" spans="1:20" x14ac:dyDescent="0.25">
      <c r="A293">
        <f t="shared" si="58"/>
        <v>16.155876086274368</v>
      </c>
      <c r="B293">
        <f t="shared" si="75"/>
        <v>2.5712875391107097</v>
      </c>
      <c r="C293" t="str">
        <f t="shared" si="59"/>
        <v>3.16486862805406-10684.8983931988i</v>
      </c>
      <c r="D293" t="str">
        <f t="shared" si="60"/>
        <v>3.47812499995655-6189.69838989703i</v>
      </c>
      <c r="E293" t="str">
        <f t="shared" si="61"/>
        <v>162.469536957175+0.0019191477330707i</v>
      </c>
      <c r="F293" t="str">
        <f t="shared" si="62"/>
        <v>2.9099099099029-58086.5088033588i</v>
      </c>
      <c r="G293" t="str">
        <f t="shared" si="63"/>
        <v>0.999999999997595-1.55096410427861E-06i</v>
      </c>
      <c r="H293" t="str">
        <f t="shared" si="64"/>
        <v>470.588268765666+0.0619108790008303i</v>
      </c>
      <c r="I293" t="str">
        <f t="shared" si="65"/>
        <v>33.6192988267169-185070.462698193i</v>
      </c>
      <c r="K293" t="str">
        <f t="shared" si="66"/>
        <v>0.0106249990603757-0.0000029487954461818i</v>
      </c>
      <c r="L293" t="str">
        <f t="shared" si="67"/>
        <v>0.00025-182.910708558067i</v>
      </c>
      <c r="M293" t="str">
        <f t="shared" si="68"/>
        <v>0.0025-48.4175405006648i</v>
      </c>
      <c r="N293">
        <f t="shared" si="69"/>
        <v>90.016971018640021</v>
      </c>
      <c r="O293">
        <f t="shared" si="70"/>
        <v>80.575408313961262</v>
      </c>
      <c r="P293" s="3">
        <f t="shared" si="71"/>
        <v>80.575408313961262</v>
      </c>
      <c r="Q293" s="3">
        <f t="shared" si="72"/>
        <v>-89.983028981359979</v>
      </c>
      <c r="R293">
        <f t="shared" si="73"/>
        <v>90.016971018640021</v>
      </c>
      <c r="S293">
        <f t="shared" si="74"/>
        <v>2.5712875391107099E-3</v>
      </c>
      <c r="T293">
        <f t="shared" si="57"/>
        <v>80.575408313961262</v>
      </c>
    </row>
    <row r="294" spans="1:20" x14ac:dyDescent="0.25">
      <c r="A294">
        <f t="shared" si="58"/>
        <v>16.217268415402209</v>
      </c>
      <c r="B294">
        <f t="shared" si="75"/>
        <v>2.5810584317593306</v>
      </c>
      <c r="C294" t="str">
        <f t="shared" si="59"/>
        <v>3.16486862637213-10644.449490514i</v>
      </c>
      <c r="D294" t="str">
        <f t="shared" si="60"/>
        <v>3.47812499995623-6166.26657699805i</v>
      </c>
      <c r="E294" t="str">
        <f t="shared" si="61"/>
        <v>162.46953695714+0.00192644049504007i</v>
      </c>
      <c r="F294" t="str">
        <f t="shared" si="62"/>
        <v>2.90990990990286-57866.6156638706i</v>
      </c>
      <c r="G294" t="str">
        <f t="shared" si="63"/>
        <v>0.999999999997576-1.55685776787484E-06i</v>
      </c>
      <c r="H294" t="str">
        <f t="shared" si="64"/>
        <v>470.588269020533+0.0621461403147631i</v>
      </c>
      <c r="I294" t="str">
        <f t="shared" si="65"/>
        <v>33.6192988214601-184369.857331388i</v>
      </c>
      <c r="K294" t="str">
        <f t="shared" si="66"/>
        <v>0.010624999053221-2.96000086657937E-06i</v>
      </c>
      <c r="L294" t="str">
        <f t="shared" si="67"/>
        <v>0.00025-182.218279097497i</v>
      </c>
      <c r="M294" t="str">
        <f t="shared" si="68"/>
        <v>0.0025-48.2342503493374i</v>
      </c>
      <c r="N294">
        <f t="shared" si="69"/>
        <v>90.017035508489428</v>
      </c>
      <c r="O294">
        <f t="shared" si="70"/>
        <v>80.542464494314601</v>
      </c>
      <c r="P294" s="3">
        <f t="shared" si="71"/>
        <v>80.542464494314601</v>
      </c>
      <c r="Q294" s="3">
        <f t="shared" si="72"/>
        <v>-89.982964491510572</v>
      </c>
      <c r="R294">
        <f t="shared" si="73"/>
        <v>90.017035508489428</v>
      </c>
      <c r="S294">
        <f t="shared" si="74"/>
        <v>2.5810584317593308E-3</v>
      </c>
      <c r="T294">
        <f t="shared" si="57"/>
        <v>80.542464494314601</v>
      </c>
    </row>
    <row r="295" spans="1:20" x14ac:dyDescent="0.25">
      <c r="A295">
        <f t="shared" si="58"/>
        <v>16.278894035380738</v>
      </c>
      <c r="B295">
        <f t="shared" si="75"/>
        <v>2.5908664538000159</v>
      </c>
      <c r="C295" t="str">
        <f t="shared" si="59"/>
        <v>3.16486862467736-10604.1537118086i</v>
      </c>
      <c r="D295" t="str">
        <f t="shared" si="60"/>
        <v>3.4781249999559-6142.92346791394i</v>
      </c>
      <c r="E295" t="str">
        <f t="shared" si="61"/>
        <v>162.469536957104+0.00193376096951166i</v>
      </c>
      <c r="F295" t="str">
        <f t="shared" si="62"/>
        <v>2.90990990990281-57647.5549550759i</v>
      </c>
      <c r="G295" t="str">
        <f t="shared" si="63"/>
        <v>0.999999999997558-1.56277382739273E-06i</v>
      </c>
      <c r="H295" t="str">
        <f t="shared" si="64"/>
        <v>470.588269277341+0.0623822956213881i</v>
      </c>
      <c r="I295" t="str">
        <f t="shared" si="65"/>
        <v>33.6192988161633-183671.904186879i</v>
      </c>
      <c r="K295" t="str">
        <f t="shared" si="66"/>
        <v>0.0106249990460118-2.97124886754815E-06i</v>
      </c>
      <c r="L295" t="str">
        <f t="shared" si="67"/>
        <v>0.00025-181.528470908047i</v>
      </c>
      <c r="M295" t="str">
        <f t="shared" si="68"/>
        <v>0.0025-48.0516540638948i</v>
      </c>
      <c r="N295">
        <f t="shared" si="69"/>
        <v>90.017100243400023</v>
      </c>
      <c r="O295">
        <f t="shared" si="70"/>
        <v>80.509520674723206</v>
      </c>
      <c r="P295" s="3">
        <f t="shared" si="71"/>
        <v>80.509520674723206</v>
      </c>
      <c r="Q295" s="3">
        <f t="shared" si="72"/>
        <v>-89.982899756599977</v>
      </c>
      <c r="R295">
        <f t="shared" si="73"/>
        <v>90.017100243400023</v>
      </c>
      <c r="S295">
        <f t="shared" si="74"/>
        <v>2.5908664538000161E-3</v>
      </c>
      <c r="T295">
        <f t="shared" si="57"/>
        <v>80.509520674723206</v>
      </c>
    </row>
    <row r="296" spans="1:20" x14ac:dyDescent="0.25">
      <c r="A296">
        <f t="shared" si="58"/>
        <v>16.340753832715187</v>
      </c>
      <c r="B296">
        <f t="shared" si="75"/>
        <v>2.600711746324456</v>
      </c>
      <c r="C296" t="str">
        <f t="shared" si="59"/>
        <v>3.16486862296967-10564.0104774144i</v>
      </c>
      <c r="D296" t="str">
        <f t="shared" si="60"/>
        <v>3.47812499995556-6119.66872684621i</v>
      </c>
      <c r="E296" t="str">
        <f t="shared" si="61"/>
        <v>162.469536957068+0.00194110926179314i</v>
      </c>
      <c r="F296" t="str">
        <f t="shared" si="62"/>
        <v>2.90990990990274-57429.3235257127i</v>
      </c>
      <c r="G296" t="str">
        <f t="shared" si="63"/>
        <v>0.999999999997539-0.0000015687123679368i</v>
      </c>
      <c r="H296" t="str">
        <f t="shared" si="64"/>
        <v>470.588269536105+0.0626193483178754i</v>
      </c>
      <c r="I296" t="str">
        <f t="shared" si="65"/>
        <v>33.6192988108264-182976.593224375i</v>
      </c>
      <c r="K296" t="str">
        <f t="shared" si="66"/>
        <v>0.0106249990387477-2.98253961089404E-06i</v>
      </c>
      <c r="L296" t="str">
        <f t="shared" si="67"/>
        <v>0.00025-180.841274066593i</v>
      </c>
      <c r="M296" t="str">
        <f t="shared" si="68"/>
        <v>0.0025-47.8697490176277i</v>
      </c>
      <c r="N296">
        <f t="shared" si="69"/>
        <v>90.017165224303028</v>
      </c>
      <c r="O296">
        <f t="shared" si="70"/>
        <v>80.476576855187602</v>
      </c>
      <c r="P296" s="3">
        <f t="shared" si="71"/>
        <v>80.476576855187602</v>
      </c>
      <c r="Q296" s="3">
        <f t="shared" si="72"/>
        <v>-89.982834775696972</v>
      </c>
      <c r="R296">
        <f t="shared" si="73"/>
        <v>90.017165224303028</v>
      </c>
      <c r="S296">
        <f t="shared" si="74"/>
        <v>2.6007117463244561E-3</v>
      </c>
      <c r="T296">
        <f t="shared" si="57"/>
        <v>80.476576855187602</v>
      </c>
    </row>
    <row r="297" spans="1:20" x14ac:dyDescent="0.25">
      <c r="A297">
        <f t="shared" si="58"/>
        <v>16.402848697279502</v>
      </c>
      <c r="B297">
        <f t="shared" si="75"/>
        <v>2.6105944509604888</v>
      </c>
      <c r="C297" t="str">
        <f t="shared" si="59"/>
        <v>3.16486862124898-10524.0192098576i</v>
      </c>
      <c r="D297" t="str">
        <f t="shared" si="60"/>
        <v>3.47812499995522-6096.50201926767i</v>
      </c>
      <c r="E297" t="str">
        <f t="shared" si="61"/>
        <v>162.469536957032+0.00194848547759179i</v>
      </c>
      <c r="F297" t="str">
        <f t="shared" si="62"/>
        <v>2.90990990990269-57211.918236449i</v>
      </c>
      <c r="G297" t="str">
        <f t="shared" si="63"/>
        <v>0.99999999999752-1.57467347493493E-06i</v>
      </c>
      <c r="H297" t="str">
        <f t="shared" si="64"/>
        <v>470.588269796839+0.0628573018143009i</v>
      </c>
      <c r="I297" t="str">
        <f t="shared" si="65"/>
        <v>33.6192988054487-182283.914441593i</v>
      </c>
      <c r="K297" t="str">
        <f t="shared" si="66"/>
        <v>0.0106249990314283-2.99387325903772E-06i</v>
      </c>
      <c r="L297" t="str">
        <f t="shared" si="67"/>
        <v>0.00025-180.156678687581i</v>
      </c>
      <c r="M297" t="str">
        <f t="shared" si="68"/>
        <v>0.0025-47.6885325937714i</v>
      </c>
      <c r="N297">
        <f t="shared" si="69"/>
        <v>90.017230452133219</v>
      </c>
      <c r="O297">
        <f t="shared" si="70"/>
        <v>80.443633035708316</v>
      </c>
      <c r="P297" s="3">
        <f t="shared" si="71"/>
        <v>80.443633035708316</v>
      </c>
      <c r="Q297" s="3">
        <f t="shared" si="72"/>
        <v>-89.982769547866781</v>
      </c>
      <c r="R297">
        <f t="shared" si="73"/>
        <v>90.017230452133219</v>
      </c>
      <c r="S297">
        <f t="shared" si="74"/>
        <v>2.6105944509604889E-3</v>
      </c>
      <c r="T297">
        <f t="shared" si="57"/>
        <v>80.443633035708316</v>
      </c>
    </row>
    <row r="298" spans="1:20" x14ac:dyDescent="0.25">
      <c r="A298">
        <f t="shared" si="58"/>
        <v>16.465179522329162</v>
      </c>
      <c r="B298">
        <f t="shared" si="75"/>
        <v>2.6205147098741386</v>
      </c>
      <c r="C298" t="str">
        <f t="shared" si="59"/>
        <v>3.16486861951522-10484.1793338503i</v>
      </c>
      <c r="D298" t="str">
        <f t="shared" si="60"/>
        <v>3.47812499995487-6073.4230119174i</v>
      </c>
      <c r="E298" t="str">
        <f t="shared" si="61"/>
        <v>162.469536956996+0.00195588972301758i</v>
      </c>
      <c r="F298" t="str">
        <f t="shared" si="62"/>
        <v>2.90990990990263-56995.3359598364i</v>
      </c>
      <c r="G298" t="str">
        <f t="shared" si="63"/>
        <v>0.999999999997502-1.58065723413965E-06i</v>
      </c>
      <c r="H298" t="str">
        <f t="shared" si="64"/>
        <v>470.588270059556+0.0630961595337017i</v>
      </c>
      <c r="I298" t="str">
        <f t="shared" si="65"/>
        <v>33.6192988000298-181593.857874117i</v>
      </c>
      <c r="K298" t="str">
        <f t="shared" si="66"/>
        <v>0.0106249990240532-3.00524997501715E-06i</v>
      </c>
      <c r="L298" t="str">
        <f t="shared" si="67"/>
        <v>0.00025-179.474674922874i</v>
      </c>
      <c r="M298" t="str">
        <f t="shared" si="68"/>
        <v>0.0025-47.5080021854666i</v>
      </c>
      <c r="N298">
        <f t="shared" si="69"/>
        <v>90.017295927828897</v>
      </c>
      <c r="O298">
        <f t="shared" si="70"/>
        <v>80.410689216285675</v>
      </c>
      <c r="P298" s="3">
        <f t="shared" si="71"/>
        <v>80.410689216285675</v>
      </c>
      <c r="Q298" s="3">
        <f t="shared" si="72"/>
        <v>-89.982704072171103</v>
      </c>
      <c r="R298">
        <f t="shared" si="73"/>
        <v>90.017295927828897</v>
      </c>
      <c r="S298">
        <f t="shared" si="74"/>
        <v>2.6205147098741386E-3</v>
      </c>
      <c r="T298">
        <f t="shared" si="57"/>
        <v>80.410689216285675</v>
      </c>
    </row>
    <row r="299" spans="1:20" x14ac:dyDescent="0.25">
      <c r="A299">
        <f t="shared" si="58"/>
        <v>16.527747204514014</v>
      </c>
      <c r="B299">
        <f t="shared" si="75"/>
        <v>2.6304726657716602</v>
      </c>
      <c r="C299" t="str">
        <f t="shared" si="59"/>
        <v>3.16486861776823-10444.4902762824i</v>
      </c>
      <c r="D299" t="str">
        <f t="shared" si="60"/>
        <v>3.47812499995454-6050.43137279618i</v>
      </c>
      <c r="E299" t="str">
        <f t="shared" si="61"/>
        <v>162.469536956958+0.0019633221045831i</v>
      </c>
      <c r="F299" t="str">
        <f t="shared" si="62"/>
        <v>2.90990990990258-56779.5735802665i</v>
      </c>
      <c r="G299" t="str">
        <f t="shared" si="63"/>
        <v>0.999999999997482-1.58666373162936E-06i</v>
      </c>
      <c r="H299" t="str">
        <f t="shared" si="64"/>
        <v>470.588270324276+0.0633359249121215i</v>
      </c>
      <c r="I299" t="str">
        <f t="shared" si="65"/>
        <v>33.6192987945698-180906.413595254i</v>
      </c>
      <c r="K299" t="str">
        <f t="shared" si="66"/>
        <v>0.0106249990166219-3.01666992248977E-06i</v>
      </c>
      <c r="L299" t="str">
        <f t="shared" si="67"/>
        <v>0.00025-178.79525296162i</v>
      </c>
      <c r="M299" t="str">
        <f t="shared" si="68"/>
        <v>0.0025-47.3281551957229i</v>
      </c>
      <c r="N299">
        <f t="shared" si="69"/>
        <v>90.017361652331985</v>
      </c>
      <c r="O299">
        <f t="shared" si="70"/>
        <v>80.377745396920062</v>
      </c>
      <c r="P299" s="3">
        <f t="shared" si="71"/>
        <v>80.377745396920062</v>
      </c>
      <c r="Q299" s="3">
        <f t="shared" si="72"/>
        <v>-89.982638347668015</v>
      </c>
      <c r="R299">
        <f t="shared" si="73"/>
        <v>90.017361652331985</v>
      </c>
      <c r="S299">
        <f t="shared" si="74"/>
        <v>2.63047266577166E-3</v>
      </c>
      <c r="T299">
        <f t="shared" si="57"/>
        <v>80.377745396920062</v>
      </c>
    </row>
    <row r="300" spans="1:20" x14ac:dyDescent="0.25">
      <c r="A300">
        <f t="shared" si="58"/>
        <v>16.590552643891165</v>
      </c>
      <c r="B300">
        <f t="shared" si="75"/>
        <v>2.6404684619015923</v>
      </c>
      <c r="C300" t="str">
        <f t="shared" si="59"/>
        <v>3.16486861600792-10404.9514662137i</v>
      </c>
      <c r="D300" t="str">
        <f t="shared" si="60"/>
        <v>3.47812499995418-6027.5267711615i</v>
      </c>
      <c r="E300" t="str">
        <f t="shared" si="61"/>
        <v>162.469536956922+0.00197078272920548i</v>
      </c>
      <c r="F300" t="str">
        <f t="shared" si="62"/>
        <v>2.90990990990252-56564.6279939246i</v>
      </c>
      <c r="G300" t="str">
        <f t="shared" si="63"/>
        <v>0.999999999997463-1.59269305380951E-06i</v>
      </c>
      <c r="H300" t="str">
        <f t="shared" si="64"/>
        <v>470.588270591012+0.0635766013986626i</v>
      </c>
      <c r="I300" t="str">
        <f t="shared" si="65"/>
        <v>33.6192987890687-180221.571715884i</v>
      </c>
      <c r="K300" t="str">
        <f t="shared" si="66"/>
        <v>0.010624999009134-3.02813326573497E-06i</v>
      </c>
      <c r="L300" t="str">
        <f t="shared" si="67"/>
        <v>0.00025-178.118403030105i</v>
      </c>
      <c r="M300" t="str">
        <f t="shared" si="68"/>
        <v>0.0025-47.1489890373807i</v>
      </c>
      <c r="N300">
        <f t="shared" si="69"/>
        <v>90.017427626587903</v>
      </c>
      <c r="O300">
        <f t="shared" si="70"/>
        <v>80.34480157761206</v>
      </c>
      <c r="P300" s="3">
        <f t="shared" si="71"/>
        <v>80.34480157761206</v>
      </c>
      <c r="Q300" s="3">
        <f t="shared" si="72"/>
        <v>-89.982572373412097</v>
      </c>
      <c r="R300">
        <f t="shared" si="73"/>
        <v>90.017427626587903</v>
      </c>
      <c r="S300">
        <f t="shared" si="74"/>
        <v>2.6404684619015925E-3</v>
      </c>
      <c r="T300">
        <f t="shared" ref="T300:T363" si="76">P300</f>
        <v>80.34480157761206</v>
      </c>
    </row>
    <row r="301" spans="1:20" x14ac:dyDescent="0.25">
      <c r="A301">
        <f t="shared" ref="A301:A364" si="77">2*PI()*B301</f>
        <v>16.653596743937953</v>
      </c>
      <c r="B301">
        <f t="shared" si="75"/>
        <v>2.6505022420568185</v>
      </c>
      <c r="C301" t="str">
        <f t="shared" ref="C301:C364" si="78">IMPRODUCT(D301,E301,$C$40,,K301,$C$41)</f>
        <v>3.16486861423429-10365.5623348652i</v>
      </c>
      <c r="D301" t="str">
        <f t="shared" ref="D301:D364" si="79">IMDIV(IMPRODUCT($C$37,$C$38,COMPLEX(1,A301/$C$38)),IMSUM(-1*A301*A301/$C$39,COMPLEX(0,1*A301)))</f>
        <v>3.47812499995383-6004.70887752303i</v>
      </c>
      <c r="E301" t="str">
        <f t="shared" ref="E301:E364" si="80">IMDIV(IMPRODUCT(IMSUM(F301,G301),$C$29,H301),IMSUM(1,I301))</f>
        <v>162.469536956885+0.00197827170420848i</v>
      </c>
      <c r="F301" t="str">
        <f t="shared" ref="F301:F364" si="81">IMDIV(IMPRODUCT($C$14,$C$15,COMPLEX(1,A301/$C$15)),IMSUM(-1*A301*A301/$C$16,COMPLEX(0,A301)))</f>
        <v>2.90990990990247-56350.4961087466i</v>
      </c>
      <c r="G301" t="str">
        <f t="shared" ref="G301:G364" si="82">IMDIV(1,COMPLEX(1,A301*$C$9*$C$10))</f>
        <v>0.999999999997444-1.59874528741395E-06i</v>
      </c>
      <c r="H301" t="str">
        <f t="shared" ref="H301:H364" si="83">IMDIV($C$3,IMSUM(K301,COMPLEX(0,$C$28*A301)))</f>
        <v>470.588270859775+0.0638181924555283i</v>
      </c>
      <c r="I301" t="str">
        <f t="shared" ref="I301:I364" si="84">IMPRODUCT(F301,$C$29,H301,$C$31)</f>
        <v>33.6192987835248-179539.322384326i</v>
      </c>
      <c r="K301" t="str">
        <f t="shared" ref="K301:K364" si="85">IF($C$26&lt;=0,IMDIV(1,IMSUM(IMDIV(1,L301),1/$C$18)),IMDIV(1,IMSUM(IMDIV(1,L301),1/$C$18,IMDIV(1,M301))))</f>
        <v>0.0106249990015892-3.03964016965633E-06i</v>
      </c>
      <c r="L301" t="str">
        <f t="shared" ref="L301:L364" si="86">IMSUM($C$21/$C$22,IMDIV(1,COMPLEX(0,$C$20*$C$22*A301)))</f>
        <v>0.00025-177.444115391617i</v>
      </c>
      <c r="M301" t="str">
        <f t="shared" ref="M301:M364" si="87">IMSUM($C$25/$C$26,IMDIV(1,COMPLEX(0,$C$24*$C$26*A301)))</f>
        <v>0.0025-46.9705011330751i</v>
      </c>
      <c r="N301">
        <f t="shared" ref="N301:N364" si="88">ABS(R301)</f>
        <v>90.017493851545737</v>
      </c>
      <c r="O301">
        <f t="shared" ref="O301:O364" si="89">ABS(P301)</f>
        <v>80.311857758362152</v>
      </c>
      <c r="P301" s="3">
        <f t="shared" ref="P301:P364" si="90">20*LOG10(IMABS(C301))</f>
        <v>80.311857758362152</v>
      </c>
      <c r="Q301" s="3">
        <f t="shared" ref="Q301:Q364" si="91">IMARGUMENT(C301)*180/PI()</f>
        <v>-89.982506148454263</v>
      </c>
      <c r="R301">
        <f t="shared" ref="R301:R364" si="92">IF(Q301&lt;0,Q301+180,Q301-180)</f>
        <v>90.017493851545737</v>
      </c>
      <c r="S301">
        <f t="shared" ref="S301:S364" si="93">B301/1000</f>
        <v>2.6505022420568185E-3</v>
      </c>
      <c r="T301">
        <f t="shared" si="76"/>
        <v>80.311857758362152</v>
      </c>
    </row>
    <row r="302" spans="1:20" x14ac:dyDescent="0.25">
      <c r="A302">
        <f t="shared" si="77"/>
        <v>16.716880411564915</v>
      </c>
      <c r="B302">
        <f t="shared" ref="B302:B365" si="94">B301*(1+B$42)</f>
        <v>2.6605741505766343</v>
      </c>
      <c r="C302" t="str">
        <f t="shared" si="78"/>
        <v>3.16486861244705-10326.3223156105i</v>
      </c>
      <c r="D302" t="str">
        <f t="shared" si="79"/>
        <v>3.47812499995349-5981.97736363771i</v>
      </c>
      <c r="E302" t="str">
        <f t="shared" si="80"/>
        <v>162.469536956846+0.00198578913732402i</v>
      </c>
      <c r="F302" t="str">
        <f t="shared" si="81"/>
        <v>2.90990990990242-56137.1748443737i</v>
      </c>
      <c r="G302" t="str">
        <f t="shared" si="82"/>
        <v>0.999999999997425-0.0000016048205195061i</v>
      </c>
      <c r="H302" t="str">
        <f t="shared" si="83"/>
        <v>470.58827113059+0.0640607015580864i</v>
      </c>
      <c r="I302" t="str">
        <f t="shared" si="84"/>
        <v>33.6192987779396-178859.655786201i</v>
      </c>
      <c r="K302" t="str">
        <f t="shared" si="85"/>
        <v>0.0106249989939868-3.05119079978412E-06i</v>
      </c>
      <c r="L302" t="str">
        <f t="shared" si="86"/>
        <v>0.00025-176.772380346301i</v>
      </c>
      <c r="M302" t="str">
        <f t="shared" si="87"/>
        <v>0.0025-46.7926889151973i</v>
      </c>
      <c r="N302">
        <f t="shared" si="88"/>
        <v>90.01756032815814</v>
      </c>
      <c r="O302">
        <f t="shared" si="89"/>
        <v>80.278913939170366</v>
      </c>
      <c r="P302" s="3">
        <f t="shared" si="90"/>
        <v>80.278913939170366</v>
      </c>
      <c r="Q302" s="3">
        <f t="shared" si="91"/>
        <v>-89.98243967184186</v>
      </c>
      <c r="R302">
        <f t="shared" si="92"/>
        <v>90.01756032815814</v>
      </c>
      <c r="S302">
        <f t="shared" si="93"/>
        <v>2.6605741505766342E-3</v>
      </c>
      <c r="T302">
        <f t="shared" si="76"/>
        <v>80.278913939170366</v>
      </c>
    </row>
    <row r="303" spans="1:20" x14ac:dyDescent="0.25">
      <c r="A303">
        <f t="shared" si="77"/>
        <v>16.780404557128861</v>
      </c>
      <c r="B303">
        <f t="shared" si="94"/>
        <v>2.6706843323488254</v>
      </c>
      <c r="C303" t="str">
        <f t="shared" si="78"/>
        <v>3.16486861064627-10287.2308439693i</v>
      </c>
      <c r="D303" t="str">
        <f t="shared" si="79"/>
        <v>3.47812499995313-5959.33190250502i</v>
      </c>
      <c r="E303" t="str">
        <f t="shared" si="80"/>
        <v>162.469536956809+0.00199333513669241i</v>
      </c>
      <c r="F303" t="str">
        <f t="shared" si="81"/>
        <v>2.90990990990235-55924.661132107i</v>
      </c>
      <c r="G303" t="str">
        <f t="shared" si="82"/>
        <v>0.999999999997405-1.61091883748019E-06i</v>
      </c>
      <c r="H303" t="str">
        <f t="shared" si="83"/>
        <v>470.588271403463+0.0643041321949038i</v>
      </c>
      <c r="I303" t="str">
        <f t="shared" si="84"/>
        <v>33.6192987723111-178182.562144267i</v>
      </c>
      <c r="K303" t="str">
        <f t="shared" si="85"/>
        <v>0.0106249989863266-3.06278532227759E-06i</v>
      </c>
      <c r="L303" t="str">
        <f t="shared" si="86"/>
        <v>0.00025-176.103188231023i</v>
      </c>
      <c r="M303" t="str">
        <f t="shared" si="87"/>
        <v>0.0025-46.6155498258592i</v>
      </c>
      <c r="N303">
        <f t="shared" si="88"/>
        <v>90.017627057381418</v>
      </c>
      <c r="O303">
        <f t="shared" si="89"/>
        <v>80.245970120037583</v>
      </c>
      <c r="P303" s="3">
        <f t="shared" si="90"/>
        <v>80.245970120037583</v>
      </c>
      <c r="Q303" s="3">
        <f t="shared" si="91"/>
        <v>-89.982372942618582</v>
      </c>
      <c r="R303">
        <f t="shared" si="92"/>
        <v>90.017627057381418</v>
      </c>
      <c r="S303">
        <f t="shared" si="93"/>
        <v>2.6706843323488255E-3</v>
      </c>
      <c r="T303">
        <f t="shared" si="76"/>
        <v>80.245970120037583</v>
      </c>
    </row>
    <row r="304" spans="1:20" x14ac:dyDescent="0.25">
      <c r="A304">
        <f t="shared" si="77"/>
        <v>16.844170094445953</v>
      </c>
      <c r="B304">
        <f t="shared" si="94"/>
        <v>2.6808329328117511</v>
      </c>
      <c r="C304" t="str">
        <f t="shared" si="78"/>
        <v>3.16486860883175-10248.2873575974i</v>
      </c>
      <c r="D304" t="str">
        <f t="shared" si="79"/>
        <v>3.47812499995277-5936.77216836245i</v>
      </c>
      <c r="E304" t="str">
        <f t="shared" si="80"/>
        <v>162.469536956771+0.00200090981086603i</v>
      </c>
      <c r="F304" t="str">
        <f t="shared" si="81"/>
        <v>2.90990990990229-55712.9519148662i</v>
      </c>
      <c r="G304" t="str">
        <f t="shared" si="82"/>
        <v>0.999999999997385-1.61704032906258E-06i</v>
      </c>
      <c r="H304" t="str">
        <f t="shared" si="83"/>
        <v>470.588271678418+0.0645484878678088i</v>
      </c>
      <c r="I304" t="str">
        <f t="shared" si="84"/>
        <v>33.6192987666402-177508.031718313i</v>
      </c>
      <c r="K304" t="str">
        <f t="shared" si="85"/>
        <v>0.010624998978608-0.0000030744239039274i</v>
      </c>
      <c r="L304" t="str">
        <f t="shared" si="86"/>
        <v>0.00025-175.43652941923i</v>
      </c>
      <c r="M304" t="str">
        <f t="shared" si="87"/>
        <v>0.0025-46.4390813168551i</v>
      </c>
      <c r="N304">
        <f t="shared" si="88"/>
        <v>90.017694040175442</v>
      </c>
      <c r="O304">
        <f t="shared" si="89"/>
        <v>80.213026300964032</v>
      </c>
      <c r="P304" s="3">
        <f t="shared" si="90"/>
        <v>80.213026300964032</v>
      </c>
      <c r="Q304" s="3">
        <f t="shared" si="91"/>
        <v>-89.982305959824558</v>
      </c>
      <c r="R304">
        <f t="shared" si="92"/>
        <v>90.017694040175442</v>
      </c>
      <c r="S304">
        <f t="shared" si="93"/>
        <v>2.6808329328117512E-3</v>
      </c>
      <c r="T304">
        <f t="shared" si="76"/>
        <v>80.213026300964032</v>
      </c>
    </row>
    <row r="305" spans="1:20" x14ac:dyDescent="0.25">
      <c r="A305">
        <f t="shared" si="77"/>
        <v>16.908177940804848</v>
      </c>
      <c r="B305">
        <f t="shared" si="94"/>
        <v>2.6910200979564358</v>
      </c>
      <c r="C305" t="str">
        <f t="shared" si="78"/>
        <v>3.16486860700342-10209.4912962799i</v>
      </c>
      <c r="D305" t="str">
        <f t="shared" si="79"/>
        <v>3.47812499995243-5914.29783668068i</v>
      </c>
      <c r="E305" t="str">
        <f t="shared" si="80"/>
        <v>162.469536956732+0.00200851326880887i</v>
      </c>
      <c r="F305" t="str">
        <f t="shared" si="81"/>
        <v>2.90990990990225-55502.0441471432i</v>
      </c>
      <c r="G305" t="str">
        <f t="shared" si="82"/>
        <v>0.999999999997365-1.62318508231299E-06i</v>
      </c>
      <c r="H305" t="str">
        <f t="shared" si="83"/>
        <v>470.588271955463+0.0647937720919339i</v>
      </c>
      <c r="I305" t="str">
        <f t="shared" si="84"/>
        <v>33.6192987609263-176836.054804989i</v>
      </c>
      <c r="K305" t="str">
        <f t="shared" si="85"/>
        <v>0.0106249989708307-3.08610671215804E-06i</v>
      </c>
      <c r="L305" t="str">
        <f t="shared" si="86"/>
        <v>0.00025-174.772394320811i</v>
      </c>
      <c r="M305" t="str">
        <f t="shared" si="87"/>
        <v>0.0025-46.2632808496265i</v>
      </c>
      <c r="N305">
        <f t="shared" si="88"/>
        <v>90.017761277503837</v>
      </c>
      <c r="O305">
        <f t="shared" si="89"/>
        <v>80.180082481950393</v>
      </c>
      <c r="P305" s="3">
        <f t="shared" si="90"/>
        <v>80.180082481950393</v>
      </c>
      <c r="Q305" s="3">
        <f t="shared" si="91"/>
        <v>-89.982238722496163</v>
      </c>
      <c r="R305">
        <f t="shared" si="92"/>
        <v>90.017761277503837</v>
      </c>
      <c r="S305">
        <f t="shared" si="93"/>
        <v>2.6910200979564356E-3</v>
      </c>
      <c r="T305">
        <f t="shared" si="76"/>
        <v>80.180082481950393</v>
      </c>
    </row>
    <row r="306" spans="1:20" x14ac:dyDescent="0.25">
      <c r="A306">
        <f t="shared" si="77"/>
        <v>16.972429016979905</v>
      </c>
      <c r="B306">
        <f t="shared" si="94"/>
        <v>2.7012459743286703</v>
      </c>
      <c r="C306" t="str">
        <f t="shared" si="78"/>
        <v>3.1648686051612-10170.8421019222i</v>
      </c>
      <c r="D306" t="str">
        <f t="shared" si="79"/>
        <v>3.47812499995206-5891.90858415882i</v>
      </c>
      <c r="E306" t="str">
        <f t="shared" si="80"/>
        <v>162.469536956694+0.00201614561989949i</v>
      </c>
      <c r="F306" t="str">
        <f t="shared" si="81"/>
        <v>2.90990990990218-55291.9347949582i</v>
      </c>
      <c r="G306" t="str">
        <f t="shared" si="82"/>
        <v>0.999999999997345-1.62935318562574E-06i</v>
      </c>
      <c r="H306" t="str">
        <f t="shared" si="83"/>
        <v>470.588272234616+0.0650399883957697i</v>
      </c>
      <c r="I306" t="str">
        <f t="shared" si="84"/>
        <v>33.6192987551684-176166.621737679i</v>
      </c>
      <c r="K306" t="str">
        <f t="shared" si="85"/>
        <v>0.0106249989629942-3.09783391503014E-06i</v>
      </c>
      <c r="L306" t="str">
        <f t="shared" si="86"/>
        <v>0.00025-174.11077338196i</v>
      </c>
      <c r="M306" t="str">
        <f t="shared" si="87"/>
        <v>0.0025-46.0881458952246i</v>
      </c>
      <c r="N306">
        <f t="shared" si="88"/>
        <v>90.017828770333807</v>
      </c>
      <c r="O306">
        <f t="shared" si="89"/>
        <v>80.147138662996895</v>
      </c>
      <c r="P306" s="3">
        <f t="shared" si="90"/>
        <v>80.147138662996895</v>
      </c>
      <c r="Q306" s="3">
        <f t="shared" si="91"/>
        <v>-89.982171229666193</v>
      </c>
      <c r="R306">
        <f t="shared" si="92"/>
        <v>90.017828770333807</v>
      </c>
      <c r="S306">
        <f t="shared" si="93"/>
        <v>2.7012459743286704E-3</v>
      </c>
      <c r="T306">
        <f t="shared" si="76"/>
        <v>80.147138662996895</v>
      </c>
    </row>
    <row r="307" spans="1:20" x14ac:dyDescent="0.25">
      <c r="A307">
        <f t="shared" si="77"/>
        <v>17.036924247244432</v>
      </c>
      <c r="B307">
        <f t="shared" si="94"/>
        <v>2.7115107090311192</v>
      </c>
      <c r="C307" t="str">
        <f t="shared" si="78"/>
        <v>3.16486860330492-10132.3392185427i</v>
      </c>
      <c r="D307" t="str">
        <f t="shared" si="79"/>
        <v>3.4781249999517-5869.60408872002i</v>
      </c>
      <c r="E307" t="str">
        <f t="shared" si="80"/>
        <v>162.469536956654+0.00202380697393197i</v>
      </c>
      <c r="F307" t="str">
        <f t="shared" si="81"/>
        <v>2.90990990990213-55082.6208358183i</v>
      </c>
      <c r="G307" t="str">
        <f t="shared" si="82"/>
        <v>0.999999999997325-1.63554472773109E-06i</v>
      </c>
      <c r="H307" t="str">
        <f t="shared" si="83"/>
        <v>470.588272515897+0.0652871403212153i</v>
      </c>
      <c r="I307" t="str">
        <f t="shared" si="84"/>
        <v>33.6192987493668-175499.722886368i</v>
      </c>
      <c r="K307" t="str">
        <f t="shared" si="85"/>
        <v>0.010624998955098-3.10960568124301E-06i</v>
      </c>
      <c r="L307" t="str">
        <f t="shared" si="86"/>
        <v>0.00025-173.451657085036i</v>
      </c>
      <c r="M307" t="str">
        <f t="shared" si="87"/>
        <v>0.0025-45.9136739342743i</v>
      </c>
      <c r="N307">
        <f t="shared" si="88"/>
        <v>90.017896519636238</v>
      </c>
      <c r="O307">
        <f t="shared" si="89"/>
        <v>80.114194844104034</v>
      </c>
      <c r="P307" s="3">
        <f t="shared" si="90"/>
        <v>80.114194844104034</v>
      </c>
      <c r="Q307" s="3">
        <f t="shared" si="91"/>
        <v>-89.982103480363762</v>
      </c>
      <c r="R307">
        <f t="shared" si="92"/>
        <v>90.017896519636238</v>
      </c>
      <c r="S307">
        <f t="shared" si="93"/>
        <v>2.7115107090311193E-3</v>
      </c>
      <c r="T307">
        <f t="shared" si="76"/>
        <v>80.114194844104034</v>
      </c>
    </row>
    <row r="308" spans="1:20" x14ac:dyDescent="0.25">
      <c r="A308">
        <f t="shared" si="77"/>
        <v>17.101664559383959</v>
      </c>
      <c r="B308">
        <f t="shared" si="94"/>
        <v>2.7218144497254375</v>
      </c>
      <c r="C308" t="str">
        <f t="shared" si="78"/>
        <v>3.16486860143449-10093.9820922645i</v>
      </c>
      <c r="D308" t="str">
        <f t="shared" si="79"/>
        <v>3.47812499995132-5847.38402950657i</v>
      </c>
      <c r="E308" t="str">
        <f t="shared" si="80"/>
        <v>162.469536956616+0.0020314974411173i</v>
      </c>
      <c r="F308" t="str">
        <f t="shared" si="81"/>
        <v>2.90990990990205-54874.0992586713i</v>
      </c>
      <c r="G308" t="str">
        <f t="shared" si="82"/>
        <v>0.999999999997305-1.64175979769643E-06i</v>
      </c>
      <c r="H308" t="str">
        <f t="shared" si="83"/>
        <v>470.588272799322+0.0655352314236299i</v>
      </c>
      <c r="I308" t="str">
        <f t="shared" si="84"/>
        <v>33.6192987435212-174835.348657489i</v>
      </c>
      <c r="K308" t="str">
        <f t="shared" si="85"/>
        <v>0.0106249989471416-3.12142218013699E-06i</v>
      </c>
      <c r="L308" t="str">
        <f t="shared" si="86"/>
        <v>0.00025-172.795035948433i</v>
      </c>
      <c r="M308" t="str">
        <f t="shared" si="87"/>
        <v>0.0025-45.7398624569379i</v>
      </c>
      <c r="N308">
        <f t="shared" si="88"/>
        <v>90.017964526385725</v>
      </c>
      <c r="O308">
        <f t="shared" si="89"/>
        <v>80.08125102527228</v>
      </c>
      <c r="P308" s="3">
        <f t="shared" si="90"/>
        <v>80.08125102527228</v>
      </c>
      <c r="Q308" s="3">
        <f t="shared" si="91"/>
        <v>-89.982035473614275</v>
      </c>
      <c r="R308">
        <f t="shared" si="92"/>
        <v>90.017964526385725</v>
      </c>
      <c r="S308">
        <f t="shared" si="93"/>
        <v>2.7218144497254374E-3</v>
      </c>
      <c r="T308">
        <f t="shared" si="76"/>
        <v>80.08125102527228</v>
      </c>
    </row>
    <row r="309" spans="1:20" x14ac:dyDescent="0.25">
      <c r="A309">
        <f t="shared" si="77"/>
        <v>17.166650884709618</v>
      </c>
      <c r="B309">
        <f t="shared" si="94"/>
        <v>2.7321573446343943</v>
      </c>
      <c r="C309" t="str">
        <f t="shared" si="78"/>
        <v>3.16486859954985-10055.7701713075i</v>
      </c>
      <c r="D309" t="str">
        <f t="shared" si="79"/>
        <v>3.47812499995096-5825.24808687554i</v>
      </c>
      <c r="E309" t="str">
        <f t="shared" si="80"/>
        <v>162.469536956576+0.00203921713208607i</v>
      </c>
      <c r="F309" t="str">
        <f t="shared" si="81"/>
        <v>2.90990990990201-54666.3670638652i</v>
      </c>
      <c r="G309" t="str">
        <f t="shared" si="82"/>
        <v>0.999999999997284-1.64799848492764E-06i</v>
      </c>
      <c r="H309" t="str">
        <f t="shared" si="83"/>
        <v>470.588273084902+0.0657842652718805i</v>
      </c>
      <c r="I309" t="str">
        <f t="shared" si="84"/>
        <v>33.619298737631-174173.489493798i</v>
      </c>
      <c r="K309" t="str">
        <f t="shared" si="85"/>
        <v>0.0106249989391247-3.13328358169594E-06i</v>
      </c>
      <c r="L309" t="str">
        <f t="shared" si="86"/>
        <v>0.00025-172.140900526432i</v>
      </c>
      <c r="M309" t="str">
        <f t="shared" si="87"/>
        <v>0.0025-45.566708962879i</v>
      </c>
      <c r="N309">
        <f t="shared" si="88"/>
        <v>90.018032791560572</v>
      </c>
      <c r="O309">
        <f t="shared" si="89"/>
        <v>80.04830720650213</v>
      </c>
      <c r="P309" s="3">
        <f t="shared" si="90"/>
        <v>80.04830720650213</v>
      </c>
      <c r="Q309" s="3">
        <f t="shared" si="91"/>
        <v>-89.981967208439428</v>
      </c>
      <c r="R309">
        <f t="shared" si="92"/>
        <v>90.018032791560572</v>
      </c>
      <c r="S309">
        <f t="shared" si="93"/>
        <v>2.7321573446343942E-3</v>
      </c>
      <c r="T309">
        <f t="shared" si="76"/>
        <v>80.04830720650213</v>
      </c>
    </row>
    <row r="310" spans="1:20" x14ac:dyDescent="0.25">
      <c r="A310">
        <f t="shared" si="77"/>
        <v>17.231884158071516</v>
      </c>
      <c r="B310">
        <f t="shared" si="94"/>
        <v>2.7425395425440051</v>
      </c>
      <c r="C310" t="str">
        <f t="shared" si="78"/>
        <v>3.16486859765082-10017.7029059803i</v>
      </c>
      <c r="D310" t="str">
        <f t="shared" si="79"/>
        <v>3.47812499995058-5803.19594239389i</v>
      </c>
      <c r="E310" t="str">
        <f t="shared" si="80"/>
        <v>162.469536956536+0.00204696615788835i</v>
      </c>
      <c r="F310" t="str">
        <f t="shared" si="81"/>
        <v>2.90990990990195-54459.4212631019i</v>
      </c>
      <c r="G310" t="str">
        <f t="shared" si="82"/>
        <v>0.999999999997264-1.65426087917034E-06i</v>
      </c>
      <c r="H310" t="str">
        <f t="shared" si="83"/>
        <v>470.588273372659+0.0660342454483979i</v>
      </c>
      <c r="I310" t="str">
        <f t="shared" si="84"/>
        <v>33.6192987316959-173514.135874228i</v>
      </c>
      <c r="K310" t="str">
        <f t="shared" si="85"/>
        <v>0.0106249989310467-3.14519005654962E-06i</v>
      </c>
      <c r="L310" t="str">
        <f t="shared" si="86"/>
        <v>0.00025-171.489241409078i</v>
      </c>
      <c r="M310" t="str">
        <f t="shared" si="87"/>
        <v>0.0025-45.3942109612265i</v>
      </c>
      <c r="N310">
        <f t="shared" si="88"/>
        <v>90.018101316142804</v>
      </c>
      <c r="O310">
        <f t="shared" si="89"/>
        <v>80.015363387793954</v>
      </c>
      <c r="P310" s="3">
        <f t="shared" si="90"/>
        <v>80.015363387793954</v>
      </c>
      <c r="Q310" s="3">
        <f t="shared" si="91"/>
        <v>-89.981898683857196</v>
      </c>
      <c r="R310">
        <f t="shared" si="92"/>
        <v>90.018101316142804</v>
      </c>
      <c r="S310">
        <f t="shared" si="93"/>
        <v>2.7425395425440049E-3</v>
      </c>
      <c r="T310">
        <f t="shared" si="76"/>
        <v>80.015363387793954</v>
      </c>
    </row>
    <row r="311" spans="1:20" x14ac:dyDescent="0.25">
      <c r="A311">
        <f t="shared" si="77"/>
        <v>17.297365317872188</v>
      </c>
      <c r="B311">
        <f t="shared" si="94"/>
        <v>2.7529611928056723</v>
      </c>
      <c r="C311" t="str">
        <f t="shared" si="78"/>
        <v>3.16486859573734-9979.7797486727i</v>
      </c>
      <c r="D311" t="str">
        <f t="shared" si="79"/>
        <v>3.4781249999502-5781.22727883414i</v>
      </c>
      <c r="E311" t="str">
        <f t="shared" si="80"/>
        <v>162.469536956496+0.00205474462999654i</v>
      </c>
      <c r="F311" t="str">
        <f t="shared" si="81"/>
        <v>2.90990990990188-54253.2588793968i</v>
      </c>
      <c r="G311" t="str">
        <f t="shared" si="82"/>
        <v>0.999999999997243-1.66054707051115E-06i</v>
      </c>
      <c r="H311" t="str">
        <f t="shared" si="83"/>
        <v>470.588273662607+0.0662851755492259i</v>
      </c>
      <c r="I311" t="str">
        <f t="shared" si="84"/>
        <v>33.6192987257158-172857.278313755i</v>
      </c>
      <c r="K311" t="str">
        <f t="shared" si="85"/>
        <v>0.0106249989229072-0.0000031571417759762i</v>
      </c>
      <c r="L311" t="str">
        <f t="shared" si="86"/>
        <v>0.00025-170.840049222034i</v>
      </c>
      <c r="M311" t="str">
        <f t="shared" si="87"/>
        <v>0.0025-45.2223659705384i</v>
      </c>
      <c r="N311">
        <f t="shared" si="88"/>
        <v>90.018170101118145</v>
      </c>
      <c r="O311">
        <f t="shared" si="89"/>
        <v>79.982419569148419</v>
      </c>
      <c r="P311" s="3">
        <f t="shared" si="90"/>
        <v>79.982419569148419</v>
      </c>
      <c r="Q311" s="3">
        <f t="shared" si="91"/>
        <v>-89.981829898881855</v>
      </c>
      <c r="R311">
        <f t="shared" si="92"/>
        <v>90.018170101118145</v>
      </c>
      <c r="S311">
        <f t="shared" si="93"/>
        <v>2.7529611928056724E-3</v>
      </c>
      <c r="T311">
        <f t="shared" si="76"/>
        <v>79.982419569148419</v>
      </c>
    </row>
    <row r="312" spans="1:20" x14ac:dyDescent="0.25">
      <c r="A312">
        <f t="shared" si="77"/>
        <v>17.363095306080105</v>
      </c>
      <c r="B312">
        <f t="shared" si="94"/>
        <v>2.763422445338334</v>
      </c>
      <c r="C312" t="str">
        <f t="shared" si="78"/>
        <v>3.16486859380934-9942.00015384726i</v>
      </c>
      <c r="D312" t="str">
        <f t="shared" si="79"/>
        <v>3.47812499994983-5759.34178016971i</v>
      </c>
      <c r="E312" t="str">
        <f t="shared" si="80"/>
        <v>162.469536956455+0.002062552660307i</v>
      </c>
      <c r="F312" t="str">
        <f t="shared" si="81"/>
        <v>2.90990990990182-54047.8769470349i</v>
      </c>
      <c r="G312" t="str">
        <f t="shared" si="82"/>
        <v>0.999999999997222-1.66685714937906E-06i</v>
      </c>
      <c r="H312" t="str">
        <f t="shared" si="83"/>
        <v>470.588273954759+0.0665370591840715i</v>
      </c>
      <c r="I312" t="str">
        <f t="shared" si="84"/>
        <v>33.6192987196898-172202.907363262i</v>
      </c>
      <c r="K312" t="str">
        <f t="shared" si="85"/>
        <v>0.0106249989147058-0.0000031691389119047i</v>
      </c>
      <c r="L312" t="str">
        <f t="shared" si="86"/>
        <v>0.00025-170.193314626453i</v>
      </c>
      <c r="M312" t="str">
        <f t="shared" si="87"/>
        <v>0.0025-45.051171518767i</v>
      </c>
      <c r="N312">
        <f t="shared" si="88"/>
        <v>90.018239147476109</v>
      </c>
      <c r="O312">
        <f t="shared" si="89"/>
        <v>79.949475750565924</v>
      </c>
      <c r="P312" s="3">
        <f t="shared" si="90"/>
        <v>79.949475750565924</v>
      </c>
      <c r="Q312" s="3">
        <f t="shared" si="91"/>
        <v>-89.981760852523891</v>
      </c>
      <c r="R312">
        <f t="shared" si="92"/>
        <v>90.018239147476109</v>
      </c>
      <c r="S312">
        <f t="shared" si="93"/>
        <v>2.7634224453383341E-3</v>
      </c>
      <c r="T312">
        <f t="shared" si="76"/>
        <v>79.949475750565924</v>
      </c>
    </row>
    <row r="313" spans="1:20" x14ac:dyDescent="0.25">
      <c r="A313">
        <f t="shared" si="77"/>
        <v>17.429075068243208</v>
      </c>
      <c r="B313">
        <f t="shared" si="94"/>
        <v>2.7739234506306198</v>
      </c>
      <c r="C313" t="str">
        <f t="shared" si="78"/>
        <v>3.16486859186662-9904.36357803183i</v>
      </c>
      <c r="D313" t="str">
        <f t="shared" si="79"/>
        <v>3.47812499994944-5737.53913157034i</v>
      </c>
      <c r="E313" t="str">
        <f t="shared" si="80"/>
        <v>162.469536956415+0.00207039036114068i</v>
      </c>
      <c r="F313" t="str">
        <f t="shared" si="81"/>
        <v>2.90990990990176-53843.272511528i</v>
      </c>
      <c r="G313" t="str">
        <f t="shared" si="82"/>
        <v>0.9999999999972-1.67319120654667E-06i</v>
      </c>
      <c r="H313" t="str">
        <f t="shared" si="83"/>
        <v>470.588274249138+0.0667898999763608i</v>
      </c>
      <c r="I313" t="str">
        <f t="shared" si="84"/>
        <v>33.6192987136181-171551.013609404i</v>
      </c>
      <c r="K313" t="str">
        <f t="shared" si="85"/>
        <v>0.0106249989064419-3.18118163691745E-06i</v>
      </c>
      <c r="L313" t="str">
        <f t="shared" si="86"/>
        <v>0.00025-169.549028318842i</v>
      </c>
      <c r="M313" t="str">
        <f t="shared" si="87"/>
        <v>0.0025-44.8806251432228i</v>
      </c>
      <c r="N313">
        <f t="shared" si="88"/>
        <v>90.018308456209922</v>
      </c>
      <c r="O313">
        <f t="shared" si="89"/>
        <v>79.916531932046937</v>
      </c>
      <c r="P313" s="3">
        <f t="shared" si="90"/>
        <v>79.916531932046937</v>
      </c>
      <c r="Q313" s="3">
        <f t="shared" si="91"/>
        <v>-89.981691543790078</v>
      </c>
      <c r="R313">
        <f t="shared" si="92"/>
        <v>90.018308456209922</v>
      </c>
      <c r="S313">
        <f t="shared" si="93"/>
        <v>2.7739234506306198E-3</v>
      </c>
      <c r="T313">
        <f t="shared" si="76"/>
        <v>79.916531932046937</v>
      </c>
    </row>
    <row r="314" spans="1:20" x14ac:dyDescent="0.25">
      <c r="A314">
        <f t="shared" si="77"/>
        <v>17.495305553502533</v>
      </c>
      <c r="B314">
        <f t="shared" si="94"/>
        <v>2.7844643597430161</v>
      </c>
      <c r="C314" t="str">
        <f t="shared" si="78"/>
        <v>3.16486858990909-9866.86947981143i</v>
      </c>
      <c r="D314" t="str">
        <f t="shared" si="79"/>
        <v>3.47812499994907-5715.81901939761i</v>
      </c>
      <c r="E314" t="str">
        <f t="shared" si="80"/>
        <v>162.469536956373+0.00207825784524607i</v>
      </c>
      <c r="F314" t="str">
        <f t="shared" si="81"/>
        <v>2.90990990990171-53639.4426295728i</v>
      </c>
      <c r="G314" t="str">
        <f t="shared" si="82"/>
        <v>0.999999999997179-0.0000016795493331315i</v>
      </c>
      <c r="H314" t="str">
        <f t="shared" si="83"/>
        <v>470.588274545761+0.0670437015632886i</v>
      </c>
      <c r="I314" t="str">
        <f t="shared" si="84"/>
        <v>33.6192987075006-170901.587674473i</v>
      </c>
      <c r="K314" t="str">
        <f t="shared" si="85"/>
        <v>0.010624998898115-0.0000031932701242526i</v>
      </c>
      <c r="L314" t="str">
        <f t="shared" si="86"/>
        <v>0.00025-168.907181030924i</v>
      </c>
      <c r="M314" t="str">
        <f t="shared" si="87"/>
        <v>0.0025-44.7107243905388i</v>
      </c>
      <c r="N314">
        <f t="shared" si="88"/>
        <v>90.018378028316619</v>
      </c>
      <c r="O314">
        <f t="shared" si="89"/>
        <v>79.88358811359177</v>
      </c>
      <c r="P314" s="3">
        <f t="shared" si="90"/>
        <v>79.88358811359177</v>
      </c>
      <c r="Q314" s="3">
        <f t="shared" si="91"/>
        <v>-89.981621971683381</v>
      </c>
      <c r="R314">
        <f t="shared" si="92"/>
        <v>90.018378028316619</v>
      </c>
      <c r="S314">
        <f t="shared" si="93"/>
        <v>2.7844643597430161E-3</v>
      </c>
      <c r="T314">
        <f t="shared" si="76"/>
        <v>79.88358811359177</v>
      </c>
    </row>
    <row r="315" spans="1:20" x14ac:dyDescent="0.25">
      <c r="A315">
        <f t="shared" si="77"/>
        <v>17.561787714605842</v>
      </c>
      <c r="B315">
        <f t="shared" si="94"/>
        <v>2.7950453243100397</v>
      </c>
      <c r="C315" t="str">
        <f t="shared" si="78"/>
        <v>3.16486858793669-9829.51731982122i</v>
      </c>
      <c r="D315" t="str">
        <f t="shared" si="79"/>
        <v>3.47812499994868-5694.18113120041i</v>
      </c>
      <c r="E315" t="str">
        <f t="shared" si="80"/>
        <v>162.469536956332+0.00208615522579927i</v>
      </c>
      <c r="F315" t="str">
        <f t="shared" si="81"/>
        <v>2.90990990990165-53436.3843690078i</v>
      </c>
      <c r="G315" t="str">
        <f t="shared" si="82"/>
        <v>0.999999999997158-1.68593162059737E-06i</v>
      </c>
      <c r="H315" t="str">
        <f t="shared" si="83"/>
        <v>470.588274844639+0.0672984675958683i</v>
      </c>
      <c r="I315" t="str">
        <f t="shared" si="84"/>
        <v>33.619298701336-170254.620216254i</v>
      </c>
      <c r="K315" t="str">
        <f t="shared" si="85"/>
        <v>0.0106249988897248-3.20540454780662E-06i</v>
      </c>
      <c r="L315" t="str">
        <f t="shared" si="86"/>
        <v>0.00025-168.267763529512i</v>
      </c>
      <c r="M315" t="str">
        <f t="shared" si="87"/>
        <v>0.0025-44.5414668166355i</v>
      </c>
      <c r="N315">
        <f t="shared" si="88"/>
        <v>90.018447864797025</v>
      </c>
      <c r="O315">
        <f t="shared" si="89"/>
        <v>79.850644295201221</v>
      </c>
      <c r="P315" s="3">
        <f t="shared" si="90"/>
        <v>79.850644295201221</v>
      </c>
      <c r="Q315" s="3">
        <f t="shared" si="91"/>
        <v>-89.981552135202975</v>
      </c>
      <c r="R315">
        <f t="shared" si="92"/>
        <v>90.018447864797025</v>
      </c>
      <c r="S315">
        <f t="shared" si="93"/>
        <v>2.7950453243100397E-3</v>
      </c>
      <c r="T315">
        <f t="shared" si="76"/>
        <v>79.850644295201221</v>
      </c>
    </row>
    <row r="316" spans="1:20" x14ac:dyDescent="0.25">
      <c r="A316">
        <f t="shared" si="77"/>
        <v>17.628522507921346</v>
      </c>
      <c r="B316">
        <f t="shared" si="94"/>
        <v>2.8056664965424178</v>
      </c>
      <c r="C316" t="str">
        <f t="shared" si="78"/>
        <v>3.16486858594926-9792.3065607376i</v>
      </c>
      <c r="D316" t="str">
        <f t="shared" si="79"/>
        <v>3.47812499994829-5672.62515571045i</v>
      </c>
      <c r="E316" t="str">
        <f t="shared" si="80"/>
        <v>162.46953695629+0.00209408261640702i</v>
      </c>
      <c r="F316" t="str">
        <f t="shared" si="81"/>
        <v>2.90990990990159-53234.0948087718i</v>
      </c>
      <c r="G316" t="str">
        <f t="shared" si="82"/>
        <v>0.999999999997136-0.0000016923381607556i</v>
      </c>
      <c r="H316" t="str">
        <f t="shared" si="83"/>
        <v>470.588275145793+0.06755420173899i</v>
      </c>
      <c r="I316" t="str">
        <f t="shared" si="84"/>
        <v>33.6192986951245-169610.101927906i</v>
      </c>
      <c r="K316" t="str">
        <f t="shared" si="85"/>
        <v>0.0106249988812707-3.21758508213675E-06i</v>
      </c>
      <c r="L316" t="str">
        <f t="shared" si="86"/>
        <v>0.00025-167.63076661637i</v>
      </c>
      <c r="M316" t="str">
        <f t="shared" si="87"/>
        <v>0.0025-44.372849986686i</v>
      </c>
      <c r="N316">
        <f t="shared" si="88"/>
        <v>90.018517966655736</v>
      </c>
      <c r="O316">
        <f t="shared" si="89"/>
        <v>79.817700476875558</v>
      </c>
      <c r="P316" s="3">
        <f t="shared" si="90"/>
        <v>79.817700476875558</v>
      </c>
      <c r="Q316" s="3">
        <f t="shared" si="91"/>
        <v>-89.981482033344264</v>
      </c>
      <c r="R316">
        <f t="shared" si="92"/>
        <v>90.018517966655736</v>
      </c>
      <c r="S316">
        <f t="shared" si="93"/>
        <v>2.8056664965424179E-3</v>
      </c>
      <c r="T316">
        <f t="shared" si="76"/>
        <v>79.817700476875558</v>
      </c>
    </row>
    <row r="317" spans="1:20" x14ac:dyDescent="0.25">
      <c r="A317">
        <f t="shared" si="77"/>
        <v>17.695510893451445</v>
      </c>
      <c r="B317">
        <f t="shared" si="94"/>
        <v>2.8163280292292789</v>
      </c>
      <c r="C317" t="str">
        <f t="shared" si="78"/>
        <v>3.1648685839467-9755.23666727137i</v>
      </c>
      <c r="D317" t="str">
        <f t="shared" si="79"/>
        <v>3.4781249999479-5651.1507828378i</v>
      </c>
      <c r="E317" t="str">
        <f t="shared" si="80"/>
        <v>162.469536956248+0.00210204013110777i</v>
      </c>
      <c r="F317" t="str">
        <f t="shared" si="81"/>
        <v>2.90990990990152-53032.5710388616i</v>
      </c>
      <c r="G317" t="str">
        <f t="shared" si="82"/>
        <v>0.999999999997114-1.69876904576644E-06i</v>
      </c>
      <c r="H317" t="str">
        <f t="shared" si="83"/>
        <v>470.588275449242+0.0678109076714696i</v>
      </c>
      <c r="I317" t="str">
        <f t="shared" si="84"/>
        <v>33.6192986888657-168968.023537817i</v>
      </c>
      <c r="K317" t="str">
        <f t="shared" si="85"/>
        <v>0.0106249988727522-3.22981190246355E-06i</v>
      </c>
      <c r="L317" t="str">
        <f t="shared" si="86"/>
        <v>0.00025-166.996181128083i</v>
      </c>
      <c r="M317" t="str">
        <f t="shared" si="87"/>
        <v>0.0025-44.2048714750809i</v>
      </c>
      <c r="N317">
        <f t="shared" si="88"/>
        <v>90.01858833490121</v>
      </c>
      <c r="O317">
        <f t="shared" si="89"/>
        <v>79.78475665861535</v>
      </c>
      <c r="P317" s="3">
        <f t="shared" si="90"/>
        <v>79.78475665861535</v>
      </c>
      <c r="Q317" s="3">
        <f t="shared" si="91"/>
        <v>-89.98141166509879</v>
      </c>
      <c r="R317">
        <f t="shared" si="92"/>
        <v>90.01858833490121</v>
      </c>
      <c r="S317">
        <f t="shared" si="93"/>
        <v>2.816328029229279E-3</v>
      </c>
      <c r="T317">
        <f t="shared" si="76"/>
        <v>79.78475665861535</v>
      </c>
    </row>
    <row r="318" spans="1:20" x14ac:dyDescent="0.25">
      <c r="A318">
        <f t="shared" si="77"/>
        <v>17.76275383484656</v>
      </c>
      <c r="B318">
        <f t="shared" si="94"/>
        <v>2.8270300757403501</v>
      </c>
      <c r="C318" t="str">
        <f t="shared" si="78"/>
        <v>3.16486858192883-9718.30710615954i</v>
      </c>
      <c r="D318" t="str">
        <f t="shared" si="79"/>
        <v>3.47812499994748-5629.75770366635i</v>
      </c>
      <c r="E318" t="str">
        <f t="shared" si="80"/>
        <v>162.469536956205+0.00211002788437311i</v>
      </c>
      <c r="F318" t="str">
        <f t="shared" si="81"/>
        <v>2.90990990990144-52831.8101602899i</v>
      </c>
      <c r="G318" t="str">
        <f t="shared" si="82"/>
        <v>0.999999999997092-1.70522436814031E-06i</v>
      </c>
      <c r="H318" t="str">
        <f t="shared" si="83"/>
        <v>470.588275755002+0.0680685890861025i</v>
      </c>
      <c r="I318" t="str">
        <f t="shared" si="84"/>
        <v>33.6192986825593-168328.375809473i</v>
      </c>
      <c r="K318" t="str">
        <f t="shared" si="85"/>
        <v>0.0106249988641688-3.24208518467343E-06i</v>
      </c>
      <c r="L318" t="str">
        <f t="shared" si="86"/>
        <v>0.00025-166.363997935926i</v>
      </c>
      <c r="M318" t="str">
        <f t="shared" si="87"/>
        <v>0.0025-44.0375288653924i</v>
      </c>
      <c r="N318">
        <f t="shared" si="88"/>
        <v>90.018658970545673</v>
      </c>
      <c r="O318">
        <f t="shared" si="89"/>
        <v>79.751812840420968</v>
      </c>
      <c r="P318" s="3">
        <f t="shared" si="90"/>
        <v>79.751812840420968</v>
      </c>
      <c r="Q318" s="3">
        <f t="shared" si="91"/>
        <v>-89.981341029454327</v>
      </c>
      <c r="R318">
        <f t="shared" si="92"/>
        <v>90.018658970545673</v>
      </c>
      <c r="S318">
        <f t="shared" si="93"/>
        <v>2.8270300757403501E-3</v>
      </c>
      <c r="T318">
        <f t="shared" si="76"/>
        <v>79.751812840420968</v>
      </c>
    </row>
    <row r="319" spans="1:20" x14ac:dyDescent="0.25">
      <c r="A319">
        <f t="shared" si="77"/>
        <v>17.830252299418976</v>
      </c>
      <c r="B319">
        <f t="shared" si="94"/>
        <v>2.8377727900281635</v>
      </c>
      <c r="C319" t="str">
        <f t="shared" si="78"/>
        <v>3.16486857989565-9681.51734615824i</v>
      </c>
      <c r="D319" t="str">
        <f t="shared" si="79"/>
        <v>3.47812499994708-5608.44561044956i</v>
      </c>
      <c r="E319" t="str">
        <f t="shared" si="80"/>
        <v>162.469536956162+0.0021180459911096i</v>
      </c>
      <c r="F319" t="str">
        <f t="shared" si="81"/>
        <v>2.90990990990138-52631.8092850446i</v>
      </c>
      <c r="G319" t="str">
        <f t="shared" si="82"/>
        <v>0.99999999999707-0.0000017117042207392i</v>
      </c>
      <c r="H319" t="str">
        <f t="shared" si="83"/>
        <v>470.588276063088+0.0683272496897155i</v>
      </c>
      <c r="I319" t="str">
        <f t="shared" si="84"/>
        <v>33.6192986762049-167691.149541327i</v>
      </c>
      <c r="K319" t="str">
        <f t="shared" si="85"/>
        <v>0.0106249988555201-3.25440510532116E-06i</v>
      </c>
      <c r="L319" t="str">
        <f t="shared" si="86"/>
        <v>0.00025-165.734207945733i</v>
      </c>
      <c r="M319" t="str">
        <f t="shared" si="87"/>
        <v>0.0025-43.8708197503411i</v>
      </c>
      <c r="N319">
        <f t="shared" si="88"/>
        <v>90.01872987460527</v>
      </c>
      <c r="O319">
        <f t="shared" si="89"/>
        <v>79.718869022293163</v>
      </c>
      <c r="P319" s="3">
        <f t="shared" si="90"/>
        <v>79.718869022293163</v>
      </c>
      <c r="Q319" s="3">
        <f t="shared" si="91"/>
        <v>-89.98127012539473</v>
      </c>
      <c r="R319">
        <f t="shared" si="92"/>
        <v>90.01872987460527</v>
      </c>
      <c r="S319">
        <f t="shared" si="93"/>
        <v>2.8377727900281637E-3</v>
      </c>
      <c r="T319">
        <f t="shared" si="76"/>
        <v>79.718869022293163</v>
      </c>
    </row>
    <row r="320" spans="1:20" x14ac:dyDescent="0.25">
      <c r="A320">
        <f t="shared" si="77"/>
        <v>17.89800725815677</v>
      </c>
      <c r="B320">
        <f t="shared" si="94"/>
        <v>2.8485563266302707</v>
      </c>
      <c r="C320" t="str">
        <f t="shared" si="78"/>
        <v>3.16486857784699-9644.8668580343i</v>
      </c>
      <c r="D320" t="str">
        <f t="shared" si="79"/>
        <v>3.47812499994668-5587.21419660575i</v>
      </c>
      <c r="E320" t="str">
        <f t="shared" si="80"/>
        <v>162.46953695612+0.00212609456666046i</v>
      </c>
      <c r="F320" t="str">
        <f t="shared" si="81"/>
        <v>2.90990990990131-52432.5655360455i</v>
      </c>
      <c r="G320" t="str">
        <f t="shared" si="82"/>
        <v>0.999999999997048-1.71820869677798E-06i</v>
      </c>
      <c r="H320" t="str">
        <f t="shared" si="83"/>
        <v>470.588276373522+0.0685868932032235i</v>
      </c>
      <c r="I320" t="str">
        <f t="shared" si="84"/>
        <v>33.6192986698023-167056.335566665i</v>
      </c>
      <c r="K320" t="str">
        <f t="shared" si="85"/>
        <v>0.0106249988468055-3.26677184163241E-06i</v>
      </c>
      <c r="L320" t="str">
        <f t="shared" si="86"/>
        <v>0.00025-165.106802097761i</v>
      </c>
      <c r="M320" t="str">
        <f t="shared" si="87"/>
        <v>0.0025-43.7047417317604i</v>
      </c>
      <c r="N320">
        <f t="shared" si="88"/>
        <v>90.018801048099974</v>
      </c>
      <c r="O320">
        <f t="shared" si="89"/>
        <v>79.685925204232319</v>
      </c>
      <c r="P320" s="3">
        <f t="shared" si="90"/>
        <v>79.685925204232319</v>
      </c>
      <c r="Q320" s="3">
        <f t="shared" si="91"/>
        <v>-89.981198951900026</v>
      </c>
      <c r="R320">
        <f t="shared" si="92"/>
        <v>90.018801048099974</v>
      </c>
      <c r="S320">
        <f t="shared" si="93"/>
        <v>2.8485563266302705E-3</v>
      </c>
      <c r="T320">
        <f t="shared" si="76"/>
        <v>79.685925204232319</v>
      </c>
    </row>
    <row r="321" spans="1:20" x14ac:dyDescent="0.25">
      <c r="A321">
        <f t="shared" si="77"/>
        <v>17.966019685737766</v>
      </c>
      <c r="B321">
        <f t="shared" si="94"/>
        <v>2.8593808406714656</v>
      </c>
      <c r="C321" t="str">
        <f t="shared" si="78"/>
        <v>3.16486857578272-9608.3551145581i</v>
      </c>
      <c r="D321" t="str">
        <f t="shared" si="79"/>
        <v>3.47812499994627-5566.06315671393i</v>
      </c>
      <c r="E321" t="str">
        <f t="shared" si="80"/>
        <v>162.469536956076+0.00213417372680738i</v>
      </c>
      <c r="F321" t="str">
        <f t="shared" si="81"/>
        <v>2.90990990990125-52234.0760471046i</v>
      </c>
      <c r="G321" t="str">
        <f t="shared" si="82"/>
        <v>0.999999999997025-0.0000017247378898257i</v>
      </c>
      <c r="H321" t="str">
        <f t="shared" si="83"/>
        <v>470.588276686318+0.0688475233616777i</v>
      </c>
      <c r="I321" t="str">
        <f t="shared" si="84"/>
        <v>33.6192986633507-166423.924753475i</v>
      </c>
      <c r="K321" t="str">
        <f t="shared" si="85"/>
        <v>0.0106249988380246-3.27918557150629E-06i</v>
      </c>
      <c r="L321" t="str">
        <f t="shared" si="86"/>
        <v>0.00025-164.481771366568i</v>
      </c>
      <c r="M321" t="str">
        <f t="shared" si="87"/>
        <v>0.0025-43.5392924205621i</v>
      </c>
      <c r="N321">
        <f t="shared" si="88"/>
        <v>90.018872492053632</v>
      </c>
      <c r="O321">
        <f t="shared" si="89"/>
        <v>79.65298138623892</v>
      </c>
      <c r="P321" s="3">
        <f t="shared" si="90"/>
        <v>79.65298138623892</v>
      </c>
      <c r="Q321" s="3">
        <f t="shared" si="91"/>
        <v>-89.981127507946368</v>
      </c>
      <c r="R321">
        <f t="shared" si="92"/>
        <v>90.018872492053632</v>
      </c>
      <c r="S321">
        <f t="shared" si="93"/>
        <v>2.8593808406714655E-3</v>
      </c>
      <c r="T321">
        <f t="shared" si="76"/>
        <v>79.65298138623892</v>
      </c>
    </row>
    <row r="322" spans="1:20" x14ac:dyDescent="0.25">
      <c r="A322">
        <f t="shared" si="77"/>
        <v>18.034290560543571</v>
      </c>
      <c r="B322">
        <f t="shared" si="94"/>
        <v>2.8702464878660172</v>
      </c>
      <c r="C322" t="str">
        <f t="shared" si="78"/>
        <v>3.16486857370274-9571.98159049594i</v>
      </c>
      <c r="D322" t="str">
        <f t="shared" si="79"/>
        <v>3.47812499994586-5544.99218650927i</v>
      </c>
      <c r="E322" t="str">
        <f t="shared" si="80"/>
        <v>162.469536956032+0.00214228358777208i</v>
      </c>
      <c r="F322" t="str">
        <f t="shared" si="81"/>
        <v>2.90990990990118-52036.3379628839i</v>
      </c>
      <c r="G322" t="str">
        <f t="shared" si="82"/>
        <v>0.999999999997003-1.73129189380699E-06i</v>
      </c>
      <c r="H322" t="str">
        <f t="shared" si="83"/>
        <v>470.588277001497+0.0691091439143259i</v>
      </c>
      <c r="I322" t="str">
        <f t="shared" si="84"/>
        <v>33.6192986568501-165793.908004316i</v>
      </c>
      <c r="K322" t="str">
        <f t="shared" si="85"/>
        <v>0.0106249988291768-3.29164647351793E-06i</v>
      </c>
      <c r="L322" t="str">
        <f t="shared" si="86"/>
        <v>0.00025-163.859106760877i</v>
      </c>
      <c r="M322" t="str">
        <f t="shared" si="87"/>
        <v>0.0025-43.3744694367027i</v>
      </c>
      <c r="N322">
        <f t="shared" si="88"/>
        <v>90.018944207493959</v>
      </c>
      <c r="O322">
        <f t="shared" si="89"/>
        <v>79.62003756831345</v>
      </c>
      <c r="P322" s="3">
        <f t="shared" si="90"/>
        <v>79.62003756831345</v>
      </c>
      <c r="Q322" s="3">
        <f t="shared" si="91"/>
        <v>-89.981055792506041</v>
      </c>
      <c r="R322">
        <f t="shared" si="92"/>
        <v>90.018944207493959</v>
      </c>
      <c r="S322">
        <f t="shared" si="93"/>
        <v>2.870246487866017E-3</v>
      </c>
      <c r="T322">
        <f t="shared" si="76"/>
        <v>79.62003756831345</v>
      </c>
    </row>
    <row r="323" spans="1:20" x14ac:dyDescent="0.25">
      <c r="A323">
        <f t="shared" si="77"/>
        <v>18.102820864673635</v>
      </c>
      <c r="B323">
        <f t="shared" si="94"/>
        <v>2.881153424519908</v>
      </c>
      <c r="C323" t="str">
        <f t="shared" si="78"/>
        <v>3.16486857160691-9535.74576260255i</v>
      </c>
      <c r="D323" t="str">
        <f t="shared" si="79"/>
        <v>3.47812499994546-5524.00098287883i</v>
      </c>
      <c r="E323" t="str">
        <f t="shared" si="80"/>
        <v>162.469536955988+0.00215042426621765i</v>
      </c>
      <c r="F323" t="str">
        <f t="shared" si="81"/>
        <v>2.90990990990113-51839.3484388548i</v>
      </c>
      <c r="G323" t="str">
        <f t="shared" si="82"/>
        <v>0.99999999999698-1.73787080300342E-06i</v>
      </c>
      <c r="H323" t="str">
        <f t="shared" si="83"/>
        <v>470.588277319077+0.069371758624661i</v>
      </c>
      <c r="I323" t="str">
        <f t="shared" si="84"/>
        <v>33.6192986503003-165166.276256185i</v>
      </c>
      <c r="K323" t="str">
        <f t="shared" si="85"/>
        <v>0.0106249988202616-3.30415472692106E-06i</v>
      </c>
      <c r="L323" t="str">
        <f t="shared" si="86"/>
        <v>0.00025-163.238799323448i</v>
      </c>
      <c r="M323" t="str">
        <f t="shared" si="87"/>
        <v>0.0025-43.2102704091479i</v>
      </c>
      <c r="N323">
        <f t="shared" si="88"/>
        <v>90.019016195452636</v>
      </c>
      <c r="O323">
        <f t="shared" si="89"/>
        <v>79.587093750456532</v>
      </c>
      <c r="P323" s="3">
        <f t="shared" si="90"/>
        <v>79.587093750456532</v>
      </c>
      <c r="Q323" s="3">
        <f t="shared" si="91"/>
        <v>-89.980983804547364</v>
      </c>
      <c r="R323">
        <f t="shared" si="92"/>
        <v>90.019016195452636</v>
      </c>
      <c r="S323">
        <f t="shared" si="93"/>
        <v>2.881153424519908E-3</v>
      </c>
      <c r="T323">
        <f t="shared" si="76"/>
        <v>79.587093750456532</v>
      </c>
    </row>
    <row r="324" spans="1:20" x14ac:dyDescent="0.25">
      <c r="A324">
        <f t="shared" si="77"/>
        <v>18.171611583959397</v>
      </c>
      <c r="B324">
        <f t="shared" si="94"/>
        <v>2.8921018075330838</v>
      </c>
      <c r="C324" t="str">
        <f t="shared" si="78"/>
        <v>3.16486856949517-9499.64710961338i</v>
      </c>
      <c r="D324" t="str">
        <f t="shared" si="79"/>
        <v>3.47812499994504-5503.08924385704i</v>
      </c>
      <c r="E324" t="str">
        <f t="shared" si="80"/>
        <v>162.469536955944+0.00215859587925051i</v>
      </c>
      <c r="F324" t="str">
        <f t="shared" si="81"/>
        <v>2.90990990990105-51643.1046412564i</v>
      </c>
      <c r="G324" t="str">
        <f t="shared" si="82"/>
        <v>0.999999999996957-1.74447471205479E-06i</v>
      </c>
      <c r="H324" t="str">
        <f t="shared" si="83"/>
        <v>470.588277639071+0.0696353712704762i</v>
      </c>
      <c r="I324" t="str">
        <f t="shared" si="84"/>
        <v>33.6192986436999-164541.020480386i</v>
      </c>
      <c r="K324" t="str">
        <f t="shared" si="85"/>
        <v>0.0106249988112786-3.31671051165054E-06i</v>
      </c>
      <c r="L324" t="str">
        <f t="shared" si="86"/>
        <v>0.00025-162.62084013095i</v>
      </c>
      <c r="M324" t="str">
        <f t="shared" si="87"/>
        <v>0.0025-43.0466929758398i</v>
      </c>
      <c r="N324">
        <f t="shared" si="88"/>
        <v>90.019088456965221</v>
      </c>
      <c r="O324">
        <f t="shared" si="89"/>
        <v>79.554149932668651</v>
      </c>
      <c r="P324" s="3">
        <f t="shared" si="90"/>
        <v>79.554149932668651</v>
      </c>
      <c r="Q324" s="3">
        <f t="shared" si="91"/>
        <v>-89.980911543034779</v>
      </c>
      <c r="R324">
        <f t="shared" si="92"/>
        <v>90.019088456965221</v>
      </c>
      <c r="S324">
        <f t="shared" si="93"/>
        <v>2.8921018075330836E-3</v>
      </c>
      <c r="T324">
        <f t="shared" si="76"/>
        <v>79.554149932668651</v>
      </c>
    </row>
    <row r="325" spans="1:20" x14ac:dyDescent="0.25">
      <c r="A325">
        <f t="shared" si="77"/>
        <v>18.240663707978442</v>
      </c>
      <c r="B325">
        <f t="shared" si="94"/>
        <v>2.9030917944017096</v>
      </c>
      <c r="C325" t="str">
        <f t="shared" si="78"/>
        <v>3.16486856736734-9463.68511223721i</v>
      </c>
      <c r="D325" t="str">
        <f t="shared" si="79"/>
        <v>3.47812499994463-5482.25666862157i</v>
      </c>
      <c r="E325" t="str">
        <f t="shared" si="80"/>
        <v>162.4695369559+0.00216679854442209i</v>
      </c>
      <c r="F325" t="str">
        <f t="shared" si="81"/>
        <v>2.90990990990099-51447.6037470563i</v>
      </c>
      <c r="G325" t="str">
        <f t="shared" si="82"/>
        <v>0.999999999996934-1.75110371596056E-06i</v>
      </c>
      <c r="H325" t="str">
        <f t="shared" si="83"/>
        <v>470.588277961502+0.0698999856439224i</v>
      </c>
      <c r="I325" t="str">
        <f t="shared" si="84"/>
        <v>33.6192986370494-163918.131682407i</v>
      </c>
      <c r="K325" t="str">
        <f t="shared" si="85"/>
        <v>0.0106249988022272-0.000003329314008325i</v>
      </c>
      <c r="L325" t="str">
        <f t="shared" si="86"/>
        <v>0.00025-162.005220293834i</v>
      </c>
      <c r="M325" t="str">
        <f t="shared" si="87"/>
        <v>0.0025-42.8837347836619i</v>
      </c>
      <c r="N325">
        <f t="shared" si="88"/>
        <v>90.019160993071225</v>
      </c>
      <c r="O325">
        <f t="shared" si="89"/>
        <v>79.521206114950388</v>
      </c>
      <c r="P325" s="3">
        <f t="shared" si="90"/>
        <v>79.521206114950388</v>
      </c>
      <c r="Q325" s="3">
        <f t="shared" si="91"/>
        <v>-89.980839006928775</v>
      </c>
      <c r="R325">
        <f t="shared" si="92"/>
        <v>90.019160993071225</v>
      </c>
      <c r="S325">
        <f t="shared" si="93"/>
        <v>2.9030917944017098E-3</v>
      </c>
      <c r="T325">
        <f t="shared" si="76"/>
        <v>79.521206114950388</v>
      </c>
    </row>
    <row r="326" spans="1:20" x14ac:dyDescent="0.25">
      <c r="A326">
        <f t="shared" si="77"/>
        <v>18.309978230068761</v>
      </c>
      <c r="B326">
        <f t="shared" si="94"/>
        <v>2.9141235432204362</v>
      </c>
      <c r="C326" t="str">
        <f t="shared" si="78"/>
        <v>3.16486856522326-9427.85925314832i</v>
      </c>
      <c r="D326" t="str">
        <f t="shared" si="79"/>
        <v>3.4781249999442-5461.50295748876i</v>
      </c>
      <c r="E326" t="str">
        <f t="shared" si="80"/>
        <v>162.469536955854+0.00217503237973119i</v>
      </c>
      <c r="F326" t="str">
        <f t="shared" si="81"/>
        <v>2.90990990990091-51252.8429439081i</v>
      </c>
      <c r="G326" t="str">
        <f t="shared" si="82"/>
        <v>0.99999999999691-1.75775791008117E-06i</v>
      </c>
      <c r="H326" t="str">
        <f t="shared" si="83"/>
        <v>470.588278286392+0.0701656055515613i</v>
      </c>
      <c r="I326" t="str">
        <f t="shared" si="84"/>
        <v>33.6192986303486-163297.600901785i</v>
      </c>
      <c r="K326" t="str">
        <f t="shared" si="85"/>
        <v>0.0106249987931068-3.34196539824941E-06i</v>
      </c>
      <c r="L326" t="str">
        <f t="shared" si="86"/>
        <v>0.00025-161.3919309562i</v>
      </c>
      <c r="M326" t="str">
        <f t="shared" si="87"/>
        <v>0.0025-42.7213934884059i</v>
      </c>
      <c r="N326">
        <f t="shared" si="88"/>
        <v>90.01923380481405</v>
      </c>
      <c r="O326">
        <f t="shared" si="89"/>
        <v>79.488262297301958</v>
      </c>
      <c r="P326" s="3">
        <f t="shared" si="90"/>
        <v>79.488262297301958</v>
      </c>
      <c r="Q326" s="3">
        <f t="shared" si="91"/>
        <v>-89.98076619518595</v>
      </c>
      <c r="R326">
        <f t="shared" si="92"/>
        <v>90.01923380481405</v>
      </c>
      <c r="S326">
        <f t="shared" si="93"/>
        <v>2.9141235432204363E-3</v>
      </c>
      <c r="T326">
        <f t="shared" si="76"/>
        <v>79.488262297301958</v>
      </c>
    </row>
    <row r="327" spans="1:20" x14ac:dyDescent="0.25">
      <c r="A327">
        <f t="shared" si="77"/>
        <v>18.379556147343024</v>
      </c>
      <c r="B327">
        <f t="shared" si="94"/>
        <v>2.9251972126846741</v>
      </c>
      <c r="C327" t="str">
        <f t="shared" si="78"/>
        <v>3.16486856306287-9392.16901698009i</v>
      </c>
      <c r="D327" t="str">
        <f t="shared" si="79"/>
        <v>3.47812499994378-5440.8278119096i</v>
      </c>
      <c r="E327" t="str">
        <f t="shared" si="80"/>
        <v>162.469536955808+0.00218329750362398i</v>
      </c>
      <c r="F327" t="str">
        <f t="shared" si="81"/>
        <v>2.90990990990086-51058.8194301128i</v>
      </c>
      <c r="G327" t="str">
        <f t="shared" si="82"/>
        <v>0.999999999996887-1.76443739013944E-06i</v>
      </c>
      <c r="H327" t="str">
        <f t="shared" si="83"/>
        <v>470.588278613753+0.0704322348144156i</v>
      </c>
      <c r="I327" t="str">
        <f t="shared" si="84"/>
        <v>33.6192986235966-162679.419211975i</v>
      </c>
      <c r="K327" t="str">
        <f t="shared" si="85"/>
        <v>0.010624998783917-3.35466486341768E-06i</v>
      </c>
      <c r="L327" t="str">
        <f t="shared" si="86"/>
        <v>0.00025-160.780963295677i</v>
      </c>
      <c r="M327" t="str">
        <f t="shared" si="87"/>
        <v>0.0025-42.5596667547379i</v>
      </c>
      <c r="N327">
        <f t="shared" si="88"/>
        <v>90.019306893241136</v>
      </c>
      <c r="O327">
        <f t="shared" si="89"/>
        <v>79.455318479724269</v>
      </c>
      <c r="P327" s="3">
        <f t="shared" si="90"/>
        <v>79.455318479724269</v>
      </c>
      <c r="Q327" s="3">
        <f t="shared" si="91"/>
        <v>-89.980693106758864</v>
      </c>
      <c r="R327">
        <f t="shared" si="92"/>
        <v>90.019306893241136</v>
      </c>
      <c r="S327">
        <f t="shared" si="93"/>
        <v>2.9251972126846742E-3</v>
      </c>
      <c r="T327">
        <f t="shared" si="76"/>
        <v>79.455318479724269</v>
      </c>
    </row>
    <row r="328" spans="1:20" x14ac:dyDescent="0.25">
      <c r="A328">
        <f t="shared" si="77"/>
        <v>18.449398460702927</v>
      </c>
      <c r="B328">
        <f t="shared" si="94"/>
        <v>2.9363129620928761</v>
      </c>
      <c r="C328" t="str">
        <f t="shared" si="78"/>
        <v>3.16486856088606-9356.61389031638i</v>
      </c>
      <c r="D328" t="str">
        <f t="shared" si="79"/>
        <v>3.47812499994336-5420.23093446511i</v>
      </c>
      <c r="E328" t="str">
        <f t="shared" si="80"/>
        <v>162.469536955763+0.0021915940349972i</v>
      </c>
      <c r="F328" t="str">
        <f t="shared" si="81"/>
        <v>2.90990990990078-50865.5304145765i</v>
      </c>
      <c r="G328" t="str">
        <f t="shared" si="82"/>
        <v>0.999999999996863-1.77114225222192E-06i</v>
      </c>
      <c r="H328" t="str">
        <f t="shared" si="83"/>
        <v>470.588278943609+0.0706998772680315i</v>
      </c>
      <c r="I328" t="str">
        <f t="shared" si="84"/>
        <v>33.6192986167933-162063.577720226i</v>
      </c>
      <c r="K328" t="str">
        <f t="shared" si="85"/>
        <v>0.0106249987746572-3.36741258651531E-06i</v>
      </c>
      <c r="L328" t="str">
        <f t="shared" si="86"/>
        <v>0.00025-160.172308523288i</v>
      </c>
      <c r="M328" t="str">
        <f t="shared" si="87"/>
        <v>0.0025-42.3985522561645i</v>
      </c>
      <c r="N328">
        <f t="shared" si="88"/>
        <v>90.019380259403931</v>
      </c>
      <c r="O328">
        <f t="shared" si="89"/>
        <v>79.422374662217734</v>
      </c>
      <c r="P328" s="3">
        <f t="shared" si="90"/>
        <v>79.422374662217734</v>
      </c>
      <c r="Q328" s="3">
        <f t="shared" si="91"/>
        <v>-89.980619740596069</v>
      </c>
      <c r="R328">
        <f t="shared" si="92"/>
        <v>90.019380259403931</v>
      </c>
      <c r="S328">
        <f t="shared" si="93"/>
        <v>2.9363129620928762E-3</v>
      </c>
      <c r="T328">
        <f t="shared" si="76"/>
        <v>79.422374662217734</v>
      </c>
    </row>
    <row r="329" spans="1:20" x14ac:dyDescent="0.25">
      <c r="A329">
        <f t="shared" si="77"/>
        <v>18.5195061748536</v>
      </c>
      <c r="B329">
        <f t="shared" si="94"/>
        <v>2.9474709513488291</v>
      </c>
      <c r="C329" t="str">
        <f t="shared" si="78"/>
        <v>3.16486855869264-9321.19336168467i</v>
      </c>
      <c r="D329" t="str">
        <f t="shared" si="79"/>
        <v>3.47812499994292-5399.71202886231i</v>
      </c>
      <c r="E329" t="str">
        <f t="shared" si="80"/>
        <v>162.469536955717+0.00219992209319937i</v>
      </c>
      <c r="F329" t="str">
        <f t="shared" si="81"/>
        <v>2.90990990990071-50672.9731167719i</v>
      </c>
      <c r="G329" t="str">
        <f t="shared" si="82"/>
        <v>0.999999999996839-1.77787259278033E-06i</v>
      </c>
      <c r="H329" t="str">
        <f t="shared" si="83"/>
        <v>470.588279275975+0.070968536762528i</v>
      </c>
      <c r="I329" t="str">
        <f t="shared" si="84"/>
        <v>33.6192986099379-161450.06756745i</v>
      </c>
      <c r="K329" t="str">
        <f t="shared" si="85"/>
        <v>0.0106249987653269-3.38020875092199E-06i</v>
      </c>
      <c r="L329" t="str">
        <f t="shared" si="86"/>
        <v>0.00025-159.565957883331i</v>
      </c>
      <c r="M329" t="str">
        <f t="shared" si="87"/>
        <v>0.0025-42.2380476749996i</v>
      </c>
      <c r="N329">
        <f t="shared" si="88"/>
        <v>90.019453904357761</v>
      </c>
      <c r="O329">
        <f t="shared" si="89"/>
        <v>79.389430844782851</v>
      </c>
      <c r="P329" s="3">
        <f t="shared" si="90"/>
        <v>79.389430844782851</v>
      </c>
      <c r="Q329" s="3">
        <f t="shared" si="91"/>
        <v>-89.980546095642239</v>
      </c>
      <c r="R329">
        <f t="shared" si="92"/>
        <v>90.019453904357761</v>
      </c>
      <c r="S329">
        <f t="shared" si="93"/>
        <v>2.9474709513488289E-3</v>
      </c>
      <c r="T329">
        <f t="shared" si="76"/>
        <v>79.389430844782851</v>
      </c>
    </row>
    <row r="330" spans="1:20" x14ac:dyDescent="0.25">
      <c r="A330">
        <f t="shared" si="77"/>
        <v>18.589880298318043</v>
      </c>
      <c r="B330">
        <f t="shared" si="94"/>
        <v>2.9586713409639547</v>
      </c>
      <c r="C330" t="str">
        <f t="shared" si="78"/>
        <v>3.16486855648248-9285.90692154877i</v>
      </c>
      <c r="D330" t="str">
        <f t="shared" si="79"/>
        <v>3.47812499994249-5379.27079992988i</v>
      </c>
      <c r="E330" t="str">
        <f t="shared" si="80"/>
        <v>162.46953695567+0.00220828179803296i</v>
      </c>
      <c r="F330" t="str">
        <f t="shared" si="81"/>
        <v>2.90990990990065-50481.144766698i</v>
      </c>
      <c r="G330" t="str">
        <f t="shared" si="82"/>
        <v>0.999999999996815-1.78462850863285E-06i</v>
      </c>
      <c r="H330" t="str">
        <f t="shared" si="83"/>
        <v>470.588279610875+0.0712382171626582i</v>
      </c>
      <c r="I330" t="str">
        <f t="shared" si="84"/>
        <v>33.6192986030313-160838.879928101i</v>
      </c>
      <c r="K330" t="str">
        <f t="shared" si="85"/>
        <v>0.0106249987559255-3.39305354071428E-06i</v>
      </c>
      <c r="L330" t="str">
        <f t="shared" si="86"/>
        <v>0.00025-158.961902653249i</v>
      </c>
      <c r="M330" t="str">
        <f t="shared" si="87"/>
        <v>0.0025-42.0781507023306i</v>
      </c>
      <c r="N330">
        <f t="shared" si="88"/>
        <v>90.019527829162058</v>
      </c>
      <c r="O330">
        <f t="shared" si="89"/>
        <v>79.356487027420158</v>
      </c>
      <c r="P330" s="3">
        <f t="shared" si="90"/>
        <v>79.356487027420158</v>
      </c>
      <c r="Q330" s="3">
        <f t="shared" si="91"/>
        <v>-89.980472170837942</v>
      </c>
      <c r="R330">
        <f t="shared" si="92"/>
        <v>90.019527829162058</v>
      </c>
      <c r="S330">
        <f t="shared" si="93"/>
        <v>2.9586713409639545E-3</v>
      </c>
      <c r="T330">
        <f t="shared" si="76"/>
        <v>79.356487027420158</v>
      </c>
    </row>
    <row r="331" spans="1:20" x14ac:dyDescent="0.25">
      <c r="A331">
        <f t="shared" si="77"/>
        <v>18.660521843451654</v>
      </c>
      <c r="B331">
        <f t="shared" si="94"/>
        <v>2.969914292059618</v>
      </c>
      <c r="C331" t="str">
        <f t="shared" si="78"/>
        <v>3.16486855425555-9250.75406230148i</v>
      </c>
      <c r="D331" t="str">
        <f t="shared" si="79"/>
        <v>3.47812499994204-5358.90695361382i</v>
      </c>
      <c r="E331" t="str">
        <f t="shared" si="80"/>
        <v>162.469536955623+0.00221667326975477i</v>
      </c>
      <c r="F331" t="str">
        <f t="shared" si="81"/>
        <v>2.90990990990057-50290.0426048389i</v>
      </c>
      <c r="G331" t="str">
        <f t="shared" si="82"/>
        <v>0.999999999996791-1.79141009696561E-06i</v>
      </c>
      <c r="H331" t="str">
        <f t="shared" si="83"/>
        <v>470.588279948321+0.0715089223478535i</v>
      </c>
      <c r="I331" t="str">
        <f t="shared" si="84"/>
        <v>33.6192985960709-160230.006010034i</v>
      </c>
      <c r="K331" t="str">
        <f t="shared" si="85"/>
        <v>0.0106249987464526-3.40594714066815E-06i</v>
      </c>
      <c r="L331" t="str">
        <f t="shared" si="86"/>
        <v>0.00025-158.360134143504i</v>
      </c>
      <c r="M331" t="str">
        <f t="shared" si="87"/>
        <v>0.0025-41.9188590379863i</v>
      </c>
      <c r="N331">
        <f t="shared" si="88"/>
        <v>90.019602034880236</v>
      </c>
      <c r="O331">
        <f t="shared" si="89"/>
        <v>79.323543210130254</v>
      </c>
      <c r="P331" s="3">
        <f t="shared" si="90"/>
        <v>79.323543210130254</v>
      </c>
      <c r="Q331" s="3">
        <f t="shared" si="91"/>
        <v>-89.980397965119764</v>
      </c>
      <c r="R331">
        <f t="shared" si="92"/>
        <v>90.019602034880236</v>
      </c>
      <c r="S331">
        <f t="shared" si="93"/>
        <v>2.969914292059618E-3</v>
      </c>
      <c r="T331">
        <f t="shared" si="76"/>
        <v>79.323543210130254</v>
      </c>
    </row>
    <row r="332" spans="1:20" x14ac:dyDescent="0.25">
      <c r="A332">
        <f t="shared" si="77"/>
        <v>18.73143182645677</v>
      </c>
      <c r="B332">
        <f t="shared" si="94"/>
        <v>2.9811999663694446</v>
      </c>
      <c r="C332" t="str">
        <f t="shared" si="78"/>
        <v>3.16486855201163-9215.73427825708i</v>
      </c>
      <c r="D332" t="str">
        <f t="shared" si="79"/>
        <v>3.4781249999416-5338.62019697343i</v>
      </c>
      <c r="E332" t="str">
        <f t="shared" si="80"/>
        <v>162.469536955576+0.00222509662907948i</v>
      </c>
      <c r="F332" t="str">
        <f t="shared" si="81"/>
        <v>2.9099099099005-50099.6638821265i</v>
      </c>
      <c r="G332" t="str">
        <f t="shared" si="82"/>
        <v>0.999999999996766-1.79821745533404E-06i</v>
      </c>
      <c r="H332" t="str">
        <f t="shared" si="83"/>
        <v>470.588280288339+0.0717806562122964i</v>
      </c>
      <c r="I332" t="str">
        <f t="shared" si="84"/>
        <v>33.6192985890583-159623.437054399i</v>
      </c>
      <c r="K332" t="str">
        <f t="shared" si="85"/>
        <v>0.0106249987369075-0.0000034188897362618i</v>
      </c>
      <c r="L332" t="str">
        <f t="shared" si="86"/>
        <v>0.00025-157.760643697453i</v>
      </c>
      <c r="M332" t="str">
        <f t="shared" si="87"/>
        <v>0.0025-41.7601703905024i</v>
      </c>
      <c r="N332">
        <f t="shared" si="88"/>
        <v>90.019676522579772</v>
      </c>
      <c r="O332">
        <f t="shared" si="89"/>
        <v>79.29059939291372</v>
      </c>
      <c r="P332" s="3">
        <f t="shared" si="90"/>
        <v>79.29059939291372</v>
      </c>
      <c r="Q332" s="3">
        <f t="shared" si="91"/>
        <v>-89.980323477420228</v>
      </c>
      <c r="R332">
        <f t="shared" si="92"/>
        <v>90.019676522579772</v>
      </c>
      <c r="S332">
        <f t="shared" si="93"/>
        <v>2.9811999663694445E-3</v>
      </c>
      <c r="T332">
        <f t="shared" si="76"/>
        <v>79.29059939291372</v>
      </c>
    </row>
    <row r="333" spans="1:20" x14ac:dyDescent="0.25">
      <c r="A333">
        <f t="shared" si="77"/>
        <v>18.802611267397307</v>
      </c>
      <c r="B333">
        <f t="shared" si="94"/>
        <v>2.9925285262416486</v>
      </c>
      <c r="C333" t="str">
        <f t="shared" si="78"/>
        <v>3.16486854975067-9180.84706564427i</v>
      </c>
      <c r="D333" t="str">
        <f t="shared" si="79"/>
        <v>3.47812499994116-5318.41023817689i</v>
      </c>
      <c r="E333" t="str">
        <f t="shared" si="80"/>
        <v>162.469536955528+0.00223355199717978i</v>
      </c>
      <c r="F333" t="str">
        <f t="shared" si="81"/>
        <v>2.90990990990043-49910.0058598989i</v>
      </c>
      <c r="G333" t="str">
        <f t="shared" si="82"/>
        <v>0.999999999996742-1.80505068166426E-06i</v>
      </c>
      <c r="H333" t="str">
        <f t="shared" si="83"/>
        <v>470.588280630944+0.0720534226649588i</v>
      </c>
      <c r="I333" t="str">
        <f t="shared" si="84"/>
        <v>33.6192985819916-159019.164335495i</v>
      </c>
      <c r="K333" t="str">
        <f t="shared" si="85"/>
        <v>0.0106249987272898-3.43188151367816E-06i</v>
      </c>
      <c r="L333" t="str">
        <f t="shared" si="86"/>
        <v>0.00025-157.163422691227i</v>
      </c>
      <c r="M333" t="str">
        <f t="shared" si="87"/>
        <v>0.0025-41.6020824770895i</v>
      </c>
      <c r="N333">
        <f t="shared" si="88"/>
        <v>90.019751293332192</v>
      </c>
      <c r="O333">
        <f t="shared" si="89"/>
        <v>79.257655575771096</v>
      </c>
      <c r="P333" s="3">
        <f t="shared" si="90"/>
        <v>79.257655575771096</v>
      </c>
      <c r="Q333" s="3">
        <f t="shared" si="91"/>
        <v>-89.980248706667808</v>
      </c>
      <c r="R333">
        <f t="shared" si="92"/>
        <v>90.019751293332192</v>
      </c>
      <c r="S333">
        <f t="shared" si="93"/>
        <v>2.9925285262416487E-3</v>
      </c>
      <c r="T333">
        <f t="shared" si="76"/>
        <v>79.257655575771096</v>
      </c>
    </row>
    <row r="334" spans="1:20" x14ac:dyDescent="0.25">
      <c r="A334">
        <f t="shared" si="77"/>
        <v>18.874061190213418</v>
      </c>
      <c r="B334">
        <f t="shared" si="94"/>
        <v>3.0039001346413667</v>
      </c>
      <c r="C334" t="str">
        <f t="shared" si="78"/>
        <v>3.16486854747248-9146.09192259873i</v>
      </c>
      <c r="D334" t="str">
        <f t="shared" si="79"/>
        <v>3.47812499994072-5298.27678649713i</v>
      </c>
      <c r="E334" t="str">
        <f t="shared" si="80"/>
        <v>162.469536955481+0.00224203949568917i</v>
      </c>
      <c r="F334" t="str">
        <f t="shared" si="81"/>
        <v>2.90990990990036-49721.0658098614i</v>
      </c>
      <c r="G334" t="str">
        <f t="shared" si="82"/>
        <v>0.999999999996717-1.81190987425454E-06i</v>
      </c>
      <c r="H334" t="str">
        <f t="shared" si="83"/>
        <v>470.588280976159+0.072327225629674i</v>
      </c>
      <c r="I334" t="str">
        <f t="shared" si="84"/>
        <v>33.6192985748715-158417.179160656i</v>
      </c>
      <c r="K334" t="str">
        <f t="shared" si="85"/>
        <v>0.0106249987175988-3.44492265980773E-06i</v>
      </c>
      <c r="L334" t="str">
        <f t="shared" si="86"/>
        <v>0.00025-156.568462533599i</v>
      </c>
      <c r="M334" t="str">
        <f t="shared" si="87"/>
        <v>0.0025-41.4445930235998i</v>
      </c>
      <c r="N334">
        <f t="shared" si="88"/>
        <v>90.019826348213073</v>
      </c>
      <c r="O334">
        <f t="shared" si="89"/>
        <v>79.224711758702938</v>
      </c>
      <c r="P334" s="3">
        <f t="shared" si="90"/>
        <v>79.224711758702938</v>
      </c>
      <c r="Q334" s="3">
        <f t="shared" si="91"/>
        <v>-89.980173651786927</v>
      </c>
      <c r="R334">
        <f t="shared" si="92"/>
        <v>90.019826348213073</v>
      </c>
      <c r="S334">
        <f t="shared" si="93"/>
        <v>3.003900134641367E-3</v>
      </c>
      <c r="T334">
        <f t="shared" si="76"/>
        <v>79.224711758702938</v>
      </c>
    </row>
    <row r="335" spans="1:20" x14ac:dyDescent="0.25">
      <c r="A335">
        <f t="shared" si="77"/>
        <v>18.945782622736228</v>
      </c>
      <c r="B335">
        <f t="shared" si="94"/>
        <v>3.0153149551530039</v>
      </c>
      <c r="C335" t="str">
        <f t="shared" si="78"/>
        <v>3.16486854517696-9111.46834915611i</v>
      </c>
      <c r="D335" t="str">
        <f t="shared" si="79"/>
        <v>3.47812499994027-5278.21955230771i</v>
      </c>
      <c r="E335" t="str">
        <f t="shared" si="80"/>
        <v>162.469536955433+0.00225055924670344i</v>
      </c>
      <c r="F335" t="str">
        <f t="shared" si="81"/>
        <v>2.90990990990029-49532.8410140482i</v>
      </c>
      <c r="G335" t="str">
        <f t="shared" si="82"/>
        <v>0.999999999996692-1.81879513177666E-06i</v>
      </c>
      <c r="H335" t="str">
        <f t="shared" si="83"/>
        <v>470.588281324+0.0726020690451809i</v>
      </c>
      <c r="I335" t="str">
        <f t="shared" si="84"/>
        <v>33.619298567697-157817.472870123i</v>
      </c>
      <c r="K335" t="str">
        <f t="shared" si="85"/>
        <v>0.0106249987078341-3.45801336225116E-06i</v>
      </c>
      <c r="L335" t="str">
        <f t="shared" si="86"/>
        <v>0.00025-155.975754665869i</v>
      </c>
      <c r="M335" t="str">
        <f t="shared" si="87"/>
        <v>0.0025-41.2876997644947i</v>
      </c>
      <c r="N335">
        <f t="shared" si="88"/>
        <v>90.019901688302127</v>
      </c>
      <c r="O335">
        <f t="shared" si="89"/>
        <v>79.191767941709855</v>
      </c>
      <c r="P335" s="3">
        <f t="shared" si="90"/>
        <v>79.191767941709855</v>
      </c>
      <c r="Q335" s="3">
        <f t="shared" si="91"/>
        <v>-89.980098311697873</v>
      </c>
      <c r="R335">
        <f t="shared" si="92"/>
        <v>90.019901688302127</v>
      </c>
      <c r="S335">
        <f t="shared" si="93"/>
        <v>3.0153149551530038E-3</v>
      </c>
      <c r="T335">
        <f t="shared" si="76"/>
        <v>79.191767941709855</v>
      </c>
    </row>
    <row r="336" spans="1:20" x14ac:dyDescent="0.25">
      <c r="A336">
        <f t="shared" si="77"/>
        <v>19.017776596702625</v>
      </c>
      <c r="B336">
        <f t="shared" si="94"/>
        <v>3.0267731519825856</v>
      </c>
      <c r="C336" t="str">
        <f t="shared" si="78"/>
        <v>3.16486854286388-9076.97584724446i</v>
      </c>
      <c r="D336" t="str">
        <f t="shared" si="79"/>
        <v>3.47812499993981-5258.23824707857i</v>
      </c>
      <c r="E336" t="str">
        <f t="shared" si="80"/>
        <v>162.469536955384+0.00225911137278237i</v>
      </c>
      <c r="F336" t="str">
        <f t="shared" si="81"/>
        <v>2.90990990990022-49345.3287647823i</v>
      </c>
      <c r="G336" t="str">
        <f t="shared" si="82"/>
        <v>0.999999999996667-1.82570655327736E-06i</v>
      </c>
      <c r="H336" t="str">
        <f t="shared" si="83"/>
        <v>470.588281674495+0.0728779568651885i</v>
      </c>
      <c r="I336" t="str">
        <f t="shared" si="84"/>
        <v>33.6192985604684-157220.036836922i</v>
      </c>
      <c r="K336" t="str">
        <f t="shared" si="85"/>
        <v>0.0106249986979949-3.47115380932192E-06i</v>
      </c>
      <c r="L336" t="str">
        <f t="shared" si="86"/>
        <v>0.00025-155.385290561734i</v>
      </c>
      <c r="M336" t="str">
        <f t="shared" si="87"/>
        <v>0.0025-41.131400442812i</v>
      </c>
      <c r="N336">
        <f t="shared" si="88"/>
        <v>90.019977314683118</v>
      </c>
      <c r="O336">
        <f t="shared" si="89"/>
        <v>79.15882412479219</v>
      </c>
      <c r="P336" s="3">
        <f t="shared" si="90"/>
        <v>79.15882412479219</v>
      </c>
      <c r="Q336" s="3">
        <f t="shared" si="91"/>
        <v>-89.980022685316882</v>
      </c>
      <c r="R336">
        <f t="shared" si="92"/>
        <v>90.019977314683118</v>
      </c>
      <c r="S336">
        <f t="shared" si="93"/>
        <v>3.0267731519825858E-3</v>
      </c>
      <c r="T336">
        <f t="shared" si="76"/>
        <v>79.15882412479219</v>
      </c>
    </row>
    <row r="337" spans="1:20" x14ac:dyDescent="0.25">
      <c r="A337">
        <f t="shared" si="77"/>
        <v>19.090044147770097</v>
      </c>
      <c r="B337">
        <f t="shared" si="94"/>
        <v>3.0382748899601193</v>
      </c>
      <c r="C337" t="str">
        <f t="shared" si="78"/>
        <v>3.16486854053323-9042.6139206778i</v>
      </c>
      <c r="D337" t="str">
        <f t="shared" si="79"/>
        <v>3.47812499993934-5238.33258337193i</v>
      </c>
      <c r="E337" t="str">
        <f t="shared" si="80"/>
        <v>162.469536955334+0.00226769599695119i</v>
      </c>
      <c r="F337" t="str">
        <f t="shared" si="81"/>
        <v>2.90990990990013-49158.5263646371i</v>
      </c>
      <c r="G337" t="str">
        <f t="shared" si="82"/>
        <v>0.999999999996641-1.83264423817977E-06i</v>
      </c>
      <c r="H337" t="str">
        <f t="shared" si="83"/>
        <v>470.588282027654+0.0731548930584261i</v>
      </c>
      <c r="I337" t="str">
        <f t="shared" si="84"/>
        <v>33.6192985531841-156624.862466733i</v>
      </c>
      <c r="K337" t="str">
        <f t="shared" si="85"/>
        <v>0.0106249986880809-3.48434419004916E-06i</v>
      </c>
      <c r="L337" t="str">
        <f t="shared" si="86"/>
        <v>0.00025-154.797061727171i</v>
      </c>
      <c r="M337" t="str">
        <f t="shared" si="87"/>
        <v>0.0025-40.9756928101335i</v>
      </c>
      <c r="N337">
        <f t="shared" si="88"/>
        <v>90.02005322844397</v>
      </c>
      <c r="O337">
        <f t="shared" si="89"/>
        <v>79.125880307950766</v>
      </c>
      <c r="P337" s="3">
        <f t="shared" si="90"/>
        <v>79.125880307950766</v>
      </c>
      <c r="Q337" s="3">
        <f t="shared" si="91"/>
        <v>-89.97994677155603</v>
      </c>
      <c r="R337">
        <f t="shared" si="92"/>
        <v>90.02005322844397</v>
      </c>
      <c r="S337">
        <f t="shared" si="93"/>
        <v>3.0382748899601192E-3</v>
      </c>
      <c r="T337">
        <f t="shared" si="76"/>
        <v>79.125880307950766</v>
      </c>
    </row>
    <row r="338" spans="1:20" x14ac:dyDescent="0.25">
      <c r="A338">
        <f t="shared" si="77"/>
        <v>19.162586315531623</v>
      </c>
      <c r="B338">
        <f t="shared" si="94"/>
        <v>3.0498203345419679</v>
      </c>
      <c r="C338" t="str">
        <f t="shared" si="78"/>
        <v>3.16486853818491-9008.38207514836i</v>
      </c>
      <c r="D338" t="str">
        <f t="shared" si="79"/>
        <v>3.47812499993889-5218.50227483815i</v>
      </c>
      <c r="E338" t="str">
        <f t="shared" si="80"/>
        <v>162.469536955286+0.00227631324270259i</v>
      </c>
      <c r="F338" t="str">
        <f t="shared" si="81"/>
        <v>2.90990990990007-48972.4311263974i</v>
      </c>
      <c r="G338" t="str">
        <f t="shared" si="82"/>
        <v>0.999999999996616-1.83960828628481E-06i</v>
      </c>
      <c r="H338" t="str">
        <f t="shared" si="83"/>
        <v>470.588282383502+0.0734328816087068i</v>
      </c>
      <c r="I338" t="str">
        <f t="shared" si="84"/>
        <v>33.6192985458442-156031.941197772i</v>
      </c>
      <c r="K338" t="str">
        <f t="shared" si="85"/>
        <v>0.0106249986780914-3.49758469418025E-06i</v>
      </c>
      <c r="L338" t="str">
        <f t="shared" si="86"/>
        <v>0.00025-154.21105970031i</v>
      </c>
      <c r="M338" t="str">
        <f t="shared" si="87"/>
        <v>0.0025-40.8205746265526i</v>
      </c>
      <c r="N338">
        <f t="shared" si="88"/>
        <v>90.020129430676718</v>
      </c>
      <c r="O338">
        <f t="shared" si="89"/>
        <v>79.092936491186222</v>
      </c>
      <c r="P338" s="3">
        <f t="shared" si="90"/>
        <v>79.092936491186222</v>
      </c>
      <c r="Q338" s="3">
        <f t="shared" si="91"/>
        <v>-89.979870569323282</v>
      </c>
      <c r="R338">
        <f t="shared" si="92"/>
        <v>90.020129430676718</v>
      </c>
      <c r="S338">
        <f t="shared" si="93"/>
        <v>3.0498203345419679E-3</v>
      </c>
      <c r="T338">
        <f t="shared" si="76"/>
        <v>79.092936491186222</v>
      </c>
    </row>
    <row r="339" spans="1:20" x14ac:dyDescent="0.25">
      <c r="A339">
        <f t="shared" si="77"/>
        <v>19.235404143530641</v>
      </c>
      <c r="B339">
        <f t="shared" si="94"/>
        <v>3.0614096518132272</v>
      </c>
      <c r="C339" t="str">
        <f t="shared" si="78"/>
        <v>3.16486853581864-8974.27981821926i</v>
      </c>
      <c r="D339" t="str">
        <f t="shared" si="79"/>
        <v>3.47812499993843-5198.74703621156i</v>
      </c>
      <c r="E339" t="str">
        <f t="shared" si="80"/>
        <v>162.469536955236+0.00228496323399898i</v>
      </c>
      <c r="F339" t="str">
        <f t="shared" si="81"/>
        <v>2.9099099099-48787.0403730208i</v>
      </c>
      <c r="G339" t="str">
        <f t="shared" si="82"/>
        <v>0.99999999999659-1.84659879777264E-06i</v>
      </c>
      <c r="H339" t="str">
        <f t="shared" si="83"/>
        <v>470.588282742062+0.0737119265149847i</v>
      </c>
      <c r="I339" t="str">
        <f t="shared" si="84"/>
        <v>33.6192985384492-155441.264500671i</v>
      </c>
      <c r="K339" t="str">
        <f t="shared" si="85"/>
        <v>0.0106249986680258-3.51087551218368E-06i</v>
      </c>
      <c r="L339" t="str">
        <f t="shared" si="86"/>
        <v>0.00025-153.627276051315i</v>
      </c>
      <c r="M339" t="str">
        <f t="shared" si="87"/>
        <v>0.0025-40.6660436606421i</v>
      </c>
      <c r="N339">
        <f t="shared" si="88"/>
        <v>90.020205922477544</v>
      </c>
      <c r="O339">
        <f t="shared" si="89"/>
        <v>79.059992674498872</v>
      </c>
      <c r="P339" s="3">
        <f t="shared" si="90"/>
        <v>79.059992674498872</v>
      </c>
      <c r="Q339" s="3">
        <f t="shared" si="91"/>
        <v>-89.979794077522456</v>
      </c>
      <c r="R339">
        <f t="shared" si="92"/>
        <v>90.020205922477544</v>
      </c>
      <c r="S339">
        <f t="shared" si="93"/>
        <v>3.0614096518132273E-3</v>
      </c>
      <c r="T339">
        <f t="shared" si="76"/>
        <v>79.059992674498872</v>
      </c>
    </row>
    <row r="340" spans="1:20" x14ac:dyDescent="0.25">
      <c r="A340">
        <f t="shared" si="77"/>
        <v>19.30849867927606</v>
      </c>
      <c r="B340">
        <f t="shared" si="94"/>
        <v>3.0730430084901177</v>
      </c>
      <c r="C340" t="str">
        <f t="shared" si="78"/>
        <v>3.16486853343433-8940.3066593182i</v>
      </c>
      <c r="D340" t="str">
        <f t="shared" si="79"/>
        <v>3.47812499993794-5179.06658330641i</v>
      </c>
      <c r="E340" t="str">
        <f t="shared" si="80"/>
        <v>162.469536955185+0.00229364609527343i</v>
      </c>
      <c r="F340" t="str">
        <f t="shared" si="81"/>
        <v>2.90990990989991-48602.3514375986i</v>
      </c>
      <c r="G340" t="str">
        <f t="shared" si="82"/>
        <v>0.999999999996564-1.85361587320413E-06i</v>
      </c>
      <c r="H340" t="str">
        <f t="shared" si="83"/>
        <v>470.58828310335+0.0739920317914037i</v>
      </c>
      <c r="I340" t="str">
        <f t="shared" si="84"/>
        <v>33.6192985309972-154852.823878343i</v>
      </c>
      <c r="K340" t="str">
        <f t="shared" si="85"/>
        <v>0.0106249986578836-3.52421683525164E-06i</v>
      </c>
      <c r="L340" t="str">
        <f t="shared" si="86"/>
        <v>0.00025-153.045702382262i</v>
      </c>
      <c r="M340" t="str">
        <f t="shared" si="87"/>
        <v>0.0025-40.5120976894223i</v>
      </c>
      <c r="N340">
        <f t="shared" si="88"/>
        <v>90.020282704946808</v>
      </c>
      <c r="O340">
        <f t="shared" si="89"/>
        <v>79.027048857889426</v>
      </c>
      <c r="P340" s="3">
        <f t="shared" si="90"/>
        <v>79.027048857889426</v>
      </c>
      <c r="Q340" s="3">
        <f t="shared" si="91"/>
        <v>-89.979717295053192</v>
      </c>
      <c r="R340">
        <f t="shared" si="92"/>
        <v>90.020282704946808</v>
      </c>
      <c r="S340">
        <f t="shared" si="93"/>
        <v>3.0730430084901176E-3</v>
      </c>
      <c r="T340">
        <f t="shared" si="76"/>
        <v>79.027048857889426</v>
      </c>
    </row>
    <row r="341" spans="1:20" x14ac:dyDescent="0.25">
      <c r="A341">
        <f t="shared" si="77"/>
        <v>19.381870974257307</v>
      </c>
      <c r="B341">
        <f t="shared" si="94"/>
        <v>3.08472057192238</v>
      </c>
      <c r="C341" t="str">
        <f t="shared" si="78"/>
        <v>3.16486853103189-8906.46210973i</v>
      </c>
      <c r="D341" t="str">
        <f t="shared" si="79"/>
        <v>3.47812499993748-5159.46063301284i</v>
      </c>
      <c r="E341" t="str">
        <f t="shared" si="80"/>
        <v>162.469536955135+0.00230236195143198i</v>
      </c>
      <c r="F341" t="str">
        <f t="shared" si="81"/>
        <v>2.90990990989984-48418.3616633192i</v>
      </c>
      <c r="G341" t="str">
        <f t="shared" si="82"/>
        <v>0.999999999996538-1.86065961352226E-06i</v>
      </c>
      <c r="H341" t="str">
        <f t="shared" si="83"/>
        <v>470.588283467392+0.0742732014673664i</v>
      </c>
      <c r="I341" t="str">
        <f t="shared" si="84"/>
        <v>33.619298523489-154266.610865876i</v>
      </c>
      <c r="K341" t="str">
        <f t="shared" si="85"/>
        <v>0.0106249986476641-3.53760885530287E-06i</v>
      </c>
      <c r="L341" t="str">
        <f t="shared" si="86"/>
        <v>0.00025-152.46633032702i</v>
      </c>
      <c r="M341" t="str">
        <f t="shared" si="87"/>
        <v>0.0025-40.3587344983287i</v>
      </c>
      <c r="N341">
        <f t="shared" si="88"/>
        <v>90.020359779189022</v>
      </c>
      <c r="O341">
        <f t="shared" si="89"/>
        <v>78.99410504135858</v>
      </c>
      <c r="P341" s="3">
        <f t="shared" si="90"/>
        <v>78.99410504135858</v>
      </c>
      <c r="Q341" s="3">
        <f t="shared" si="91"/>
        <v>-89.979640220810978</v>
      </c>
      <c r="R341">
        <f t="shared" si="92"/>
        <v>90.020359779189022</v>
      </c>
      <c r="S341">
        <f t="shared" si="93"/>
        <v>3.0847205719223801E-3</v>
      </c>
      <c r="T341">
        <f t="shared" si="76"/>
        <v>78.99410504135858</v>
      </c>
    </row>
    <row r="342" spans="1:20" x14ac:dyDescent="0.25">
      <c r="A342">
        <f t="shared" si="77"/>
        <v>19.455522083959487</v>
      </c>
      <c r="B342">
        <f t="shared" si="94"/>
        <v>3.0964425100956849</v>
      </c>
      <c r="C342" t="str">
        <f t="shared" si="78"/>
        <v>3.16486852861114-8872.7456825893i</v>
      </c>
      <c r="D342" t="str">
        <f t="shared" si="79"/>
        <v>3.478124999937-5139.92890329261i</v>
      </c>
      <c r="E342" t="str">
        <f t="shared" si="80"/>
        <v>162.469536955084+0.00231111092785537i</v>
      </c>
      <c r="F342" t="str">
        <f t="shared" si="81"/>
        <v>2.90990990989976-48235.0684034273i</v>
      </c>
      <c r="G342" t="str">
        <f t="shared" si="82"/>
        <v>0.999999999996512-1.86773012005359E-06i</v>
      </c>
      <c r="H342" t="str">
        <f t="shared" si="83"/>
        <v>470.588283834206+0.0745554395875846i</v>
      </c>
      <c r="I342" t="str">
        <f t="shared" si="84"/>
        <v>33.6192985159234-153682.617030397i</v>
      </c>
      <c r="K342" t="str">
        <f t="shared" si="85"/>
        <v>0.0106249986373668-3.55105176498541E-06i</v>
      </c>
      <c r="L342" t="str">
        <f t="shared" si="86"/>
        <v>0.00025-151.889151551125i</v>
      </c>
      <c r="M342" t="str">
        <f t="shared" si="87"/>
        <v>0.0025-40.2059518811802i</v>
      </c>
      <c r="N342">
        <f t="shared" si="88"/>
        <v>90.020437146312943</v>
      </c>
      <c r="O342">
        <f t="shared" si="89"/>
        <v>78.961161224906775</v>
      </c>
      <c r="P342" s="3">
        <f t="shared" si="90"/>
        <v>78.961161224906775</v>
      </c>
      <c r="Q342" s="3">
        <f t="shared" si="91"/>
        <v>-89.979562853687057</v>
      </c>
      <c r="R342">
        <f t="shared" si="92"/>
        <v>90.020437146312943</v>
      </c>
      <c r="S342">
        <f t="shared" si="93"/>
        <v>3.0964425100956849E-3</v>
      </c>
      <c r="T342">
        <f t="shared" si="76"/>
        <v>78.961161224906775</v>
      </c>
    </row>
    <row r="343" spans="1:20" x14ac:dyDescent="0.25">
      <c r="A343">
        <f t="shared" si="77"/>
        <v>19.529453067878531</v>
      </c>
      <c r="B343">
        <f t="shared" si="94"/>
        <v>3.1082089916340485</v>
      </c>
      <c r="C343" t="str">
        <f t="shared" si="78"/>
        <v>3.16486852617201-8839.15689287415i</v>
      </c>
      <c r="D343" t="str">
        <f t="shared" si="79"/>
        <v>3.47812499993653-5120.47111317527i</v>
      </c>
      <c r="E343" t="str">
        <f t="shared" si="80"/>
        <v>162.469536955034+0.0023198931504005i</v>
      </c>
      <c r="F343" t="str">
        <f t="shared" si="81"/>
        <v>2.90990990989969-48052.4690211883i</v>
      </c>
      <c r="G343" t="str">
        <f t="shared" si="82"/>
        <v>0.999999999996485-1.87482749450975E-06i</v>
      </c>
      <c r="H343" t="str">
        <f t="shared" si="83"/>
        <v>470.588284203812+0.0748387502121395i</v>
      </c>
      <c r="I343" t="str">
        <f t="shared" si="84"/>
        <v>33.6192985083001-153100.833970959i</v>
      </c>
      <c r="K343" t="str">
        <f t="shared" si="85"/>
        <v>0.0106249986269911-3.56454575767932E-06i</v>
      </c>
      <c r="L343" t="str">
        <f t="shared" si="86"/>
        <v>0.00025-151.314157751669i</v>
      </c>
      <c r="M343" t="str">
        <f t="shared" si="87"/>
        <v>0.0025-40.0537476401477i</v>
      </c>
      <c r="N343">
        <f t="shared" si="88"/>
        <v>90.020514807431539</v>
      </c>
      <c r="O343">
        <f t="shared" si="89"/>
        <v>78.928217408534806</v>
      </c>
      <c r="P343" s="3">
        <f t="shared" si="90"/>
        <v>78.928217408534806</v>
      </c>
      <c r="Q343" s="3">
        <f t="shared" si="91"/>
        <v>-89.979485192568461</v>
      </c>
      <c r="R343">
        <f t="shared" si="92"/>
        <v>90.020514807431539</v>
      </c>
      <c r="S343">
        <f t="shared" si="93"/>
        <v>3.1082089916340486E-3</v>
      </c>
      <c r="T343">
        <f t="shared" si="76"/>
        <v>78.928217408534806</v>
      </c>
    </row>
    <row r="344" spans="1:20" x14ac:dyDescent="0.25">
      <c r="A344">
        <f t="shared" si="77"/>
        <v>19.603664989536469</v>
      </c>
      <c r="B344">
        <f t="shared" si="94"/>
        <v>3.1200201858022578</v>
      </c>
      <c r="C344" t="str">
        <f t="shared" si="78"/>
        <v>3.16486852371422-8805.69525739823i</v>
      </c>
      <c r="D344" t="str">
        <f t="shared" si="79"/>
        <v>3.47812499993603-5101.08698275393i</v>
      </c>
      <c r="E344" t="str">
        <f t="shared" si="80"/>
        <v>162.469536954981+0.0023287087454033i</v>
      </c>
      <c r="F344" t="str">
        <f t="shared" si="81"/>
        <v>2.9099099098996-47870.5608898483i</v>
      </c>
      <c r="G344" t="str">
        <f t="shared" si="82"/>
        <v>0.999999999996458-1.88195183898883E-06i</v>
      </c>
      <c r="H344" t="str">
        <f t="shared" si="83"/>
        <v>470.588284576232+0.0751231374165439i</v>
      </c>
      <c r="I344" t="str">
        <f t="shared" si="84"/>
        <v>33.6192985006189-152521.253318417i</v>
      </c>
      <c r="K344" t="str">
        <f t="shared" si="85"/>
        <v>0.0106249986165364-3.57809102749957E-06i</v>
      </c>
      <c r="L344" t="str">
        <f t="shared" si="86"/>
        <v>0.00025-150.741340657172i</v>
      </c>
      <c r="M344" t="str">
        <f t="shared" si="87"/>
        <v>0.0025-39.9021195857219i</v>
      </c>
      <c r="N344">
        <f t="shared" si="88"/>
        <v>90.020592763661924</v>
      </c>
      <c r="O344">
        <f t="shared" si="89"/>
        <v>78.895273592242958</v>
      </c>
      <c r="P344" s="3">
        <f t="shared" si="90"/>
        <v>78.895273592242958</v>
      </c>
      <c r="Q344" s="3">
        <f t="shared" si="91"/>
        <v>-89.979407236338076</v>
      </c>
      <c r="R344">
        <f t="shared" si="92"/>
        <v>90.020592763661924</v>
      </c>
      <c r="S344">
        <f t="shared" si="93"/>
        <v>3.120020185802258E-3</v>
      </c>
      <c r="T344">
        <f t="shared" si="76"/>
        <v>78.895273592242958</v>
      </c>
    </row>
    <row r="345" spans="1:20" x14ac:dyDescent="0.25">
      <c r="A345">
        <f t="shared" si="77"/>
        <v>19.678158916496706</v>
      </c>
      <c r="B345">
        <f t="shared" si="94"/>
        <v>3.1318762625083063</v>
      </c>
      <c r="C345" t="str">
        <f t="shared" si="78"/>
        <v>3.16486852123777-8772.360294805i</v>
      </c>
      <c r="D345" t="str">
        <f t="shared" si="79"/>
        <v>3.47812499993555-5081.77623318142i</v>
      </c>
      <c r="E345" t="str">
        <f t="shared" si="80"/>
        <v>162.469536954929+0.00233755783967871i</v>
      </c>
      <c r="F345" t="str">
        <f t="shared" si="81"/>
        <v>2.90990990989953-47689.3413925982i</v>
      </c>
      <c r="G345" t="str">
        <f t="shared" si="82"/>
        <v>0.999999999996431-1.88910325597694E-06i</v>
      </c>
      <c r="H345" t="str">
        <f t="shared" si="83"/>
        <v>470.588284951488+0.075408605291794i</v>
      </c>
      <c r="I345" t="str">
        <f t="shared" si="84"/>
        <v>33.6192984928794-151943.86673531i</v>
      </c>
      <c r="K345" t="str">
        <f t="shared" si="85"/>
        <v>0.0106249986060021-3.59168776929869E-06i</v>
      </c>
      <c r="L345" t="str">
        <f t="shared" si="86"/>
        <v>0.00025-150.170692027467i</v>
      </c>
      <c r="M345" t="str">
        <f t="shared" si="87"/>
        <v>0.0025-39.7510655366825i</v>
      </c>
      <c r="N345">
        <f t="shared" si="88"/>
        <v>90.020671016125576</v>
      </c>
      <c r="O345">
        <f t="shared" si="89"/>
        <v>78.862329776032169</v>
      </c>
      <c r="P345" s="3">
        <f t="shared" si="90"/>
        <v>78.862329776032169</v>
      </c>
      <c r="Q345" s="3">
        <f t="shared" si="91"/>
        <v>-89.979328983874424</v>
      </c>
      <c r="R345">
        <f t="shared" si="92"/>
        <v>90.020671016125576</v>
      </c>
      <c r="S345">
        <f t="shared" si="93"/>
        <v>3.1318762625083063E-3</v>
      </c>
      <c r="T345">
        <f t="shared" si="76"/>
        <v>78.862329776032169</v>
      </c>
    </row>
    <row r="346" spans="1:20" x14ac:dyDescent="0.25">
      <c r="A346">
        <f t="shared" si="77"/>
        <v>19.752935920379397</v>
      </c>
      <c r="B346">
        <f t="shared" si="94"/>
        <v>3.1437773923058381</v>
      </c>
      <c r="C346" t="str">
        <f t="shared" si="78"/>
        <v>3.16486851874249-8739.15152555973i</v>
      </c>
      <c r="D346" t="str">
        <f t="shared" si="79"/>
        <v>3.47812499993506-5062.53858666609i</v>
      </c>
      <c r="E346" t="str">
        <f t="shared" si="80"/>
        <v>162.469536954877+0.00234644056052439i</v>
      </c>
      <c r="F346" t="str">
        <f t="shared" si="81"/>
        <v>2.90990990989945-47508.8079225344i</v>
      </c>
      <c r="G346" t="str">
        <f t="shared" si="82"/>
        <v>0.999999999996404-0.0000018962818483496i</v>
      </c>
      <c r="H346" t="str">
        <f t="shared" si="83"/>
        <v>470.5882853296+0.0756951579444319i</v>
      </c>
      <c r="I346" t="str">
        <f t="shared" si="84"/>
        <v>33.6192984850804-151368.665915736i</v>
      </c>
      <c r="K346" t="str">
        <f t="shared" si="85"/>
        <v>0.0106249985953876-3.60533617866965E-06i</v>
      </c>
      <c r="L346" t="str">
        <f t="shared" si="86"/>
        <v>0.00025-149.602203653584i</v>
      </c>
      <c r="M346" t="str">
        <f t="shared" si="87"/>
        <v>0.0025-39.6005833200663i</v>
      </c>
      <c r="N346">
        <f t="shared" si="88"/>
        <v>90.020749565948137</v>
      </c>
      <c r="O346">
        <f t="shared" si="89"/>
        <v>78.829385959902964</v>
      </c>
      <c r="P346" s="3">
        <f t="shared" si="90"/>
        <v>78.829385959902964</v>
      </c>
      <c r="Q346" s="3">
        <f t="shared" si="91"/>
        <v>-89.979250434051863</v>
      </c>
      <c r="R346">
        <f t="shared" si="92"/>
        <v>90.020749565948137</v>
      </c>
      <c r="S346">
        <f t="shared" si="93"/>
        <v>3.1437773923058379E-3</v>
      </c>
      <c r="T346">
        <f t="shared" si="76"/>
        <v>78.829385959902964</v>
      </c>
    </row>
    <row r="347" spans="1:20" x14ac:dyDescent="0.25">
      <c r="A347">
        <f t="shared" si="77"/>
        <v>19.827997076876837</v>
      </c>
      <c r="B347">
        <f t="shared" si="94"/>
        <v>3.1557237463966001</v>
      </c>
      <c r="C347" t="str">
        <f t="shared" si="78"/>
        <v>3.16486851622819-8706.0684719431i</v>
      </c>
      <c r="D347" t="str">
        <f t="shared" si="79"/>
        <v>3.47812499993457-5043.37376646796i</v>
      </c>
      <c r="E347" t="str">
        <f t="shared" si="80"/>
        <v>162.469536954824+0.00235535703572121i</v>
      </c>
      <c r="F347" t="str">
        <f t="shared" si="81"/>
        <v>2.90990990989937-47328.9578826225i</v>
      </c>
      <c r="G347" t="str">
        <f t="shared" si="82"/>
        <v>0.999999999996377-1.90348771937328E-06i</v>
      </c>
      <c r="H347" t="str">
        <f t="shared" si="83"/>
        <v>470.588285710591+0.0759827994966064i</v>
      </c>
      <c r="I347" t="str">
        <f t="shared" si="84"/>
        <v>33.6192984772221-150795.642585239i</v>
      </c>
      <c r="K347" t="str">
        <f t="shared" si="85"/>
        <v>0.0106249985846923-3.61903645194871E-06i</v>
      </c>
      <c r="L347" t="str">
        <f t="shared" si="86"/>
        <v>0.00025-149.035867357625i</v>
      </c>
      <c r="M347" t="str">
        <f t="shared" si="87"/>
        <v>0.0025-39.450670771136i</v>
      </c>
      <c r="N347">
        <f t="shared" si="88"/>
        <v>90.020828414259583</v>
      </c>
      <c r="O347">
        <f t="shared" si="89"/>
        <v>78.796442143855927</v>
      </c>
      <c r="P347" s="3">
        <f t="shared" si="90"/>
        <v>78.796442143855927</v>
      </c>
      <c r="Q347" s="3">
        <f t="shared" si="91"/>
        <v>-89.979171585740417</v>
      </c>
      <c r="R347">
        <f t="shared" si="92"/>
        <v>90.020828414259583</v>
      </c>
      <c r="S347">
        <f t="shared" si="93"/>
        <v>3.1557237463965999E-3</v>
      </c>
      <c r="T347">
        <f t="shared" si="76"/>
        <v>78.796442143855927</v>
      </c>
    </row>
    <row r="348" spans="1:20" x14ac:dyDescent="0.25">
      <c r="A348">
        <f t="shared" si="77"/>
        <v>19.903343465768966</v>
      </c>
      <c r="B348">
        <f t="shared" si="94"/>
        <v>3.1677154966329071</v>
      </c>
      <c r="C348" t="str">
        <f t="shared" si="78"/>
        <v>3.16486851369472-8673.1106580442i</v>
      </c>
      <c r="D348" t="str">
        <f t="shared" si="79"/>
        <v>3.47812499993406-5024.28149689461i</v>
      </c>
      <c r="E348" t="str">
        <f t="shared" si="80"/>
        <v>162.469536954771+0.00236430739353608i</v>
      </c>
      <c r="F348" t="str">
        <f t="shared" si="81"/>
        <v>2.90990990989928-47149.788685659i</v>
      </c>
      <c r="G348" t="str">
        <f t="shared" si="82"/>
        <v>0.999999999996349-1.91072097270684E-06i</v>
      </c>
      <c r="H348" t="str">
        <f t="shared" si="83"/>
        <v>470.588286094485+0.076271534086131i</v>
      </c>
      <c r="I348" t="str">
        <f t="shared" si="84"/>
        <v>33.6192984693042-150224.788500687i</v>
      </c>
      <c r="K348" t="str">
        <f t="shared" si="85"/>
        <v>0.0106249985739155-3.63278878621817E-06i</v>
      </c>
      <c r="L348" t="str">
        <f t="shared" si="86"/>
        <v>0.00025-148.471674992653i</v>
      </c>
      <c r="M348" t="str">
        <f t="shared" si="87"/>
        <v>0.0025-39.3013257333493i</v>
      </c>
      <c r="N348">
        <f t="shared" si="88"/>
        <v>90.020907562194168</v>
      </c>
      <c r="O348">
        <f t="shared" si="89"/>
        <v>78.763498327891611</v>
      </c>
      <c r="P348" s="3">
        <f t="shared" si="90"/>
        <v>78.763498327891611</v>
      </c>
      <c r="Q348" s="3">
        <f t="shared" si="91"/>
        <v>-89.979092437805832</v>
      </c>
      <c r="R348">
        <f t="shared" si="92"/>
        <v>90.020907562194168</v>
      </c>
      <c r="S348">
        <f t="shared" si="93"/>
        <v>3.1677154966329069E-3</v>
      </c>
      <c r="T348">
        <f t="shared" si="76"/>
        <v>78.763498327891611</v>
      </c>
    </row>
    <row r="349" spans="1:20" x14ac:dyDescent="0.25">
      <c r="A349">
        <f t="shared" si="77"/>
        <v>19.978976170938889</v>
      </c>
      <c r="B349">
        <f t="shared" si="94"/>
        <v>3.179752815520112</v>
      </c>
      <c r="C349" t="str">
        <f t="shared" si="78"/>
        <v>3.16486851114197-8640.27760975394i</v>
      </c>
      <c r="D349" t="str">
        <f t="shared" si="79"/>
        <v>3.47812499993356-5005.26150329739i</v>
      </c>
      <c r="E349" t="str">
        <f t="shared" si="80"/>
        <v>162.469536954717+0.00237329176272293i</v>
      </c>
      <c r="F349" t="str">
        <f t="shared" si="81"/>
        <v>2.9099099098992-46971.2977542353i</v>
      </c>
      <c r="G349" t="str">
        <f t="shared" si="82"/>
        <v>0.999999999996321-1.91798171240307E-06i</v>
      </c>
      <c r="H349" t="str">
        <f t="shared" si="83"/>
        <v>470.5882864813+0.07656136586654i</v>
      </c>
      <c r="I349" t="str">
        <f t="shared" si="84"/>
        <v>33.6192984613262-149656.095450152i</v>
      </c>
      <c r="K349" t="str">
        <f t="shared" si="85"/>
        <v>0.0106249985630567-3.64659337930926E-06i</v>
      </c>
      <c r="L349" t="str">
        <f t="shared" si="86"/>
        <v>0.00025-147.909618442571i</v>
      </c>
      <c r="M349" t="str">
        <f t="shared" si="87"/>
        <v>0.0025-39.1525460583275i</v>
      </c>
      <c r="N349">
        <f t="shared" si="88"/>
        <v>90.020987010890437</v>
      </c>
      <c r="O349">
        <f t="shared" si="89"/>
        <v>78.730554512010769</v>
      </c>
      <c r="P349" s="3">
        <f t="shared" si="90"/>
        <v>78.730554512010769</v>
      </c>
      <c r="Q349" s="3">
        <f t="shared" si="91"/>
        <v>-89.979012989109563</v>
      </c>
      <c r="R349">
        <f t="shared" si="92"/>
        <v>90.020987010890437</v>
      </c>
      <c r="S349">
        <f t="shared" si="93"/>
        <v>3.179752815520112E-3</v>
      </c>
      <c r="T349">
        <f t="shared" si="76"/>
        <v>78.730554512010769</v>
      </c>
    </row>
    <row r="350" spans="1:20" x14ac:dyDescent="0.25">
      <c r="A350">
        <f t="shared" si="77"/>
        <v>20.054896280388459</v>
      </c>
      <c r="B350">
        <f t="shared" si="94"/>
        <v>3.1918358762190886</v>
      </c>
      <c r="C350" t="str">
        <f t="shared" si="78"/>
        <v>3.16486850856979-8607.56885475786i</v>
      </c>
      <c r="D350" t="str">
        <f t="shared" si="79"/>
        <v>3.47812499993305-4986.31351206728i</v>
      </c>
      <c r="E350" t="str">
        <f t="shared" si="80"/>
        <v>162.469536954663+0.0023823102725252i</v>
      </c>
      <c r="F350" t="str">
        <f t="shared" si="81"/>
        <v>2.90990990989911-46793.4825206991i</v>
      </c>
      <c r="G350" t="str">
        <f t="shared" si="82"/>
        <v>0.999999999996293-1.92527004291015E-06i</v>
      </c>
      <c r="H350" t="str">
        <f t="shared" si="83"/>
        <v>470.588286871061+0.0768522990071516i</v>
      </c>
      <c r="I350" t="str">
        <f t="shared" si="84"/>
        <v>33.619298453287-149089.555252792i</v>
      </c>
      <c r="K350" t="str">
        <f t="shared" si="85"/>
        <v>0.0106249985521152-3.66045042980491E-06i</v>
      </c>
      <c r="L350" t="str">
        <f t="shared" si="86"/>
        <v>0.00025-147.349689622007i</v>
      </c>
      <c r="M350" t="str">
        <f t="shared" si="87"/>
        <v>0.0025-39.0043296058254i</v>
      </c>
      <c r="N350">
        <f t="shared" si="88"/>
        <v>90.021066761491312</v>
      </c>
      <c r="O350">
        <f t="shared" si="89"/>
        <v>78.697610696213999</v>
      </c>
      <c r="P350" s="3">
        <f t="shared" si="90"/>
        <v>78.697610696213999</v>
      </c>
      <c r="Q350" s="3">
        <f t="shared" si="91"/>
        <v>-89.978933238508688</v>
      </c>
      <c r="R350">
        <f t="shared" si="92"/>
        <v>90.021066761491312</v>
      </c>
      <c r="S350">
        <f t="shared" si="93"/>
        <v>3.1918358762190887E-3</v>
      </c>
      <c r="T350">
        <f t="shared" si="76"/>
        <v>78.697610696213999</v>
      </c>
    </row>
    <row r="351" spans="1:20" x14ac:dyDescent="0.25">
      <c r="A351">
        <f t="shared" si="77"/>
        <v>20.131104886253937</v>
      </c>
      <c r="B351">
        <f t="shared" si="94"/>
        <v>3.2039648525487214</v>
      </c>
      <c r="C351" t="str">
        <f t="shared" si="78"/>
        <v>3.16486850597802-8574.98392252949i</v>
      </c>
      <c r="D351" t="str">
        <f t="shared" si="79"/>
        <v>3.47812499993256-4967.43725063108i</v>
      </c>
      <c r="E351" t="str">
        <f t="shared" si="80"/>
        <v>162.469536954609+0.00239136305267742i</v>
      </c>
      <c r="F351" t="str">
        <f t="shared" si="81"/>
        <v>2.90990990989905-46616.3404271189i</v>
      </c>
      <c r="G351" t="str">
        <f t="shared" si="82"/>
        <v>0.999999999996265-1.93258606907316E-06i</v>
      </c>
      <c r="H351" t="str">
        <f t="shared" si="83"/>
        <v>470.588287263794+0.07714433769313i</v>
      </c>
      <c r="I351" t="str">
        <f t="shared" si="84"/>
        <v>33.6192984451872-148525.15975874i</v>
      </c>
      <c r="K351" t="str">
        <f t="shared" si="85"/>
        <v>0.0106249985410903-3.67436013704271E-06i</v>
      </c>
      <c r="L351" t="str">
        <f t="shared" si="86"/>
        <v>0.00025-146.791880476198i</v>
      </c>
      <c r="M351" t="str">
        <f t="shared" si="87"/>
        <v>0.0025-38.8566742436994i</v>
      </c>
      <c r="N351">
        <f t="shared" si="88"/>
        <v>90.021146815144007</v>
      </c>
      <c r="O351">
        <f t="shared" si="89"/>
        <v>78.664666880501912</v>
      </c>
      <c r="P351" s="3">
        <f t="shared" si="90"/>
        <v>78.664666880501912</v>
      </c>
      <c r="Q351" s="3">
        <f t="shared" si="91"/>
        <v>-89.978853184855993</v>
      </c>
      <c r="R351">
        <f t="shared" si="92"/>
        <v>90.021146815144007</v>
      </c>
      <c r="S351">
        <f t="shared" si="93"/>
        <v>3.2039648525487214E-3</v>
      </c>
      <c r="T351">
        <f t="shared" si="76"/>
        <v>78.664666880501912</v>
      </c>
    </row>
    <row r="352" spans="1:20" x14ac:dyDescent="0.25">
      <c r="A352">
        <f t="shared" si="77"/>
        <v>20.207603084821702</v>
      </c>
      <c r="B352">
        <f t="shared" si="94"/>
        <v>3.2161399189884068</v>
      </c>
      <c r="C352" t="str">
        <f t="shared" si="78"/>
        <v>3.16486850336654-8542.52234432368i</v>
      </c>
      <c r="D352" t="str">
        <f t="shared" si="79"/>
        <v>3.47812499993204-4948.6324474474i</v>
      </c>
      <c r="E352" t="str">
        <f t="shared" si="80"/>
        <v>162.469536954553+0.00240045023340709i</v>
      </c>
      <c r="F352" t="str">
        <f t="shared" si="81"/>
        <v>2.90990990989896-46439.8689252457i</v>
      </c>
      <c r="G352" t="str">
        <f t="shared" si="82"/>
        <v>0.999999999996237-1.93992989613558E-06i</v>
      </c>
      <c r="H352" t="str">
        <f t="shared" si="83"/>
        <v>470.58828765951+0.0774374861255391i</v>
      </c>
      <c r="I352" t="str">
        <f t="shared" si="84"/>
        <v>33.6192984370251-147962.900848972i</v>
      </c>
      <c r="K352" t="str">
        <f t="shared" si="85"/>
        <v>0.0106249985299816-3.68832270111773E-06i</v>
      </c>
      <c r="L352" t="str">
        <f t="shared" si="86"/>
        <v>0.00025-146.23618298087i</v>
      </c>
      <c r="M352" t="str">
        <f t="shared" si="87"/>
        <v>0.0025-38.7095778478774i</v>
      </c>
      <c r="N352">
        <f t="shared" si="88"/>
        <v>90.021227173000113</v>
      </c>
      <c r="O352">
        <f t="shared" si="89"/>
        <v>78.63172306487516</v>
      </c>
      <c r="P352" s="3">
        <f t="shared" si="90"/>
        <v>78.63172306487516</v>
      </c>
      <c r="Q352" s="3">
        <f t="shared" si="91"/>
        <v>-89.978772826999887</v>
      </c>
      <c r="R352">
        <f t="shared" si="92"/>
        <v>90.021227173000113</v>
      </c>
      <c r="S352">
        <f t="shared" si="93"/>
        <v>3.2161399189884069E-3</v>
      </c>
      <c r="T352">
        <f t="shared" si="76"/>
        <v>78.63172306487516</v>
      </c>
    </row>
    <row r="353" spans="1:20" x14ac:dyDescent="0.25">
      <c r="A353">
        <f t="shared" si="77"/>
        <v>20.284391976544025</v>
      </c>
      <c r="B353">
        <f t="shared" si="94"/>
        <v>3.228361250680563</v>
      </c>
      <c r="C353" t="str">
        <f t="shared" si="78"/>
        <v>3.16486850073514-8510.18365316972i</v>
      </c>
      <c r="D353" t="str">
        <f t="shared" si="79"/>
        <v>3.47812499993152-4929.89883200286i</v>
      </c>
      <c r="E353" t="str">
        <f t="shared" si="80"/>
        <v>162.469536954498+0.0024095719454363i</v>
      </c>
      <c r="F353" t="str">
        <f t="shared" si="81"/>
        <v>2.90990990989888-46264.0654764781i</v>
      </c>
      <c r="G353" t="str">
        <f t="shared" si="82"/>
        <v>0.999999999996208-1.94730162974085E-06i</v>
      </c>
      <c r="H353" t="str">
        <f t="shared" si="83"/>
        <v>470.588288058245+0.0777317485214098i</v>
      </c>
      <c r="I353" t="str">
        <f t="shared" si="84"/>
        <v>33.619298428801-147402.770435209i</v>
      </c>
      <c r="K353" t="str">
        <f t="shared" si="85"/>
        <v>0.0106249985187882-3.70233832288534E-06i</v>
      </c>
      <c r="L353" t="str">
        <f t="shared" si="86"/>
        <v>0.00025-145.68258914213i</v>
      </c>
      <c r="M353" t="str">
        <f t="shared" si="87"/>
        <v>0.0025-38.5630383023285i</v>
      </c>
      <c r="N353">
        <f t="shared" si="88"/>
        <v>90.021307836215584</v>
      </c>
      <c r="O353">
        <f t="shared" si="89"/>
        <v>78.598779249334413</v>
      </c>
      <c r="P353" s="3">
        <f t="shared" si="90"/>
        <v>78.598779249334413</v>
      </c>
      <c r="Q353" s="3">
        <f t="shared" si="91"/>
        <v>-89.978692163784416</v>
      </c>
      <c r="R353">
        <f t="shared" si="92"/>
        <v>90.021307836215584</v>
      </c>
      <c r="S353">
        <f t="shared" si="93"/>
        <v>3.228361250680563E-3</v>
      </c>
      <c r="T353">
        <f t="shared" si="76"/>
        <v>78.598779249334413</v>
      </c>
    </row>
    <row r="354" spans="1:20" x14ac:dyDescent="0.25">
      <c r="A354">
        <f t="shared" si="77"/>
        <v>20.361472666054894</v>
      </c>
      <c r="B354">
        <f t="shared" si="94"/>
        <v>3.2406290234331494</v>
      </c>
      <c r="C354" t="str">
        <f t="shared" si="78"/>
        <v>3.1648684980837-8477.96738386467i</v>
      </c>
      <c r="D354" t="str">
        <f t="shared" si="79"/>
        <v>3.478124999931-4911.2361348081i</v>
      </c>
      <c r="E354" t="str">
        <f t="shared" si="80"/>
        <v>162.469536954442+0.00241872831998424i</v>
      </c>
      <c r="F354" t="str">
        <f t="shared" si="81"/>
        <v>2.90990990989879-46088.9275518243i</v>
      </c>
      <c r="G354" t="str">
        <f t="shared" si="82"/>
        <v>0.999999999996179-0.0000019547013759338i</v>
      </c>
      <c r="H354" t="str">
        <f t="shared" si="83"/>
        <v>470.588288460015+0.0780271291137975i</v>
      </c>
      <c r="I354" t="str">
        <f t="shared" si="84"/>
        <v>33.6192984205146-146844.760459785i</v>
      </c>
      <c r="K354" t="str">
        <f t="shared" si="85"/>
        <v>0.0106249985075096-3.71640720396423E-06i</v>
      </c>
      <c r="L354" t="str">
        <f t="shared" si="86"/>
        <v>0.00025-145.131090996344i</v>
      </c>
      <c r="M354" t="str">
        <f t="shared" si="87"/>
        <v>0.0025-38.4170534990322i</v>
      </c>
      <c r="N354">
        <f t="shared" si="88"/>
        <v>90.021388805950806</v>
      </c>
      <c r="O354">
        <f t="shared" si="89"/>
        <v>78.565835433880295</v>
      </c>
      <c r="P354" s="3">
        <f t="shared" si="90"/>
        <v>78.565835433880295</v>
      </c>
      <c r="Q354" s="3">
        <f t="shared" si="91"/>
        <v>-89.978611194049194</v>
      </c>
      <c r="R354">
        <f t="shared" si="92"/>
        <v>90.021388805950806</v>
      </c>
      <c r="S354">
        <f t="shared" si="93"/>
        <v>3.2406290234331496E-3</v>
      </c>
      <c r="T354">
        <f t="shared" si="76"/>
        <v>78.565835433880295</v>
      </c>
    </row>
    <row r="355" spans="1:20" x14ac:dyDescent="0.25">
      <c r="A355">
        <f t="shared" si="77"/>
        <v>20.438846262185905</v>
      </c>
      <c r="B355">
        <f t="shared" si="94"/>
        <v>3.2529434137221953</v>
      </c>
      <c r="C355" t="str">
        <f t="shared" si="78"/>
        <v>3.1648684954121-8445.87307296678i</v>
      </c>
      <c r="D355" t="str">
        <f t="shared" si="79"/>
        <v>3.47812499993048-4892.64408739397i</v>
      </c>
      <c r="E355" t="str">
        <f t="shared" si="80"/>
        <v>162.469536954387+0.00242791948876867i</v>
      </c>
      <c r="F355" t="str">
        <f t="shared" si="81"/>
        <v>2.90990990989871-45914.4526318665i</v>
      </c>
      <c r="G355" t="str">
        <f t="shared" si="82"/>
        <v>0.99999999999615-0.0000019621292411623i</v>
      </c>
      <c r="H355" t="str">
        <f t="shared" si="83"/>
        <v>470.588288864844+0.0783236321518407i</v>
      </c>
      <c r="I355" t="str">
        <f t="shared" si="84"/>
        <v>33.6192984121649-146288.862895539i</v>
      </c>
      <c r="K355" t="str">
        <f t="shared" si="85"/>
        <v>0.0106249984961451-3.73052954673916E-06i</v>
      </c>
      <c r="L355" t="str">
        <f t="shared" si="86"/>
        <v>0.00025-144.581680610026i</v>
      </c>
      <c r="M355" t="str">
        <f t="shared" si="87"/>
        <v>0.0025-38.271621337948i</v>
      </c>
      <c r="N355">
        <f t="shared" si="88"/>
        <v>90.021470083370531</v>
      </c>
      <c r="O355">
        <f t="shared" si="89"/>
        <v>78.532891618513574</v>
      </c>
      <c r="P355" s="3">
        <f t="shared" si="90"/>
        <v>78.532891618513574</v>
      </c>
      <c r="Q355" s="3">
        <f t="shared" si="91"/>
        <v>-89.978529916629469</v>
      </c>
      <c r="R355">
        <f t="shared" si="92"/>
        <v>90.021470083370531</v>
      </c>
      <c r="S355">
        <f t="shared" si="93"/>
        <v>3.2529434137221953E-3</v>
      </c>
      <c r="T355">
        <f t="shared" si="76"/>
        <v>78.532891618513574</v>
      </c>
    </row>
    <row r="356" spans="1:20" x14ac:dyDescent="0.25">
      <c r="A356">
        <f t="shared" si="77"/>
        <v>20.516513877982213</v>
      </c>
      <c r="B356">
        <f t="shared" si="94"/>
        <v>3.2653045986943399</v>
      </c>
      <c r="C356" t="str">
        <f t="shared" si="78"/>
        <v>3.16486849272011-8413.90025878846i</v>
      </c>
      <c r="D356" t="str">
        <f t="shared" si="79"/>
        <v>3.47812499992994-4874.12242230761i</v>
      </c>
      <c r="E356" t="str">
        <f t="shared" si="80"/>
        <v>162.46953695433+0.00243714558400806i</v>
      </c>
      <c r="F356" t="str">
        <f t="shared" si="81"/>
        <v>2.90990990989862-45740.6382067244i</v>
      </c>
      <c r="G356" t="str">
        <f t="shared" si="82"/>
        <v>0.999999999996121-1.96958533227865E-06i</v>
      </c>
      <c r="H356" t="str">
        <f t="shared" si="83"/>
        <v>470.588289272755+0.0786212619008276i</v>
      </c>
      <c r="I356" t="str">
        <f t="shared" si="84"/>
        <v>33.6192984037518-145735.069745699i</v>
      </c>
      <c r="K356" t="str">
        <f t="shared" si="85"/>
        <v>0.0106249984846941-3.74470555436402E-06i</v>
      </c>
      <c r="L356" t="str">
        <f t="shared" si="86"/>
        <v>0.00025-144.034350079723i</v>
      </c>
      <c r="M356" t="str">
        <f t="shared" si="87"/>
        <v>0.0025-38.1267397269854i</v>
      </c>
      <c r="N356">
        <f t="shared" si="88"/>
        <v>90.021551669643955</v>
      </c>
      <c r="O356">
        <f t="shared" si="89"/>
        <v>78.499947803234761</v>
      </c>
      <c r="P356" s="3">
        <f t="shared" si="90"/>
        <v>78.499947803234761</v>
      </c>
      <c r="Q356" s="3">
        <f t="shared" si="91"/>
        <v>-89.978448330356045</v>
      </c>
      <c r="R356">
        <f t="shared" si="92"/>
        <v>90.021551669643955</v>
      </c>
      <c r="S356">
        <f t="shared" si="93"/>
        <v>3.2653045986943399E-3</v>
      </c>
      <c r="T356">
        <f t="shared" si="76"/>
        <v>78.499947803234761</v>
      </c>
    </row>
    <row r="357" spans="1:20" x14ac:dyDescent="0.25">
      <c r="A357">
        <f t="shared" si="77"/>
        <v>20.594476630718543</v>
      </c>
      <c r="B357">
        <f t="shared" si="94"/>
        <v>3.2777127561693784</v>
      </c>
      <c r="C357" t="str">
        <f t="shared" si="78"/>
        <v>3.16486849000769-8382.04848139013i</v>
      </c>
      <c r="D357" t="str">
        <f t="shared" si="79"/>
        <v>3.47812499992942-4855.67087310866i</v>
      </c>
      <c r="E357" t="str">
        <f t="shared" si="80"/>
        <v>162.469536954273+0.00244640673842262i</v>
      </c>
      <c r="F357" t="str">
        <f t="shared" si="81"/>
        <v>2.90990990989854-45567.4817760193i</v>
      </c>
      <c r="G357" t="str">
        <f t="shared" si="82"/>
        <v>0.999999999996091-1.97706975654125E-06i</v>
      </c>
      <c r="H357" t="str">
        <f t="shared" si="83"/>
        <v>470.588289683772+0.07892002264225i</v>
      </c>
      <c r="I357" t="str">
        <f t="shared" si="84"/>
        <v>33.6192983952742-145183.373043764i</v>
      </c>
      <c r="K357" t="str">
        <f t="shared" si="85"/>
        <v>0.0106249984731559-3.75893543076457E-06i</v>
      </c>
      <c r="L357" t="str">
        <f t="shared" si="86"/>
        <v>0.00025-143.489091531902i</v>
      </c>
      <c r="M357" t="str">
        <f t="shared" si="87"/>
        <v>0.0025-37.982406581974i</v>
      </c>
      <c r="N357">
        <f t="shared" si="88"/>
        <v>90.02163356594474</v>
      </c>
      <c r="O357">
        <f t="shared" si="89"/>
        <v>78.46700398804461</v>
      </c>
      <c r="P357" s="3">
        <f t="shared" si="90"/>
        <v>78.46700398804461</v>
      </c>
      <c r="Q357" s="3">
        <f t="shared" si="91"/>
        <v>-89.97836643405526</v>
      </c>
      <c r="R357">
        <f t="shared" si="92"/>
        <v>90.02163356594474</v>
      </c>
      <c r="S357">
        <f t="shared" si="93"/>
        <v>3.2777127561693783E-3</v>
      </c>
      <c r="T357">
        <f t="shared" si="76"/>
        <v>78.46700398804461</v>
      </c>
    </row>
    <row r="358" spans="1:20" x14ac:dyDescent="0.25">
      <c r="A358">
        <f t="shared" si="77"/>
        <v>20.672735641915274</v>
      </c>
      <c r="B358">
        <f t="shared" si="94"/>
        <v>3.2901680646428222</v>
      </c>
      <c r="C358" t="str">
        <f t="shared" si="78"/>
        <v>3.16486848727454-8350.31728257318i</v>
      </c>
      <c r="D358" t="str">
        <f t="shared" si="79"/>
        <v>3.47812499992887-4837.28917436537i</v>
      </c>
      <c r="E358" t="str">
        <f t="shared" si="80"/>
        <v>162.469536954215+0.00245570308523801i</v>
      </c>
      <c r="F358" t="str">
        <f t="shared" si="81"/>
        <v>2.90990990989844-45394.9808488373i</v>
      </c>
      <c r="G358" t="str">
        <f t="shared" si="82"/>
        <v>0.999999999996061-1.98458262161605E-06i</v>
      </c>
      <c r="H358" t="str">
        <f t="shared" si="83"/>
        <v>470.58829009792+0.079219918673876i</v>
      </c>
      <c r="I358" t="str">
        <f t="shared" si="84"/>
        <v>33.6192983867324-144633.764853392i</v>
      </c>
      <c r="K358" t="str">
        <f t="shared" si="85"/>
        <v>0.0106249984615298-3.77321938064162E-06i</v>
      </c>
      <c r="L358" t="str">
        <f t="shared" si="86"/>
        <v>0.00025-142.945897122835i</v>
      </c>
      <c r="M358" t="str">
        <f t="shared" si="87"/>
        <v>0.0025-37.8386198266328i</v>
      </c>
      <c r="N358">
        <f t="shared" si="88"/>
        <v>90.02171577345095</v>
      </c>
      <c r="O358">
        <f t="shared" si="89"/>
        <v>78.434060172943717</v>
      </c>
      <c r="P358" s="3">
        <f t="shared" si="90"/>
        <v>78.434060172943717</v>
      </c>
      <c r="Q358" s="3">
        <f t="shared" si="91"/>
        <v>-89.97828422654905</v>
      </c>
      <c r="R358">
        <f t="shared" si="92"/>
        <v>90.02171577345095</v>
      </c>
      <c r="S358">
        <f t="shared" si="93"/>
        <v>3.2901680646428223E-3</v>
      </c>
      <c r="T358">
        <f t="shared" si="76"/>
        <v>78.434060172943717</v>
      </c>
    </row>
    <row r="359" spans="1:20" x14ac:dyDescent="0.25">
      <c r="A359">
        <f t="shared" si="77"/>
        <v>20.751292037354553</v>
      </c>
      <c r="B359">
        <f t="shared" si="94"/>
        <v>3.3026707032884648</v>
      </c>
      <c r="C359" t="str">
        <f t="shared" si="78"/>
        <v>3.16486848452065-8318.70620587388i</v>
      </c>
      <c r="D359" t="str">
        <f t="shared" si="79"/>
        <v>3.47812499992832-4818.97706165086i</v>
      </c>
      <c r="E359" t="str">
        <f t="shared" si="80"/>
        <v>162.469536954157+0.00246503475818487i</v>
      </c>
      <c r="F359" t="str">
        <f t="shared" si="81"/>
        <v>2.90990990989835-45223.1329436952i</v>
      </c>
      <c r="G359" t="str">
        <f t="shared" si="82"/>
        <v>0.999999999996031-1.99212403557813E-06i</v>
      </c>
      <c r="H359" t="str">
        <f t="shared" si="83"/>
        <v>470.588290515217+0.0795209543097973i</v>
      </c>
      <c r="I359" t="str">
        <f t="shared" si="84"/>
        <v>33.6192983781249-144086.237268283i</v>
      </c>
      <c r="K359" t="str">
        <f t="shared" si="85"/>
        <v>0.0106249984498153-3.78755760947372E-06i</v>
      </c>
      <c r="L359" t="str">
        <f t="shared" si="86"/>
        <v>0.00025-142.404759038489i</v>
      </c>
      <c r="M359" t="str">
        <f t="shared" si="87"/>
        <v>0.0025-37.6953773925411i</v>
      </c>
      <c r="N359">
        <f t="shared" si="88"/>
        <v>90.021798293345171</v>
      </c>
      <c r="O359">
        <f t="shared" si="89"/>
        <v>78.401116357932935</v>
      </c>
      <c r="P359" s="3">
        <f t="shared" si="90"/>
        <v>78.401116357932935</v>
      </c>
      <c r="Q359" s="3">
        <f t="shared" si="91"/>
        <v>-89.978201706654829</v>
      </c>
      <c r="R359">
        <f t="shared" si="92"/>
        <v>90.021798293345171</v>
      </c>
      <c r="S359">
        <f t="shared" si="93"/>
        <v>3.302670703288465E-3</v>
      </c>
      <c r="T359">
        <f t="shared" si="76"/>
        <v>78.401116357932935</v>
      </c>
    </row>
    <row r="360" spans="1:20" x14ac:dyDescent="0.25">
      <c r="A360">
        <f t="shared" si="77"/>
        <v>20.830146947096502</v>
      </c>
      <c r="B360">
        <f t="shared" si="94"/>
        <v>3.3152208519609609</v>
      </c>
      <c r="C360" t="str">
        <f t="shared" si="78"/>
        <v>3.16486848174577-8287.21479655611i</v>
      </c>
      <c r="D360" t="str">
        <f t="shared" si="79"/>
        <v>3.47812499992779-4800.73427153924i</v>
      </c>
      <c r="E360" t="str">
        <f t="shared" si="80"/>
        <v>162.469536954099+0.00247440189150284i</v>
      </c>
      <c r="F360" t="str">
        <f t="shared" si="81"/>
        <v>2.90990990989827-45051.9355885032i</v>
      </c>
      <c r="G360" t="str">
        <f t="shared" si="82"/>
        <v>0.999999999996001-1.99969410691326E-06i</v>
      </c>
      <c r="H360" t="str">
        <f t="shared" si="83"/>
        <v>470.588290935695+0.0798231338805074i</v>
      </c>
      <c r="I360" t="str">
        <f t="shared" si="84"/>
        <v>33.6192983694528-143540.782412072i</v>
      </c>
      <c r="K360" t="str">
        <f t="shared" si="85"/>
        <v>0.0106249984380115-0.0000038019503235203i</v>
      </c>
      <c r="L360" t="str">
        <f t="shared" si="86"/>
        <v>0.00025-141.86566949441i</v>
      </c>
      <c r="M360" t="str">
        <f t="shared" si="87"/>
        <v>0.0025-37.5526772191085i</v>
      </c>
      <c r="N360">
        <f t="shared" si="88"/>
        <v>90.021881126814492</v>
      </c>
      <c r="O360">
        <f t="shared" si="89"/>
        <v>78.368172543012832</v>
      </c>
      <c r="P360" s="3">
        <f t="shared" si="90"/>
        <v>78.368172543012832</v>
      </c>
      <c r="Q360" s="3">
        <f t="shared" si="91"/>
        <v>-89.978118873185508</v>
      </c>
      <c r="R360">
        <f t="shared" si="92"/>
        <v>90.021881126814492</v>
      </c>
      <c r="S360">
        <f t="shared" si="93"/>
        <v>3.3152208519609608E-3</v>
      </c>
      <c r="T360">
        <f t="shared" si="76"/>
        <v>78.368172543012832</v>
      </c>
    </row>
    <row r="361" spans="1:20" x14ac:dyDescent="0.25">
      <c r="A361">
        <f t="shared" si="77"/>
        <v>20.909301505495467</v>
      </c>
      <c r="B361">
        <f t="shared" si="94"/>
        <v>3.3278186911984129</v>
      </c>
      <c r="C361" t="str">
        <f t="shared" si="78"/>
        <v>3.16486847894973-8255.84260160532i</v>
      </c>
      <c r="D361" t="str">
        <f t="shared" si="79"/>
        <v>3.47812499992723-4782.56054160182i</v>
      </c>
      <c r="E361" t="str">
        <f t="shared" si="80"/>
        <v>162.46953695404+0.00248380461994182i</v>
      </c>
      <c r="F361" t="str">
        <f t="shared" si="81"/>
        <v>2.90990990989818-44881.3863205294i</v>
      </c>
      <c r="G361" t="str">
        <f t="shared" si="82"/>
        <v>0.999999999995971-2.00729294451948E-06i</v>
      </c>
      <c r="H361" t="str">
        <f t="shared" si="83"/>
        <v>470.588291359376+0.0801264617329486i</v>
      </c>
      <c r="I361" t="str">
        <f t="shared" si="84"/>
        <v>33.6192983607143-142997.392438206i</v>
      </c>
      <c r="K361" t="str">
        <f t="shared" si="85"/>
        <v>0.0106249984261178-3.81639772982452E-06i</v>
      </c>
      <c r="L361" t="str">
        <f t="shared" si="86"/>
        <v>0.00025-141.328620735615i</v>
      </c>
      <c r="M361" t="str">
        <f t="shared" si="87"/>
        <v>0.0025-37.4105172535451i</v>
      </c>
      <c r="N361">
        <f t="shared" si="88"/>
        <v>90.021964275050465</v>
      </c>
      <c r="O361">
        <f t="shared" si="89"/>
        <v>78.335228728184006</v>
      </c>
      <c r="P361" s="3">
        <f t="shared" si="90"/>
        <v>78.335228728184006</v>
      </c>
      <c r="Q361" s="3">
        <f t="shared" si="91"/>
        <v>-89.978035724949535</v>
      </c>
      <c r="R361">
        <f t="shared" si="92"/>
        <v>90.021964275050465</v>
      </c>
      <c r="S361">
        <f t="shared" si="93"/>
        <v>3.3278186911984129E-3</v>
      </c>
      <c r="T361">
        <f t="shared" si="76"/>
        <v>78.335228728184006</v>
      </c>
    </row>
    <row r="362" spans="1:20" x14ac:dyDescent="0.25">
      <c r="A362">
        <f t="shared" si="77"/>
        <v>20.988756851216351</v>
      </c>
      <c r="B362">
        <f t="shared" si="94"/>
        <v>3.340464402224967</v>
      </c>
      <c r="C362" t="str">
        <f t="shared" si="78"/>
        <v>3.16486847613243-8224.58916972214i</v>
      </c>
      <c r="D362" t="str">
        <f t="shared" si="79"/>
        <v>3.47812499992667-4764.45561040342i</v>
      </c>
      <c r="E362" t="str">
        <f t="shared" si="80"/>
        <v>162.469536953981+0.00249324307876308i</v>
      </c>
      <c r="F362" t="str">
        <f t="shared" si="81"/>
        <v>2.90990990989809-44711.4826863656i</v>
      </c>
      <c r="G362" t="str">
        <f t="shared" si="82"/>
        <v>0.99999999999594-2.01492065770859E-06i</v>
      </c>
      <c r="H362" t="str">
        <f t="shared" si="83"/>
        <v>470.58829178628+0.0804309422305842i</v>
      </c>
      <c r="I362" t="str">
        <f t="shared" si="84"/>
        <v>33.619298351909-142456.059529837i</v>
      </c>
      <c r="K362" t="str">
        <f t="shared" si="85"/>
        <v>0.0106249984141336-3.83090003621635E-06i</v>
      </c>
      <c r="L362" t="str">
        <f t="shared" si="86"/>
        <v>0.00025-140.793605036476i</v>
      </c>
      <c r="M362" t="str">
        <f t="shared" si="87"/>
        <v>0.0025-37.2688954508319i</v>
      </c>
      <c r="N362">
        <f t="shared" si="88"/>
        <v>90.022047739249217</v>
      </c>
      <c r="O362">
        <f t="shared" si="89"/>
        <v>78.302284913447352</v>
      </c>
      <c r="P362" s="3">
        <f t="shared" si="90"/>
        <v>78.302284913447352</v>
      </c>
      <c r="Q362" s="3">
        <f t="shared" si="91"/>
        <v>-89.977952260750783</v>
      </c>
      <c r="R362">
        <f t="shared" si="92"/>
        <v>90.022047739249217</v>
      </c>
      <c r="S362">
        <f t="shared" si="93"/>
        <v>3.3404644022249669E-3</v>
      </c>
      <c r="T362">
        <f t="shared" si="76"/>
        <v>78.302284913447352</v>
      </c>
    </row>
    <row r="363" spans="1:20" x14ac:dyDescent="0.25">
      <c r="A363">
        <f t="shared" si="77"/>
        <v>21.068514127250975</v>
      </c>
      <c r="B363">
        <f t="shared" si="94"/>
        <v>3.3531581669534218</v>
      </c>
      <c r="C363" t="str">
        <f t="shared" si="78"/>
        <v>3.16486847329365-8193.4540513153i</v>
      </c>
      <c r="D363" t="str">
        <f t="shared" si="79"/>
        <v>3.47812499992612-4746.41921749853i</v>
      </c>
      <c r="E363" t="str">
        <f t="shared" si="80"/>
        <v>162.469536953921+0.00250271740374244i</v>
      </c>
      <c r="F363" t="str">
        <f t="shared" si="81"/>
        <v>2.909909909898-44542.2222418911i</v>
      </c>
      <c r="G363" t="str">
        <f t="shared" si="82"/>
        <v>0.999999999995909-2.02257735620782E-06i</v>
      </c>
      <c r="H363" t="str">
        <f t="shared" si="83"/>
        <v>470.588292216437+0.0807365797534605i</v>
      </c>
      <c r="I363" t="str">
        <f t="shared" si="84"/>
        <v>33.6192983430372-141916.775899711i</v>
      </c>
      <c r="K363" t="str">
        <f t="shared" si="85"/>
        <v>0.0106249984020581-3.84545745131547E-06i</v>
      </c>
      <c r="L363" t="str">
        <f t="shared" si="86"/>
        <v>0.00025-140.260614700614i</v>
      </c>
      <c r="M363" t="str">
        <f t="shared" si="87"/>
        <v>0.0025-37.1278097736919i</v>
      </c>
      <c r="N363">
        <f t="shared" si="88"/>
        <v>90.02213152061141</v>
      </c>
      <c r="O363">
        <f t="shared" si="89"/>
        <v>78.269341098803423</v>
      </c>
      <c r="P363" s="3">
        <f t="shared" si="90"/>
        <v>78.269341098803423</v>
      </c>
      <c r="Q363" s="3">
        <f t="shared" si="91"/>
        <v>-89.97786847938859</v>
      </c>
      <c r="R363">
        <f t="shared" si="92"/>
        <v>90.02213152061141</v>
      </c>
      <c r="S363">
        <f t="shared" si="93"/>
        <v>3.3531581669534218E-3</v>
      </c>
      <c r="T363">
        <f t="shared" si="76"/>
        <v>78.269341098803423</v>
      </c>
    </row>
    <row r="364" spans="1:20" x14ac:dyDescent="0.25">
      <c r="A364">
        <f t="shared" si="77"/>
        <v>21.148574480934528</v>
      </c>
      <c r="B364">
        <f t="shared" si="94"/>
        <v>3.3659001679878449</v>
      </c>
      <c r="C364" t="str">
        <f t="shared" si="78"/>
        <v>3.16486847043332-8162.4367984958i</v>
      </c>
      <c r="D364" t="str">
        <f t="shared" si="79"/>
        <v>3.47812499992557-4728.45110342757i</v>
      </c>
      <c r="E364" t="str">
        <f t="shared" si="80"/>
        <v>162.469536953861+0.00251222773117121i</v>
      </c>
      <c r="F364" t="str">
        <f t="shared" si="81"/>
        <v>2.90990990989792-44373.6025522376i</v>
      </c>
      <c r="G364" t="str">
        <f t="shared" si="82"/>
        <v>0.999999999995878-2.03026315016134E-06i</v>
      </c>
      <c r="H364" t="str">
        <f t="shared" si="83"/>
        <v>470.588292649868+0.0810433786982629i</v>
      </c>
      <c r="I364" t="str">
        <f t="shared" si="84"/>
        <v>33.6192983340975-141379.533790052i</v>
      </c>
      <c r="K364" t="str">
        <f t="shared" si="85"/>
        <v>0.0106249983898907-3.86007018453429E-06i</v>
      </c>
      <c r="L364" t="str">
        <f t="shared" si="86"/>
        <v>0.00025-139.729642060783i</v>
      </c>
      <c r="M364" t="str">
        <f t="shared" si="87"/>
        <v>0.0025-36.9872581925601i</v>
      </c>
      <c r="N364">
        <f t="shared" si="88"/>
        <v>90.022215620342209</v>
      </c>
      <c r="O364">
        <f t="shared" si="89"/>
        <v>78.23639728425303</v>
      </c>
      <c r="P364" s="3">
        <f t="shared" si="90"/>
        <v>78.23639728425303</v>
      </c>
      <c r="Q364" s="3">
        <f t="shared" si="91"/>
        <v>-89.977784379657791</v>
      </c>
      <c r="R364">
        <f t="shared" si="92"/>
        <v>90.022215620342209</v>
      </c>
      <c r="S364">
        <f t="shared" si="93"/>
        <v>3.3659001679878448E-3</v>
      </c>
      <c r="T364">
        <f t="shared" ref="T364:T427" si="95">P364</f>
        <v>78.23639728425303</v>
      </c>
    </row>
    <row r="365" spans="1:20" x14ac:dyDescent="0.25">
      <c r="A365">
        <f t="shared" ref="A365:A428" si="96">2*PI()*B365</f>
        <v>21.228939063962081</v>
      </c>
      <c r="B365">
        <f t="shared" si="94"/>
        <v>3.3786905886261986</v>
      </c>
      <c r="C365" t="str">
        <f t="shared" ref="C365:C428" si="97">IMPRODUCT(D365,E365,$C$40,,K365,$C$41)</f>
        <v>3.16486846755112-8131.53696506987i</v>
      </c>
      <c r="D365" t="str">
        <f t="shared" ref="D365:D428" si="98">IMDIV(IMPRODUCT($C$37,$C$38,COMPLEX(1,A365/$C$38)),IMSUM(-1*A365*A365/$C$39,COMPLEX(0,1*A365)))</f>
        <v>3.47812499992499-4710.55100971317i</v>
      </c>
      <c r="E365" t="str">
        <f t="shared" ref="E365:E428" si="99">IMDIV(IMPRODUCT(IMSUM(F365,G365),$C$29,H365),IMSUM(1,I365))</f>
        <v>162.4695369538+0.00252177419785911i</v>
      </c>
      <c r="F365" t="str">
        <f t="shared" ref="F365:F428" si="100">IMDIV(IMPRODUCT($C$14,$C$15,COMPLEX(1,A365/$C$15)),IMSUM(-1*A365*A365/$C$16,COMPLEX(0,A365)))</f>
        <v>2.90990990989782-44205.6211917538i</v>
      </c>
      <c r="G365" t="str">
        <f t="shared" ref="G365:G428" si="101">IMDIV(1,COMPLEX(1,A365*$C$9*$C$10))</f>
        <v>0.999999999995847-0.0000020379781501319i</v>
      </c>
      <c r="H365" t="str">
        <f t="shared" ref="H365:H428" si="102">IMDIV($C$3,IMSUM(K365,COMPLEX(0,$C$28*A365)))</f>
        <v>470.5882930866+0.08135134347839i</v>
      </c>
      <c r="I365" t="str">
        <f t="shared" ref="I365:I428" si="103">IMPRODUCT(F365,$C$29,H365,$C$31)</f>
        <v>33.6192983250898-140844.32547245i</v>
      </c>
      <c r="K365" t="str">
        <f t="shared" ref="K365:K428" si="104">IF($C$26&lt;=0,IMDIV(1,IMSUM(IMDIV(1,L365),1/$C$18)),IMDIV(1,IMSUM(IMDIV(1,L365),1/$C$18,IMDIV(1,M365))))</f>
        <v>0.0106249983776306-3.87473844608104E-06i</v>
      </c>
      <c r="L365" t="str">
        <f t="shared" ref="L365:L428" si="105">IMSUM($C$21/$C$22,IMDIV(1,COMPLEX(0,$C$20*$C$22*A365)))</f>
        <v>0.00025-139.200679478763i</v>
      </c>
      <c r="M365" t="str">
        <f t="shared" ref="M365:M428" si="106">IMSUM($C$25/$C$26,IMDIV(1,COMPLEX(0,$C$24*$C$26*A365)))</f>
        <v>0.0025-36.847238685555i</v>
      </c>
      <c r="N365">
        <f t="shared" ref="N365:N428" si="107">ABS(R365)</f>
        <v>90.022300039651441</v>
      </c>
      <c r="O365">
        <f t="shared" ref="O365:O428" si="108">ABS(P365)</f>
        <v>78.203453469796742</v>
      </c>
      <c r="P365" s="3">
        <f t="shared" ref="P365:P428" si="109">20*LOG10(IMABS(C365))</f>
        <v>78.203453469796742</v>
      </c>
      <c r="Q365" s="3">
        <f t="shared" ref="Q365:Q428" si="110">IMARGUMENT(C365)*180/PI()</f>
        <v>-89.977699960348559</v>
      </c>
      <c r="R365">
        <f t="shared" ref="R365:R428" si="111">IF(Q365&lt;0,Q365+180,Q365-180)</f>
        <v>90.022300039651441</v>
      </c>
      <c r="S365">
        <f t="shared" ref="S365:S428" si="112">B365/1000</f>
        <v>3.3786905886261987E-3</v>
      </c>
      <c r="T365">
        <f t="shared" si="95"/>
        <v>78.203453469796742</v>
      </c>
    </row>
    <row r="366" spans="1:20" x14ac:dyDescent="0.25">
      <c r="A366">
        <f t="shared" si="96"/>
        <v>21.309609032405135</v>
      </c>
      <c r="B366">
        <f t="shared" ref="B366:B429" si="113">B365*(1+B$42)</f>
        <v>3.3915296128629784</v>
      </c>
      <c r="C366" t="str">
        <f t="shared" si="97"/>
        <v>3.16486846464704-8100.7541065332i</v>
      </c>
      <c r="D366" t="str">
        <f t="shared" si="98"/>
        <v>3.47812499992443-4692.71867885652i</v>
      </c>
      <c r="E366" t="str">
        <f t="shared" si="99"/>
        <v>162.469536953738+0.00253135694113549i</v>
      </c>
      <c r="F366" t="str">
        <f t="shared" si="100"/>
        <v>2.90990990989774-44038.275743972i</v>
      </c>
      <c r="G366" t="str">
        <f t="shared" si="101"/>
        <v>0.999999999995815-2.04572246710233E-06i</v>
      </c>
      <c r="H366" t="str">
        <f t="shared" si="102"/>
        <v>470.588293526656+0.0816604785240063i</v>
      </c>
      <c r="I366" t="str">
        <f t="shared" si="103"/>
        <v>33.6192983160134-140311.143247755i</v>
      </c>
      <c r="K366" t="str">
        <f t="shared" si="104"/>
        <v>0.0106249983652772-3.88946244696267E-06i</v>
      </c>
      <c r="L366" t="str">
        <f t="shared" si="105"/>
        <v>0.00025-138.673719345251i</v>
      </c>
      <c r="M366" t="str">
        <f t="shared" si="106"/>
        <v>0.0025-36.7077492384489i</v>
      </c>
      <c r="N366">
        <f t="shared" si="107"/>
        <v>90.022384779753523</v>
      </c>
      <c r="O366">
        <f t="shared" si="108"/>
        <v>78.17050965543541</v>
      </c>
      <c r="P366" s="3">
        <f t="shared" si="109"/>
        <v>78.17050965543541</v>
      </c>
      <c r="Q366" s="3">
        <f t="shared" si="110"/>
        <v>-89.977615220246477</v>
      </c>
      <c r="R366">
        <f t="shared" si="111"/>
        <v>90.022384779753523</v>
      </c>
      <c r="S366">
        <f t="shared" si="112"/>
        <v>3.3915296128629786E-3</v>
      </c>
      <c r="T366">
        <f t="shared" si="95"/>
        <v>78.17050965543541</v>
      </c>
    </row>
    <row r="367" spans="1:20" x14ac:dyDescent="0.25">
      <c r="A367">
        <f t="shared" si="96"/>
        <v>21.390585546728275</v>
      </c>
      <c r="B367">
        <f t="shared" si="113"/>
        <v>3.4044174253918578</v>
      </c>
      <c r="C367" t="str">
        <f t="shared" si="97"/>
        <v>3.1648684617208-8070.08778006396i</v>
      </c>
      <c r="D367" t="str">
        <f t="shared" si="98"/>
        <v>3.47812499992384-4674.95385433349i</v>
      </c>
      <c r="E367" t="str">
        <f t="shared" si="99"/>
        <v>162.469536953677+0.00254097609885128i</v>
      </c>
      <c r="F367" t="str">
        <f t="shared" si="100"/>
        <v>2.90990990989763-43871.5638015712i</v>
      </c>
      <c r="G367" t="str">
        <f t="shared" si="101"/>
        <v>0.999999999995783-2.05349621247725E-06i</v>
      </c>
      <c r="H367" t="str">
        <f t="shared" si="102"/>
        <v>470.588293970065+0.0819707882821148i</v>
      </c>
      <c r="I367" t="str">
        <f t="shared" si="103"/>
        <v>33.6192983068679-139779.979445961i</v>
      </c>
      <c r="K367" t="str">
        <f t="shared" si="104"/>
        <v>0.0106249983528297-0.000003904242398988i</v>
      </c>
      <c r="L367" t="str">
        <f t="shared" si="105"/>
        <v>0.00025-138.148754079748i</v>
      </c>
      <c r="M367" t="str">
        <f t="shared" si="106"/>
        <v>0.0025-36.5687878446393i</v>
      </c>
      <c r="N367">
        <f t="shared" si="107"/>
        <v>90.022469841867434</v>
      </c>
      <c r="O367">
        <f t="shared" si="108"/>
        <v>78.137565841169717</v>
      </c>
      <c r="P367" s="3">
        <f t="shared" si="109"/>
        <v>78.137565841169717</v>
      </c>
      <c r="Q367" s="3">
        <f t="shared" si="110"/>
        <v>-89.977530158132566</v>
      </c>
      <c r="R367">
        <f t="shared" si="111"/>
        <v>90.022469841867434</v>
      </c>
      <c r="S367">
        <f t="shared" si="112"/>
        <v>3.4044174253918579E-3</v>
      </c>
      <c r="T367">
        <f t="shared" si="95"/>
        <v>78.137565841169717</v>
      </c>
    </row>
    <row r="368" spans="1:20" x14ac:dyDescent="0.25">
      <c r="A368">
        <f t="shared" si="96"/>
        <v>21.471869771805842</v>
      </c>
      <c r="B368">
        <f t="shared" si="113"/>
        <v>3.4173542116083468</v>
      </c>
      <c r="C368" t="str">
        <f t="shared" si="97"/>
        <v>3.16486845877233-8039.53754451677i</v>
      </c>
      <c r="D368" t="str">
        <f t="shared" si="98"/>
        <v>3.47812499992328-4657.25628059118i</v>
      </c>
      <c r="E368" t="str">
        <f t="shared" si="99"/>
        <v>162.469536953615+0.00255063180938185i</v>
      </c>
      <c r="F368" t="str">
        <f t="shared" si="100"/>
        <v>2.90990990989755-43705.4829663447i</v>
      </c>
      <c r="G368" t="str">
        <f t="shared" si="101"/>
        <v>0.999999999995751-0.0000020612994980846i</v>
      </c>
      <c r="H368" t="str">
        <f t="shared" si="102"/>
        <v>470.58829441685+0.0822822772166137i</v>
      </c>
      <c r="I368" t="str">
        <f t="shared" si="103"/>
        <v>33.6192982976529-139250.8264261i</v>
      </c>
      <c r="K368" t="str">
        <f t="shared" si="104"/>
        <v>0.0106249983402874-3.91907851477067E-06i</v>
      </c>
      <c r="L368" t="str">
        <f t="shared" si="105"/>
        <v>0.00025-137.625776130453i</v>
      </c>
      <c r="M368" t="str">
        <f t="shared" si="106"/>
        <v>0.0025-36.4303525051198i</v>
      </c>
      <c r="N368">
        <f t="shared" si="107"/>
        <v>90.022555227216813</v>
      </c>
      <c r="O368">
        <f t="shared" si="108"/>
        <v>78.104622027000389</v>
      </c>
      <c r="P368" s="3">
        <f t="shared" si="109"/>
        <v>78.104622027000389</v>
      </c>
      <c r="Q368" s="3">
        <f t="shared" si="110"/>
        <v>-89.977444772783187</v>
      </c>
      <c r="R368">
        <f t="shared" si="111"/>
        <v>90.022555227216813</v>
      </c>
      <c r="S368">
        <f t="shared" si="112"/>
        <v>3.4173542116083468E-3</v>
      </c>
      <c r="T368">
        <f t="shared" si="95"/>
        <v>78.104622027000389</v>
      </c>
    </row>
    <row r="369" spans="1:20" x14ac:dyDescent="0.25">
      <c r="A369">
        <f t="shared" si="96"/>
        <v>21.553462876938706</v>
      </c>
      <c r="B369">
        <f t="shared" si="113"/>
        <v>3.4303401576124588</v>
      </c>
      <c r="C369" t="str">
        <f t="shared" si="97"/>
        <v>3.16486845580138-8009.10296041626i</v>
      </c>
      <c r="D369" t="str">
        <f t="shared" si="98"/>
        <v>3.47812499992269-4639.625703044i</v>
      </c>
      <c r="E369" t="str">
        <f t="shared" si="99"/>
        <v>162.469536953554+0.00256032421162757i</v>
      </c>
      <c r="F369" t="str">
        <f t="shared" si="100"/>
        <v>2.90990990989745-43540.0308491635i</v>
      </c>
      <c r="G369" t="str">
        <f t="shared" si="101"/>
        <v>0.999999999995719-2.06913243617726E-06i</v>
      </c>
      <c r="H369" t="str">
        <f t="shared" si="102"/>
        <v>470.588294867038+0.0825949498083663i</v>
      </c>
      <c r="I369" t="str">
        <f t="shared" si="103"/>
        <v>33.6192982883677-138723.676576126i</v>
      </c>
      <c r="K369" t="str">
        <f t="shared" si="104"/>
        <v>0.0106249983276496-3.93397100773229E-06i</v>
      </c>
      <c r="L369" t="str">
        <f t="shared" si="105"/>
        <v>0.00025-137.104777974151i</v>
      </c>
      <c r="M369" t="str">
        <f t="shared" si="106"/>
        <v>0.0025-36.2924412284518i</v>
      </c>
      <c r="N369">
        <f t="shared" si="107"/>
        <v>90.022640937029948</v>
      </c>
      <c r="O369">
        <f t="shared" si="108"/>
        <v>78.071678212928191</v>
      </c>
      <c r="P369" s="3">
        <f t="shared" si="109"/>
        <v>78.071678212928191</v>
      </c>
      <c r="Q369" s="3">
        <f t="shared" si="110"/>
        <v>-89.977359062970052</v>
      </c>
      <c r="R369">
        <f t="shared" si="111"/>
        <v>90.022640937029948</v>
      </c>
      <c r="S369">
        <f t="shared" si="112"/>
        <v>3.4303401576124587E-3</v>
      </c>
      <c r="T369">
        <f t="shared" si="95"/>
        <v>78.071678212928191</v>
      </c>
    </row>
    <row r="370" spans="1:20" x14ac:dyDescent="0.25">
      <c r="A370">
        <f t="shared" si="96"/>
        <v>21.635366035871073</v>
      </c>
      <c r="B370">
        <f t="shared" si="113"/>
        <v>3.443375450211386</v>
      </c>
      <c r="C370" t="str">
        <f t="shared" si="97"/>
        <v>3.1648684528078-7978.78358995058i</v>
      </c>
      <c r="D370" t="str">
        <f t="shared" si="98"/>
        <v>3.47812499992209-4622.06186807019i</v>
      </c>
      <c r="E370" t="str">
        <f t="shared" si="99"/>
        <v>162.46953695349+0.00257005344501821i</v>
      </c>
      <c r="F370" t="str">
        <f t="shared" si="100"/>
        <v>2.90990990989735-43375.2050699435i</v>
      </c>
      <c r="G370" t="str">
        <f t="shared" si="101"/>
        <v>0.999999999995686-2.07699513943466E-06i</v>
      </c>
      <c r="H370" t="str">
        <f t="shared" si="102"/>
        <v>470.588295320652+0.0829088105552617i</v>
      </c>
      <c r="I370" t="str">
        <f t="shared" si="103"/>
        <v>33.6192982790116-138198.522312813i</v>
      </c>
      <c r="K370" t="str">
        <f t="shared" si="104"/>
        <v>0.0106249983149156-3.94892009210543E-06i</v>
      </c>
      <c r="L370" t="str">
        <f t="shared" si="105"/>
        <v>0.00025-136.58575211611i</v>
      </c>
      <c r="M370" t="str">
        <f t="shared" si="106"/>
        <v>0.0025-36.1550520307349i</v>
      </c>
      <c r="N370">
        <f t="shared" si="107"/>
        <v>90.022726972539786</v>
      </c>
      <c r="O370">
        <f t="shared" si="108"/>
        <v>78.038734398953707</v>
      </c>
      <c r="P370" s="3">
        <f t="shared" si="109"/>
        <v>78.038734398953707</v>
      </c>
      <c r="Q370" s="3">
        <f t="shared" si="110"/>
        <v>-89.977273027460214</v>
      </c>
      <c r="R370">
        <f t="shared" si="111"/>
        <v>90.022726972539786</v>
      </c>
      <c r="S370">
        <f t="shared" si="112"/>
        <v>3.4433754502113862E-3</v>
      </c>
      <c r="T370">
        <f t="shared" si="95"/>
        <v>78.038734398953707</v>
      </c>
    </row>
    <row r="371" spans="1:20" x14ac:dyDescent="0.25">
      <c r="A371">
        <f t="shared" si="96"/>
        <v>21.717580426807384</v>
      </c>
      <c r="B371">
        <f t="shared" si="113"/>
        <v>3.4564602769221895</v>
      </c>
      <c r="C371" t="str">
        <f t="shared" si="97"/>
        <v>3.16486844979139-7948.57899696555i</v>
      </c>
      <c r="D371" t="str">
        <f t="shared" si="98"/>
        <v>3.4781249999215-4604.56452300811i</v>
      </c>
      <c r="E371" t="str">
        <f t="shared" si="99"/>
        <v>162.469536953426+0.00257981964951107i</v>
      </c>
      <c r="F371" t="str">
        <f t="shared" si="100"/>
        <v>2.90990990989726-43211.0032576106i</v>
      </c>
      <c r="G371" t="str">
        <f t="shared" si="101"/>
        <v>0.999999999995653-2.08488772096445E-06i</v>
      </c>
      <c r="H371" t="str">
        <f t="shared" si="102"/>
        <v>470.588295777721+0.0832238639722821i</v>
      </c>
      <c r="I371" t="str">
        <f t="shared" si="103"/>
        <v>33.6192982695847-137675.35608164i</v>
      </c>
      <c r="K371" t="str">
        <f t="shared" si="104"/>
        <v>0.0106249983020846-3.96392598293676E-06i</v>
      </c>
      <c r="L371" t="str">
        <f t="shared" si="105"/>
        <v>0.00025-136.068691089968i</v>
      </c>
      <c r="M371" t="str">
        <f t="shared" si="106"/>
        <v>0.0025-36.0181829355797i</v>
      </c>
      <c r="N371">
        <f t="shared" si="107"/>
        <v>90.022813334983979</v>
      </c>
      <c r="O371">
        <f t="shared" si="108"/>
        <v>78.005790585077847</v>
      </c>
      <c r="P371" s="3">
        <f t="shared" si="109"/>
        <v>78.005790585077847</v>
      </c>
      <c r="Q371" s="3">
        <f t="shared" si="110"/>
        <v>-89.977186665016021</v>
      </c>
      <c r="R371">
        <f t="shared" si="111"/>
        <v>90.022813334983979</v>
      </c>
      <c r="S371">
        <f t="shared" si="112"/>
        <v>3.4564602769221893E-3</v>
      </c>
      <c r="T371">
        <f t="shared" si="95"/>
        <v>78.005790585077847</v>
      </c>
    </row>
    <row r="372" spans="1:20" x14ac:dyDescent="0.25">
      <c r="A372">
        <f t="shared" si="96"/>
        <v>21.800107232429255</v>
      </c>
      <c r="B372">
        <f t="shared" si="113"/>
        <v>3.469594825974494</v>
      </c>
      <c r="C372" t="str">
        <f t="shared" si="97"/>
        <v>3.16486844675207-7918.48874695796i</v>
      </c>
      <c r="D372" t="str">
        <f t="shared" si="98"/>
        <v>3.4781249999209-4587.13341615254i</v>
      </c>
      <c r="E372" t="str">
        <f t="shared" si="99"/>
        <v>162.469536953363+0.00258962296559718i</v>
      </c>
      <c r="F372" t="str">
        <f t="shared" si="100"/>
        <v>2.90990990989716-43047.4230500665i</v>
      </c>
      <c r="G372" t="str">
        <f t="shared" si="101"/>
        <v>0.99999999999562-2.09281029430404E-06i</v>
      </c>
      <c r="H372" t="str">
        <f t="shared" si="102"/>
        <v>470.588296238271+0.0835401145915642i</v>
      </c>
      <c r="I372" t="str">
        <f t="shared" si="103"/>
        <v>33.6192982600856-137154.170356685i</v>
      </c>
      <c r="K372" t="str">
        <f t="shared" si="104"/>
        <v>0.0106249982891559-3.97898889609007E-06i</v>
      </c>
      <c r="L372" t="str">
        <f t="shared" si="105"/>
        <v>0.00025-135.553587457629i</v>
      </c>
      <c r="M372" t="str">
        <f t="shared" si="106"/>
        <v>0.0025-35.8818319740782i</v>
      </c>
      <c r="N372">
        <f t="shared" si="107"/>
        <v>90.022900025604869</v>
      </c>
      <c r="O372">
        <f t="shared" si="108"/>
        <v>77.972846771301363</v>
      </c>
      <c r="P372" s="3">
        <f t="shared" si="109"/>
        <v>77.972846771301363</v>
      </c>
      <c r="Q372" s="3">
        <f t="shared" si="110"/>
        <v>-89.977099974395131</v>
      </c>
      <c r="R372">
        <f t="shared" si="111"/>
        <v>90.022900025604869</v>
      </c>
      <c r="S372">
        <f t="shared" si="112"/>
        <v>3.469594825974494E-3</v>
      </c>
      <c r="T372">
        <f t="shared" si="95"/>
        <v>77.972846771301363</v>
      </c>
    </row>
    <row r="373" spans="1:20" x14ac:dyDescent="0.25">
      <c r="A373">
        <f t="shared" si="96"/>
        <v>21.882947639912484</v>
      </c>
      <c r="B373">
        <f t="shared" si="113"/>
        <v>3.482779286313197</v>
      </c>
      <c r="C373" t="str">
        <f t="shared" si="97"/>
        <v>3.1648684436896-7888.51240706946i</v>
      </c>
      <c r="D373" t="str">
        <f t="shared" si="98"/>
        <v>3.4781249999203-4569.76829675119i</v>
      </c>
      <c r="E373" t="str">
        <f t="shared" si="99"/>
        <v>162.469536953299+0.00259946353430051i</v>
      </c>
      <c r="F373" t="str">
        <f t="shared" si="100"/>
        <v>2.90990990989706-42884.4620941551i</v>
      </c>
      <c r="G373" t="str">
        <f t="shared" si="101"/>
        <v>0.999999999995587-2.10076297342233E-06i</v>
      </c>
      <c r="H373" t="str">
        <f t="shared" si="102"/>
        <v>470.588296702326+0.0838575669624701i</v>
      </c>
      <c r="I373" t="str">
        <f t="shared" si="103"/>
        <v>33.6192982505143-136634.957640516i</v>
      </c>
      <c r="K373" t="str">
        <f t="shared" si="104"/>
        <v>0.0106249982761288-3.99410904824952E-06i</v>
      </c>
      <c r="L373" t="str">
        <f t="shared" si="105"/>
        <v>0.00025-135.040433809154i</v>
      </c>
      <c r="M373" t="str">
        <f t="shared" si="106"/>
        <v>0.0025-35.7459971847761i</v>
      </c>
      <c r="N373">
        <f t="shared" si="107"/>
        <v>90.022987045649558</v>
      </c>
      <c r="O373">
        <f t="shared" si="108"/>
        <v>77.939902957625009</v>
      </c>
      <c r="P373" s="3">
        <f t="shared" si="109"/>
        <v>77.939902957625009</v>
      </c>
      <c r="Q373" s="3">
        <f t="shared" si="110"/>
        <v>-89.977012954350442</v>
      </c>
      <c r="R373">
        <f t="shared" si="111"/>
        <v>90.022987045649558</v>
      </c>
      <c r="S373">
        <f t="shared" si="112"/>
        <v>3.4827792863131972E-3</v>
      </c>
      <c r="T373">
        <f t="shared" si="95"/>
        <v>77.939902957625009</v>
      </c>
    </row>
    <row r="374" spans="1:20" x14ac:dyDescent="0.25">
      <c r="A374">
        <f t="shared" si="96"/>
        <v>21.966102840944153</v>
      </c>
      <c r="B374">
        <f t="shared" si="113"/>
        <v>3.4960138476011871</v>
      </c>
      <c r="C374" t="str">
        <f t="shared" si="97"/>
        <v>3.16486844060381-7858.64954608024i</v>
      </c>
      <c r="D374" t="str">
        <f t="shared" si="98"/>
        <v>3.47812499991969-4552.46891500095i</v>
      </c>
      <c r="E374" t="str">
        <f t="shared" si="99"/>
        <v>162.469536953234+0.0026093414971815i</v>
      </c>
      <c r="F374" t="str">
        <f t="shared" si="100"/>
        <v>2.90990990989697-42722.1180456282i</v>
      </c>
      <c r="G374" t="str">
        <f t="shared" si="101"/>
        <v>0.999999999995553-2.10874587272126E-06i</v>
      </c>
      <c r="H374" t="str">
        <f t="shared" si="102"/>
        <v>470.588297169915+0.0841762256516465i</v>
      </c>
      <c r="I374" t="str">
        <f t="shared" si="103"/>
        <v>33.6192982408701-136117.710464085i</v>
      </c>
      <c r="K374" t="str">
        <f t="shared" si="104"/>
        <v>0.0106249982630025-4.00928665692256E-06i</v>
      </c>
      <c r="L374" t="str">
        <f t="shared" si="105"/>
        <v>0.00025-134.529222762656i</v>
      </c>
      <c r="M374" t="str">
        <f t="shared" si="106"/>
        <v>0.0025-35.6106766136442i</v>
      </c>
      <c r="N374">
        <f t="shared" si="107"/>
        <v>90.023074396369779</v>
      </c>
      <c r="O374">
        <f t="shared" si="108"/>
        <v>77.906959144049424</v>
      </c>
      <c r="P374" s="3">
        <f t="shared" si="109"/>
        <v>77.906959144049424</v>
      </c>
      <c r="Q374" s="3">
        <f t="shared" si="110"/>
        <v>-89.976925603630221</v>
      </c>
      <c r="R374">
        <f t="shared" si="111"/>
        <v>90.023074396369779</v>
      </c>
      <c r="S374">
        <f t="shared" si="112"/>
        <v>3.4960138476011872E-3</v>
      </c>
      <c r="T374">
        <f t="shared" si="95"/>
        <v>77.906959144049424</v>
      </c>
    </row>
    <row r="375" spans="1:20" x14ac:dyDescent="0.25">
      <c r="A375">
        <f t="shared" si="96"/>
        <v>22.049574031739741</v>
      </c>
      <c r="B375">
        <f t="shared" si="113"/>
        <v>3.5092987002220717</v>
      </c>
      <c r="C375" t="str">
        <f t="shared" si="97"/>
        <v>3.16486843749456-7828.89973440319i</v>
      </c>
      <c r="D375" t="str">
        <f t="shared" si="98"/>
        <v>3.47812499991909-4535.23502204446i</v>
      </c>
      <c r="E375" t="str">
        <f t="shared" si="99"/>
        <v>162.469536953169+0.00261925699633796i</v>
      </c>
      <c r="F375" t="str">
        <f t="shared" si="100"/>
        <v>2.90990990989688-42560.3885691125i</v>
      </c>
      <c r="G375" t="str">
        <f t="shared" si="101"/>
        <v>0.999999999995519-2.11675910703754E-06i</v>
      </c>
      <c r="H375" t="str">
        <f t="shared" si="102"/>
        <v>470.588297641062+0.0844960952430941i</v>
      </c>
      <c r="I375" t="str">
        <f t="shared" si="103"/>
        <v>33.6192982311524-135602.421386617i</v>
      </c>
      <c r="K375" t="str">
        <f t="shared" si="104"/>
        <v>0.0106249982497763-4.02452194044322E-06i</v>
      </c>
      <c r="L375" t="str">
        <f t="shared" si="105"/>
        <v>0.00025-134.019946964192i</v>
      </c>
      <c r="M375" t="str">
        <f t="shared" si="106"/>
        <v>0.0025-35.4758683140508i</v>
      </c>
      <c r="N375">
        <f t="shared" si="107"/>
        <v>90.023162079022129</v>
      </c>
      <c r="O375">
        <f t="shared" si="108"/>
        <v>77.874015330575588</v>
      </c>
      <c r="P375" s="3">
        <f t="shared" si="109"/>
        <v>77.874015330575588</v>
      </c>
      <c r="Q375" s="3">
        <f t="shared" si="110"/>
        <v>-89.976837920977871</v>
      </c>
      <c r="R375">
        <f t="shared" si="111"/>
        <v>90.023162079022129</v>
      </c>
      <c r="S375">
        <f t="shared" si="112"/>
        <v>3.5092987002220718E-3</v>
      </c>
      <c r="T375">
        <f t="shared" si="95"/>
        <v>77.874015330575588</v>
      </c>
    </row>
    <row r="376" spans="1:20" x14ac:dyDescent="0.25">
      <c r="A376">
        <f t="shared" si="96"/>
        <v>22.133362413060354</v>
      </c>
      <c r="B376">
        <f t="shared" si="113"/>
        <v>3.5226340352829157</v>
      </c>
      <c r="C376" t="str">
        <f t="shared" si="97"/>
        <v>3.16486843436156-7799.26254407701i</v>
      </c>
      <c r="D376" t="str">
        <f t="shared" si="98"/>
        <v>3.47812499991846-4518.06636996631i</v>
      </c>
      <c r="E376" t="str">
        <f t="shared" si="99"/>
        <v>162.469536953103+0.00262921017440796i</v>
      </c>
      <c r="F376" t="str">
        <f t="shared" si="100"/>
        <v>2.90990990989676-42399.2713380745i</v>
      </c>
      <c r="G376" t="str">
        <f t="shared" si="101"/>
        <v>0.999999999995485-0.0000021248027916442i</v>
      </c>
      <c r="H376" t="str">
        <f t="shared" si="102"/>
        <v>470.5882981158+0.0848171803382345i</v>
      </c>
      <c r="I376" t="str">
        <f t="shared" si="103"/>
        <v>33.6192982213607-135089.082995505i</v>
      </c>
      <c r="K376" t="str">
        <f t="shared" si="104"/>
        <v>0.0106249982364493-4.03981511797514E-06i</v>
      </c>
      <c r="L376" t="str">
        <f t="shared" si="105"/>
        <v>0.00025-133.512599087659i</v>
      </c>
      <c r="M376" t="str">
        <f t="shared" si="106"/>
        <v>0.0025-35.3415703467332i</v>
      </c>
      <c r="N376">
        <f t="shared" si="107"/>
        <v>90.023250094867947</v>
      </c>
      <c r="O376">
        <f t="shared" si="108"/>
        <v>77.841071517203957</v>
      </c>
      <c r="P376" s="3">
        <f t="shared" si="109"/>
        <v>77.841071517203957</v>
      </c>
      <c r="Q376" s="3">
        <f t="shared" si="110"/>
        <v>-89.976749905132053</v>
      </c>
      <c r="R376">
        <f t="shared" si="111"/>
        <v>90.023250094867947</v>
      </c>
      <c r="S376">
        <f t="shared" si="112"/>
        <v>3.5226340352829157E-3</v>
      </c>
      <c r="T376">
        <f t="shared" si="95"/>
        <v>77.841071517203957</v>
      </c>
    </row>
    <row r="377" spans="1:20" x14ac:dyDescent="0.25">
      <c r="A377">
        <f t="shared" si="96"/>
        <v>22.217469190229981</v>
      </c>
      <c r="B377">
        <f t="shared" si="113"/>
        <v>3.5360200446169907</v>
      </c>
      <c r="C377" t="str">
        <f t="shared" si="97"/>
        <v>3.16486843120471-7769.73754876098i</v>
      </c>
      <c r="D377" t="str">
        <f t="shared" si="98"/>
        <v>3.47812499991784-4500.96271178974i</v>
      </c>
      <c r="E377" t="str">
        <f t="shared" si="99"/>
        <v>162.469536953037+0.00263920117457169i</v>
      </c>
      <c r="F377" t="str">
        <f t="shared" si="100"/>
        <v>2.90990990989667-42238.7640347895i</v>
      </c>
      <c r="G377" t="str">
        <f t="shared" si="101"/>
        <v>0.999999999995451-2.13287704225238E-06i</v>
      </c>
      <c r="H377" t="str">
        <f t="shared" si="102"/>
        <v>470.588298594154+0.0851394855559731i</v>
      </c>
      <c r="I377" t="str">
        <f t="shared" si="103"/>
        <v>33.619298211495-134577.687906206i</v>
      </c>
      <c r="K377" t="str">
        <f t="shared" si="104"/>
        <v>0.0106249982230208-4.05516640951486E-06i</v>
      </c>
      <c r="L377" t="str">
        <f t="shared" si="105"/>
        <v>0.00025-133.007171834687i</v>
      </c>
      <c r="M377" t="str">
        <f t="shared" si="106"/>
        <v>0.0025-35.2077807797701i</v>
      </c>
      <c r="N377">
        <f t="shared" si="107"/>
        <v>90.023338445173366</v>
      </c>
      <c r="O377">
        <f t="shared" si="108"/>
        <v>77.808127703935554</v>
      </c>
      <c r="P377" s="3">
        <f t="shared" si="109"/>
        <v>77.808127703935554</v>
      </c>
      <c r="Q377" s="3">
        <f t="shared" si="110"/>
        <v>-89.976661554826634</v>
      </c>
      <c r="R377">
        <f t="shared" si="111"/>
        <v>90.023338445173366</v>
      </c>
      <c r="S377">
        <f t="shared" si="112"/>
        <v>3.5360200446169906E-3</v>
      </c>
      <c r="T377">
        <f t="shared" si="95"/>
        <v>77.808127703935554</v>
      </c>
    </row>
    <row r="378" spans="1:20" x14ac:dyDescent="0.25">
      <c r="A378">
        <f t="shared" si="96"/>
        <v>22.301895573152855</v>
      </c>
      <c r="B378">
        <f t="shared" si="113"/>
        <v>3.5494569207865352</v>
      </c>
      <c r="C378" t="str">
        <f t="shared" si="97"/>
        <v>3.16486842802383-7740.32432372803i</v>
      </c>
      <c r="D378" t="str">
        <f t="shared" si="98"/>
        <v>3.47812499991721-4483.92380147285i</v>
      </c>
      <c r="E378" t="str">
        <f t="shared" si="99"/>
        <v>162.469536952969+0.00264923014055342i</v>
      </c>
      <c r="F378" t="str">
        <f t="shared" si="100"/>
        <v>2.90990990989656-42078.8643503055i</v>
      </c>
      <c r="G378" t="str">
        <f t="shared" si="101"/>
        <v>0.999999999995416-2.14098197501286E-06i</v>
      </c>
      <c r="H378" t="str">
        <f t="shared" si="102"/>
        <v>470.588299076149+0.0854630155327651i</v>
      </c>
      <c r="I378" t="str">
        <f t="shared" si="103"/>
        <v>33.6192982015537-134068.228762128i</v>
      </c>
      <c r="K378" t="str">
        <f t="shared" si="104"/>
        <v>0.0106249982094901-0.0000040705760358948i</v>
      </c>
      <c r="L378" t="str">
        <f t="shared" si="105"/>
        <v>0.00025-132.503657934536i</v>
      </c>
      <c r="M378" t="str">
        <f t="shared" si="106"/>
        <v>0.0025-35.0744976885536i</v>
      </c>
      <c r="N378">
        <f t="shared" si="107"/>
        <v>90.023427131209317</v>
      </c>
      <c r="O378">
        <f t="shared" si="108"/>
        <v>77.775183890771046</v>
      </c>
      <c r="P378" s="3">
        <f t="shared" si="109"/>
        <v>77.775183890771046</v>
      </c>
      <c r="Q378" s="3">
        <f t="shared" si="110"/>
        <v>-89.976572868790683</v>
      </c>
      <c r="R378">
        <f t="shared" si="111"/>
        <v>90.023427131209317</v>
      </c>
      <c r="S378">
        <f t="shared" si="112"/>
        <v>3.549456920786535E-3</v>
      </c>
      <c r="T378">
        <f t="shared" si="95"/>
        <v>77.775183890771046</v>
      </c>
    </row>
    <row r="379" spans="1:20" x14ac:dyDescent="0.25">
      <c r="A379">
        <f t="shared" si="96"/>
        <v>22.386642776330838</v>
      </c>
      <c r="B379">
        <f t="shared" si="113"/>
        <v>3.5629448570855242</v>
      </c>
      <c r="C379" t="str">
        <f t="shared" si="97"/>
        <v>3.16486842481879-7711.02244585922i</v>
      </c>
      <c r="D379" t="str">
        <f t="shared" si="98"/>
        <v>3.47812499991659-4466.94939390523i</v>
      </c>
      <c r="E379" t="str">
        <f t="shared" si="99"/>
        <v>162.469536952902+0.00265929721662308i</v>
      </c>
      <c r="F379" t="str">
        <f t="shared" si="100"/>
        <v>2.90990990989647-41919.5699844124i</v>
      </c>
      <c r="G379" t="str">
        <f t="shared" si="101"/>
        <v>0.999999999995381-2.14911770651783E-06i</v>
      </c>
      <c r="H379" t="str">
        <f t="shared" si="102"/>
        <v>470.588299561812+0.085787774922686i</v>
      </c>
      <c r="I379" t="str">
        <f t="shared" si="103"/>
        <v>33.6192981915365-133560.698234531i</v>
      </c>
      <c r="K379" t="str">
        <f t="shared" si="104"/>
        <v>0.0106249981958564-4.08604421878659E-06i</v>
      </c>
      <c r="L379" t="str">
        <f t="shared" si="105"/>
        <v>0.00025-132.002050143989i</v>
      </c>
      <c r="M379" t="str">
        <f t="shared" si="106"/>
        <v>0.0025-34.9417191557618i</v>
      </c>
      <c r="N379">
        <f t="shared" si="107"/>
        <v>90.023516154251567</v>
      </c>
      <c r="O379">
        <f t="shared" si="108"/>
        <v>77.742240077711443</v>
      </c>
      <c r="P379" s="3">
        <f t="shared" si="109"/>
        <v>77.742240077711443</v>
      </c>
      <c r="Q379" s="3">
        <f t="shared" si="110"/>
        <v>-89.976483845748433</v>
      </c>
      <c r="R379">
        <f t="shared" si="111"/>
        <v>90.023516154251567</v>
      </c>
      <c r="S379">
        <f t="shared" si="112"/>
        <v>3.5629448570855243E-3</v>
      </c>
      <c r="T379">
        <f t="shared" si="95"/>
        <v>77.742240077711443</v>
      </c>
    </row>
    <row r="380" spans="1:20" x14ac:dyDescent="0.25">
      <c r="A380">
        <f t="shared" si="96"/>
        <v>22.471712018880893</v>
      </c>
      <c r="B380">
        <f t="shared" si="113"/>
        <v>3.5764840475424493</v>
      </c>
      <c r="C380" t="str">
        <f t="shared" si="97"/>
        <v>3.16486842158932-7681.83149363701i</v>
      </c>
      <c r="D380" t="str">
        <f t="shared" si="98"/>
        <v>3.47812499991595-4450.03924490428i</v>
      </c>
      <c r="E380" t="str">
        <f t="shared" si="99"/>
        <v>162.469536952834+0.00266940254759932i</v>
      </c>
      <c r="F380" t="str">
        <f t="shared" si="100"/>
        <v>2.90990990989636-41760.8786456066i</v>
      </c>
      <c r="G380" t="str">
        <f t="shared" si="101"/>
        <v>0.999999999995346-2.15728435380253E-06i</v>
      </c>
      <c r="H380" t="str">
        <f t="shared" si="102"/>
        <v>470.588300051173+0.0861137683974981i</v>
      </c>
      <c r="I380" t="str">
        <f t="shared" si="103"/>
        <v>33.6192981814429-133055.089022416i</v>
      </c>
      <c r="K380" t="str">
        <f t="shared" si="104"/>
        <v>0.0106249981821189-4.10157118070421E-06i</v>
      </c>
      <c r="L380" t="str">
        <f t="shared" si="105"/>
        <v>0.00025-131.502341247249i</v>
      </c>
      <c r="M380" t="str">
        <f t="shared" si="106"/>
        <v>0.0025-34.8094432713307i</v>
      </c>
      <c r="N380">
        <f t="shared" si="107"/>
        <v>90.023605515580726</v>
      </c>
      <c r="O380">
        <f t="shared" si="108"/>
        <v>77.709296264757313</v>
      </c>
      <c r="P380" s="3">
        <f t="shared" si="109"/>
        <v>77.709296264757313</v>
      </c>
      <c r="Q380" s="3">
        <f t="shared" si="110"/>
        <v>-89.976394484419274</v>
      </c>
      <c r="R380">
        <f t="shared" si="111"/>
        <v>90.023605515580726</v>
      </c>
      <c r="S380">
        <f t="shared" si="112"/>
        <v>3.5764840475424491E-3</v>
      </c>
      <c r="T380">
        <f t="shared" si="95"/>
        <v>77.709296264757313</v>
      </c>
    </row>
    <row r="381" spans="1:20" x14ac:dyDescent="0.25">
      <c r="A381">
        <f t="shared" si="96"/>
        <v>22.557104524552642</v>
      </c>
      <c r="B381">
        <f t="shared" si="113"/>
        <v>3.5900746869231108</v>
      </c>
      <c r="C381" t="str">
        <f t="shared" si="97"/>
        <v>3.16486841833522-7652.7510471398i</v>
      </c>
      <c r="D381" t="str">
        <f t="shared" si="98"/>
        <v>3.47812499991532-4433.19311121187i</v>
      </c>
      <c r="E381" t="str">
        <f t="shared" si="99"/>
        <v>162.469536952766+0.00267954627885093i</v>
      </c>
      <c r="F381" t="str">
        <f t="shared" si="100"/>
        <v>2.90990990989627-41602.7880510604i</v>
      </c>
      <c r="G381" t="str">
        <f t="shared" si="101"/>
        <v>0.999999999995311-0.0000021654820343469i</v>
      </c>
      <c r="H381" t="str">
        <f t="shared" si="102"/>
        <v>470.588300544264+0.0864410006467171i</v>
      </c>
      <c r="I381" t="str">
        <f t="shared" si="103"/>
        <v>33.6192981712734-132551.393852428i</v>
      </c>
      <c r="K381" t="str">
        <f t="shared" si="104"/>
        <v>0.0106249981682767-4.11715714500716E-06i</v>
      </c>
      <c r="L381" t="str">
        <f t="shared" si="105"/>
        <v>0.00025-131.004524055837i</v>
      </c>
      <c r="M381" t="str">
        <f t="shared" si="106"/>
        <v>0.0025-34.6776681324274i</v>
      </c>
      <c r="N381">
        <f t="shared" si="107"/>
        <v>90.023695216482267</v>
      </c>
      <c r="O381">
        <f t="shared" si="108"/>
        <v>77.676352451909509</v>
      </c>
      <c r="P381" s="3">
        <f t="shared" si="109"/>
        <v>77.676352451909509</v>
      </c>
      <c r="Q381" s="3">
        <f t="shared" si="110"/>
        <v>-89.976304783517733</v>
      </c>
      <c r="R381">
        <f t="shared" si="111"/>
        <v>90.023695216482267</v>
      </c>
      <c r="S381">
        <f t="shared" si="112"/>
        <v>3.5900746869231108E-3</v>
      </c>
      <c r="T381">
        <f t="shared" si="95"/>
        <v>77.676352451909509</v>
      </c>
    </row>
    <row r="382" spans="1:20" x14ac:dyDescent="0.25">
      <c r="A382">
        <f t="shared" si="96"/>
        <v>22.642821521745944</v>
      </c>
      <c r="B382">
        <f t="shared" si="113"/>
        <v>3.6037169707334189</v>
      </c>
      <c r="C382" t="str">
        <f t="shared" si="97"/>
        <v>3.16486841505639-7623.78068803561i</v>
      </c>
      <c r="D382" t="str">
        <f t="shared" si="98"/>
        <v>3.47812499991468-4416.41075049069i</v>
      </c>
      <c r="E382" t="str">
        <f t="shared" si="99"/>
        <v>162.469536952696+0.00268972855629973i</v>
      </c>
      <c r="F382" t="str">
        <f t="shared" si="100"/>
        <v>2.90990990989616-41445.2959265874i</v>
      </c>
      <c r="G382" t="str">
        <f t="shared" si="101"/>
        <v>0.999999999995275-2.17371086607734E-06i</v>
      </c>
      <c r="H382" t="str">
        <f t="shared" si="102"/>
        <v>470.588301041105+0.0867694763776715i</v>
      </c>
      <c r="I382" t="str">
        <f t="shared" si="103"/>
        <v>33.6192981610255-132049.605478741i</v>
      </c>
      <c r="K382" t="str">
        <f t="shared" si="104"/>
        <v>0.0106249981543292-4.13280233590369E-06i</v>
      </c>
      <c r="L382" t="str">
        <f t="shared" si="105"/>
        <v>0.00025-130.508591408485i</v>
      </c>
      <c r="M382" t="str">
        <f t="shared" si="106"/>
        <v>0.0025-34.5463918434224i</v>
      </c>
      <c r="N382">
        <f t="shared" si="107"/>
        <v>90.023785258246591</v>
      </c>
      <c r="O382">
        <f t="shared" si="108"/>
        <v>77.643408639168868</v>
      </c>
      <c r="P382" s="3">
        <f t="shared" si="109"/>
        <v>77.643408639168868</v>
      </c>
      <c r="Q382" s="3">
        <f t="shared" si="110"/>
        <v>-89.976214741753409</v>
      </c>
      <c r="R382">
        <f t="shared" si="111"/>
        <v>90.023785258246591</v>
      </c>
      <c r="S382">
        <f t="shared" si="112"/>
        <v>3.6037169707334189E-3</v>
      </c>
      <c r="T382">
        <f t="shared" si="95"/>
        <v>77.643408639168868</v>
      </c>
    </row>
    <row r="383" spans="1:20" x14ac:dyDescent="0.25">
      <c r="A383">
        <f t="shared" si="96"/>
        <v>22.72886424352858</v>
      </c>
      <c r="B383">
        <f t="shared" si="113"/>
        <v>3.6174110952222058</v>
      </c>
      <c r="C383" t="str">
        <f t="shared" si="97"/>
        <v>3.16486841175253-7594.91999957609i</v>
      </c>
      <c r="D383" t="str">
        <f t="shared" si="98"/>
        <v>3.47812499991402-4399.69192132084i</v>
      </c>
      <c r="E383" t="str">
        <f t="shared" si="99"/>
        <v>162.469536952627+0.00269994952642047i</v>
      </c>
      <c r="F383" t="str">
        <f t="shared" si="100"/>
        <v>2.90990990989606-41288.4000066103i</v>
      </c>
      <c r="G383" t="str">
        <f t="shared" si="101"/>
        <v>0.999999999995239-2.18197096736835E-06i</v>
      </c>
      <c r="H383" t="str">
        <f t="shared" si="102"/>
        <v>470.588301541734+0.0870992003155871i</v>
      </c>
      <c r="I383" t="str">
        <f t="shared" si="103"/>
        <v>33.6192981507002-131549.716682961i</v>
      </c>
      <c r="K383" t="str">
        <f t="shared" si="104"/>
        <v>0.0106249981402754-4.14850697845405E-06i</v>
      </c>
      <c r="L383" t="str">
        <f t="shared" si="105"/>
        <v>0.00025-130.014536171035i</v>
      </c>
      <c r="M383" t="str">
        <f t="shared" si="106"/>
        <v>0.0025-34.4156125158622i</v>
      </c>
      <c r="N383">
        <f t="shared" si="107"/>
        <v>90.023875642168946</v>
      </c>
      <c r="O383">
        <f t="shared" si="108"/>
        <v>77.610464826536173</v>
      </c>
      <c r="P383" s="3">
        <f t="shared" si="109"/>
        <v>77.610464826536173</v>
      </c>
      <c r="Q383" s="3">
        <f t="shared" si="110"/>
        <v>-89.976124357831054</v>
      </c>
      <c r="R383">
        <f t="shared" si="111"/>
        <v>90.023875642168946</v>
      </c>
      <c r="S383">
        <f t="shared" si="112"/>
        <v>3.6174110952222056E-3</v>
      </c>
      <c r="T383">
        <f t="shared" si="95"/>
        <v>77.610464826536173</v>
      </c>
    </row>
    <row r="384" spans="1:20" x14ac:dyDescent="0.25">
      <c r="A384">
        <f t="shared" si="96"/>
        <v>22.815233927653988</v>
      </c>
      <c r="B384">
        <f t="shared" si="113"/>
        <v>3.6311572573840505</v>
      </c>
      <c r="C384" t="str">
        <f t="shared" si="97"/>
        <v>3.16486840842358-7566.16856659063i</v>
      </c>
      <c r="D384" t="str">
        <f t="shared" si="98"/>
        <v>3.47812499991337-4383.03638319637i</v>
      </c>
      <c r="E384" t="str">
        <f t="shared" si="99"/>
        <v>162.469536952557+0.00271020933624627i</v>
      </c>
      <c r="F384" t="str">
        <f t="shared" si="100"/>
        <v>2.90990990989595-41132.098034129i</v>
      </c>
      <c r="G384" t="str">
        <f t="shared" si="101"/>
        <v>0.999999999995203-2.19026245704427E-06i</v>
      </c>
      <c r="H384" t="str">
        <f t="shared" si="102"/>
        <v>470.58830204617+0.087430177203638i</v>
      </c>
      <c r="I384" t="str">
        <f t="shared" si="103"/>
        <v>33.6192981402958-131051.720274019i</v>
      </c>
      <c r="K384" t="str">
        <f t="shared" si="104"/>
        <v>0.0106249981261147-4.16427129857373E-06i</v>
      </c>
      <c r="L384" t="str">
        <f t="shared" si="105"/>
        <v>0.00025-129.522351236337i</v>
      </c>
      <c r="M384" t="str">
        <f t="shared" si="106"/>
        <v>0.0025-34.285328268442i</v>
      </c>
      <c r="N384">
        <f t="shared" si="107"/>
        <v>90.023966369549555</v>
      </c>
      <c r="O384">
        <f t="shared" si="108"/>
        <v>77.577521014012348</v>
      </c>
      <c r="P384" s="3">
        <f t="shared" si="109"/>
        <v>77.577521014012348</v>
      </c>
      <c r="Q384" s="3">
        <f t="shared" si="110"/>
        <v>-89.976033630450445</v>
      </c>
      <c r="R384">
        <f t="shared" si="111"/>
        <v>90.023966369549555</v>
      </c>
      <c r="S384">
        <f t="shared" si="112"/>
        <v>3.6311572573840506E-3</v>
      </c>
      <c r="T384">
        <f t="shared" si="95"/>
        <v>77.577521014012348</v>
      </c>
    </row>
    <row r="385" spans="1:20" x14ac:dyDescent="0.25">
      <c r="A385">
        <f t="shared" si="96"/>
        <v>22.901931816579072</v>
      </c>
      <c r="B385">
        <f t="shared" si="113"/>
        <v>3.6449556549621098</v>
      </c>
      <c r="C385" t="str">
        <f t="shared" si="97"/>
        <v>3.16486840506925-7537.52597548012i</v>
      </c>
      <c r="D385" t="str">
        <f t="shared" si="98"/>
        <v>3.4781249999127-4366.44389652176i</v>
      </c>
      <c r="E385" t="str">
        <f t="shared" si="99"/>
        <v>162.469536952487+0.00272050813336808i</v>
      </c>
      <c r="F385" t="str">
        <f t="shared" si="100"/>
        <v>2.90990990989584-40976.3877606869i</v>
      </c>
      <c r="G385" t="str">
        <f t="shared" si="101"/>
        <v>0.999999999995166-2.19858545438096E-06i</v>
      </c>
      <c r="H385" t="str">
        <f t="shared" si="102"/>
        <v>470.58830255445+0.0877624118030266i</v>
      </c>
      <c r="I385" t="str">
        <f t="shared" si="103"/>
        <v>33.6192981298123-130555.609088071i</v>
      </c>
      <c r="K385" t="str">
        <f t="shared" si="104"/>
        <v>0.0106249981118461-4.18009552303662E-06i</v>
      </c>
      <c r="L385" t="str">
        <f t="shared" si="105"/>
        <v>0.00025-129.032029524145i</v>
      </c>
      <c r="M385" t="str">
        <f t="shared" si="106"/>
        <v>0.0025-34.1555372269795i</v>
      </c>
      <c r="N385">
        <f t="shared" si="107"/>
        <v>90.0240574416935</v>
      </c>
      <c r="O385">
        <f t="shared" si="108"/>
        <v>77.544577201598116</v>
      </c>
      <c r="P385" s="3">
        <f t="shared" si="109"/>
        <v>77.544577201598116</v>
      </c>
      <c r="Q385" s="3">
        <f t="shared" si="110"/>
        <v>-89.9759425583065</v>
      </c>
      <c r="R385">
        <f t="shared" si="111"/>
        <v>90.0240574416935</v>
      </c>
      <c r="S385">
        <f t="shared" si="112"/>
        <v>3.6449556549621098E-3</v>
      </c>
      <c r="T385">
        <f t="shared" si="95"/>
        <v>77.544577201598116</v>
      </c>
    </row>
    <row r="386" spans="1:20" x14ac:dyDescent="0.25">
      <c r="A386">
        <f t="shared" si="96"/>
        <v>22.988959157482075</v>
      </c>
      <c r="B386">
        <f t="shared" si="113"/>
        <v>3.658806486450966</v>
      </c>
      <c r="C386" t="str">
        <f t="shared" si="97"/>
        <v>3.16486840168941-7508.99181421127i</v>
      </c>
      <c r="D386" t="str">
        <f t="shared" si="98"/>
        <v>3.47812499991204-4349.91422260853i</v>
      </c>
      <c r="E386" t="str">
        <f t="shared" si="99"/>
        <v>162.469536952415+0.00273084606593798i</v>
      </c>
      <c r="F386" t="str">
        <f t="shared" si="100"/>
        <v>2.90990990989573-40821.2669463395i</v>
      </c>
      <c r="G386" t="str">
        <f t="shared" si="101"/>
        <v>0.999999999995129-2.20694007910753E-06i</v>
      </c>
      <c r="H386" t="str">
        <f t="shared" si="102"/>
        <v>470.588303066599+0.0880959088930453i</v>
      </c>
      <c r="I386" t="str">
        <f t="shared" si="103"/>
        <v>33.6192981192487-130061.375988391i</v>
      </c>
      <c r="K386" t="str">
        <f t="shared" si="104"/>
        <v>0.0106249980974689-4.19597987947841E-06i</v>
      </c>
      <c r="L386" t="str">
        <f t="shared" si="105"/>
        <v>0.00025-128.543563981017i</v>
      </c>
      <c r="M386" t="str">
        <f t="shared" si="106"/>
        <v>0.0025-34.0262375243869i</v>
      </c>
      <c r="N386">
        <f t="shared" si="107"/>
        <v>90.024148859910909</v>
      </c>
      <c r="O386">
        <f t="shared" si="108"/>
        <v>77.511633389294317</v>
      </c>
      <c r="P386" s="3">
        <f t="shared" si="109"/>
        <v>77.511633389294317</v>
      </c>
      <c r="Q386" s="3">
        <f t="shared" si="110"/>
        <v>-89.975851140089091</v>
      </c>
      <c r="R386">
        <f t="shared" si="111"/>
        <v>90.024148859910909</v>
      </c>
      <c r="S386">
        <f t="shared" si="112"/>
        <v>3.658806486450966E-3</v>
      </c>
      <c r="T386">
        <f t="shared" si="95"/>
        <v>77.511633389294317</v>
      </c>
    </row>
    <row r="387" spans="1:20" x14ac:dyDescent="0.25">
      <c r="A387">
        <f t="shared" si="96"/>
        <v>23.07631720228051</v>
      </c>
      <c r="B387">
        <f t="shared" si="113"/>
        <v>3.6727099510994798</v>
      </c>
      <c r="C387" t="str">
        <f t="shared" si="97"/>
        <v>3.16486839828377-7480.56567231063i</v>
      </c>
      <c r="D387" t="str">
        <f t="shared" si="98"/>
        <v>3.47812499991137-4333.44712367177i</v>
      </c>
      <c r="E387" t="str">
        <f t="shared" si="99"/>
        <v>162.469536952343+0.00274122328267027i</v>
      </c>
      <c r="F387" t="str">
        <f t="shared" si="100"/>
        <v>2.90990990989563-40666.7333596219i</v>
      </c>
      <c r="G387" t="str">
        <f t="shared" si="101"/>
        <v>0.999999999995092-2.21532645140806E-06i</v>
      </c>
      <c r="H387" t="str">
        <f t="shared" si="102"/>
        <v>470.588303582648+0.0884306732711515i</v>
      </c>
      <c r="I387" t="str">
        <f t="shared" si="103"/>
        <v>33.6192981086052-129569.013865269i</v>
      </c>
      <c r="K387" t="str">
        <f t="shared" si="104"/>
        <v>0.0106249980829822-0.0000042119245963998i</v>
      </c>
      <c r="L387" t="str">
        <f t="shared" si="105"/>
        <v>0.00025-128.056947580212i</v>
      </c>
      <c r="M387" t="str">
        <f t="shared" si="106"/>
        <v>0.0025-33.8974273006444i</v>
      </c>
      <c r="N387">
        <f t="shared" si="107"/>
        <v>90.024240625516853</v>
      </c>
      <c r="O387">
        <f t="shared" si="108"/>
        <v>77.478689577101832</v>
      </c>
      <c r="P387" s="3">
        <f t="shared" si="109"/>
        <v>77.478689577101832</v>
      </c>
      <c r="Q387" s="3">
        <f t="shared" si="110"/>
        <v>-89.975759374483147</v>
      </c>
      <c r="R387">
        <f t="shared" si="111"/>
        <v>90.024240625516853</v>
      </c>
      <c r="S387">
        <f t="shared" si="112"/>
        <v>3.6727099510994797E-3</v>
      </c>
      <c r="T387">
        <f t="shared" si="95"/>
        <v>77.478689577101832</v>
      </c>
    </row>
    <row r="388" spans="1:20" x14ac:dyDescent="0.25">
      <c r="A388">
        <f t="shared" si="96"/>
        <v>23.164007207649174</v>
      </c>
      <c r="B388">
        <f t="shared" si="113"/>
        <v>3.6866662489136579</v>
      </c>
      <c r="C388" t="str">
        <f t="shared" si="97"/>
        <v>3.1648683948522-7452.24714085858i</v>
      </c>
      <c r="D388" t="str">
        <f t="shared" si="98"/>
        <v>3.47812499991069-4317.04236282671i</v>
      </c>
      <c r="E388" t="str">
        <f t="shared" si="99"/>
        <v>162.469536952272+0.00275163993284541i</v>
      </c>
      <c r="F388" t="str">
        <f t="shared" si="100"/>
        <v>2.90990990989552-40512.7847775164i</v>
      </c>
      <c r="G388" t="str">
        <f t="shared" si="101"/>
        <v>0.999999999995055-2.22374469192332E-06i</v>
      </c>
      <c r="H388" t="str">
        <f t="shared" si="102"/>
        <v>470.588304102631+0.0887667097530291i</v>
      </c>
      <c r="I388" t="str">
        <f t="shared" si="103"/>
        <v>33.6192980978809-129078.515635911i</v>
      </c>
      <c r="K388" t="str">
        <f t="shared" si="104"/>
        <v>0.0106249980683851-4.22792990316971E-06i</v>
      </c>
      <c r="L388" t="str">
        <f t="shared" si="105"/>
        <v>0.00025-127.57217332159i</v>
      </c>
      <c r="M388" t="str">
        <f t="shared" si="106"/>
        <v>0.0025-33.7691047027739i</v>
      </c>
      <c r="N388">
        <f t="shared" si="107"/>
        <v>90.024332739831394</v>
      </c>
      <c r="O388">
        <f t="shared" si="108"/>
        <v>77.445745765021471</v>
      </c>
      <c r="P388" s="3">
        <f t="shared" si="109"/>
        <v>77.445745765021471</v>
      </c>
      <c r="Q388" s="3">
        <f t="shared" si="110"/>
        <v>-89.975667260168606</v>
      </c>
      <c r="R388">
        <f t="shared" si="111"/>
        <v>90.024332739831394</v>
      </c>
      <c r="S388">
        <f t="shared" si="112"/>
        <v>3.6866662489136578E-3</v>
      </c>
      <c r="T388">
        <f t="shared" si="95"/>
        <v>77.445745765021471</v>
      </c>
    </row>
    <row r="389" spans="1:20" x14ac:dyDescent="0.25">
      <c r="A389">
        <f t="shared" si="96"/>
        <v>23.25203043503824</v>
      </c>
      <c r="B389">
        <f t="shared" si="113"/>
        <v>3.7006755806595297</v>
      </c>
      <c r="C389" t="str">
        <f t="shared" si="97"/>
        <v>3.16486839139459-7424.03581248361i</v>
      </c>
      <c r="D389" t="str">
        <f t="shared" si="98"/>
        <v>3.47812499991002-4300.69970408539i</v>
      </c>
      <c r="E389" t="str">
        <f t="shared" si="99"/>
        <v>162.469536952199+0.00276209616631077i</v>
      </c>
      <c r="F389" t="str">
        <f t="shared" si="100"/>
        <v>2.90990990989542-40359.4189854212i</v>
      </c>
      <c r="G389" t="str">
        <f t="shared" si="101"/>
        <v>0.999999999995017-2.23219492175255E-06i</v>
      </c>
      <c r="H389" t="str">
        <f t="shared" si="102"/>
        <v>470.588304626566+0.089104023172659i</v>
      </c>
      <c r="I389" t="str">
        <f t="shared" si="103"/>
        <v>33.6192980870742-128589.874244335i</v>
      </c>
      <c r="K389" t="str">
        <f t="shared" si="104"/>
        <v>0.010624998053677-4.24399603002871E-06i</v>
      </c>
      <c r="L389" t="str">
        <f t="shared" si="105"/>
        <v>0.00025-127.08923423151i</v>
      </c>
      <c r="M389" t="str">
        <f t="shared" si="106"/>
        <v>0.0025-33.6412678848116i</v>
      </c>
      <c r="N389">
        <f t="shared" si="107"/>
        <v>90.024425204179579</v>
      </c>
      <c r="O389">
        <f t="shared" si="108"/>
        <v>77.412801953054185</v>
      </c>
      <c r="P389" s="3">
        <f t="shared" si="109"/>
        <v>77.412801953054185</v>
      </c>
      <c r="Q389" s="3">
        <f t="shared" si="110"/>
        <v>-89.975574795820421</v>
      </c>
      <c r="R389">
        <f t="shared" si="111"/>
        <v>90.024425204179579</v>
      </c>
      <c r="S389">
        <f t="shared" si="112"/>
        <v>3.7006755806595296E-3</v>
      </c>
      <c r="T389">
        <f t="shared" si="95"/>
        <v>77.412801953054185</v>
      </c>
    </row>
    <row r="390" spans="1:20" x14ac:dyDescent="0.25">
      <c r="A390">
        <f t="shared" si="96"/>
        <v>23.340388150691386</v>
      </c>
      <c r="B390">
        <f t="shared" si="113"/>
        <v>3.714738147866036</v>
      </c>
      <c r="C390" t="str">
        <f t="shared" si="97"/>
        <v>3.16486838791057-7395.93128135616i</v>
      </c>
      <c r="D390" t="str">
        <f t="shared" si="98"/>
        <v>3.47812499990933-4284.41891235315i</v>
      </c>
      <c r="E390" t="str">
        <f t="shared" si="99"/>
        <v>162.469536952126+0.00277259213348316i</v>
      </c>
      <c r="F390" t="str">
        <f t="shared" si="100"/>
        <v>2.9099099098953-40206.6337771175i</v>
      </c>
      <c r="G390" t="str">
        <f t="shared" si="101"/>
        <v>0.999999999994979-2.24067726245512E-06i</v>
      </c>
      <c r="H390" t="str">
        <f t="shared" si="102"/>
        <v>470.588305154496+0.0894426183824003i</v>
      </c>
      <c r="I390" t="str">
        <f t="shared" si="103"/>
        <v>33.6192980761858-128103.082661271i</v>
      </c>
      <c r="K390" t="str">
        <f t="shared" si="104"/>
        <v>0.0106249980388568-4.26012320809229E-06i</v>
      </c>
      <c r="L390" t="str">
        <f t="shared" si="105"/>
        <v>0.00025-126.608123362732i</v>
      </c>
      <c r="M390" t="str">
        <f t="shared" si="106"/>
        <v>0.0025-33.513915007782i</v>
      </c>
      <c r="N390">
        <f t="shared" si="107"/>
        <v>90.024518019891602</v>
      </c>
      <c r="O390">
        <f t="shared" si="108"/>
        <v>77.379858141200671</v>
      </c>
      <c r="P390" s="3">
        <f t="shared" si="109"/>
        <v>77.379858141200671</v>
      </c>
      <c r="Q390" s="3">
        <f t="shared" si="110"/>
        <v>-89.975481980108398</v>
      </c>
      <c r="R390">
        <f t="shared" si="111"/>
        <v>90.024518019891602</v>
      </c>
      <c r="S390">
        <f t="shared" si="112"/>
        <v>3.7147381478660358E-3</v>
      </c>
      <c r="T390">
        <f t="shared" si="95"/>
        <v>77.379858141200671</v>
      </c>
    </row>
    <row r="391" spans="1:20" x14ac:dyDescent="0.25">
      <c r="A391">
        <f t="shared" si="96"/>
        <v>23.429081625664015</v>
      </c>
      <c r="B391">
        <f t="shared" si="113"/>
        <v>3.7288541528279269</v>
      </c>
      <c r="C391" t="str">
        <f t="shared" si="97"/>
        <v>3.16486838440005-7367.93314318323i</v>
      </c>
      <c r="D391" t="str">
        <f t="shared" si="98"/>
        <v>3.47812499990865-4268.19975342536i</v>
      </c>
      <c r="E391" t="str">
        <f t="shared" si="99"/>
        <v>162.469536952052+0.00278312798535038i</v>
      </c>
      <c r="F391" t="str">
        <f t="shared" si="100"/>
        <v>2.90990990989519-40054.4269547392i</v>
      </c>
      <c r="G391" t="str">
        <f t="shared" si="101"/>
        <v>0.999999999994941-2.24919183605237E-06i</v>
      </c>
      <c r="H391" t="str">
        <f t="shared" si="102"/>
        <v>470.588305686444+0.0897825002530408i</v>
      </c>
      <c r="I391" t="str">
        <f t="shared" si="103"/>
        <v>33.6192980652142-127618.133884058i</v>
      </c>
      <c r="K391" t="str">
        <f t="shared" si="104"/>
        <v>0.0106249980239238-4.27631166935411E-06i</v>
      </c>
      <c r="L391" t="str">
        <f t="shared" si="105"/>
        <v>0.00025-126.128833794314i</v>
      </c>
      <c r="M391" t="str">
        <f t="shared" si="106"/>
        <v>0.0025-33.3870442396712i</v>
      </c>
      <c r="N391">
        <f t="shared" si="107"/>
        <v>90.024611188302615</v>
      </c>
      <c r="O391">
        <f t="shared" si="108"/>
        <v>77.346914329461953</v>
      </c>
      <c r="P391" s="3">
        <f t="shared" si="109"/>
        <v>77.346914329461953</v>
      </c>
      <c r="Q391" s="3">
        <f t="shared" si="110"/>
        <v>-89.975388811697385</v>
      </c>
      <c r="R391">
        <f t="shared" si="111"/>
        <v>90.024611188302615</v>
      </c>
      <c r="S391">
        <f t="shared" si="112"/>
        <v>3.7288541528279267E-3</v>
      </c>
      <c r="T391">
        <f t="shared" si="95"/>
        <v>77.346914329461953</v>
      </c>
    </row>
    <row r="392" spans="1:20" x14ac:dyDescent="0.25">
      <c r="A392">
        <f t="shared" si="96"/>
        <v>23.518112135841537</v>
      </c>
      <c r="B392">
        <f t="shared" si="113"/>
        <v>3.743023798608673</v>
      </c>
      <c r="C392" t="str">
        <f t="shared" si="97"/>
        <v>3.1648683808628-7340.04099520211i</v>
      </c>
      <c r="D392" t="str">
        <f t="shared" si="98"/>
        <v>3.47812499990795-4252.04199398395i</v>
      </c>
      <c r="E392" t="str">
        <f t="shared" si="99"/>
        <v>162.469536951977+0.00279370387347526i</v>
      </c>
      <c r="F392" t="str">
        <f t="shared" si="100"/>
        <v>2.90990990989508-39902.7963287398i</v>
      </c>
      <c r="G392" t="str">
        <f t="shared" si="101"/>
        <v>0.999999999994903-2.25773876502928E-06i</v>
      </c>
      <c r="H392" t="str">
        <f t="shared" si="102"/>
        <v>470.588306222441+0.090123673673883i</v>
      </c>
      <c r="I392" t="str">
        <f t="shared" si="103"/>
        <v>33.6192980541589-127135.020936546i</v>
      </c>
      <c r="K392" t="str">
        <f t="shared" si="104"/>
        <v>0.0106249980088771-4.29256164668942E-06i</v>
      </c>
      <c r="L392" t="str">
        <f t="shared" si="105"/>
        <v>0.00025-125.651358631514i</v>
      </c>
      <c r="M392" t="str">
        <f t="shared" si="106"/>
        <v>0.0025-33.2606537554008i</v>
      </c>
      <c r="N392">
        <f t="shared" si="107"/>
        <v>90.024704710752815</v>
      </c>
      <c r="O392">
        <f t="shared" si="108"/>
        <v>77.313970517838769</v>
      </c>
      <c r="P392" s="3">
        <f t="shared" si="109"/>
        <v>77.313970517838769</v>
      </c>
      <c r="Q392" s="3">
        <f t="shared" si="110"/>
        <v>-89.975295289247185</v>
      </c>
      <c r="R392">
        <f t="shared" si="111"/>
        <v>90.024704710752815</v>
      </c>
      <c r="S392">
        <f t="shared" si="112"/>
        <v>3.743023798608673E-3</v>
      </c>
      <c r="T392">
        <f t="shared" si="95"/>
        <v>77.313970517838769</v>
      </c>
    </row>
    <row r="393" spans="1:20" x14ac:dyDescent="0.25">
      <c r="A393">
        <f t="shared" si="96"/>
        <v>23.607480961957737</v>
      </c>
      <c r="B393">
        <f t="shared" si="113"/>
        <v>3.7572472890433861</v>
      </c>
      <c r="C393" t="str">
        <f t="shared" si="97"/>
        <v>3.16486837729861-7312.25443617502i</v>
      </c>
      <c r="D393" t="str">
        <f t="shared" si="98"/>
        <v>3.47812499990725-4235.94540159415i</v>
      </c>
      <c r="E393" t="str">
        <f t="shared" si="99"/>
        <v>162.469536951903+0.002804319949995i</v>
      </c>
      <c r="F393" t="str">
        <f t="shared" si="100"/>
        <v>2.90990990989497-39751.739717862i</v>
      </c>
      <c r="G393" t="str">
        <f t="shared" si="101"/>
        <v>0.999999999994864-0.0000022663181723363i</v>
      </c>
      <c r="H393" t="str">
        <f t="shared" si="102"/>
        <v>470.588306762522+0.0904661435528087i</v>
      </c>
      <c r="I393" t="str">
        <f t="shared" si="103"/>
        <v>33.6192980430198-126653.736868992i</v>
      </c>
      <c r="K393" t="str">
        <f t="shared" si="104"/>
        <v>0.0106249979937158-4.30887337385842E-06i</v>
      </c>
      <c r="L393" t="str">
        <f t="shared" si="105"/>
        <v>0.00025-125.175691005692i</v>
      </c>
      <c r="M393" t="str">
        <f t="shared" si="106"/>
        <v>0.0025-33.1347417368009i</v>
      </c>
      <c r="N393">
        <f t="shared" si="107"/>
        <v>90.024798588587586</v>
      </c>
      <c r="O393">
        <f t="shared" si="108"/>
        <v>77.28102670633217</v>
      </c>
      <c r="P393" s="3">
        <f t="shared" si="109"/>
        <v>77.28102670633217</v>
      </c>
      <c r="Q393" s="3">
        <f t="shared" si="110"/>
        <v>-89.975201411412414</v>
      </c>
      <c r="R393">
        <f t="shared" si="111"/>
        <v>90.024798588587586</v>
      </c>
      <c r="S393">
        <f t="shared" si="112"/>
        <v>3.757247289043386E-3</v>
      </c>
      <c r="T393">
        <f t="shared" si="95"/>
        <v>77.28102670633217</v>
      </c>
    </row>
    <row r="394" spans="1:20" x14ac:dyDescent="0.25">
      <c r="A394">
        <f t="shared" si="96"/>
        <v>23.697189389613175</v>
      </c>
      <c r="B394">
        <f t="shared" si="113"/>
        <v>3.7715248287417511</v>
      </c>
      <c r="C394" t="str">
        <f t="shared" si="97"/>
        <v>3.16486837370729-7284.57306638286i</v>
      </c>
      <c r="D394" t="str">
        <f t="shared" si="98"/>
        <v>3.47812499990653-4219.90974470104i</v>
      </c>
      <c r="E394" t="str">
        <f t="shared" si="99"/>
        <v>162.469536951828+0.00281497636762624i</v>
      </c>
      <c r="F394" t="str">
        <f t="shared" si="100"/>
        <v>2.90990990989485-39601.2549491055i</v>
      </c>
      <c r="G394" t="str">
        <f t="shared" si="101"/>
        <v>0.999999999994825-2.27493018139109E-06i</v>
      </c>
      <c r="H394" t="str">
        <f t="shared" si="102"/>
        <v>470.588307306712+0.0908099148163463i</v>
      </c>
      <c r="I394" t="str">
        <f t="shared" si="103"/>
        <v>33.6192980317956-126174.274757963i</v>
      </c>
      <c r="K394" t="str">
        <f t="shared" si="104"/>
        <v>0.0106249979784391-4.32524708550955E-06i</v>
      </c>
      <c r="L394" t="str">
        <f t="shared" si="105"/>
        <v>0.00025-124.70182407421i</v>
      </c>
      <c r="M394" t="str">
        <f t="shared" si="106"/>
        <v>0.0025-33.0093063725851i</v>
      </c>
      <c r="N394">
        <f t="shared" si="107"/>
        <v>90.024892823157387</v>
      </c>
      <c r="O394">
        <f t="shared" si="108"/>
        <v>77.248082894942897</v>
      </c>
      <c r="P394" s="3">
        <f t="shared" si="109"/>
        <v>77.248082894942897</v>
      </c>
      <c r="Q394" s="3">
        <f t="shared" si="110"/>
        <v>-89.975107176842613</v>
      </c>
      <c r="R394">
        <f t="shared" si="111"/>
        <v>90.024892823157387</v>
      </c>
      <c r="S394">
        <f t="shared" si="112"/>
        <v>3.7715248287417511E-3</v>
      </c>
      <c r="T394">
        <f t="shared" si="95"/>
        <v>77.248082894942897</v>
      </c>
    </row>
    <row r="395" spans="1:20" x14ac:dyDescent="0.25">
      <c r="A395">
        <f t="shared" si="96"/>
        <v>23.787238709293707</v>
      </c>
      <c r="B395">
        <f t="shared" si="113"/>
        <v>3.7858566230909698</v>
      </c>
      <c r="C395" t="str">
        <f t="shared" si="97"/>
        <v>3.1648683700886-7256.99648761979i</v>
      </c>
      <c r="D395" t="str">
        <f t="shared" si="98"/>
        <v>3.47812499990583-4203.93479262635i</v>
      </c>
      <c r="E395" t="str">
        <f t="shared" si="99"/>
        <v>162.469536951751+0.00282567327966553i</v>
      </c>
      <c r="F395" t="str">
        <f t="shared" si="100"/>
        <v>2.90990990989474-39451.3398576967i</v>
      </c>
      <c r="G395" t="str">
        <f t="shared" si="101"/>
        <v>0.999999999994785-2.28357491608029E-06i</v>
      </c>
      <c r="H395" t="str">
        <f t="shared" si="102"/>
        <v>470.58830785505+0.0911549924097477i</v>
      </c>
      <c r="I395" t="str">
        <f t="shared" si="103"/>
        <v>33.6192980204861-125696.627706238i</v>
      </c>
      <c r="K395" t="str">
        <f t="shared" si="104"/>
        <v>0.010624997963046-0.0000043416830171829i</v>
      </c>
      <c r="L395" t="str">
        <f t="shared" si="105"/>
        <v>0.00025-124.229751020333i</v>
      </c>
      <c r="M395" t="str">
        <f t="shared" si="106"/>
        <v>0.0025-32.8843458583234i</v>
      </c>
      <c r="N395">
        <f t="shared" si="107"/>
        <v>90.024987415817776</v>
      </c>
      <c r="O395">
        <f t="shared" si="108"/>
        <v>77.215139083671801</v>
      </c>
      <c r="P395" s="3">
        <f t="shared" si="109"/>
        <v>77.215139083671801</v>
      </c>
      <c r="Q395" s="3">
        <f t="shared" si="110"/>
        <v>-89.975012584182224</v>
      </c>
      <c r="R395">
        <f t="shared" si="111"/>
        <v>90.024987415817776</v>
      </c>
      <c r="S395">
        <f t="shared" si="112"/>
        <v>3.7858566230909696E-3</v>
      </c>
      <c r="T395">
        <f t="shared" si="95"/>
        <v>77.215139083671801</v>
      </c>
    </row>
    <row r="396" spans="1:20" x14ac:dyDescent="0.25">
      <c r="A396">
        <f t="shared" si="96"/>
        <v>23.877630216389022</v>
      </c>
      <c r="B396">
        <f t="shared" si="113"/>
        <v>3.8002428782587154</v>
      </c>
      <c r="C396" t="str">
        <f t="shared" si="97"/>
        <v>3.1648683664424-7229.52430318763i</v>
      </c>
      <c r="D396" t="str">
        <f t="shared" si="98"/>
        <v>3.47812499990511-4188.02031556501i</v>
      </c>
      <c r="E396" t="str">
        <f t="shared" si="99"/>
        <v>162.469536951674+0.00283641083999148i</v>
      </c>
      <c r="F396" t="str">
        <f t="shared" si="100"/>
        <v>2.90990990989462-39301.9922870565i</v>
      </c>
      <c r="G396" t="str">
        <f t="shared" si="101"/>
        <v>0.999999999994746-2.29225250076131E-06i</v>
      </c>
      <c r="H396" t="str">
        <f t="shared" si="102"/>
        <v>470.588308407558+0.0915013812970537i</v>
      </c>
      <c r="I396" t="str">
        <f t="shared" si="103"/>
        <v>33.61929800909-125220.7888427i</v>
      </c>
      <c r="K396" t="str">
        <f t="shared" si="104"/>
        <v>0.0106249979475358-4.35818140531362E-06i</v>
      </c>
      <c r="L396" t="str">
        <f t="shared" si="105"/>
        <v>0.00025-123.759465053131i</v>
      </c>
      <c r="M396" t="str">
        <f t="shared" si="106"/>
        <v>0.0025-32.7598583964171i</v>
      </c>
      <c r="N396">
        <f t="shared" si="107"/>
        <v>90.025082367929514</v>
      </c>
      <c r="O396">
        <f t="shared" si="108"/>
        <v>77.182195272519962</v>
      </c>
      <c r="P396" s="3">
        <f t="shared" si="109"/>
        <v>77.182195272519962</v>
      </c>
      <c r="Q396" s="3">
        <f t="shared" si="110"/>
        <v>-89.974917632070486</v>
      </c>
      <c r="R396">
        <f t="shared" si="111"/>
        <v>90.025082367929514</v>
      </c>
      <c r="S396">
        <f t="shared" si="112"/>
        <v>3.8002428782587154E-3</v>
      </c>
      <c r="T396">
        <f t="shared" si="95"/>
        <v>77.182195272519962</v>
      </c>
    </row>
    <row r="397" spans="1:20" x14ac:dyDescent="0.25">
      <c r="A397">
        <f t="shared" si="96"/>
        <v>23.968365211211303</v>
      </c>
      <c r="B397">
        <f t="shared" si="113"/>
        <v>3.8146838011960988</v>
      </c>
      <c r="C397" t="str">
        <f t="shared" si="97"/>
        <v>3.1648683627684-7202.1561178897i</v>
      </c>
      <c r="D397" t="str">
        <f t="shared" si="98"/>
        <v>3.47812499990439-4172.16608458193i</v>
      </c>
      <c r="E397" t="str">
        <f t="shared" si="99"/>
        <v>162.469536951598+0.00284718920306777i</v>
      </c>
      <c r="F397" t="str">
        <f t="shared" si="100"/>
        <v>2.9099099098945-39153.2100887699i</v>
      </c>
      <c r="G397" t="str">
        <f t="shared" si="101"/>
        <v>0.999999999994706-2.30096306026411E-06i</v>
      </c>
      <c r="H397" t="str">
        <f t="shared" si="102"/>
        <v>470.588308964278+0.0918490864611746i</v>
      </c>
      <c r="I397" t="str">
        <f t="shared" si="103"/>
        <v>33.6192979976078-124746.75132225i</v>
      </c>
      <c r="K397" t="str">
        <f t="shared" si="104"/>
        <v>0.0106249979319074-4.37474248723533E-06i</v>
      </c>
      <c r="L397" t="str">
        <f t="shared" si="105"/>
        <v>0.00025-123.290959407383i</v>
      </c>
      <c r="M397" t="str">
        <f t="shared" si="106"/>
        <v>0.0025-32.635842196072i</v>
      </c>
      <c r="N397">
        <f t="shared" si="107"/>
        <v>90.025177680858491</v>
      </c>
      <c r="O397">
        <f t="shared" si="108"/>
        <v>77.149251461488205</v>
      </c>
      <c r="P397" s="3">
        <f t="shared" si="109"/>
        <v>77.149251461488205</v>
      </c>
      <c r="Q397" s="3">
        <f t="shared" si="110"/>
        <v>-89.974822319141509</v>
      </c>
      <c r="R397">
        <f t="shared" si="111"/>
        <v>90.025177680858491</v>
      </c>
      <c r="S397">
        <f t="shared" si="112"/>
        <v>3.8146838011960988E-3</v>
      </c>
      <c r="T397">
        <f t="shared" si="95"/>
        <v>77.149251461488205</v>
      </c>
    </row>
    <row r="398" spans="1:20" x14ac:dyDescent="0.25">
      <c r="A398">
        <f t="shared" si="96"/>
        <v>24.059444999013905</v>
      </c>
      <c r="B398">
        <f t="shared" si="113"/>
        <v>3.8291795996406441</v>
      </c>
      <c r="C398" t="str">
        <f t="shared" si="97"/>
        <v>3.16486835906645-7174.89153802544i</v>
      </c>
      <c r="D398" t="str">
        <f t="shared" si="98"/>
        <v>3.47812499990366-4156.37187160868i</v>
      </c>
      <c r="E398" t="str">
        <f t="shared" si="99"/>
        <v>162.469536951519+0.00285800852394586i</v>
      </c>
      <c r="F398" t="str">
        <f t="shared" si="100"/>
        <v>2.90990990989439-39004.9911225552i</v>
      </c>
      <c r="G398" t="str">
        <f t="shared" si="101"/>
        <v>0.999999999994665-2.30970671989302E-06i</v>
      </c>
      <c r="H398" t="str">
        <f t="shared" si="102"/>
        <v>470.588309525232+0.0921981129039466i</v>
      </c>
      <c r="I398" t="str">
        <f t="shared" si="103"/>
        <v>33.6192979860376-124274.508325698i</v>
      </c>
      <c r="K398" t="str">
        <f t="shared" si="104"/>
        <v>0.0106249979161601-4.39136650118344E-06i</v>
      </c>
      <c r="L398" t="str">
        <f t="shared" si="105"/>
        <v>0.00025-122.824227343478i</v>
      </c>
      <c r="M398" t="str">
        <f t="shared" si="106"/>
        <v>0.0025-32.5122954732735i</v>
      </c>
      <c r="N398">
        <f t="shared" si="107"/>
        <v>90.025273355975784</v>
      </c>
      <c r="O398">
        <f t="shared" si="108"/>
        <v>77.116307650577397</v>
      </c>
      <c r="P398" s="3">
        <f t="shared" si="109"/>
        <v>77.116307650577397</v>
      </c>
      <c r="Q398" s="3">
        <f t="shared" si="110"/>
        <v>-89.974726644024216</v>
      </c>
      <c r="R398">
        <f t="shared" si="111"/>
        <v>90.025273355975784</v>
      </c>
      <c r="S398">
        <f t="shared" si="112"/>
        <v>3.8291795996406443E-3</v>
      </c>
      <c r="T398">
        <f t="shared" si="95"/>
        <v>77.116307650577397</v>
      </c>
    </row>
    <row r="399" spans="1:20" x14ac:dyDescent="0.25">
      <c r="A399">
        <f t="shared" si="96"/>
        <v>24.150870890010157</v>
      </c>
      <c r="B399">
        <f t="shared" si="113"/>
        <v>3.8437304821192786</v>
      </c>
      <c r="C399" t="str">
        <f t="shared" si="97"/>
        <v>3.16486835533628-7147.73017138472i</v>
      </c>
      <c r="D399" t="str">
        <f t="shared" si="98"/>
        <v>3.47812499990292-4140.63744944018i</v>
      </c>
      <c r="E399" t="str">
        <f t="shared" si="99"/>
        <v>162.469536951441+0.00286886895826458i</v>
      </c>
      <c r="F399" t="str">
        <f t="shared" si="100"/>
        <v>2.90990990989426-38857.3332562326i</v>
      </c>
      <c r="G399" t="str">
        <f t="shared" si="101"/>
        <v>0.999999999994625-2.31848360542852E-06i</v>
      </c>
      <c r="H399" t="str">
        <f t="shared" si="102"/>
        <v>470.588310090462+0.0925484656462207i</v>
      </c>
      <c r="I399" t="str">
        <f t="shared" si="103"/>
        <v>33.6192979743797-123804.05305967i</v>
      </c>
      <c r="K399" t="str">
        <f t="shared" si="104"/>
        <v>0.0106249979002928-4.40805368629868E-06i</v>
      </c>
      <c r="L399" t="str">
        <f t="shared" si="105"/>
        <v>0.00025-122.359262147318i</v>
      </c>
      <c r="M399" t="str">
        <f t="shared" si="106"/>
        <v>0.0025-32.3892164507606i</v>
      </c>
      <c r="N399">
        <f t="shared" si="107"/>
        <v>90.02536939465773</v>
      </c>
      <c r="O399">
        <f t="shared" si="108"/>
        <v>77.083363839788476</v>
      </c>
      <c r="P399" s="3">
        <f t="shared" si="109"/>
        <v>77.083363839788476</v>
      </c>
      <c r="Q399" s="3">
        <f t="shared" si="110"/>
        <v>-89.97463060534227</v>
      </c>
      <c r="R399">
        <f t="shared" si="111"/>
        <v>90.02536939465773</v>
      </c>
      <c r="S399">
        <f t="shared" si="112"/>
        <v>3.8437304821192786E-3</v>
      </c>
      <c r="T399">
        <f t="shared" si="95"/>
        <v>77.083363839788476</v>
      </c>
    </row>
    <row r="400" spans="1:20" x14ac:dyDescent="0.25">
      <c r="A400">
        <f t="shared" si="96"/>
        <v>24.242644199392199</v>
      </c>
      <c r="B400">
        <f t="shared" si="113"/>
        <v>3.8583366579513321</v>
      </c>
      <c r="C400" t="str">
        <f t="shared" si="97"/>
        <v>3.16486835157774-7120.67162724225i</v>
      </c>
      <c r="D400" t="str">
        <f t="shared" si="98"/>
        <v>3.47812499990219-4124.96259173152i</v>
      </c>
      <c r="E400" t="str">
        <f t="shared" si="99"/>
        <v>162.469536951363+0.00287977066225585i</v>
      </c>
      <c r="F400" t="str">
        <f t="shared" si="100"/>
        <v>2.90990990989415-38710.2343656944i</v>
      </c>
      <c r="G400" t="str">
        <f t="shared" si="101"/>
        <v>0.999999999994584-2.32729384312904E-06i</v>
      </c>
      <c r="H400" t="str">
        <f t="shared" si="102"/>
        <v>470.588310659995+0.0929001497279229i</v>
      </c>
      <c r="I400" t="str">
        <f t="shared" si="103"/>
        <v>33.6192979626331-123335.37875651i</v>
      </c>
      <c r="K400" t="str">
        <f t="shared" si="104"/>
        <v>0.0106249978843047-4.42480428263052E-06i</v>
      </c>
      <c r="L400" t="str">
        <f t="shared" si="105"/>
        <v>0.00025-121.896057130223i</v>
      </c>
      <c r="M400" t="str">
        <f t="shared" si="106"/>
        <v>0.0025-32.2666033580002i</v>
      </c>
      <c r="N400">
        <f t="shared" si="107"/>
        <v>90.025465798285865</v>
      </c>
      <c r="O400">
        <f t="shared" si="108"/>
        <v>77.050420029122478</v>
      </c>
      <c r="P400" s="3">
        <f t="shared" si="109"/>
        <v>77.050420029122478</v>
      </c>
      <c r="Q400" s="3">
        <f t="shared" si="110"/>
        <v>-89.974534201714135</v>
      </c>
      <c r="R400">
        <f t="shared" si="111"/>
        <v>90.025465798285865</v>
      </c>
      <c r="S400">
        <f t="shared" si="112"/>
        <v>3.8583366579513323E-3</v>
      </c>
      <c r="T400">
        <f t="shared" si="95"/>
        <v>77.050420029122478</v>
      </c>
    </row>
    <row r="401" spans="1:20" x14ac:dyDescent="0.25">
      <c r="A401">
        <f t="shared" si="96"/>
        <v>24.33476624734989</v>
      </c>
      <c r="B401">
        <f t="shared" si="113"/>
        <v>3.8729983372515471</v>
      </c>
      <c r="C401" t="str">
        <f t="shared" si="97"/>
        <v>3.16486834779056-7093.71551635163i</v>
      </c>
      <c r="D401" t="str">
        <f t="shared" si="98"/>
        <v>3.47812499990144-4109.34707299459i</v>
      </c>
      <c r="E401" t="str">
        <f t="shared" si="99"/>
        <v>162.469536951282+0.00289071379274497i</v>
      </c>
      <c r="F401" t="str">
        <f t="shared" si="100"/>
        <v>2.90990990989403-38563.6923348734i</v>
      </c>
      <c r="G401" t="str">
        <f t="shared" si="101"/>
        <v>0.999999999994542-2.33613755973284E-06i</v>
      </c>
      <c r="H401" t="str">
        <f t="shared" si="102"/>
        <v>470.588311233862+0.0932531702081298i</v>
      </c>
      <c r="I401" t="str">
        <f t="shared" si="103"/>
        <v>33.6192979507966-122868.47867418i</v>
      </c>
      <c r="K401" t="str">
        <f t="shared" si="104"/>
        <v>0.0106249978681949-4.44161853114057E-06i</v>
      </c>
      <c r="L401" t="str">
        <f t="shared" si="105"/>
        <v>0.00025-121.434605628834i</v>
      </c>
      <c r="M401" t="str">
        <f t="shared" si="106"/>
        <v>0.0025-32.1444544311618i</v>
      </c>
      <c r="N401">
        <f t="shared" si="107"/>
        <v>90.025562568246983</v>
      </c>
      <c r="O401">
        <f t="shared" si="108"/>
        <v>77.017476218580143</v>
      </c>
      <c r="P401" s="3">
        <f t="shared" si="109"/>
        <v>77.017476218580143</v>
      </c>
      <c r="Q401" s="3">
        <f t="shared" si="110"/>
        <v>-89.974437431753017</v>
      </c>
      <c r="R401">
        <f t="shared" si="111"/>
        <v>90.025562568246983</v>
      </c>
      <c r="S401">
        <f t="shared" si="112"/>
        <v>3.8729983372515469E-3</v>
      </c>
      <c r="T401">
        <f t="shared" si="95"/>
        <v>77.017476218580143</v>
      </c>
    </row>
    <row r="402" spans="1:20" x14ac:dyDescent="0.25">
      <c r="A402">
        <f t="shared" si="96"/>
        <v>24.427238359089817</v>
      </c>
      <c r="B402">
        <f t="shared" si="113"/>
        <v>3.887715730933103</v>
      </c>
      <c r="C402" t="str">
        <f t="shared" si="97"/>
        <v>3.16486834397456-7066.8614509403i</v>
      </c>
      <c r="D402" t="str">
        <f t="shared" si="98"/>
        <v>3.47812499990069-4093.79066859491i</v>
      </c>
      <c r="E402" t="str">
        <f t="shared" si="99"/>
        <v>162.469536951202+0.00290169850715231i</v>
      </c>
      <c r="F402" t="str">
        <f t="shared" si="100"/>
        <v>2.90990990989391-38417.7050557136i</v>
      </c>
      <c r="G402" t="str">
        <f t="shared" si="101"/>
        <v>0.999999999994501-2.34501488245972E-06i</v>
      </c>
      <c r="H402" t="str">
        <f t="shared" si="102"/>
        <v>470.588311812101+0.0936075321651465i</v>
      </c>
      <c r="I402" t="str">
        <f t="shared" si="103"/>
        <v>33.6192979388703-122403.346096166i</v>
      </c>
      <c r="K402" t="str">
        <f t="shared" si="104"/>
        <v>0.0106249978519624-4.45849667370611E-06i</v>
      </c>
      <c r="L402" t="str">
        <f t="shared" si="105"/>
        <v>0.00025-120.974901005015i</v>
      </c>
      <c r="M402" t="str">
        <f t="shared" si="106"/>
        <v>0.0025-32.0227679130921i</v>
      </c>
      <c r="N402">
        <f t="shared" si="107"/>
        <v>90.025659705933109</v>
      </c>
      <c r="O402">
        <f t="shared" si="108"/>
        <v>76.984532408162579</v>
      </c>
      <c r="P402" s="3">
        <f t="shared" si="109"/>
        <v>76.984532408162579</v>
      </c>
      <c r="Q402" s="3">
        <f t="shared" si="110"/>
        <v>-89.974340294066891</v>
      </c>
      <c r="R402">
        <f t="shared" si="111"/>
        <v>90.025659705933109</v>
      </c>
      <c r="S402">
        <f t="shared" si="112"/>
        <v>3.887715730933103E-3</v>
      </c>
      <c r="T402">
        <f t="shared" si="95"/>
        <v>76.984532408162579</v>
      </c>
    </row>
    <row r="403" spans="1:20" x14ac:dyDescent="0.25">
      <c r="A403">
        <f t="shared" si="96"/>
        <v>24.520061864854359</v>
      </c>
      <c r="B403">
        <f t="shared" si="113"/>
        <v>3.9024890507106487</v>
      </c>
      <c r="C403" t="str">
        <f t="shared" si="97"/>
        <v>3.16486834012949-7040.10904470341i</v>
      </c>
      <c r="D403" t="str">
        <f t="shared" si="98"/>
        <v>3.47812499989993-4078.29315474837i</v>
      </c>
      <c r="E403" t="str">
        <f t="shared" si="99"/>
        <v>162.469536951121+0.00291272496349709i</v>
      </c>
      <c r="F403" t="str">
        <f t="shared" si="100"/>
        <v>2.90990990989378-38272.2704281385i</v>
      </c>
      <c r="G403" t="str">
        <f t="shared" si="101"/>
        <v>0.999999999994459-2.35392593901298E-06i</v>
      </c>
      <c r="H403" t="str">
        <f t="shared" si="102"/>
        <v>470.588312394743+0.0939632406965724i</v>
      </c>
      <c r="I403" t="str">
        <f t="shared" si="103"/>
        <v>33.6192979268529-121939.974331378i</v>
      </c>
      <c r="K403" t="str">
        <f t="shared" si="104"/>
        <v>0.0106249978356063-4.47543895312354E-06i</v>
      </c>
      <c r="L403" t="str">
        <f t="shared" si="105"/>
        <v>0.00025-120.516936645761i</v>
      </c>
      <c r="M403" t="str">
        <f t="shared" si="106"/>
        <v>0.0025-31.9015420532896i</v>
      </c>
      <c r="N403">
        <f t="shared" si="107"/>
        <v>90.025757212741595</v>
      </c>
      <c r="O403">
        <f t="shared" si="108"/>
        <v>76.951588597870625</v>
      </c>
      <c r="P403" s="3">
        <f t="shared" si="109"/>
        <v>76.951588597870625</v>
      </c>
      <c r="Q403" s="3">
        <f t="shared" si="110"/>
        <v>-89.974242787258405</v>
      </c>
      <c r="R403">
        <f t="shared" si="111"/>
        <v>90.025757212741595</v>
      </c>
      <c r="S403">
        <f t="shared" si="112"/>
        <v>3.9024890507106487E-3</v>
      </c>
      <c r="T403">
        <f t="shared" si="95"/>
        <v>76.951588597870625</v>
      </c>
    </row>
    <row r="404" spans="1:20" x14ac:dyDescent="0.25">
      <c r="A404">
        <f t="shared" si="96"/>
        <v>24.613238099940805</v>
      </c>
      <c r="B404">
        <f t="shared" si="113"/>
        <v>3.9173185091033491</v>
      </c>
      <c r="C404" t="str">
        <f t="shared" si="97"/>
        <v>3.16486833625511-7013.45791279867i</v>
      </c>
      <c r="D404" t="str">
        <f t="shared" si="98"/>
        <v>3.47812499989917-4062.85430851807i</v>
      </c>
      <c r="E404" t="str">
        <f t="shared" si="99"/>
        <v>162.469536951039+0.00292379332039939i</v>
      </c>
      <c r="F404" t="str">
        <f t="shared" si="100"/>
        <v>2.90990990989366-38127.3863600226i</v>
      </c>
      <c r="G404" t="str">
        <f t="shared" si="101"/>
        <v>0.999999999994417-2.36287085758113E-06i</v>
      </c>
      <c r="H404" t="str">
        <f t="shared" si="102"/>
        <v>470.588312981823+0.0943203009193795i</v>
      </c>
      <c r="I404" t="str">
        <f t="shared" si="103"/>
        <v>33.6192979147444-121478.356714061i</v>
      </c>
      <c r="K404" t="str">
        <f t="shared" si="104"/>
        <v>0.0106249978191256-4.49244561311186E-06i</v>
      </c>
      <c r="L404" t="str">
        <f t="shared" si="105"/>
        <v>0.00025-120.060705963101i</v>
      </c>
      <c r="M404" t="str">
        <f t="shared" si="106"/>
        <v>0.0025-31.7807751078797i</v>
      </c>
      <c r="N404">
        <f t="shared" si="107"/>
        <v>90.025855090075126</v>
      </c>
      <c r="O404">
        <f t="shared" si="108"/>
        <v>76.91864478770529</v>
      </c>
      <c r="P404" s="3">
        <f t="shared" si="109"/>
        <v>76.91864478770529</v>
      </c>
      <c r="Q404" s="3">
        <f t="shared" si="110"/>
        <v>-89.974144909924874</v>
      </c>
      <c r="R404">
        <f t="shared" si="111"/>
        <v>90.025855090075126</v>
      </c>
      <c r="S404">
        <f t="shared" si="112"/>
        <v>3.9173185091033492E-3</v>
      </c>
      <c r="T404">
        <f t="shared" si="95"/>
        <v>76.91864478770529</v>
      </c>
    </row>
    <row r="405" spans="1:20" x14ac:dyDescent="0.25">
      <c r="A405">
        <f t="shared" si="96"/>
        <v>24.706768404720581</v>
      </c>
      <c r="B405">
        <f t="shared" si="113"/>
        <v>3.9322043194379419</v>
      </c>
      <c r="C405" t="str">
        <f t="shared" si="97"/>
        <v>3.16486833235128-6986.90767184062i</v>
      </c>
      <c r="D405" t="str">
        <f t="shared" si="98"/>
        <v>3.4781249998984-4047.47390781097i</v>
      </c>
      <c r="E405" t="str">
        <f t="shared" si="99"/>
        <v>162.469536950957+0.0029349037370811i</v>
      </c>
      <c r="F405" t="str">
        <f t="shared" si="100"/>
        <v>2.90990990989354-37983.0507671597i</v>
      </c>
      <c r="G405" t="str">
        <f t="shared" si="101"/>
        <v>0.999999999994374-2.37184976683984E-06i</v>
      </c>
      <c r="H405" t="str">
        <f t="shared" si="102"/>
        <v>470.58831357337+0.0946787179699814i</v>
      </c>
      <c r="I405" t="str">
        <f t="shared" si="103"/>
        <v>33.6192979025434-121018.486603687i</v>
      </c>
      <c r="K405" t="str">
        <f t="shared" si="104"/>
        <v>0.0106249978025195-4.50951689831622E-06i</v>
      </c>
      <c r="L405" t="str">
        <f t="shared" si="105"/>
        <v>0.00025-119.606202394004i</v>
      </c>
      <c r="M405" t="str">
        <f t="shared" si="106"/>
        <v>0.0025-31.6604653395892i</v>
      </c>
      <c r="N405">
        <f t="shared" si="107"/>
        <v>90.025953339341669</v>
      </c>
      <c r="O405">
        <f t="shared" si="108"/>
        <v>76.885700977667568</v>
      </c>
      <c r="P405" s="3">
        <f t="shared" si="109"/>
        <v>76.885700977667568</v>
      </c>
      <c r="Q405" s="3">
        <f t="shared" si="110"/>
        <v>-89.974046660658331</v>
      </c>
      <c r="R405">
        <f t="shared" si="111"/>
        <v>90.025953339341669</v>
      </c>
      <c r="S405">
        <f t="shared" si="112"/>
        <v>3.9322043194379422E-3</v>
      </c>
      <c r="T405">
        <f t="shared" si="95"/>
        <v>76.885700977667568</v>
      </c>
    </row>
    <row r="406" spans="1:20" x14ac:dyDescent="0.25">
      <c r="A406">
        <f t="shared" si="96"/>
        <v>24.800654124658518</v>
      </c>
      <c r="B406">
        <f t="shared" si="113"/>
        <v>3.947146695851806</v>
      </c>
      <c r="C406" t="str">
        <f t="shared" si="97"/>
        <v>3.16486832841768-6960.45793989514i</v>
      </c>
      <c r="D406" t="str">
        <f t="shared" si="98"/>
        <v>3.47812499989763-4032.15173137489i</v>
      </c>
      <c r="E406" t="str">
        <f t="shared" si="99"/>
        <v>162.469536950875+0.00294605637336944i</v>
      </c>
      <c r="F406" t="str">
        <f t="shared" si="100"/>
        <v>2.90990990989342-37839.2615732341i</v>
      </c>
      <c r="G406" t="str">
        <f t="shared" si="101"/>
        <v>0.999999999994331-2.38086279595372E-06i</v>
      </c>
      <c r="H406" t="str">
        <f t="shared" si="102"/>
        <v>470.588314169424+0.0950384970043144i</v>
      </c>
      <c r="I406" t="str">
        <f t="shared" si="103"/>
        <v>33.6192978902501-120560.357384872i</v>
      </c>
      <c r="K406" t="str">
        <f t="shared" si="104"/>
        <v>0.0106249977857869-4.52665305431139E-06i</v>
      </c>
      <c r="L406" t="str">
        <f t="shared" si="105"/>
        <v>0.00025-119.153419400283i</v>
      </c>
      <c r="M406" t="str">
        <f t="shared" si="106"/>
        <v>0.0025-31.5406110177218i</v>
      </c>
      <c r="N406">
        <f t="shared" si="107"/>
        <v>90.026051961954536</v>
      </c>
      <c r="O406">
        <f t="shared" si="108"/>
        <v>76.852757167758455</v>
      </c>
      <c r="P406" s="3">
        <f t="shared" si="109"/>
        <v>76.852757167758455</v>
      </c>
      <c r="Q406" s="3">
        <f t="shared" si="110"/>
        <v>-89.973948038045464</v>
      </c>
      <c r="R406">
        <f t="shared" si="111"/>
        <v>90.026051961954536</v>
      </c>
      <c r="S406">
        <f t="shared" si="112"/>
        <v>3.9471466958518062E-3</v>
      </c>
      <c r="T406">
        <f t="shared" si="95"/>
        <v>76.852757167758455</v>
      </c>
    </row>
    <row r="407" spans="1:20" x14ac:dyDescent="0.25">
      <c r="A407">
        <f t="shared" si="96"/>
        <v>24.894896610332221</v>
      </c>
      <c r="B407">
        <f t="shared" si="113"/>
        <v>3.9621458532960427</v>
      </c>
      <c r="C407" t="str">
        <f t="shared" si="97"/>
        <v>3.16486832445417-6934.1083364739i</v>
      </c>
      <c r="D407" t="str">
        <f t="shared" si="98"/>
        <v>3.47812499989686-4016.88755879515i</v>
      </c>
      <c r="E407" t="str">
        <f t="shared" si="99"/>
        <v>162.469536950792+0.00295725138969983i</v>
      </c>
      <c r="F407" t="str">
        <f t="shared" si="100"/>
        <v>2.90990990989329-37696.0167097896i</v>
      </c>
      <c r="G407" t="str">
        <f t="shared" si="101"/>
        <v>0.999999999994288-2.38991007457824E-06i</v>
      </c>
      <c r="H407" t="str">
        <f t="shared" si="102"/>
        <v>470.588314770016+0.0953996431979016i</v>
      </c>
      <c r="I407" t="str">
        <f t="shared" si="103"/>
        <v>33.6192978778628-120103.962467273i</v>
      </c>
      <c r="K407" t="str">
        <f t="shared" si="104"/>
        <v>0.0106249977689269-4.54385432760527E-06i</v>
      </c>
      <c r="L407" t="str">
        <f t="shared" si="105"/>
        <v>0.00025-118.702350468502i</v>
      </c>
      <c r="M407" t="str">
        <f t="shared" si="106"/>
        <v>0.0025-31.421210418133i</v>
      </c>
      <c r="N407">
        <f t="shared" si="107"/>
        <v>90.026150959332469</v>
      </c>
      <c r="O407">
        <f t="shared" si="108"/>
        <v>76.819813357978845</v>
      </c>
      <c r="P407" s="3">
        <f t="shared" si="109"/>
        <v>76.819813357978845</v>
      </c>
      <c r="Q407" s="3">
        <f t="shared" si="110"/>
        <v>-89.973849040667531</v>
      </c>
      <c r="R407">
        <f t="shared" si="111"/>
        <v>90.026150959332469</v>
      </c>
      <c r="S407">
        <f t="shared" si="112"/>
        <v>3.9621458532960426E-3</v>
      </c>
      <c r="T407">
        <f t="shared" si="95"/>
        <v>76.819813357978845</v>
      </c>
    </row>
    <row r="408" spans="1:20" x14ac:dyDescent="0.25">
      <c r="A408">
        <f t="shared" si="96"/>
        <v>24.989497217451483</v>
      </c>
      <c r="B408">
        <f t="shared" si="113"/>
        <v>3.9772020075385677</v>
      </c>
      <c r="C408" t="str">
        <f t="shared" si="97"/>
        <v>3.16486832046049-6907.85848252904i</v>
      </c>
      <c r="D408" t="str">
        <f t="shared" si="98"/>
        <v>3.47812499989606-4001.6811704915i</v>
      </c>
      <c r="E408" t="str">
        <f t="shared" si="99"/>
        <v>162.469536950708+0.00296848894711649i</v>
      </c>
      <c r="F408" t="str">
        <f t="shared" si="100"/>
        <v>2.90990990989316-37553.314116201i</v>
      </c>
      <c r="G408" t="str">
        <f t="shared" si="101"/>
        <v>0.999999999994245-2.39899173286153E-06i</v>
      </c>
      <c r="H408" t="str">
        <f t="shared" si="102"/>
        <v>470.588315375177+0.0957621617459351i</v>
      </c>
      <c r="I408" t="str">
        <f t="shared" si="103"/>
        <v>33.6192978653806-119649.295285495i</v>
      </c>
      <c r="K408" t="str">
        <f t="shared" si="104"/>
        <v>0.0106249977519386-4.56112096564254E-06i</v>
      </c>
      <c r="L408" t="str">
        <f t="shared" si="105"/>
        <v>0.00025-118.252989109885i</v>
      </c>
      <c r="M408" t="str">
        <f t="shared" si="106"/>
        <v>0.0025-31.3022618232048i</v>
      </c>
      <c r="N408">
        <f t="shared" si="107"/>
        <v>90.026250332899565</v>
      </c>
      <c r="O408">
        <f t="shared" si="108"/>
        <v>76.786869548329776</v>
      </c>
      <c r="P408" s="3">
        <f t="shared" si="109"/>
        <v>76.786869548329776</v>
      </c>
      <c r="Q408" s="3">
        <f t="shared" si="110"/>
        <v>-89.973749667100435</v>
      </c>
      <c r="R408">
        <f t="shared" si="111"/>
        <v>90.026250332899565</v>
      </c>
      <c r="S408">
        <f t="shared" si="112"/>
        <v>3.9772020075385679E-3</v>
      </c>
      <c r="T408">
        <f t="shared" si="95"/>
        <v>76.786869548329776</v>
      </c>
    </row>
    <row r="409" spans="1:20" x14ac:dyDescent="0.25">
      <c r="A409">
        <f t="shared" si="96"/>
        <v>25.084457306877798</v>
      </c>
      <c r="B409">
        <f t="shared" si="113"/>
        <v>3.9923153751672142</v>
      </c>
      <c r="C409" t="str">
        <f t="shared" si="97"/>
        <v>3.16486831643633-6881.7080004475i</v>
      </c>
      <c r="D409" t="str">
        <f t="shared" si="98"/>
        <v>3.47812499989527-3986.53234771496i</v>
      </c>
      <c r="E409" t="str">
        <f t="shared" si="99"/>
        <v>162.469536950623+0.00297976920727604i</v>
      </c>
      <c r="F409" t="str">
        <f t="shared" si="100"/>
        <v>2.90990990989304-37411.1517396435i</v>
      </c>
      <c r="G409" t="str">
        <f t="shared" si="101"/>
        <v>0.999999999994201-2.40810790144631E-06i</v>
      </c>
      <c r="H409" t="str">
        <f t="shared" si="102"/>
        <v>470.588315984953+0.0961260578633541i</v>
      </c>
      <c r="I409" t="str">
        <f t="shared" si="103"/>
        <v>33.6192978528042-119196.349299001i</v>
      </c>
      <c r="K409" t="str">
        <f t="shared" si="104"/>
        <v>0.0106249977348208-4.57845321680815E-06i</v>
      </c>
      <c r="L409" t="str">
        <f t="shared" si="105"/>
        <v>0.00025-117.805328860216i</v>
      </c>
      <c r="M409" t="str">
        <f t="shared" si="106"/>
        <v>0.0025-31.1837635218218i</v>
      </c>
      <c r="N409">
        <f t="shared" si="107"/>
        <v>90.02635008408528</v>
      </c>
      <c r="O409">
        <f t="shared" si="108"/>
        <v>76.7539257388121</v>
      </c>
      <c r="P409" s="3">
        <f t="shared" si="109"/>
        <v>76.7539257388121</v>
      </c>
      <c r="Q409" s="3">
        <f t="shared" si="110"/>
        <v>-89.97364991591472</v>
      </c>
      <c r="R409">
        <f t="shared" si="111"/>
        <v>90.02635008408528</v>
      </c>
      <c r="S409">
        <f t="shared" si="112"/>
        <v>3.9923153751672139E-3</v>
      </c>
      <c r="T409">
        <f t="shared" si="95"/>
        <v>76.7539257388121</v>
      </c>
    </row>
    <row r="410" spans="1:20" x14ac:dyDescent="0.25">
      <c r="A410">
        <f t="shared" si="96"/>
        <v>25.179778244643934</v>
      </c>
      <c r="B410">
        <f t="shared" si="113"/>
        <v>4.0074861735928495</v>
      </c>
      <c r="C410" t="str">
        <f t="shared" si="97"/>
        <v>3.16486831238161-6855.65651404603i</v>
      </c>
      <c r="D410" t="str">
        <f t="shared" si="98"/>
        <v>3.47812499989448-3971.44087254462i</v>
      </c>
      <c r="E410" t="str">
        <f t="shared" si="99"/>
        <v>162.469536950538+0.00299109233244848i</v>
      </c>
      <c r="F410" t="str">
        <f t="shared" si="100"/>
        <v>2.90990990989291-37269.5275350637i</v>
      </c>
      <c r="G410" t="str">
        <f t="shared" si="101"/>
        <v>0.999999999994157-0.0000024172587114717i</v>
      </c>
      <c r="H410" t="str">
        <f t="shared" si="102"/>
        <v>470.588316599366+0.0964913367849045i</v>
      </c>
      <c r="I410" t="str">
        <f t="shared" si="103"/>
        <v>33.6192978401315-118745.117992007i</v>
      </c>
      <c r="K410" t="str">
        <f t="shared" si="104"/>
        <v>0.0106249977175728-4.59585133043088E-06i</v>
      </c>
      <c r="L410" t="str">
        <f t="shared" si="105"/>
        <v>0.00025-117.359363279753i</v>
      </c>
      <c r="M410" t="str">
        <f t="shared" si="106"/>
        <v>0.0025-31.0657138093463i</v>
      </c>
      <c r="N410">
        <f t="shared" si="107"/>
        <v>90.026450214324626</v>
      </c>
      <c r="O410">
        <f t="shared" si="108"/>
        <v>76.720981929427111</v>
      </c>
      <c r="P410" s="3">
        <f t="shared" si="109"/>
        <v>76.720981929427111</v>
      </c>
      <c r="Q410" s="3">
        <f t="shared" si="110"/>
        <v>-89.973549785675374</v>
      </c>
      <c r="R410">
        <f t="shared" si="111"/>
        <v>90.026450214324626</v>
      </c>
      <c r="S410">
        <f t="shared" si="112"/>
        <v>4.0074861735928495E-3</v>
      </c>
      <c r="T410">
        <f t="shared" si="95"/>
        <v>76.720981929427111</v>
      </c>
    </row>
    <row r="411" spans="1:20" x14ac:dyDescent="0.25">
      <c r="A411">
        <f t="shared" si="96"/>
        <v>25.27546140197358</v>
      </c>
      <c r="B411">
        <f t="shared" si="113"/>
        <v>4.0227146210525024</v>
      </c>
      <c r="C411" t="str">
        <f t="shared" si="97"/>
        <v>3.16486830829596-6829.703648565i</v>
      </c>
      <c r="D411" t="str">
        <f t="shared" si="98"/>
        <v>3.47812499989367-3956.40652788453i</v>
      </c>
      <c r="E411" t="str">
        <f t="shared" si="99"/>
        <v>162.469536950451+0.00300245848552198i</v>
      </c>
      <c r="F411" t="str">
        <f t="shared" si="100"/>
        <v>2.90990990989277-37128.4394651496i</v>
      </c>
      <c r="G411" t="str">
        <f t="shared" si="101"/>
        <v>0.999999999994112-2.42644429457517E-06i</v>
      </c>
      <c r="H411" t="str">
        <f t="shared" si="102"/>
        <v>470.58831721846+0.0968580037652327i</v>
      </c>
      <c r="I411" t="str">
        <f t="shared" si="103"/>
        <v>33.6192978273624-118295.594873402i</v>
      </c>
      <c r="K411" t="str">
        <f t="shared" si="104"/>
        <v>0.0106249977001934-4.61331555678694E-06i</v>
      </c>
      <c r="L411" t="str">
        <f t="shared" si="105"/>
        <v>0.00025-116.915085953131i</v>
      </c>
      <c r="M411" t="str">
        <f t="shared" si="106"/>
        <v>0.0025-30.9481109875935i</v>
      </c>
      <c r="N411">
        <f t="shared" si="107"/>
        <v>90.026550725057945</v>
      </c>
      <c r="O411">
        <f t="shared" si="108"/>
        <v>76.688038120175491</v>
      </c>
      <c r="P411" s="3">
        <f t="shared" si="109"/>
        <v>76.688038120175491</v>
      </c>
      <c r="Q411" s="3">
        <f t="shared" si="110"/>
        <v>-89.973449274942055</v>
      </c>
      <c r="R411">
        <f t="shared" si="111"/>
        <v>90.026550725057945</v>
      </c>
      <c r="S411">
        <f t="shared" si="112"/>
        <v>4.0227146210525021E-3</v>
      </c>
      <c r="T411">
        <f t="shared" si="95"/>
        <v>76.688038120175491</v>
      </c>
    </row>
    <row r="412" spans="1:20" x14ac:dyDescent="0.25">
      <c r="A412">
        <f t="shared" si="96"/>
        <v>25.371508155301083</v>
      </c>
      <c r="B412">
        <f t="shared" si="113"/>
        <v>4.0380009366125025</v>
      </c>
      <c r="C412" t="str">
        <f t="shared" si="97"/>
        <v>3.16486830417921-6803.84903066393i</v>
      </c>
      <c r="D412" t="str">
        <f t="shared" si="98"/>
        <v>3.47812499989286-3941.42909746061i</v>
      </c>
      <c r="E412" t="str">
        <f t="shared" si="99"/>
        <v>162.469536950366+0.00301386783000211i</v>
      </c>
      <c r="F412" t="str">
        <f t="shared" si="100"/>
        <v>2.90990990989264-36987.8855003022i</v>
      </c>
      <c r="G412" t="str">
        <f t="shared" si="101"/>
        <v>0.999999999994068-2.43566478289445E-06i</v>
      </c>
      <c r="H412" t="str">
        <f t="shared" si="102"/>
        <v>470.58831784227+0.0972260640789489i</v>
      </c>
      <c r="I412" t="str">
        <f t="shared" si="103"/>
        <v>33.6192978144964-117847.773476643i</v>
      </c>
      <c r="K412" t="str">
        <f t="shared" si="104"/>
        <v>0.0106249976826816-0.0000046308461471036i</v>
      </c>
      <c r="L412" t="str">
        <f t="shared" si="105"/>
        <v>0.00025-116.472490489272i</v>
      </c>
      <c r="M412" t="str">
        <f t="shared" si="106"/>
        <v>0.0025-30.8309533648072i</v>
      </c>
      <c r="N412">
        <f t="shared" si="107"/>
        <v>90.026651617731119</v>
      </c>
      <c r="O412">
        <f t="shared" si="108"/>
        <v>76.655094311058505</v>
      </c>
      <c r="P412" s="3">
        <f t="shared" si="109"/>
        <v>76.655094311058505</v>
      </c>
      <c r="Q412" s="3">
        <f t="shared" si="110"/>
        <v>-89.973348382268881</v>
      </c>
      <c r="R412">
        <f t="shared" si="111"/>
        <v>90.026651617731119</v>
      </c>
      <c r="S412">
        <f t="shared" si="112"/>
        <v>4.0380009366125028E-3</v>
      </c>
      <c r="T412">
        <f t="shared" si="95"/>
        <v>76.655094311058505</v>
      </c>
    </row>
    <row r="413" spans="1:20" x14ac:dyDescent="0.25">
      <c r="A413">
        <f t="shared" si="96"/>
        <v>25.467919886291227</v>
      </c>
      <c r="B413">
        <f t="shared" si="113"/>
        <v>4.0533453401716297</v>
      </c>
      <c r="C413" t="str">
        <f t="shared" si="97"/>
        <v>3.16486830003118-6778.09228841542i</v>
      </c>
      <c r="D413" t="str">
        <f t="shared" si="98"/>
        <v>3.47812499989205-3926.50836581749i</v>
      </c>
      <c r="E413" t="str">
        <f t="shared" si="99"/>
        <v>162.469536950279+0.00302532053001686i</v>
      </c>
      <c r="F413" t="str">
        <f t="shared" si="100"/>
        <v>2.90990990989252-36847.8636186055i</v>
      </c>
      <c r="G413" t="str">
        <f t="shared" si="101"/>
        <v>0.999999999994022-2.44492030906935E-06i</v>
      </c>
      <c r="H413" t="str">
        <f t="shared" si="102"/>
        <v>470.588318470825+0.0975955230207031i</v>
      </c>
      <c r="I413" t="str">
        <f t="shared" si="103"/>
        <v>33.6192978015317-117401.64735967i</v>
      </c>
      <c r="K413" t="str">
        <f t="shared" si="104"/>
        <v>0.0106249976650366-4.64844335356277E-06i</v>
      </c>
      <c r="L413" t="str">
        <f t="shared" si="105"/>
        <v>0.00025-116.031570521291i</v>
      </c>
      <c r="M413" t="str">
        <f t="shared" si="106"/>
        <v>0.0025-30.7142392556358i</v>
      </c>
      <c r="N413">
        <f t="shared" si="107"/>
        <v>90.026752893795546</v>
      </c>
      <c r="O413">
        <f t="shared" si="108"/>
        <v>76.622150502077133</v>
      </c>
      <c r="P413" s="3">
        <f t="shared" si="109"/>
        <v>76.622150502077133</v>
      </c>
      <c r="Q413" s="3">
        <f t="shared" si="110"/>
        <v>-89.973247106204454</v>
      </c>
      <c r="R413">
        <f t="shared" si="111"/>
        <v>90.026752893795546</v>
      </c>
      <c r="S413">
        <f t="shared" si="112"/>
        <v>4.0533453401716294E-3</v>
      </c>
      <c r="T413">
        <f t="shared" si="95"/>
        <v>76.622150502077133</v>
      </c>
    </row>
    <row r="414" spans="1:20" x14ac:dyDescent="0.25">
      <c r="A414">
        <f t="shared" si="96"/>
        <v>25.564697981859133</v>
      </c>
      <c r="B414">
        <f t="shared" si="113"/>
        <v>4.0687480524642821</v>
      </c>
      <c r="C414" t="str">
        <f t="shared" si="97"/>
        <v>3.16486829585145-6752.43305129991i</v>
      </c>
      <c r="D414" t="str">
        <f t="shared" si="98"/>
        <v>3.47812499989123-3911.64411831544i</v>
      </c>
      <c r="E414" t="str">
        <f t="shared" si="99"/>
        <v>162.46953695019+0.00303681675031789i</v>
      </c>
      <c r="F414" t="str">
        <f t="shared" si="100"/>
        <v>2.90990990989239-36708.3718057977i</v>
      </c>
      <c r="G414" t="str">
        <f t="shared" si="101"/>
        <v>0.999999999993977-0.0000024542110062437i</v>
      </c>
      <c r="H414" t="str">
        <f t="shared" si="102"/>
        <v>470.588319104172+0.0979663859052755i</v>
      </c>
      <c r="I414" t="str">
        <f t="shared" si="103"/>
        <v>33.6192977884693-116957.21010481i</v>
      </c>
      <c r="K414" t="str">
        <f t="shared" si="104"/>
        <v>0.0106249976472571-4.66610742930466E-06i</v>
      </c>
      <c r="L414" t="str">
        <f t="shared" si="105"/>
        <v>0.00025-115.592319706406i</v>
      </c>
      <c r="M414" t="str">
        <f t="shared" si="106"/>
        <v>0.0025-30.5979669811076i</v>
      </c>
      <c r="N414">
        <f t="shared" si="107"/>
        <v>90.026854554708052</v>
      </c>
      <c r="O414">
        <f t="shared" si="108"/>
        <v>76.589206693232185</v>
      </c>
      <c r="P414" s="3">
        <f t="shared" si="109"/>
        <v>76.589206693232185</v>
      </c>
      <c r="Q414" s="3">
        <f t="shared" si="110"/>
        <v>-89.973145445291948</v>
      </c>
      <c r="R414">
        <f t="shared" si="111"/>
        <v>90.026854554708052</v>
      </c>
      <c r="S414">
        <f t="shared" si="112"/>
        <v>4.0687480524642817E-3</v>
      </c>
      <c r="T414">
        <f t="shared" si="95"/>
        <v>76.589206693232185</v>
      </c>
    </row>
    <row r="415" spans="1:20" x14ac:dyDescent="0.25">
      <c r="A415">
        <f t="shared" si="96"/>
        <v>25.661843834190201</v>
      </c>
      <c r="B415">
        <f t="shared" si="113"/>
        <v>4.0842092950636468</v>
      </c>
      <c r="C415" t="str">
        <f t="shared" si="97"/>
        <v>3.16486829163995-6726.87095020087i</v>
      </c>
      <c r="D415" t="str">
        <f t="shared" si="98"/>
        <v>3.4781249998904-3896.83614112726i</v>
      </c>
      <c r="E415" t="str">
        <f t="shared" si="99"/>
        <v>162.469536950101+0.00304835665628226i</v>
      </c>
      <c r="F415" t="str">
        <f t="shared" si="100"/>
        <v>2.90990990989225-36569.4080552421i</v>
      </c>
      <c r="G415" t="str">
        <f t="shared" si="101"/>
        <v>0.999999999993931-2.46353700806731E-06i</v>
      </c>
      <c r="H415" t="str">
        <f t="shared" si="102"/>
        <v>470.588319742338+0.0983386580676302i</v>
      </c>
      <c r="I415" t="str">
        <f t="shared" si="103"/>
        <v>33.6192977753069-116514.455318682i</v>
      </c>
      <c r="K415" t="str">
        <f t="shared" si="104"/>
        <v>0.0106249976293423-4.68383862843136E-06i</v>
      </c>
      <c r="L415" t="str">
        <f t="shared" si="105"/>
        <v>0.00025-115.154731725848i</v>
      </c>
      <c r="M415" t="str">
        <f t="shared" si="106"/>
        <v>0.0025-30.4821348686068i</v>
      </c>
      <c r="N415">
        <f t="shared" si="107"/>
        <v>90.026956601931047</v>
      </c>
      <c r="O415">
        <f t="shared" si="108"/>
        <v>76.556262884524969</v>
      </c>
      <c r="P415" s="3">
        <f t="shared" si="109"/>
        <v>76.556262884524969</v>
      </c>
      <c r="Q415" s="3">
        <f t="shared" si="110"/>
        <v>-89.973043398068953</v>
      </c>
      <c r="R415">
        <f t="shared" si="111"/>
        <v>90.026956601931047</v>
      </c>
      <c r="S415">
        <f t="shared" si="112"/>
        <v>4.0842092950636472E-3</v>
      </c>
      <c r="T415">
        <f t="shared" si="95"/>
        <v>76.556262884524969</v>
      </c>
    </row>
    <row r="416" spans="1:20" x14ac:dyDescent="0.25">
      <c r="A416">
        <f t="shared" si="96"/>
        <v>25.759358840760122</v>
      </c>
      <c r="B416">
        <f t="shared" si="113"/>
        <v>4.0997292903848885</v>
      </c>
      <c r="C416" t="str">
        <f t="shared" si="97"/>
        <v>3.16486828739641-6701.40561739885i</v>
      </c>
      <c r="D416" t="str">
        <f t="shared" si="98"/>
        <v>3.47812499988957-3882.08422123523i</v>
      </c>
      <c r="E416" t="str">
        <f t="shared" si="99"/>
        <v>162.469536950012+0.00305994041391521i</v>
      </c>
      <c r="F416" t="str">
        <f t="shared" si="100"/>
        <v>2.90990990989212-36430.9703678987i</v>
      </c>
      <c r="G416" t="str">
        <f t="shared" si="101"/>
        <v>0.999999999993885-2.47289844869785E-06i</v>
      </c>
      <c r="H416" t="str">
        <f t="shared" si="102"/>
        <v>470.588320385363+0.0987123448630091i</v>
      </c>
      <c r="I416" t="str">
        <f t="shared" si="103"/>
        <v>33.619297762044-116073.37663211i</v>
      </c>
      <c r="K416" t="str">
        <f t="shared" si="104"/>
        <v>0.0106249976112911-4.70163720601052E-06i</v>
      </c>
      <c r="L416" t="str">
        <f t="shared" si="105"/>
        <v>0.00025-114.718800284766i</v>
      </c>
      <c r="M416" t="str">
        <f t="shared" si="106"/>
        <v>0.0025-30.3667412518499i</v>
      </c>
      <c r="N416">
        <f t="shared" si="107"/>
        <v>90.027059036932542</v>
      </c>
      <c r="O416">
        <f t="shared" si="108"/>
        <v>76.523319075956465</v>
      </c>
      <c r="P416" s="3">
        <f t="shared" si="109"/>
        <v>76.523319075956465</v>
      </c>
      <c r="Q416" s="3">
        <f t="shared" si="110"/>
        <v>-89.972940963067458</v>
      </c>
      <c r="R416">
        <f t="shared" si="111"/>
        <v>90.027059036932542</v>
      </c>
      <c r="S416">
        <f t="shared" si="112"/>
        <v>4.0997292903848888E-3</v>
      </c>
      <c r="T416">
        <f t="shared" si="95"/>
        <v>76.523319075956465</v>
      </c>
    </row>
    <row r="417" spans="1:20" x14ac:dyDescent="0.25">
      <c r="A417">
        <f t="shared" si="96"/>
        <v>25.857244404355015</v>
      </c>
      <c r="B417">
        <f t="shared" si="113"/>
        <v>4.1153082616883516</v>
      </c>
      <c r="C417" t="str">
        <f t="shared" si="97"/>
        <v>3.16486828312051-6676.03668656642i</v>
      </c>
      <c r="D417" t="str">
        <f t="shared" si="98"/>
        <v>3.47812499988873-3867.38814642804i</v>
      </c>
      <c r="E417" t="str">
        <f t="shared" si="99"/>
        <v>162.469536949922+0.00307156818985427i</v>
      </c>
      <c r="F417" t="str">
        <f t="shared" si="100"/>
        <v>2.90990990989198-36293.0567522947i</v>
      </c>
      <c r="G417" t="str">
        <f t="shared" si="101"/>
        <v>0.999999999993838-2.48229546280278E-06i</v>
      </c>
      <c r="H417" t="str">
        <f t="shared" si="102"/>
        <v>470.588321033286+0.0990874516670079i</v>
      </c>
      <c r="I417" t="str">
        <f t="shared" si="103"/>
        <v>33.6192977486806-115633.96770003i</v>
      </c>
      <c r="K417" t="str">
        <f t="shared" si="104"/>
        <v>0.0106249975931024-4.71950341807913E-06i</v>
      </c>
      <c r="L417" t="str">
        <f t="shared" si="105"/>
        <v>0.00025-114.28451911214i</v>
      </c>
      <c r="M417" t="str">
        <f t="shared" si="106"/>
        <v>0.0025-30.2517844708606i</v>
      </c>
      <c r="N417">
        <f t="shared" si="107"/>
        <v>90.027161861186045</v>
      </c>
      <c r="O417">
        <f t="shared" si="108"/>
        <v>76.490375267527654</v>
      </c>
      <c r="P417" s="3">
        <f t="shared" si="109"/>
        <v>76.490375267527654</v>
      </c>
      <c r="Q417" s="3">
        <f t="shared" si="110"/>
        <v>-89.972838138813955</v>
      </c>
      <c r="R417">
        <f t="shared" si="111"/>
        <v>90.027161861186045</v>
      </c>
      <c r="S417">
        <f t="shared" si="112"/>
        <v>4.1153082616883514E-3</v>
      </c>
      <c r="T417">
        <f t="shared" si="95"/>
        <v>76.490375267527654</v>
      </c>
    </row>
    <row r="418" spans="1:20" x14ac:dyDescent="0.25">
      <c r="A418">
        <f t="shared" si="96"/>
        <v>25.955501933091565</v>
      </c>
      <c r="B418">
        <f t="shared" si="113"/>
        <v>4.1309464330827677</v>
      </c>
      <c r="C418" t="str">
        <f t="shared" si="97"/>
        <v>3.16486827881203-6650.76379276305i</v>
      </c>
      <c r="D418" t="str">
        <f t="shared" si="98"/>
        <v>3.47812499988787-3852.7477052977i</v>
      </c>
      <c r="E418" t="str">
        <f t="shared" si="99"/>
        <v>162.469536949832+0.00308324015136864i</v>
      </c>
      <c r="F418" t="str">
        <f t="shared" si="100"/>
        <v>2.90990990989184-36155.6652244966i</v>
      </c>
      <c r="G418" t="str">
        <f t="shared" si="101"/>
        <v>0.999999999993791-2.49172818556132E-06i</v>
      </c>
      <c r="H418" t="str">
        <f t="shared" si="102"/>
        <v>470.588321686143+0.0994639838756435i</v>
      </c>
      <c r="I418" t="str">
        <f t="shared" si="103"/>
        <v>33.6192977352155-115196.222201396i</v>
      </c>
      <c r="K418" t="str">
        <f t="shared" si="104"/>
        <v>0.0106249975747752-4.73743752164702E-06i</v>
      </c>
      <c r="L418" t="str">
        <f t="shared" si="105"/>
        <v>0.00025-113.851881960689i</v>
      </c>
      <c r="M418" t="str">
        <f t="shared" si="106"/>
        <v>0.0025-30.1372628719471i</v>
      </c>
      <c r="N418">
        <f t="shared" si="107"/>
        <v>90.027265076170721</v>
      </c>
      <c r="O418">
        <f t="shared" si="108"/>
        <v>76.457431459239672</v>
      </c>
      <c r="P418" s="3">
        <f t="shared" si="109"/>
        <v>76.457431459239672</v>
      </c>
      <c r="Q418" s="3">
        <f t="shared" si="110"/>
        <v>-89.972734923829279</v>
      </c>
      <c r="R418">
        <f t="shared" si="111"/>
        <v>90.027265076170721</v>
      </c>
      <c r="S418">
        <f t="shared" si="112"/>
        <v>4.1309464330827675E-3</v>
      </c>
      <c r="T418">
        <f t="shared" si="95"/>
        <v>76.457431459239672</v>
      </c>
    </row>
    <row r="419" spans="1:20" x14ac:dyDescent="0.25">
      <c r="A419">
        <f t="shared" si="96"/>
        <v>26.054132840437312</v>
      </c>
      <c r="B419">
        <f t="shared" si="113"/>
        <v>4.1466440295284821</v>
      </c>
      <c r="C419" t="str">
        <f t="shared" si="97"/>
        <v>3.16486827447083-6625.58657242971i</v>
      </c>
      <c r="D419" t="str">
        <f t="shared" si="98"/>
        <v>3.47812499988702-3838.16268723658i</v>
      </c>
      <c r="E419" t="str">
        <f t="shared" si="99"/>
        <v>162.469536949741+0.00309495646636455i</v>
      </c>
      <c r="F419" t="str">
        <f t="shared" si="100"/>
        <v>2.90990990989171-36018.7938080811i</v>
      </c>
      <c r="G419" t="str">
        <f t="shared" si="101"/>
        <v>0.999999999993744-2.50119675266633E-06i</v>
      </c>
      <c r="H419" t="str">
        <f t="shared" si="102"/>
        <v>470.588322343969+0.099841946905437i</v>
      </c>
      <c r="I419" t="str">
        <f t="shared" si="103"/>
        <v>33.6192977216472-114760.133839093i</v>
      </c>
      <c r="K419" t="str">
        <f t="shared" si="104"/>
        <v>0.0106249975563085-4.75543977470062E-06i</v>
      </c>
      <c r="L419" t="str">
        <f t="shared" si="105"/>
        <v>0.00025-113.420882606784i</v>
      </c>
      <c r="M419" t="str">
        <f t="shared" si="106"/>
        <v>0.0025-30.023174807678i</v>
      </c>
      <c r="N419">
        <f t="shared" si="107"/>
        <v>90.027368683371336</v>
      </c>
      <c r="O419">
        <f t="shared" si="108"/>
        <v>76.424487651093628</v>
      </c>
      <c r="P419" s="3">
        <f t="shared" si="109"/>
        <v>76.424487651093628</v>
      </c>
      <c r="Q419" s="3">
        <f t="shared" si="110"/>
        <v>-89.972631316628664</v>
      </c>
      <c r="R419">
        <f t="shared" si="111"/>
        <v>90.027368683371336</v>
      </c>
      <c r="S419">
        <f t="shared" si="112"/>
        <v>4.1466440295284818E-3</v>
      </c>
      <c r="T419">
        <f t="shared" si="95"/>
        <v>76.424487651093628</v>
      </c>
    </row>
    <row r="420" spans="1:20" x14ac:dyDescent="0.25">
      <c r="A420">
        <f t="shared" si="96"/>
        <v>26.153138545230977</v>
      </c>
      <c r="B420">
        <f t="shared" si="113"/>
        <v>4.1624012768406908</v>
      </c>
      <c r="C420" t="str">
        <f t="shared" si="97"/>
        <v>3.16486827009654-6600.5046633836i</v>
      </c>
      <c r="D420" t="str">
        <f t="shared" si="98"/>
        <v>3.47812499988616-3823.63288243427i</v>
      </c>
      <c r="E420" t="str">
        <f t="shared" si="99"/>
        <v>162.46953694965+0.00310671730338491i</v>
      </c>
      <c r="F420" t="str">
        <f t="shared" si="100"/>
        <v>2.90990990989156-35882.4405341069i</v>
      </c>
      <c r="G420" t="str">
        <f t="shared" si="101"/>
        <v>0.999999999993696-2.51070130032634E-06i</v>
      </c>
      <c r="H420" t="str">
        <f t="shared" si="102"/>
        <v>470.588323006803+0.100221346193499i</v>
      </c>
      <c r="I420" t="str">
        <f t="shared" si="103"/>
        <v>33.619297707976-114325.696339842i</v>
      </c>
      <c r="K420" t="str">
        <f t="shared" si="104"/>
        <v>0.0106249975377012-4.77351043620684E-06i</v>
      </c>
      <c r="L420" t="str">
        <f t="shared" si="105"/>
        <v>0.00025-112.991514850352i</v>
      </c>
      <c r="M420" t="str">
        <f t="shared" si="106"/>
        <v>0.0025-29.9095186368579i</v>
      </c>
      <c r="N420">
        <f t="shared" si="107"/>
        <v>90.027472684278294</v>
      </c>
      <c r="O420">
        <f t="shared" si="108"/>
        <v>76.39154384309056</v>
      </c>
      <c r="P420" s="3">
        <f t="shared" si="109"/>
        <v>76.39154384309056</v>
      </c>
      <c r="Q420" s="3">
        <f t="shared" si="110"/>
        <v>-89.972527315721706</v>
      </c>
      <c r="R420">
        <f t="shared" si="111"/>
        <v>90.027472684278294</v>
      </c>
      <c r="S420">
        <f t="shared" si="112"/>
        <v>4.1624012768406906E-3</v>
      </c>
      <c r="T420">
        <f t="shared" si="95"/>
        <v>76.39154384309056</v>
      </c>
    </row>
    <row r="421" spans="1:20" x14ac:dyDescent="0.25">
      <c r="A421">
        <f t="shared" si="96"/>
        <v>26.252520471702855</v>
      </c>
      <c r="B421">
        <f t="shared" si="113"/>
        <v>4.1782184016926855</v>
      </c>
      <c r="C421" t="str">
        <f t="shared" si="97"/>
        <v>3.16486826568888-6575.51770481285i</v>
      </c>
      <c r="D421" t="str">
        <f t="shared" si="98"/>
        <v>3.47812499988529-3809.15808187465i</v>
      </c>
      <c r="E421" t="str">
        <f t="shared" si="99"/>
        <v>162.469536949556+0.00311852283161425i</v>
      </c>
      <c r="F421" t="str">
        <f t="shared" si="100"/>
        <v>2.90990990989142-35746.6034410864i</v>
      </c>
      <c r="G421" t="str">
        <f t="shared" si="101"/>
        <v>0.999999999993648-2.52024196526746E-06i</v>
      </c>
      <c r="H421" t="str">
        <f t="shared" si="102"/>
        <v>470.58832367469+0.100602187197596i</v>
      </c>
      <c r="I421" t="str">
        <f t="shared" si="103"/>
        <v>33.6192976942012-113892.903454117i</v>
      </c>
      <c r="K421" t="str">
        <f t="shared" si="104"/>
        <v>0.0106249975189521-4.79164976611646E-06i</v>
      </c>
      <c r="L421" t="str">
        <f t="shared" si="105"/>
        <v>0.00025-112.563772514796i</v>
      </c>
      <c r="M421" t="str">
        <f t="shared" si="106"/>
        <v>0.0025-29.7962927245048i</v>
      </c>
      <c r="N421">
        <f t="shared" si="107"/>
        <v>90.027577080387687</v>
      </c>
      <c r="O421">
        <f t="shared" si="108"/>
        <v>76.358600035231319</v>
      </c>
      <c r="P421" s="3">
        <f t="shared" si="109"/>
        <v>76.358600035231319</v>
      </c>
      <c r="Q421" s="3">
        <f t="shared" si="110"/>
        <v>-89.972422919612313</v>
      </c>
      <c r="R421">
        <f t="shared" si="111"/>
        <v>90.027577080387687</v>
      </c>
      <c r="S421">
        <f t="shared" si="112"/>
        <v>4.1782184016926852E-3</v>
      </c>
      <c r="T421">
        <f t="shared" si="95"/>
        <v>76.358600035231319</v>
      </c>
    </row>
    <row r="422" spans="1:20" x14ac:dyDescent="0.25">
      <c r="A422">
        <f t="shared" si="96"/>
        <v>26.352280049495327</v>
      </c>
      <c r="B422">
        <f t="shared" si="113"/>
        <v>4.1940956316191178</v>
      </c>
      <c r="C422" t="str">
        <f t="shared" si="97"/>
        <v>3.16486826124776-6550.62533727201i</v>
      </c>
      <c r="D422" t="str">
        <f t="shared" si="98"/>
        <v>3.47812499988442-3794.73807733289i</v>
      </c>
      <c r="E422" t="str">
        <f t="shared" si="99"/>
        <v>162.469536949462+0.00313037322087917i</v>
      </c>
      <c r="F422" t="str">
        <f t="shared" si="100"/>
        <v>2.90990990989129-35611.2805749575i</v>
      </c>
      <c r="G422" t="str">
        <f t="shared" si="101"/>
        <v>0.9999999999936-2.52981888473536E-06i</v>
      </c>
      <c r="H422" t="str">
        <f t="shared" si="102"/>
        <v>470.588324347655+0.100984475396229i</v>
      </c>
      <c r="I422" t="str">
        <f t="shared" si="103"/>
        <v>33.6192976803203-113461.748956043i</v>
      </c>
      <c r="K422" t="str">
        <f t="shared" si="104"/>
        <v>0.0106249975000604-4.80985802536818E-06i</v>
      </c>
      <c r="L422" t="str">
        <f t="shared" si="105"/>
        <v>0.00025-112.137649446898i</v>
      </c>
      <c r="M422" t="str">
        <f t="shared" si="106"/>
        <v>0.0025-29.6834954418259i</v>
      </c>
      <c r="N422">
        <f t="shared" si="107"/>
        <v>90.027681873201246</v>
      </c>
      <c r="O422">
        <f t="shared" si="108"/>
        <v>76.325656227517442</v>
      </c>
      <c r="P422" s="3">
        <f t="shared" si="109"/>
        <v>76.325656227517442</v>
      </c>
      <c r="Q422" s="3">
        <f t="shared" si="110"/>
        <v>-89.972318126798754</v>
      </c>
      <c r="R422">
        <f t="shared" si="111"/>
        <v>90.027681873201246</v>
      </c>
      <c r="S422">
        <f t="shared" si="112"/>
        <v>4.1940956316191182E-3</v>
      </c>
      <c r="T422">
        <f t="shared" si="95"/>
        <v>76.325656227517442</v>
      </c>
    </row>
    <row r="423" spans="1:20" x14ac:dyDescent="0.25">
      <c r="A423">
        <f t="shared" si="96"/>
        <v>26.452418713683407</v>
      </c>
      <c r="B423">
        <f t="shared" si="113"/>
        <v>4.2100331950192702</v>
      </c>
      <c r="C423" t="str">
        <f t="shared" si="97"/>
        <v>3.16486825677273-6525.82720267579i</v>
      </c>
      <c r="D423" t="str">
        <f t="shared" si="98"/>
        <v>3.47812499988354-3780.37266137234i</v>
      </c>
      <c r="E423" t="str">
        <f t="shared" si="99"/>
        <v>162.469536949369+0.00314226864165151i</v>
      </c>
      <c r="F423" t="str">
        <f t="shared" si="100"/>
        <v>2.90990990989114-35476.4699890551i</v>
      </c>
      <c r="G423" t="str">
        <f t="shared" si="101"/>
        <v>0.999999999993551-2.53943219649723E-06i</v>
      </c>
      <c r="H423" t="str">
        <f t="shared" si="102"/>
        <v>470.58832502575+0.101368216288732i</v>
      </c>
      <c r="I423" t="str">
        <f t="shared" si="103"/>
        <v>33.619297666335-113032.22664332i</v>
      </c>
      <c r="K423" t="str">
        <f t="shared" si="104"/>
        <v>0.0106249974810247-4.82813547589226E-06i</v>
      </c>
      <c r="L423" t="str">
        <f t="shared" si="105"/>
        <v>0.00025-111.713139516734i</v>
      </c>
      <c r="M423" t="str">
        <f t="shared" si="106"/>
        <v>0.0025-29.5711251661943i</v>
      </c>
      <c r="N423">
        <f t="shared" si="107"/>
        <v>90.02778706422643</v>
      </c>
      <c r="O423">
        <f t="shared" si="108"/>
        <v>76.292712419949723</v>
      </c>
      <c r="P423" s="3">
        <f t="shared" si="109"/>
        <v>76.292712419949723</v>
      </c>
      <c r="Q423" s="3">
        <f t="shared" si="110"/>
        <v>-89.97221293577357</v>
      </c>
      <c r="R423">
        <f t="shared" si="111"/>
        <v>90.02778706422643</v>
      </c>
      <c r="S423">
        <f t="shared" si="112"/>
        <v>4.21003319501927E-3</v>
      </c>
      <c r="T423">
        <f t="shared" si="95"/>
        <v>76.292712419949723</v>
      </c>
    </row>
    <row r="424" spans="1:20" x14ac:dyDescent="0.25">
      <c r="A424">
        <f t="shared" si="96"/>
        <v>26.552937904795407</v>
      </c>
      <c r="B424">
        <f t="shared" si="113"/>
        <v>4.2260313211603435</v>
      </c>
      <c r="C424" t="str">
        <f t="shared" si="97"/>
        <v>3.16486825226366-6501.12294429475i</v>
      </c>
      <c r="D424" t="str">
        <f t="shared" si="98"/>
        <v>3.47812499988265-3766.06162734169i</v>
      </c>
      <c r="E424" t="str">
        <f t="shared" si="99"/>
        <v>162.469536949274+0.00315420926505209i</v>
      </c>
      <c r="F424" t="str">
        <f t="shared" si="100"/>
        <v>2.90990990989101-35342.1697440838i</v>
      </c>
      <c r="G424" t="str">
        <f t="shared" si="101"/>
        <v>0.999999999993502-0.0000025490820388438i</v>
      </c>
      <c r="H424" t="str">
        <f t="shared" si="102"/>
        <v>470.588325709007+0.101753415395319i</v>
      </c>
      <c r="I424" t="str">
        <f t="shared" si="103"/>
        <v>33.6192976522425-112604.330337125i</v>
      </c>
      <c r="K424" t="str">
        <f t="shared" si="104"/>
        <v>0.0106249974618441-4.84648238061418E-06i</v>
      </c>
      <c r="L424" t="str">
        <f t="shared" si="105"/>
        <v>0.00025-111.290236617587i</v>
      </c>
      <c r="M424" t="str">
        <f t="shared" si="106"/>
        <v>0.0025-29.4591802811261i</v>
      </c>
      <c r="N424">
        <f t="shared" si="107"/>
        <v>90.027892654976455</v>
      </c>
      <c r="O424">
        <f t="shared" si="108"/>
        <v>76.259768612529356</v>
      </c>
      <c r="P424" s="3">
        <f t="shared" si="109"/>
        <v>76.259768612529356</v>
      </c>
      <c r="Q424" s="3">
        <f t="shared" si="110"/>
        <v>-89.972107345023545</v>
      </c>
      <c r="R424">
        <f t="shared" si="111"/>
        <v>90.027892654976455</v>
      </c>
      <c r="S424">
        <f t="shared" si="112"/>
        <v>4.2260313211603439E-3</v>
      </c>
      <c r="T424">
        <f t="shared" si="95"/>
        <v>76.259768612529356</v>
      </c>
    </row>
    <row r="425" spans="1:20" x14ac:dyDescent="0.25">
      <c r="A425">
        <f t="shared" si="96"/>
        <v>26.653839068833626</v>
      </c>
      <c r="B425">
        <f t="shared" si="113"/>
        <v>4.2420902401807528</v>
      </c>
      <c r="C425" t="str">
        <f t="shared" si="97"/>
        <v>3.16486824772028-6476.51220674987i</v>
      </c>
      <c r="D425" t="str">
        <f t="shared" si="98"/>
        <v>3.47812499988176-3751.80476937191i</v>
      </c>
      <c r="E425" t="str">
        <f t="shared" si="99"/>
        <v>162.469536949178+0.00316619526285109i</v>
      </c>
      <c r="F425" t="str">
        <f t="shared" si="100"/>
        <v>2.90990990989086-35208.3779080896i</v>
      </c>
      <c r="G425" t="str">
        <f t="shared" si="101"/>
        <v>0.999999999993453-2.55876855059128E-06i</v>
      </c>
      <c r="H425" t="str">
        <f t="shared" si="102"/>
        <v>470.588326397465+0.102140078257192i</v>
      </c>
      <c r="I425" t="str">
        <f t="shared" si="103"/>
        <v>33.6192976380427-112178.053882026i</v>
      </c>
      <c r="K425" t="str">
        <f t="shared" si="104"/>
        <v>0.0106249974425175-4.86489900345865E-06i</v>
      </c>
      <c r="L425" t="str">
        <f t="shared" si="105"/>
        <v>0.00025-110.868934665857i</v>
      </c>
      <c r="M425" t="str">
        <f t="shared" si="106"/>
        <v>0.0025-29.3476591762563i</v>
      </c>
      <c r="N425">
        <f t="shared" si="107"/>
        <v>90.027998646970261</v>
      </c>
      <c r="O425">
        <f t="shared" si="108"/>
        <v>76.226824805257522</v>
      </c>
      <c r="P425" s="3">
        <f t="shared" si="109"/>
        <v>76.226824805257522</v>
      </c>
      <c r="Q425" s="3">
        <f t="shared" si="110"/>
        <v>-89.972001353029739</v>
      </c>
      <c r="R425">
        <f t="shared" si="111"/>
        <v>90.027998646970261</v>
      </c>
      <c r="S425">
        <f t="shared" si="112"/>
        <v>4.2420902401807525E-3</v>
      </c>
      <c r="T425">
        <f t="shared" si="95"/>
        <v>76.226824805257522</v>
      </c>
    </row>
    <row r="426" spans="1:20" x14ac:dyDescent="0.25">
      <c r="A426">
        <f t="shared" si="96"/>
        <v>26.755123657295197</v>
      </c>
      <c r="B426">
        <f t="shared" si="113"/>
        <v>4.25821018309344</v>
      </c>
      <c r="C426" t="str">
        <f t="shared" si="97"/>
        <v>3.16486824314229-6451.99463600739i</v>
      </c>
      <c r="D426" t="str">
        <f t="shared" si="98"/>
        <v>3.47812499988086-3737.6018823733i</v>
      </c>
      <c r="E426" t="str">
        <f t="shared" si="99"/>
        <v>162.469536949082+0.00317822680747118i</v>
      </c>
      <c r="F426" t="str">
        <f t="shared" si="100"/>
        <v>2.90990990989071-35075.0925564318i</v>
      </c>
      <c r="G426" t="str">
        <f t="shared" si="101"/>
        <v>0.999999999993403-2.56849187108339E-06i</v>
      </c>
      <c r="H426" t="str">
        <f t="shared" si="102"/>
        <v>470.588327091166+0.102528210436606i</v>
      </c>
      <c r="I426" t="str">
        <f t="shared" si="103"/>
        <v>33.619297623735-111753.391145893i</v>
      </c>
      <c r="K426" t="str">
        <f t="shared" si="104"/>
        <v>0.0106249974230437-4.88338560935319E-06i</v>
      </c>
      <c r="L426" t="str">
        <f t="shared" si="105"/>
        <v>0.00025-110.449227600973i</v>
      </c>
      <c r="M426" t="str">
        <f t="shared" si="106"/>
        <v>0.0025-29.2365602473165i</v>
      </c>
      <c r="N426">
        <f t="shared" si="107"/>
        <v>90.028105041732545</v>
      </c>
      <c r="O426">
        <f t="shared" si="108"/>
        <v>76.193880998135256</v>
      </c>
      <c r="P426" s="3">
        <f t="shared" si="109"/>
        <v>76.193880998135256</v>
      </c>
      <c r="Q426" s="3">
        <f t="shared" si="110"/>
        <v>-89.971894958267455</v>
      </c>
      <c r="R426">
        <f t="shared" si="111"/>
        <v>90.028105041732545</v>
      </c>
      <c r="S426">
        <f t="shared" si="112"/>
        <v>4.2582101830934398E-3</v>
      </c>
      <c r="T426">
        <f t="shared" si="95"/>
        <v>76.193880998135256</v>
      </c>
    </row>
    <row r="427" spans="1:20" x14ac:dyDescent="0.25">
      <c r="A427">
        <f t="shared" si="96"/>
        <v>26.856793127192923</v>
      </c>
      <c r="B427">
        <f t="shared" si="113"/>
        <v>4.2743913817891954</v>
      </c>
      <c r="C427" t="str">
        <f t="shared" si="97"/>
        <v>3.16486823852944-6427.56987937384i</v>
      </c>
      <c r="D427" t="str">
        <f t="shared" si="98"/>
        <v>3.47812499987996-3723.45276203258i</v>
      </c>
      <c r="E427" t="str">
        <f t="shared" si="99"/>
        <v>162.469536948985+0.00319030407199085i</v>
      </c>
      <c r="F427" t="str">
        <f t="shared" si="100"/>
        <v>2.90990990989057-34942.3117717561i</v>
      </c>
      <c r="G427" t="str">
        <f t="shared" si="101"/>
        <v>0.999999999993353-2.57825214019338E-06i</v>
      </c>
      <c r="H427" t="str">
        <f t="shared" si="102"/>
        <v>470.588327790151+0.102917817516952i</v>
      </c>
      <c r="I427" t="str">
        <f t="shared" si="103"/>
        <v>33.6192976093184-111330.33601981i</v>
      </c>
      <c r="K427" t="str">
        <f t="shared" si="104"/>
        <v>0.0106249974034216-4.90194246423202E-06i</v>
      </c>
      <c r="L427" t="str">
        <f t="shared" si="105"/>
        <v>0.00025-110.031109385309i</v>
      </c>
      <c r="M427" t="str">
        <f t="shared" si="106"/>
        <v>0.0025-29.1258818961113i</v>
      </c>
      <c r="N427">
        <f t="shared" si="107"/>
        <v>90.02821184079383</v>
      </c>
      <c r="O427">
        <f t="shared" si="108"/>
        <v>76.160937191163768</v>
      </c>
      <c r="P427" s="3">
        <f t="shared" si="109"/>
        <v>76.160937191163768</v>
      </c>
      <c r="Q427" s="3">
        <f t="shared" si="110"/>
        <v>-89.97178815920617</v>
      </c>
      <c r="R427">
        <f t="shared" si="111"/>
        <v>90.02821184079383</v>
      </c>
      <c r="S427">
        <f t="shared" si="112"/>
        <v>4.2743913817891955E-3</v>
      </c>
      <c r="T427">
        <f t="shared" si="95"/>
        <v>76.160937191163768</v>
      </c>
    </row>
    <row r="428" spans="1:20" x14ac:dyDescent="0.25">
      <c r="A428">
        <f t="shared" si="96"/>
        <v>26.958848941076258</v>
      </c>
      <c r="B428">
        <f t="shared" si="113"/>
        <v>4.2906340690399949</v>
      </c>
      <c r="C428" t="str">
        <f t="shared" si="97"/>
        <v>3.16486823388148-6403.23758549091i</v>
      </c>
      <c r="D428" t="str">
        <f t="shared" si="98"/>
        <v>3.47812499987903-3709.35720480989i</v>
      </c>
      <c r="E428" t="str">
        <f t="shared" si="99"/>
        <v>162.469536948886+0.00320242723014622i</v>
      </c>
      <c r="F428" t="str">
        <f t="shared" si="100"/>
        <v>2.90990990989042-34810.0336439661i</v>
      </c>
      <c r="G428" t="str">
        <f t="shared" si="101"/>
        <v>0.999999999993302-2.58804949832599E-06i</v>
      </c>
      <c r="H428" t="str">
        <f t="shared" si="102"/>
        <v>470.588328494452+0.103308905102835i</v>
      </c>
      <c r="I428" t="str">
        <f t="shared" si="103"/>
        <v>33.6192975947912-110908.882417986i</v>
      </c>
      <c r="K428" t="str">
        <f t="shared" si="104"/>
        <v>0.0106249973836502-4.92056983503997E-06i</v>
      </c>
      <c r="L428" t="str">
        <f t="shared" si="105"/>
        <v>0.00025-109.614574004094i</v>
      </c>
      <c r="M428" t="str">
        <f t="shared" si="106"/>
        <v>0.0025-29.0156225304954i</v>
      </c>
      <c r="N428">
        <f t="shared" si="107"/>
        <v>90.028319045690424</v>
      </c>
      <c r="O428">
        <f t="shared" si="108"/>
        <v>76.12799338434418</v>
      </c>
      <c r="P428" s="3">
        <f t="shared" si="109"/>
        <v>76.12799338434418</v>
      </c>
      <c r="Q428" s="3">
        <f t="shared" si="110"/>
        <v>-89.971680954309576</v>
      </c>
      <c r="R428">
        <f t="shared" si="111"/>
        <v>90.028319045690424</v>
      </c>
      <c r="S428">
        <f t="shared" si="112"/>
        <v>4.2906340690399948E-3</v>
      </c>
      <c r="T428">
        <f t="shared" ref="T428:T491" si="114">P428</f>
        <v>76.12799338434418</v>
      </c>
    </row>
    <row r="429" spans="1:20" x14ac:dyDescent="0.25">
      <c r="A429">
        <f t="shared" ref="A429:A492" si="115">2*PI()*B429</f>
        <v>27.061292567052348</v>
      </c>
      <c r="B429">
        <f t="shared" si="113"/>
        <v>4.3069384785023468</v>
      </c>
      <c r="C429" t="str">
        <f t="shared" ref="C429:C492" si="116">IMPRODUCT(D429,E429,$C$40,,K429,$C$41)</f>
        <v>3.1648682291981-6378.99740433041i</v>
      </c>
      <c r="D429" t="str">
        <f t="shared" ref="D429:D492" si="117">IMDIV(IMPRODUCT($C$37,$C$38,COMPLEX(1,A429/$C$38)),IMSUM(-1*A429*A429/$C$39,COMPLEX(0,1*A429)))</f>
        <v>3.47812499987812-3695.31500793593i</v>
      </c>
      <c r="E429" t="str">
        <f t="shared" ref="E429:E492" si="118">IMDIV(IMPRODUCT(IMSUM(F429,G429),$C$29,H429),IMSUM(1,I429))</f>
        <v>162.469536948789+0.00321459645633284i</v>
      </c>
      <c r="F429" t="str">
        <f t="shared" ref="F429:F492" si="119">IMDIV(IMPRODUCT($C$14,$C$15,COMPLEX(1,A429/$C$15)),IMSUM(-1*A429*A429/$C$16,COMPLEX(0,A429)))</f>
        <v>2.90990990989028-34678.2562701968i</v>
      </c>
      <c r="G429" t="str">
        <f t="shared" ref="G429:G492" si="120">IMDIV(1,COMPLEX(1,A429*$C$9*$C$10))</f>
        <v>0.999999999993251-0.0000025978840864195i</v>
      </c>
      <c r="H429" t="str">
        <f t="shared" ref="H429:H492" si="121">IMDIV($C$3,IMSUM(K429,COMPLEX(0,$C$28*A429)))</f>
        <v>470.588329204124+0.103701478820167i</v>
      </c>
      <c r="I429" t="str">
        <f t="shared" ref="I429:I492" si="122">IMPRODUCT(F429,$C$29,H429,$C$31)</f>
        <v>33.6192975801545-110489.024277672i</v>
      </c>
      <c r="K429" t="str">
        <f t="shared" ref="K429:K492" si="123">IF($C$26&lt;=0,IMDIV(1,IMSUM(IMDIV(1,L429),1/$C$18)),IMDIV(1,IMSUM(IMDIV(1,L429),1/$C$18,IMDIV(1,M429))))</f>
        <v>0.0106249973637281-4.93926798973619E-06i</v>
      </c>
      <c r="L429" t="str">
        <f t="shared" ref="L429:L492" si="124">IMSUM($C$21/$C$22,IMDIV(1,COMPLEX(0,$C$20*$C$22*A429)))</f>
        <v>0.00025-109.199615465325i</v>
      </c>
      <c r="M429" t="str">
        <f t="shared" ref="M429:M492" si="125">IMSUM($C$25/$C$26,IMDIV(1,COMPLEX(0,$C$24*$C$26*A429)))</f>
        <v>0.0025-28.9057805643509i</v>
      </c>
      <c r="N429">
        <f t="shared" ref="N429:N492" si="126">ABS(R429)</f>
        <v>90.028426657964516</v>
      </c>
      <c r="O429">
        <f t="shared" ref="O429:O492" si="127">ABS(P429)</f>
        <v>76.095049577677713</v>
      </c>
      <c r="P429" s="3">
        <f t="shared" ref="P429:P492" si="128">20*LOG10(IMABS(C429))</f>
        <v>76.095049577677713</v>
      </c>
      <c r="Q429" s="3">
        <f t="shared" ref="Q429:Q492" si="129">IMARGUMENT(C429)*180/PI()</f>
        <v>-89.971573342035484</v>
      </c>
      <c r="R429">
        <f t="shared" ref="R429:R492" si="130">IF(Q429&lt;0,Q429+180,Q429-180)</f>
        <v>90.028426657964516</v>
      </c>
      <c r="S429">
        <f t="shared" ref="S429:S492" si="131">B429/1000</f>
        <v>4.3069384785023469E-3</v>
      </c>
      <c r="T429">
        <f t="shared" si="114"/>
        <v>76.095049577677713</v>
      </c>
    </row>
    <row r="430" spans="1:20" x14ac:dyDescent="0.25">
      <c r="A430">
        <f t="shared" si="115"/>
        <v>27.164125478807144</v>
      </c>
      <c r="B430">
        <f t="shared" ref="B430:B493" si="132">B429*(1+B$42)</f>
        <v>4.3233048447206555</v>
      </c>
      <c r="C430" t="str">
        <f t="shared" si="116"/>
        <v>3.16486822447909-6354.84898718909i</v>
      </c>
      <c r="D430" t="str">
        <f t="shared" si="117"/>
        <v>3.4781249998772-3681.32596940895i</v>
      </c>
      <c r="E430" t="str">
        <f t="shared" si="118"/>
        <v>162.469536948689+0.00322681192561044i</v>
      </c>
      <c r="F430" t="str">
        <f t="shared" si="119"/>
        <v>2.90990990989012-34546.9777547861i</v>
      </c>
      <c r="G430" t="str">
        <f t="shared" si="120"/>
        <v>0.9999999999932-2.60775604594776E-06i</v>
      </c>
      <c r="H430" t="str">
        <f t="shared" si="121"/>
        <v>470.588329919195+0.104095544316227i</v>
      </c>
      <c r="I430" t="str">
        <f t="shared" si="122"/>
        <v>33.6192975654058-110070.755559065i</v>
      </c>
      <c r="K430" t="str">
        <f t="shared" si="123"/>
        <v>0.0106249973436544-4.95803719729809E-06i</v>
      </c>
      <c r="L430" t="str">
        <f t="shared" si="124"/>
        <v>0.00025-108.786227799687i</v>
      </c>
      <c r="M430" t="str">
        <f t="shared" si="125"/>
        <v>0.0025-28.7963544175641i</v>
      </c>
      <c r="N430">
        <f t="shared" si="126"/>
        <v>90.028534679164096</v>
      </c>
      <c r="O430">
        <f t="shared" si="127"/>
        <v>76.062105771165392</v>
      </c>
      <c r="P430" s="3">
        <f t="shared" si="128"/>
        <v>76.062105771165392</v>
      </c>
      <c r="Q430" s="3">
        <f t="shared" si="129"/>
        <v>-89.971465320835904</v>
      </c>
      <c r="R430">
        <f t="shared" si="130"/>
        <v>90.028534679164096</v>
      </c>
      <c r="S430">
        <f t="shared" si="131"/>
        <v>4.3233048447206554E-3</v>
      </c>
      <c r="T430">
        <f t="shared" si="114"/>
        <v>76.062105771165392</v>
      </c>
    </row>
    <row r="431" spans="1:20" x14ac:dyDescent="0.25">
      <c r="A431">
        <f t="shared" si="115"/>
        <v>27.267349155626611</v>
      </c>
      <c r="B431">
        <f t="shared" si="132"/>
        <v>4.3397334031305936</v>
      </c>
      <c r="C431" t="str">
        <f t="shared" si="116"/>
        <v>3.16486821972413-6330.79198668397i</v>
      </c>
      <c r="D431" t="str">
        <f t="shared" si="117"/>
        <v>3.47812499987626-3667.38988799195i</v>
      </c>
      <c r="E431" t="str">
        <f t="shared" si="118"/>
        <v>162.46953694859+0.00323907381370231i</v>
      </c>
      <c r="F431" t="str">
        <f t="shared" si="119"/>
        <v>2.90990990988997-34416.1962092487i</v>
      </c>
      <c r="G431" t="str">
        <f t="shared" si="120"/>
        <v>0.999999999993148-2.61766551892221E-06i</v>
      </c>
      <c r="H431" t="str">
        <f t="shared" si="121"/>
        <v>470.588330639713+0.10449110725976i</v>
      </c>
      <c r="I431" t="str">
        <f t="shared" si="122"/>
        <v>33.6192975505451-109654.07024523i</v>
      </c>
      <c r="K431" t="str">
        <f t="shared" si="123"/>
        <v>0.0106249973234278-4.97687772772513E-06i</v>
      </c>
      <c r="L431" t="str">
        <f t="shared" si="124"/>
        <v>0.00025-108.374405060457i</v>
      </c>
      <c r="M431" t="str">
        <f t="shared" si="125"/>
        <v>0.0025-28.6873425160033i</v>
      </c>
      <c r="N431">
        <f t="shared" si="126"/>
        <v>90.028643110843106</v>
      </c>
      <c r="O431">
        <f t="shared" si="127"/>
        <v>76.029161964808509</v>
      </c>
      <c r="P431" s="3">
        <f t="shared" si="128"/>
        <v>76.029161964808509</v>
      </c>
      <c r="Q431" s="3">
        <f t="shared" si="129"/>
        <v>-89.971356889156894</v>
      </c>
      <c r="R431">
        <f t="shared" si="130"/>
        <v>90.028643110843106</v>
      </c>
      <c r="S431">
        <f t="shared" si="131"/>
        <v>4.3397334031305933E-3</v>
      </c>
      <c r="T431">
        <f t="shared" si="114"/>
        <v>76.029161964808509</v>
      </c>
    </row>
    <row r="432" spans="1:20" x14ac:dyDescent="0.25">
      <c r="A432">
        <f t="shared" si="115"/>
        <v>27.370965082417992</v>
      </c>
      <c r="B432">
        <f t="shared" si="132"/>
        <v>4.35622439006249</v>
      </c>
      <c r="C432" t="str">
        <f t="shared" si="116"/>
        <v>3.16486821493293-6306.8260567469i</v>
      </c>
      <c r="D432" t="str">
        <f t="shared" si="117"/>
        <v>3.47812499987531-3653.50656320972i</v>
      </c>
      <c r="E432" t="str">
        <f t="shared" si="118"/>
        <v>162.469536948488+0.00325138229700124i</v>
      </c>
      <c r="F432" t="str">
        <f t="shared" si="119"/>
        <v>2.90990990988982-34285.9097522482i</v>
      </c>
      <c r="G432" t="str">
        <f t="shared" si="120"/>
        <v>0.999999999993096-2.62761264789399E-06i</v>
      </c>
      <c r="H432" t="str">
        <f t="shared" si="121"/>
        <v>470.588331365716+0.104888173341049i</v>
      </c>
      <c r="I432" t="str">
        <f t="shared" si="122"/>
        <v>33.6192975355711-109238.96234201i</v>
      </c>
      <c r="K432" t="str">
        <f t="shared" si="123"/>
        <v>0.0106249973030472-4.99578985204283E-06i</v>
      </c>
      <c r="L432" t="str">
        <f t="shared" si="124"/>
        <v>0.00025-107.964141323428i</v>
      </c>
      <c r="M432" t="str">
        <f t="shared" si="125"/>
        <v>0.0025-28.5787432914956i</v>
      </c>
      <c r="N432">
        <f t="shared" si="126"/>
        <v>90.028751954561301</v>
      </c>
      <c r="O432">
        <f t="shared" si="127"/>
        <v>75.996218158608116</v>
      </c>
      <c r="P432" s="3">
        <f t="shared" si="128"/>
        <v>75.996218158608116</v>
      </c>
      <c r="Q432" s="3">
        <f t="shared" si="129"/>
        <v>-89.971248045438699</v>
      </c>
      <c r="R432">
        <f t="shared" si="130"/>
        <v>90.028751954561301</v>
      </c>
      <c r="S432">
        <f t="shared" si="131"/>
        <v>4.3562243900624898E-3</v>
      </c>
      <c r="T432">
        <f t="shared" si="114"/>
        <v>75.996218158608116</v>
      </c>
    </row>
    <row r="433" spans="1:20" x14ac:dyDescent="0.25">
      <c r="A433">
        <f t="shared" si="115"/>
        <v>27.474974749731178</v>
      </c>
      <c r="B433">
        <f t="shared" si="132"/>
        <v>4.3727780427447271</v>
      </c>
      <c r="C433" t="str">
        <f t="shared" si="116"/>
        <v>3.16486821010533-6282.95085262009i</v>
      </c>
      <c r="D433" t="str">
        <f t="shared" si="117"/>
        <v>3.47812499987436-3639.67579534597i</v>
      </c>
      <c r="E433" t="str">
        <f t="shared" si="118"/>
        <v>162.469536948386+0.00326373755256845i</v>
      </c>
      <c r="F433" t="str">
        <f t="shared" si="119"/>
        <v>2.90990990988966-34156.11650957i</v>
      </c>
      <c r="G433" t="str">
        <f t="shared" si="120"/>
        <v>0.999999999993043-2.63759757595584E-06i</v>
      </c>
      <c r="H433" t="str">
        <f t="shared" si="121"/>
        <v>470.588332097244+0.105286748272i</v>
      </c>
      <c r="I433" t="str">
        <f t="shared" si="122"/>
        <v>33.6192975204826-108825.425877936i</v>
      </c>
      <c r="K433" t="str">
        <f t="shared" si="123"/>
        <v>0.0106249972825115-5.01477384230648E-06i</v>
      </c>
      <c r="L433" t="str">
        <f t="shared" si="124"/>
        <v>0.00025-107.555430686818i</v>
      </c>
      <c r="M433" t="str">
        <f t="shared" si="125"/>
        <v>0.0025-28.4705551818048i</v>
      </c>
      <c r="N433">
        <f t="shared" si="126"/>
        <v>90.028861211884461</v>
      </c>
      <c r="O433">
        <f t="shared" si="127"/>
        <v>75.963274352565605</v>
      </c>
      <c r="P433" s="3">
        <f t="shared" si="128"/>
        <v>75.963274352565605</v>
      </c>
      <c r="Q433" s="3">
        <f t="shared" si="129"/>
        <v>-89.971138788115539</v>
      </c>
      <c r="R433">
        <f t="shared" si="130"/>
        <v>90.028861211884461</v>
      </c>
      <c r="S433">
        <f t="shared" si="131"/>
        <v>4.3727780427447269E-3</v>
      </c>
      <c r="T433">
        <f t="shared" si="114"/>
        <v>75.963274352565605</v>
      </c>
    </row>
    <row r="434" spans="1:20" x14ac:dyDescent="0.25">
      <c r="A434">
        <f t="shared" si="115"/>
        <v>27.579379653780155</v>
      </c>
      <c r="B434">
        <f t="shared" si="132"/>
        <v>4.389394599307157</v>
      </c>
      <c r="C434" t="str">
        <f t="shared" si="116"/>
        <v>3.16486820524087-6259.16603085059i</v>
      </c>
      <c r="D434" t="str">
        <f t="shared" si="117"/>
        <v>3.4781249998734-3625.89738544047i</v>
      </c>
      <c r="E434" t="str">
        <f t="shared" si="118"/>
        <v>162.469536948284+0.00327613975813929i</v>
      </c>
      <c r="F434" t="str">
        <f t="shared" si="119"/>
        <v>2.90990990988951-34026.8146140949i</v>
      </c>
      <c r="G434" t="str">
        <f t="shared" si="120"/>
        <v>0.99999999999299-2.64762044674433E-06i</v>
      </c>
      <c r="H434" t="str">
        <f t="shared" si="121"/>
        <v>470.588332834348+0.10568683778623i</v>
      </c>
      <c r="I434" t="str">
        <f t="shared" si="122"/>
        <v>33.6192975052801-108413.45490415i</v>
      </c>
      <c r="K434" t="str">
        <f t="shared" si="123"/>
        <v>0.0106249972618193-0.0000050338299716053i</v>
      </c>
      <c r="L434" t="str">
        <f t="shared" si="124"/>
        <v>0.00025-107.148267271187i</v>
      </c>
      <c r="M434" t="str">
        <f t="shared" si="125"/>
        <v>0.0025-28.3627766306084i</v>
      </c>
      <c r="N434">
        <f t="shared" si="126"/>
        <v>90.02897088438425</v>
      </c>
      <c r="O434">
        <f t="shared" si="127"/>
        <v>75.930330546682001</v>
      </c>
      <c r="P434" s="3">
        <f t="shared" si="128"/>
        <v>75.930330546682001</v>
      </c>
      <c r="Q434" s="3">
        <f t="shared" si="129"/>
        <v>-89.97102911561575</v>
      </c>
      <c r="R434">
        <f t="shared" si="130"/>
        <v>90.02897088438425</v>
      </c>
      <c r="S434">
        <f t="shared" si="131"/>
        <v>4.3893945993071573E-3</v>
      </c>
      <c r="T434">
        <f t="shared" si="114"/>
        <v>75.930330546682001</v>
      </c>
    </row>
    <row r="435" spans="1:20" x14ac:dyDescent="0.25">
      <c r="A435">
        <f t="shared" si="115"/>
        <v>27.684181296464523</v>
      </c>
      <c r="B435">
        <f t="shared" si="132"/>
        <v>4.4060742987845245</v>
      </c>
      <c r="C435" t="str">
        <f t="shared" si="116"/>
        <v>3.16486820033947-6235.47124928589i</v>
      </c>
      <c r="D435" t="str">
        <f t="shared" si="117"/>
        <v>3.47812499987245-3612.17113528617i</v>
      </c>
      <c r="E435" t="str">
        <f t="shared" si="118"/>
        <v>162.469536948182+0.00328858909212392i</v>
      </c>
      <c r="F435" t="str">
        <f t="shared" si="119"/>
        <v>2.90990990988936-33898.0022057717i</v>
      </c>
      <c r="G435" t="str">
        <f t="shared" si="120"/>
        <v>0.999999999992937-2.65768140444182E-06i</v>
      </c>
      <c r="H435" t="str">
        <f t="shared" si="121"/>
        <v>470.588333577062+0.106088447639132i</v>
      </c>
      <c r="I435" t="str">
        <f t="shared" si="122"/>
        <v>33.6192974899611-108003.043494309i</v>
      </c>
      <c r="K435" t="str">
        <f t="shared" si="123"/>
        <v>0.0106249972409696-5.05295851406608E-06i</v>
      </c>
      <c r="L435" t="str">
        <f t="shared" si="124"/>
        <v>0.00025-106.742645219354i</v>
      </c>
      <c r="M435" t="str">
        <f t="shared" si="125"/>
        <v>0.0025-28.2554060874761i</v>
      </c>
      <c r="N435">
        <f t="shared" si="126"/>
        <v>90.029080973638344</v>
      </c>
      <c r="O435">
        <f t="shared" si="127"/>
        <v>75.897386740958723</v>
      </c>
      <c r="P435" s="3">
        <f t="shared" si="128"/>
        <v>75.897386740958723</v>
      </c>
      <c r="Q435" s="3">
        <f t="shared" si="129"/>
        <v>-89.970919026361656</v>
      </c>
      <c r="R435">
        <f t="shared" si="130"/>
        <v>90.029080973638344</v>
      </c>
      <c r="S435">
        <f t="shared" si="131"/>
        <v>4.4060742987845243E-3</v>
      </c>
      <c r="T435">
        <f t="shared" si="114"/>
        <v>75.897386740958723</v>
      </c>
    </row>
    <row r="436" spans="1:20" x14ac:dyDescent="0.25">
      <c r="A436">
        <f t="shared" si="115"/>
        <v>27.789381185391086</v>
      </c>
      <c r="B436">
        <f t="shared" si="132"/>
        <v>4.4228173811199056</v>
      </c>
      <c r="C436" t="str">
        <f t="shared" si="116"/>
        <v>3.16486819540067-6211.86616706844i</v>
      </c>
      <c r="D436" t="str">
        <f t="shared" si="117"/>
        <v>3.47812499987147-3598.49684742633i</v>
      </c>
      <c r="E436" t="str">
        <f t="shared" si="118"/>
        <v>162.469536948079+0.00330108573361105i</v>
      </c>
      <c r="F436" t="str">
        <f t="shared" si="119"/>
        <v>2.9099099098892-33769.6774315905i</v>
      </c>
      <c r="G436" t="str">
        <f t="shared" si="120"/>
        <v>0.999999999992883-2.66778059377855E-06i</v>
      </c>
      <c r="H436" t="str">
        <f t="shared" si="121"/>
        <v>470.588334325434+0.106491583607982i</v>
      </c>
      <c r="I436" t="str">
        <f t="shared" si="122"/>
        <v>33.6192974745259-107594.185744508i</v>
      </c>
      <c r="K436" t="str">
        <f t="shared" si="123"/>
        <v>0.0106249972199611-5.07215974485742E-06i</v>
      </c>
      <c r="L436" t="str">
        <f t="shared" si="124"/>
        <v>0.00025-106.338558696308i</v>
      </c>
      <c r="M436" t="str">
        <f t="shared" si="125"/>
        <v>0.0025-28.1484420078462i</v>
      </c>
      <c r="N436">
        <f t="shared" si="126"/>
        <v>90.02919148123037</v>
      </c>
      <c r="O436">
        <f t="shared" si="127"/>
        <v>75.864442935396738</v>
      </c>
      <c r="P436" s="3">
        <f t="shared" si="128"/>
        <v>75.864442935396738</v>
      </c>
      <c r="Q436" s="3">
        <f t="shared" si="129"/>
        <v>-89.97080851876963</v>
      </c>
      <c r="R436">
        <f t="shared" si="130"/>
        <v>90.02919148123037</v>
      </c>
      <c r="S436">
        <f t="shared" si="131"/>
        <v>4.4228173811199055E-3</v>
      </c>
      <c r="T436">
        <f t="shared" si="114"/>
        <v>75.864442935396738</v>
      </c>
    </row>
    <row r="437" spans="1:20" x14ac:dyDescent="0.25">
      <c r="A437">
        <f t="shared" si="115"/>
        <v>27.894980833895577</v>
      </c>
      <c r="B437">
        <f t="shared" si="132"/>
        <v>4.4396240871681618</v>
      </c>
      <c r="C437" t="str">
        <f t="shared" si="116"/>
        <v>3.16486819042431-6188.35044463127i</v>
      </c>
      <c r="D437" t="str">
        <f t="shared" si="117"/>
        <v>3.47812499987049-3584.87432515174i</v>
      </c>
      <c r="E437" t="str">
        <f t="shared" si="118"/>
        <v>162.469536947974+0.00331362986236949i</v>
      </c>
      <c r="F437" t="str">
        <f t="shared" si="119"/>
        <v>2.90990990988904-33641.8384455565i</v>
      </c>
      <c r="G437" t="str">
        <f t="shared" si="120"/>
        <v>0.999999999992829-2.67791816003478E-06i</v>
      </c>
      <c r="H437" t="str">
        <f t="shared" si="121"/>
        <v>470.5883350795+0.106896251492i</v>
      </c>
      <c r="I437" t="str">
        <f t="shared" si="122"/>
        <v>33.6192974589729-107186.875773191i</v>
      </c>
      <c r="K437" t="str">
        <f t="shared" si="123"/>
        <v>0.0106249971987927-5.09143394019346E-06i</v>
      </c>
      <c r="L437" t="str">
        <f t="shared" si="124"/>
        <v>0.00025-105.936001889129i</v>
      </c>
      <c r="M437" t="str">
        <f t="shared" si="125"/>
        <v>0.0025-28.0418828530048i</v>
      </c>
      <c r="N437">
        <f t="shared" si="126"/>
        <v>90.029302408750027</v>
      </c>
      <c r="O437">
        <f t="shared" si="127"/>
        <v>75.831499129997411</v>
      </c>
      <c r="P437" s="3">
        <f t="shared" si="128"/>
        <v>75.831499129997411</v>
      </c>
      <c r="Q437" s="3">
        <f t="shared" si="129"/>
        <v>-89.970697591249973</v>
      </c>
      <c r="R437">
        <f t="shared" si="130"/>
        <v>90.029302408750027</v>
      </c>
      <c r="S437">
        <f t="shared" si="131"/>
        <v>4.4396240871681621E-3</v>
      </c>
      <c r="T437">
        <f t="shared" si="114"/>
        <v>75.831499129997411</v>
      </c>
    </row>
    <row r="438" spans="1:20" x14ac:dyDescent="0.25">
      <c r="A438">
        <f t="shared" si="115"/>
        <v>28.000981761064381</v>
      </c>
      <c r="B438">
        <f t="shared" si="132"/>
        <v>4.456494658699401</v>
      </c>
      <c r="C438" t="str">
        <f t="shared" si="116"/>
        <v>3.16486818541004-6164.92374369283i</v>
      </c>
      <c r="D438" t="str">
        <f t="shared" si="117"/>
        <v>3.4781249998695-3571.30337249786i</v>
      </c>
      <c r="E438" t="str">
        <f t="shared" si="118"/>
        <v>162.469536947868+0.00332622165885147i</v>
      </c>
      <c r="F438" t="str">
        <f t="shared" si="119"/>
        <v>2.90990990988888-33514.4834086629i</v>
      </c>
      <c r="G438" t="str">
        <f t="shared" si="120"/>
        <v>0.999999999992774-2.68809424904276E-06i</v>
      </c>
      <c r="H438" t="str">
        <f t="shared" si="121"/>
        <v>470.588335839309+0.107302457112447i</v>
      </c>
      <c r="I438" t="str">
        <f t="shared" si="122"/>
        <v>33.6192974433014-106781.107721067i</v>
      </c>
      <c r="K438" t="str">
        <f t="shared" si="123"/>
        <v>0.0106249971774631-5.11078137733794E-06i</v>
      </c>
      <c r="L438" t="str">
        <f t="shared" si="124"/>
        <v>0.00025-105.534969006903i</v>
      </c>
      <c r="M438" t="str">
        <f t="shared" si="125"/>
        <v>0.0025-27.9357270900626i</v>
      </c>
      <c r="N438">
        <f t="shared" si="126"/>
        <v>90.029413757792994</v>
      </c>
      <c r="O438">
        <f t="shared" si="127"/>
        <v>75.798555324761935</v>
      </c>
      <c r="P438" s="3">
        <f t="shared" si="128"/>
        <v>75.798555324761935</v>
      </c>
      <c r="Q438" s="3">
        <f t="shared" si="129"/>
        <v>-89.970586242207006</v>
      </c>
      <c r="R438">
        <f t="shared" si="130"/>
        <v>90.029413757792994</v>
      </c>
      <c r="S438">
        <f t="shared" si="131"/>
        <v>4.4564946586994007E-3</v>
      </c>
      <c r="T438">
        <f t="shared" si="114"/>
        <v>75.798555324761935</v>
      </c>
    </row>
    <row r="439" spans="1:20" x14ac:dyDescent="0.25">
      <c r="A439">
        <f t="shared" si="115"/>
        <v>28.107385491756425</v>
      </c>
      <c r="B439">
        <f t="shared" si="132"/>
        <v>4.4734293384024584</v>
      </c>
      <c r="C439" t="str">
        <f t="shared" si="116"/>
        <v>3.16486818035763-6141.58572725219i</v>
      </c>
      <c r="D439" t="str">
        <f t="shared" si="117"/>
        <v>3.47812499986852-3557.78379424196i</v>
      </c>
      <c r="E439" t="str">
        <f t="shared" si="118"/>
        <v>162.469536947762+0.00333886130419416i</v>
      </c>
      <c r="F439" t="str">
        <f t="shared" si="119"/>
        <v>2.90990990988872-33387.6104888648i</v>
      </c>
      <c r="G439" t="str">
        <f t="shared" si="120"/>
        <v>0.999999999992719-2.69830900718897E-06i</v>
      </c>
      <c r="H439" t="str">
        <f t="shared" si="121"/>
        <v>470.588336604903+0.107710206312705i</v>
      </c>
      <c r="I439" t="str">
        <f t="shared" si="122"/>
        <v>33.6192974275108-106376.875751027i</v>
      </c>
      <c r="K439" t="str">
        <f t="shared" si="123"/>
        <v>0.0106249971559711-5.13020233460823E-06i</v>
      </c>
      <c r="L439" t="str">
        <f t="shared" si="124"/>
        <v>0.00025-105.135454280637i</v>
      </c>
      <c r="M439" t="str">
        <f t="shared" si="125"/>
        <v>0.0025-27.8299731919332i</v>
      </c>
      <c r="N439">
        <f t="shared" si="126"/>
        <v>90.029525529961091</v>
      </c>
      <c r="O439">
        <f t="shared" si="127"/>
        <v>75.765611519691618</v>
      </c>
      <c r="P439" s="3">
        <f t="shared" si="128"/>
        <v>75.765611519691618</v>
      </c>
      <c r="Q439" s="3">
        <f t="shared" si="129"/>
        <v>-89.970474470038909</v>
      </c>
      <c r="R439">
        <f t="shared" si="130"/>
        <v>90.029525529961091</v>
      </c>
      <c r="S439">
        <f t="shared" si="131"/>
        <v>4.4734293384024581E-3</v>
      </c>
      <c r="T439">
        <f t="shared" si="114"/>
        <v>75.765611519691618</v>
      </c>
    </row>
    <row r="440" spans="1:20" x14ac:dyDescent="0.25">
      <c r="A440">
        <f t="shared" si="115"/>
        <v>28.214193556625101</v>
      </c>
      <c r="B440">
        <f t="shared" si="132"/>
        <v>4.490428369888388</v>
      </c>
      <c r="C440" t="str">
        <f t="shared" si="116"/>
        <v>3.16486817526669-6118.33605958407i</v>
      </c>
      <c r="D440" t="str">
        <f t="shared" si="117"/>
        <v>3.47812499986751-3544.31539590037i</v>
      </c>
      <c r="E440" t="str">
        <f t="shared" si="118"/>
        <v>162.469536947655+0.003351548980224i</v>
      </c>
      <c r="F440" t="str">
        <f t="shared" si="119"/>
        <v>2.90990990988856-33261.2178610526i</v>
      </c>
      <c r="G440" t="str">
        <f t="shared" si="120"/>
        <v>0.999999999992664-2.70856258141614E-06i</v>
      </c>
      <c r="H440" t="str">
        <f t="shared" si="121"/>
        <v>470.588337376329+0.108119504958359i</v>
      </c>
      <c r="I440" t="str">
        <f t="shared" si="122"/>
        <v>33.6192974116-105974.174048058i</v>
      </c>
      <c r="K440" t="str">
        <f t="shared" si="123"/>
        <v>0.0106249971343154-5.14969709137923E-06i</v>
      </c>
      <c r="L440" t="str">
        <f t="shared" si="124"/>
        <v>0.00025-104.737451963177i</v>
      </c>
      <c r="M440" t="str">
        <f t="shared" si="125"/>
        <v>0.0025-27.7246196373114i</v>
      </c>
      <c r="N440">
        <f t="shared" si="126"/>
        <v>90.029637726862134</v>
      </c>
      <c r="O440">
        <f t="shared" si="127"/>
        <v>75.732667714787638</v>
      </c>
      <c r="P440" s="3">
        <f t="shared" si="128"/>
        <v>75.732667714787638</v>
      </c>
      <c r="Q440" s="3">
        <f t="shared" si="129"/>
        <v>-89.970362273137866</v>
      </c>
      <c r="R440">
        <f t="shared" si="130"/>
        <v>90.029637726862134</v>
      </c>
      <c r="S440">
        <f t="shared" si="131"/>
        <v>4.4904283698883876E-3</v>
      </c>
      <c r="T440">
        <f t="shared" si="114"/>
        <v>75.732667714787638</v>
      </c>
    </row>
    <row r="441" spans="1:20" x14ac:dyDescent="0.25">
      <c r="A441">
        <f t="shared" si="115"/>
        <v>28.321407492140274</v>
      </c>
      <c r="B441">
        <f t="shared" si="132"/>
        <v>4.5074919976939638</v>
      </c>
      <c r="C441" t="str">
        <f t="shared" si="116"/>
        <v>3.16486817013699-6095.17440623421i</v>
      </c>
      <c r="D441" t="str">
        <f t="shared" si="117"/>
        <v>3.4781249998665-3530.89798372567i</v>
      </c>
      <c r="E441" t="str">
        <f t="shared" si="118"/>
        <v>162.469536947546+0.00336428486945821i</v>
      </c>
      <c r="F441" t="str">
        <f t="shared" si="119"/>
        <v>2.9099099098884-33135.3037070259i</v>
      </c>
      <c r="G441" t="str">
        <f t="shared" si="120"/>
        <v>0.999999999992608-2.71885511922537E-06i</v>
      </c>
      <c r="H441" t="str">
        <f t="shared" si="121"/>
        <v>470.588338153629+0.108530358937283i</v>
      </c>
      <c r="I441" t="str">
        <f t="shared" si="122"/>
        <v>33.6192973955679-105572.996819161i</v>
      </c>
      <c r="K441" t="str">
        <f t="shared" si="123"/>
        <v>0.0106249971124948-5.16926592808748E-06i</v>
      </c>
      <c r="L441" t="str">
        <f t="shared" si="124"/>
        <v>0.00025-104.340956329126i</v>
      </c>
      <c r="M441" t="str">
        <f t="shared" si="125"/>
        <v>0.0025-27.619664910651i</v>
      </c>
      <c r="N441">
        <f t="shared" si="126"/>
        <v>90.029750350110092</v>
      </c>
      <c r="O441">
        <f t="shared" si="127"/>
        <v>75.699723910051247</v>
      </c>
      <c r="P441" s="3">
        <f t="shared" si="128"/>
        <v>75.699723910051247</v>
      </c>
      <c r="Q441" s="3">
        <f t="shared" si="129"/>
        <v>-89.970249649889908</v>
      </c>
      <c r="R441">
        <f t="shared" si="130"/>
        <v>90.029750350110092</v>
      </c>
      <c r="S441">
        <f t="shared" si="131"/>
        <v>4.5074919976939637E-3</v>
      </c>
      <c r="T441">
        <f t="shared" si="114"/>
        <v>75.699723910051247</v>
      </c>
    </row>
    <row r="442" spans="1:20" x14ac:dyDescent="0.25">
      <c r="A442">
        <f t="shared" si="115"/>
        <v>28.42902884061041</v>
      </c>
      <c r="B442">
        <f t="shared" si="132"/>
        <v>4.5246204672852013</v>
      </c>
      <c r="C442" t="str">
        <f t="shared" si="116"/>
        <v>3.16486816496826-6072.10043401458i</v>
      </c>
      <c r="D442" t="str">
        <f t="shared" si="117"/>
        <v>3.47812499986549-3517.53136470388i</v>
      </c>
      <c r="E442" t="str">
        <f t="shared" si="118"/>
        <v>162.469536947438+0.00337706915510684i</v>
      </c>
      <c r="F442" t="str">
        <f t="shared" si="119"/>
        <v>2.90990990988824-33009.8662154674i</v>
      </c>
      <c r="G442" t="str">
        <f t="shared" si="120"/>
        <v>0.999999999992552-2.72918676867827E-06i</v>
      </c>
      <c r="H442" t="str">
        <f t="shared" si="121"/>
        <v>470.588338936845+0.108942774159726i</v>
      </c>
      <c r="I442" t="str">
        <f t="shared" si="122"/>
        <v>33.6192973794137-105173.338293266i</v>
      </c>
      <c r="K442" t="str">
        <f t="shared" si="123"/>
        <v>0.0106249970905081-0.0000051889091262352i</v>
      </c>
      <c r="L442" t="str">
        <f t="shared" si="124"/>
        <v>0.00025-103.945961674762i</v>
      </c>
      <c r="M442" t="str">
        <f t="shared" si="125"/>
        <v>0.0025-27.5151075021428i</v>
      </c>
      <c r="N442">
        <f t="shared" si="126"/>
        <v>90.029863401325102</v>
      </c>
      <c r="O442">
        <f t="shared" si="127"/>
        <v>75.666780105483923</v>
      </c>
      <c r="P442" s="3">
        <f t="shared" si="128"/>
        <v>75.666780105483923</v>
      </c>
      <c r="Q442" s="3">
        <f t="shared" si="129"/>
        <v>-89.970136598674898</v>
      </c>
      <c r="R442">
        <f t="shared" si="130"/>
        <v>90.029863401325102</v>
      </c>
      <c r="S442">
        <f t="shared" si="131"/>
        <v>4.524620467285201E-3</v>
      </c>
      <c r="T442">
        <f t="shared" si="114"/>
        <v>75.666780105483923</v>
      </c>
    </row>
    <row r="443" spans="1:20" x14ac:dyDescent="0.25">
      <c r="A443">
        <f t="shared" si="115"/>
        <v>28.537059150204733</v>
      </c>
      <c r="B443">
        <f t="shared" si="132"/>
        <v>4.5418140250608854</v>
      </c>
      <c r="C443" t="str">
        <f t="shared" si="116"/>
        <v>3.16486815976015-6049.11381099817i</v>
      </c>
      <c r="D443" t="str">
        <f t="shared" si="117"/>
        <v>3.47812499986447-3504.21534655168i</v>
      </c>
      <c r="E443" t="str">
        <f t="shared" si="118"/>
        <v>162.469536947329+0.00338990202107664i</v>
      </c>
      <c r="F443" t="str">
        <f t="shared" si="119"/>
        <v>2.90990990988807-32884.9035819166i</v>
      </c>
      <c r="G443" t="str">
        <f t="shared" si="120"/>
        <v>0.999999999992495-2.73955767839909E-06i</v>
      </c>
      <c r="H443" t="str">
        <f t="shared" si="121"/>
        <v>470.588339726029+0.109356756558396i</v>
      </c>
      <c r="I443" t="str">
        <f t="shared" si="122"/>
        <v>33.6192973631369-104775.192721152i</v>
      </c>
      <c r="K443" t="str">
        <f t="shared" si="123"/>
        <v>0.0106249970683539-5.20862696839419E-06i</v>
      </c>
      <c r="L443" t="str">
        <f t="shared" si="124"/>
        <v>0.00025-103.552462317953i</v>
      </c>
      <c r="M443" t="str">
        <f t="shared" si="125"/>
        <v>0.0025-27.4109459076936i</v>
      </c>
      <c r="N443">
        <f t="shared" si="126"/>
        <v>90.029976882133411</v>
      </c>
      <c r="O443">
        <f t="shared" si="127"/>
        <v>75.633836301086703</v>
      </c>
      <c r="P443" s="3">
        <f t="shared" si="128"/>
        <v>75.633836301086703</v>
      </c>
      <c r="Q443" s="3">
        <f t="shared" si="129"/>
        <v>-89.970023117866589</v>
      </c>
      <c r="R443">
        <f t="shared" si="130"/>
        <v>90.029976882133411</v>
      </c>
      <c r="S443">
        <f t="shared" si="131"/>
        <v>4.5418140250608856E-3</v>
      </c>
      <c r="T443">
        <f t="shared" si="114"/>
        <v>75.633836301086703</v>
      </c>
    </row>
    <row r="444" spans="1:20" x14ac:dyDescent="0.25">
      <c r="A444">
        <f t="shared" si="115"/>
        <v>28.645499974975511</v>
      </c>
      <c r="B444">
        <f t="shared" si="132"/>
        <v>4.5590729183561169</v>
      </c>
      <c r="C444" t="str">
        <f t="shared" si="116"/>
        <v>3.16486815451238-6026.21420651482i</v>
      </c>
      <c r="D444" t="str">
        <f t="shared" si="117"/>
        <v>3.47812499986342-3490.94973771369i</v>
      </c>
      <c r="E444" t="str">
        <f t="shared" si="118"/>
        <v>162.469536947219+0.00340278365197377i</v>
      </c>
      <c r="F444" t="str">
        <f t="shared" si="119"/>
        <v>2.9099099098879-32760.414008744i</v>
      </c>
      <c r="G444" t="str">
        <f t="shared" si="120"/>
        <v>0.999999999992438-2.74996799757685E-06i</v>
      </c>
      <c r="H444" t="str">
        <f t="shared" si="121"/>
        <v>470.588340521218+0.109772312088541i</v>
      </c>
      <c r="I444" t="str">
        <f t="shared" si="122"/>
        <v>33.6192973467355-104378.55437536i</v>
      </c>
      <c r="K444" t="str">
        <f t="shared" si="123"/>
        <v>0.0106249970460311-5.22841973821014E-06i</v>
      </c>
      <c r="L444" t="str">
        <f t="shared" si="124"/>
        <v>0.00025-103.160452598081i</v>
      </c>
      <c r="M444" t="str">
        <f t="shared" si="125"/>
        <v>0.0025-27.3071786289037i</v>
      </c>
      <c r="N444">
        <f t="shared" si="126"/>
        <v>90.03009079416745</v>
      </c>
      <c r="O444">
        <f t="shared" si="127"/>
        <v>75.60089249686105</v>
      </c>
      <c r="P444" s="3">
        <f t="shared" si="128"/>
        <v>75.60089249686105</v>
      </c>
      <c r="Q444" s="3">
        <f t="shared" si="129"/>
        <v>-89.96990920583255</v>
      </c>
      <c r="R444">
        <f t="shared" si="130"/>
        <v>90.03009079416745</v>
      </c>
      <c r="S444">
        <f t="shared" si="131"/>
        <v>4.5590729183561168E-3</v>
      </c>
      <c r="T444">
        <f t="shared" si="114"/>
        <v>75.60089249686105</v>
      </c>
    </row>
    <row r="445" spans="1:20" x14ac:dyDescent="0.25">
      <c r="A445">
        <f t="shared" si="115"/>
        <v>28.754352874880418</v>
      </c>
      <c r="B445">
        <f t="shared" si="132"/>
        <v>4.5763973954458699</v>
      </c>
      <c r="C445" t="str">
        <f t="shared" si="116"/>
        <v>3.16486814922466-6003.40129114593i</v>
      </c>
      <c r="D445" t="str">
        <f t="shared" si="117"/>
        <v>3.47812499986238-3477.73434735968i</v>
      </c>
      <c r="E445" t="str">
        <f t="shared" si="118"/>
        <v>162.469536947107+0.0034157142331054i</v>
      </c>
      <c r="F445" t="str">
        <f t="shared" si="119"/>
        <v>2.90990990988774-32636.3957051255i</v>
      </c>
      <c r="G445" t="str">
        <f t="shared" si="120"/>
        <v>0.99999999999238-2.76041787596749E-06i</v>
      </c>
      <c r="H445" t="str">
        <f t="shared" si="121"/>
        <v>470.588341322463+0.110189446728045i</v>
      </c>
      <c r="I445" t="str">
        <f t="shared" si="122"/>
        <v>33.6192973302097-103983.417550116i</v>
      </c>
      <c r="K445" t="str">
        <f t="shared" si="123"/>
        <v>0.0106249970235383-5.24828772040645E-06i</v>
      </c>
      <c r="L445" t="str">
        <f t="shared" si="124"/>
        <v>0.00025-102.769926875952i</v>
      </c>
      <c r="M445" t="str">
        <f t="shared" si="125"/>
        <v>0.0025-27.2038041730462i</v>
      </c>
      <c r="N445">
        <f t="shared" si="126"/>
        <v>90.030205139065885</v>
      </c>
      <c r="O445">
        <f t="shared" si="127"/>
        <v>75.567948692808159</v>
      </c>
      <c r="P445" s="3">
        <f t="shared" si="128"/>
        <v>75.567948692808159</v>
      </c>
      <c r="Q445" s="3">
        <f t="shared" si="129"/>
        <v>-89.969794860934115</v>
      </c>
      <c r="R445">
        <f t="shared" si="130"/>
        <v>90.030205139065885</v>
      </c>
      <c r="S445">
        <f t="shared" si="131"/>
        <v>4.5763973954458699E-3</v>
      </c>
      <c r="T445">
        <f t="shared" si="114"/>
        <v>75.567948692808159</v>
      </c>
    </row>
    <row r="446" spans="1:20" x14ac:dyDescent="0.25">
      <c r="A446">
        <f t="shared" si="115"/>
        <v>28.863619415804962</v>
      </c>
      <c r="B446">
        <f t="shared" si="132"/>
        <v>4.5937877055485643</v>
      </c>
      <c r="C446" t="str">
        <f t="shared" si="116"/>
        <v>3.16486814389666-5980.6747367201i</v>
      </c>
      <c r="D446" t="str">
        <f t="shared" si="117"/>
        <v>3.47812499986133-3464.56898538181i</v>
      </c>
      <c r="E446" t="str">
        <f t="shared" si="118"/>
        <v>162.469536946995+0.00342869395048224i</v>
      </c>
      <c r="F446" t="str">
        <f t="shared" si="119"/>
        <v>2.90990990988756-32512.8468870159i</v>
      </c>
      <c r="G446" t="str">
        <f t="shared" si="120"/>
        <v>0.999999999992322-2.77090746389601E-06i</v>
      </c>
      <c r="H446" t="str">
        <f t="shared" si="121"/>
        <v>470.588342129811+0.110608166477503i</v>
      </c>
      <c r="I446" t="str">
        <f t="shared" si="122"/>
        <v>33.6192973135578-103589.776561243i</v>
      </c>
      <c r="K446" t="str">
        <f t="shared" si="123"/>
        <v>0.0106249970008742-5.26823120078853E-06i</v>
      </c>
      <c r="L446" t="str">
        <f t="shared" si="124"/>
        <v>0.00025-102.380879533724i</v>
      </c>
      <c r="M446" t="str">
        <f t="shared" si="125"/>
        <v>0.0025-27.1008210530446i</v>
      </c>
      <c r="N446">
        <f t="shared" si="126"/>
        <v>90.030319918473552</v>
      </c>
      <c r="O446">
        <f t="shared" si="127"/>
        <v>75.535004888929379</v>
      </c>
      <c r="P446" s="3">
        <f t="shared" si="128"/>
        <v>75.535004888929379</v>
      </c>
      <c r="Q446" s="3">
        <f t="shared" si="129"/>
        <v>-89.969680081526448</v>
      </c>
      <c r="R446">
        <f t="shared" si="130"/>
        <v>90.030319918473552</v>
      </c>
      <c r="S446">
        <f t="shared" si="131"/>
        <v>4.5937877055485642E-3</v>
      </c>
      <c r="T446">
        <f t="shared" si="114"/>
        <v>75.535004888929379</v>
      </c>
    </row>
    <row r="447" spans="1:20" x14ac:dyDescent="0.25">
      <c r="A447">
        <f t="shared" si="115"/>
        <v>28.973301169585021</v>
      </c>
      <c r="B447">
        <f t="shared" si="132"/>
        <v>4.6112440988296486</v>
      </c>
      <c r="C447" t="str">
        <f t="shared" si="116"/>
        <v>3.16486813852814-5958.0342163082i</v>
      </c>
      <c r="D447" t="str">
        <f t="shared" si="117"/>
        <v>3.4781249998603-3451.45346239194i</v>
      </c>
      <c r="E447" t="str">
        <f t="shared" si="118"/>
        <v>162.469536946882+0.00344172299082285i</v>
      </c>
      <c r="F447" t="str">
        <f t="shared" si="119"/>
        <v>2.9099099098874-32389.7657771243i</v>
      </c>
      <c r="G447" t="str">
        <f t="shared" si="120"/>
        <v>0.999999999992264-2.78143691225864E-06i</v>
      </c>
      <c r="H447" t="str">
        <f t="shared" si="121"/>
        <v>470.588342943307+0.111028477360315i</v>
      </c>
      <c r="I447" t="str">
        <f t="shared" si="122"/>
        <v>33.6192972967795-103197.625746084i</v>
      </c>
      <c r="K447" t="str">
        <f t="shared" si="123"/>
        <v>0.0106249969780375-5.28825046624779E-06i</v>
      </c>
      <c r="L447" t="str">
        <f t="shared" si="124"/>
        <v>0.00025-101.99330497482i</v>
      </c>
      <c r="M447" t="str">
        <f t="shared" si="125"/>
        <v>0.0025-26.9982277874523i</v>
      </c>
      <c r="N447">
        <f t="shared" si="126"/>
        <v>90.030435134041582</v>
      </c>
      <c r="O447">
        <f t="shared" si="127"/>
        <v>75.502061085226032</v>
      </c>
      <c r="P447" s="3">
        <f t="shared" si="128"/>
        <v>75.502061085226032</v>
      </c>
      <c r="Q447" s="3">
        <f t="shared" si="129"/>
        <v>-89.969564865958418</v>
      </c>
      <c r="R447">
        <f t="shared" si="130"/>
        <v>90.030435134041582</v>
      </c>
      <c r="S447">
        <f t="shared" si="131"/>
        <v>4.6112440988296489E-3</v>
      </c>
      <c r="T447">
        <f t="shared" si="114"/>
        <v>75.502061085226032</v>
      </c>
    </row>
    <row r="448" spans="1:20" x14ac:dyDescent="0.25">
      <c r="A448">
        <f t="shared" si="115"/>
        <v>29.083399714029447</v>
      </c>
      <c r="B448">
        <f t="shared" si="132"/>
        <v>4.6287668264052018</v>
      </c>
      <c r="C448" t="str">
        <f t="shared" si="116"/>
        <v>3.16486813311871-5935.47940421882i</v>
      </c>
      <c r="D448" t="str">
        <f t="shared" si="117"/>
        <v>3.47812499985923-3438.38758971887i</v>
      </c>
      <c r="E448" t="str">
        <f t="shared" si="118"/>
        <v>162.469536946768+0.00345480154155499i</v>
      </c>
      <c r="F448" t="str">
        <f t="shared" si="119"/>
        <v>2.90990990988723-32267.1506048874i</v>
      </c>
      <c r="G448" t="str">
        <f t="shared" si="120"/>
        <v>0.999999999992205-2.79200637252507E-06i</v>
      </c>
      <c r="H448" t="str">
        <f t="shared" si="121"/>
        <v>470.588343762993+0.111450385422766i</v>
      </c>
      <c r="I448" t="str">
        <f t="shared" si="122"/>
        <v>33.6192972798731-102806.959463417i</v>
      </c>
      <c r="K448" t="str">
        <f t="shared" si="123"/>
        <v>0.010624996955027-5.30834580476588E-06i</v>
      </c>
      <c r="L448" t="str">
        <f t="shared" si="124"/>
        <v>0.00025-101.607197623849i</v>
      </c>
      <c r="M448" t="str">
        <f t="shared" si="125"/>
        <v>0.0025-26.8960229004307i</v>
      </c>
      <c r="N448">
        <f t="shared" si="126"/>
        <v>90.030550787427373</v>
      </c>
      <c r="O448">
        <f t="shared" si="127"/>
        <v>75.469117281699567</v>
      </c>
      <c r="P448" s="3">
        <f t="shared" si="128"/>
        <v>75.469117281699567</v>
      </c>
      <c r="Q448" s="3">
        <f t="shared" si="129"/>
        <v>-89.969449212572627</v>
      </c>
      <c r="R448">
        <f t="shared" si="130"/>
        <v>90.030550787427373</v>
      </c>
      <c r="S448">
        <f t="shared" si="131"/>
        <v>4.6287668264052015E-3</v>
      </c>
      <c r="T448">
        <f t="shared" si="114"/>
        <v>75.469117281699567</v>
      </c>
    </row>
    <row r="449" spans="1:20" x14ac:dyDescent="0.25">
      <c r="A449">
        <f t="shared" si="115"/>
        <v>29.193916632942756</v>
      </c>
      <c r="B449">
        <f t="shared" si="132"/>
        <v>4.6463561403455413</v>
      </c>
      <c r="C449" t="str">
        <f t="shared" si="116"/>
        <v>3.1648681276681-5913.00997599334i</v>
      </c>
      <c r="D449" t="str">
        <f t="shared" si="117"/>
        <v>3.47812499985816-3425.37117940561i</v>
      </c>
      <c r="E449" t="str">
        <f t="shared" si="118"/>
        <v>162.469536946655+0.00346792979081797i</v>
      </c>
      <c r="F449" t="str">
        <f t="shared" si="119"/>
        <v>2.90990990988705-32144.9996064447i</v>
      </c>
      <c r="G449" t="str">
        <f t="shared" si="120"/>
        <v>0.999999999992145-2.80261599674049E-06i</v>
      </c>
      <c r="H449" t="str">
        <f t="shared" si="121"/>
        <v>470.588344588925+0.111873896734122i</v>
      </c>
      <c r="I449" t="str">
        <f t="shared" si="122"/>
        <v>33.6192972628382-102417.772093376i</v>
      </c>
      <c r="K449" t="str">
        <f t="shared" si="123"/>
        <v>0.0106249969318412-5.32851750541865E-06i</v>
      </c>
      <c r="L449" t="str">
        <f t="shared" si="124"/>
        <v>0.00025-101.222551926528i</v>
      </c>
      <c r="M449" t="str">
        <f t="shared" si="125"/>
        <v>0.0025-26.7942049217281i</v>
      </c>
      <c r="N449">
        <f t="shared" si="126"/>
        <v>90.030666880294618</v>
      </c>
      <c r="O449">
        <f t="shared" si="127"/>
        <v>75.436173478351222</v>
      </c>
      <c r="P449" s="3">
        <f t="shared" si="128"/>
        <v>75.436173478351222</v>
      </c>
      <c r="Q449" s="3">
        <f t="shared" si="129"/>
        <v>-89.969333119705382</v>
      </c>
      <c r="R449">
        <f t="shared" si="130"/>
        <v>90.030666880294618</v>
      </c>
      <c r="S449">
        <f t="shared" si="131"/>
        <v>4.6463561403455415E-3</v>
      </c>
      <c r="T449">
        <f t="shared" si="114"/>
        <v>75.436173478351222</v>
      </c>
    </row>
    <row r="450" spans="1:20" x14ac:dyDescent="0.25">
      <c r="A450">
        <f t="shared" si="115"/>
        <v>29.304853516147936</v>
      </c>
      <c r="B450">
        <f t="shared" si="132"/>
        <v>4.6640122936788542</v>
      </c>
      <c r="C450" t="str">
        <f t="shared" si="116"/>
        <v>3.16486812217597-5890.62560840148i</v>
      </c>
      <c r="D450" t="str">
        <f t="shared" si="117"/>
        <v>3.47812499985708-3412.40404420676i</v>
      </c>
      <c r="E450" t="str">
        <f t="shared" si="118"/>
        <v>162.469536946539+0.00348110792746757i</v>
      </c>
      <c r="F450" t="str">
        <f t="shared" si="119"/>
        <v>2.90990990988688-32023.3110246133i</v>
      </c>
      <c r="G450" t="str">
        <f t="shared" si="120"/>
        <v>0.999999999992085-2.81326593752793E-06i</v>
      </c>
      <c r="H450" t="str">
        <f t="shared" si="121"/>
        <v>470.588345421144+0.112299017386706i</v>
      </c>
      <c r="I450" t="str">
        <f t="shared" si="122"/>
        <v>33.6192972456733-102030.058037372i</v>
      </c>
      <c r="K450" t="str">
        <f t="shared" si="123"/>
        <v>0.0106249969084789-0.0000053487658583805i</v>
      </c>
      <c r="L450" t="str">
        <f t="shared" si="124"/>
        <v>0.00025-100.8393623496i</v>
      </c>
      <c r="M450" t="str">
        <f t="shared" si="125"/>
        <v>0.0025-26.6927723866588i</v>
      </c>
      <c r="N450">
        <f t="shared" si="126"/>
        <v>90.030783414313319</v>
      </c>
      <c r="O450">
        <f t="shared" si="127"/>
        <v>75.403229675182331</v>
      </c>
      <c r="P450" s="3">
        <f t="shared" si="128"/>
        <v>75.403229675182331</v>
      </c>
      <c r="Q450" s="3">
        <f t="shared" si="129"/>
        <v>-89.969216585686681</v>
      </c>
      <c r="R450">
        <f t="shared" si="130"/>
        <v>90.030783414313319</v>
      </c>
      <c r="S450">
        <f t="shared" si="131"/>
        <v>4.6640122936788542E-3</v>
      </c>
      <c r="T450">
        <f t="shared" si="114"/>
        <v>75.403229675182331</v>
      </c>
    </row>
    <row r="451" spans="1:20" x14ac:dyDescent="0.25">
      <c r="A451">
        <f t="shared" si="115"/>
        <v>29.416211959509297</v>
      </c>
      <c r="B451">
        <f t="shared" si="132"/>
        <v>4.6817355403948335</v>
      </c>
      <c r="C451" t="str">
        <f t="shared" si="116"/>
        <v>3.16486811664203-5868.32597943659i</v>
      </c>
      <c r="D451" t="str">
        <f t="shared" si="117"/>
        <v>3.478124999856-3399.4859975857i</v>
      </c>
      <c r="E451" t="str">
        <f t="shared" si="118"/>
        <v>162.469536946422+0.00349433614107582i</v>
      </c>
      <c r="F451" t="str">
        <f t="shared" si="119"/>
        <v>2.9099099098867-31902.0831088619i</v>
      </c>
      <c r="G451" t="str">
        <f t="shared" si="120"/>
        <v>0.999999999992025-2.82395634809037E-06i</v>
      </c>
      <c r="H451" t="str">
        <f t="shared" si="121"/>
        <v>470.5883462597+0.112725753495997i</v>
      </c>
      <c r="I451" t="str">
        <f t="shared" si="122"/>
        <v>33.6192972283779-101643.811718006i</v>
      </c>
      <c r="K451" t="str">
        <f t="shared" si="123"/>
        <v>0.0106249968849387-5.36909115492846E-06i</v>
      </c>
      <c r="L451" t="str">
        <f t="shared" si="124"/>
        <v>0.00025-100.457623380753i</v>
      </c>
      <c r="M451" t="str">
        <f t="shared" si="125"/>
        <v>0.0025-26.5917238360816i</v>
      </c>
      <c r="N451">
        <f t="shared" si="126"/>
        <v>90.030900391159875</v>
      </c>
      <c r="O451">
        <f t="shared" si="127"/>
        <v>75.370285872194231</v>
      </c>
      <c r="P451" s="3">
        <f t="shared" si="128"/>
        <v>75.370285872194231</v>
      </c>
      <c r="Q451" s="3">
        <f t="shared" si="129"/>
        <v>-89.969099608840125</v>
      </c>
      <c r="R451">
        <f t="shared" si="130"/>
        <v>90.030900391159875</v>
      </c>
      <c r="S451">
        <f t="shared" si="131"/>
        <v>4.6817355403948333E-3</v>
      </c>
      <c r="T451">
        <f t="shared" si="114"/>
        <v>75.370285872194231</v>
      </c>
    </row>
    <row r="452" spans="1:20" x14ac:dyDescent="0.25">
      <c r="A452">
        <f t="shared" si="115"/>
        <v>29.527993564955434</v>
      </c>
      <c r="B452">
        <f t="shared" si="132"/>
        <v>4.699526135448334</v>
      </c>
      <c r="C452" t="str">
        <f t="shared" si="116"/>
        <v>3.16486811106596-5846.11076831118i</v>
      </c>
      <c r="D452" t="str">
        <f t="shared" si="117"/>
        <v>3.47812499985489-3386.61685371202i</v>
      </c>
      <c r="E452" t="str">
        <f t="shared" si="118"/>
        <v>162.469536946306+0.00350761462193527i</v>
      </c>
      <c r="F452" t="str">
        <f t="shared" si="119"/>
        <v>2.90990990988653-31781.3141152865i</v>
      </c>
      <c r="G452" t="str">
        <f t="shared" si="120"/>
        <v>0.999999999991965-2.83468738221294E-06i</v>
      </c>
      <c r="H452" t="str">
        <f t="shared" si="121"/>
        <v>470.588347104639+0.113154111200709i</v>
      </c>
      <c r="I452" t="str">
        <f t="shared" si="122"/>
        <v>33.6192972109508-101259.027578995i</v>
      </c>
      <c r="K452" t="str">
        <f t="shared" si="123"/>
        <v>0.0106249968612193-5.38949368744637E-06i</v>
      </c>
      <c r="L452" t="str">
        <f t="shared" si="124"/>
        <v>0.00025-100.077329528544i</v>
      </c>
      <c r="M452" t="str">
        <f t="shared" si="125"/>
        <v>0.0025-26.4910578163794i</v>
      </c>
      <c r="N452">
        <f t="shared" si="126"/>
        <v>90.031017812516964</v>
      </c>
      <c r="O452">
        <f t="shared" si="127"/>
        <v>75.337342069388569</v>
      </c>
      <c r="P452" s="3">
        <f t="shared" si="128"/>
        <v>75.337342069388569</v>
      </c>
      <c r="Q452" s="3">
        <f t="shared" si="129"/>
        <v>-89.968982187483036</v>
      </c>
      <c r="R452">
        <f t="shared" si="130"/>
        <v>90.031017812516964</v>
      </c>
      <c r="S452">
        <f t="shared" si="131"/>
        <v>4.6995261354483338E-3</v>
      </c>
      <c r="T452">
        <f t="shared" si="114"/>
        <v>75.337342069388569</v>
      </c>
    </row>
    <row r="453" spans="1:20" x14ac:dyDescent="0.25">
      <c r="A453">
        <f t="shared" si="115"/>
        <v>29.640199940502267</v>
      </c>
      <c r="B453">
        <f t="shared" si="132"/>
        <v>4.7173843347630378</v>
      </c>
      <c r="C453" t="str">
        <f t="shared" si="116"/>
        <v>3.16486810544743-5823.97965545175i</v>
      </c>
      <c r="D453" t="str">
        <f t="shared" si="117"/>
        <v>3.47812499985378-3373.79642745874i</v>
      </c>
      <c r="E453" t="str">
        <f t="shared" si="118"/>
        <v>162.469536946187+0.0035209435610628i</v>
      </c>
      <c r="F453" t="str">
        <f t="shared" si="119"/>
        <v>2.90990990988635-31661.0023065842i</v>
      </c>
      <c r="G453" t="str">
        <f t="shared" si="120"/>
        <v>0.999999999991903-2.84545919426518E-06i</v>
      </c>
      <c r="H453" t="str">
        <f t="shared" si="121"/>
        <v>470.588347956011+0.113584096662882i</v>
      </c>
      <c r="I453" t="str">
        <f t="shared" si="122"/>
        <v>33.6192971933904-100875.700085091i</v>
      </c>
      <c r="K453" t="str">
        <f t="shared" si="123"/>
        <v>0.0106249968373193-5.40997374942911E-06i</v>
      </c>
      <c r="L453" t="str">
        <f t="shared" si="124"/>
        <v>0.00025-99.6984753223193i</v>
      </c>
      <c r="M453" t="str">
        <f t="shared" si="125"/>
        <v>0.0025-26.3907728794375i</v>
      </c>
      <c r="N453">
        <f t="shared" si="126"/>
        <v>90.031135680073717</v>
      </c>
      <c r="O453">
        <f t="shared" si="127"/>
        <v>75.304398266766356</v>
      </c>
      <c r="P453" s="3">
        <f t="shared" si="128"/>
        <v>75.304398266766356</v>
      </c>
      <c r="Q453" s="3">
        <f t="shared" si="129"/>
        <v>-89.968864319926283</v>
      </c>
      <c r="R453">
        <f t="shared" si="130"/>
        <v>90.031135680073717</v>
      </c>
      <c r="S453">
        <f t="shared" si="131"/>
        <v>4.7173843347630374E-3</v>
      </c>
      <c r="T453">
        <f t="shared" si="114"/>
        <v>75.304398266766356</v>
      </c>
    </row>
    <row r="454" spans="1:20" x14ac:dyDescent="0.25">
      <c r="A454">
        <f t="shared" si="115"/>
        <v>29.752832700276173</v>
      </c>
      <c r="B454">
        <f t="shared" si="132"/>
        <v>4.7353103952351372</v>
      </c>
      <c r="C454" t="str">
        <f t="shared" si="116"/>
        <v>3.16486809978611-5801.93232249487i</v>
      </c>
      <c r="D454" t="str">
        <f t="shared" si="117"/>
        <v>3.47812499985268-3361.02453439974i</v>
      </c>
      <c r="E454" t="str">
        <f t="shared" si="118"/>
        <v>162.469536946067+0.00353432315020008i</v>
      </c>
      <c r="F454" t="str">
        <f t="shared" si="119"/>
        <v>2.90990990988617-31541.1459520295i</v>
      </c>
      <c r="G454" t="str">
        <f t="shared" si="120"/>
        <v>0.999999999991842-2.85627193920321E-06i</v>
      </c>
      <c r="H454" t="str">
        <f t="shared" si="121"/>
        <v>470.588348813871+0.114015716067979i</v>
      </c>
      <c r="I454" t="str">
        <f t="shared" si="122"/>
        <v>33.619297175697-100493.823722001i</v>
      </c>
      <c r="K454" t="str">
        <f t="shared" si="123"/>
        <v>0.0106249968132372-5.43053163548682E-06i</v>
      </c>
      <c r="L454" t="str">
        <f t="shared" si="124"/>
        <v>0.00025-99.3210553121331i</v>
      </c>
      <c r="M454" t="str">
        <f t="shared" si="125"/>
        <v>0.0025-26.2908675826236i</v>
      </c>
      <c r="N454">
        <f t="shared" si="126"/>
        <v>90.031253995525717</v>
      </c>
      <c r="O454">
        <f t="shared" si="127"/>
        <v>75.271454464329111</v>
      </c>
      <c r="P454" s="3">
        <f t="shared" si="128"/>
        <v>75.271454464329111</v>
      </c>
      <c r="Q454" s="3">
        <f t="shared" si="129"/>
        <v>-89.968746004474283</v>
      </c>
      <c r="R454">
        <f t="shared" si="130"/>
        <v>90.031253995525717</v>
      </c>
      <c r="S454">
        <f t="shared" si="131"/>
        <v>4.7353103952351375E-3</v>
      </c>
      <c r="T454">
        <f t="shared" si="114"/>
        <v>75.271454464329111</v>
      </c>
    </row>
    <row r="455" spans="1:20" x14ac:dyDescent="0.25">
      <c r="A455">
        <f t="shared" si="115"/>
        <v>29.865893464537226</v>
      </c>
      <c r="B455">
        <f t="shared" si="132"/>
        <v>4.7533045747370313</v>
      </c>
      <c r="C455" t="str">
        <f t="shared" si="116"/>
        <v>3.16486809408165-5779.9684522824i</v>
      </c>
      <c r="D455" t="str">
        <f t="shared" si="117"/>
        <v>3.47812499985154-3348.30099080704i</v>
      </c>
      <c r="E455" t="str">
        <f t="shared" si="118"/>
        <v>162.469536945948+0.00354775358181637i</v>
      </c>
      <c r="F455" t="str">
        <f t="shared" si="119"/>
        <v>2.90990990988599-31421.7433274486i</v>
      </c>
      <c r="G455" t="str">
        <f t="shared" si="120"/>
        <v>0.99999999999178-0.000002867125772572i</v>
      </c>
      <c r="H455" t="str">
        <f t="shared" si="121"/>
        <v>470.58834967826+0.114448975624958i</v>
      </c>
      <c r="I455" t="str">
        <f t="shared" si="122"/>
        <v>33.6192971578688-100113.392996302i</v>
      </c>
      <c r="K455" t="str">
        <f t="shared" si="123"/>
        <v>0.0106249967889718-5.45116764134919E-06i</v>
      </c>
      <c r="L455" t="str">
        <f t="shared" si="124"/>
        <v>0.00025-98.9450640686725i</v>
      </c>
      <c r="M455" t="str">
        <f t="shared" si="125"/>
        <v>0.0025-26.1913404887663i</v>
      </c>
      <c r="N455">
        <f t="shared" si="126"/>
        <v>90.031372760574911</v>
      </c>
      <c r="O455">
        <f t="shared" si="127"/>
        <v>75.23851066207844</v>
      </c>
      <c r="P455" s="3">
        <f t="shared" si="128"/>
        <v>75.23851066207844</v>
      </c>
      <c r="Q455" s="3">
        <f t="shared" si="129"/>
        <v>-89.968627239425089</v>
      </c>
      <c r="R455">
        <f t="shared" si="130"/>
        <v>90.031372760574911</v>
      </c>
      <c r="S455">
        <f t="shared" si="131"/>
        <v>4.7533045747370313E-3</v>
      </c>
      <c r="T455">
        <f t="shared" si="114"/>
        <v>75.23851066207844</v>
      </c>
    </row>
    <row r="456" spans="1:20" x14ac:dyDescent="0.25">
      <c r="A456">
        <f t="shared" si="115"/>
        <v>29.97938385970247</v>
      </c>
      <c r="B456">
        <f t="shared" si="132"/>
        <v>4.771367132121032</v>
      </c>
      <c r="C456" t="str">
        <f t="shared" si="116"/>
        <v>3.1648680883338-5758.08772885653i</v>
      </c>
      <c r="D456" t="str">
        <f t="shared" si="117"/>
        <v>3.47812499985042-3335.6256136482i</v>
      </c>
      <c r="E456" t="str">
        <f t="shared" si="118"/>
        <v>162.469536945827+0.00356123504911532i</v>
      </c>
      <c r="F456" t="str">
        <f t="shared" si="119"/>
        <v>2.9099099098858-31302.7927151943i</v>
      </c>
      <c r="G456" t="str">
        <f t="shared" si="120"/>
        <v>0.999999999991717-0.0000028780208505076i</v>
      </c>
      <c r="H456" t="str">
        <f t="shared" si="121"/>
        <v>470.588350549233+0.114883881566376i</v>
      </c>
      <c r="I456" t="str">
        <f t="shared" si="122"/>
        <v>33.6192971399047-99734.4024353722i</v>
      </c>
      <c r="K456" t="str">
        <f t="shared" si="123"/>
        <v>0.0106249967645216-5.47188206386958E-06i</v>
      </c>
      <c r="L456" t="str">
        <f t="shared" si="124"/>
        <v>0.00025-98.5704961831766i</v>
      </c>
      <c r="M456" t="str">
        <f t="shared" si="125"/>
        <v>0.0025-26.092190166135i</v>
      </c>
      <c r="N456">
        <f t="shared" si="126"/>
        <v>90.031491976929757</v>
      </c>
      <c r="O456">
        <f t="shared" si="127"/>
        <v>75.205566860015537</v>
      </c>
      <c r="P456" s="3">
        <f t="shared" si="128"/>
        <v>75.205566860015537</v>
      </c>
      <c r="Q456" s="3">
        <f t="shared" si="129"/>
        <v>-89.968508023070243</v>
      </c>
      <c r="R456">
        <f t="shared" si="130"/>
        <v>90.031491976929757</v>
      </c>
      <c r="S456">
        <f t="shared" si="131"/>
        <v>4.7713671321210323E-3</v>
      </c>
      <c r="T456">
        <f t="shared" si="114"/>
        <v>75.205566860015537</v>
      </c>
    </row>
    <row r="457" spans="1:20" x14ac:dyDescent="0.25">
      <c r="A457">
        <f t="shared" si="115"/>
        <v>30.093305518369338</v>
      </c>
      <c r="B457">
        <f t="shared" si="132"/>
        <v>4.7894983272230922</v>
      </c>
      <c r="C457" t="str">
        <f t="shared" si="116"/>
        <v>3.1648680825422-5736.28983745585i</v>
      </c>
      <c r="D457" t="str">
        <f t="shared" si="117"/>
        <v>3.47812499984929-3322.99822058367i</v>
      </c>
      <c r="E457" t="str">
        <f t="shared" si="118"/>
        <v>162.469536945706+0.00357476774603163i</v>
      </c>
      <c r="F457" t="str">
        <f t="shared" si="119"/>
        <v>2.90990990988563-31184.2924041225i</v>
      </c>
      <c r="G457" t="str">
        <f t="shared" si="120"/>
        <v>0.999999999991654-2.88895732973935E-06i</v>
      </c>
      <c r="H457" t="str">
        <f t="shared" si="121"/>
        <v>470.588351426834+0.115320440148472i</v>
      </c>
      <c r="I457" t="str">
        <f t="shared" si="122"/>
        <v>33.6192971218039-99356.8465873043i</v>
      </c>
      <c r="K457" t="str">
        <f t="shared" si="123"/>
        <v>0.0106249967398853-5.49267520102947E-06i</v>
      </c>
      <c r="L457" t="str">
        <f t="shared" si="124"/>
        <v>0.00025-98.1973462673604i</v>
      </c>
      <c r="M457" t="str">
        <f t="shared" si="125"/>
        <v>0.0025-25.9934151884189i</v>
      </c>
      <c r="N457">
        <f t="shared" si="126"/>
        <v>90.031611646305208</v>
      </c>
      <c r="O457">
        <f t="shared" si="127"/>
        <v>75.172623058142023</v>
      </c>
      <c r="P457" s="3">
        <f t="shared" si="128"/>
        <v>75.172623058142023</v>
      </c>
      <c r="Q457" s="3">
        <f t="shared" si="129"/>
        <v>-89.968388353694792</v>
      </c>
      <c r="R457">
        <f t="shared" si="130"/>
        <v>90.031611646305208</v>
      </c>
      <c r="S457">
        <f t="shared" si="131"/>
        <v>4.789498327223092E-3</v>
      </c>
      <c r="T457">
        <f t="shared" si="114"/>
        <v>75.172623058142023</v>
      </c>
    </row>
    <row r="458" spans="1:20" x14ac:dyDescent="0.25">
      <c r="A458">
        <f t="shared" si="115"/>
        <v>30.207660079339142</v>
      </c>
      <c r="B458">
        <f t="shared" si="132"/>
        <v>4.8076984208665401</v>
      </c>
      <c r="C458" t="str">
        <f t="shared" si="116"/>
        <v>3.16486807670647-5714.57446451025i</v>
      </c>
      <c r="D458" t="str">
        <f t="shared" si="117"/>
        <v>3.47812499984813-3310.41862996415i</v>
      </c>
      <c r="E458" t="str">
        <f t="shared" si="118"/>
        <v>162.469536945583+0.00358835186723922i</v>
      </c>
      <c r="F458" t="str">
        <f t="shared" si="119"/>
        <v>2.90990990988544-31066.2406895661i</v>
      </c>
      <c r="G458" t="str">
        <f t="shared" si="120"/>
        <v>0.99999999999159-2.89993536759217E-06i</v>
      </c>
      <c r="H458" t="str">
        <f t="shared" si="121"/>
        <v>470.588352311118+0.115758657651259i</v>
      </c>
      <c r="I458" t="str">
        <f t="shared" si="122"/>
        <v>33.6192971035651-98980.7200208307i</v>
      </c>
      <c r="K458" t="str">
        <f t="shared" si="123"/>
        <v>0.0106249967150614-5.51354735194251E-06i</v>
      </c>
      <c r="L458" t="str">
        <f t="shared" si="124"/>
        <v>0.00025-97.8256089533375i</v>
      </c>
      <c r="M458" t="str">
        <f t="shared" si="125"/>
        <v>0.0025-25.895014134707i</v>
      </c>
      <c r="N458">
        <f t="shared" si="126"/>
        <v>90.031731770422724</v>
      </c>
      <c r="O458">
        <f t="shared" si="127"/>
        <v>75.139679256459161</v>
      </c>
      <c r="P458" s="3">
        <f t="shared" si="128"/>
        <v>75.139679256459161</v>
      </c>
      <c r="Q458" s="3">
        <f t="shared" si="129"/>
        <v>-89.968268229577276</v>
      </c>
      <c r="R458">
        <f t="shared" si="130"/>
        <v>90.031731770422724</v>
      </c>
      <c r="S458">
        <f t="shared" si="131"/>
        <v>4.8076984208665404E-3</v>
      </c>
      <c r="T458">
        <f t="shared" si="114"/>
        <v>75.139679256459161</v>
      </c>
    </row>
    <row r="459" spans="1:20" x14ac:dyDescent="0.25">
      <c r="A459">
        <f t="shared" si="115"/>
        <v>30.322449187640633</v>
      </c>
      <c r="B459">
        <f t="shared" si="132"/>
        <v>4.8259676748658329</v>
      </c>
      <c r="C459" t="str">
        <f t="shared" si="116"/>
        <v>3.16486807082629-5692.94129763682i</v>
      </c>
      <c r="D459" t="str">
        <f t="shared" si="117"/>
        <v>3.47812499984697-3297.886660828i</v>
      </c>
      <c r="E459" t="str">
        <f t="shared" si="118"/>
        <v>162.46953694546+0.0036019876081504i</v>
      </c>
      <c r="F459" t="str">
        <f t="shared" si="119"/>
        <v>2.90990990988525-30948.6358733118i</v>
      </c>
      <c r="G459" t="str">
        <f t="shared" si="120"/>
        <v>0.999999999991526-2.91095512198883E-06i</v>
      </c>
      <c r="H459" t="str">
        <f t="shared" si="121"/>
        <v>470.588353202139+0.116198540378614i</v>
      </c>
      <c r="I459" t="str">
        <f t="shared" si="122"/>
        <v>33.6192970851876-98606.0173252459i</v>
      </c>
      <c r="K459" t="str">
        <f t="shared" si="123"/>
        <v>0.0106249966900484-5.53449881685907E-06i</v>
      </c>
      <c r="L459" t="str">
        <f t="shared" si="124"/>
        <v>0.00025-97.4552788935423i</v>
      </c>
      <c r="M459" t="str">
        <f t="shared" si="125"/>
        <v>0.0025-25.7969855894671i</v>
      </c>
      <c r="N459">
        <f t="shared" si="126"/>
        <v>90.031852351010286</v>
      </c>
      <c r="O459">
        <f t="shared" si="127"/>
        <v>75.106735454968444</v>
      </c>
      <c r="P459" s="3">
        <f t="shared" si="128"/>
        <v>75.106735454968444</v>
      </c>
      <c r="Q459" s="3">
        <f t="shared" si="129"/>
        <v>-89.968147648989714</v>
      </c>
      <c r="R459">
        <f t="shared" si="130"/>
        <v>90.031852351010286</v>
      </c>
      <c r="S459">
        <f t="shared" si="131"/>
        <v>4.8259676748658329E-3</v>
      </c>
      <c r="T459">
        <f t="shared" si="114"/>
        <v>75.106735454968444</v>
      </c>
    </row>
    <row r="460" spans="1:20" x14ac:dyDescent="0.25">
      <c r="A460">
        <f t="shared" si="115"/>
        <v>30.437674494553669</v>
      </c>
      <c r="B460">
        <f t="shared" si="132"/>
        <v>4.8443063520303236</v>
      </c>
      <c r="C460" t="str">
        <f t="shared" si="116"/>
        <v>3.16486806490135-5671.39002563518i</v>
      </c>
      <c r="D460" t="str">
        <f t="shared" si="117"/>
        <v>3.47812499984581-3285.40213289865i</v>
      </c>
      <c r="E460" t="str">
        <f t="shared" si="118"/>
        <v>162.469536945334+0.00361567516492098i</v>
      </c>
      <c r="F460" t="str">
        <f t="shared" si="119"/>
        <v>2.90990990988506-30831.4762635746i</v>
      </c>
      <c r="G460" t="str">
        <f t="shared" si="120"/>
        <v>0.999999999991462-0.0000029220167514522i</v>
      </c>
      <c r="H460" t="str">
        <f t="shared" si="121"/>
        <v>470.588354099942+0.116640094658368i</v>
      </c>
      <c r="I460" t="str">
        <f t="shared" si="122"/>
        <v>33.61929706667-98232.7331103238i</v>
      </c>
      <c r="K460" t="str">
        <f t="shared" si="123"/>
        <v>0.010624996664845-5.55552989717044E-06i</v>
      </c>
      <c r="L460" t="str">
        <f t="shared" si="124"/>
        <v>0.00025-97.0863507606515i</v>
      </c>
      <c r="M460" t="str">
        <f t="shared" si="125"/>
        <v>0.0025-25.6993281425255i</v>
      </c>
      <c r="N460">
        <f t="shared" si="126"/>
        <v>90.031973389802474</v>
      </c>
      <c r="O460">
        <f t="shared" si="127"/>
        <v>75.073791653671293</v>
      </c>
      <c r="P460" s="3">
        <f t="shared" si="128"/>
        <v>75.073791653671293</v>
      </c>
      <c r="Q460" s="3">
        <f t="shared" si="129"/>
        <v>-89.968026610197526</v>
      </c>
      <c r="R460">
        <f t="shared" si="130"/>
        <v>90.031973389802474</v>
      </c>
      <c r="S460">
        <f t="shared" si="131"/>
        <v>4.8443063520303238E-3</v>
      </c>
      <c r="T460">
        <f t="shared" si="114"/>
        <v>75.073791653671293</v>
      </c>
    </row>
    <row r="461" spans="1:20" x14ac:dyDescent="0.25">
      <c r="A461">
        <f t="shared" si="115"/>
        <v>30.553337657632976</v>
      </c>
      <c r="B461">
        <f t="shared" si="132"/>
        <v>4.8627147161680391</v>
      </c>
      <c r="C461" t="str">
        <f t="shared" si="116"/>
        <v>3.16486805893124-5649.92033848311i</v>
      </c>
      <c r="D461" t="str">
        <f t="shared" si="117"/>
        <v>3.47812499984462-3272.96486658198i</v>
      </c>
      <c r="E461" t="str">
        <f t="shared" si="118"/>
        <v>162.469536945209+0.00362941473445135i</v>
      </c>
      <c r="F461" t="str">
        <f t="shared" si="119"/>
        <v>2.90990990988487-30714.7601749745i</v>
      </c>
      <c r="G461" t="str">
        <f t="shared" si="120"/>
        <v>0.999999999991397-2.93312041510754E-06i</v>
      </c>
      <c r="H461" t="str">
        <f t="shared" si="121"/>
        <v>470.588355004585+0.117083326842399i</v>
      </c>
      <c r="I461" t="str">
        <f t="shared" si="122"/>
        <v>33.6192970480119-97860.8620062479i</v>
      </c>
      <c r="K461" t="str">
        <f t="shared" si="123"/>
        <v>0.0106249966394496-5.57664089541313E-06i</v>
      </c>
      <c r="L461" t="str">
        <f t="shared" si="124"/>
        <v>0.00025-96.7188192475113i</v>
      </c>
      <c r="M461" t="str">
        <f t="shared" si="125"/>
        <v>0.0025-25.6020403890471i</v>
      </c>
      <c r="N461">
        <f t="shared" si="126"/>
        <v>90.032094888540485</v>
      </c>
      <c r="O461">
        <f t="shared" si="127"/>
        <v>75.040847852569328</v>
      </c>
      <c r="P461" s="3">
        <f t="shared" si="128"/>
        <v>75.040847852569328</v>
      </c>
      <c r="Q461" s="3">
        <f t="shared" si="129"/>
        <v>-89.967905111459515</v>
      </c>
      <c r="R461">
        <f t="shared" si="130"/>
        <v>90.032094888540485</v>
      </c>
      <c r="S461">
        <f t="shared" si="131"/>
        <v>4.8627147161680387E-3</v>
      </c>
      <c r="T461">
        <f t="shared" si="114"/>
        <v>75.040847852569328</v>
      </c>
    </row>
    <row r="462" spans="1:20" x14ac:dyDescent="0.25">
      <c r="A462">
        <f t="shared" si="115"/>
        <v>30.669440340731978</v>
      </c>
      <c r="B462">
        <f t="shared" si="132"/>
        <v>4.8811930320894774</v>
      </c>
      <c r="C462" t="str">
        <f t="shared" si="116"/>
        <v>3.1648680529158-5628.53192733197i</v>
      </c>
      <c r="D462" t="str">
        <f t="shared" si="117"/>
        <v>3.47812499984345-3260.57468296372i</v>
      </c>
      <c r="E462" t="str">
        <f t="shared" si="118"/>
        <v>162.469536945082+0.00364320651439071i</v>
      </c>
      <c r="F462" t="str">
        <f t="shared" si="119"/>
        <v>2.90990990988468-30598.4859285111i</v>
      </c>
      <c r="G462" t="str">
        <f t="shared" si="120"/>
        <v>0.999999999991331-2.94426627268475E-06i</v>
      </c>
      <c r="H462" t="str">
        <f t="shared" si="121"/>
        <v>470.588355916109+0.117528243306715i</v>
      </c>
      <c r="I462" t="str">
        <f t="shared" si="122"/>
        <v>33.6192970292107-97490.3986635243i</v>
      </c>
      <c r="K462" t="str">
        <f t="shared" si="123"/>
        <v>0.010624996613861-0.0000055978321152733i</v>
      </c>
      <c r="L462" t="str">
        <f t="shared" si="124"/>
        <v>0.00025-96.3526790670565i</v>
      </c>
      <c r="M462" t="str">
        <f t="shared" si="125"/>
        <v>0.0025-25.5051209295149i</v>
      </c>
      <c r="N462">
        <f t="shared" si="126"/>
        <v>90.032216848972027</v>
      </c>
      <c r="O462">
        <f t="shared" si="127"/>
        <v>75.007904051663999</v>
      </c>
      <c r="P462" s="3">
        <f t="shared" si="128"/>
        <v>75.007904051663999</v>
      </c>
      <c r="Q462" s="3">
        <f t="shared" si="129"/>
        <v>-89.967783151027973</v>
      </c>
      <c r="R462">
        <f t="shared" si="130"/>
        <v>90.032216848972027</v>
      </c>
      <c r="S462">
        <f t="shared" si="131"/>
        <v>4.8811930320894776E-3</v>
      </c>
      <c r="T462">
        <f t="shared" si="114"/>
        <v>75.007904051663999</v>
      </c>
    </row>
    <row r="463" spans="1:20" x14ac:dyDescent="0.25">
      <c r="A463">
        <f t="shared" si="115"/>
        <v>30.785984214026762</v>
      </c>
      <c r="B463">
        <f t="shared" si="132"/>
        <v>4.8997415656114178</v>
      </c>
      <c r="C463" t="str">
        <f t="shared" si="116"/>
        <v>3.16486804685446-5607.22448450219i</v>
      </c>
      <c r="D463" t="str">
        <f t="shared" si="117"/>
        <v>3.47812499984226-3248.23140380693i</v>
      </c>
      <c r="E463" t="str">
        <f t="shared" si="118"/>
        <v>162.469536944955+0.00365705070313861i</v>
      </c>
      <c r="F463" t="str">
        <f t="shared" si="119"/>
        <v>2.90990990988449-30482.6518515405i</v>
      </c>
      <c r="G463" t="str">
        <f t="shared" si="120"/>
        <v>0.999999999991265-2.95545448452075E-06i</v>
      </c>
      <c r="H463" t="str">
        <f t="shared" si="121"/>
        <v>470.58835683458+0.117974850451565i</v>
      </c>
      <c r="I463" t="str">
        <f t="shared" si="122"/>
        <v>33.6192970102672-97121.3377529169i</v>
      </c>
      <c r="K463" t="str">
        <f t="shared" si="123"/>
        <v>0.0106249965880774-5.61910386159107E-06i</v>
      </c>
      <c r="L463" t="str">
        <f t="shared" si="124"/>
        <v>0.00025-95.9879249522376i</v>
      </c>
      <c r="M463" t="str">
        <f t="shared" si="125"/>
        <v>0.0025-25.4085683697101i</v>
      </c>
      <c r="N463">
        <f t="shared" si="126"/>
        <v>90.032339272851573</v>
      </c>
      <c r="O463">
        <f t="shared" si="127"/>
        <v>74.974960250956698</v>
      </c>
      <c r="P463" s="3">
        <f t="shared" si="128"/>
        <v>74.974960250956698</v>
      </c>
      <c r="Q463" s="3">
        <f t="shared" si="129"/>
        <v>-89.967660727148427</v>
      </c>
      <c r="R463">
        <f t="shared" si="130"/>
        <v>90.032339272851573</v>
      </c>
      <c r="S463">
        <f t="shared" si="131"/>
        <v>4.8997415656114179E-3</v>
      </c>
      <c r="T463">
        <f t="shared" si="114"/>
        <v>74.974960250956698</v>
      </c>
    </row>
    <row r="464" spans="1:20" x14ac:dyDescent="0.25">
      <c r="A464">
        <f t="shared" si="115"/>
        <v>30.902970954040065</v>
      </c>
      <c r="B464">
        <f t="shared" si="132"/>
        <v>4.9183605835607409</v>
      </c>
      <c r="C464" t="str">
        <f t="shared" si="116"/>
        <v>3.16486804074695-5585.99770347908i</v>
      </c>
      <c r="D464" t="str">
        <f t="shared" si="117"/>
        <v>3.47812499984105-3235.9348515494i</v>
      </c>
      <c r="E464" t="str">
        <f t="shared" si="118"/>
        <v>162.469536944826+0.00367094749985009i</v>
      </c>
      <c r="F464" t="str">
        <f t="shared" si="119"/>
        <v>2.9099099098843-30367.2562777505i</v>
      </c>
      <c r="G464" t="str">
        <f t="shared" si="120"/>
        <v>0.999999999991199-2.96668521156174E-06i</v>
      </c>
      <c r="H464" t="str">
        <f t="shared" si="121"/>
        <v>470.588357760044+0.11842315470151i</v>
      </c>
      <c r="I464" t="str">
        <f t="shared" si="122"/>
        <v>33.6192969911795-96753.6739653588i</v>
      </c>
      <c r="K464" t="str">
        <f t="shared" si="123"/>
        <v>0.0106249965620975-5.64045644036498E-06i</v>
      </c>
      <c r="L464" t="str">
        <f t="shared" si="124"/>
        <v>0.00025-95.624551655945i</v>
      </c>
      <c r="M464" t="str">
        <f t="shared" si="125"/>
        <v>0.0025-25.3123813206914i</v>
      </c>
      <c r="N464">
        <f t="shared" si="126"/>
        <v>90.032462161940174</v>
      </c>
      <c r="O464">
        <f t="shared" si="127"/>
        <v>74.942016450448961</v>
      </c>
      <c r="P464" s="3">
        <f t="shared" si="128"/>
        <v>74.942016450448961</v>
      </c>
      <c r="Q464" s="3">
        <f t="shared" si="129"/>
        <v>-89.967537838059826</v>
      </c>
      <c r="R464">
        <f t="shared" si="130"/>
        <v>90.032462161940174</v>
      </c>
      <c r="S464">
        <f t="shared" si="131"/>
        <v>4.9183605835607406E-3</v>
      </c>
      <c r="T464">
        <f t="shared" si="114"/>
        <v>74.942016450448961</v>
      </c>
    </row>
    <row r="465" spans="1:20" x14ac:dyDescent="0.25">
      <c r="A465">
        <f t="shared" si="115"/>
        <v>31.020402243665416</v>
      </c>
      <c r="B465">
        <f t="shared" si="132"/>
        <v>4.9370503537782717</v>
      </c>
      <c r="C465" t="str">
        <f t="shared" si="116"/>
        <v>3.164868034593-5564.85127890835i</v>
      </c>
      <c r="D465" t="str">
        <f t="shared" si="117"/>
        <v>3.47812499983985-3223.68484930109i</v>
      </c>
      <c r="E465" t="str">
        <f t="shared" si="118"/>
        <v>162.469536944697+0.00368489710443474i</v>
      </c>
      <c r="F465" t="str">
        <f t="shared" si="119"/>
        <v>2.9099099098841-30252.2975471372i</v>
      </c>
      <c r="G465" t="str">
        <f t="shared" si="120"/>
        <v>0.999999999991132-2.97795861536547E-06i</v>
      </c>
      <c r="H465" t="str">
        <f t="shared" si="121"/>
        <v>470.588358692554+0.118873162505523i</v>
      </c>
      <c r="I465" t="str">
        <f t="shared" si="122"/>
        <v>33.6192969719463-96387.4020118834i</v>
      </c>
      <c r="K465" t="str">
        <f t="shared" si="123"/>
        <v>0.0106249965359198-5.66189015875625E-06i</v>
      </c>
      <c r="L465" t="str">
        <f t="shared" si="124"/>
        <v>0.00025-95.2625539509317i</v>
      </c>
      <c r="M465" t="str">
        <f t="shared" si="125"/>
        <v>0.0025-25.2165583987761i</v>
      </c>
      <c r="N465">
        <f t="shared" si="126"/>
        <v>90.032585518005604</v>
      </c>
      <c r="O465">
        <f t="shared" si="127"/>
        <v>74.909072650142448</v>
      </c>
      <c r="P465" s="3">
        <f t="shared" si="128"/>
        <v>74.909072650142448</v>
      </c>
      <c r="Q465" s="3">
        <f t="shared" si="129"/>
        <v>-89.967414481994396</v>
      </c>
      <c r="R465">
        <f t="shared" si="130"/>
        <v>90.032585518005604</v>
      </c>
      <c r="S465">
        <f t="shared" si="131"/>
        <v>4.9370503537782716E-3</v>
      </c>
      <c r="T465">
        <f t="shared" si="114"/>
        <v>74.909072650142448</v>
      </c>
    </row>
    <row r="466" spans="1:20" x14ac:dyDescent="0.25">
      <c r="A466">
        <f t="shared" si="115"/>
        <v>31.138279772191343</v>
      </c>
      <c r="B466">
        <f t="shared" si="132"/>
        <v>4.9558111451226292</v>
      </c>
      <c r="C466" t="str">
        <f t="shared" si="116"/>
        <v>3.16486802839217-5543.7849065915i</v>
      </c>
      <c r="D466" t="str">
        <f t="shared" si="117"/>
        <v>3.47812499983864-3211.48122084161i</v>
      </c>
      <c r="E466" t="str">
        <f t="shared" si="118"/>
        <v>162.469536944566+0.0036988997175638i</v>
      </c>
      <c r="F466" t="str">
        <f t="shared" si="119"/>
        <v>2.90990990988391-30137.7740059805i</v>
      </c>
      <c r="G466" t="str">
        <f t="shared" si="120"/>
        <v>0.999999999991064-2.98927485810366E-06i</v>
      </c>
      <c r="H466" t="str">
        <f t="shared" si="121"/>
        <v>470.588359632163+0.119324880337087i</v>
      </c>
      <c r="I466" t="str">
        <f t="shared" si="122"/>
        <v>33.6192969525664-96022.5166235451i</v>
      </c>
      <c r="K466" t="str">
        <f t="shared" si="123"/>
        <v>0.0106249965095428-0.0000056834053250934i</v>
      </c>
      <c r="L466" t="str">
        <f t="shared" si="124"/>
        <v>0.00025-94.9019266297393i</v>
      </c>
      <c r="M466" t="str">
        <f t="shared" si="125"/>
        <v>0.0025-25.1210982255191i</v>
      </c>
      <c r="N466">
        <f t="shared" si="126"/>
        <v>90.032709342822386</v>
      </c>
      <c r="O466">
        <f t="shared" si="127"/>
        <v>74.87612885003854</v>
      </c>
      <c r="P466" s="3">
        <f t="shared" si="128"/>
        <v>74.87612885003854</v>
      </c>
      <c r="Q466" s="3">
        <f t="shared" si="129"/>
        <v>-89.967290657177614</v>
      </c>
      <c r="R466">
        <f t="shared" si="130"/>
        <v>90.032709342822386</v>
      </c>
      <c r="S466">
        <f t="shared" si="131"/>
        <v>4.9558111451226293E-3</v>
      </c>
      <c r="T466">
        <f t="shared" si="114"/>
        <v>74.87612885003854</v>
      </c>
    </row>
    <row r="467" spans="1:20" x14ac:dyDescent="0.25">
      <c r="A467">
        <f t="shared" si="115"/>
        <v>31.256605235325669</v>
      </c>
      <c r="B467">
        <f t="shared" si="132"/>
        <v>4.974643227474095</v>
      </c>
      <c r="C467" t="str">
        <f t="shared" si="116"/>
        <v>3.16486802214415-5522.79828348175i</v>
      </c>
      <c r="D467" t="str">
        <f t="shared" si="117"/>
        <v>3.4781249998374-3199.32379061765i</v>
      </c>
      <c r="E467" t="str">
        <f t="shared" si="118"/>
        <v>162.469536944435+0.00371295554066989i</v>
      </c>
      <c r="F467" t="str">
        <f t="shared" si="119"/>
        <v>2.90990990988371-30023.6840068207i</v>
      </c>
      <c r="G467" t="str">
        <f t="shared" si="120"/>
        <v>0.999999999990996-3.00063410256424E-06i</v>
      </c>
      <c r="H467" t="str">
        <f t="shared" si="121"/>
        <v>470.588360578925+0.119778314694282i</v>
      </c>
      <c r="I467" t="str">
        <f t="shared" si="122"/>
        <v>33.6192969330386-95659.0125513447i</v>
      </c>
      <c r="K467" t="str">
        <f t="shared" si="123"/>
        <v>0.010624996482965-5.70500224887647E-06i</v>
      </c>
      <c r="L467" t="str">
        <f t="shared" si="124"/>
        <v>0.00025-94.5426645046214i</v>
      </c>
      <c r="M467" t="str">
        <f t="shared" si="125"/>
        <v>0.0025-25.0259994276939i</v>
      </c>
      <c r="N467">
        <f t="shared" si="126"/>
        <v>90.032833638171724</v>
      </c>
      <c r="O467">
        <f t="shared" si="127"/>
        <v>74.843185050138885</v>
      </c>
      <c r="P467" s="3">
        <f t="shared" si="128"/>
        <v>74.843185050138885</v>
      </c>
      <c r="Q467" s="3">
        <f t="shared" si="129"/>
        <v>-89.967166361828276</v>
      </c>
      <c r="R467">
        <f t="shared" si="130"/>
        <v>90.032833638171724</v>
      </c>
      <c r="S467">
        <f t="shared" si="131"/>
        <v>4.9746432274740951E-3</v>
      </c>
      <c r="T467">
        <f t="shared" si="114"/>
        <v>74.843185050138885</v>
      </c>
    </row>
    <row r="468" spans="1:20" x14ac:dyDescent="0.25">
      <c r="A468">
        <f t="shared" si="115"/>
        <v>31.375380335219909</v>
      </c>
      <c r="B468">
        <f t="shared" si="132"/>
        <v>4.9935468717384968</v>
      </c>
      <c r="C468" t="str">
        <f t="shared" si="116"/>
        <v>3.16486801584851-5501.89110767939i</v>
      </c>
      <c r="D468" t="str">
        <f t="shared" si="117"/>
        <v>3.47812499983617-3187.21238374052i</v>
      </c>
      <c r="E468" t="str">
        <f t="shared" si="118"/>
        <v>162.469536944303+0.0037270647759516i</v>
      </c>
      <c r="F468" t="str">
        <f t="shared" si="119"/>
        <v>2.90990990988351-29910.0259084352i</v>
      </c>
      <c r="G468" t="str">
        <f t="shared" si="120"/>
        <v>0.999999999990928-3.01203651215378E-06i</v>
      </c>
      <c r="H468" t="str">
        <f t="shared" si="121"/>
        <v>470.588361532901+0.120233472099885i</v>
      </c>
      <c r="I468" t="str">
        <f t="shared" si="122"/>
        <v>33.619296913363-95296.8845661565i</v>
      </c>
      <c r="K468" t="str">
        <f t="shared" si="123"/>
        <v>0.0106249964561847-5.72668124078165E-06i</v>
      </c>
      <c r="L468" t="str">
        <f t="shared" si="124"/>
        <v>0.00025-94.1847624074731i</v>
      </c>
      <c r="M468" t="str">
        <f t="shared" si="125"/>
        <v>0.0025-24.9312606372723i</v>
      </c>
      <c r="N468">
        <f t="shared" si="126"/>
        <v>90.03295840584164</v>
      </c>
      <c r="O468">
        <f t="shared" si="127"/>
        <v>74.810241250444903</v>
      </c>
      <c r="P468" s="3">
        <f t="shared" si="128"/>
        <v>74.810241250444903</v>
      </c>
      <c r="Q468" s="3">
        <f t="shared" si="129"/>
        <v>-89.96704159415836</v>
      </c>
      <c r="R468">
        <f t="shared" si="130"/>
        <v>90.03295840584164</v>
      </c>
      <c r="S468">
        <f t="shared" si="131"/>
        <v>4.9935468717384971E-3</v>
      </c>
      <c r="T468">
        <f t="shared" si="114"/>
        <v>74.810241250444903</v>
      </c>
    </row>
    <row r="469" spans="1:20" x14ac:dyDescent="0.25">
      <c r="A469">
        <f t="shared" si="115"/>
        <v>31.494606780493747</v>
      </c>
      <c r="B469">
        <f t="shared" si="132"/>
        <v>5.0125223498511033</v>
      </c>
      <c r="C469" t="str">
        <f t="shared" si="116"/>
        <v>3.16486800950495-5481.06307842782i</v>
      </c>
      <c r="D469" t="str">
        <f t="shared" si="117"/>
        <v>3.47812499983491-3175.14682598356i</v>
      </c>
      <c r="E469" t="str">
        <f t="shared" si="118"/>
        <v>162.46953694417+0.00374122762637579i</v>
      </c>
      <c r="F469" t="str">
        <f t="shared" si="119"/>
        <v>2.9099099098833-29796.7980758139i</v>
      </c>
      <c r="G469" t="str">
        <f t="shared" si="120"/>
        <v>0.999999999990859-3.02348225089976E-06i</v>
      </c>
      <c r="H469" t="str">
        <f t="shared" si="121"/>
        <v>470.588362494136+0.12069035910145i</v>
      </c>
      <c r="I469" t="str">
        <f t="shared" si="122"/>
        <v>33.619296893537-94936.1274586452i</v>
      </c>
      <c r="K469" t="str">
        <f t="shared" si="123"/>
        <v>0.0106249964292006-5.74844261266567E-06i</v>
      </c>
      <c r="L469" t="str">
        <f t="shared" si="124"/>
        <v>0.00025-93.8282151897517i</v>
      </c>
      <c r="M469" t="str">
        <f t="shared" si="125"/>
        <v>0.0025-24.8368804914049i</v>
      </c>
      <c r="N469">
        <f t="shared" si="126"/>
        <v>90.033083647626924</v>
      </c>
      <c r="O469">
        <f t="shared" si="127"/>
        <v>74.777297450958372</v>
      </c>
      <c r="P469" s="3">
        <f t="shared" si="128"/>
        <v>74.777297450958372</v>
      </c>
      <c r="Q469" s="3">
        <f t="shared" si="129"/>
        <v>-89.966916352373076</v>
      </c>
      <c r="R469">
        <f t="shared" si="130"/>
        <v>90.033083647626924</v>
      </c>
      <c r="S469">
        <f t="shared" si="131"/>
        <v>5.0125223498511031E-3</v>
      </c>
      <c r="T469">
        <f t="shared" si="114"/>
        <v>74.777297450958372</v>
      </c>
    </row>
    <row r="470" spans="1:20" x14ac:dyDescent="0.25">
      <c r="A470">
        <f t="shared" si="115"/>
        <v>31.614286286259624</v>
      </c>
      <c r="B470">
        <f t="shared" si="132"/>
        <v>5.0315699347805376</v>
      </c>
      <c r="C470" t="str">
        <f t="shared" si="116"/>
        <v>3.16486800311308-5460.31389610865i</v>
      </c>
      <c r="D470" t="str">
        <f t="shared" si="117"/>
        <v>3.47812499983367-3163.12694377965i</v>
      </c>
      <c r="E470" t="str">
        <f t="shared" si="118"/>
        <v>162.469536944036+0.0037554442956805i</v>
      </c>
      <c r="F470" t="str">
        <f t="shared" si="119"/>
        <v>2.90990990988312-29683.9988801363i</v>
      </c>
      <c r="G470" t="str">
        <f t="shared" si="120"/>
        <v>0.999999999990789-3.03497148345296E-06i</v>
      </c>
      <c r="H470" t="str">
        <f t="shared" si="121"/>
        <v>470.588363462697+0.121148982271422i</v>
      </c>
      <c r="I470" t="str">
        <f t="shared" si="122"/>
        <v>33.6192968735607-94576.7360392007i</v>
      </c>
      <c r="K470" t="str">
        <f t="shared" si="123"/>
        <v>0.0106249964020109-5.77028667757023E-06i</v>
      </c>
      <c r="L470" t="str">
        <f t="shared" si="124"/>
        <v>0.00025-93.4730177224063i</v>
      </c>
      <c r="M470" t="str">
        <f t="shared" si="125"/>
        <v>0.0025-24.7428576324018i</v>
      </c>
      <c r="N470">
        <f t="shared" si="126"/>
        <v>90.033209365329213</v>
      </c>
      <c r="O470">
        <f t="shared" si="127"/>
        <v>74.744353651680555</v>
      </c>
      <c r="P470" s="3">
        <f t="shared" si="128"/>
        <v>74.744353651680555</v>
      </c>
      <c r="Q470" s="3">
        <f t="shared" si="129"/>
        <v>-89.966790634670787</v>
      </c>
      <c r="R470">
        <f t="shared" si="130"/>
        <v>90.033209365329213</v>
      </c>
      <c r="S470">
        <f t="shared" si="131"/>
        <v>5.0315699347805373E-3</v>
      </c>
      <c r="T470">
        <f t="shared" si="114"/>
        <v>74.744353651680555</v>
      </c>
    </row>
    <row r="471" spans="1:20" x14ac:dyDescent="0.25">
      <c r="A471">
        <f t="shared" si="115"/>
        <v>31.734420574147411</v>
      </c>
      <c r="B471">
        <f t="shared" si="132"/>
        <v>5.0506899005327037</v>
      </c>
      <c r="C471" t="str">
        <f t="shared" si="116"/>
        <v>3.16486799667255-5439.64326223809i</v>
      </c>
      <c r="D471" t="str">
        <f t="shared" si="117"/>
        <v>3.47812499983239-3151.15256421877i</v>
      </c>
      <c r="E471" t="str">
        <f t="shared" si="118"/>
        <v>162.4695369439+0.00376971498837829i</v>
      </c>
      <c r="F471" t="str">
        <f t="shared" si="119"/>
        <v>2.90990990988289-29571.6266987483i</v>
      </c>
      <c r="G471" t="str">
        <f t="shared" si="120"/>
        <v>0.999999999990719-3.04650437508987E-06i</v>
      </c>
      <c r="H471" t="str">
        <f t="shared" si="121"/>
        <v>470.588364438626+0.121609348207209i</v>
      </c>
      <c r="I471" t="str">
        <f t="shared" si="122"/>
        <v>33.6192968534313-94218.7051378546i</v>
      </c>
      <c r="K471" t="str">
        <f t="shared" si="123"/>
        <v>0.0106249963746143-5.79221374972662E-06i</v>
      </c>
      <c r="L471" t="str">
        <f t="shared" si="124"/>
        <v>0.00025-93.1191648958025i</v>
      </c>
      <c r="M471" t="str">
        <f t="shared" si="125"/>
        <v>0.0025-24.6491907077124i</v>
      </c>
      <c r="N471">
        <f t="shared" si="126"/>
        <v>90.033335560756925</v>
      </c>
      <c r="O471">
        <f t="shared" si="127"/>
        <v>74.711409852613315</v>
      </c>
      <c r="P471" s="3">
        <f t="shared" si="128"/>
        <v>74.711409852613315</v>
      </c>
      <c r="Q471" s="3">
        <f t="shared" si="129"/>
        <v>-89.966664439243075</v>
      </c>
      <c r="R471">
        <f t="shared" si="130"/>
        <v>90.033335560756925</v>
      </c>
      <c r="S471">
        <f t="shared" si="131"/>
        <v>5.0506899005327037E-3</v>
      </c>
      <c r="T471">
        <f t="shared" si="114"/>
        <v>74.711409852613315</v>
      </c>
    </row>
    <row r="472" spans="1:20" x14ac:dyDescent="0.25">
      <c r="A472">
        <f t="shared" si="115"/>
        <v>31.855011372329169</v>
      </c>
      <c r="B472">
        <f t="shared" si="132"/>
        <v>5.0698825221547281</v>
      </c>
      <c r="C472" t="str">
        <f t="shared" si="116"/>
        <v>3.16486799018294-5419.05087946203i</v>
      </c>
      <c r="D472" t="str">
        <f t="shared" si="117"/>
        <v>3.47812499983111-3139.22351504545i</v>
      </c>
      <c r="E472" t="str">
        <f t="shared" si="118"/>
        <v>162.469536943763+0.00378403990975841i</v>
      </c>
      <c r="F472" t="str">
        <f t="shared" si="119"/>
        <v>2.9099099098827-29459.6799151383i</v>
      </c>
      <c r="G472" t="str">
        <f t="shared" si="120"/>
        <v>0.999999999990648-0.000003058081091715i</v>
      </c>
      <c r="H472" t="str">
        <f t="shared" si="121"/>
        <v>470.58836542199+0.122071463531302i</v>
      </c>
      <c r="I472" t="str">
        <f t="shared" si="122"/>
        <v>33.6192968331493-93862.0296042143i</v>
      </c>
      <c r="K472" t="str">
        <f t="shared" si="123"/>
        <v>0.010624996347009-5.81422414456017E-06i</v>
      </c>
      <c r="L472" t="str">
        <f t="shared" si="124"/>
        <v>0.00025-92.7666516196479i</v>
      </c>
      <c r="M472" t="str">
        <f t="shared" si="125"/>
        <v>0.0025-24.5558783699068i</v>
      </c>
      <c r="N472">
        <f t="shared" si="126"/>
        <v>90.033462235725423</v>
      </c>
      <c r="O472">
        <f t="shared" si="127"/>
        <v>74.6784660537581</v>
      </c>
      <c r="P472" s="3">
        <f t="shared" si="128"/>
        <v>74.6784660537581</v>
      </c>
      <c r="Q472" s="3">
        <f t="shared" si="129"/>
        <v>-89.966537764274577</v>
      </c>
      <c r="R472">
        <f t="shared" si="130"/>
        <v>90.033462235725423</v>
      </c>
      <c r="S472">
        <f t="shared" si="131"/>
        <v>5.0698825221547278E-3</v>
      </c>
      <c r="T472">
        <f t="shared" si="114"/>
        <v>74.6784660537581</v>
      </c>
    </row>
    <row r="473" spans="1:20" x14ac:dyDescent="0.25">
      <c r="A473">
        <f t="shared" si="115"/>
        <v>31.976060415544023</v>
      </c>
      <c r="B473">
        <f t="shared" si="132"/>
        <v>5.0891480757389163</v>
      </c>
      <c r="C473" t="str">
        <f t="shared" si="116"/>
        <v>3.16486798364394-5398.53645155223i</v>
      </c>
      <c r="D473" t="str">
        <f t="shared" si="117"/>
        <v>3.47812499982983-3127.33962465631i</v>
      </c>
      <c r="E473" t="str">
        <f t="shared" si="118"/>
        <v>162.469536943626+0.00379841926588992i</v>
      </c>
      <c r="F473" t="str">
        <f t="shared" si="119"/>
        <v>2.90990990988249-29348.1569189142i</v>
      </c>
      <c r="G473" t="str">
        <f t="shared" si="120"/>
        <v>0.999999999990577-0.0000030697017998633i</v>
      </c>
      <c r="H473" t="str">
        <f t="shared" si="121"/>
        <v>470.588366412843+0.122535334891347i</v>
      </c>
      <c r="I473" t="str">
        <f t="shared" si="122"/>
        <v>33.6192968127127-93506.7043073818i</v>
      </c>
      <c r="K473" t="str">
        <f t="shared" si="123"/>
        <v>0.0106249963191935-5.83631817869478E-06i</v>
      </c>
      <c r="L473" t="str">
        <f t="shared" si="124"/>
        <v>0.00025-92.4154728229209i</v>
      </c>
      <c r="M473" t="str">
        <f t="shared" si="125"/>
        <v>0.0025-24.4629192766555i</v>
      </c>
      <c r="N473">
        <f t="shared" si="126"/>
        <v>90.033589392056982</v>
      </c>
      <c r="O473">
        <f t="shared" si="127"/>
        <v>74.64552225511666</v>
      </c>
      <c r="P473" s="3">
        <f t="shared" si="128"/>
        <v>74.64552225511666</v>
      </c>
      <c r="Q473" s="3">
        <f t="shared" si="129"/>
        <v>-89.966410607943018</v>
      </c>
      <c r="R473">
        <f t="shared" si="130"/>
        <v>90.033589392056982</v>
      </c>
      <c r="S473">
        <f t="shared" si="131"/>
        <v>5.0891480757389159E-3</v>
      </c>
      <c r="T473">
        <f t="shared" si="114"/>
        <v>74.64552225511666</v>
      </c>
    </row>
    <row r="474" spans="1:20" x14ac:dyDescent="0.25">
      <c r="A474">
        <f t="shared" si="115"/>
        <v>32.097569445123092</v>
      </c>
      <c r="B474">
        <f t="shared" si="132"/>
        <v>5.1084868384267246</v>
      </c>
      <c r="C474" t="str">
        <f t="shared" si="116"/>
        <v>3.16486797705522-5378.09968340173i</v>
      </c>
      <c r="D474" t="str">
        <f t="shared" si="117"/>
        <v>3.47812499982854-3115.50072209758i</v>
      </c>
      <c r="E474" t="str">
        <f t="shared" si="118"/>
        <v>162.469536943488+0.00381285326362624i</v>
      </c>
      <c r="F474" t="str">
        <f t="shared" si="119"/>
        <v>2.90990990988229-29237.0561057802i</v>
      </c>
      <c r="G474" t="str">
        <f t="shared" si="120"/>
        <v>0.999999999990505-3.08136666670256E-06i</v>
      </c>
      <c r="H474" t="str">
        <f t="shared" si="121"/>
        <v>470.588367411235+0.123000968960255i</v>
      </c>
      <c r="I474" t="str">
        <f t="shared" si="122"/>
        <v>33.6192967921201-93152.7241358819i</v>
      </c>
      <c r="K474" t="str">
        <f t="shared" si="123"/>
        <v>0.0106249962911663-5.85849616995755E-06i</v>
      </c>
      <c r="L474" t="str">
        <f t="shared" si="124"/>
        <v>0.00025-92.0656234537961i</v>
      </c>
      <c r="M474" t="str">
        <f t="shared" si="125"/>
        <v>0.0025-24.3703120907108i</v>
      </c>
      <c r="N474">
        <f t="shared" si="126"/>
        <v>90.033717031580693</v>
      </c>
      <c r="O474">
        <f t="shared" si="127"/>
        <v>74.612578456690585</v>
      </c>
      <c r="P474" s="3">
        <f t="shared" si="128"/>
        <v>74.612578456690585</v>
      </c>
      <c r="Q474" s="3">
        <f t="shared" si="129"/>
        <v>-89.966282968419307</v>
      </c>
      <c r="R474">
        <f t="shared" si="130"/>
        <v>90.033717031580693</v>
      </c>
      <c r="S474">
        <f t="shared" si="131"/>
        <v>5.1084868384267245E-3</v>
      </c>
      <c r="T474">
        <f t="shared" si="114"/>
        <v>74.612578456690585</v>
      </c>
    </row>
    <row r="475" spans="1:20" x14ac:dyDescent="0.25">
      <c r="A475">
        <f t="shared" si="115"/>
        <v>32.219540209014561</v>
      </c>
      <c r="B475">
        <f t="shared" si="132"/>
        <v>5.1278990884127467</v>
      </c>
      <c r="C475" t="str">
        <f t="shared" si="116"/>
        <v>3.16486797041623-5357.74028102065i</v>
      </c>
      <c r="D475" t="str">
        <f t="shared" si="117"/>
        <v>3.47812499982722-3103.70663706269i</v>
      </c>
      <c r="E475" t="str">
        <f t="shared" si="118"/>
        <v>162.469536943348+0.00382734211060584i</v>
      </c>
      <c r="F475" t="str">
        <f t="shared" si="119"/>
        <v>2.90990990988207-29126.3758775139i</v>
      </c>
      <c r="G475" t="str">
        <f t="shared" si="120"/>
        <v>0.999999999990433-3.09307586003581E-06i</v>
      </c>
      <c r="H475" t="str">
        <f t="shared" si="121"/>
        <v>470.588368417234+0.123468372436295i</v>
      </c>
      <c r="I475" t="str">
        <f t="shared" si="122"/>
        <v>33.619296771371-92800.0839975933i</v>
      </c>
      <c r="K475" t="str">
        <f t="shared" si="123"/>
        <v>0.0106249962629256-5.88075843738322E-06i</v>
      </c>
      <c r="L475" t="str">
        <f t="shared" si="124"/>
        <v>0.00025-91.7170984795743i</v>
      </c>
      <c r="M475" t="str">
        <f t="shared" si="125"/>
        <v>0.0025-24.2780554798873i</v>
      </c>
      <c r="N475">
        <f t="shared" si="126"/>
        <v>90.033845156132699</v>
      </c>
      <c r="O475">
        <f t="shared" si="127"/>
        <v>74.579634658481353</v>
      </c>
      <c r="P475" s="3">
        <f t="shared" si="128"/>
        <v>74.579634658481353</v>
      </c>
      <c r="Q475" s="3">
        <f t="shared" si="129"/>
        <v>-89.966154843867301</v>
      </c>
      <c r="R475">
        <f t="shared" si="130"/>
        <v>90.033845156132699</v>
      </c>
      <c r="S475">
        <f t="shared" si="131"/>
        <v>5.1278990884127467E-3</v>
      </c>
      <c r="T475">
        <f t="shared" si="114"/>
        <v>74.579634658481353</v>
      </c>
    </row>
    <row r="476" spans="1:20" x14ac:dyDescent="0.25">
      <c r="A476">
        <f t="shared" si="115"/>
        <v>32.341974461808817</v>
      </c>
      <c r="B476">
        <f t="shared" si="132"/>
        <v>5.1473851049487154</v>
      </c>
      <c r="C476" t="str">
        <f t="shared" si="116"/>
        <v>3.16486796372674-5337.4579515323i</v>
      </c>
      <c r="D476" t="str">
        <f t="shared" si="117"/>
        <v>3.47812499982592-3091.95719988978i</v>
      </c>
      <c r="E476" t="str">
        <f t="shared" si="118"/>
        <v>162.469536943207+0.00384188601525628i</v>
      </c>
      <c r="F476" t="str">
        <f t="shared" si="119"/>
        <v>2.90990990988185-29016.1146419431i</v>
      </c>
      <c r="G476" t="str">
        <f t="shared" si="120"/>
        <v>0.99999999999036-3.10482954830372E-06i</v>
      </c>
      <c r="H476" t="str">
        <f t="shared" si="121"/>
        <v>470.588369430892+0.123937552043187i</v>
      </c>
      <c r="I476" t="str">
        <f t="shared" si="122"/>
        <v>33.619296750464-92448.7788196683i</v>
      </c>
      <c r="K476" t="str">
        <f t="shared" si="123"/>
        <v>0.0106249962344699-5.90310530121892E-06i</v>
      </c>
      <c r="L476" t="str">
        <f t="shared" si="124"/>
        <v>0.00025-91.369892886605i</v>
      </c>
      <c r="M476" t="str">
        <f t="shared" si="125"/>
        <v>0.0025-24.1861481170425i</v>
      </c>
      <c r="N476">
        <f t="shared" si="126"/>
        <v>90.033973767556077</v>
      </c>
      <c r="O476">
        <f t="shared" si="127"/>
        <v>74.546690860490855</v>
      </c>
      <c r="P476" s="3">
        <f t="shared" si="128"/>
        <v>74.546690860490855</v>
      </c>
      <c r="Q476" s="3">
        <f t="shared" si="129"/>
        <v>-89.966026232443923</v>
      </c>
      <c r="R476">
        <f t="shared" si="130"/>
        <v>90.033973767556077</v>
      </c>
      <c r="S476">
        <f t="shared" si="131"/>
        <v>5.1473851049487155E-3</v>
      </c>
      <c r="T476">
        <f t="shared" si="114"/>
        <v>74.546690860490855</v>
      </c>
    </row>
    <row r="477" spans="1:20" x14ac:dyDescent="0.25">
      <c r="A477">
        <f t="shared" si="115"/>
        <v>32.464873964763697</v>
      </c>
      <c r="B477">
        <f t="shared" si="132"/>
        <v>5.1669451683475209</v>
      </c>
      <c r="C477" t="str">
        <f t="shared" si="116"/>
        <v>3.16486795698632-5317.25240316849i</v>
      </c>
      <c r="D477" t="str">
        <f t="shared" si="117"/>
        <v>3.47812499982459-3080.25224155922i</v>
      </c>
      <c r="E477" t="str">
        <f t="shared" si="118"/>
        <v>162.469536943066+0.00385648518679725i</v>
      </c>
      <c r="F477" t="str">
        <f t="shared" si="119"/>
        <v>2.90990990988166-28906.2708129228i</v>
      </c>
      <c r="G477" t="str">
        <f t="shared" si="120"/>
        <v>0.999999999990287-3.11662790058704E-06i</v>
      </c>
      <c r="H477" t="str">
        <f t="shared" si="121"/>
        <v>470.588370452269+0.1244085145302i</v>
      </c>
      <c r="I477" t="str">
        <f t="shared" si="122"/>
        <v>33.6192967293978-92098.8035484639i</v>
      </c>
      <c r="K477" t="str">
        <f t="shared" si="123"/>
        <v>0.0106249962057975-5.92553708292859E-06i</v>
      </c>
      <c r="L477" t="str">
        <f t="shared" si="124"/>
        <v>0.00025-91.0240016802204i</v>
      </c>
      <c r="M477" t="str">
        <f t="shared" si="125"/>
        <v>0.0025-24.0945886800583i</v>
      </c>
      <c r="N477">
        <f t="shared" si="126"/>
        <v>90.034102867700923</v>
      </c>
      <c r="O477">
        <f t="shared" si="127"/>
        <v>74.513747062720611</v>
      </c>
      <c r="P477" s="3">
        <f t="shared" si="128"/>
        <v>74.513747062720611</v>
      </c>
      <c r="Q477" s="3">
        <f t="shared" si="129"/>
        <v>-89.965897132299077</v>
      </c>
      <c r="R477">
        <f t="shared" si="130"/>
        <v>90.034102867700923</v>
      </c>
      <c r="S477">
        <f t="shared" si="131"/>
        <v>5.1669451683475209E-3</v>
      </c>
      <c r="T477">
        <f t="shared" si="114"/>
        <v>74.513747062720611</v>
      </c>
    </row>
    <row r="478" spans="1:20" x14ac:dyDescent="0.25">
      <c r="A478">
        <f t="shared" si="115"/>
        <v>32.5882404858298</v>
      </c>
      <c r="B478">
        <f t="shared" si="132"/>
        <v>5.1865795599872415</v>
      </c>
      <c r="C478" t="str">
        <f t="shared" si="116"/>
        <v>3.16486795019451-5297.1233452656i</v>
      </c>
      <c r="D478" t="str">
        <f t="shared" si="117"/>
        <v>3.47812499982324-3068.59159369127i</v>
      </c>
      <c r="E478" t="str">
        <f t="shared" si="118"/>
        <v>162.469536942923+0.00387113983524379i</v>
      </c>
      <c r="F478" t="str">
        <f t="shared" si="119"/>
        <v>2.90990990988144-28796.8428103126i</v>
      </c>
      <c r="G478" t="str">
        <f t="shared" si="120"/>
        <v>0.999999999990213-3.12847108660904E-06i</v>
      </c>
      <c r="H478" t="str">
        <f t="shared" si="121"/>
        <v>470.588371481422+0.124881266672254i</v>
      </c>
      <c r="I478" t="str">
        <f t="shared" si="122"/>
        <v>33.6192967081713-91750.1531494679i</v>
      </c>
      <c r="K478" t="str">
        <f t="shared" si="123"/>
        <v>0.0106249961769068-5.94805410519787E-06i</v>
      </c>
      <c r="L478" t="str">
        <f t="shared" si="124"/>
        <v>0.00025-90.6794198846584i</v>
      </c>
      <c r="M478" t="str">
        <f t="shared" si="125"/>
        <v>0.0025-24.0033758518213i</v>
      </c>
      <c r="N478">
        <f t="shared" si="126"/>
        <v>90.034232458424356</v>
      </c>
      <c r="O478">
        <f t="shared" si="127"/>
        <v>74.480803265172298</v>
      </c>
      <c r="P478" s="3">
        <f t="shared" si="128"/>
        <v>74.480803265172298</v>
      </c>
      <c r="Q478" s="3">
        <f t="shared" si="129"/>
        <v>-89.965767541575644</v>
      </c>
      <c r="R478">
        <f t="shared" si="130"/>
        <v>90.034232458424356</v>
      </c>
      <c r="S478">
        <f t="shared" si="131"/>
        <v>5.1865795599872417E-3</v>
      </c>
      <c r="T478">
        <f t="shared" si="114"/>
        <v>74.480803265172298</v>
      </c>
    </row>
    <row r="479" spans="1:20" x14ac:dyDescent="0.25">
      <c r="A479">
        <f t="shared" si="115"/>
        <v>32.712075799675951</v>
      </c>
      <c r="B479">
        <f t="shared" si="132"/>
        <v>5.2062885623151933</v>
      </c>
      <c r="C479" t="str">
        <f t="shared" si="116"/>
        <v>3.16486794335106-5277.07048826042i</v>
      </c>
      <c r="D479" t="str">
        <f t="shared" si="117"/>
        <v>3.4781249998219-3056.9750885436i</v>
      </c>
      <c r="E479" t="str">
        <f t="shared" si="118"/>
        <v>162.469536942779+0.00388585017140887i</v>
      </c>
      <c r="F479" t="str">
        <f t="shared" si="119"/>
        <v>2.90990990988121-28687.8290599541i</v>
      </c>
      <c r="G479" t="str">
        <f t="shared" si="120"/>
        <v>0.999999999990138-3.14035927673792E-06i</v>
      </c>
      <c r="H479" t="str">
        <f t="shared" si="121"/>
        <v>470.588372518412+0.125355815270006i</v>
      </c>
      <c r="I479" t="str">
        <f t="shared" si="122"/>
        <v>33.6192966867828-91402.8226072281i</v>
      </c>
      <c r="K479" t="str">
        <f t="shared" si="123"/>
        <v>0.0106249961477961-5.97065669193832E-06i</v>
      </c>
      <c r="L479" t="str">
        <f t="shared" si="124"/>
        <v>0.00025-90.3361425429954i</v>
      </c>
      <c r="M479" t="str">
        <f t="shared" si="125"/>
        <v>0.0025-23.9125083202046i</v>
      </c>
      <c r="N479">
        <f t="shared" si="126"/>
        <v>90.034362541590539</v>
      </c>
      <c r="O479">
        <f t="shared" si="127"/>
        <v>74.447859467847664</v>
      </c>
      <c r="P479" s="3">
        <f t="shared" si="128"/>
        <v>74.447859467847664</v>
      </c>
      <c r="Q479" s="3">
        <f t="shared" si="129"/>
        <v>-89.965637458409461</v>
      </c>
      <c r="R479">
        <f t="shared" si="130"/>
        <v>90.034362541590539</v>
      </c>
      <c r="S479">
        <f t="shared" si="131"/>
        <v>5.2062885623151934E-3</v>
      </c>
      <c r="T479">
        <f t="shared" si="114"/>
        <v>74.447859467847664</v>
      </c>
    </row>
    <row r="480" spans="1:20" x14ac:dyDescent="0.25">
      <c r="A480">
        <f t="shared" si="115"/>
        <v>32.836381687714727</v>
      </c>
      <c r="B480">
        <f t="shared" si="132"/>
        <v>5.2260724588519913</v>
      </c>
      <c r="C480" t="str">
        <f t="shared" si="116"/>
        <v>3.16486793645547-5257.09354368584i</v>
      </c>
      <c r="D480" t="str">
        <f t="shared" si="117"/>
        <v>3.47812499982056-3045.40255900888i</v>
      </c>
      <c r="E480" t="str">
        <f t="shared" si="118"/>
        <v>162.469536942634+0.00390061640690562i</v>
      </c>
      <c r="F480" t="str">
        <f t="shared" si="119"/>
        <v>2.90990990988098-28579.2279936479i</v>
      </c>
      <c r="G480" t="str">
        <f t="shared" si="120"/>
        <v>0.999999999990063-3.15229264198929E-06i</v>
      </c>
      <c r="H480" t="str">
        <f t="shared" si="121"/>
        <v>470.5883735633+0.125832167149964i</v>
      </c>
      <c r="I480" t="str">
        <f t="shared" si="122"/>
        <v>33.6192966652319-91056.8069252781i</v>
      </c>
      <c r="K480" t="str">
        <f t="shared" si="123"/>
        <v>0.0106249961184637-0.0000059933451682926i</v>
      </c>
      <c r="L480" t="str">
        <f t="shared" si="124"/>
        <v>0.00025-89.9941647170699i</v>
      </c>
      <c r="M480" t="str">
        <f t="shared" si="125"/>
        <v>0.0025-23.821984778048i</v>
      </c>
      <c r="N480">
        <f t="shared" si="126"/>
        <v>90.034493119070774</v>
      </c>
      <c r="O480">
        <f t="shared" si="127"/>
        <v>74.414915670748371</v>
      </c>
      <c r="P480" s="3">
        <f t="shared" si="128"/>
        <v>74.414915670748371</v>
      </c>
      <c r="Q480" s="3">
        <f t="shared" si="129"/>
        <v>-89.965506880929226</v>
      </c>
      <c r="R480">
        <f t="shared" si="130"/>
        <v>90.034493119070774</v>
      </c>
      <c r="S480">
        <f t="shared" si="131"/>
        <v>5.2260724588519911E-3</v>
      </c>
      <c r="T480">
        <f t="shared" si="114"/>
        <v>74.414915670748371</v>
      </c>
    </row>
    <row r="481" spans="1:20" x14ac:dyDescent="0.25">
      <c r="A481">
        <f t="shared" si="115"/>
        <v>32.961159938128041</v>
      </c>
      <c r="B481">
        <f t="shared" si="132"/>
        <v>5.2459315341956287</v>
      </c>
      <c r="C481" t="str">
        <f t="shared" si="116"/>
        <v>3.16486792950733-5237.19222416681i</v>
      </c>
      <c r="D481" t="str">
        <f t="shared" si="117"/>
        <v>3.47812499981918-3033.87383861239i</v>
      </c>
      <c r="E481" t="str">
        <f t="shared" si="118"/>
        <v>162.469536942487+0.00391543875415331i</v>
      </c>
      <c r="F481" t="str">
        <f t="shared" si="119"/>
        <v>2.90990990988079-28471.038049131i</v>
      </c>
      <c r="G481" t="str">
        <f t="shared" si="120"/>
        <v>0.999999999989987-3.16427135402861E-06i</v>
      </c>
      <c r="H481" t="str">
        <f t="shared" si="121"/>
        <v>470.588374616141+0.12631032916457i</v>
      </c>
      <c r="I481" t="str">
        <f t="shared" si="122"/>
        <v>33.6192966435168-90712.1011260648i</v>
      </c>
      <c r="K481" t="str">
        <f t="shared" si="123"/>
        <v>0.010624996088908-6.01611986063877E-06i</v>
      </c>
      <c r="L481" t="str">
        <f t="shared" si="124"/>
        <v>0.00025-89.6534814874182i</v>
      </c>
      <c r="M481" t="str">
        <f t="shared" si="125"/>
        <v>0.0025-23.73180392314i</v>
      </c>
      <c r="N481">
        <f t="shared" si="126"/>
        <v>90.034624192743365</v>
      </c>
      <c r="O481">
        <f t="shared" si="127"/>
        <v>74.381971873876125</v>
      </c>
      <c r="P481" s="3">
        <f t="shared" si="128"/>
        <v>74.381971873876125</v>
      </c>
      <c r="Q481" s="3">
        <f t="shared" si="129"/>
        <v>-89.965375807256635</v>
      </c>
      <c r="R481">
        <f t="shared" si="130"/>
        <v>90.034624192743365</v>
      </c>
      <c r="S481">
        <f t="shared" si="131"/>
        <v>5.2459315341956284E-3</v>
      </c>
      <c r="T481">
        <f t="shared" si="114"/>
        <v>74.381971873876125</v>
      </c>
    </row>
    <row r="482" spans="1:20" x14ac:dyDescent="0.25">
      <c r="A482">
        <f t="shared" si="115"/>
        <v>33.086412345892924</v>
      </c>
      <c r="B482">
        <f t="shared" si="132"/>
        <v>5.2658660740255723</v>
      </c>
      <c r="C482" t="str">
        <f t="shared" si="116"/>
        <v>3.16486792250632-5217.36624341622i</v>
      </c>
      <c r="D482" t="str">
        <f t="shared" si="117"/>
        <v>3.4781249998178-3022.38876150961i</v>
      </c>
      <c r="E482" t="str">
        <f t="shared" si="118"/>
        <v>162.469536942341+0.00393031742637626i</v>
      </c>
      <c r="F482" t="str">
        <f t="shared" si="119"/>
        <v>2.90990990988057-28363.2576700549i</v>
      </c>
      <c r="G482" t="str">
        <f t="shared" si="120"/>
        <v>0.999999999989911-3.17629558517368E-06i</v>
      </c>
      <c r="H482" t="str">
        <f t="shared" si="121"/>
        <v>470.588375677002+0.126790308192308i</v>
      </c>
      <c r="I482" t="str">
        <f t="shared" si="122"/>
        <v>33.6192966216364-90368.7002508811i</v>
      </c>
      <c r="K482" t="str">
        <f t="shared" si="123"/>
        <v>0.0106249960591272-6.03898109659505E-06i</v>
      </c>
      <c r="L482" t="str">
        <f t="shared" si="124"/>
        <v>0.00025-89.3140879531956i</v>
      </c>
      <c r="M482" t="str">
        <f t="shared" si="125"/>
        <v>0.0025-23.6419644581989i</v>
      </c>
      <c r="N482">
        <f t="shared" si="126"/>
        <v>90.034755764493852</v>
      </c>
      <c r="O482">
        <f t="shared" si="127"/>
        <v>74.349028077232759</v>
      </c>
      <c r="P482" s="3">
        <f t="shared" si="128"/>
        <v>74.349028077232759</v>
      </c>
      <c r="Q482" s="3">
        <f t="shared" si="129"/>
        <v>-89.965244235506148</v>
      </c>
      <c r="R482">
        <f t="shared" si="130"/>
        <v>90.034755764493852</v>
      </c>
      <c r="S482">
        <f t="shared" si="131"/>
        <v>5.2658660740255723E-3</v>
      </c>
      <c r="T482">
        <f t="shared" si="114"/>
        <v>74.349028077232759</v>
      </c>
    </row>
    <row r="483" spans="1:20" x14ac:dyDescent="0.25">
      <c r="A483">
        <f t="shared" si="115"/>
        <v>33.212140712807319</v>
      </c>
      <c r="B483">
        <f t="shared" si="132"/>
        <v>5.2858763651068692</v>
      </c>
      <c r="C483" t="str">
        <f t="shared" si="116"/>
        <v>3.16486791545204-5197.61531623061i</v>
      </c>
      <c r="D483" t="str">
        <f t="shared" si="117"/>
        <v>3.47812499981643-3010.94716248385i</v>
      </c>
      <c r="E483" t="str">
        <f t="shared" si="118"/>
        <v>162.469536942192+0.00394525263761047i</v>
      </c>
      <c r="F483" t="str">
        <f t="shared" si="119"/>
        <v>2.90990990988032-28255.8853059626i</v>
      </c>
      <c r="G483" t="str">
        <f t="shared" si="120"/>
        <v>0.999999999989834-3.18836550839709E-06i</v>
      </c>
      <c r="H483" t="str">
        <f t="shared" si="121"/>
        <v>470.588376745938+0.127272111137797i</v>
      </c>
      <c r="I483" t="str">
        <f t="shared" si="122"/>
        <v>33.619296599589-90026.599359789i</v>
      </c>
      <c r="K483" t="str">
        <f t="shared" si="123"/>
        <v>0.0106249960291197-6.06192920502467E-06i</v>
      </c>
      <c r="L483" t="str">
        <f t="shared" si="124"/>
        <v>0.00025-88.9759792321138i</v>
      </c>
      <c r="M483" t="str">
        <f t="shared" si="125"/>
        <v>0.0025-23.5524650908536i</v>
      </c>
      <c r="N483">
        <f t="shared" si="126"/>
        <v>90.034887836214921</v>
      </c>
      <c r="O483">
        <f t="shared" si="127"/>
        <v>74.316084280819894</v>
      </c>
      <c r="P483" s="3">
        <f t="shared" si="128"/>
        <v>74.316084280819894</v>
      </c>
      <c r="Q483" s="3">
        <f t="shared" si="129"/>
        <v>-89.965112163785079</v>
      </c>
      <c r="R483">
        <f t="shared" si="130"/>
        <v>90.034887836214921</v>
      </c>
      <c r="S483">
        <f t="shared" si="131"/>
        <v>5.2858763651068693E-3</v>
      </c>
      <c r="T483">
        <f t="shared" si="114"/>
        <v>74.316084280819894</v>
      </c>
    </row>
    <row r="484" spans="1:20" x14ac:dyDescent="0.25">
      <c r="A484">
        <f t="shared" si="115"/>
        <v>33.338346847515986</v>
      </c>
      <c r="B484">
        <f t="shared" si="132"/>
        <v>5.3059626952942756</v>
      </c>
      <c r="C484" t="str">
        <f t="shared" si="116"/>
        <v>3.16486790834401-5177.93915848631i</v>
      </c>
      <c r="D484" t="str">
        <f t="shared" si="117"/>
        <v>3.47812499981502-2999.54887694387i</v>
      </c>
      <c r="E484" t="str">
        <f t="shared" si="118"/>
        <v>162.469536942043+0.00396024460270464i</v>
      </c>
      <c r="F484" t="str">
        <f t="shared" si="119"/>
        <v>2.9099099098801-28148.9194122666i</v>
      </c>
      <c r="G484" t="str">
        <f t="shared" si="120"/>
        <v>0.999999999989757-3.20048129732875E-06i</v>
      </c>
      <c r="H484" t="str">
        <f t="shared" si="121"/>
        <v>470.588377823014+0.127755744931897i</v>
      </c>
      <c r="I484" t="str">
        <f t="shared" si="122"/>
        <v>33.6192965773738-89685.7935315528i</v>
      </c>
      <c r="K484" t="str">
        <f t="shared" si="123"/>
        <v>0.0106249959988837-6.08496451604044E-06i</v>
      </c>
      <c r="L484" t="str">
        <f t="shared" si="124"/>
        <v>0.00025-88.6391504603645i</v>
      </c>
      <c r="M484" t="str">
        <f t="shared" si="125"/>
        <v>0.0025-23.4633045336259i</v>
      </c>
      <c r="N484">
        <f t="shared" si="126"/>
        <v>90.035020409806421</v>
      </c>
      <c r="O484">
        <f t="shared" si="127"/>
        <v>74.283140484639347</v>
      </c>
      <c r="P484" s="3">
        <f t="shared" si="128"/>
        <v>74.283140484639347</v>
      </c>
      <c r="Q484" s="3">
        <f t="shared" si="129"/>
        <v>-89.964979590193579</v>
      </c>
      <c r="R484">
        <f t="shared" si="130"/>
        <v>90.035020409806421</v>
      </c>
      <c r="S484">
        <f t="shared" si="131"/>
        <v>5.3059626952942753E-3</v>
      </c>
      <c r="T484">
        <f t="shared" si="114"/>
        <v>74.283140484639347</v>
      </c>
    </row>
    <row r="485" spans="1:20" x14ac:dyDescent="0.25">
      <c r="A485">
        <f t="shared" si="115"/>
        <v>33.465032565536553</v>
      </c>
      <c r="B485">
        <f t="shared" si="132"/>
        <v>5.3261253535363942</v>
      </c>
      <c r="C485" t="str">
        <f t="shared" si="116"/>
        <v>3.16486790118183-5158.33748713511i</v>
      </c>
      <c r="D485" t="str">
        <f t="shared" si="117"/>
        <v>3.47812499981361-2988.19374092151i</v>
      </c>
      <c r="E485" t="str">
        <f t="shared" si="118"/>
        <v>162.469536941892+0.0039752935373244i</v>
      </c>
      <c r="F485" t="str">
        <f t="shared" si="119"/>
        <v>2.90990990987985-28042.3584502267i</v>
      </c>
      <c r="G485" t="str">
        <f t="shared" si="120"/>
        <v>0.999999999989679-3.21264312625835E-06i</v>
      </c>
      <c r="H485" t="str">
        <f t="shared" si="121"/>
        <v>470.588378908294+0.128241216531804i</v>
      </c>
      <c r="I485" t="str">
        <f t="shared" si="122"/>
        <v>33.6192965549897-89346.277863567i</v>
      </c>
      <c r="K485" t="str">
        <f t="shared" si="123"/>
        <v>0.0106249959684174-6.10808736100962E-06i</v>
      </c>
      <c r="L485" t="str">
        <f t="shared" si="124"/>
        <v>0.00025-88.3035967925525i</v>
      </c>
      <c r="M485" t="str">
        <f t="shared" si="125"/>
        <v>0.0025-23.374481503911i</v>
      </c>
      <c r="N485">
        <f t="shared" si="126"/>
        <v>90.035153487175435</v>
      </c>
      <c r="O485">
        <f t="shared" si="127"/>
        <v>74.250196688692796</v>
      </c>
      <c r="P485" s="3">
        <f t="shared" si="128"/>
        <v>74.250196688692796</v>
      </c>
      <c r="Q485" s="3">
        <f t="shared" si="129"/>
        <v>-89.964846512824565</v>
      </c>
      <c r="R485">
        <f t="shared" si="130"/>
        <v>90.035153487175435</v>
      </c>
      <c r="S485">
        <f t="shared" si="131"/>
        <v>5.3261253535363939E-3</v>
      </c>
      <c r="T485">
        <f t="shared" si="114"/>
        <v>74.250196688692796</v>
      </c>
    </row>
    <row r="486" spans="1:20" x14ac:dyDescent="0.25">
      <c r="A486">
        <f t="shared" si="115"/>
        <v>33.592199689285586</v>
      </c>
      <c r="B486">
        <f t="shared" si="132"/>
        <v>5.3463646298798322</v>
      </c>
      <c r="C486" t="str">
        <f t="shared" si="116"/>
        <v>3.16486789396519-5138.81002020049i</v>
      </c>
      <c r="D486" t="str">
        <f t="shared" si="117"/>
        <v>3.4781249998122-2976.88159106932i</v>
      </c>
      <c r="E486" t="str">
        <f t="shared" si="118"/>
        <v>162.46953694174+0.00399039965795456i</v>
      </c>
      <c r="F486" t="str">
        <f t="shared" si="119"/>
        <v>2.90990990987965-27936.2008869276i</v>
      </c>
      <c r="G486" t="str">
        <f t="shared" si="120"/>
        <v>0.9999999999896-3.22485117013788E-06i</v>
      </c>
      <c r="H486" t="str">
        <f t="shared" si="121"/>
        <v>470.588380001835+0.128728532921147i</v>
      </c>
      <c r="I486" t="str">
        <f t="shared" si="122"/>
        <v>33.6192965324349-89008.0474717834i</v>
      </c>
      <c r="K486" t="str">
        <f t="shared" si="123"/>
        <v>0.0106249959377192-6.13129807255862E-06i</v>
      </c>
      <c r="L486" t="str">
        <f t="shared" si="124"/>
        <v>0.00025-87.9693134016268i</v>
      </c>
      <c r="M486" t="str">
        <f t="shared" si="125"/>
        <v>0.0025-23.28599472396i</v>
      </c>
      <c r="N486">
        <f t="shared" si="126"/>
        <v>90.035287070236308</v>
      </c>
      <c r="O486">
        <f t="shared" si="127"/>
        <v>74.217252892982174</v>
      </c>
      <c r="P486" s="3">
        <f t="shared" si="128"/>
        <v>74.217252892982174</v>
      </c>
      <c r="Q486" s="3">
        <f t="shared" si="129"/>
        <v>-89.964712929763692</v>
      </c>
      <c r="R486">
        <f t="shared" si="130"/>
        <v>90.035287070236308</v>
      </c>
      <c r="S486">
        <f t="shared" si="131"/>
        <v>5.3463646298798325E-3</v>
      </c>
      <c r="T486">
        <f t="shared" si="114"/>
        <v>74.217252892982174</v>
      </c>
    </row>
    <row r="487" spans="1:20" x14ac:dyDescent="0.25">
      <c r="A487">
        <f t="shared" si="115"/>
        <v>33.719850048104874</v>
      </c>
      <c r="B487">
        <f t="shared" si="132"/>
        <v>5.3666808154733756</v>
      </c>
      <c r="C487" t="str">
        <f t="shared" si="116"/>
        <v>3.16486788669352-5119.35647677321i</v>
      </c>
      <c r="D487" t="str">
        <f t="shared" si="117"/>
        <v>3.47812499981076-2965.61226465823i</v>
      </c>
      <c r="E487" t="str">
        <f t="shared" si="118"/>
        <v>162.469536941587+0.00400556318190224i</v>
      </c>
      <c r="F487" t="str">
        <f t="shared" si="119"/>
        <v>2.90990990987943-27830.445195257i</v>
      </c>
      <c r="G487" t="str">
        <f t="shared" si="120"/>
        <v>0.999999999989521-3.23710560458415E-06i</v>
      </c>
      <c r="H487" t="str">
        <f t="shared" si="121"/>
        <v>470.588381103704+0.129217701110101i</v>
      </c>
      <c r="I487" t="str">
        <f t="shared" si="122"/>
        <v>33.6192965097088-88671.0974906448i</v>
      </c>
      <c r="K487" t="str">
        <f t="shared" si="123"/>
        <v>0.0106249959067872-6.15459698457783E-06i</v>
      </c>
      <c r="L487" t="str">
        <f t="shared" si="124"/>
        <v>0.00025-87.636295478807i</v>
      </c>
      <c r="M487" t="str">
        <f t="shared" si="125"/>
        <v>0.0025-23.1978429208607i</v>
      </c>
      <c r="N487">
        <f t="shared" si="126"/>
        <v>90.03542116091063</v>
      </c>
      <c r="O487">
        <f t="shared" si="127"/>
        <v>74.184309097509157</v>
      </c>
      <c r="P487" s="3">
        <f t="shared" si="128"/>
        <v>74.184309097509157</v>
      </c>
      <c r="Q487" s="3">
        <f t="shared" si="129"/>
        <v>-89.96457883908937</v>
      </c>
      <c r="R487">
        <f t="shared" si="130"/>
        <v>90.03542116091063</v>
      </c>
      <c r="S487">
        <f t="shared" si="131"/>
        <v>5.3666808154733759E-3</v>
      </c>
      <c r="T487">
        <f t="shared" si="114"/>
        <v>74.184309097509157</v>
      </c>
    </row>
    <row r="488" spans="1:20" x14ac:dyDescent="0.25">
      <c r="A488">
        <f t="shared" si="115"/>
        <v>33.847985478287669</v>
      </c>
      <c r="B488">
        <f t="shared" si="132"/>
        <v>5.3870742025721743</v>
      </c>
      <c r="C488" t="str">
        <f t="shared" si="116"/>
        <v>3.16486787936652-5099.9765770076i</v>
      </c>
      <c r="D488" t="str">
        <f t="shared" si="117"/>
        <v>3.47812499980932-2954.3855995752i</v>
      </c>
      <c r="E488" t="str">
        <f t="shared" si="118"/>
        <v>162.469536941434+0.00402078432730062i</v>
      </c>
      <c r="F488" t="str">
        <f t="shared" si="119"/>
        <v>2.90990990987918-27725.089853884i</v>
      </c>
      <c r="G488" t="str">
        <f t="shared" si="120"/>
        <v>0.999999999989441-3.24940660588131E-06i</v>
      </c>
      <c r="H488" t="str">
        <f t="shared" si="121"/>
        <v>470.588382213962+0.129708728135468i</v>
      </c>
      <c r="I488" t="str">
        <f t="shared" si="122"/>
        <v>33.6192964868091-88335.4230730127i</v>
      </c>
      <c r="K488" t="str">
        <f t="shared" si="123"/>
        <v>0.0106249958756197-6.17798443222631E-06i</v>
      </c>
      <c r="L488" t="str">
        <f t="shared" si="124"/>
        <v>0.00025-87.30453823352i</v>
      </c>
      <c r="M488" t="str">
        <f t="shared" si="125"/>
        <v>0.0025-23.1100248265199i</v>
      </c>
      <c r="N488">
        <f t="shared" si="126"/>
        <v>90.035555761127313</v>
      </c>
      <c r="O488">
        <f t="shared" si="127"/>
        <v>74.151365302275693</v>
      </c>
      <c r="P488" s="3">
        <f t="shared" si="128"/>
        <v>74.151365302275693</v>
      </c>
      <c r="Q488" s="3">
        <f t="shared" si="129"/>
        <v>-89.964444238872687</v>
      </c>
      <c r="R488">
        <f t="shared" si="130"/>
        <v>90.035555761127313</v>
      </c>
      <c r="S488">
        <f t="shared" si="131"/>
        <v>5.3870742025721747E-3</v>
      </c>
      <c r="T488">
        <f t="shared" si="114"/>
        <v>74.151365302275693</v>
      </c>
    </row>
    <row r="489" spans="1:20" x14ac:dyDescent="0.25">
      <c r="A489">
        <f t="shared" si="115"/>
        <v>33.976607823105162</v>
      </c>
      <c r="B489">
        <f t="shared" si="132"/>
        <v>5.4075450845419484</v>
      </c>
      <c r="C489" t="str">
        <f t="shared" si="116"/>
        <v>3.16486787198374-5080.6700421172i</v>
      </c>
      <c r="D489" t="str">
        <f t="shared" si="117"/>
        <v>3.47812499980786-2943.20143432087i</v>
      </c>
      <c r="E489" t="str">
        <f t="shared" si="118"/>
        <v>162.469536941279+0.00403606331311257i</v>
      </c>
      <c r="F489" t="str">
        <f t="shared" si="119"/>
        <v>2.90990990987896-27620.1333472365i</v>
      </c>
      <c r="G489" t="str">
        <f t="shared" si="120"/>
        <v>0.999999999989361-0.0000032617543509834i</v>
      </c>
      <c r="H489" t="str">
        <f t="shared" si="121"/>
        <v>470.588383332673+0.130201621060798i</v>
      </c>
      <c r="I489" t="str">
        <f t="shared" si="122"/>
        <v>33.6192964637351-88001.0193900976i</v>
      </c>
      <c r="K489" t="str">
        <f t="shared" si="123"/>
        <v>0.0106249958442149-6.20146075193676E-06i</v>
      </c>
      <c r="L489" t="str">
        <f t="shared" si="124"/>
        <v>0.00025-86.9740368933249i</v>
      </c>
      <c r="M489" t="str">
        <f t="shared" si="125"/>
        <v>0.0025-23.0225391776449i</v>
      </c>
      <c r="N489">
        <f t="shared" si="126"/>
        <v>90.035690872822585</v>
      </c>
      <c r="O489">
        <f t="shared" si="127"/>
        <v>74.118421507283458</v>
      </c>
      <c r="P489" s="3">
        <f t="shared" si="128"/>
        <v>74.118421507283458</v>
      </c>
      <c r="Q489" s="3">
        <f t="shared" si="129"/>
        <v>-89.964309127177415</v>
      </c>
      <c r="R489">
        <f t="shared" si="130"/>
        <v>90.035690872822585</v>
      </c>
      <c r="S489">
        <f t="shared" si="131"/>
        <v>5.4075450845419487E-3</v>
      </c>
      <c r="T489">
        <f t="shared" si="114"/>
        <v>74.118421507283458</v>
      </c>
    </row>
    <row r="490" spans="1:20" x14ac:dyDescent="0.25">
      <c r="A490">
        <f t="shared" si="115"/>
        <v>34.105718932832964</v>
      </c>
      <c r="B490">
        <f t="shared" si="132"/>
        <v>5.4280937558632081</v>
      </c>
      <c r="C490" t="str">
        <f t="shared" si="116"/>
        <v>3.16486786454468-5061.43659437099i</v>
      </c>
      <c r="D490" t="str">
        <f t="shared" si="117"/>
        <v>3.47812499980639-2932.05960800728i</v>
      </c>
      <c r="E490" t="str">
        <f t="shared" si="118"/>
        <v>162.469536941121+0.00405140035913249i</v>
      </c>
      <c r="F490" t="str">
        <f t="shared" si="119"/>
        <v>2.90990990987869-27515.5741654799i</v>
      </c>
      <c r="G490" t="str">
        <f t="shared" si="120"/>
        <v>0.99999999998928-3.27414901751686E-06i</v>
      </c>
      <c r="H490" t="str">
        <f t="shared" si="121"/>
        <v>470.588384459906+0.130696386976483i</v>
      </c>
      <c r="I490" t="str">
        <f t="shared" si="122"/>
        <v>33.6192964404859-87667.8816313911i</v>
      </c>
      <c r="K490" t="str">
        <f t="shared" si="123"/>
        <v>0.0106249958125709-6.22502628142031E-06i</v>
      </c>
      <c r="L490" t="str">
        <f t="shared" si="124"/>
        <v>0.00025-86.6447867038502i</v>
      </c>
      <c r="M490" t="str">
        <f t="shared" si="125"/>
        <v>0.0025-22.9353847157251i</v>
      </c>
      <c r="N490">
        <f t="shared" si="126"/>
        <v>90.035826497940036</v>
      </c>
      <c r="O490">
        <f t="shared" si="127"/>
        <v>74.085477712534214</v>
      </c>
      <c r="P490" s="3">
        <f t="shared" si="128"/>
        <v>74.085477712534214</v>
      </c>
      <c r="Q490" s="3">
        <f t="shared" si="129"/>
        <v>-89.964173502059964</v>
      </c>
      <c r="R490">
        <f t="shared" si="130"/>
        <v>90.035826497940036</v>
      </c>
      <c r="S490">
        <f t="shared" si="131"/>
        <v>5.4280937558632081E-3</v>
      </c>
      <c r="T490">
        <f t="shared" si="114"/>
        <v>74.085477712534214</v>
      </c>
    </row>
    <row r="491" spans="1:20" x14ac:dyDescent="0.25">
      <c r="A491">
        <f t="shared" si="115"/>
        <v>34.235320664777731</v>
      </c>
      <c r="B491">
        <f t="shared" si="132"/>
        <v>5.4487205121354885</v>
      </c>
      <c r="C491" t="str">
        <f t="shared" si="116"/>
        <v>3.16486785704904-5042.27595708958i</v>
      </c>
      <c r="D491" t="str">
        <f t="shared" si="117"/>
        <v>3.47812499980493-2920.95996035553i</v>
      </c>
      <c r="E491" t="str">
        <f t="shared" si="118"/>
        <v>162.469536940965+0.00406679568598861i</v>
      </c>
      <c r="F491" t="str">
        <f t="shared" si="119"/>
        <v>2.90990990987847-27411.4108044954i</v>
      </c>
      <c r="G491" t="str">
        <f t="shared" si="120"/>
        <v>0.999999999989198-3.28659078378316E-06i</v>
      </c>
      <c r="H491" t="str">
        <f t="shared" si="121"/>
        <v>470.588385595719+0.13119303299985i</v>
      </c>
      <c r="I491" t="str">
        <f t="shared" si="122"/>
        <v>33.6192964170596-87336.0050045937i</v>
      </c>
      <c r="K491" t="str">
        <f t="shared" si="123"/>
        <v>0.010624995780686-6.24868135967133E-06i</v>
      </c>
      <c r="L491" t="str">
        <f t="shared" si="124"/>
        <v>0.00025-86.3167829287212i</v>
      </c>
      <c r="M491" t="str">
        <f t="shared" si="125"/>
        <v>0.0025-22.8485601870144i</v>
      </c>
      <c r="N491">
        <f t="shared" si="126"/>
        <v>90.035962638430661</v>
      </c>
      <c r="O491">
        <f t="shared" si="127"/>
        <v>74.052533918030178</v>
      </c>
      <c r="P491" s="3">
        <f t="shared" si="128"/>
        <v>74.052533918030178</v>
      </c>
      <c r="Q491" s="3">
        <f t="shared" si="129"/>
        <v>-89.964037361569339</v>
      </c>
      <c r="R491">
        <f t="shared" si="130"/>
        <v>90.035962638430661</v>
      </c>
      <c r="S491">
        <f t="shared" si="131"/>
        <v>5.4487205121354883E-3</v>
      </c>
      <c r="T491">
        <f t="shared" si="114"/>
        <v>74.052533918030178</v>
      </c>
    </row>
    <row r="492" spans="1:20" x14ac:dyDescent="0.25">
      <c r="A492">
        <f t="shared" si="115"/>
        <v>34.365414883303892</v>
      </c>
      <c r="B492">
        <f t="shared" si="132"/>
        <v>5.4694256500816039</v>
      </c>
      <c r="C492" t="str">
        <f t="shared" si="116"/>
        <v>3.16486784949632-5023.1878546405i</v>
      </c>
      <c r="D492" t="str">
        <f t="shared" si="117"/>
        <v>3.47812499980345-2909.90233169343i</v>
      </c>
      <c r="E492" t="str">
        <f t="shared" si="118"/>
        <v>162.469536940805+0.00408224951515032i</v>
      </c>
      <c r="F492" t="str">
        <f t="shared" si="119"/>
        <v>2.90990990987825-27307.641765858i</v>
      </c>
      <c r="G492" t="str">
        <f t="shared" si="120"/>
        <v>0.999999999989116-3.29907982876126E-06i</v>
      </c>
      <c r="H492" t="str">
        <f t="shared" si="121"/>
        <v>470.588386740182+0.131691566275275i</v>
      </c>
      <c r="I492" t="str">
        <f t="shared" si="122"/>
        <v>33.6192963934544-87005.3847355493i</v>
      </c>
      <c r="K492" t="str">
        <f t="shared" si="123"/>
        <v>0.0106249957485583-6.27242632697226E-06i</v>
      </c>
      <c r="L492" t="str">
        <f t="shared" si="124"/>
        <v>0.00025-85.9900208494935i</v>
      </c>
      <c r="M492" t="str">
        <f t="shared" si="125"/>
        <v>0.0025-22.7620643425129i</v>
      </c>
      <c r="N492">
        <f t="shared" si="126"/>
        <v>90.036099296252857</v>
      </c>
      <c r="O492">
        <f t="shared" si="127"/>
        <v>74.019590123772772</v>
      </c>
      <c r="P492" s="3">
        <f t="shared" si="128"/>
        <v>74.019590123772772</v>
      </c>
      <c r="Q492" s="3">
        <f t="shared" si="129"/>
        <v>-89.963900703747143</v>
      </c>
      <c r="R492">
        <f t="shared" si="130"/>
        <v>90.036099296252857</v>
      </c>
      <c r="S492">
        <f t="shared" si="131"/>
        <v>5.469425650081604E-3</v>
      </c>
      <c r="T492">
        <f t="shared" ref="T492:T555" si="133">P492</f>
        <v>74.019590123772772</v>
      </c>
    </row>
    <row r="493" spans="1:20" x14ac:dyDescent="0.25">
      <c r="A493">
        <f t="shared" ref="A493:A556" si="134">2*PI()*B493</f>
        <v>34.496003459860447</v>
      </c>
      <c r="B493">
        <f t="shared" si="132"/>
        <v>5.4902094675519137</v>
      </c>
      <c r="C493" t="str">
        <f t="shared" ref="C493:C556" si="135">IMPRODUCT(D493,E493,$C$40,,K493,$C$41)</f>
        <v>3.16486784188611-5004.17201243518i</v>
      </c>
      <c r="D493" t="str">
        <f t="shared" ref="D493:D556" si="136">IMDIV(IMPRODUCT($C$37,$C$38,COMPLEX(1,A493/$C$38)),IMSUM(-1*A493*A493/$C$39,COMPLEX(0,1*A493)))</f>
        <v>3.47812499980197-2898.8865629533i</v>
      </c>
      <c r="E493" t="str">
        <f t="shared" ref="E493:E556" si="137">IMDIV(IMPRODUCT(IMSUM(F493,G493),$C$29,H493),IMSUM(1,I493))</f>
        <v>162.469536940645+0.00409776206892595i</v>
      </c>
      <c r="F493" t="str">
        <f t="shared" ref="F493:F556" si="138">IMDIV(IMPRODUCT($C$14,$C$15,COMPLEX(1,A493/$C$15)),IMSUM(-1*A493*A493/$C$16,COMPLEX(0,A493)))</f>
        <v>2.90990990987799-27204.2655568152i</v>
      </c>
      <c r="G493" t="str">
        <f t="shared" ref="G493:G556" si="139">IMDIV(1,COMPLEX(1,A493*$C$9*$C$10))</f>
        <v>0.999999999989033-3.31161633211028E-06i</v>
      </c>
      <c r="H493" t="str">
        <f t="shared" ref="H493:H556" si="140">IMDIV($C$3,IMSUM(K493,COMPLEX(0,$C$28*A493)))</f>
        <v>470.588387893358+0.132191993974288i</v>
      </c>
      <c r="I493" t="str">
        <f t="shared" ref="I493:I556" si="141">IMPRODUCT(F493,$C$29,H493,$C$31)</f>
        <v>33.6192963696697-86676.0160681738i</v>
      </c>
      <c r="K493" t="str">
        <f t="shared" ref="K493:K556" si="142">IF($C$26&lt;=0,IMDIV(1,IMSUM(IMDIV(1,L493),1/$C$18)),IMDIV(1,IMSUM(IMDIV(1,L493),1/$C$18,IMDIV(1,M493))))</f>
        <v>0.010624995716186-6.29626152489876E-06i</v>
      </c>
      <c r="L493" t="str">
        <f t="shared" ref="L493:L556" si="143">IMSUM($C$21/$C$22,IMDIV(1,COMPLEX(0,$C$20*$C$22*A493)))</f>
        <v>0.00025-85.6644957655838i</v>
      </c>
      <c r="M493" t="str">
        <f t="shared" ref="M493:M556" si="144">IMSUM($C$25/$C$26,IMDIV(1,COMPLEX(0,$C$24*$C$26*A493)))</f>
        <v>0.0025-22.6758959379487i</v>
      </c>
      <c r="N493">
        <f t="shared" ref="N493:N556" si="145">ABS(R493)</f>
        <v>90.036236473372426</v>
      </c>
      <c r="O493">
        <f t="shared" ref="O493:O556" si="146">ABS(P493)</f>
        <v>73.98664632976417</v>
      </c>
      <c r="P493" s="3">
        <f t="shared" ref="P493:P556" si="147">20*LOG10(IMABS(C493))</f>
        <v>73.98664632976417</v>
      </c>
      <c r="Q493" s="3">
        <f t="shared" ref="Q493:Q556" si="148">IMARGUMENT(C493)*180/PI()</f>
        <v>-89.963763526627574</v>
      </c>
      <c r="R493">
        <f t="shared" ref="R493:R556" si="149">IF(Q493&lt;0,Q493+180,Q493-180)</f>
        <v>90.036236473372426</v>
      </c>
      <c r="S493">
        <f t="shared" ref="S493:S556" si="150">B493/1000</f>
        <v>5.4902094675519141E-3</v>
      </c>
      <c r="T493">
        <f t="shared" si="133"/>
        <v>73.98664632976417</v>
      </c>
    </row>
    <row r="494" spans="1:20" x14ac:dyDescent="0.25">
      <c r="A494">
        <f t="shared" si="134"/>
        <v>34.627088273007914</v>
      </c>
      <c r="B494">
        <f t="shared" ref="B494:B557" si="151">B493*(1+B$42)</f>
        <v>5.5110722635286109</v>
      </c>
      <c r="C494" t="str">
        <f t="shared" si="135"/>
        <v>3.16486783421789-4985.22815692426i</v>
      </c>
      <c r="D494" t="str">
        <f t="shared" si="136"/>
        <v>3.47812499980045-2887.9124956696i</v>
      </c>
      <c r="E494" t="str">
        <f t="shared" si="137"/>
        <v>162.469536940485+0.00411333357047028i</v>
      </c>
      <c r="F494" t="str">
        <f t="shared" si="138"/>
        <v>2.90990990987776-27101.2806902656i</v>
      </c>
      <c r="G494" t="str">
        <f t="shared" si="139"/>
        <v>0.99999999998895-3.32420047417203E-06i</v>
      </c>
      <c r="H494" t="str">
        <f t="shared" si="140"/>
        <v>470.588389055319+0.132694323295666i</v>
      </c>
      <c r="I494" t="str">
        <f t="shared" si="141"/>
        <v>33.6192963457044-86347.8942643896i</v>
      </c>
      <c r="K494" t="str">
        <f t="shared" si="142"/>
        <v>0.0106249956835671-6.32018729632428E-06i</v>
      </c>
      <c r="L494" t="str">
        <f t="shared" si="143"/>
        <v>0.00025-85.3402029942058i</v>
      </c>
      <c r="M494" t="str">
        <f t="shared" si="144"/>
        <v>0.0025-22.5900537337604i</v>
      </c>
      <c r="N494">
        <f t="shared" si="145"/>
        <v>90.036374171762702</v>
      </c>
      <c r="O494">
        <f t="shared" si="146"/>
        <v>73.953702536006162</v>
      </c>
      <c r="P494" s="3">
        <f t="shared" si="147"/>
        <v>73.953702536006162</v>
      </c>
      <c r="Q494" s="3">
        <f t="shared" si="148"/>
        <v>-89.963625828237298</v>
      </c>
      <c r="R494">
        <f t="shared" si="149"/>
        <v>90.036374171762702</v>
      </c>
      <c r="S494">
        <f t="shared" si="150"/>
        <v>5.5110722635286109E-3</v>
      </c>
      <c r="T494">
        <f t="shared" si="133"/>
        <v>73.953702536006162</v>
      </c>
    </row>
    <row r="495" spans="1:20" x14ac:dyDescent="0.25">
      <c r="A495">
        <f t="shared" si="134"/>
        <v>34.75867120844535</v>
      </c>
      <c r="B495">
        <f t="shared" si="151"/>
        <v>5.5320143381300202</v>
      </c>
      <c r="C495" t="str">
        <f t="shared" si="135"/>
        <v>3.16486782649129-4966.356015594i</v>
      </c>
      <c r="D495" t="str">
        <f t="shared" si="136"/>
        <v>3.47812499979893-2876.9799719767i</v>
      </c>
      <c r="E495" t="str">
        <f t="shared" si="137"/>
        <v>162.469536940321+0.0041289642437859i</v>
      </c>
      <c r="F495" t="str">
        <f t="shared" si="138"/>
        <v>2.90990990987751-26998.6856847372i</v>
      </c>
      <c r="G495" t="str">
        <f t="shared" si="139"/>
        <v>0.999999999988866-0.0000033368324359736i</v>
      </c>
      <c r="H495" t="str">
        <f t="shared" si="140"/>
        <v>470.588390226124+0.133198561465537i</v>
      </c>
      <c r="I495" t="str">
        <f t="shared" si="141"/>
        <v>33.6192963215561-86021.0146040525i</v>
      </c>
      <c r="K495" t="str">
        <f t="shared" si="142"/>
        <v>0.0106249956506999-6.34420398542524E-06i</v>
      </c>
      <c r="L495" t="str">
        <f t="shared" si="143"/>
        <v>0.00025-85.0171378702989i</v>
      </c>
      <c r="M495" t="str">
        <f t="shared" si="144"/>
        <v>0.0025-22.5045364950791i</v>
      </c>
      <c r="N495">
        <f t="shared" si="145"/>
        <v>90.036512393404479</v>
      </c>
      <c r="O495">
        <f t="shared" si="146"/>
        <v>73.920758742500595</v>
      </c>
      <c r="P495" s="3">
        <f t="shared" si="147"/>
        <v>73.920758742500595</v>
      </c>
      <c r="Q495" s="3">
        <f t="shared" si="148"/>
        <v>-89.963487606595521</v>
      </c>
      <c r="R495">
        <f t="shared" si="149"/>
        <v>90.036512393404479</v>
      </c>
      <c r="S495">
        <f t="shared" si="150"/>
        <v>5.5320143381300205E-3</v>
      </c>
      <c r="T495">
        <f t="shared" si="133"/>
        <v>73.920758742500595</v>
      </c>
    </row>
    <row r="496" spans="1:20" x14ac:dyDescent="0.25">
      <c r="A496">
        <f t="shared" si="134"/>
        <v>34.890754159037435</v>
      </c>
      <c r="B496">
        <f t="shared" si="151"/>
        <v>5.5530359926149142</v>
      </c>
      <c r="C496" t="str">
        <f t="shared" si="135"/>
        <v>3.16486781870592-4947.55531696244i</v>
      </c>
      <c r="D496" t="str">
        <f t="shared" si="136"/>
        <v>3.47812499979739-2866.08883460656i</v>
      </c>
      <c r="E496" t="str">
        <f t="shared" si="137"/>
        <v>162.469536940158+0.00414465431372552i</v>
      </c>
      <c r="F496" t="str">
        <f t="shared" si="138"/>
        <v>2.90990990987726-26896.4790643666i</v>
      </c>
      <c r="G496" t="str">
        <f t="shared" si="139"/>
        <v>0.999999999988781-3.34951239923001E-06i</v>
      </c>
      <c r="H496" t="str">
        <f t="shared" si="140"/>
        <v>470.588391405842+0.133704715737491i</v>
      </c>
      <c r="I496" t="str">
        <f t="shared" si="141"/>
        <v>33.6192962972236-85695.3723848898i</v>
      </c>
      <c r="K496" t="str">
        <f t="shared" si="142"/>
        <v>0.0106249956175825-6.36831193768586E-06i</v>
      </c>
      <c r="L496" t="str">
        <f t="shared" si="143"/>
        <v>0.00025-84.6952957464621i</v>
      </c>
      <c r="M496" t="str">
        <f t="shared" si="144"/>
        <v>0.0025-22.4193429917106i</v>
      </c>
      <c r="N496">
        <f t="shared" si="145"/>
        <v>90.036651140286054</v>
      </c>
      <c r="O496">
        <f t="shared" si="146"/>
        <v>73.887814949249616</v>
      </c>
      <c r="P496" s="3">
        <f t="shared" si="147"/>
        <v>73.887814949249616</v>
      </c>
      <c r="Q496" s="3">
        <f t="shared" si="148"/>
        <v>-89.963348859713946</v>
      </c>
      <c r="R496">
        <f t="shared" si="149"/>
        <v>90.036651140286054</v>
      </c>
      <c r="S496">
        <f t="shared" si="150"/>
        <v>5.5530359926149143E-3</v>
      </c>
      <c r="T496">
        <f t="shared" si="133"/>
        <v>73.887814949249616</v>
      </c>
    </row>
    <row r="497" spans="1:20" x14ac:dyDescent="0.25">
      <c r="A497">
        <f t="shared" si="134"/>
        <v>35.023339024841782</v>
      </c>
      <c r="B497">
        <f t="shared" si="151"/>
        <v>5.5741375293868511</v>
      </c>
      <c r="C497" t="str">
        <f t="shared" si="135"/>
        <v>3.16486781086117-4928.82579057501i</v>
      </c>
      <c r="D497" t="str">
        <f t="shared" si="136"/>
        <v>3.47812499979584-2855.23892688652i</v>
      </c>
      <c r="E497" t="str">
        <f t="shared" si="137"/>
        <v>162.469536939992+0.00416040400599774i</v>
      </c>
      <c r="F497" t="str">
        <f t="shared" si="138"/>
        <v>2.909909909877-26794.659358877i</v>
      </c>
      <c r="G497" t="str">
        <f t="shared" si="139"/>
        <v>0.999999999988695-0.0000033622405463468i</v>
      </c>
      <c r="H497" t="str">
        <f t="shared" si="140"/>
        <v>470.588392594548+0.134212793392689i</v>
      </c>
      <c r="I497" t="str">
        <f t="shared" si="141"/>
        <v>33.6192962727064-85370.9629224294i</v>
      </c>
      <c r="K497" t="str">
        <f t="shared" si="142"/>
        <v>0.0106249955842128-6.39251149990323E-06i</v>
      </c>
      <c r="L497" t="str">
        <f t="shared" si="143"/>
        <v>0.00025-84.374671992889i</v>
      </c>
      <c r="M497" t="str">
        <f t="shared" si="144"/>
        <v>0.0025-22.3344719981178i</v>
      </c>
      <c r="N497">
        <f t="shared" si="145"/>
        <v>90.03679041440337</v>
      </c>
      <c r="O497">
        <f t="shared" si="146"/>
        <v>73.854871156254816</v>
      </c>
      <c r="P497" s="3">
        <f t="shared" si="147"/>
        <v>73.854871156254816</v>
      </c>
      <c r="Q497" s="3">
        <f t="shared" si="148"/>
        <v>-89.96320958559663</v>
      </c>
      <c r="R497">
        <f t="shared" si="149"/>
        <v>90.03679041440337</v>
      </c>
      <c r="S497">
        <f t="shared" si="150"/>
        <v>5.574137529386851E-3</v>
      </c>
      <c r="T497">
        <f t="shared" si="133"/>
        <v>73.854871156254816</v>
      </c>
    </row>
    <row r="498" spans="1:20" x14ac:dyDescent="0.25">
      <c r="A498">
        <f t="shared" si="134"/>
        <v>35.156427713136182</v>
      </c>
      <c r="B498">
        <f t="shared" si="151"/>
        <v>5.5953192519985215</v>
      </c>
      <c r="C498" t="str">
        <f t="shared" si="135"/>
        <v>3.16486780295678-4910.16716700144i</v>
      </c>
      <c r="D498" t="str">
        <f t="shared" si="136"/>
        <v>3.4781249997943-2844.43009273703i</v>
      </c>
      <c r="E498" t="str">
        <f t="shared" si="137"/>
        <v>162.469536939827+0.00417621354716728i</v>
      </c>
      <c r="F498" t="str">
        <f t="shared" si="138"/>
        <v>2.90990990987678-26693.225103558i</v>
      </c>
      <c r="G498" t="str">
        <f t="shared" si="139"/>
        <v>0.999999999988609-3.37501706042263E-06i</v>
      </c>
      <c r="H498" t="str">
        <f t="shared" si="140"/>
        <v>470.588393792301+0.134722801739946i</v>
      </c>
      <c r="I498" t="str">
        <f t="shared" si="141"/>
        <v>33.6192962480023-85047.7815499313i</v>
      </c>
      <c r="K498" t="str">
        <f t="shared" si="142"/>
        <v>0.0106249955505891-6.41680302019216E-06i</v>
      </c>
      <c r="L498" t="str">
        <f t="shared" si="143"/>
        <v>0.00025-84.0552619972995i</v>
      </c>
      <c r="M498" t="str">
        <f t="shared" si="144"/>
        <v>0.0025-22.2499222934028i</v>
      </c>
      <c r="N498">
        <f t="shared" si="145"/>
        <v>90.036930217759831</v>
      </c>
      <c r="O498">
        <f t="shared" si="146"/>
        <v>73.821927363518569</v>
      </c>
      <c r="P498" s="3">
        <f t="shared" si="147"/>
        <v>73.821927363518569</v>
      </c>
      <c r="Q498" s="3">
        <f t="shared" si="148"/>
        <v>-89.963069782240169</v>
      </c>
      <c r="R498">
        <f t="shared" si="149"/>
        <v>90.036930217759831</v>
      </c>
      <c r="S498">
        <f t="shared" si="150"/>
        <v>5.5953192519985215E-3</v>
      </c>
      <c r="T498">
        <f t="shared" si="133"/>
        <v>73.821927363518569</v>
      </c>
    </row>
    <row r="499" spans="1:20" x14ac:dyDescent="0.25">
      <c r="A499">
        <f t="shared" si="134"/>
        <v>35.290022138446105</v>
      </c>
      <c r="B499">
        <f t="shared" si="151"/>
        <v>5.6165814651561163</v>
      </c>
      <c r="C499" t="str">
        <f t="shared" si="135"/>
        <v>3.16486779499212-4891.57917783095i</v>
      </c>
      <c r="D499" t="str">
        <f t="shared" si="136"/>
        <v>3.47812499979272-2833.66217666936i</v>
      </c>
      <c r="E499" t="str">
        <f t="shared" si="137"/>
        <v>162.46953693966+0.00419208316466152i</v>
      </c>
      <c r="F499" t="str">
        <f t="shared" si="138"/>
        <v>2.90990990987653-26592.1748392437i</v>
      </c>
      <c r="G499" t="str">
        <f t="shared" si="139"/>
        <v>0.999999999988523-3.38784212525195E-06i</v>
      </c>
      <c r="H499" t="str">
        <f t="shared" si="140"/>
        <v>470.588394999178+0.135234748115862i</v>
      </c>
      <c r="I499" t="str">
        <f t="shared" si="141"/>
        <v>33.6192962231104-84725.823618324i</v>
      </c>
      <c r="K499" t="str">
        <f t="shared" si="142"/>
        <v>0.0106249955167093-6.44118684799028E-06i</v>
      </c>
      <c r="L499" t="str">
        <f t="shared" si="143"/>
        <v>0.00025-83.7370611648728i</v>
      </c>
      <c r="M499" t="str">
        <f t="shared" si="144"/>
        <v>0.0025-22.1656926612899i</v>
      </c>
      <c r="N499">
        <f t="shared" si="145"/>
        <v>90.037070552366586</v>
      </c>
      <c r="O499">
        <f t="shared" si="146"/>
        <v>73.788983571042479</v>
      </c>
      <c r="P499" s="3">
        <f t="shared" si="147"/>
        <v>73.788983571042479</v>
      </c>
      <c r="Q499" s="3">
        <f t="shared" si="148"/>
        <v>-89.962929447633414</v>
      </c>
      <c r="R499">
        <f t="shared" si="149"/>
        <v>90.037070552366586</v>
      </c>
      <c r="S499">
        <f t="shared" si="150"/>
        <v>5.6165814651561166E-3</v>
      </c>
      <c r="T499">
        <f t="shared" si="133"/>
        <v>73.788983571042479</v>
      </c>
    </row>
    <row r="500" spans="1:20" x14ac:dyDescent="0.25">
      <c r="A500">
        <f t="shared" si="134"/>
        <v>35.424124222572203</v>
      </c>
      <c r="B500">
        <f t="shared" si="151"/>
        <v>5.6379244747237101</v>
      </c>
      <c r="C500" t="str">
        <f t="shared" si="135"/>
        <v>3.16486778696691-4873.06155566917i</v>
      </c>
      <c r="D500" t="str">
        <f t="shared" si="136"/>
        <v>3.47812499979115-2822.93502378343i</v>
      </c>
      <c r="E500" t="str">
        <f t="shared" si="137"/>
        <v>162.469536939491+0.00420801308677158i</v>
      </c>
      <c r="F500" t="str">
        <f t="shared" si="138"/>
        <v>2.90990990987627-26491.507112292i</v>
      </c>
      <c r="G500" t="str">
        <f t="shared" si="139"/>
        <v>0.999999999988435-0.0000034007159253276i</v>
      </c>
      <c r="H500" t="str">
        <f t="shared" si="140"/>
        <v>470.588396215242+0.135748639884907i</v>
      </c>
      <c r="I500" t="str">
        <f t="shared" si="141"/>
        <v>33.6192961980284-84405.0844961333i</v>
      </c>
      <c r="K500" t="str">
        <f t="shared" si="142"/>
        <v>0.0106249954825716-6.46566333406306E-06i</v>
      </c>
      <c r="L500" t="str">
        <f t="shared" si="143"/>
        <v>0.00025-83.4200649181842i</v>
      </c>
      <c r="M500" t="str">
        <f t="shared" si="144"/>
        <v>0.0025-22.0817818901075i</v>
      </c>
      <c r="N500">
        <f t="shared" si="145"/>
        <v>90.037211420242286</v>
      </c>
      <c r="O500">
        <f t="shared" si="146"/>
        <v>73.756039778828693</v>
      </c>
      <c r="P500" s="3">
        <f t="shared" si="147"/>
        <v>73.756039778828693</v>
      </c>
      <c r="Q500" s="3">
        <f t="shared" si="148"/>
        <v>-89.962788579757714</v>
      </c>
      <c r="R500">
        <f t="shared" si="149"/>
        <v>90.037211420242286</v>
      </c>
      <c r="S500">
        <f t="shared" si="150"/>
        <v>5.6379244747237099E-3</v>
      </c>
      <c r="T500">
        <f t="shared" si="133"/>
        <v>73.756039778828693</v>
      </c>
    </row>
    <row r="501" spans="1:20" x14ac:dyDescent="0.25">
      <c r="A501">
        <f t="shared" si="134"/>
        <v>35.558735894617975</v>
      </c>
      <c r="B501">
        <f t="shared" si="151"/>
        <v>5.6593485877276599</v>
      </c>
      <c r="C501" t="str">
        <f t="shared" si="135"/>
        <v>3.16486777888052-4854.61403413382i</v>
      </c>
      <c r="D501" t="str">
        <f t="shared" si="136"/>
        <v>3.47812499978956-2812.24847976554i</v>
      </c>
      <c r="E501" t="str">
        <f t="shared" si="137"/>
        <v>162.46953693932+0.004224003542655i</v>
      </c>
      <c r="F501" t="str">
        <f t="shared" si="138"/>
        <v>2.909909909876-26391.220474564i</v>
      </c>
      <c r="G501" t="str">
        <f t="shared" si="139"/>
        <v>0.999999999988347-3.41363864584355E-06i</v>
      </c>
      <c r="H501" t="str">
        <f t="shared" si="140"/>
        <v>470.588397440567+0.136264484439541i</v>
      </c>
      <c r="I501" t="str">
        <f t="shared" si="141"/>
        <v>33.6192961727555-84085.5595694203i</v>
      </c>
      <c r="K501" t="str">
        <f t="shared" si="142"/>
        <v>0.0106249954481739-6.49023283050884E-06i</v>
      </c>
      <c r="L501" t="str">
        <f t="shared" si="143"/>
        <v>0.00025-83.104268697135i</v>
      </c>
      <c r="M501" t="str">
        <f t="shared" si="144"/>
        <v>0.0025-21.998188772771i</v>
      </c>
      <c r="N501">
        <f t="shared" si="145"/>
        <v>90.037352823413372</v>
      </c>
      <c r="O501">
        <f t="shared" si="146"/>
        <v>73.723095986879088</v>
      </c>
      <c r="P501" s="3">
        <f t="shared" si="147"/>
        <v>73.723095986879088</v>
      </c>
      <c r="Q501" s="3">
        <f t="shared" si="148"/>
        <v>-89.962647176586628</v>
      </c>
      <c r="R501">
        <f t="shared" si="149"/>
        <v>90.037352823413372</v>
      </c>
      <c r="S501">
        <f t="shared" si="150"/>
        <v>5.6593485877276598E-3</v>
      </c>
      <c r="T501">
        <f t="shared" si="133"/>
        <v>73.723095986879088</v>
      </c>
    </row>
    <row r="502" spans="1:20" x14ac:dyDescent="0.25">
      <c r="A502">
        <f t="shared" si="134"/>
        <v>35.693859091017522</v>
      </c>
      <c r="B502">
        <f t="shared" si="151"/>
        <v>5.6808541123610254</v>
      </c>
      <c r="C502" t="str">
        <f t="shared" si="135"/>
        <v>3.16486777073261-4836.23634785127i</v>
      </c>
      <c r="D502" t="str">
        <f t="shared" si="136"/>
        <v>3.47812499978795-2801.60239088618i</v>
      </c>
      <c r="E502" t="str">
        <f t="shared" si="137"/>
        <v>162.469536939149+0.00424005476234108i</v>
      </c>
      <c r="F502" t="str">
        <f t="shared" si="138"/>
        <v>2.90990990987576-26291.3134834027i</v>
      </c>
      <c r="G502" t="str">
        <f t="shared" si="139"/>
        <v>0.999999999988258-3.42661047269745E-06i</v>
      </c>
      <c r="H502" t="str">
        <f t="shared" si="140"/>
        <v>470.588398675218+0.136782289200314i</v>
      </c>
      <c r="I502" t="str">
        <f t="shared" si="141"/>
        <v>33.6192961472902-83767.2442417105i</v>
      </c>
      <c r="K502" t="str">
        <f t="shared" si="142"/>
        <v>0.0106249954135144-6.51489569076396E-06i</v>
      </c>
      <c r="L502" t="str">
        <f t="shared" si="143"/>
        <v>0.00025-82.7896679588912i</v>
      </c>
      <c r="M502" t="str">
        <f t="shared" si="144"/>
        <v>0.0025-21.9149121067653i</v>
      </c>
      <c r="N502">
        <f t="shared" si="145"/>
        <v>90.037494763913941</v>
      </c>
      <c r="O502">
        <f t="shared" si="146"/>
        <v>73.690152195195964</v>
      </c>
      <c r="P502" s="3">
        <f t="shared" si="147"/>
        <v>73.690152195195964</v>
      </c>
      <c r="Q502" s="3">
        <f t="shared" si="148"/>
        <v>-89.962505236086059</v>
      </c>
      <c r="R502">
        <f t="shared" si="149"/>
        <v>90.037494763913941</v>
      </c>
      <c r="S502">
        <f t="shared" si="150"/>
        <v>5.6808541123610258E-3</v>
      </c>
      <c r="T502">
        <f t="shared" si="133"/>
        <v>73.690152195195964</v>
      </c>
    </row>
    <row r="503" spans="1:20" x14ac:dyDescent="0.25">
      <c r="A503">
        <f t="shared" si="134"/>
        <v>35.829495755563393</v>
      </c>
      <c r="B503">
        <f t="shared" si="151"/>
        <v>5.7024413579879978</v>
      </c>
      <c r="C503" t="str">
        <f t="shared" si="135"/>
        <v>3.16486776252259-4817.92823245215i</v>
      </c>
      <c r="D503" t="str">
        <f t="shared" si="136"/>
        <v>3.47812499978634-2790.99660399778i</v>
      </c>
      <c r="E503" t="str">
        <f t="shared" si="137"/>
        <v>162.469536938977+0.00425616697673324i</v>
      </c>
      <c r="F503" t="str">
        <f t="shared" si="138"/>
        <v>2.90990990987548-26191.7847016125i</v>
      </c>
      <c r="G503" t="str">
        <f t="shared" si="139"/>
        <v>0.999999999988169-0.0000034396315924934i</v>
      </c>
      <c r="H503" t="str">
        <f t="shared" si="140"/>
        <v>470.588399919278+0.137302061615975i</v>
      </c>
      <c r="I503" t="str">
        <f t="shared" si="141"/>
        <v>33.6192961216315-83450.1339339332i</v>
      </c>
      <c r="K503" t="str">
        <f t="shared" si="142"/>
        <v>0.0106249953785908-6.53965226960764E-06i</v>
      </c>
      <c r="L503" t="str">
        <f t="shared" si="143"/>
        <v>0.00025-82.476258177815i</v>
      </c>
      <c r="M503" t="str">
        <f t="shared" si="144"/>
        <v>0.0025-21.8319506941276i</v>
      </c>
      <c r="N503">
        <f t="shared" si="145"/>
        <v>90.037637243785767</v>
      </c>
      <c r="O503">
        <f t="shared" si="146"/>
        <v>73.657208403781013</v>
      </c>
      <c r="P503" s="3">
        <f t="shared" si="147"/>
        <v>73.657208403781013</v>
      </c>
      <c r="Q503" s="3">
        <f t="shared" si="148"/>
        <v>-89.962362756214233</v>
      </c>
      <c r="R503">
        <f t="shared" si="149"/>
        <v>90.037637243785767</v>
      </c>
      <c r="S503">
        <f t="shared" si="150"/>
        <v>5.7024413579879977E-3</v>
      </c>
      <c r="T503">
        <f t="shared" si="133"/>
        <v>73.657208403781013</v>
      </c>
    </row>
    <row r="504" spans="1:20" x14ac:dyDescent="0.25">
      <c r="A504">
        <f t="shared" si="134"/>
        <v>35.965647839434538</v>
      </c>
      <c r="B504">
        <f t="shared" si="151"/>
        <v>5.7241106351483522</v>
      </c>
      <c r="C504" t="str">
        <f t="shared" si="135"/>
        <v>3.16486775425012-4799.68942456818i</v>
      </c>
      <c r="D504" t="str">
        <f t="shared" si="136"/>
        <v>3.47812499978472-2780.43096653253i</v>
      </c>
      <c r="E504" t="str">
        <f t="shared" si="137"/>
        <v>162.469536938803+0.00427234041761189i</v>
      </c>
      <c r="F504" t="str">
        <f t="shared" si="138"/>
        <v>2.90990990987521-26092.6326974385i</v>
      </c>
      <c r="G504" t="str">
        <f t="shared" si="139"/>
        <v>0.999999999988079-3.45270219254456E-06i</v>
      </c>
      <c r="H504" t="str">
        <f t="shared" si="140"/>
        <v>470.588401172806+0.13782380916357i</v>
      </c>
      <c r="I504" t="str">
        <f t="shared" si="141"/>
        <v>33.6192960957768-83134.2240843481i</v>
      </c>
      <c r="K504" t="str">
        <f t="shared" si="142"/>
        <v>0.0106249953434014-6.56450292316735E-06i</v>
      </c>
      <c r="L504" t="str">
        <f t="shared" si="143"/>
        <v>0.00025-82.1640348454031i</v>
      </c>
      <c r="M504" t="str">
        <f t="shared" si="144"/>
        <v>0.0025-21.7493033414302i</v>
      </c>
      <c r="N504">
        <f t="shared" si="145"/>
        <v>90.037780265078496</v>
      </c>
      <c r="O504">
        <f t="shared" si="146"/>
        <v>73.62426461263648</v>
      </c>
      <c r="P504" s="3">
        <f t="shared" si="147"/>
        <v>73.62426461263648</v>
      </c>
      <c r="Q504" s="3">
        <f t="shared" si="148"/>
        <v>-89.962219734921504</v>
      </c>
      <c r="R504">
        <f t="shared" si="149"/>
        <v>90.037780265078496</v>
      </c>
      <c r="S504">
        <f t="shared" si="150"/>
        <v>5.7241106351483525E-3</v>
      </c>
      <c r="T504">
        <f t="shared" si="133"/>
        <v>73.62426461263648</v>
      </c>
    </row>
    <row r="505" spans="1:20" x14ac:dyDescent="0.25">
      <c r="A505">
        <f t="shared" si="134"/>
        <v>36.102317301224389</v>
      </c>
      <c r="B505">
        <f t="shared" si="151"/>
        <v>5.7458622555619163</v>
      </c>
      <c r="C505" t="str">
        <f t="shared" si="135"/>
        <v>3.16486774591462-4781.51966182795i</v>
      </c>
      <c r="D505" t="str">
        <f t="shared" si="136"/>
        <v>3.47812499978306-2769.90532650019i</v>
      </c>
      <c r="E505" t="str">
        <f t="shared" si="137"/>
        <v>162.469536938627+0.00428857531763908i</v>
      </c>
      <c r="F505" t="str">
        <f t="shared" si="138"/>
        <v>2.90990990987495-25993.8560445457i</v>
      </c>
      <c r="G505" t="str">
        <f t="shared" si="139"/>
        <v>0.999999999987988-3.46582246087591E-06i</v>
      </c>
      <c r="H505" t="str">
        <f t="shared" si="140"/>
        <v>470.588402435876+0.138347539348568i</v>
      </c>
      <c r="I505" t="str">
        <f t="shared" si="141"/>
        <v>33.6192960697253-82819.5101484859i</v>
      </c>
      <c r="K505" t="str">
        <f t="shared" si="142"/>
        <v>0.0106249953079441-6.58944800892379E-06i</v>
      </c>
      <c r="L505" t="str">
        <f t="shared" si="143"/>
        <v>0.00025-81.8529934702162i</v>
      </c>
      <c r="M505" t="str">
        <f t="shared" si="144"/>
        <v>0.0025-21.666968859763i</v>
      </c>
      <c r="N505">
        <f t="shared" si="145"/>
        <v>90.037923829849433</v>
      </c>
      <c r="O505">
        <f t="shared" si="146"/>
        <v>73.591320821764356</v>
      </c>
      <c r="P505" s="3">
        <f t="shared" si="147"/>
        <v>73.591320821764356</v>
      </c>
      <c r="Q505" s="3">
        <f t="shared" si="148"/>
        <v>-89.962076170150567</v>
      </c>
      <c r="R505">
        <f t="shared" si="149"/>
        <v>90.037923829849433</v>
      </c>
      <c r="S505">
        <f t="shared" si="150"/>
        <v>5.7458622555619163E-3</v>
      </c>
      <c r="T505">
        <f t="shared" si="133"/>
        <v>73.591320821764356</v>
      </c>
    </row>
    <row r="506" spans="1:20" x14ac:dyDescent="0.25">
      <c r="A506">
        <f t="shared" si="134"/>
        <v>36.239506106969039</v>
      </c>
      <c r="B506">
        <f t="shared" si="151"/>
        <v>5.7676965321330513</v>
      </c>
      <c r="C506" t="str">
        <f t="shared" si="135"/>
        <v>3.16486773751571-4763.41868285332i</v>
      </c>
      <c r="D506" t="str">
        <f t="shared" si="136"/>
        <v>3.47812499978144-2759.4195324859i</v>
      </c>
      <c r="E506" t="str">
        <f t="shared" si="137"/>
        <v>162.469536938451+0.0043048719103601i</v>
      </c>
      <c r="F506" t="str">
        <f t="shared" si="138"/>
        <v>2.90990990987469-25895.4533219989i</v>
      </c>
      <c r="G506" t="str">
        <f t="shared" si="139"/>
        <v>0.999999999987897-3.47899258622692E-06i</v>
      </c>
      <c r="H506" t="str">
        <f t="shared" si="140"/>
        <v>470.588403708569+0.138873259704953i</v>
      </c>
      <c r="I506" t="str">
        <f t="shared" si="141"/>
        <v>33.6192960434757-82505.9875990827i</v>
      </c>
      <c r="K506" t="str">
        <f t="shared" si="142"/>
        <v>0.0106249952722167-6.61448788571596E-06i</v>
      </c>
      <c r="L506" t="str">
        <f t="shared" si="143"/>
        <v>0.00025-81.5431295778204i</v>
      </c>
      <c r="M506" t="str">
        <f t="shared" si="144"/>
        <v>0.0025-21.5849460647171i</v>
      </c>
      <c r="N506">
        <f t="shared" si="145"/>
        <v>90.038067940163813</v>
      </c>
      <c r="O506">
        <f t="shared" si="146"/>
        <v>73.5583770311667</v>
      </c>
      <c r="P506" s="3">
        <f t="shared" si="147"/>
        <v>73.5583770311667</v>
      </c>
      <c r="Q506" s="3">
        <f t="shared" si="148"/>
        <v>-89.961932059836187</v>
      </c>
      <c r="R506">
        <f t="shared" si="149"/>
        <v>90.038067940163813</v>
      </c>
      <c r="S506">
        <f t="shared" si="150"/>
        <v>5.7676965321330513E-3</v>
      </c>
      <c r="T506">
        <f t="shared" si="133"/>
        <v>73.5583770311667</v>
      </c>
    </row>
    <row r="507" spans="1:20" x14ac:dyDescent="0.25">
      <c r="A507">
        <f t="shared" si="134"/>
        <v>36.377216230175527</v>
      </c>
      <c r="B507">
        <f t="shared" si="151"/>
        <v>5.7896137789551574</v>
      </c>
      <c r="C507" t="str">
        <f t="shared" si="135"/>
        <v>3.16486772905274-4745.38622725565i</v>
      </c>
      <c r="D507" t="str">
        <f t="shared" si="136"/>
        <v>3.47812499977975-2748.97343364799i</v>
      </c>
      <c r="E507" t="str">
        <f t="shared" si="137"/>
        <v>162.469536938273+0.00432123043020764i</v>
      </c>
      <c r="F507" t="str">
        <f t="shared" si="138"/>
        <v>2.90990990987441-25797.4231142419i</v>
      </c>
      <c r="G507" t="str">
        <f t="shared" si="139"/>
        <v>0.999999999987804-3.49221275805426E-06i</v>
      </c>
      <c r="H507" t="str">
        <f t="shared" si="140"/>
        <v>470.58840499095+0.139400977795339i</v>
      </c>
      <c r="I507" t="str">
        <f t="shared" si="141"/>
        <v>33.6192960170263-82193.65192601i</v>
      </c>
      <c r="K507" t="str">
        <f t="shared" si="142"/>
        <v>0.0106249952362173-6.63962291374654E-06i</v>
      </c>
      <c r="L507" t="str">
        <f t="shared" si="143"/>
        <v>0.00025-81.2344387107195i</v>
      </c>
      <c r="M507" t="str">
        <f t="shared" si="144"/>
        <v>0.0025-21.5032337763669i</v>
      </c>
      <c r="N507">
        <f t="shared" si="145"/>
        <v>90.038212598094631</v>
      </c>
      <c r="O507">
        <f t="shared" si="146"/>
        <v>73.525433240845658</v>
      </c>
      <c r="P507" s="3">
        <f t="shared" si="147"/>
        <v>73.525433240845658</v>
      </c>
      <c r="Q507" s="3">
        <f t="shared" si="148"/>
        <v>-89.961787401905369</v>
      </c>
      <c r="R507">
        <f t="shared" si="149"/>
        <v>90.038212598094631</v>
      </c>
      <c r="S507">
        <f t="shared" si="150"/>
        <v>5.7896137789551572E-3</v>
      </c>
      <c r="T507">
        <f t="shared" si="133"/>
        <v>73.525433240845658</v>
      </c>
    </row>
    <row r="508" spans="1:20" x14ac:dyDescent="0.25">
      <c r="A508">
        <f t="shared" si="134"/>
        <v>36.515449651850197</v>
      </c>
      <c r="B508">
        <f t="shared" si="151"/>
        <v>5.8116143113151875</v>
      </c>
      <c r="C508" t="str">
        <f t="shared" si="135"/>
        <v>3.16486772052546-4727.42203563199i</v>
      </c>
      <c r="D508" t="str">
        <f t="shared" si="136"/>
        <v>3.47812499977809-2738.56687971581i</v>
      </c>
      <c r="E508" t="str">
        <f t="shared" si="137"/>
        <v>162.469536938094+0.00433765111250654i</v>
      </c>
      <c r="F508" t="str">
        <f t="shared" si="138"/>
        <v>2.90990990987416-25699.7640110771i</v>
      </c>
      <c r="G508" t="str">
        <f t="shared" si="139"/>
        <v>0.999999999987712-3.50548316653454E-06i</v>
      </c>
      <c r="H508" t="str">
        <f t="shared" si="140"/>
        <v>470.588406283096+0.139930701211073i</v>
      </c>
      <c r="I508" t="str">
        <f t="shared" si="141"/>
        <v>33.6192959903751-81882.4986362144i</v>
      </c>
      <c r="K508" t="str">
        <f t="shared" si="142"/>
        <v>0.0106249951999438-6.66485345458682E-06i</v>
      </c>
      <c r="L508" t="str">
        <f t="shared" si="143"/>
        <v>0.00025-80.926916428292i</v>
      </c>
      <c r="M508" t="str">
        <f t="shared" si="144"/>
        <v>0.0025-21.4218308192538i</v>
      </c>
      <c r="N508">
        <f t="shared" si="145"/>
        <v>90.038357805722839</v>
      </c>
      <c r="O508">
        <f t="shared" si="146"/>
        <v>73.492489450803276</v>
      </c>
      <c r="P508" s="3">
        <f t="shared" si="147"/>
        <v>73.492489450803276</v>
      </c>
      <c r="Q508" s="3">
        <f t="shared" si="148"/>
        <v>-89.961642194277161</v>
      </c>
      <c r="R508">
        <f t="shared" si="149"/>
        <v>90.038357805722839</v>
      </c>
      <c r="S508">
        <f t="shared" si="150"/>
        <v>5.8116143113151877E-3</v>
      </c>
      <c r="T508">
        <f t="shared" si="133"/>
        <v>73.492489450803276</v>
      </c>
    </row>
    <row r="509" spans="1:20" x14ac:dyDescent="0.25">
      <c r="A509">
        <f t="shared" si="134"/>
        <v>36.654208360527228</v>
      </c>
      <c r="B509">
        <f t="shared" si="151"/>
        <v>5.8336984456981851</v>
      </c>
      <c r="C509" t="str">
        <f t="shared" si="135"/>
        <v>3.16486771193308-4709.52584956136i</v>
      </c>
      <c r="D509" t="str">
        <f t="shared" si="136"/>
        <v>3.47812499977639-2728.19972098761i</v>
      </c>
      <c r="E509" t="str">
        <f t="shared" si="137"/>
        <v>162.469536937912+0.00435413419347417i</v>
      </c>
      <c r="F509" t="str">
        <f t="shared" si="138"/>
        <v>2.90990990987386-25602.4746076458i</v>
      </c>
      <c r="G509" t="str">
        <f t="shared" si="139"/>
        <v>0.999999999987618-3.51880400256704E-06i</v>
      </c>
      <c r="H509" t="str">
        <f t="shared" si="140"/>
        <v>470.588407585085+0.140462437572358i</v>
      </c>
      <c r="I509" t="str">
        <f t="shared" si="141"/>
        <v>33.6192959635216-81572.5232536528i</v>
      </c>
      <c r="K509" t="str">
        <f t="shared" si="142"/>
        <v>0.010624995163394-6.69017987118213E-06i</v>
      </c>
      <c r="L509" t="str">
        <f t="shared" si="143"/>
        <v>0.00025-80.6205583067265i</v>
      </c>
      <c r="M509" t="str">
        <f t="shared" si="144"/>
        <v>0.0025-21.3407360223688i</v>
      </c>
      <c r="N509">
        <f t="shared" si="145"/>
        <v>90.038503565137233</v>
      </c>
      <c r="O509">
        <f t="shared" si="146"/>
        <v>73.459545661041574</v>
      </c>
      <c r="P509" s="3">
        <f t="shared" si="147"/>
        <v>73.459545661041574</v>
      </c>
      <c r="Q509" s="3">
        <f t="shared" si="148"/>
        <v>-89.961496434862767</v>
      </c>
      <c r="R509">
        <f t="shared" si="149"/>
        <v>90.038503565137233</v>
      </c>
      <c r="S509">
        <f t="shared" si="150"/>
        <v>5.833698445698185E-3</v>
      </c>
      <c r="T509">
        <f t="shared" si="133"/>
        <v>73.459545661041574</v>
      </c>
    </row>
    <row r="510" spans="1:20" x14ac:dyDescent="0.25">
      <c r="A510">
        <f t="shared" si="134"/>
        <v>36.79349435229723</v>
      </c>
      <c r="B510">
        <f t="shared" si="151"/>
        <v>5.8558664997918379</v>
      </c>
      <c r="C510" t="str">
        <f t="shared" si="135"/>
        <v>3.16486770327538-4691.69741160127i</v>
      </c>
      <c r="D510" t="str">
        <f t="shared" si="136"/>
        <v>3.47812499977468-2717.87180832831i</v>
      </c>
      <c r="E510" t="str">
        <f t="shared" si="137"/>
        <v>162.469536937731+0.00437067991022631i</v>
      </c>
      <c r="F510" t="str">
        <f t="shared" si="138"/>
        <v>2.90990990987362-25505.553504407i</v>
      </c>
      <c r="G510" t="str">
        <f t="shared" si="139"/>
        <v>0.999999999987524-3.53217545777646E-06i</v>
      </c>
      <c r="H510" t="str">
        <f t="shared" si="140"/>
        <v>470.588408896983+0.140996194528345i</v>
      </c>
      <c r="I510" t="str">
        <f t="shared" si="141"/>
        <v>33.6192959364636-81263.7213192229i</v>
      </c>
      <c r="K510" t="str">
        <f t="shared" si="142"/>
        <v>0.010624995126566-6.71560252785693E-06i</v>
      </c>
      <c r="L510" t="str">
        <f t="shared" si="143"/>
        <v>0.00025-80.3153599389583i</v>
      </c>
      <c r="M510" t="str">
        <f t="shared" si="144"/>
        <v>0.0025-21.259948219136i</v>
      </c>
      <c r="N510">
        <f t="shared" si="145"/>
        <v>90.038649878434569</v>
      </c>
      <c r="O510">
        <f t="shared" si="146"/>
        <v>73.426601871562994</v>
      </c>
      <c r="P510" s="3">
        <f t="shared" si="147"/>
        <v>73.426601871562994</v>
      </c>
      <c r="Q510" s="3">
        <f t="shared" si="148"/>
        <v>-89.961350121565431</v>
      </c>
      <c r="R510">
        <f t="shared" si="149"/>
        <v>90.038649878434569</v>
      </c>
      <c r="S510">
        <f t="shared" si="150"/>
        <v>5.8558664997918376E-3</v>
      </c>
      <c r="T510">
        <f t="shared" si="133"/>
        <v>73.426601871562994</v>
      </c>
    </row>
    <row r="511" spans="1:20" x14ac:dyDescent="0.25">
      <c r="A511">
        <f t="shared" si="134"/>
        <v>36.933309630835957</v>
      </c>
      <c r="B511">
        <f t="shared" si="151"/>
        <v>5.8781187924910467</v>
      </c>
      <c r="C511" t="str">
        <f t="shared" si="135"/>
        <v>3.1648676945518-4673.93646528356i</v>
      </c>
      <c r="D511" t="str">
        <f t="shared" si="136"/>
        <v>3.47812499977297-2707.58299316743i</v>
      </c>
      <c r="E511" t="str">
        <f t="shared" si="137"/>
        <v>162.469536937548+0.00438728850078033i</v>
      </c>
      <c r="F511" t="str">
        <f t="shared" si="138"/>
        <v>2.9099099098733-25408.9993071182i</v>
      </c>
      <c r="G511" t="str">
        <f t="shared" si="139"/>
        <v>0.999999999987429-3.54559772451568E-06i</v>
      </c>
      <c r="H511" t="str">
        <f t="shared" si="140"/>
        <v>470.58841021887+0.14153197975725i</v>
      </c>
      <c r="I511" t="str">
        <f t="shared" si="141"/>
        <v>33.6192959091986-80956.0883907063i</v>
      </c>
      <c r="K511" t="str">
        <f t="shared" si="142"/>
        <v>0.0106249950894576-6.74112179031994E-06i</v>
      </c>
      <c r="L511" t="str">
        <f t="shared" si="143"/>
        <v>0.00025-80.0113169346068i</v>
      </c>
      <c r="M511" t="str">
        <f t="shared" si="144"/>
        <v>0.0025-21.1794662473959i</v>
      </c>
      <c r="N511">
        <f t="shared" si="145"/>
        <v>90.038796747719573</v>
      </c>
      <c r="O511">
        <f t="shared" si="146"/>
        <v>73.393658082369512</v>
      </c>
      <c r="P511" s="3">
        <f t="shared" si="147"/>
        <v>73.393658082369512</v>
      </c>
      <c r="Q511" s="3">
        <f t="shared" si="148"/>
        <v>-89.961203252280427</v>
      </c>
      <c r="R511">
        <f t="shared" si="149"/>
        <v>90.038796747719573</v>
      </c>
      <c r="S511">
        <f t="shared" si="150"/>
        <v>5.8781187924910466E-3</v>
      </c>
      <c r="T511">
        <f t="shared" si="133"/>
        <v>73.393658082369512</v>
      </c>
    </row>
    <row r="512" spans="1:20" x14ac:dyDescent="0.25">
      <c r="A512">
        <f t="shared" si="134"/>
        <v>37.073656207433132</v>
      </c>
      <c r="B512">
        <f t="shared" si="151"/>
        <v>5.9004556439025126</v>
      </c>
      <c r="C512" t="str">
        <f t="shared" si="135"/>
        <v>3.16486768576177-4656.24275511103i</v>
      </c>
      <c r="D512" t="str">
        <f t="shared" si="136"/>
        <v>3.47812499977125-2697.33312749691i</v>
      </c>
      <c r="E512" t="str">
        <f t="shared" si="137"/>
        <v>162.469536937363+0.00440396020405756i</v>
      </c>
      <c r="F512" t="str">
        <f t="shared" si="138"/>
        <v>2.90990990987304-25312.8106268149i</v>
      </c>
      <c r="G512" t="str">
        <f t="shared" si="139"/>
        <v>0.999999999987333-0.0000035590709958685i</v>
      </c>
      <c r="H512" t="str">
        <f t="shared" si="140"/>
        <v>470.588411550824+0.142069800966476i</v>
      </c>
      <c r="I512" t="str">
        <f t="shared" si="141"/>
        <v>33.6192958817266-80649.6200427006i</v>
      </c>
      <c r="K512" t="str">
        <f t="shared" si="142"/>
        <v>0.0106249950520666-6.76673802566972E-06i</v>
      </c>
      <c r="L512" t="str">
        <f t="shared" si="143"/>
        <v>0.00025-79.7084249199111i</v>
      </c>
      <c r="M512" t="str">
        <f t="shared" si="144"/>
        <v>0.0025-21.0992889493883i</v>
      </c>
      <c r="N512">
        <f t="shared" si="145"/>
        <v>90.038944175104959</v>
      </c>
      <c r="O512">
        <f t="shared" si="146"/>
        <v>73.360714293463261</v>
      </c>
      <c r="P512" s="3">
        <f t="shared" si="147"/>
        <v>73.360714293463261</v>
      </c>
      <c r="Q512" s="3">
        <f t="shared" si="148"/>
        <v>-89.961055824895041</v>
      </c>
      <c r="R512">
        <f t="shared" si="149"/>
        <v>90.038944175104959</v>
      </c>
      <c r="S512">
        <f t="shared" si="150"/>
        <v>5.9004556439025127E-3</v>
      </c>
      <c r="T512">
        <f t="shared" si="133"/>
        <v>73.360714293463261</v>
      </c>
    </row>
    <row r="513" spans="1:20" x14ac:dyDescent="0.25">
      <c r="A513">
        <f t="shared" si="134"/>
        <v>37.21453610102138</v>
      </c>
      <c r="B513">
        <f t="shared" si="151"/>
        <v>5.9228773753493424</v>
      </c>
      <c r="C513" t="str">
        <f t="shared" si="135"/>
        <v>3.16486767690472-4638.61602655369i</v>
      </c>
      <c r="D513" t="str">
        <f t="shared" si="136"/>
        <v>3.4781249997695-2687.12206386899i</v>
      </c>
      <c r="E513" t="str">
        <f t="shared" si="137"/>
        <v>162.469536937176+0.00442069525988716i</v>
      </c>
      <c r="F513" t="str">
        <f t="shared" si="138"/>
        <v>2.90990990987276-25216.9860797905i</v>
      </c>
      <c r="G513" t="str">
        <f t="shared" si="139"/>
        <v>0.999999999987237-3.57259546565245E-06i</v>
      </c>
      <c r="H513" t="str">
        <f t="shared" si="140"/>
        <v>470.588412892924+0.142609665892707i</v>
      </c>
      <c r="I513" t="str">
        <f t="shared" si="141"/>
        <v>33.6192958540456-80344.3118665556i</v>
      </c>
      <c r="K513" t="str">
        <f t="shared" si="142"/>
        <v>0.0106249950143908-6.79245160239966E-06i</v>
      </c>
      <c r="L513" t="str">
        <f t="shared" si="143"/>
        <v>0.00025-79.4066795376683i</v>
      </c>
      <c r="M513" t="str">
        <f t="shared" si="144"/>
        <v>0.0025-21.0194151717357i</v>
      </c>
      <c r="N513">
        <f t="shared" si="145"/>
        <v>90.039092162711484</v>
      </c>
      <c r="O513">
        <f t="shared" si="146"/>
        <v>73.327770504846356</v>
      </c>
      <c r="P513" s="3">
        <f t="shared" si="147"/>
        <v>73.327770504846356</v>
      </c>
      <c r="Q513" s="3">
        <f t="shared" si="148"/>
        <v>-89.960907837288516</v>
      </c>
      <c r="R513">
        <f t="shared" si="149"/>
        <v>90.039092162711484</v>
      </c>
      <c r="S513">
        <f t="shared" si="150"/>
        <v>5.9228773753493428E-3</v>
      </c>
      <c r="T513">
        <f t="shared" si="133"/>
        <v>73.327770504846356</v>
      </c>
    </row>
    <row r="514" spans="1:20" x14ac:dyDescent="0.25">
      <c r="A514">
        <f t="shared" si="134"/>
        <v>37.355951338205259</v>
      </c>
      <c r="B514">
        <f t="shared" si="151"/>
        <v>5.9453843093756698</v>
      </c>
      <c r="C514" t="str">
        <f t="shared" si="135"/>
        <v>3.16486766798027-4621.05602604526i</v>
      </c>
      <c r="D514" t="str">
        <f t="shared" si="136"/>
        <v>3.47812499976773-2676.94965539409i</v>
      </c>
      <c r="E514" t="str">
        <f t="shared" si="137"/>
        <v>162.469536936989+0.0044374939090089i</v>
      </c>
      <c r="F514" t="str">
        <f t="shared" si="138"/>
        <v>2.90990990987249-25121.5242875769i</v>
      </c>
      <c r="G514" t="str">
        <f t="shared" si="139"/>
        <v>0.999999999987139-3.58617132842159E-06i</v>
      </c>
      <c r="H514" t="str">
        <f t="shared" si="140"/>
        <v>470.588414245239+0.143151582302024i</v>
      </c>
      <c r="I514" t="str">
        <f t="shared" si="141"/>
        <v>33.6192958261538-80040.1594703099i</v>
      </c>
      <c r="K514" t="str">
        <f t="shared" si="142"/>
        <v>0.0106249949764282-6.81826289040342E-06i</v>
      </c>
      <c r="L514" t="str">
        <f t="shared" si="143"/>
        <v>0.00025-79.1060764471686i</v>
      </c>
      <c r="M514" t="str">
        <f t="shared" si="144"/>
        <v>0.0025-20.9398437654271i</v>
      </c>
      <c r="N514">
        <f t="shared" si="145"/>
        <v>90.039240712667961</v>
      </c>
      <c r="O514">
        <f t="shared" si="146"/>
        <v>73.294826716521257</v>
      </c>
      <c r="P514" s="3">
        <f t="shared" si="147"/>
        <v>73.294826716521257</v>
      </c>
      <c r="Q514" s="3">
        <f t="shared" si="148"/>
        <v>-89.960759287332039</v>
      </c>
      <c r="R514">
        <f t="shared" si="149"/>
        <v>90.039240712667961</v>
      </c>
      <c r="S514">
        <f t="shared" si="150"/>
        <v>5.9453843093756698E-3</v>
      </c>
      <c r="T514">
        <f t="shared" si="133"/>
        <v>73.294826716521257</v>
      </c>
    </row>
    <row r="515" spans="1:20" x14ac:dyDescent="0.25">
      <c r="A515">
        <f t="shared" si="134"/>
        <v>37.497903953290439</v>
      </c>
      <c r="B515">
        <f t="shared" si="151"/>
        <v>5.9679767697512975</v>
      </c>
      <c r="C515" t="str">
        <f t="shared" si="135"/>
        <v>3.16486765898797-4603.56250097915i</v>
      </c>
      <c r="D515" t="str">
        <f t="shared" si="136"/>
        <v>3.478124999766-2666.8157557387i</v>
      </c>
      <c r="E515" t="str">
        <f t="shared" si="137"/>
        <v>162.469536936799+0.00445435639307973i</v>
      </c>
      <c r="F515" t="str">
        <f t="shared" si="138"/>
        <v>2.9099099098722-25026.4238769241i</v>
      </c>
      <c r="G515" t="str">
        <f t="shared" si="139"/>
        <v>0.999999999987041-3.59979877946923E-06i</v>
      </c>
      <c r="H515" t="str">
        <f t="shared" si="140"/>
        <v>470.588415607849+0.143695557990021i</v>
      </c>
      <c r="I515" t="str">
        <f t="shared" si="141"/>
        <v>33.6192957980492-79737.1584786293i</v>
      </c>
      <c r="K515" t="str">
        <f t="shared" si="142"/>
        <v>0.0106249949381766-6.84417226098024E-06i</v>
      </c>
      <c r="L515" t="str">
        <f t="shared" si="143"/>
        <v>0.00025-78.806611324137i</v>
      </c>
      <c r="M515" t="str">
        <f t="shared" si="144"/>
        <v>0.0025-20.860573585801i</v>
      </c>
      <c r="N515">
        <f t="shared" si="145"/>
        <v>90.039389827111265</v>
      </c>
      <c r="O515">
        <f t="shared" si="146"/>
        <v>73.261882928489996</v>
      </c>
      <c r="P515" s="3">
        <f t="shared" si="147"/>
        <v>73.261882928489996</v>
      </c>
      <c r="Q515" s="3">
        <f t="shared" si="148"/>
        <v>-89.960610172888735</v>
      </c>
      <c r="R515">
        <f t="shared" si="149"/>
        <v>90.039389827111265</v>
      </c>
      <c r="S515">
        <f t="shared" si="150"/>
        <v>5.9679767697512973E-3</v>
      </c>
      <c r="T515">
        <f t="shared" si="133"/>
        <v>73.261882928489996</v>
      </c>
    </row>
    <row r="516" spans="1:20" x14ac:dyDescent="0.25">
      <c r="A516">
        <f t="shared" si="134"/>
        <v>37.640395988312946</v>
      </c>
      <c r="B516">
        <f t="shared" si="151"/>
        <v>5.9906550814763531</v>
      </c>
      <c r="C516" t="str">
        <f t="shared" si="135"/>
        <v>3.16486764992705-4586.13519970515i</v>
      </c>
      <c r="D516" t="str">
        <f t="shared" si="136"/>
        <v>3.47812499976419-2656.72021912327i</v>
      </c>
      <c r="E516" t="str">
        <f t="shared" si="137"/>
        <v>162.46953693661+0.00447128295467208i</v>
      </c>
      <c r="F516" t="str">
        <f t="shared" si="138"/>
        <v>2.90990990987192-24931.6834797807i</v>
      </c>
      <c r="G516" t="str">
        <f t="shared" si="139"/>
        <v>0.999999999986943-3.61347801483086E-06i</v>
      </c>
      <c r="H516" t="str">
        <f t="shared" si="140"/>
        <v>470.58841698084+0.144241600781919i</v>
      </c>
      <c r="I516" t="str">
        <f t="shared" si="141"/>
        <v>33.6192957697312-79435.3045327439i</v>
      </c>
      <c r="K516" t="str">
        <f t="shared" si="142"/>
        <v>0.0106249948996336-6.87018008684015E-06i</v>
      </c>
      <c r="L516" t="str">
        <f t="shared" si="143"/>
        <v>0.00025-78.5082798606666i</v>
      </c>
      <c r="M516" t="str">
        <f t="shared" si="144"/>
        <v>0.0025-20.7816034925294i</v>
      </c>
      <c r="N516">
        <f t="shared" si="145"/>
        <v>90.039539508186422</v>
      </c>
      <c r="O516">
        <f t="shared" si="146"/>
        <v>73.228939140754875</v>
      </c>
      <c r="P516" s="3">
        <f t="shared" si="147"/>
        <v>73.228939140754875</v>
      </c>
      <c r="Q516" s="3">
        <f t="shared" si="148"/>
        <v>-89.960460491813578</v>
      </c>
      <c r="R516">
        <f t="shared" si="149"/>
        <v>90.039539508186422</v>
      </c>
      <c r="S516">
        <f t="shared" si="150"/>
        <v>5.9906550814763527E-3</v>
      </c>
      <c r="T516">
        <f t="shared" si="133"/>
        <v>73.228939140754875</v>
      </c>
    </row>
    <row r="517" spans="1:20" x14ac:dyDescent="0.25">
      <c r="A517">
        <f t="shared" si="134"/>
        <v>37.783429493068539</v>
      </c>
      <c r="B517">
        <f t="shared" si="151"/>
        <v>6.0134195707859632</v>
      </c>
      <c r="C517" t="str">
        <f t="shared" si="135"/>
        <v>3.16486764079721-4568.77387152564i</v>
      </c>
      <c r="D517" t="str">
        <f t="shared" si="136"/>
        <v>3.47812499976241-2646.66290032012i</v>
      </c>
      <c r="E517" t="str">
        <f t="shared" si="137"/>
        <v>162.469536936417+0.00448827383728223i</v>
      </c>
      <c r="F517" t="str">
        <f t="shared" si="138"/>
        <v>2.90990990987164-24837.3017332743i</v>
      </c>
      <c r="G517" t="str">
        <f t="shared" si="139"/>
        <v>0.999999999986843-3.62720923128686E-06i</v>
      </c>
      <c r="H517" t="str">
        <f t="shared" si="140"/>
        <v>470.588418364283+0.144789718532666i</v>
      </c>
      <c r="I517" t="str">
        <f t="shared" si="141"/>
        <v>33.6192957411973-79134.593290382i</v>
      </c>
      <c r="K517" t="str">
        <f t="shared" si="142"/>
        <v>0.0106249948607972-6.89628674210956E-06i</v>
      </c>
      <c r="L517" t="str">
        <f t="shared" si="143"/>
        <v>0.00025-78.2110777651589i</v>
      </c>
      <c r="M517" t="str">
        <f t="shared" si="144"/>
        <v>0.0025-20.7029323496009i</v>
      </c>
      <c r="N517">
        <f t="shared" si="145"/>
        <v>90.039689758046606</v>
      </c>
      <c r="O517">
        <f t="shared" si="146"/>
        <v>73.195995353318068</v>
      </c>
      <c r="P517" s="3">
        <f t="shared" si="147"/>
        <v>73.195995353318068</v>
      </c>
      <c r="Q517" s="3">
        <f t="shared" si="148"/>
        <v>-89.960310241953394</v>
      </c>
      <c r="R517">
        <f t="shared" si="149"/>
        <v>90.039689758046606</v>
      </c>
      <c r="S517">
        <f t="shared" si="150"/>
        <v>6.0134195707859635E-3</v>
      </c>
      <c r="T517">
        <f t="shared" si="133"/>
        <v>73.195995353318068</v>
      </c>
    </row>
    <row r="518" spans="1:20" x14ac:dyDescent="0.25">
      <c r="A518">
        <f t="shared" si="134"/>
        <v>37.927006525142204</v>
      </c>
      <c r="B518">
        <f t="shared" si="151"/>
        <v>6.0362705651549504</v>
      </c>
      <c r="C518" t="str">
        <f t="shared" si="135"/>
        <v>3.16486763159786-4551.47826669218i</v>
      </c>
      <c r="D518" t="str">
        <f t="shared" si="136"/>
        <v>3.4781249997606-2636.64365465134i</v>
      </c>
      <c r="E518" t="str">
        <f t="shared" si="137"/>
        <v>162.469536936224+0.00450532928533075i</v>
      </c>
      <c r="F518" t="str">
        <f t="shared" si="138"/>
        <v>2.90990990987134-24743.2772796918i</v>
      </c>
      <c r="G518" t="str">
        <f t="shared" si="139"/>
        <v>0.999999999986743-3.64099262636538E-06i</v>
      </c>
      <c r="H518" t="str">
        <f t="shared" si="140"/>
        <v>470.588419758259+0.145339919127063i</v>
      </c>
      <c r="I518" t="str">
        <f t="shared" si="141"/>
        <v>33.6192957124459-78835.0204257117i</v>
      </c>
      <c r="K518" t="str">
        <f t="shared" si="142"/>
        <v>0.0106249948216651-6.92249260233644E-06i</v>
      </c>
      <c r="L518" t="str">
        <f t="shared" si="143"/>
        <v>0.00025-77.9150007622625i</v>
      </c>
      <c r="M518" t="str">
        <f t="shared" si="144"/>
        <v>0.0025-20.6245590253047i</v>
      </c>
      <c r="N518">
        <f t="shared" si="145"/>
        <v>90.039840578853145</v>
      </c>
      <c r="O518">
        <f t="shared" si="146"/>
        <v>73.16305156618202</v>
      </c>
      <c r="P518" s="3">
        <f t="shared" si="147"/>
        <v>73.16305156618202</v>
      </c>
      <c r="Q518" s="3">
        <f t="shared" si="148"/>
        <v>-89.960159421146855</v>
      </c>
      <c r="R518">
        <f t="shared" si="149"/>
        <v>90.039840578853145</v>
      </c>
      <c r="S518">
        <f t="shared" si="150"/>
        <v>6.0362705651549504E-3</v>
      </c>
      <c r="T518">
        <f t="shared" si="133"/>
        <v>73.16305156618202</v>
      </c>
    </row>
    <row r="519" spans="1:20" x14ac:dyDescent="0.25">
      <c r="A519">
        <f t="shared" si="134"/>
        <v>38.071129149937747</v>
      </c>
      <c r="B519">
        <f t="shared" si="151"/>
        <v>6.0592083933025398</v>
      </c>
      <c r="C519" t="str">
        <f t="shared" si="135"/>
        <v>3.16486762232843-4534.24813640159i</v>
      </c>
      <c r="D519" t="str">
        <f t="shared" si="136"/>
        <v>3.47812499975877-2626.66233798672i</v>
      </c>
      <c r="E519" t="str">
        <f t="shared" si="137"/>
        <v>162.469536936029+0.00452244954416732i</v>
      </c>
      <c r="F519" t="str">
        <f t="shared" si="138"/>
        <v>2.90990990987104-24649.6087664599i</v>
      </c>
      <c r="G519" t="str">
        <f t="shared" si="139"/>
        <v>0.999999999986642-0.0000036548283983452i</v>
      </c>
      <c r="H519" t="str">
        <f t="shared" si="140"/>
        <v>470.58842116285+0.145892210479874i</v>
      </c>
      <c r="I519" t="str">
        <f t="shared" si="141"/>
        <v>33.6192956834756-78536.5816292773i</v>
      </c>
      <c r="K519" t="str">
        <f t="shared" si="142"/>
        <v>0.010624994782235-6.94879804449581E-06i</v>
      </c>
      <c r="L519" t="str">
        <f t="shared" si="143"/>
        <v>0.00025-77.6200445928099i</v>
      </c>
      <c r="M519" t="str">
        <f t="shared" si="144"/>
        <v>0.0025-20.5464823922143i</v>
      </c>
      <c r="N519">
        <f t="shared" si="145"/>
        <v>90.039991972775624</v>
      </c>
      <c r="O519">
        <f t="shared" si="146"/>
        <v>73.130107779348847</v>
      </c>
      <c r="P519" s="3">
        <f t="shared" si="147"/>
        <v>73.130107779348847</v>
      </c>
      <c r="Q519" s="3">
        <f t="shared" si="148"/>
        <v>-89.960008027224376</v>
      </c>
      <c r="R519">
        <f t="shared" si="149"/>
        <v>90.039991972775624</v>
      </c>
      <c r="S519">
        <f t="shared" si="150"/>
        <v>6.0592083933025398E-3</v>
      </c>
      <c r="T519">
        <f t="shared" si="133"/>
        <v>73.130107779348847</v>
      </c>
    </row>
    <row r="520" spans="1:20" x14ac:dyDescent="0.25">
      <c r="A520">
        <f t="shared" si="134"/>
        <v>38.215799440707514</v>
      </c>
      <c r="B520">
        <f t="shared" si="151"/>
        <v>6.0822333851970898</v>
      </c>
      <c r="C520" t="str">
        <f t="shared" si="135"/>
        <v>3.16486761298848-4517.08323279271i</v>
      </c>
      <c r="D520" t="str">
        <f t="shared" si="136"/>
        <v>3.47812499975693-2616.71880674165i</v>
      </c>
      <c r="E520" t="str">
        <f t="shared" si="137"/>
        <v>162.469536935833+0.00453963486007396i</v>
      </c>
      <c r="F520" t="str">
        <f t="shared" si="138"/>
        <v>2.90990990987076-24556.2948461256i</v>
      </c>
      <c r="G520" t="str">
        <f t="shared" si="139"/>
        <v>0.999999999986541-3.66871674625854E-06i</v>
      </c>
      <c r="H520" t="str">
        <f t="shared" si="140"/>
        <v>470.588422578135+0.146446600535934i</v>
      </c>
      <c r="I520" t="str">
        <f t="shared" si="141"/>
        <v>33.6192956542844-78239.2726079361i</v>
      </c>
      <c r="K520" t="str">
        <f t="shared" si="142"/>
        <v>0.0106249947425047-6.97520344699516E-06i</v>
      </c>
      <c r="L520" t="str">
        <f t="shared" si="143"/>
        <v>0.00025-77.3262050137575i</v>
      </c>
      <c r="M520" t="str">
        <f t="shared" si="144"/>
        <v>0.0025-20.4687013271711i</v>
      </c>
      <c r="N520">
        <f t="shared" si="145"/>
        <v>90.040143941991843</v>
      </c>
      <c r="O520">
        <f t="shared" si="146"/>
        <v>73.097163992820924</v>
      </c>
      <c r="P520" s="3">
        <f t="shared" si="147"/>
        <v>73.097163992820924</v>
      </c>
      <c r="Q520" s="3">
        <f t="shared" si="148"/>
        <v>-89.959856058008157</v>
      </c>
      <c r="R520">
        <f t="shared" si="149"/>
        <v>90.040143941991843</v>
      </c>
      <c r="S520">
        <f t="shared" si="150"/>
        <v>6.0822333851970898E-3</v>
      </c>
      <c r="T520">
        <f t="shared" si="133"/>
        <v>73.097163992820924</v>
      </c>
    </row>
    <row r="521" spans="1:20" x14ac:dyDescent="0.25">
      <c r="A521">
        <f t="shared" si="134"/>
        <v>38.3610194785822</v>
      </c>
      <c r="B521">
        <f t="shared" si="151"/>
        <v>6.1053458720608385</v>
      </c>
      <c r="C521" t="str">
        <f t="shared" si="135"/>
        <v>3.16486760357736-4499.98330894264i</v>
      </c>
      <c r="D521" t="str">
        <f t="shared" si="136"/>
        <v>3.47812499975509-2606.81291787513i</v>
      </c>
      <c r="E521" t="str">
        <f t="shared" si="137"/>
        <v>162.469536935636+0.00455688548026808i</v>
      </c>
      <c r="F521" t="str">
        <f t="shared" si="138"/>
        <v>2.90990990987046-24463.3341763368i</v>
      </c>
      <c r="G521" t="str">
        <f t="shared" si="139"/>
        <v>0.999999999986438-3.68265786989395E-06i</v>
      </c>
      <c r="H521" t="str">
        <f t="shared" si="140"/>
        <v>470.5884240042+0.147003097270277i</v>
      </c>
      <c r="I521" t="str">
        <f t="shared" si="141"/>
        <v>33.6192956248716-77943.0890847988i</v>
      </c>
      <c r="K521" t="str">
        <f t="shared" si="142"/>
        <v>0.0106249947024718-7.00170918967993E-06i</v>
      </c>
      <c r="L521" t="str">
        <f t="shared" si="143"/>
        <v>0.00025-77.0334777981246i</v>
      </c>
      <c r="M521" t="str">
        <f t="shared" si="144"/>
        <v>0.0025-20.3912147112683i</v>
      </c>
      <c r="N521">
        <f t="shared" si="145"/>
        <v>90.040296488687858</v>
      </c>
      <c r="O521">
        <f t="shared" si="146"/>
        <v>73.064220206600609</v>
      </c>
      <c r="P521" s="3">
        <f t="shared" si="147"/>
        <v>73.064220206600609</v>
      </c>
      <c r="Q521" s="3">
        <f t="shared" si="148"/>
        <v>-89.959703511312142</v>
      </c>
      <c r="R521">
        <f t="shared" si="149"/>
        <v>90.040296488687858</v>
      </c>
      <c r="S521">
        <f t="shared" si="150"/>
        <v>6.1053458720608383E-3</v>
      </c>
      <c r="T521">
        <f t="shared" si="133"/>
        <v>73.064220206600609</v>
      </c>
    </row>
    <row r="522" spans="1:20" x14ac:dyDescent="0.25">
      <c r="A522">
        <f t="shared" si="134"/>
        <v>38.506791352600807</v>
      </c>
      <c r="B522">
        <f t="shared" si="151"/>
        <v>6.1285461863746695</v>
      </c>
      <c r="C522" t="str">
        <f t="shared" si="135"/>
        <v>3.16486759409455-4482.94811886314i</v>
      </c>
      <c r="D522" t="str">
        <f t="shared" si="136"/>
        <v>3.47812499975322-2596.94452888759i</v>
      </c>
      <c r="E522" t="str">
        <f t="shared" si="137"/>
        <v>162.469536935435+0.00457420165290806i</v>
      </c>
      <c r="F522" t="str">
        <f t="shared" si="138"/>
        <v>2.90990990987014-24370.7254198231i</v>
      </c>
      <c r="G522" t="str">
        <f t="shared" si="139"/>
        <v>0.999999999986335-3.69665196979916E-06i</v>
      </c>
      <c r="H522" t="str">
        <f t="shared" si="140"/>
        <v>470.588425441122+0.147561708688232i</v>
      </c>
      <c r="I522" t="str">
        <f t="shared" si="141"/>
        <v>33.6192955952348-77648.0267991651i</v>
      </c>
      <c r="K522" t="str">
        <f t="shared" si="142"/>
        <v>0.0106249946621341-7.02831565383889E-06i</v>
      </c>
      <c r="L522" t="str">
        <f t="shared" si="143"/>
        <v>0.00025-76.7418587349319i</v>
      </c>
      <c r="M522" t="str">
        <f t="shared" si="144"/>
        <v>0.0025-20.3140214298349i</v>
      </c>
      <c r="N522">
        <f t="shared" si="145"/>
        <v>90.040449615058094</v>
      </c>
      <c r="O522">
        <f t="shared" si="146"/>
        <v>73.031276420690034</v>
      </c>
      <c r="P522" s="3">
        <f t="shared" si="147"/>
        <v>73.031276420690034</v>
      </c>
      <c r="Q522" s="3">
        <f t="shared" si="148"/>
        <v>-89.959550384941906</v>
      </c>
      <c r="R522">
        <f t="shared" si="149"/>
        <v>90.040449615058094</v>
      </c>
      <c r="S522">
        <f t="shared" si="150"/>
        <v>6.1285461863746695E-3</v>
      </c>
      <c r="T522">
        <f t="shared" si="133"/>
        <v>73.031276420690034</v>
      </c>
    </row>
    <row r="523" spans="1:20" x14ac:dyDescent="0.25">
      <c r="A523">
        <f t="shared" si="134"/>
        <v>38.653117159740695</v>
      </c>
      <c r="B523">
        <f t="shared" si="151"/>
        <v>6.1518346618828934</v>
      </c>
      <c r="C523" t="str">
        <f t="shared" si="135"/>
        <v>3.16486758453959-4465.97741749746i</v>
      </c>
      <c r="D523" t="str">
        <f t="shared" si="136"/>
        <v>3.47812499975133-2587.11349781896i</v>
      </c>
      <c r="E523" t="str">
        <f t="shared" si="137"/>
        <v>162.469536935235+0.00459158362709286i</v>
      </c>
      <c r="F523" t="str">
        <f t="shared" si="138"/>
        <v>2.90990990986984-24278.4672443764i</v>
      </c>
      <c r="G523" t="str">
        <f t="shared" si="139"/>
        <v>0.999999999986231-3.71069924728402E-06i</v>
      </c>
      <c r="H523" t="str">
        <f t="shared" si="140"/>
        <v>470.588426888984+0.148122442825548i</v>
      </c>
      <c r="I523" t="str">
        <f t="shared" si="141"/>
        <v>33.6192955653719-77354.0815064651i</v>
      </c>
      <c r="K523" t="str">
        <f t="shared" si="142"/>
        <v>0.0106249946214893-0.0000070550232222096i</v>
      </c>
      <c r="L523" t="str">
        <f t="shared" si="143"/>
        <v>0.00025-76.4513436291408i</v>
      </c>
      <c r="M523" t="str">
        <f t="shared" si="144"/>
        <v>0.0025-20.2371203724197i</v>
      </c>
      <c r="N523">
        <f t="shared" si="145"/>
        <v>90.040603323305248</v>
      </c>
      <c r="O523">
        <f t="shared" si="146"/>
        <v>72.998332635091913</v>
      </c>
      <c r="P523" s="3">
        <f t="shared" si="147"/>
        <v>72.998332635091913</v>
      </c>
      <c r="Q523" s="3">
        <f t="shared" si="148"/>
        <v>-89.959396676694752</v>
      </c>
      <c r="R523">
        <f t="shared" si="149"/>
        <v>90.040603323305248</v>
      </c>
      <c r="S523">
        <f t="shared" si="150"/>
        <v>6.1518346618828932E-3</v>
      </c>
      <c r="T523">
        <f t="shared" si="133"/>
        <v>72.998332635091913</v>
      </c>
    </row>
    <row r="524" spans="1:20" x14ac:dyDescent="0.25">
      <c r="A524">
        <f t="shared" si="134"/>
        <v>38.799999004947708</v>
      </c>
      <c r="B524">
        <f t="shared" si="151"/>
        <v>6.1752116335980487</v>
      </c>
      <c r="C524" t="str">
        <f t="shared" si="135"/>
        <v>3.16486757491187-4449.07096071624i</v>
      </c>
      <c r="D524" t="str">
        <f t="shared" si="136"/>
        <v>3.47812499974945-2577.31968324656i</v>
      </c>
      <c r="E524" t="str">
        <f t="shared" si="137"/>
        <v>162.469536935032+0.00460903165287056i</v>
      </c>
      <c r="F524" t="str">
        <f t="shared" si="138"/>
        <v>2.90990990986953-24186.5583228318i</v>
      </c>
      <c r="G524" t="str">
        <f t="shared" si="139"/>
        <v>0.999999999986126-0.0000037247999044233i</v>
      </c>
      <c r="H524" t="str">
        <f t="shared" si="140"/>
        <v>470.588428347871+0.148685307748517i</v>
      </c>
      <c r="I524" t="str">
        <f t="shared" si="141"/>
        <v>33.6192955352818-77061.2489781969i</v>
      </c>
      <c r="K524" t="str">
        <f t="shared" si="142"/>
        <v>0.010624994580535-7.08183227898412E-06i</v>
      </c>
      <c r="L524" t="str">
        <f t="shared" si="143"/>
        <v>0.00025-76.161928301595i</v>
      </c>
      <c r="M524" t="str">
        <f t="shared" si="144"/>
        <v>0.0025-20.1605104327751i</v>
      </c>
      <c r="N524">
        <f t="shared" si="145"/>
        <v>90.040757615640416</v>
      </c>
      <c r="O524">
        <f t="shared" si="146"/>
        <v>72.965388849808392</v>
      </c>
      <c r="P524" s="3">
        <f t="shared" si="147"/>
        <v>72.965388849808392</v>
      </c>
      <c r="Q524" s="3">
        <f t="shared" si="148"/>
        <v>-89.959242384359584</v>
      </c>
      <c r="R524">
        <f t="shared" si="149"/>
        <v>90.040757615640416</v>
      </c>
      <c r="S524">
        <f t="shared" si="150"/>
        <v>6.1752116335980489E-3</v>
      </c>
      <c r="T524">
        <f t="shared" si="133"/>
        <v>72.965388849808392</v>
      </c>
    </row>
    <row r="525" spans="1:20" x14ac:dyDescent="0.25">
      <c r="A525">
        <f t="shared" si="134"/>
        <v>38.947439001166515</v>
      </c>
      <c r="B525">
        <f t="shared" si="151"/>
        <v>6.1986774378057214</v>
      </c>
      <c r="C525" t="str">
        <f t="shared" si="135"/>
        <v>3.1648675652108-4432.22850531446i</v>
      </c>
      <c r="D525" t="str">
        <f t="shared" si="136"/>
        <v>3.47812499974754-2567.56294428307i</v>
      </c>
      <c r="E525" t="str">
        <f t="shared" si="137"/>
        <v>162.469536934829+0.00462654598123677i</v>
      </c>
      <c r="F525" t="str">
        <f t="shared" si="138"/>
        <v>2.90990990986922-24094.9973330488i</v>
      </c>
      <c r="G525" t="str">
        <f t="shared" si="139"/>
        <v>0.99999999998602-3.73895414405972E-06i</v>
      </c>
      <c r="H525" t="str">
        <f t="shared" si="140"/>
        <v>470.588429817869+0.149250311554077i</v>
      </c>
      <c r="I525" t="str">
        <f t="shared" si="141"/>
        <v>33.6192955049629-76769.5250018674i</v>
      </c>
      <c r="K525" t="str">
        <f t="shared" si="142"/>
        <v>0.0106249945392688-7.10874320981422E-06i</v>
      </c>
      <c r="L525" t="str">
        <f t="shared" si="143"/>
        <v>0.00025-75.8736085889572i</v>
      </c>
      <c r="M525" t="str">
        <f t="shared" si="144"/>
        <v>0.0025-20.0841905088415i</v>
      </c>
      <c r="N525">
        <f t="shared" si="145"/>
        <v>90.040912494283106</v>
      </c>
      <c r="O525">
        <f t="shared" si="146"/>
        <v>72.932445064841914</v>
      </c>
      <c r="P525" s="3">
        <f t="shared" si="147"/>
        <v>72.932445064841914</v>
      </c>
      <c r="Q525" s="3">
        <f t="shared" si="148"/>
        <v>-89.959087505716894</v>
      </c>
      <c r="R525">
        <f t="shared" si="149"/>
        <v>90.040912494283106</v>
      </c>
      <c r="S525">
        <f t="shared" si="150"/>
        <v>6.198677437805721E-3</v>
      </c>
      <c r="T525">
        <f t="shared" si="133"/>
        <v>72.932445064841914</v>
      </c>
    </row>
    <row r="526" spans="1:20" x14ac:dyDescent="0.25">
      <c r="A526">
        <f t="shared" si="134"/>
        <v>39.095439269370942</v>
      </c>
      <c r="B526">
        <f t="shared" si="151"/>
        <v>6.222232412069383</v>
      </c>
      <c r="C526" t="str">
        <f t="shared" si="135"/>
        <v>3.16486755543588-4415.44980900773i</v>
      </c>
      <c r="D526" t="str">
        <f t="shared" si="136"/>
        <v>3.47812499974561-2557.84314057452i</v>
      </c>
      <c r="E526" t="str">
        <f t="shared" si="137"/>
        <v>162.469536934624+0.00464412686414386i</v>
      </c>
      <c r="F526" t="str">
        <f t="shared" si="138"/>
        <v>2.90990990986893-24003.7829578917i</v>
      </c>
      <c r="G526" t="str">
        <f t="shared" si="139"/>
        <v>0.999999999985914-3.75316216980674E-06i</v>
      </c>
      <c r="H526" t="str">
        <f t="shared" si="140"/>
        <v>470.588431299059+0.149817462369933i</v>
      </c>
      <c r="I526" t="str">
        <f t="shared" si="141"/>
        <v>33.6192954744129-76478.9053809282i</v>
      </c>
      <c r="K526" t="str">
        <f t="shared" si="142"/>
        <v>0.0106249944976884-7.13575640181723E-06i</v>
      </c>
      <c r="L526" t="str">
        <f t="shared" si="143"/>
        <v>0.00025-75.5863803436512i</v>
      </c>
      <c r="M526" t="str">
        <f t="shared" si="144"/>
        <v>0.0025-20.0081595027312i</v>
      </c>
      <c r="N526">
        <f t="shared" si="145"/>
        <v>90.041067961461238</v>
      </c>
      <c r="O526">
        <f t="shared" si="146"/>
        <v>72.899501280194897</v>
      </c>
      <c r="P526" s="3">
        <f t="shared" si="147"/>
        <v>72.899501280194897</v>
      </c>
      <c r="Q526" s="3">
        <f t="shared" si="148"/>
        <v>-89.958932038538762</v>
      </c>
      <c r="R526">
        <f t="shared" si="149"/>
        <v>90.041067961461238</v>
      </c>
      <c r="S526">
        <f t="shared" si="150"/>
        <v>6.2222324120693832E-3</v>
      </c>
      <c r="T526">
        <f t="shared" si="133"/>
        <v>72.899501280194897</v>
      </c>
    </row>
    <row r="527" spans="1:20" x14ac:dyDescent="0.25">
      <c r="A527">
        <f t="shared" si="134"/>
        <v>39.244001938594558</v>
      </c>
      <c r="B527">
        <f t="shared" si="151"/>
        <v>6.2458768952352468</v>
      </c>
      <c r="C527" t="str">
        <f t="shared" si="135"/>
        <v>3.16486754558651-4398.73463042881i</v>
      </c>
      <c r="D527" t="str">
        <f t="shared" si="136"/>
        <v>3.47812499974367-2548.16013229828i</v>
      </c>
      <c r="E527" t="str">
        <f t="shared" si="137"/>
        <v>162.469536934415+0.00466177455450002i</v>
      </c>
      <c r="F527" t="str">
        <f t="shared" si="138"/>
        <v>2.90990990986861-23912.913885211i</v>
      </c>
      <c r="G527" t="str">
        <f t="shared" si="139"/>
        <v>0.999999999985806-3.76742418605161E-06i</v>
      </c>
      <c r="H527" t="str">
        <f t="shared" si="140"/>
        <v>470.588432791527+0.150386768354678i</v>
      </c>
      <c r="I527" t="str">
        <f t="shared" si="141"/>
        <v>33.6192954436302-76189.3859347183i</v>
      </c>
      <c r="K527" t="str">
        <f t="shared" si="142"/>
        <v>0.0106249944557914-7.16287224358144E-06i</v>
      </c>
      <c r="L527" t="str">
        <f t="shared" si="143"/>
        <v>0.00025-75.3002394338026i</v>
      </c>
      <c r="M527" t="str">
        <f t="shared" si="144"/>
        <v>0.0025-19.9324163207125i</v>
      </c>
      <c r="N527">
        <f t="shared" si="145"/>
        <v>90.041224019411203</v>
      </c>
      <c r="O527">
        <f t="shared" si="146"/>
        <v>72.866557495869657</v>
      </c>
      <c r="P527" s="3">
        <f t="shared" si="147"/>
        <v>72.866557495869657</v>
      </c>
      <c r="Q527" s="3">
        <f t="shared" si="148"/>
        <v>-89.958775980588797</v>
      </c>
      <c r="R527">
        <f t="shared" si="149"/>
        <v>90.041224019411203</v>
      </c>
      <c r="S527">
        <f t="shared" si="150"/>
        <v>6.2458768952352471E-3</v>
      </c>
      <c r="T527">
        <f t="shared" si="133"/>
        <v>72.866557495869657</v>
      </c>
    </row>
    <row r="528" spans="1:20" x14ac:dyDescent="0.25">
      <c r="A528">
        <f t="shared" si="134"/>
        <v>39.393129145961211</v>
      </c>
      <c r="B528">
        <f t="shared" si="151"/>
        <v>6.2696112274371405</v>
      </c>
      <c r="C528" t="str">
        <f t="shared" si="135"/>
        <v>3.16486753566217-4382.08272912437i</v>
      </c>
      <c r="D528" t="str">
        <f t="shared" si="136"/>
        <v>3.47812499974172-2538.51378016103i</v>
      </c>
      <c r="E528" t="str">
        <f t="shared" si="137"/>
        <v>162.469536934206+0.004679489306174i</v>
      </c>
      <c r="F528" t="str">
        <f t="shared" si="138"/>
        <v>2.9099099098683-23822.3888078247i</v>
      </c>
      <c r="G528" t="str">
        <f t="shared" si="139"/>
        <v>0.999999999985698-3.78174039795819E-06i</v>
      </c>
      <c r="H528" t="str">
        <f t="shared" si="140"/>
        <v>470.588434295359+0.150958237697904i</v>
      </c>
      <c r="I528" t="str">
        <f t="shared" si="141"/>
        <v>33.619295412613-75900.9624984038i</v>
      </c>
      <c r="K528" t="str">
        <f t="shared" si="142"/>
        <v>0.0106249944135754-7.19009112517175E-06i</v>
      </c>
      <c r="L528" t="str">
        <f t="shared" si="143"/>
        <v>0.00025-75.0151817431784i</v>
      </c>
      <c r="M528" t="str">
        <f t="shared" si="144"/>
        <v>0.0025-19.8569598731943i</v>
      </c>
      <c r="N528">
        <f t="shared" si="145"/>
        <v>90.041380670377904</v>
      </c>
      <c r="O528">
        <f t="shared" si="146"/>
        <v>72.83361371186885</v>
      </c>
      <c r="P528" s="3">
        <f t="shared" si="147"/>
        <v>72.83361371186885</v>
      </c>
      <c r="Q528" s="3">
        <f t="shared" si="148"/>
        <v>-89.958619329622096</v>
      </c>
      <c r="R528">
        <f t="shared" si="149"/>
        <v>90.041380670377904</v>
      </c>
      <c r="S528">
        <f t="shared" si="150"/>
        <v>6.2696112274371408E-3</v>
      </c>
      <c r="T528">
        <f t="shared" si="133"/>
        <v>72.83361371186885</v>
      </c>
    </row>
    <row r="529" spans="1:20" x14ac:dyDescent="0.25">
      <c r="A529">
        <f t="shared" si="134"/>
        <v>39.542823036715866</v>
      </c>
      <c r="B529">
        <f t="shared" si="151"/>
        <v>6.293435750101402</v>
      </c>
      <c r="C529" t="str">
        <f t="shared" si="135"/>
        <v>3.16486752566228-4365.49386555114i</v>
      </c>
      <c r="D529" t="str">
        <f t="shared" si="136"/>
        <v>3.47812499973977-2528.90394539673i</v>
      </c>
      <c r="E529" t="str">
        <f t="shared" si="137"/>
        <v>162.469536933996+0.00469727137399981i</v>
      </c>
      <c r="F529" t="str">
        <f t="shared" si="138"/>
        <v>2.90990990986796-23732.2064234992i</v>
      </c>
      <c r="G529" t="str">
        <f t="shared" si="139"/>
        <v>0.99999999998559-3.79611101147002E-06i</v>
      </c>
      <c r="H529" t="str">
        <f t="shared" si="140"/>
        <v>470.588435810643+0.151531878620328i</v>
      </c>
      <c r="I529" t="str">
        <f t="shared" si="141"/>
        <v>33.6192953813599-75613.6309229169i</v>
      </c>
      <c r="K529" t="str">
        <f t="shared" si="142"/>
        <v>0.0106249943710379-0.0000072174134381352i</v>
      </c>
      <c r="L529" t="str">
        <f t="shared" si="143"/>
        <v>0.00025-74.7312031711286i</v>
      </c>
      <c r="M529" t="str">
        <f t="shared" si="144"/>
        <v>0.0025-19.7817890747104i</v>
      </c>
      <c r="N529">
        <f t="shared" si="145"/>
        <v>90.041537916614786</v>
      </c>
      <c r="O529">
        <f t="shared" si="146"/>
        <v>72.800669928194822</v>
      </c>
      <c r="P529" s="3">
        <f t="shared" si="147"/>
        <v>72.800669928194822</v>
      </c>
      <c r="Q529" s="3">
        <f t="shared" si="148"/>
        <v>-89.958462083385214</v>
      </c>
      <c r="R529">
        <f t="shared" si="149"/>
        <v>90.041537916614786</v>
      </c>
      <c r="S529">
        <f t="shared" si="150"/>
        <v>6.293435750101402E-3</v>
      </c>
      <c r="T529">
        <f t="shared" si="133"/>
        <v>72.800669928194822</v>
      </c>
    </row>
    <row r="530" spans="1:20" x14ac:dyDescent="0.25">
      <c r="A530">
        <f t="shared" si="134"/>
        <v>39.693085764255386</v>
      </c>
      <c r="B530">
        <f t="shared" si="151"/>
        <v>6.3173508059517873</v>
      </c>
      <c r="C530" t="str">
        <f t="shared" si="135"/>
        <v>3.16486751558625-4348.96780107285i</v>
      </c>
      <c r="D530" t="str">
        <f t="shared" si="136"/>
        <v>3.47812499973778-2519.33048976472i</v>
      </c>
      <c r="E530" t="str">
        <f t="shared" si="137"/>
        <v>162.469536933785+0.00471512101378007i</v>
      </c>
      <c r="F530" t="str">
        <f t="shared" si="138"/>
        <v>2.90990990986765-23642.3654349306i</v>
      </c>
      <c r="G530" t="str">
        <f t="shared" si="139"/>
        <v>0.99999999998548-3.81053623331319E-06i</v>
      </c>
      <c r="H530" t="str">
        <f t="shared" si="140"/>
        <v>470.588437337462+0.152107699373896i</v>
      </c>
      <c r="I530" t="str">
        <f t="shared" si="141"/>
        <v>33.6192953498685-75327.3870748957i</v>
      </c>
      <c r="K530" t="str">
        <f t="shared" si="142"/>
        <v>0.0106249943281766-7.24483957550671E-06i</v>
      </c>
      <c r="L530" t="str">
        <f t="shared" si="143"/>
        <v>0.00025-74.4482996325248i</v>
      </c>
      <c r="M530" t="str">
        <f t="shared" si="144"/>
        <v>0.0025-19.7069028439036i</v>
      </c>
      <c r="N530">
        <f t="shared" si="145"/>
        <v>90.041695760383789</v>
      </c>
      <c r="O530">
        <f t="shared" si="146"/>
        <v>72.767726144850272</v>
      </c>
      <c r="P530" s="3">
        <f t="shared" si="147"/>
        <v>72.767726144850272</v>
      </c>
      <c r="Q530" s="3">
        <f t="shared" si="148"/>
        <v>-89.958304239616211</v>
      </c>
      <c r="R530">
        <f t="shared" si="149"/>
        <v>90.041695760383789</v>
      </c>
      <c r="S530">
        <f t="shared" si="150"/>
        <v>6.3173508059517873E-3</v>
      </c>
      <c r="T530">
        <f t="shared" si="133"/>
        <v>72.767726144850272</v>
      </c>
    </row>
    <row r="531" spans="1:20" x14ac:dyDescent="0.25">
      <c r="A531">
        <f t="shared" si="134"/>
        <v>39.843919490159564</v>
      </c>
      <c r="B531">
        <f t="shared" si="151"/>
        <v>6.3413567390144046</v>
      </c>
      <c r="C531" t="str">
        <f t="shared" si="135"/>
        <v>3.16486750543342-4332.50429795634i</v>
      </c>
      <c r="D531" t="str">
        <f t="shared" si="136"/>
        <v>3.47812499973577-2509.79327554759i</v>
      </c>
      <c r="E531" t="str">
        <f t="shared" si="137"/>
        <v>162.469536933572+0.00473303848228953i</v>
      </c>
      <c r="F531" t="str">
        <f t="shared" si="138"/>
        <v>2.90990990986734-23552.8645497261i</v>
      </c>
      <c r="G531" t="str">
        <f t="shared" si="139"/>
        <v>0.999999999985369-3.82501627099936E-06i</v>
      </c>
      <c r="H531" t="str">
        <f t="shared" si="140"/>
        <v>470.588438875912+0.152685708241924i</v>
      </c>
      <c r="I531" t="str">
        <f t="shared" si="141"/>
        <v>33.619295318138-75042.2268366277i</v>
      </c>
      <c r="K531" t="str">
        <f t="shared" si="142"/>
        <v>0.0106249942849888-7.27236993181468E-06i</v>
      </c>
      <c r="L531" t="str">
        <f t="shared" si="143"/>
        <v>0.00025-74.1664670577054i</v>
      </c>
      <c r="M531" t="str">
        <f t="shared" si="144"/>
        <v>0.0025-19.6323001035102i</v>
      </c>
      <c r="N531">
        <f t="shared" si="145"/>
        <v>90.041854203955538</v>
      </c>
      <c r="O531">
        <f t="shared" si="146"/>
        <v>72.734782361837318</v>
      </c>
      <c r="P531" s="3">
        <f t="shared" si="147"/>
        <v>72.734782361837318</v>
      </c>
      <c r="Q531" s="3">
        <f t="shared" si="148"/>
        <v>-89.958145796044462</v>
      </c>
      <c r="R531">
        <f t="shared" si="149"/>
        <v>90.041854203955538</v>
      </c>
      <c r="S531">
        <f t="shared" si="150"/>
        <v>6.3413567390144046E-3</v>
      </c>
      <c r="T531">
        <f t="shared" si="133"/>
        <v>72.734782361837318</v>
      </c>
    </row>
    <row r="532" spans="1:20" x14ac:dyDescent="0.25">
      <c r="A532">
        <f t="shared" si="134"/>
        <v>39.995326384222167</v>
      </c>
      <c r="B532">
        <f t="shared" si="151"/>
        <v>6.3654538946226591</v>
      </c>
      <c r="C532" t="str">
        <f t="shared" si="135"/>
        <v>3.16486749520337-4316.1031193687i</v>
      </c>
      <c r="D532" t="str">
        <f t="shared" si="136"/>
        <v>3.47812499973378-2500.29216554933i</v>
      </c>
      <c r="E532" t="str">
        <f t="shared" si="137"/>
        <v>162.469536933357+0.00475102403727839i</v>
      </c>
      <c r="F532" t="str">
        <f t="shared" si="138"/>
        <v>2.909909909867-23463.7024803853i</v>
      </c>
      <c r="G532" t="str">
        <f t="shared" si="139"/>
        <v>0.999999999985258-3.83955133282873E-06i</v>
      </c>
      <c r="H532" t="str">
        <f t="shared" si="140"/>
        <v>470.588440426074+0.153265913539189i</v>
      </c>
      <c r="I532" t="str">
        <f t="shared" si="141"/>
        <v>33.6192952861652-74758.1461059854i</v>
      </c>
      <c r="K532" t="str">
        <f t="shared" si="142"/>
        <v>0.0106249942414722-0.0000073000049030866i</v>
      </c>
      <c r="L532" t="str">
        <f t="shared" si="143"/>
        <v>0.00025-73.8857013924141i</v>
      </c>
      <c r="M532" t="str">
        <f t="shared" si="144"/>
        <v>0.0025-19.5579797803449i</v>
      </c>
      <c r="N532">
        <f t="shared" si="145"/>
        <v>90.042013249609226</v>
      </c>
      <c r="O532">
        <f t="shared" si="146"/>
        <v>72.701838579158746</v>
      </c>
      <c r="P532" s="3">
        <f t="shared" si="147"/>
        <v>72.701838579158746</v>
      </c>
      <c r="Q532" s="3">
        <f t="shared" si="148"/>
        <v>-89.957986750390774</v>
      </c>
      <c r="R532">
        <f t="shared" si="149"/>
        <v>90.042013249609226</v>
      </c>
      <c r="S532">
        <f t="shared" si="150"/>
        <v>6.365453894622659E-3</v>
      </c>
      <c r="T532">
        <f t="shared" si="133"/>
        <v>72.701838579158746</v>
      </c>
    </row>
    <row r="533" spans="1:20" x14ac:dyDescent="0.25">
      <c r="A533">
        <f t="shared" si="134"/>
        <v>40.147308624482214</v>
      </c>
      <c r="B533">
        <f t="shared" si="151"/>
        <v>6.3896426194222258</v>
      </c>
      <c r="C533" t="str">
        <f t="shared" si="135"/>
        <v>3.16486748489538-4299.76402937346i</v>
      </c>
      <c r="D533" t="str">
        <f t="shared" si="136"/>
        <v>3.47812499973175-2490.82702309329i</v>
      </c>
      <c r="E533" t="str">
        <f t="shared" si="137"/>
        <v>162.469536933139+0.00476907793747702i</v>
      </c>
      <c r="F533" t="str">
        <f t="shared" si="138"/>
        <v>2.90990990986669-23374.8779442822i</v>
      </c>
      <c r="G533" t="str">
        <f t="shared" si="139"/>
        <v>0.999999999985146-3.85414162789304E-06i</v>
      </c>
      <c r="H533" t="str">
        <f t="shared" si="140"/>
        <v>470.588441988038+0.153848323612075i</v>
      </c>
      <c r="I533" t="str">
        <f t="shared" si="141"/>
        <v>33.6192952539493-74475.1407963734i</v>
      </c>
      <c r="K533" t="str">
        <f t="shared" si="142"/>
        <v>0.0106249941976243-7.32774488685497E-06i</v>
      </c>
      <c r="L533" t="str">
        <f t="shared" si="143"/>
        <v>0.00025-73.6059985977427i</v>
      </c>
      <c r="M533" t="str">
        <f t="shared" si="144"/>
        <v>0.0025-19.4839408052848i</v>
      </c>
      <c r="N533">
        <f t="shared" si="145"/>
        <v>90.042172899632718</v>
      </c>
      <c r="O533">
        <f t="shared" si="146"/>
        <v>72.668894796817071</v>
      </c>
      <c r="P533" s="3">
        <f t="shared" si="147"/>
        <v>72.668894796817071</v>
      </c>
      <c r="Q533" s="3">
        <f t="shared" si="148"/>
        <v>-89.957827100367282</v>
      </c>
      <c r="R533">
        <f t="shared" si="149"/>
        <v>90.042172899632718</v>
      </c>
      <c r="S533">
        <f t="shared" si="150"/>
        <v>6.3896426194222254E-3</v>
      </c>
      <c r="T533">
        <f t="shared" si="133"/>
        <v>72.668894796817071</v>
      </c>
    </row>
    <row r="534" spans="1:20" x14ac:dyDescent="0.25">
      <c r="A534">
        <f t="shared" si="134"/>
        <v>40.299868397255246</v>
      </c>
      <c r="B534">
        <f t="shared" si="151"/>
        <v>6.4139232613760306</v>
      </c>
      <c r="C534" t="str">
        <f t="shared" si="135"/>
        <v>3.1648674745089-4283.48679292733i</v>
      </c>
      <c r="D534" t="str">
        <f t="shared" si="136"/>
        <v>3.47812499972969-2481.3977120202i</v>
      </c>
      <c r="E534" t="str">
        <f t="shared" si="137"/>
        <v>162.469536932921+0.00478720044259716i</v>
      </c>
      <c r="F534" t="str">
        <f t="shared" si="138"/>
        <v>2.90990990986637-23286.3896636457i</v>
      </c>
      <c r="G534" t="str">
        <f t="shared" si="139"/>
        <v>0.999999999985032-3.86878736607859E-06i</v>
      </c>
      <c r="H534" t="str">
        <f t="shared" si="140"/>
        <v>470.588443561896+0.154432946838676i</v>
      </c>
      <c r="I534" t="str">
        <f t="shared" si="141"/>
        <v>33.6192952214877-74193.2068366644i</v>
      </c>
      <c r="K534" t="str">
        <f t="shared" si="142"/>
        <v>0.0106249941534425-7.35559028216265E-06i</v>
      </c>
      <c r="L534" t="str">
        <f t="shared" si="143"/>
        <v>0.00025-73.3273546500724i</v>
      </c>
      <c r="M534" t="str">
        <f t="shared" si="144"/>
        <v>0.0025-19.4101821132545i</v>
      </c>
      <c r="N534">
        <f t="shared" si="145"/>
        <v>90.042333156322584</v>
      </c>
      <c r="O534">
        <f t="shared" si="146"/>
        <v>72.63595101481485</v>
      </c>
      <c r="P534" s="3">
        <f t="shared" si="147"/>
        <v>72.63595101481485</v>
      </c>
      <c r="Q534" s="3">
        <f t="shared" si="148"/>
        <v>-89.957666843677416</v>
      </c>
      <c r="R534">
        <f t="shared" si="149"/>
        <v>90.042333156322584</v>
      </c>
      <c r="S534">
        <f t="shared" si="150"/>
        <v>6.4139232613760304E-3</v>
      </c>
      <c r="T534">
        <f t="shared" si="133"/>
        <v>72.63595101481485</v>
      </c>
    </row>
    <row r="535" spans="1:20" x14ac:dyDescent="0.25">
      <c r="A535">
        <f t="shared" si="134"/>
        <v>40.453007897164817</v>
      </c>
      <c r="B535">
        <f t="shared" si="151"/>
        <v>6.4382961697692593</v>
      </c>
      <c r="C535" t="str">
        <f t="shared" si="135"/>
        <v>3.16486746404338-4267.27117587678i</v>
      </c>
      <c r="D535" t="str">
        <f t="shared" si="136"/>
        <v>3.47812499972764-2472.00409668626i</v>
      </c>
      <c r="E535" t="str">
        <f t="shared" si="137"/>
        <v>162.469536932701+0.0048053918133394i</v>
      </c>
      <c r="F535" t="str">
        <f t="shared" si="138"/>
        <v>2.90990990986601-23198.2363655424i</v>
      </c>
      <c r="G535" t="str">
        <f t="shared" si="139"/>
        <v>0.999999999984919-3.88348875806925E-06i</v>
      </c>
      <c r="H535" t="str">
        <f t="shared" si="140"/>
        <v>470.588445147737+0.155019791628925i</v>
      </c>
      <c r="I535" t="str">
        <f t="shared" si="141"/>
        <v>33.619295188779-73912.3401711444i</v>
      </c>
      <c r="K535" t="str">
        <f t="shared" si="142"/>
        <v>0.0106249941089243-0.000007383541489569i</v>
      </c>
      <c r="L535" t="str">
        <f t="shared" si="143"/>
        <v>0.00025-73.0497655410165i</v>
      </c>
      <c r="M535" t="str">
        <f t="shared" si="144"/>
        <v>0.0025-19.3367026432103i</v>
      </c>
      <c r="N535">
        <f t="shared" si="145"/>
        <v>90.042494021984083</v>
      </c>
      <c r="O535">
        <f t="shared" si="146"/>
        <v>72.603007233154656</v>
      </c>
      <c r="P535" s="3">
        <f t="shared" si="147"/>
        <v>72.603007233154656</v>
      </c>
      <c r="Q535" s="3">
        <f t="shared" si="148"/>
        <v>-89.957505978015917</v>
      </c>
      <c r="R535">
        <f t="shared" si="149"/>
        <v>90.042494021984083</v>
      </c>
      <c r="S535">
        <f t="shared" si="150"/>
        <v>6.438296169769259E-3</v>
      </c>
      <c r="T535">
        <f t="shared" si="133"/>
        <v>72.603007233154656</v>
      </c>
    </row>
    <row r="536" spans="1:20" x14ac:dyDescent="0.25">
      <c r="A536">
        <f t="shared" si="134"/>
        <v>40.606729327174044</v>
      </c>
      <c r="B536">
        <f t="shared" si="151"/>
        <v>6.4627616952143825</v>
      </c>
      <c r="C536" t="str">
        <f t="shared" si="135"/>
        <v>3.16486745349809-4251.11694495471i</v>
      </c>
      <c r="D536" t="str">
        <f t="shared" si="136"/>
        <v>3.47812499972557-2462.64604196117i</v>
      </c>
      <c r="E536" t="str">
        <f t="shared" si="137"/>
        <v>162.46953693248+0.00482365231139375i</v>
      </c>
      <c r="F536" t="str">
        <f t="shared" si="138"/>
        <v>2.90990990986569-23110.4167818574i</v>
      </c>
      <c r="G536" t="str">
        <f t="shared" si="139"/>
        <v>0.999999999984804-3.89824601534947E-06i</v>
      </c>
      <c r="H536" t="str">
        <f t="shared" si="140"/>
        <v>470.588446745659+0.155608866424714i</v>
      </c>
      <c r="I536" t="str">
        <f t="shared" si="141"/>
        <v>33.6192951558218-73632.5367594526i</v>
      </c>
      <c r="K536" t="str">
        <f t="shared" si="142"/>
        <v>0.010624994064067-7.41159891115536E-06i</v>
      </c>
      <c r="L536" t="str">
        <f t="shared" si="143"/>
        <v>0.00025-72.7732272773627i</v>
      </c>
      <c r="M536" t="str">
        <f t="shared" si="144"/>
        <v>0.0025-19.2635013381254i</v>
      </c>
      <c r="N536">
        <f t="shared" si="145"/>
        <v>90.042655498931325</v>
      </c>
      <c r="O536">
        <f t="shared" si="146"/>
        <v>72.570063451839076</v>
      </c>
      <c r="P536" s="3">
        <f t="shared" si="147"/>
        <v>72.570063451839076</v>
      </c>
      <c r="Q536" s="3">
        <f t="shared" si="148"/>
        <v>-89.957344501068675</v>
      </c>
      <c r="R536">
        <f t="shared" si="149"/>
        <v>90.042655498931325</v>
      </c>
      <c r="S536">
        <f t="shared" si="150"/>
        <v>6.4627616952143826E-3</v>
      </c>
      <c r="T536">
        <f t="shared" si="133"/>
        <v>72.570063451839076</v>
      </c>
    </row>
    <row r="537" spans="1:20" x14ac:dyDescent="0.25">
      <c r="A537">
        <f t="shared" si="134"/>
        <v>40.761034898617304</v>
      </c>
      <c r="B537">
        <f t="shared" si="151"/>
        <v>6.4873201896561969</v>
      </c>
      <c r="C537" t="str">
        <f t="shared" si="135"/>
        <v>3.16486744287262-4235.02386777714i</v>
      </c>
      <c r="D537" t="str">
        <f t="shared" si="136"/>
        <v>3.47812499972349-2453.32341322616i</v>
      </c>
      <c r="E537" t="str">
        <f t="shared" si="137"/>
        <v>162.469536932257+0.00484198219944598i</v>
      </c>
      <c r="F537" t="str">
        <f t="shared" si="138"/>
        <v>2.90990990986536-23022.9296492765i</v>
      </c>
      <c r="G537" t="str">
        <f t="shared" si="139"/>
        <v>0.999999999984688-3.91305935020734E-06i</v>
      </c>
      <c r="H537" t="str">
        <f t="shared" si="140"/>
        <v>470.588448355741+0.156200179700004i</v>
      </c>
      <c r="I537" t="str">
        <f t="shared" si="141"/>
        <v>33.6192951226129-73353.7925765212i</v>
      </c>
      <c r="K537" t="str">
        <f t="shared" si="142"/>
        <v>0.0106249940188683-7.43976295053094E-06i</v>
      </c>
      <c r="L537" t="str">
        <f t="shared" si="143"/>
        <v>0.00025-72.4977358810148i</v>
      </c>
      <c r="M537" t="str">
        <f t="shared" si="144"/>
        <v>0.0025-19.1905771449745i</v>
      </c>
      <c r="N537">
        <f t="shared" si="145"/>
        <v>90.0428175894871</v>
      </c>
      <c r="O537">
        <f t="shared" si="146"/>
        <v>72.537119670870837</v>
      </c>
      <c r="P537" s="3">
        <f t="shared" si="147"/>
        <v>72.537119670870837</v>
      </c>
      <c r="Q537" s="3">
        <f t="shared" si="148"/>
        <v>-89.9571824105129</v>
      </c>
      <c r="R537">
        <f t="shared" si="149"/>
        <v>90.0428175894871</v>
      </c>
      <c r="S537">
        <f t="shared" si="150"/>
        <v>6.4873201896561965E-3</v>
      </c>
      <c r="T537">
        <f t="shared" si="133"/>
        <v>72.537119670870837</v>
      </c>
    </row>
    <row r="538" spans="1:20" x14ac:dyDescent="0.25">
      <c r="A538">
        <f t="shared" si="134"/>
        <v>40.915926831232049</v>
      </c>
      <c r="B538">
        <f t="shared" si="151"/>
        <v>6.5119720063768902</v>
      </c>
      <c r="C538" t="str">
        <f t="shared" si="135"/>
        <v>3.16486743216609-4218.9917128396i</v>
      </c>
      <c r="D538" t="str">
        <f t="shared" si="136"/>
        <v>3.47812499972137-2444.03607637209i</v>
      </c>
      <c r="E538" t="str">
        <f t="shared" si="137"/>
        <v>162.46953693203+0.00486038174117935i</v>
      </c>
      <c r="F538" t="str">
        <f t="shared" si="138"/>
        <v>2.90990990986501-22935.773709268i</v>
      </c>
      <c r="G538" t="str">
        <f t="shared" si="139"/>
        <v>0.999999999984571-3.92792897573768E-06i</v>
      </c>
      <c r="H538" t="str">
        <f t="shared" si="140"/>
        <v>470.588449978089+0.156793739960969i</v>
      </c>
      <c r="I538" t="str">
        <f t="shared" si="141"/>
        <v>33.6192950891516-73076.1036125237i</v>
      </c>
      <c r="K538" t="str">
        <f t="shared" si="142"/>
        <v>0.0106249939733253-7.46803401283861E-06i</v>
      </c>
      <c r="L538" t="str">
        <f t="shared" si="143"/>
        <v>0.00025-72.223287388937i</v>
      </c>
      <c r="M538" t="str">
        <f t="shared" si="144"/>
        <v>0.0025-19.1179290147186i</v>
      </c>
      <c r="N538">
        <f t="shared" si="145"/>
        <v>90.042980295983099</v>
      </c>
      <c r="O538">
        <f t="shared" si="146"/>
        <v>72.50417589025227</v>
      </c>
      <c r="P538" s="3">
        <f t="shared" si="147"/>
        <v>72.50417589025227</v>
      </c>
      <c r="Q538" s="3">
        <f t="shared" si="148"/>
        <v>-89.957019704016901</v>
      </c>
      <c r="R538">
        <f t="shared" si="149"/>
        <v>90.042980295983099</v>
      </c>
      <c r="S538">
        <f t="shared" si="150"/>
        <v>6.5119720063768899E-3</v>
      </c>
      <c r="T538">
        <f t="shared" si="133"/>
        <v>72.50417589025227</v>
      </c>
    </row>
    <row r="539" spans="1:20" x14ac:dyDescent="0.25">
      <c r="A539">
        <f t="shared" si="134"/>
        <v>41.071407353190729</v>
      </c>
      <c r="B539">
        <f t="shared" si="151"/>
        <v>6.5367175000011226</v>
      </c>
      <c r="C539" t="str">
        <f t="shared" si="135"/>
        <v>3.16486742137817-4203.02024951439i</v>
      </c>
      <c r="D539" t="str">
        <f t="shared" si="136"/>
        <v>3.47812499971926-2434.7838977975i</v>
      </c>
      <c r="E539" t="str">
        <f t="shared" si="137"/>
        <v>162.469536931805+0.00487885120127739i</v>
      </c>
      <c r="F539" t="str">
        <f t="shared" si="138"/>
        <v>2.90990990986467-22848.9477080644i</v>
      </c>
      <c r="G539" t="str">
        <f t="shared" si="139"/>
        <v>0.999999999984454-3.94285510584501E-06i</v>
      </c>
      <c r="H539" t="str">
        <f t="shared" si="140"/>
        <v>470.588451612787+0.157389555746097i</v>
      </c>
      <c r="I539" t="str">
        <f t="shared" si="141"/>
        <v>33.6192950554354-72799.4658728095i</v>
      </c>
      <c r="K539" t="str">
        <f t="shared" si="142"/>
        <v>0.0106249939274356-7.49641250476074E-06i</v>
      </c>
      <c r="L539" t="str">
        <f t="shared" si="143"/>
        <v>0.00025-71.9498778530953i</v>
      </c>
      <c r="M539" t="str">
        <f t="shared" si="144"/>
        <v>0.0025-19.0455559022899i</v>
      </c>
      <c r="N539">
        <f t="shared" si="145"/>
        <v>90.043143620759849</v>
      </c>
      <c r="O539">
        <f t="shared" si="146"/>
        <v>72.471232109986531</v>
      </c>
      <c r="P539" s="3">
        <f t="shared" si="147"/>
        <v>72.471232109986531</v>
      </c>
      <c r="Q539" s="3">
        <f t="shared" si="148"/>
        <v>-89.956856379240151</v>
      </c>
      <c r="R539">
        <f t="shared" si="149"/>
        <v>90.043143620759849</v>
      </c>
      <c r="S539">
        <f t="shared" si="150"/>
        <v>6.536717500001123E-3</v>
      </c>
      <c r="T539">
        <f t="shared" si="133"/>
        <v>72.471232109986531</v>
      </c>
    </row>
    <row r="540" spans="1:20" x14ac:dyDescent="0.25">
      <c r="A540">
        <f t="shared" si="134"/>
        <v>41.22747870113286</v>
      </c>
      <c r="B540">
        <f t="shared" si="151"/>
        <v>6.5615570265011272</v>
      </c>
      <c r="C540" t="str">
        <f t="shared" si="135"/>
        <v>3.16486741050804-4187.10924804645i</v>
      </c>
      <c r="D540" t="str">
        <f t="shared" si="136"/>
        <v>3.47812499971711-2425.56674440669i</v>
      </c>
      <c r="E540" t="str">
        <f t="shared" si="137"/>
        <v>162.469536931575+0.00489739084543358i</v>
      </c>
      <c r="F540" t="str">
        <f t="shared" si="138"/>
        <v>2.90990990986434-22762.4503966444i</v>
      </c>
      <c r="G540" t="str">
        <f t="shared" si="139"/>
        <v>0.999999999984335-3.95783795524675E-06i</v>
      </c>
      <c r="H540" t="str">
        <f t="shared" si="140"/>
        <v>470.58845325993+0.157987635626325i</v>
      </c>
      <c r="I540" t="str">
        <f t="shared" si="141"/>
        <v>33.6192950214622-72523.8753778517i</v>
      </c>
      <c r="K540" t="str">
        <f t="shared" si="142"/>
        <v>0.0106249938811965-7.52489883452505E-06i</v>
      </c>
      <c r="L540" t="str">
        <f t="shared" si="143"/>
        <v>0.00025-71.6775033404014i</v>
      </c>
      <c r="M540" t="str">
        <f t="shared" si="144"/>
        <v>0.0025-18.9734567665769i</v>
      </c>
      <c r="N540">
        <f t="shared" si="145"/>
        <v>90.04330756616676</v>
      </c>
      <c r="O540">
        <f t="shared" si="146"/>
        <v>72.438288330075892</v>
      </c>
      <c r="P540" s="3">
        <f t="shared" si="147"/>
        <v>72.438288330075892</v>
      </c>
      <c r="Q540" s="3">
        <f t="shared" si="148"/>
        <v>-89.95669243383324</v>
      </c>
      <c r="R540">
        <f t="shared" si="149"/>
        <v>90.04330756616676</v>
      </c>
      <c r="S540">
        <f t="shared" si="150"/>
        <v>6.5615570265011268E-3</v>
      </c>
      <c r="T540">
        <f t="shared" si="133"/>
        <v>72.438288330075892</v>
      </c>
    </row>
    <row r="541" spans="1:20" x14ac:dyDescent="0.25">
      <c r="A541">
        <f t="shared" si="134"/>
        <v>41.384143120197166</v>
      </c>
      <c r="B541">
        <f t="shared" si="151"/>
        <v>6.5864909432018317</v>
      </c>
      <c r="C541" t="str">
        <f t="shared" si="135"/>
        <v>3.16486739955511-4171.25847955076i</v>
      </c>
      <c r="D541" t="str">
        <f t="shared" si="136"/>
        <v>3.47812499971495-2416.38448360783i</v>
      </c>
      <c r="E541" t="str">
        <f t="shared" si="137"/>
        <v>162.469536931345+0.0049160009403466i</v>
      </c>
      <c r="F541" t="str">
        <f t="shared" si="138"/>
        <v>2.90990990986397-22676.2805307154i</v>
      </c>
      <c r="G541" t="str">
        <f t="shared" si="139"/>
        <v>0.999999999984216-3.97287773947622E-06i</v>
      </c>
      <c r="H541" t="str">
        <f t="shared" si="140"/>
        <v>470.588454919621+0.158587988205161i</v>
      </c>
      <c r="I541" t="str">
        <f t="shared" si="141"/>
        <v>33.6192949872308-72249.3281631906i</v>
      </c>
      <c r="K541" t="str">
        <f t="shared" si="142"/>
        <v>0.0106249938346052-7.55349341191041E-06i</v>
      </c>
      <c r="L541" t="str">
        <f t="shared" si="143"/>
        <v>0.00025-71.4061599326576i</v>
      </c>
      <c r="M541" t="str">
        <f t="shared" si="144"/>
        <v>0.0025-18.9016305704093i</v>
      </c>
      <c r="N541">
        <f t="shared" si="145"/>
        <v>90.04347213456218</v>
      </c>
      <c r="O541">
        <f t="shared" si="146"/>
        <v>72.405344550523211</v>
      </c>
      <c r="P541" s="3">
        <f t="shared" si="147"/>
        <v>72.405344550523211</v>
      </c>
      <c r="Q541" s="3">
        <f t="shared" si="148"/>
        <v>-89.95652786543782</v>
      </c>
      <c r="R541">
        <f t="shared" si="149"/>
        <v>90.04347213456218</v>
      </c>
      <c r="S541">
        <f t="shared" si="150"/>
        <v>6.5864909432018313E-3</v>
      </c>
      <c r="T541">
        <f t="shared" si="133"/>
        <v>72.405344550523211</v>
      </c>
    </row>
    <row r="542" spans="1:20" x14ac:dyDescent="0.25">
      <c r="A542">
        <f t="shared" si="134"/>
        <v>41.541402864053914</v>
      </c>
      <c r="B542">
        <f t="shared" si="151"/>
        <v>6.6115196087859989</v>
      </c>
      <c r="C542" t="str">
        <f t="shared" si="135"/>
        <v>3.16486738851887-4155.46771600875i</v>
      </c>
      <c r="D542" t="str">
        <f t="shared" si="136"/>
        <v>3.4781249997128-2407.23698331101i</v>
      </c>
      <c r="E542" t="str">
        <f t="shared" si="137"/>
        <v>162.469536931114+0.00493468175373126i</v>
      </c>
      <c r="F542" t="str">
        <f t="shared" si="138"/>
        <v>2.90990990986364-22590.4368706948i</v>
      </c>
      <c r="G542" t="str">
        <f t="shared" si="139"/>
        <v>0.999999999984096-3.98797467488576E-06i</v>
      </c>
      <c r="H542" t="str">
        <f t="shared" si="140"/>
        <v>470.588456591947+0.159190622118798i</v>
      </c>
      <c r="I542" t="str">
        <f t="shared" si="141"/>
        <v>33.6192949527384-71975.8202793706i</v>
      </c>
      <c r="K542" t="str">
        <f t="shared" si="142"/>
        <v>0.0106249937876592-7.58219664825285E-06i</v>
      </c>
      <c r="L542" t="str">
        <f t="shared" si="143"/>
        <v>0.00025-71.135843726497i</v>
      </c>
      <c r="M542" t="str">
        <f t="shared" si="144"/>
        <v>0.0025-18.8300762805433i</v>
      </c>
      <c r="N542">
        <f t="shared" si="145"/>
        <v>90.043637328313451</v>
      </c>
      <c r="O542">
        <f t="shared" si="146"/>
        <v>72.372400771331328</v>
      </c>
      <c r="P542" s="3">
        <f t="shared" si="147"/>
        <v>72.372400771331328</v>
      </c>
      <c r="Q542" s="3">
        <f t="shared" si="148"/>
        <v>-89.956362671686549</v>
      </c>
      <c r="R542">
        <f t="shared" si="149"/>
        <v>90.043637328313451</v>
      </c>
      <c r="S542">
        <f t="shared" si="150"/>
        <v>6.6115196087859988E-3</v>
      </c>
      <c r="T542">
        <f t="shared" si="133"/>
        <v>72.372400771331328</v>
      </c>
    </row>
    <row r="543" spans="1:20" x14ac:dyDescent="0.25">
      <c r="A543">
        <f t="shared" si="134"/>
        <v>41.699260194937317</v>
      </c>
      <c r="B543">
        <f t="shared" si="151"/>
        <v>6.6366433832993854</v>
      </c>
      <c r="C543" t="str">
        <f t="shared" si="135"/>
        <v>3.16486737739855-4139.73673026488i</v>
      </c>
      <c r="D543" t="str">
        <f t="shared" si="136"/>
        <v>3.47812499971061-2398.12411192635i</v>
      </c>
      <c r="E543" t="str">
        <f t="shared" si="137"/>
        <v>162.469536930879+0.00495343355431929i</v>
      </c>
      <c r="F543" t="str">
        <f t="shared" si="138"/>
        <v>2.90990990986328-22504.9181816928i</v>
      </c>
      <c r="G543" t="str">
        <f t="shared" si="139"/>
        <v>0.999999999983975-4.00312897864983E-06i</v>
      </c>
      <c r="H543" t="str">
        <f t="shared" si="140"/>
        <v>470.588458277004+0.159795546036256i</v>
      </c>
      <c r="I543" t="str">
        <f t="shared" si="141"/>
        <v>33.6192949179836-71703.347791889i</v>
      </c>
      <c r="K543" t="str">
        <f t="shared" si="142"/>
        <v>0.0106249937403558-7.61100895645147E-06i</v>
      </c>
      <c r="L543" t="str">
        <f t="shared" si="143"/>
        <v>0.00025-70.8665508333301i</v>
      </c>
      <c r="M543" t="str">
        <f t="shared" si="144"/>
        <v>0.0025-18.7587928676462i</v>
      </c>
      <c r="N543">
        <f t="shared" si="145"/>
        <v>90.043803149796844</v>
      </c>
      <c r="O543">
        <f t="shared" si="146"/>
        <v>72.339456992502775</v>
      </c>
      <c r="P543" s="3">
        <f t="shared" si="147"/>
        <v>72.339456992502775</v>
      </c>
      <c r="Q543" s="3">
        <f t="shared" si="148"/>
        <v>-89.956196850203156</v>
      </c>
      <c r="R543">
        <f t="shared" si="149"/>
        <v>90.043803149796844</v>
      </c>
      <c r="S543">
        <f t="shared" si="150"/>
        <v>6.6366433832993855E-3</v>
      </c>
      <c r="T543">
        <f t="shared" si="133"/>
        <v>72.339456992502775</v>
      </c>
    </row>
    <row r="544" spans="1:20" x14ac:dyDescent="0.25">
      <c r="A544">
        <f t="shared" si="134"/>
        <v>41.857717383678079</v>
      </c>
      <c r="B544">
        <f t="shared" si="151"/>
        <v>6.661862628155923</v>
      </c>
      <c r="C544" t="str">
        <f t="shared" si="135"/>
        <v>3.16486736619349-4124.06529602366i</v>
      </c>
      <c r="D544" t="str">
        <f t="shared" si="136"/>
        <v>3.47812499970839-2389.04573836215i</v>
      </c>
      <c r="E544" t="str">
        <f t="shared" si="137"/>
        <v>162.469536930643+0.00497225661186311i</v>
      </c>
      <c r="F544" t="str">
        <f t="shared" si="138"/>
        <v>2.90990990986292-22419.7232334942i</v>
      </c>
      <c r="G544" t="str">
        <f t="shared" si="139"/>
        <v>0.999999999983853-4.01834086876822E-06i</v>
      </c>
      <c r="H544" t="str">
        <f t="shared" si="140"/>
        <v>470.588459974896+0.16040276865949i</v>
      </c>
      <c r="I544" t="str">
        <f t="shared" si="141"/>
        <v>33.6192948829641-71431.9067811383i</v>
      </c>
      <c r="K544" t="str">
        <f t="shared" si="142"/>
        <v>0.0106249936926921-7.63993075097418E-06i</v>
      </c>
      <c r="L544" t="str">
        <f t="shared" si="143"/>
        <v>0.00025-70.5982773792886i</v>
      </c>
      <c r="M544" t="str">
        <f t="shared" si="144"/>
        <v>0.0025-18.6877793062823i</v>
      </c>
      <c r="N544">
        <f t="shared" si="145"/>
        <v>90.043969601397691</v>
      </c>
      <c r="O544">
        <f t="shared" si="146"/>
        <v>72.306513214040365</v>
      </c>
      <c r="P544" s="3">
        <f t="shared" si="147"/>
        <v>72.306513214040365</v>
      </c>
      <c r="Q544" s="3">
        <f t="shared" si="148"/>
        <v>-89.956030398602309</v>
      </c>
      <c r="R544">
        <f t="shared" si="149"/>
        <v>90.043969601397691</v>
      </c>
      <c r="S544">
        <f t="shared" si="150"/>
        <v>6.6618626281559233E-3</v>
      </c>
      <c r="T544">
        <f t="shared" si="133"/>
        <v>72.306513214040365</v>
      </c>
    </row>
    <row r="545" spans="1:20" x14ac:dyDescent="0.25">
      <c r="A545">
        <f t="shared" si="134"/>
        <v>42.016776709736057</v>
      </c>
      <c r="B545">
        <f t="shared" si="151"/>
        <v>6.6871777061429158</v>
      </c>
      <c r="C545" t="str">
        <f t="shared" si="135"/>
        <v>3.16486735490318-4108.4531878463i</v>
      </c>
      <c r="D545" t="str">
        <f t="shared" si="136"/>
        <v>3.47812499970617-2380.00173202296i</v>
      </c>
      <c r="E545" t="str">
        <f t="shared" si="137"/>
        <v>162.469536930406+0.00499115119714045i</v>
      </c>
      <c r="F545" t="str">
        <f t="shared" si="138"/>
        <v>2.90990990986256-22334.8508005411i</v>
      </c>
      <c r="G545" t="str">
        <f t="shared" si="139"/>
        <v>0.99999999998373-4.03361056406903E-06i</v>
      </c>
      <c r="H545" t="str">
        <f t="shared" si="140"/>
        <v>470.588461685715+0.161012298723523i</v>
      </c>
      <c r="I545" t="str">
        <f t="shared" si="141"/>
        <v>33.6192948476778-71161.4933423477i</v>
      </c>
      <c r="K545" t="str">
        <f t="shared" si="142"/>
        <v>0.0106249936446655-7.66896244786392E-06i</v>
      </c>
      <c r="L545" t="str">
        <f t="shared" si="143"/>
        <v>0.00025-70.3310195051691i</v>
      </c>
      <c r="M545" t="str">
        <f t="shared" si="144"/>
        <v>0.0025-18.6170345748977i</v>
      </c>
      <c r="N545">
        <f t="shared" si="145"/>
        <v>90.044136685510423</v>
      </c>
      <c r="O545">
        <f t="shared" si="146"/>
        <v>72.27356943594701</v>
      </c>
      <c r="P545" s="3">
        <f t="shared" si="147"/>
        <v>72.27356943594701</v>
      </c>
      <c r="Q545" s="3">
        <f t="shared" si="148"/>
        <v>-89.955863314489577</v>
      </c>
      <c r="R545">
        <f t="shared" si="149"/>
        <v>90.044136685510423</v>
      </c>
      <c r="S545">
        <f t="shared" si="150"/>
        <v>6.6871777061429157E-3</v>
      </c>
      <c r="T545">
        <f t="shared" si="133"/>
        <v>72.27356943594701</v>
      </c>
    </row>
    <row r="546" spans="1:20" x14ac:dyDescent="0.25">
      <c r="A546">
        <f t="shared" si="134"/>
        <v>42.176440461233057</v>
      </c>
      <c r="B546">
        <f t="shared" si="151"/>
        <v>6.7125889814262587</v>
      </c>
      <c r="C546" t="str">
        <f t="shared" si="135"/>
        <v>3.16486734352696-4092.9001811474i</v>
      </c>
      <c r="D546" t="str">
        <f t="shared" si="136"/>
        <v>3.47812499970394-2370.99196280771i</v>
      </c>
      <c r="E546" t="str">
        <f t="shared" si="137"/>
        <v>162.469536930167+0.00501011758195798i</v>
      </c>
      <c r="F546" t="str">
        <f t="shared" si="138"/>
        <v>2.9099099098622-22250.2996619152i</v>
      </c>
      <c r="G546" t="str">
        <f t="shared" si="139"/>
        <v>0.999999999983606-4.04893828421199E-06i</v>
      </c>
      <c r="H546" t="str">
        <f t="shared" si="140"/>
        <v>470.588463409557+0.161624144996568i</v>
      </c>
      <c r="I546" t="str">
        <f t="shared" si="141"/>
        <v>33.6192948121225-70892.1035855292i</v>
      </c>
      <c r="K546" t="str">
        <f t="shared" si="142"/>
        <v>0.0106249935962733-7.69810446474451E-06i</v>
      </c>
      <c r="L546" t="str">
        <f t="shared" si="143"/>
        <v>0.00025-70.0647733663768i</v>
      </c>
      <c r="M546" t="str">
        <f t="shared" si="144"/>
        <v>0.0025-18.5465576558057i</v>
      </c>
      <c r="N546">
        <f t="shared" si="145"/>
        <v>90.044304404538551</v>
      </c>
      <c r="O546">
        <f t="shared" si="146"/>
        <v>72.240625658225525</v>
      </c>
      <c r="P546" s="3">
        <f t="shared" si="147"/>
        <v>72.240625658225525</v>
      </c>
      <c r="Q546" s="3">
        <f t="shared" si="148"/>
        <v>-89.955695595461449</v>
      </c>
      <c r="R546">
        <f t="shared" si="149"/>
        <v>90.044304404538551</v>
      </c>
      <c r="S546">
        <f t="shared" si="150"/>
        <v>6.7125889814262591E-3</v>
      </c>
      <c r="T546">
        <f t="shared" si="133"/>
        <v>72.240625658225525</v>
      </c>
    </row>
    <row r="547" spans="1:20" x14ac:dyDescent="0.25">
      <c r="A547">
        <f t="shared" si="134"/>
        <v>42.336710934985739</v>
      </c>
      <c r="B547">
        <f t="shared" si="151"/>
        <v>6.738096819555679</v>
      </c>
      <c r="C547" t="str">
        <f t="shared" si="135"/>
        <v>3.16486733206401-4077.40605219164i</v>
      </c>
      <c r="D547" t="str">
        <f t="shared" si="136"/>
        <v>3.47812499970169-2362.01630110785i</v>
      </c>
      <c r="E547" t="str">
        <f t="shared" si="137"/>
        <v>162.469536929926+0.00502915603915537i</v>
      </c>
      <c r="F547" t="str">
        <f t="shared" si="138"/>
        <v>2.90990990986184-22166.06860132i</v>
      </c>
      <c r="G547" t="str">
        <f t="shared" si="139"/>
        <v>0.999999999983481-4.06432424969149E-06i</v>
      </c>
      <c r="H547" t="str">
        <f t="shared" si="140"/>
        <v>470.588465146531+0.162238316280168i</v>
      </c>
      <c r="I547" t="str">
        <f t="shared" si="141"/>
        <v>33.6192947762974-70623.733635422i</v>
      </c>
      <c r="K547" t="str">
        <f t="shared" si="142"/>
        <v>0.0106249935475125-7.72735722082673E-06i</v>
      </c>
      <c r="L547" t="str">
        <f t="shared" si="143"/>
        <v>0.00025-69.7995351328719i</v>
      </c>
      <c r="M547" t="str">
        <f t="shared" si="144"/>
        <v>0.0025-18.476347535172i</v>
      </c>
      <c r="N547">
        <f t="shared" si="145"/>
        <v>90.044472760894635</v>
      </c>
      <c r="O547">
        <f t="shared" si="146"/>
        <v>72.207681880878567</v>
      </c>
      <c r="P547" s="3">
        <f t="shared" si="147"/>
        <v>72.207681880878567</v>
      </c>
      <c r="Q547" s="3">
        <f t="shared" si="148"/>
        <v>-89.955527239105365</v>
      </c>
      <c r="R547">
        <f t="shared" si="149"/>
        <v>90.044472760894635</v>
      </c>
      <c r="S547">
        <f t="shared" si="150"/>
        <v>6.7380968195556792E-3</v>
      </c>
      <c r="T547">
        <f t="shared" si="133"/>
        <v>72.207681880878567</v>
      </c>
    </row>
    <row r="548" spans="1:20" x14ac:dyDescent="0.25">
      <c r="A548">
        <f t="shared" si="134"/>
        <v>42.497590436538694</v>
      </c>
      <c r="B548">
        <f t="shared" si="151"/>
        <v>6.7637015874699911</v>
      </c>
      <c r="C548" t="str">
        <f t="shared" si="135"/>
        <v>3.16486732051383-4061.97057809087i</v>
      </c>
      <c r="D548" t="str">
        <f t="shared" si="136"/>
        <v>3.4781249996994-2353.07461780546i</v>
      </c>
      <c r="E548" t="str">
        <f t="shared" si="137"/>
        <v>162.469536929684+0.00504826684260878i</v>
      </c>
      <c r="F548" t="str">
        <f t="shared" si="138"/>
        <v>2.90990990986147-22082.1564070632i</v>
      </c>
      <c r="G548" t="str">
        <f t="shared" si="139"/>
        <v>0.999999999983356-0.0000040797686818398i</v>
      </c>
      <c r="H548" t="str">
        <f t="shared" si="140"/>
        <v>470.588466896726+0.162854821409292i</v>
      </c>
      <c r="I548" t="str">
        <f t="shared" si="141"/>
        <v>33.6192947401985-70356.3796314323i</v>
      </c>
      <c r="K548" t="str">
        <f t="shared" si="142"/>
        <v>0.0106249934983805-7.75672113691418E-06i</v>
      </c>
      <c r="L548" t="str">
        <f t="shared" si="143"/>
        <v>0.00025-69.5353009891134i</v>
      </c>
      <c r="M548" t="str">
        <f t="shared" si="144"/>
        <v>0.0025-18.4064032030006i</v>
      </c>
      <c r="N548">
        <f t="shared" si="145"/>
        <v>90.044641757000505</v>
      </c>
      <c r="O548">
        <f t="shared" si="146"/>
        <v>72.174738103909178</v>
      </c>
      <c r="P548" s="3">
        <f t="shared" si="147"/>
        <v>72.174738103909178</v>
      </c>
      <c r="Q548" s="3">
        <f t="shared" si="148"/>
        <v>-89.955358242999495</v>
      </c>
      <c r="R548">
        <f t="shared" si="149"/>
        <v>90.044641757000505</v>
      </c>
      <c r="S548">
        <f t="shared" si="150"/>
        <v>6.7637015874699915E-3</v>
      </c>
      <c r="T548">
        <f t="shared" si="133"/>
        <v>72.174738103909178</v>
      </c>
    </row>
    <row r="549" spans="1:20" x14ac:dyDescent="0.25">
      <c r="A549">
        <f t="shared" si="134"/>
        <v>42.65908128019754</v>
      </c>
      <c r="B549">
        <f t="shared" si="151"/>
        <v>6.7894036535023776</v>
      </c>
      <c r="C549" t="str">
        <f t="shared" si="135"/>
        <v>3.16486730887568-4046.5935368005i</v>
      </c>
      <c r="D549" t="str">
        <f t="shared" si="136"/>
        <v>3.47812499969712-2344.16678427143i</v>
      </c>
      <c r="E549" t="str">
        <f t="shared" si="137"/>
        <v>162.469536929439+0.00506745026723553i</v>
      </c>
      <c r="F549" t="str">
        <f t="shared" si="138"/>
        <v>2.9099099098611-21998.5618720398i</v>
      </c>
      <c r="G549" t="str">
        <f t="shared" si="139"/>
        <v>0.999999999983229-4.09527180283028E-06i</v>
      </c>
      <c r="H549" t="str">
        <f t="shared" si="140"/>
        <v>470.588468660253+0.1634736692525i</v>
      </c>
      <c r="I549" t="str">
        <f t="shared" si="141"/>
        <v>33.6192947038253-70090.0377275845i</v>
      </c>
      <c r="K549" t="str">
        <f t="shared" si="142"/>
        <v>0.0106249934488743-7.78619663540955E-06i</v>
      </c>
      <c r="L549" t="str">
        <f t="shared" si="143"/>
        <v>0.00025-69.2720671340044i</v>
      </c>
      <c r="M549" t="str">
        <f t="shared" si="144"/>
        <v>0.0025-18.3367236531188i</v>
      </c>
      <c r="N549">
        <f t="shared" si="145"/>
        <v>90.044811395287198</v>
      </c>
      <c r="O549">
        <f t="shared" si="146"/>
        <v>72.141794327319985</v>
      </c>
      <c r="P549" s="3">
        <f t="shared" si="147"/>
        <v>72.141794327319985</v>
      </c>
      <c r="Q549" s="3">
        <f t="shared" si="148"/>
        <v>-89.955188604712802</v>
      </c>
      <c r="R549">
        <f t="shared" si="149"/>
        <v>90.044811395287198</v>
      </c>
      <c r="S549">
        <f t="shared" si="150"/>
        <v>6.7894036535023775E-3</v>
      </c>
      <c r="T549">
        <f t="shared" si="133"/>
        <v>72.141794327319985</v>
      </c>
    </row>
    <row r="550" spans="1:20" x14ac:dyDescent="0.25">
      <c r="A550">
        <f t="shared" si="134"/>
        <v>42.821185789062291</v>
      </c>
      <c r="B550">
        <f t="shared" si="151"/>
        <v>6.8152033873856865</v>
      </c>
      <c r="C550" t="str">
        <f t="shared" si="135"/>
        <v>3.16486729714891-4031.27470711671i</v>
      </c>
      <c r="D550" t="str">
        <f t="shared" si="136"/>
        <v>3.47812499969482-2335.29267236359i</v>
      </c>
      <c r="E550" t="str">
        <f t="shared" si="137"/>
        <v>162.469536929191+0.00508670658899782i</v>
      </c>
      <c r="F550" t="str">
        <f t="shared" si="138"/>
        <v>2.90990990986074-21915.2837937144i</v>
      </c>
      <c r="G550" t="str">
        <f t="shared" si="139"/>
        <v>0.999999999983101-4.11083383568051E-06i</v>
      </c>
      <c r="H550" t="str">
        <f t="shared" si="140"/>
        <v>470.588470437205+0.164094868712041i</v>
      </c>
      <c r="I550" t="str">
        <f t="shared" si="141"/>
        <v>33.6192946671752-69824.70409246i</v>
      </c>
      <c r="K550" t="str">
        <f t="shared" si="142"/>
        <v>0.0106249933989912-7.81578414032064E-06i</v>
      </c>
      <c r="L550" t="str">
        <f t="shared" si="143"/>
        <v>0.00025-69.0098297808369i</v>
      </c>
      <c r="M550" t="str">
        <f t="shared" si="144"/>
        <v>0.0025-18.2673078831627i</v>
      </c>
      <c r="N550">
        <f t="shared" si="145"/>
        <v>90.044981678194887</v>
      </c>
      <c r="O550">
        <f t="shared" si="146"/>
        <v>72.108850551114074</v>
      </c>
      <c r="P550" s="3">
        <f t="shared" si="147"/>
        <v>72.108850551114074</v>
      </c>
      <c r="Q550" s="3">
        <f t="shared" si="148"/>
        <v>-89.955018321805113</v>
      </c>
      <c r="R550">
        <f t="shared" si="149"/>
        <v>90.044981678194887</v>
      </c>
      <c r="S550">
        <f t="shared" si="150"/>
        <v>6.8152033873856866E-3</v>
      </c>
      <c r="T550">
        <f t="shared" si="133"/>
        <v>72.108850551114074</v>
      </c>
    </row>
    <row r="551" spans="1:20" x14ac:dyDescent="0.25">
      <c r="A551">
        <f t="shared" si="134"/>
        <v>42.983906295060727</v>
      </c>
      <c r="B551">
        <f t="shared" si="151"/>
        <v>6.8411011602577521</v>
      </c>
      <c r="C551" t="str">
        <f t="shared" si="135"/>
        <v>3.16486728533289-4016.01386867303i</v>
      </c>
      <c r="D551" t="str">
        <f t="shared" si="136"/>
        <v>3.47812499969251-2326.45215442485i</v>
      </c>
      <c r="E551" t="str">
        <f t="shared" si="137"/>
        <v>162.469536928945+0.00510603608490488i</v>
      </c>
      <c r="F551" t="str">
        <f t="shared" si="138"/>
        <v>2.90990990986036-21832.3209741039i</v>
      </c>
      <c r="G551" t="str">
        <f t="shared" si="139"/>
        <v>0.999999999982972-4.12645500425557E-06i</v>
      </c>
      <c r="H551" t="str">
        <f t="shared" si="140"/>
        <v>470.58847222769+0.164718428723994i</v>
      </c>
      <c r="I551" t="str">
        <f t="shared" si="141"/>
        <v>33.619294630246-69560.3749091461i</v>
      </c>
      <c r="K551" t="str">
        <f t="shared" si="142"/>
        <v>0.0106249933487282-7.84548407726626E-06i</v>
      </c>
      <c r="L551" t="str">
        <f t="shared" si="143"/>
        <v>0.00025-68.7485851572392i</v>
      </c>
      <c r="M551" t="str">
        <f t="shared" si="144"/>
        <v>0.0025-18.1981548945634i</v>
      </c>
      <c r="N551">
        <f t="shared" si="145"/>
        <v>90.045152608173126</v>
      </c>
      <c r="O551">
        <f t="shared" si="146"/>
        <v>72.075906775294456</v>
      </c>
      <c r="P551" s="3">
        <f t="shared" si="147"/>
        <v>72.075906775294456</v>
      </c>
      <c r="Q551" s="3">
        <f t="shared" si="148"/>
        <v>-89.954847391826874</v>
      </c>
      <c r="R551">
        <f t="shared" si="149"/>
        <v>90.045152608173126</v>
      </c>
      <c r="S551">
        <f t="shared" si="150"/>
        <v>6.841101160257752E-3</v>
      </c>
      <c r="T551">
        <f t="shared" si="133"/>
        <v>72.075906775294456</v>
      </c>
    </row>
    <row r="552" spans="1:20" x14ac:dyDescent="0.25">
      <c r="A552">
        <f t="shared" si="134"/>
        <v>43.147245138981958</v>
      </c>
      <c r="B552">
        <f t="shared" si="151"/>
        <v>6.8670973446667318</v>
      </c>
      <c r="C552" t="str">
        <f t="shared" si="135"/>
        <v>3.16486727342686-4000.81080193707i</v>
      </c>
      <c r="D552" t="str">
        <f t="shared" si="136"/>
        <v>3.47812499969015-2317.6451032814i</v>
      </c>
      <c r="E552" t="str">
        <f t="shared" si="137"/>
        <v>162.469536928693+0.00512543903302169i</v>
      </c>
      <c r="F552" t="str">
        <f t="shared" si="138"/>
        <v>2.90990990985998-21749.6722197602i</v>
      </c>
      <c r="G552" t="str">
        <f t="shared" si="139"/>
        <v>0.999999999982843-0.0000041421355332712i</v>
      </c>
      <c r="H552" t="str">
        <f t="shared" si="140"/>
        <v>470.588474031804+0.165344358258391i</v>
      </c>
      <c r="I552" t="str">
        <f t="shared" si="141"/>
        <v>33.619294593035-69297.0463751776i</v>
      </c>
      <c r="K552" t="str">
        <f t="shared" si="142"/>
        <v>0.0106249932980826-7.87529687348262E-06i</v>
      </c>
      <c r="L552" t="str">
        <f t="shared" si="143"/>
        <v>0.00025-68.48832950512i</v>
      </c>
      <c r="M552" t="str">
        <f t="shared" si="144"/>
        <v>0.0025-18.1292636925318i</v>
      </c>
      <c r="N552">
        <f t="shared" si="145"/>
        <v>90.04532418768072</v>
      </c>
      <c r="O552">
        <f t="shared" si="146"/>
        <v>72.042962999863803</v>
      </c>
      <c r="P552" s="3">
        <f t="shared" si="147"/>
        <v>72.042962999863803</v>
      </c>
      <c r="Q552" s="3">
        <f t="shared" si="148"/>
        <v>-89.95467581231928</v>
      </c>
      <c r="R552">
        <f t="shared" si="149"/>
        <v>90.04532418768072</v>
      </c>
      <c r="S552">
        <f t="shared" si="150"/>
        <v>6.8670973446667317E-3</v>
      </c>
      <c r="T552">
        <f t="shared" si="133"/>
        <v>72.042962999863803</v>
      </c>
    </row>
    <row r="553" spans="1:20" x14ac:dyDescent="0.25">
      <c r="A553">
        <f t="shared" si="134"/>
        <v>43.311204670510094</v>
      </c>
      <c r="B553">
        <f t="shared" si="151"/>
        <v>6.8931923145764653</v>
      </c>
      <c r="C553" t="str">
        <f t="shared" si="135"/>
        <v>3.16486726143018-3985.66528820771i</v>
      </c>
      <c r="D553" t="str">
        <f t="shared" si="136"/>
        <v>3.47812499968779-2308.87139224086i</v>
      </c>
      <c r="E553" t="str">
        <f t="shared" si="137"/>
        <v>162.469536928441+0.00514491571246709i</v>
      </c>
      <c r="F553" t="str">
        <f t="shared" si="138"/>
        <v>2.90990990985962-21667.3363417534i</v>
      </c>
      <c r="G553" t="str">
        <f t="shared" si="139"/>
        <v>0.999999999982712-4.15787564829709E-06i</v>
      </c>
      <c r="H553" t="str">
        <f t="shared" si="140"/>
        <v>470.588475849658+0.16597266631936i</v>
      </c>
      <c r="I553" t="str">
        <f t="shared" si="141"/>
        <v>33.6192945555413-69034.7147024867i</v>
      </c>
      <c r="K553" t="str">
        <f t="shared" si="142"/>
        <v>0.0106249932470513-0.0000079052229578294i</v>
      </c>
      <c r="L553" t="str">
        <f t="shared" si="143"/>
        <v>0.00025-68.2290590806138i</v>
      </c>
      <c r="M553" t="str">
        <f t="shared" si="144"/>
        <v>0.0025-18.0606332860448i</v>
      </c>
      <c r="N553">
        <f t="shared" si="145"/>
        <v>90.045496419185824</v>
      </c>
      <c r="O553">
        <f t="shared" si="146"/>
        <v>72.010019224825328</v>
      </c>
      <c r="P553" s="3">
        <f t="shared" si="147"/>
        <v>72.010019224825328</v>
      </c>
      <c r="Q553" s="3">
        <f t="shared" si="148"/>
        <v>-89.954503580814176</v>
      </c>
      <c r="R553">
        <f t="shared" si="149"/>
        <v>90.045496419185824</v>
      </c>
      <c r="S553">
        <f t="shared" si="150"/>
        <v>6.8931923145764649E-3</v>
      </c>
      <c r="T553">
        <f t="shared" si="133"/>
        <v>72.010019224825328</v>
      </c>
    </row>
    <row r="554" spans="1:20" x14ac:dyDescent="0.25">
      <c r="A554">
        <f t="shared" si="134"/>
        <v>43.47578724825803</v>
      </c>
      <c r="B554">
        <f t="shared" si="151"/>
        <v>6.9193864453718561</v>
      </c>
      <c r="C554" t="str">
        <f t="shared" si="135"/>
        <v>3.16486724934215-3970.57710961157i</v>
      </c>
      <c r="D554" t="str">
        <f t="shared" si="136"/>
        <v>3.47812499968542-2300.13089509043i</v>
      </c>
      <c r="E554" t="str">
        <f t="shared" si="137"/>
        <v>162.469536928187+0.00516446640342128i</v>
      </c>
      <c r="F554" t="str">
        <f t="shared" si="138"/>
        <v>2.90990990985922-21585.312155654i</v>
      </c>
      <c r="G554" t="str">
        <f t="shared" si="139"/>
        <v>0.99999999998258-4.17367557576007E-06i</v>
      </c>
      <c r="H554" t="str">
        <f t="shared" si="140"/>
        <v>470.588477681354+0.166603361945235i</v>
      </c>
      <c r="I554" t="str">
        <f t="shared" si="141"/>
        <v>33.6192945177619-68773.3761173431i</v>
      </c>
      <c r="K554" t="str">
        <f t="shared" si="142"/>
        <v>0.0106249931956314-7.93526276079579E-06i</v>
      </c>
      <c r="L554" t="str">
        <f t="shared" si="143"/>
        <v>0.00025-67.9707701540285i</v>
      </c>
      <c r="M554" t="str">
        <f t="shared" si="144"/>
        <v>0.0025-17.992262687831i</v>
      </c>
      <c r="N554">
        <f t="shared" si="145"/>
        <v>90.045669305165987</v>
      </c>
      <c r="O554">
        <f t="shared" si="146"/>
        <v>71.977075450181829</v>
      </c>
      <c r="P554" s="3">
        <f t="shared" si="147"/>
        <v>71.977075450181829</v>
      </c>
      <c r="Q554" s="3">
        <f t="shared" si="148"/>
        <v>-89.954330694834013</v>
      </c>
      <c r="R554">
        <f t="shared" si="149"/>
        <v>90.045669305165987</v>
      </c>
      <c r="S554">
        <f t="shared" si="150"/>
        <v>6.9193864453718562E-3</v>
      </c>
      <c r="T554">
        <f t="shared" si="133"/>
        <v>71.977075450181829</v>
      </c>
    </row>
    <row r="555" spans="1:20" x14ac:dyDescent="0.25">
      <c r="A555">
        <f t="shared" si="134"/>
        <v>43.640995239801413</v>
      </c>
      <c r="B555">
        <f t="shared" si="151"/>
        <v>6.9456801138642694</v>
      </c>
      <c r="C555" t="str">
        <f t="shared" si="135"/>
        <v>3.16486723716202-3955.54604910013i</v>
      </c>
      <c r="D555" t="str">
        <f t="shared" si="136"/>
        <v>3.47812499968302-2291.42348609514i</v>
      </c>
      <c r="E555" t="str">
        <f t="shared" si="137"/>
        <v>162.46953692793+0.00518409138713025i</v>
      </c>
      <c r="F555" t="str">
        <f t="shared" si="138"/>
        <v>2.90990990985883-21503.5984815167i</v>
      </c>
      <c r="G555" t="str">
        <f t="shared" si="139"/>
        <v>0.999999999982448-0.0000041895355429474i</v>
      </c>
      <c r="H555" t="str">
        <f t="shared" si="140"/>
        <v>470.588479527001+0.167236454208697i</v>
      </c>
      <c r="I555" t="str">
        <f t="shared" si="141"/>
        <v>33.6192944796952-68513.0268603044i</v>
      </c>
      <c r="K555" t="str">
        <f t="shared" si="142"/>
        <v>0.0106249931438199-7.96541671450678E-06i</v>
      </c>
      <c r="L555" t="str">
        <f t="shared" si="143"/>
        <v>0.00025-67.7134590097912i</v>
      </c>
      <c r="M555" t="str">
        <f t="shared" si="144"/>
        <v>0.0025-17.9241509143565i</v>
      </c>
      <c r="N555">
        <f t="shared" si="145"/>
        <v>90.045842848108123</v>
      </c>
      <c r="O555">
        <f t="shared" si="146"/>
        <v>71.944131675936291</v>
      </c>
      <c r="P555" s="3">
        <f t="shared" si="147"/>
        <v>71.944131675936291</v>
      </c>
      <c r="Q555" s="3">
        <f t="shared" si="148"/>
        <v>-89.954157151891877</v>
      </c>
      <c r="R555">
        <f t="shared" si="149"/>
        <v>90.045842848108123</v>
      </c>
      <c r="S555">
        <f t="shared" si="150"/>
        <v>6.9456801138642697E-3</v>
      </c>
      <c r="T555">
        <f t="shared" si="133"/>
        <v>71.944131675936291</v>
      </c>
    </row>
    <row r="556" spans="1:20" x14ac:dyDescent="0.25">
      <c r="A556">
        <f t="shared" si="134"/>
        <v>43.806831021712661</v>
      </c>
      <c r="B556">
        <f t="shared" si="151"/>
        <v>6.9720736982969536</v>
      </c>
      <c r="C556" t="str">
        <f t="shared" si="135"/>
        <v>3.16486722488922-3940.57189044666i</v>
      </c>
      <c r="D556" t="str">
        <f t="shared" si="136"/>
        <v>3.4781249996806-2282.74903999598i</v>
      </c>
      <c r="E556" t="str">
        <f t="shared" si="137"/>
        <v>162.469536927673+0.00520379094590687i</v>
      </c>
      <c r="F556" t="str">
        <f t="shared" si="138"/>
        <v>2.90990990985844-21422.1941438629i</v>
      </c>
      <c r="G556" t="str">
        <f t="shared" si="139"/>
        <v>0.999999999982314-4.20545577801004E-06i</v>
      </c>
      <c r="H556" t="str">
        <f t="shared" si="140"/>
        <v>470.588481386697+0.1678719522169i</v>
      </c>
      <c r="I556" t="str">
        <f t="shared" si="141"/>
        <v>33.6192944413382-68253.6631861581i</v>
      </c>
      <c r="K556" t="str">
        <f t="shared" si="142"/>
        <v>0.010624993091614-7.99568525272949E-06i</v>
      </c>
      <c r="L556" t="str">
        <f t="shared" si="143"/>
        <v>0.00025-67.4571219463947i</v>
      </c>
      <c r="M556" t="str">
        <f t="shared" si="144"/>
        <v>0.0025-17.8562969858104i</v>
      </c>
      <c r="N556">
        <f t="shared" si="145"/>
        <v>90.046017050508695</v>
      </c>
      <c r="O556">
        <f t="shared" si="146"/>
        <v>71.911187902092038</v>
      </c>
      <c r="P556" s="3">
        <f t="shared" si="147"/>
        <v>71.911187902092038</v>
      </c>
      <c r="Q556" s="3">
        <f t="shared" si="148"/>
        <v>-89.953982949491305</v>
      </c>
      <c r="R556">
        <f t="shared" si="149"/>
        <v>90.046017050508695</v>
      </c>
      <c r="S556">
        <f t="shared" si="150"/>
        <v>6.9720736982969538E-3</v>
      </c>
      <c r="T556">
        <f t="shared" ref="T556:T619" si="152">P556</f>
        <v>71.911187902092038</v>
      </c>
    </row>
    <row r="557" spans="1:20" x14ac:dyDescent="0.25">
      <c r="A557">
        <f t="shared" ref="A557:A620" si="153">2*PI()*B557</f>
        <v>43.973296979595169</v>
      </c>
      <c r="B557">
        <f t="shared" si="151"/>
        <v>6.9985675783504826</v>
      </c>
      <c r="C557" t="str">
        <f t="shared" ref="C557:C620" si="154">IMPRODUCT(D557,E557,$C$40,,K557,$C$41)</f>
        <v>3.16486721252296-3925.65441824275i</v>
      </c>
      <c r="D557" t="str">
        <f t="shared" ref="D557:D620" si="155">IMDIV(IMPRODUCT($C$37,$C$38,COMPLEX(1,A557/$C$38)),IMSUM(-1*A557*A557/$C$39,COMPLEX(0,1*A557)))</f>
        <v>3.47812499967817-2274.10743200814i</v>
      </c>
      <c r="E557" t="str">
        <f t="shared" ref="E557:E620" si="156">IMDIV(IMPRODUCT(IMSUM(F557,G557),$C$29,H557),IMSUM(1,I557))</f>
        <v>162.469536927412+0.00522356536313917i</v>
      </c>
      <c r="F557" t="str">
        <f t="shared" ref="F557:F620" si="157">IMDIV(IMPRODUCT($C$14,$C$15,COMPLEX(1,A557/$C$15)),IMSUM(-1*A557*A557/$C$16,COMPLEX(0,A557)))</f>
        <v>2.90990990985806-21341.0979716637i</v>
      </c>
      <c r="G557" t="str">
        <f t="shared" ref="G557:G620" si="158">IMDIV(1,COMPLEX(1,A557*$C$9*$C$10))</f>
        <v>0.999999999982179-4.22143650996591E-06i</v>
      </c>
      <c r="H557" t="str">
        <f t="shared" ref="H557:H620" si="159">IMDIV($C$3,IMSUM(K557,COMPLEX(0,$C$28*A557)))</f>
        <v>470.588483260552+0.168509865111609i</v>
      </c>
      <c r="I557" t="str">
        <f t="shared" ref="I557:I620" si="160">IMPRODUCT(F557,$C$29,H557,$C$31)</f>
        <v>33.6192944026891-67995.2813638705i</v>
      </c>
      <c r="K557" t="str">
        <f t="shared" ref="K557:K620" si="161">IF($C$26&lt;=0,IMDIV(1,IMSUM(IMDIV(1,L557),1/$C$18)),IMDIV(1,IMSUM(IMDIV(1,L557),1/$C$18,IMDIV(1,M557))))</f>
        <v>0.0106249930390106-8.02606881087915E-06i</v>
      </c>
      <c r="L557" t="str">
        <f t="shared" ref="L557:L620" si="162">IMSUM($C$21/$C$22,IMDIV(1,COMPLEX(0,$C$20*$C$22*A557)))</f>
        <v>0.00025-67.2017552763448i</v>
      </c>
      <c r="M557" t="str">
        <f t="shared" ref="M557:M620" si="163">IMSUM($C$25/$C$26,IMDIV(1,COMPLEX(0,$C$24*$C$26*A557)))</f>
        <v>0.0025-17.7886999260912i</v>
      </c>
      <c r="N557">
        <f t="shared" ref="N557:N620" si="164">ABS(R557)</f>
        <v>90.046191914873518</v>
      </c>
      <c r="O557">
        <f t="shared" ref="O557:O620" si="165">ABS(P557)</f>
        <v>71.878244128651858</v>
      </c>
      <c r="P557" s="3">
        <f t="shared" ref="P557:P620" si="166">20*LOG10(IMABS(C557))</f>
        <v>71.878244128651858</v>
      </c>
      <c r="Q557" s="3">
        <f t="shared" ref="Q557:Q620" si="167">IMARGUMENT(C557)*180/PI()</f>
        <v>-89.953808085126482</v>
      </c>
      <c r="R557">
        <f t="shared" ref="R557:R620" si="168">IF(Q557&lt;0,Q557+180,Q557-180)</f>
        <v>90.046191914873518</v>
      </c>
      <c r="S557">
        <f t="shared" ref="S557:S620" si="169">B557/1000</f>
        <v>6.9985675783504828E-3</v>
      </c>
      <c r="T557">
        <f t="shared" si="152"/>
        <v>71.878244128651858</v>
      </c>
    </row>
    <row r="558" spans="1:20" x14ac:dyDescent="0.25">
      <c r="A558">
        <f t="shared" si="153"/>
        <v>44.140395508117628</v>
      </c>
      <c r="B558">
        <f t="shared" ref="B558:B621" si="170">B557*(1+B$42)</f>
        <v>7.0251621351482143</v>
      </c>
      <c r="C558" t="str">
        <f t="shared" si="154"/>
        <v>3.16486720006256-3910.79341789564i</v>
      </c>
      <c r="D558" t="str">
        <f t="shared" si="155"/>
        <v>3.47812499967573-2265.49853781919i</v>
      </c>
      <c r="E558" t="str">
        <f t="shared" si="156"/>
        <v>162.469536927152+0.00524341492328897i</v>
      </c>
      <c r="F558" t="str">
        <f t="shared" si="157"/>
        <v>2.90990990985764-21260.3087983237i</v>
      </c>
      <c r="G558" t="str">
        <f t="shared" si="158"/>
        <v>0.999999999982044-0.0000042374779687032i</v>
      </c>
      <c r="H558" t="str">
        <f t="shared" si="159"/>
        <v>470.588485148678+0.169150202069325i</v>
      </c>
      <c r="I558" t="str">
        <f t="shared" si="160"/>
        <v>33.6192943637459-67737.877676534i</v>
      </c>
      <c r="K558" t="str">
        <f t="shared" si="161"/>
        <v>0.0106249929860066-0.0000080565678260255i</v>
      </c>
      <c r="L558" t="str">
        <f t="shared" si="162"/>
        <v>0.00025-66.9473553261056i</v>
      </c>
      <c r="M558" t="str">
        <f t="shared" si="163"/>
        <v>0.0025-17.7213587627926i</v>
      </c>
      <c r="N558">
        <f t="shared" si="164"/>
        <v>90.046367443718083</v>
      </c>
      <c r="O558">
        <f t="shared" si="165"/>
        <v>71.845300355619031</v>
      </c>
      <c r="P558" s="3">
        <f t="shared" si="166"/>
        <v>71.845300355619031</v>
      </c>
      <c r="Q558" s="3">
        <f t="shared" si="167"/>
        <v>-89.953632556281917</v>
      </c>
      <c r="R558">
        <f t="shared" si="168"/>
        <v>90.046367443718083</v>
      </c>
      <c r="S558">
        <f t="shared" si="169"/>
        <v>7.0251621351482144E-3</v>
      </c>
      <c r="T558">
        <f t="shared" si="152"/>
        <v>71.845300355619031</v>
      </c>
    </row>
    <row r="559" spans="1:20" x14ac:dyDescent="0.25">
      <c r="A559">
        <f t="shared" si="153"/>
        <v>44.308129011048479</v>
      </c>
      <c r="B559">
        <f t="shared" si="170"/>
        <v>7.0518577512617773</v>
      </c>
      <c r="C559" t="str">
        <f t="shared" si="154"/>
        <v>3.16486718750726-3895.9886756247i</v>
      </c>
      <c r="D559" t="str">
        <f t="shared" si="155"/>
        <v>3.47812499967326-2256.92223358727i</v>
      </c>
      <c r="E559" t="str">
        <f t="shared" si="156"/>
        <v>162.469536926887+0.00526333991190346i</v>
      </c>
      <c r="F559" t="str">
        <f t="shared" si="157"/>
        <v>2.90990990985727-21179.8254616632i</v>
      </c>
      <c r="G559" t="str">
        <f t="shared" si="158"/>
        <v>0.999999999981907-4.25358038498369E-06i</v>
      </c>
      <c r="H559" t="str">
        <f t="shared" si="159"/>
        <v>470.588487051182+0.169792972301419i</v>
      </c>
      <c r="I559" t="str">
        <f t="shared" si="160"/>
        <v>33.6192943245061-67481.4484213086i</v>
      </c>
      <c r="K559" t="str">
        <f t="shared" si="161"/>
        <v>0.010624992932599-8.08718273689919E-06i</v>
      </c>
      <c r="L559" t="str">
        <f t="shared" si="162"/>
        <v>0.00025-66.6939184360486i</v>
      </c>
      <c r="M559" t="str">
        <f t="shared" si="163"/>
        <v>0.0025-17.6542725271893i</v>
      </c>
      <c r="N559">
        <f t="shared" si="164"/>
        <v>90.04654363956729</v>
      </c>
      <c r="O559">
        <f t="shared" si="165"/>
        <v>71.812356582996301</v>
      </c>
      <c r="P559" s="3">
        <f t="shared" si="166"/>
        <v>71.812356582996301</v>
      </c>
      <c r="Q559" s="3">
        <f t="shared" si="167"/>
        <v>-89.95345636043271</v>
      </c>
      <c r="R559">
        <f t="shared" si="168"/>
        <v>90.04654363956729</v>
      </c>
      <c r="S559">
        <f t="shared" si="169"/>
        <v>7.0518577512617775E-3</v>
      </c>
      <c r="T559">
        <f t="shared" si="152"/>
        <v>71.812356582996301</v>
      </c>
    </row>
    <row r="560" spans="1:20" x14ac:dyDescent="0.25">
      <c r="A560">
        <f t="shared" si="153"/>
        <v>44.47649990129046</v>
      </c>
      <c r="B560">
        <f t="shared" si="170"/>
        <v>7.0786548107165723</v>
      </c>
      <c r="C560" t="str">
        <f t="shared" si="154"/>
        <v>3.1648671748563-3881.23997845887i</v>
      </c>
      <c r="D560" t="str">
        <f t="shared" si="155"/>
        <v>3.47812499967077-2248.3783959394i</v>
      </c>
      <c r="E560" t="str">
        <f t="shared" si="156"/>
        <v>162.469536926621+0.00528334061560994i</v>
      </c>
      <c r="F560" t="str">
        <f t="shared" si="157"/>
        <v>2.90990990985685-21099.6468039026i</v>
      </c>
      <c r="G560" t="str">
        <f t="shared" si="158"/>
        <v>0.999999999981769-4.26974399044604E-06i</v>
      </c>
      <c r="H560" t="str">
        <f t="shared" si="159"/>
        <v>470.588488968173+0.170438185054265i</v>
      </c>
      <c r="I560" t="str">
        <f t="shared" si="160"/>
        <v>33.6192942849677-67225.9899093742i</v>
      </c>
      <c r="K560" t="str">
        <f t="shared" si="161"/>
        <v>0.0106249928787847-8.11791398389791E-06i</v>
      </c>
      <c r="L560" t="str">
        <f t="shared" si="162"/>
        <v>0.00025-66.441440960399i</v>
      </c>
      <c r="M560" t="str">
        <f t="shared" si="163"/>
        <v>0.0025-17.5874402542233i</v>
      </c>
      <c r="N560">
        <f t="shared" si="164"/>
        <v>90.046720504955715</v>
      </c>
      <c r="O560">
        <f t="shared" si="165"/>
        <v>71.779412810787107</v>
      </c>
      <c r="P560" s="3">
        <f t="shared" si="166"/>
        <v>71.779412810787107</v>
      </c>
      <c r="Q560" s="3">
        <f t="shared" si="167"/>
        <v>-89.953279495044285</v>
      </c>
      <c r="R560">
        <f t="shared" si="168"/>
        <v>90.046720504955715</v>
      </c>
      <c r="S560">
        <f t="shared" si="169"/>
        <v>7.0786548107165722E-3</v>
      </c>
      <c r="T560">
        <f t="shared" si="152"/>
        <v>71.779412810787107</v>
      </c>
    </row>
    <row r="561" spans="1:20" x14ac:dyDescent="0.25">
      <c r="A561">
        <f t="shared" si="153"/>
        <v>44.645510600915365</v>
      </c>
      <c r="B561">
        <f t="shared" si="170"/>
        <v>7.1055536989972952</v>
      </c>
      <c r="C561" t="str">
        <f t="shared" si="154"/>
        <v>3.16486716210908-3866.54711423316i</v>
      </c>
      <c r="D561" t="str">
        <f t="shared" si="155"/>
        <v>3.47812499966826-2239.86690196958i</v>
      </c>
      <c r="E561" t="str">
        <f t="shared" si="156"/>
        <v>162.469536926353+0.00530341732212889i</v>
      </c>
      <c r="F561" t="str">
        <f t="shared" si="157"/>
        <v>2.90990990985645-21019.771671645i</v>
      </c>
      <c r="G561" t="str">
        <f t="shared" si="158"/>
        <v>0.99999999998163-4.28596901760915E-06i</v>
      </c>
      <c r="H561" t="str">
        <f t="shared" si="159"/>
        <v>470.588490899758+0.171085849609369i</v>
      </c>
      <c r="I561" t="str">
        <f t="shared" si="160"/>
        <v>33.6192942451281-66971.4984658739i</v>
      </c>
      <c r="K561" t="str">
        <f t="shared" si="161"/>
        <v>0.0106249928245607-8.14876200909282E-06i</v>
      </c>
      <c r="L561" t="str">
        <f t="shared" si="162"/>
        <v>0.00025-66.1899192671836i</v>
      </c>
      <c r="M561" t="str">
        <f t="shared" si="163"/>
        <v>0.0025-17.5208609824898i</v>
      </c>
      <c r="N561">
        <f t="shared" si="164"/>
        <v>90.046898042427586</v>
      </c>
      <c r="O561">
        <f t="shared" si="165"/>
        <v>71.746469038994519</v>
      </c>
      <c r="P561" s="3">
        <f t="shared" si="166"/>
        <v>71.746469038994519</v>
      </c>
      <c r="Q561" s="3">
        <f t="shared" si="167"/>
        <v>-89.953101957572414</v>
      </c>
      <c r="R561">
        <f t="shared" si="168"/>
        <v>90.046898042427586</v>
      </c>
      <c r="S561">
        <f t="shared" si="169"/>
        <v>7.1055536989972955E-3</v>
      </c>
      <c r="T561">
        <f t="shared" si="152"/>
        <v>71.746469038994519</v>
      </c>
    </row>
    <row r="562" spans="1:20" x14ac:dyDescent="0.25">
      <c r="A562">
        <f t="shared" si="153"/>
        <v>44.815163541198842</v>
      </c>
      <c r="B562">
        <f t="shared" si="170"/>
        <v>7.1325548030534849</v>
      </c>
      <c r="C562" t="str">
        <f t="shared" si="154"/>
        <v>3.16486714926479-3851.90987158579i</v>
      </c>
      <c r="D562" t="str">
        <f t="shared" si="155"/>
        <v>3.47812499966574-2231.38762923713i</v>
      </c>
      <c r="E562" t="str">
        <f t="shared" si="156"/>
        <v>162.469536926083+0.00532357032027147i</v>
      </c>
      <c r="F562" t="str">
        <f t="shared" si="157"/>
        <v>2.90990990985604-20940.1989158597i</v>
      </c>
      <c r="G562" t="str">
        <f t="shared" si="158"/>
        <v>0.999999999981491-4.30225569987546E-06i</v>
      </c>
      <c r="H562" t="str">
        <f t="shared" si="159"/>
        <v>470.588492846052+0.171735975283509i</v>
      </c>
      <c r="I562" t="str">
        <f t="shared" si="160"/>
        <v>33.6192942049848-66717.9704298629i</v>
      </c>
      <c r="K562" t="str">
        <f t="shared" si="161"/>
        <v>0.0106249927699238-8.17972725623478E-06i</v>
      </c>
      <c r="L562" t="str">
        <f t="shared" si="162"/>
        <v>0.00025-65.9393497381786i</v>
      </c>
      <c r="M562" t="str">
        <f t="shared" si="163"/>
        <v>0.0025-17.4545337542238i</v>
      </c>
      <c r="N562">
        <f t="shared" si="164"/>
        <v>90.047076254536719</v>
      </c>
      <c r="O562">
        <f t="shared" si="165"/>
        <v>71.713525267621719</v>
      </c>
      <c r="P562" s="3">
        <f t="shared" si="166"/>
        <v>71.713525267621719</v>
      </c>
      <c r="Q562" s="3">
        <f t="shared" si="167"/>
        <v>-89.952923745463281</v>
      </c>
      <c r="R562">
        <f t="shared" si="168"/>
        <v>90.047076254536719</v>
      </c>
      <c r="S562">
        <f t="shared" si="169"/>
        <v>7.132554803053485E-3</v>
      </c>
      <c r="T562">
        <f t="shared" si="152"/>
        <v>71.713525267621719</v>
      </c>
    </row>
    <row r="563" spans="1:20" x14ac:dyDescent="0.25">
      <c r="A563">
        <f t="shared" si="153"/>
        <v>44.985461162655398</v>
      </c>
      <c r="B563">
        <f t="shared" si="170"/>
        <v>7.1596585113050883</v>
      </c>
      <c r="C563" t="str">
        <f t="shared" si="154"/>
        <v>3.16486713632264-3837.32803995504i</v>
      </c>
      <c r="D563" t="str">
        <f t="shared" si="155"/>
        <v>3.47812499966319-2222.94045576485i</v>
      </c>
      <c r="E563" t="str">
        <f t="shared" si="156"/>
        <v>162.46953692581+0.00534379989994875i</v>
      </c>
      <c r="F563" t="str">
        <f t="shared" si="157"/>
        <v>2.90990990985563-20860.9273918659i</v>
      </c>
      <c r="G563" t="str">
        <f t="shared" si="158"/>
        <v>0.99999999998135-4.31860427153438E-06i</v>
      </c>
      <c r="H563" t="str">
        <f t="shared" si="159"/>
        <v>470.588494807169+0.172388571428871i</v>
      </c>
      <c r="I563" t="str">
        <f t="shared" si="160"/>
        <v>33.6192941645365-66465.4021542558i</v>
      </c>
      <c r="K563" t="str">
        <f t="shared" si="161"/>
        <v>0.0106249927148708-0.000008210810170761i</v>
      </c>
      <c r="L563" t="str">
        <f t="shared" si="162"/>
        <v>0.00025-65.689728768857i</v>
      </c>
      <c r="M563" t="str">
        <f t="shared" si="163"/>
        <v>0.0025-17.3884576152857i</v>
      </c>
      <c r="N563">
        <f t="shared" si="164"/>
        <v>90.047255143846712</v>
      </c>
      <c r="O563">
        <f t="shared" si="165"/>
        <v>71.680581496671749</v>
      </c>
      <c r="P563" s="3">
        <f t="shared" si="166"/>
        <v>71.680581496671749</v>
      </c>
      <c r="Q563" s="3">
        <f t="shared" si="167"/>
        <v>-89.952744856153288</v>
      </c>
      <c r="R563">
        <f t="shared" si="168"/>
        <v>90.047255143846712</v>
      </c>
      <c r="S563">
        <f t="shared" si="169"/>
        <v>7.1596585113050887E-3</v>
      </c>
      <c r="T563">
        <f t="shared" si="152"/>
        <v>71.680581496671749</v>
      </c>
    </row>
    <row r="564" spans="1:20" x14ac:dyDescent="0.25">
      <c r="A564">
        <f t="shared" si="153"/>
        <v>45.156405915073492</v>
      </c>
      <c r="B564">
        <f t="shared" si="170"/>
        <v>7.1868652136480478</v>
      </c>
      <c r="C564" t="str">
        <f t="shared" si="154"/>
        <v>3.16486712328198-3822.80140957651i</v>
      </c>
      <c r="D564" t="str">
        <f t="shared" si="155"/>
        <v>3.47812499966062-2214.52526003733i</v>
      </c>
      <c r="E564" t="str">
        <f t="shared" si="156"/>
        <v>162.469536925536+0.00536410635217082i</v>
      </c>
      <c r="F564" t="str">
        <f t="shared" si="157"/>
        <v>2.90990990985524-20781.9559593162i</v>
      </c>
      <c r="G564" t="str">
        <f t="shared" si="158"/>
        <v>0.999999999981208-4.33501496776559E-06i</v>
      </c>
      <c r="H564" t="str">
        <f t="shared" si="159"/>
        <v>470.588496783214+0.173043647433166i</v>
      </c>
      <c r="I564" t="str">
        <f t="shared" si="160"/>
        <v>33.6192941237798-66213.7900057721i</v>
      </c>
      <c r="K564" t="str">
        <f t="shared" si="161"/>
        <v>0.0106249926593987-8.24201119980116E-06i</v>
      </c>
      <c r="L564" t="str">
        <f t="shared" si="162"/>
        <v>0.00025-65.4410527683372i</v>
      </c>
      <c r="M564" t="str">
        <f t="shared" si="163"/>
        <v>0.0025-17.3226316151481i</v>
      </c>
      <c r="N564">
        <f t="shared" si="164"/>
        <v>90.047434712930809</v>
      </c>
      <c r="O564">
        <f t="shared" si="165"/>
        <v>71.647637726148147</v>
      </c>
      <c r="P564" s="3">
        <f t="shared" si="166"/>
        <v>71.647637726148147</v>
      </c>
      <c r="Q564" s="3">
        <f t="shared" si="167"/>
        <v>-89.952565287069191</v>
      </c>
      <c r="R564">
        <f t="shared" si="168"/>
        <v>90.047434712930809</v>
      </c>
      <c r="S564">
        <f t="shared" si="169"/>
        <v>7.1868652136480478E-3</v>
      </c>
      <c r="T564">
        <f t="shared" si="152"/>
        <v>71.647637726148147</v>
      </c>
    </row>
    <row r="565" spans="1:20" x14ac:dyDescent="0.25">
      <c r="A565">
        <f t="shared" si="153"/>
        <v>45.328000257550769</v>
      </c>
      <c r="B565">
        <f t="shared" si="170"/>
        <v>7.2141753014599104</v>
      </c>
      <c r="C565" t="str">
        <f t="shared" si="154"/>
        <v>3.16486711014208-3808.32977147965i</v>
      </c>
      <c r="D565" t="str">
        <f t="shared" si="155"/>
        <v>3.47812499965805-2206.14192099914i</v>
      </c>
      <c r="E565" t="str">
        <f t="shared" si="156"/>
        <v>162.46953692526+0.00538448996905514i</v>
      </c>
      <c r="F565" t="str">
        <f t="shared" si="157"/>
        <v>2.9099099098548-20703.28348218i</v>
      </c>
      <c r="G565" t="str">
        <f t="shared" si="158"/>
        <v>0.999999999981064-4.35148802464247E-06i</v>
      </c>
      <c r="H565" t="str">
        <f t="shared" si="159"/>
        <v>470.588498774307+0.173701212719786i</v>
      </c>
      <c r="I565" t="str">
        <f t="shared" si="160"/>
        <v>33.6192940827126-65963.1303648875i</v>
      </c>
      <c r="K565" t="str">
        <f t="shared" si="161"/>
        <v>0.0106249926035042-8.27333079218393E-06i</v>
      </c>
      <c r="L565" t="str">
        <f t="shared" si="162"/>
        <v>0.00025-65.1933181593318i</v>
      </c>
      <c r="M565" t="str">
        <f t="shared" si="163"/>
        <v>0.0025-17.257054806882i</v>
      </c>
      <c r="N565">
        <f t="shared" si="164"/>
        <v>90.047614964372173</v>
      </c>
      <c r="O565">
        <f t="shared" si="165"/>
        <v>71.614693956053927</v>
      </c>
      <c r="P565" s="3">
        <f t="shared" si="166"/>
        <v>71.614693956053927</v>
      </c>
      <c r="Q565" s="3">
        <f t="shared" si="167"/>
        <v>-89.952385035627827</v>
      </c>
      <c r="R565">
        <f t="shared" si="168"/>
        <v>90.047614964372173</v>
      </c>
      <c r="S565">
        <f t="shared" si="169"/>
        <v>7.2141753014599106E-3</v>
      </c>
      <c r="T565">
        <f t="shared" si="152"/>
        <v>71.614693956053927</v>
      </c>
    </row>
    <row r="566" spans="1:20" x14ac:dyDescent="0.25">
      <c r="A566">
        <f t="shared" si="153"/>
        <v>45.500246658529463</v>
      </c>
      <c r="B566">
        <f t="shared" si="170"/>
        <v>7.2415891676054578</v>
      </c>
      <c r="C566" t="str">
        <f t="shared" si="154"/>
        <v>3.16486709690204-3793.91291748508i</v>
      </c>
      <c r="D566" t="str">
        <f t="shared" si="155"/>
        <v>3.47812499965543-2197.79031805314i</v>
      </c>
      <c r="E566" t="str">
        <f t="shared" si="156"/>
        <v>162.469536924981+0.00540495104383015i</v>
      </c>
      <c r="F566" t="str">
        <f t="shared" si="157"/>
        <v>2.90990990985438-20624.9088287272i</v>
      </c>
      <c r="G566" t="str">
        <f t="shared" si="158"/>
        <v>0.99999999998092-4.36802367913549E-06i</v>
      </c>
      <c r="H566" t="str">
        <f t="shared" si="159"/>
        <v>470.58850078056+0.174361276747933i</v>
      </c>
      <c r="I566" t="str">
        <f t="shared" si="160"/>
        <v>33.6192940413328-65713.4196257783i</v>
      </c>
      <c r="K566" t="str">
        <f t="shared" si="161"/>
        <v>0.0106249925471841-8.30476939844365E-06i</v>
      </c>
      <c r="L566" t="str">
        <f t="shared" si="162"/>
        <v>0.00025-64.946521378095i</v>
      </c>
      <c r="M566" t="str">
        <f t="shared" si="163"/>
        <v>0.0025-17.1917262471428i</v>
      </c>
      <c r="N566">
        <f t="shared" si="164"/>
        <v>90.047795900763646</v>
      </c>
      <c r="O566">
        <f t="shared" si="165"/>
        <v>71.581750186392384</v>
      </c>
      <c r="P566" s="3">
        <f t="shared" si="166"/>
        <v>71.581750186392384</v>
      </c>
      <c r="Q566" s="3">
        <f t="shared" si="167"/>
        <v>-89.952204099236354</v>
      </c>
      <c r="R566">
        <f t="shared" si="168"/>
        <v>90.047795900763646</v>
      </c>
      <c r="S566">
        <f t="shared" si="169"/>
        <v>7.2415891676054578E-3</v>
      </c>
      <c r="T566">
        <f t="shared" si="152"/>
        <v>71.581750186392384</v>
      </c>
    </row>
    <row r="567" spans="1:20" x14ac:dyDescent="0.25">
      <c r="A567">
        <f t="shared" si="153"/>
        <v>45.673147595831871</v>
      </c>
      <c r="B567">
        <f t="shared" si="170"/>
        <v>7.2691072064423583</v>
      </c>
      <c r="C567" t="str">
        <f t="shared" si="154"/>
        <v>3.16486708356126-3779.55064020158i</v>
      </c>
      <c r="D567" t="str">
        <f t="shared" si="155"/>
        <v>3.47812499965282-2189.47033105872i</v>
      </c>
      <c r="E567" t="str">
        <f t="shared" si="156"/>
        <v>162.469536924702+0.00542548987083636i</v>
      </c>
      <c r="F567" t="str">
        <f t="shared" si="157"/>
        <v>2.90990990985395-20546.8308715123i</v>
      </c>
      <c r="G567" t="str">
        <f t="shared" si="158"/>
        <v>0.999999999980775-4.38462216911557E-06i</v>
      </c>
      <c r="H567" t="str">
        <f t="shared" si="159"/>
        <v>470.588502802092+0.175023849012748i</v>
      </c>
      <c r="I567" t="str">
        <f t="shared" si="160"/>
        <v>33.6192939996382-65464.6541962726i</v>
      </c>
      <c r="K567" t="str">
        <f t="shared" si="161"/>
        <v>0.0106249924904351-8.33632747082633E-06i</v>
      </c>
      <c r="L567" t="str">
        <f t="shared" si="162"/>
        <v>0.00025-64.7006588743725i</v>
      </c>
      <c r="M567" t="str">
        <f t="shared" si="163"/>
        <v>0.0025-17.1266449961574i</v>
      </c>
      <c r="N567">
        <f t="shared" si="164"/>
        <v>90.047977524707989</v>
      </c>
      <c r="O567">
        <f t="shared" si="165"/>
        <v>71.548806417166929</v>
      </c>
      <c r="P567" s="3">
        <f t="shared" si="166"/>
        <v>71.548806417166929</v>
      </c>
      <c r="Q567" s="3">
        <f t="shared" si="167"/>
        <v>-89.952022475292011</v>
      </c>
      <c r="R567">
        <f t="shared" si="168"/>
        <v>90.047977524707989</v>
      </c>
      <c r="S567">
        <f t="shared" si="169"/>
        <v>7.2691072064423583E-3</v>
      </c>
      <c r="T567">
        <f t="shared" si="152"/>
        <v>71.548806417166929</v>
      </c>
    </row>
    <row r="568" spans="1:20" x14ac:dyDescent="0.25">
      <c r="A568">
        <f t="shared" si="153"/>
        <v>45.846705556696037</v>
      </c>
      <c r="B568">
        <f t="shared" si="170"/>
        <v>7.2967298138268397</v>
      </c>
      <c r="C568" t="str">
        <f t="shared" si="154"/>
        <v>3.16486707011885-3765.24273302286i</v>
      </c>
      <c r="D568" t="str">
        <f t="shared" si="155"/>
        <v>3.47812499965017-2181.18184033006i</v>
      </c>
      <c r="E568" t="str">
        <f t="shared" si="156"/>
        <v>162.469536924419+0.00544610674553486i</v>
      </c>
      <c r="F568" t="str">
        <f t="shared" si="157"/>
        <v>2.90990990985354-20469.0484873575i</v>
      </c>
      <c r="G568" t="str">
        <f t="shared" si="158"/>
        <v>0.999999999980629-4.40128373335756E-06i</v>
      </c>
      <c r="H568" t="str">
        <f t="shared" si="159"/>
        <v>470.588504839017+0.175688939045453i</v>
      </c>
      <c r="I568" t="str">
        <f t="shared" si="160"/>
        <v>33.6192939576259-65216.8304977955i</v>
      </c>
      <c r="K568" t="str">
        <f t="shared" si="161"/>
        <v>0.010624992433254-8.36800546329667E-06i</v>
      </c>
      <c r="L568" t="str">
        <f t="shared" si="162"/>
        <v>0.00025-64.4557271113495i</v>
      </c>
      <c r="M568" t="str">
        <f t="shared" si="163"/>
        <v>0.0025-17.0618101177101i</v>
      </c>
      <c r="N568">
        <f t="shared" si="164"/>
        <v>90.048159838817853</v>
      </c>
      <c r="O568">
        <f t="shared" si="165"/>
        <v>71.515862648380619</v>
      </c>
      <c r="P568" s="3">
        <f t="shared" si="166"/>
        <v>71.515862648380619</v>
      </c>
      <c r="Q568" s="3">
        <f t="shared" si="167"/>
        <v>-89.951840161182147</v>
      </c>
      <c r="R568">
        <f t="shared" si="168"/>
        <v>90.048159838817853</v>
      </c>
      <c r="S568">
        <f t="shared" si="169"/>
        <v>7.2967298138268393E-3</v>
      </c>
      <c r="T568">
        <f t="shared" si="152"/>
        <v>71.515862648380619</v>
      </c>
    </row>
    <row r="569" spans="1:20" x14ac:dyDescent="0.25">
      <c r="A569">
        <f t="shared" si="153"/>
        <v>46.020923037811478</v>
      </c>
      <c r="B569">
        <f t="shared" si="170"/>
        <v>7.3244573871193817</v>
      </c>
      <c r="C569" t="str">
        <f t="shared" si="154"/>
        <v>3.16486705657406-3750.98899012499i</v>
      </c>
      <c r="D569" t="str">
        <f t="shared" si="155"/>
        <v>3.4781249996475-2172.92472663446i</v>
      </c>
      <c r="E569" t="str">
        <f t="shared" si="156"/>
        <v>162.469536924135+0.0054668019645073i</v>
      </c>
      <c r="F569" t="str">
        <f t="shared" si="157"/>
        <v>2.90990990985312-20391.5605573371i</v>
      </c>
      <c r="G569" t="str">
        <f t="shared" si="158"/>
        <v>0.999999999980481-4.41800861154367E-06i</v>
      </c>
      <c r="H569" t="str">
        <f t="shared" si="159"/>
        <v>470.588506891451+0.176356556413492i</v>
      </c>
      <c r="I569" t="str">
        <f t="shared" si="160"/>
        <v>33.619293915294-64969.9449653197i</v>
      </c>
      <c r="K569" t="str">
        <f t="shared" si="161"/>
        <v>0.0106249923756375-0.0000083998038315443i</v>
      </c>
      <c r="L569" t="str">
        <f t="shared" si="162"/>
        <v>0.00025-64.2117225656001i</v>
      </c>
      <c r="M569" t="str">
        <f t="shared" si="163"/>
        <v>0.0025-16.9972206791294i</v>
      </c>
      <c r="N569">
        <f t="shared" si="164"/>
        <v>90.048342845715794</v>
      </c>
      <c r="O569">
        <f t="shared" si="165"/>
        <v>71.482918880037104</v>
      </c>
      <c r="P569" s="3">
        <f t="shared" si="166"/>
        <v>71.482918880037104</v>
      </c>
      <c r="Q569" s="3">
        <f t="shared" si="167"/>
        <v>-89.951657154284206</v>
      </c>
      <c r="R569">
        <f t="shared" si="168"/>
        <v>90.048342845715794</v>
      </c>
      <c r="S569">
        <f t="shared" si="169"/>
        <v>7.3244573871193821E-3</v>
      </c>
      <c r="T569">
        <f t="shared" si="152"/>
        <v>71.482918880037104</v>
      </c>
    </row>
    <row r="570" spans="1:20" x14ac:dyDescent="0.25">
      <c r="A570">
        <f t="shared" si="153"/>
        <v>46.195802545355164</v>
      </c>
      <c r="B570">
        <f t="shared" si="170"/>
        <v>7.3522903251904355</v>
      </c>
      <c r="C570" t="str">
        <f t="shared" si="154"/>
        <v>3.16486704292617-3736.78920646299i</v>
      </c>
      <c r="D570" t="str">
        <f t="shared" si="155"/>
        <v>3.47812499964482-2164.69887119055i</v>
      </c>
      <c r="E570" t="str">
        <f t="shared" si="156"/>
        <v>162.469536923847+0.00548757582546558i</v>
      </c>
      <c r="F570" t="str">
        <f t="shared" si="157"/>
        <v>2.90990990985267-20314.3659667613i</v>
      </c>
      <c r="G570" t="str">
        <f t="shared" si="158"/>
        <v>0.999999999980333-4.43479704426688E-06i</v>
      </c>
      <c r="H570" t="str">
        <f t="shared" si="159"/>
        <v>470.588508959513+0.177026710720657i</v>
      </c>
      <c r="I570" t="str">
        <f t="shared" si="160"/>
        <v>33.6192938726393-64723.9940473143i</v>
      </c>
      <c r="K570" t="str">
        <f t="shared" si="161"/>
        <v>0.0106249923175823-8.43172303299032E-06i</v>
      </c>
      <c r="L570" t="str">
        <f t="shared" si="162"/>
        <v>0.00025-63.9686417270373i</v>
      </c>
      <c r="M570" t="str">
        <f t="shared" si="163"/>
        <v>0.0025-16.9328757512746i</v>
      </c>
      <c r="N570">
        <f t="shared" si="164"/>
        <v>90.048526548034317</v>
      </c>
      <c r="O570">
        <f t="shared" si="165"/>
        <v>71.449975112139512</v>
      </c>
      <c r="P570" s="3">
        <f t="shared" si="166"/>
        <v>71.449975112139512</v>
      </c>
      <c r="Q570" s="3">
        <f t="shared" si="167"/>
        <v>-89.951473451965683</v>
      </c>
      <c r="R570">
        <f t="shared" si="168"/>
        <v>90.048526548034317</v>
      </c>
      <c r="S570">
        <f t="shared" si="169"/>
        <v>7.3522903251904354E-3</v>
      </c>
      <c r="T570">
        <f t="shared" si="152"/>
        <v>71.449975112139512</v>
      </c>
    </row>
    <row r="571" spans="1:20" x14ac:dyDescent="0.25">
      <c r="A571">
        <f t="shared" si="153"/>
        <v>46.371346595027518</v>
      </c>
      <c r="B571">
        <f t="shared" si="170"/>
        <v>7.3802290284261591</v>
      </c>
      <c r="C571" t="str">
        <f t="shared" si="154"/>
        <v>3.16486702917438-3722.64317776832i</v>
      </c>
      <c r="D571" t="str">
        <f t="shared" si="155"/>
        <v>3.47812499964211-2156.50415566665i</v>
      </c>
      <c r="E571" t="str">
        <f t="shared" si="156"/>
        <v>162.469536923558+0.00550842862724935i</v>
      </c>
      <c r="F571" t="str">
        <f t="shared" si="157"/>
        <v>2.90990990985225-20237.46360516i</v>
      </c>
      <c r="G571" t="str">
        <f t="shared" si="158"/>
        <v>0.999999999980183-4.45164927303442E-06i</v>
      </c>
      <c r="H571" t="str">
        <f t="shared" si="159"/>
        <v>470.58851104332+0.17769941160724i</v>
      </c>
      <c r="I571" t="str">
        <f t="shared" si="160"/>
        <v>33.6192938296598-64478.9742056925i</v>
      </c>
      <c r="K571" t="str">
        <f t="shared" si="161"/>
        <v>0.0106249922590851-8.46376352679404E-06i</v>
      </c>
      <c r="L571" t="str">
        <f t="shared" si="162"/>
        <v>0.00025-63.7264810988617i</v>
      </c>
      <c r="M571" t="str">
        <f t="shared" si="163"/>
        <v>0.0025-16.8687744085222i</v>
      </c>
      <c r="N571">
        <f t="shared" si="164"/>
        <v>90.048710948416016</v>
      </c>
      <c r="O571">
        <f t="shared" si="165"/>
        <v>71.417031344691495</v>
      </c>
      <c r="P571" s="3">
        <f t="shared" si="166"/>
        <v>71.417031344691495</v>
      </c>
      <c r="Q571" s="3">
        <f t="shared" si="167"/>
        <v>-89.951289051583984</v>
      </c>
      <c r="R571">
        <f t="shared" si="168"/>
        <v>90.048710948416016</v>
      </c>
      <c r="S571">
        <f t="shared" si="169"/>
        <v>7.3802290284261593E-3</v>
      </c>
      <c r="T571">
        <f t="shared" si="152"/>
        <v>71.417031344691495</v>
      </c>
    </row>
    <row r="572" spans="1:20" x14ac:dyDescent="0.25">
      <c r="A572">
        <f t="shared" si="153"/>
        <v>46.547557712088626</v>
      </c>
      <c r="B572">
        <f t="shared" si="170"/>
        <v>7.408273898734179</v>
      </c>
      <c r="C572" t="str">
        <f t="shared" si="154"/>
        <v>3.16486701531785-3708.55070054547i</v>
      </c>
      <c r="D572" t="str">
        <f t="shared" si="155"/>
        <v>3.47812499963939-2148.34046217901i</v>
      </c>
      <c r="E572" t="str">
        <f t="shared" si="156"/>
        <v>162.469536923266+0.00552936066983682i</v>
      </c>
      <c r="F572" t="str">
        <f t="shared" si="157"/>
        <v>2.90990990985181-20160.8523662668i</v>
      </c>
      <c r="G572" t="str">
        <f t="shared" si="158"/>
        <v>0.999999999980032-4.46856554027128E-06i</v>
      </c>
      <c r="H572" t="str">
        <f t="shared" si="159"/>
        <v>470.588513142997+0.178374668750167i</v>
      </c>
      <c r="I572" t="str">
        <f t="shared" si="160"/>
        <v>33.6192937863533-64234.8819157621i</v>
      </c>
      <c r="K572" t="str">
        <f t="shared" si="161"/>
        <v>0.0106249922001424-8.49592577385948E-06i</v>
      </c>
      <c r="L572" t="str">
        <f t="shared" si="162"/>
        <v>0.00025-63.4852371975111i</v>
      </c>
      <c r="M572" t="str">
        <f t="shared" si="163"/>
        <v>0.0025-16.8049157287529i</v>
      </c>
      <c r="N572">
        <f t="shared" si="164"/>
        <v>90.048896049513431</v>
      </c>
      <c r="O572">
        <f t="shared" si="165"/>
        <v>71.384087577696135</v>
      </c>
      <c r="P572" s="3">
        <f t="shared" si="166"/>
        <v>71.384087577696135</v>
      </c>
      <c r="Q572" s="3">
        <f t="shared" si="167"/>
        <v>-89.951103950486569</v>
      </c>
      <c r="R572">
        <f t="shared" si="168"/>
        <v>90.048896049513431</v>
      </c>
      <c r="S572">
        <f t="shared" si="169"/>
        <v>7.408273898734179E-3</v>
      </c>
      <c r="T572">
        <f t="shared" si="152"/>
        <v>71.384087577696135</v>
      </c>
    </row>
    <row r="573" spans="1:20" x14ac:dyDescent="0.25">
      <c r="A573">
        <f t="shared" si="153"/>
        <v>46.72443843139456</v>
      </c>
      <c r="B573">
        <f t="shared" si="170"/>
        <v>7.4364253395493689</v>
      </c>
      <c r="C573" t="str">
        <f t="shared" si="154"/>
        <v>3.16486700135583-3694.51157206958i</v>
      </c>
      <c r="D573" t="str">
        <f t="shared" si="155"/>
        <v>3.47812499963664-2140.20767329018i</v>
      </c>
      <c r="E573" t="str">
        <f t="shared" si="156"/>
        <v>162.469536922974+0.00555037225434276i</v>
      </c>
      <c r="F573" t="str">
        <f t="shared" si="157"/>
        <v>2.90990990985137-20084.5311480034i</v>
      </c>
      <c r="G573" t="str">
        <f t="shared" si="158"/>
        <v>0.99999999997988-4.48554608932363E-06i</v>
      </c>
      <c r="H573" t="str">
        <f t="shared" si="159"/>
        <v>470.588515258661+0.179052491863126i</v>
      </c>
      <c r="I573" t="str">
        <f t="shared" si="160"/>
        <v>33.6192937427168-63991.7136661731i</v>
      </c>
      <c r="K573" t="str">
        <f t="shared" si="161"/>
        <v>0.0106249921407509-8.52821023684192E-06i</v>
      </c>
      <c r="L573" t="str">
        <f t="shared" si="162"/>
        <v>0.00025-63.2449065526113i</v>
      </c>
      <c r="M573" t="str">
        <f t="shared" si="163"/>
        <v>0.0025-16.7412987933383i</v>
      </c>
      <c r="N573">
        <f t="shared" si="164"/>
        <v>90.049081853989222</v>
      </c>
      <c r="O573">
        <f t="shared" si="165"/>
        <v>71.351143811157286</v>
      </c>
      <c r="P573" s="3">
        <f t="shared" si="166"/>
        <v>71.351143811157286</v>
      </c>
      <c r="Q573" s="3">
        <f t="shared" si="167"/>
        <v>-89.950918146010778</v>
      </c>
      <c r="R573">
        <f t="shared" si="168"/>
        <v>90.049081853989222</v>
      </c>
      <c r="S573">
        <f t="shared" si="169"/>
        <v>7.4364253395493686E-3</v>
      </c>
      <c r="T573">
        <f t="shared" si="152"/>
        <v>71.351143811157286</v>
      </c>
    </row>
    <row r="574" spans="1:20" x14ac:dyDescent="0.25">
      <c r="A574">
        <f t="shared" si="153"/>
        <v>46.90199129743386</v>
      </c>
      <c r="B574">
        <f t="shared" si="170"/>
        <v>7.4646837558396566</v>
      </c>
      <c r="C574" t="str">
        <f t="shared" si="154"/>
        <v>3.16486698728747-3680.52559038289i</v>
      </c>
      <c r="D574" t="str">
        <f t="shared" si="155"/>
        <v>3.47812499963389-2132.10567200724i</v>
      </c>
      <c r="E574" t="str">
        <f t="shared" si="156"/>
        <v>162.469536922677+0.00557146368303092i</v>
      </c>
      <c r="F574" t="str">
        <f t="shared" si="157"/>
        <v>2.90990990985092-20008.4988524634i</v>
      </c>
      <c r="G574" t="str">
        <f t="shared" si="158"/>
        <v>0.999999999979727-4.50259116446237E-06i</v>
      </c>
      <c r="H574" t="str">
        <f t="shared" si="159"/>
        <v>470.588517390438+0.179732890696729i</v>
      </c>
      <c r="I574" t="str">
        <f t="shared" si="160"/>
        <v>33.6192936987486-63749.4659588692i</v>
      </c>
      <c r="K574" t="str">
        <f t="shared" si="161"/>
        <v>0.0106249920809071-8.56061738015483E-06i</v>
      </c>
      <c r="L574" t="str">
        <f t="shared" si="162"/>
        <v>0.00025-63.005485706925i</v>
      </c>
      <c r="M574" t="str">
        <f t="shared" si="163"/>
        <v>0.0025-16.6779226871272i</v>
      </c>
      <c r="N574">
        <f t="shared" si="164"/>
        <v>90.049268364516152</v>
      </c>
      <c r="O574">
        <f t="shared" si="165"/>
        <v>71.318200045077973</v>
      </c>
      <c r="P574" s="3">
        <f t="shared" si="166"/>
        <v>71.318200045077973</v>
      </c>
      <c r="Q574" s="3">
        <f t="shared" si="167"/>
        <v>-89.950731635483848</v>
      </c>
      <c r="R574">
        <f t="shared" si="168"/>
        <v>90.049268364516152</v>
      </c>
      <c r="S574">
        <f t="shared" si="169"/>
        <v>7.4646837558396562E-3</v>
      </c>
      <c r="T574">
        <f t="shared" si="152"/>
        <v>71.318200045077973</v>
      </c>
    </row>
    <row r="575" spans="1:20" x14ac:dyDescent="0.25">
      <c r="A575">
        <f t="shared" si="153"/>
        <v>47.080218864364106</v>
      </c>
      <c r="B575">
        <f t="shared" si="170"/>
        <v>7.4930495541118471</v>
      </c>
      <c r="C575" t="str">
        <f t="shared" si="154"/>
        <v>3.16486697311194-3666.59255429255i</v>
      </c>
      <c r="D575" t="str">
        <f t="shared" si="155"/>
        <v>3.47812499963108-2124.0343417802i</v>
      </c>
      <c r="E575" t="str">
        <f t="shared" si="156"/>
        <v>162.46953692238+0.00559263525930834i</v>
      </c>
      <c r="F575" t="str">
        <f t="shared" si="157"/>
        <v>2.90990990985046-19932.7543858968i</v>
      </c>
      <c r="G575" t="str">
        <f t="shared" si="158"/>
        <v>0.999999999979572-4.51970101088662E-06i</v>
      </c>
      <c r="H575" t="str">
        <f t="shared" si="159"/>
        <v>470.588519538444+0.180415875038627i</v>
      </c>
      <c r="I575" t="str">
        <f t="shared" si="160"/>
        <v>33.6192936544456-63508.1353090351i</v>
      </c>
      <c r="K575" t="str">
        <f t="shared" si="161"/>
        <v>0.0106249920206077-8.59314766997626E-06i</v>
      </c>
      <c r="L575" t="str">
        <f t="shared" si="162"/>
        <v>0.00025-62.766971216303i</v>
      </c>
      <c r="M575" t="str">
        <f t="shared" si="163"/>
        <v>0.0025-16.6147864984331i</v>
      </c>
      <c r="N575">
        <f t="shared" si="164"/>
        <v>90.049455583777146</v>
      </c>
      <c r="O575">
        <f t="shared" si="165"/>
        <v>71.285256279462146</v>
      </c>
      <c r="P575" s="3">
        <f t="shared" si="166"/>
        <v>71.285256279462146</v>
      </c>
      <c r="Q575" s="3">
        <f t="shared" si="167"/>
        <v>-89.950544416222854</v>
      </c>
      <c r="R575">
        <f t="shared" si="168"/>
        <v>90.049455583777146</v>
      </c>
      <c r="S575">
        <f t="shared" si="169"/>
        <v>7.4930495541118474E-3</v>
      </c>
      <c r="T575">
        <f t="shared" si="152"/>
        <v>71.285256279462146</v>
      </c>
    </row>
    <row r="576" spans="1:20" x14ac:dyDescent="0.25">
      <c r="A576">
        <f t="shared" si="153"/>
        <v>47.259123696048697</v>
      </c>
      <c r="B576">
        <f t="shared" si="170"/>
        <v>7.5215231424174727</v>
      </c>
      <c r="C576" t="str">
        <f t="shared" si="154"/>
        <v>3.16486695882856-3652.71226336705i</v>
      </c>
      <c r="D576" t="str">
        <f t="shared" si="155"/>
        <v>3.47812499962827-2115.99356650025i</v>
      </c>
      <c r="E576" t="str">
        <f t="shared" si="156"/>
        <v>162.46953692208+0.0056138872877394i</v>
      </c>
      <c r="F576" t="str">
        <f t="shared" si="157"/>
        <v>2.90990990985001-19857.2966586939i</v>
      </c>
      <c r="G576" t="str">
        <f t="shared" si="158"/>
        <v>0.999999999979417-0.0000045368758747273i</v>
      </c>
      <c r="H576" t="str">
        <f t="shared" si="159"/>
        <v>470.588521702803+0.181101454713665i</v>
      </c>
      <c r="I576" t="str">
        <f t="shared" si="160"/>
        <v>33.6192936098046-63267.7182450481i</v>
      </c>
      <c r="K576" t="str">
        <f t="shared" si="161"/>
        <v>0.0106249919598492-8.62580157425561E-06i</v>
      </c>
      <c r="L576" t="str">
        <f t="shared" si="162"/>
        <v>0.00025-62.5293596496342i</v>
      </c>
      <c r="M576" t="str">
        <f t="shared" si="163"/>
        <v>0.0025-16.5518893190208i</v>
      </c>
      <c r="N576">
        <f t="shared" si="164"/>
        <v>90.049643514465345</v>
      </c>
      <c r="O576">
        <f t="shared" si="165"/>
        <v>71.252312514313061</v>
      </c>
      <c r="P576" s="3">
        <f t="shared" si="166"/>
        <v>71.252312514313061</v>
      </c>
      <c r="Q576" s="3">
        <f t="shared" si="167"/>
        <v>-89.950356485534655</v>
      </c>
      <c r="R576">
        <f t="shared" si="168"/>
        <v>90.049643514465345</v>
      </c>
      <c r="S576">
        <f t="shared" si="169"/>
        <v>7.5215231424174724E-3</v>
      </c>
      <c r="T576">
        <f t="shared" si="152"/>
        <v>71.252312514313061</v>
      </c>
    </row>
    <row r="577" spans="1:20" x14ac:dyDescent="0.25">
      <c r="A577">
        <f t="shared" si="153"/>
        <v>47.438708366093685</v>
      </c>
      <c r="B577">
        <f t="shared" si="170"/>
        <v>7.5501049303586596</v>
      </c>
      <c r="C577" t="str">
        <f t="shared" si="154"/>
        <v>3.16486694443641-3638.88451793372i</v>
      </c>
      <c r="D577" t="str">
        <f t="shared" si="155"/>
        <v>3.47812499962545-2107.98323049815i</v>
      </c>
      <c r="E577" t="str">
        <f t="shared" si="156"/>
        <v>162.469536921776+0.00563522007404508i</v>
      </c>
      <c r="F577" t="str">
        <f t="shared" si="157"/>
        <v>2.90990990984956-19782.12458537i</v>
      </c>
      <c r="G577" t="str">
        <f t="shared" si="158"/>
        <v>0.99999999997926-4.55411600305054E-06i</v>
      </c>
      <c r="H577" t="str">
        <f t="shared" si="159"/>
        <v>470.588523883646+0.181789639584029i</v>
      </c>
      <c r="I577" t="str">
        <f t="shared" si="160"/>
        <v>33.6192935648237-63028.2113084291i</v>
      </c>
      <c r="K577" t="str">
        <f t="shared" si="161"/>
        <v>0.010624991898628-8.65857956272041E-06i</v>
      </c>
      <c r="L577" t="str">
        <f t="shared" si="162"/>
        <v>0.00025-62.2926475887969i</v>
      </c>
      <c r="M577" t="str">
        <f t="shared" si="163"/>
        <v>0.0025-16.4892302440933i</v>
      </c>
      <c r="N577">
        <f t="shared" si="164"/>
        <v>90.04983215928408</v>
      </c>
      <c r="O577">
        <f t="shared" si="165"/>
        <v>71.219368749634256</v>
      </c>
      <c r="P577" s="3">
        <f t="shared" si="166"/>
        <v>71.219368749634256</v>
      </c>
      <c r="Q577" s="3">
        <f t="shared" si="167"/>
        <v>-89.95016784071592</v>
      </c>
      <c r="R577">
        <f t="shared" si="168"/>
        <v>90.04983215928408</v>
      </c>
      <c r="S577">
        <f t="shared" si="169"/>
        <v>7.5501049303586592E-3</v>
      </c>
      <c r="T577">
        <f t="shared" si="152"/>
        <v>71.219368749634256</v>
      </c>
    </row>
    <row r="578" spans="1:20" x14ac:dyDescent="0.25">
      <c r="A578">
        <f t="shared" si="153"/>
        <v>47.618975457884837</v>
      </c>
      <c r="B578">
        <f t="shared" si="170"/>
        <v>7.5787953290940226</v>
      </c>
      <c r="C578" t="str">
        <f t="shared" si="154"/>
        <v>3.16486692993464-3625.10911907587i</v>
      </c>
      <c r="D578" t="str">
        <f t="shared" si="155"/>
        <v>3.4781249996226-2100.00321854252i</v>
      </c>
      <c r="E578" t="str">
        <f t="shared" si="156"/>
        <v>162.469536921472+0.00565663392510475i</v>
      </c>
      <c r="F578" t="str">
        <f t="shared" si="157"/>
        <v>2.90990990984909-19707.2370845496i</v>
      </c>
      <c r="G578" t="str">
        <f t="shared" si="158"/>
        <v>0.999999999979102-4.57142164386141E-06i</v>
      </c>
      <c r="H578" t="str">
        <f t="shared" si="159"/>
        <v>470.588526081096+0.18248043954938i</v>
      </c>
      <c r="I578" t="str">
        <f t="shared" si="160"/>
        <v>33.6192935195009-62789.6110537899i</v>
      </c>
      <c r="K578" t="str">
        <f t="shared" si="161"/>
        <v>0.0106249918369406-8.69148210688325E-06i</v>
      </c>
      <c r="L578" t="str">
        <f t="shared" si="162"/>
        <v>0.00025-62.0568316286083i</v>
      </c>
      <c r="M578" t="str">
        <f t="shared" si="163"/>
        <v>0.0025-16.4268083722786i</v>
      </c>
      <c r="N578">
        <f t="shared" si="164"/>
        <v>90.050021520947013</v>
      </c>
      <c r="O578">
        <f t="shared" si="165"/>
        <v>71.186424985429426</v>
      </c>
      <c r="P578" s="3">
        <f t="shared" si="166"/>
        <v>71.186424985429426</v>
      </c>
      <c r="Q578" s="3">
        <f t="shared" si="167"/>
        <v>-89.949978479052987</v>
      </c>
      <c r="R578">
        <f t="shared" si="168"/>
        <v>90.050021520947013</v>
      </c>
      <c r="S578">
        <f t="shared" si="169"/>
        <v>7.578795329094023E-3</v>
      </c>
      <c r="T578">
        <f t="shared" si="152"/>
        <v>71.186424985429426</v>
      </c>
    </row>
    <row r="579" spans="1:20" x14ac:dyDescent="0.25">
      <c r="A579">
        <f t="shared" si="153"/>
        <v>47.799927564624802</v>
      </c>
      <c r="B579">
        <f t="shared" si="170"/>
        <v>7.6075947513445801</v>
      </c>
      <c r="C579" t="str">
        <f t="shared" si="154"/>
        <v>3.16486691532251-3611.38586862973i</v>
      </c>
      <c r="D579" t="str">
        <f t="shared" si="155"/>
        <v>3.47812499961973-2092.0534158382i</v>
      </c>
      <c r="E579" t="str">
        <f t="shared" si="156"/>
        <v>162.469536921164+0.00567812914896797i</v>
      </c>
      <c r="F579" t="str">
        <f t="shared" si="157"/>
        <v>2.90990990984865-19632.6330789509i</v>
      </c>
      <c r="G579" t="str">
        <f t="shared" si="158"/>
        <v>0.999999999978943-4.58879304610735E-06i</v>
      </c>
      <c r="H579" t="str">
        <f t="shared" si="159"/>
        <v>470.588528295274+0.183173864546982i</v>
      </c>
      <c r="I579" t="str">
        <f t="shared" si="160"/>
        <v>33.6192934738322-62551.9140487853i</v>
      </c>
      <c r="K579" t="str">
        <f t="shared" si="161"/>
        <v>0.0106249917747836-8.72450968004815E-06i</v>
      </c>
      <c r="L579" t="str">
        <f t="shared" si="162"/>
        <v>0.00025-61.8219083767766i</v>
      </c>
      <c r="M579" t="str">
        <f t="shared" si="163"/>
        <v>0.0025-16.3646228056173i</v>
      </c>
      <c r="N579">
        <f t="shared" si="164"/>
        <v>90.050211602178038</v>
      </c>
      <c r="O579">
        <f t="shared" si="165"/>
        <v>71.153481221702151</v>
      </c>
      <c r="P579" s="3">
        <f t="shared" si="166"/>
        <v>71.153481221702151</v>
      </c>
      <c r="Q579" s="3">
        <f t="shared" si="167"/>
        <v>-89.949788397821962</v>
      </c>
      <c r="R579">
        <f t="shared" si="168"/>
        <v>90.050211602178038</v>
      </c>
      <c r="S579">
        <f t="shared" si="169"/>
        <v>7.6075947513445799E-3</v>
      </c>
      <c r="T579">
        <f t="shared" si="152"/>
        <v>71.153481221702151</v>
      </c>
    </row>
    <row r="580" spans="1:20" x14ac:dyDescent="0.25">
      <c r="A580">
        <f t="shared" si="153"/>
        <v>47.981567289370375</v>
      </c>
      <c r="B580">
        <f t="shared" si="170"/>
        <v>7.6365036113996894</v>
      </c>
      <c r="C580" t="str">
        <f t="shared" si="154"/>
        <v>3.16486690059901-3597.71456918172i</v>
      </c>
      <c r="D580" t="str">
        <f t="shared" si="155"/>
        <v>3.47812499961682-2084.13370802463i</v>
      </c>
      <c r="E580" t="str">
        <f t="shared" si="156"/>
        <v>162.469536920854+0.005699706054853i</v>
      </c>
      <c r="F580" t="str">
        <f t="shared" si="157"/>
        <v>2.90990990984817-19558.3114953701i</v>
      </c>
      <c r="G580" t="str">
        <f t="shared" si="158"/>
        <v>0.999999999978783-4.60623045968183E-06i</v>
      </c>
      <c r="H580" t="str">
        <f t="shared" si="159"/>
        <v>470.588530526316+0.183869924551883i</v>
      </c>
      <c r="I580" t="str">
        <f t="shared" si="160"/>
        <v>33.6192934278164-62315.1168740648i</v>
      </c>
      <c r="K580" t="str">
        <f t="shared" si="161"/>
        <v>0.0106249917121532-8.75766275731777E-06i</v>
      </c>
      <c r="L580" t="str">
        <f t="shared" si="162"/>
        <v>0.00025-61.5878744538519i</v>
      </c>
      <c r="M580" t="str">
        <f t="shared" si="163"/>
        <v>0.0025-16.302672649549i</v>
      </c>
      <c r="N580">
        <f t="shared" si="164"/>
        <v>90.050402405711452</v>
      </c>
      <c r="O580">
        <f t="shared" si="165"/>
        <v>71.120537458455999</v>
      </c>
      <c r="P580" s="3">
        <f t="shared" si="166"/>
        <v>71.120537458455999</v>
      </c>
      <c r="Q580" s="3">
        <f t="shared" si="167"/>
        <v>-89.949597594288548</v>
      </c>
      <c r="R580">
        <f t="shared" si="168"/>
        <v>90.050402405711452</v>
      </c>
      <c r="S580">
        <f t="shared" si="169"/>
        <v>7.6365036113996898E-3</v>
      </c>
      <c r="T580">
        <f t="shared" si="152"/>
        <v>71.120537458455999</v>
      </c>
    </row>
    <row r="581" spans="1:20" x14ac:dyDescent="0.25">
      <c r="A581">
        <f t="shared" si="153"/>
        <v>48.16389724506999</v>
      </c>
      <c r="B581">
        <f t="shared" si="170"/>
        <v>7.6655223251230087</v>
      </c>
      <c r="C581" t="str">
        <f t="shared" si="154"/>
        <v>3.16486688576351-3584.0950240657i</v>
      </c>
      <c r="D581" t="str">
        <f t="shared" si="155"/>
        <v>3.47812499961391-2076.24398117415i</v>
      </c>
      <c r="E581" t="str">
        <f t="shared" si="156"/>
        <v>162.469536920543+0.00572136495315293i</v>
      </c>
      <c r="F581" t="str">
        <f t="shared" si="157"/>
        <v>2.9099099098477-19484.2712646665i</v>
      </c>
      <c r="G581" t="str">
        <f t="shared" si="158"/>
        <v>0.999999999978621-4.62373413542787E-06i</v>
      </c>
      <c r="H581" t="str">
        <f t="shared" si="159"/>
        <v>470.588532774342+0.184568629577012i</v>
      </c>
      <c r="I581" t="str">
        <f t="shared" si="160"/>
        <v>33.6192933814497-62079.2161232211i</v>
      </c>
      <c r="K581" t="str">
        <f t="shared" si="161"/>
        <v>0.010624991649046-8.79094181559992E-06i</v>
      </c>
      <c r="L581" t="str">
        <f t="shared" si="162"/>
        <v>0.00025-61.3547264931777i</v>
      </c>
      <c r="M581" t="str">
        <f t="shared" si="163"/>
        <v>0.0025-16.2409570129i</v>
      </c>
      <c r="N581">
        <f t="shared" si="164"/>
        <v>90.050593934291967</v>
      </c>
      <c r="O581">
        <f t="shared" si="165"/>
        <v>71.087593695694864</v>
      </c>
      <c r="P581" s="3">
        <f t="shared" si="166"/>
        <v>71.087593695694864</v>
      </c>
      <c r="Q581" s="3">
        <f t="shared" si="167"/>
        <v>-89.949406065708033</v>
      </c>
      <c r="R581">
        <f t="shared" si="168"/>
        <v>90.050593934291967</v>
      </c>
      <c r="S581">
        <f t="shared" si="169"/>
        <v>7.6655223251230085E-3</v>
      </c>
      <c r="T581">
        <f t="shared" si="152"/>
        <v>71.087593695694864</v>
      </c>
    </row>
    <row r="582" spans="1:20" x14ac:dyDescent="0.25">
      <c r="A582">
        <f t="shared" si="153"/>
        <v>48.346920054601256</v>
      </c>
      <c r="B582">
        <f t="shared" si="170"/>
        <v>7.6946513099584761</v>
      </c>
      <c r="C582" t="str">
        <f t="shared" si="154"/>
        <v>3.16486687081497-3570.5270373598i</v>
      </c>
      <c r="D582" t="str">
        <f t="shared" si="155"/>
        <v>3.47812499961096-2068.38412179037i</v>
      </c>
      <c r="E582" t="str">
        <f t="shared" si="156"/>
        <v>162.469536920229+0.00574310615544135i</v>
      </c>
      <c r="F582" t="str">
        <f t="shared" si="157"/>
        <v>2.90990990984721-19410.5113217463i</v>
      </c>
      <c r="G582" t="str">
        <f t="shared" si="158"/>
        <v>0.999999999978458-4.64130432514174E-06i</v>
      </c>
      <c r="H582" t="str">
        <f t="shared" si="159"/>
        <v>470.588535039488+0.185269989673366i</v>
      </c>
      <c r="I582" t="str">
        <f t="shared" si="160"/>
        <v>33.6192933347304-61844.2084027429i</v>
      </c>
      <c r="K582" t="str">
        <f t="shared" si="161"/>
        <v>0.0106249915854582-8.82434733361475E-06i</v>
      </c>
      <c r="L582" t="str">
        <f t="shared" si="162"/>
        <v>0.00025-61.1224611408424i</v>
      </c>
      <c r="M582" t="str">
        <f t="shared" si="163"/>
        <v>0.0025-16.1794750078701i</v>
      </c>
      <c r="N582">
        <f t="shared" si="164"/>
        <v>90.050786190674671</v>
      </c>
      <c r="O582">
        <f t="shared" si="165"/>
        <v>71.054649933422112</v>
      </c>
      <c r="P582" s="3">
        <f t="shared" si="166"/>
        <v>71.054649933422112</v>
      </c>
      <c r="Q582" s="3">
        <f t="shared" si="167"/>
        <v>-89.949213809325329</v>
      </c>
      <c r="R582">
        <f t="shared" si="168"/>
        <v>90.050786190674671</v>
      </c>
      <c r="S582">
        <f t="shared" si="169"/>
        <v>7.6946513099584758E-3</v>
      </c>
      <c r="T582">
        <f t="shared" si="152"/>
        <v>71.054649933422112</v>
      </c>
    </row>
    <row r="583" spans="1:20" x14ac:dyDescent="0.25">
      <c r="A583">
        <f t="shared" si="153"/>
        <v>48.530638350808736</v>
      </c>
      <c r="B583">
        <f t="shared" si="170"/>
        <v>7.7238909849363182</v>
      </c>
      <c r="C583" t="str">
        <f t="shared" si="154"/>
        <v>3.16486685575263-3557.01041388405i</v>
      </c>
      <c r="D583" t="str">
        <f t="shared" si="155"/>
        <v>3.47812499960802-2060.5540168066i</v>
      </c>
      <c r="E583" t="str">
        <f t="shared" si="156"/>
        <v>162.469536919912+0.00576492997447554i</v>
      </c>
      <c r="F583" t="str">
        <f t="shared" si="157"/>
        <v>2.90990990984675-19337.0306055481i</v>
      </c>
      <c r="G583" t="str">
        <f t="shared" si="158"/>
        <v>0.999999999978294-4.65894128157651E-06i</v>
      </c>
      <c r="H583" t="str">
        <f t="shared" si="159"/>
        <v>470.588537321884+0.185974014930121i</v>
      </c>
      <c r="I583" t="str">
        <f t="shared" si="160"/>
        <v>33.6192932876556-61610.0903319656i</v>
      </c>
      <c r="K583" t="str">
        <f t="shared" si="161"/>
        <v>0.0106249915213862-0.0000088578797919013i</v>
      </c>
      <c r="L583" t="str">
        <f t="shared" si="162"/>
        <v>0.00025-60.891075055631i</v>
      </c>
      <c r="M583" t="str">
        <f t="shared" si="163"/>
        <v>0.0025-16.11822575002i</v>
      </c>
      <c r="N583">
        <f t="shared" si="164"/>
        <v>90.050979177625123</v>
      </c>
      <c r="O583">
        <f t="shared" si="165"/>
        <v>71.021706171641625</v>
      </c>
      <c r="P583" s="3">
        <f t="shared" si="166"/>
        <v>71.021706171641625</v>
      </c>
      <c r="Q583" s="3">
        <f t="shared" si="167"/>
        <v>-89.949020822374877</v>
      </c>
      <c r="R583">
        <f t="shared" si="168"/>
        <v>90.050979177625123</v>
      </c>
      <c r="S583">
        <f t="shared" si="169"/>
        <v>7.723890984936318E-3</v>
      </c>
      <c r="T583">
        <f t="shared" si="152"/>
        <v>71.021706171641625</v>
      </c>
    </row>
    <row r="584" spans="1:20" x14ac:dyDescent="0.25">
      <c r="A584">
        <f t="shared" si="153"/>
        <v>48.715054776541812</v>
      </c>
      <c r="B584">
        <f t="shared" si="170"/>
        <v>7.7532417706790762</v>
      </c>
      <c r="C584" t="str">
        <f t="shared" si="154"/>
        <v>3.1648668405756-3543.54495919731i</v>
      </c>
      <c r="D584" t="str">
        <f t="shared" si="155"/>
        <v>3.47812499960502-2052.75355358414i</v>
      </c>
      <c r="E584" t="str">
        <f t="shared" si="156"/>
        <v>162.469536919593+0.00578683672420153i</v>
      </c>
      <c r="F584" t="str">
        <f t="shared" si="157"/>
        <v>2.90990990984628-19263.828059027i</v>
      </c>
      <c r="G584" t="str">
        <f t="shared" si="158"/>
        <v>0.999999999978129-4.67664525844573E-06i</v>
      </c>
      <c r="H584" t="str">
        <f t="shared" si="159"/>
        <v>470.588539621655+0.186680715474792i</v>
      </c>
      <c r="I584" t="str">
        <f t="shared" si="160"/>
        <v>33.6192932402217-61376.858543021i</v>
      </c>
      <c r="K584" t="str">
        <f t="shared" si="161"/>
        <v>0.0106249914568264-8.89153967282463E-06i</v>
      </c>
      <c r="L584" t="str">
        <f t="shared" si="162"/>
        <v>0.00025-60.6605649089772i</v>
      </c>
      <c r="M584" t="str">
        <f t="shared" si="163"/>
        <v>0.0025-16.0572083582586i</v>
      </c>
      <c r="N584">
        <f t="shared" si="164"/>
        <v>90.0511728979194</v>
      </c>
      <c r="O584">
        <f t="shared" si="165"/>
        <v>70.988762410357225</v>
      </c>
      <c r="P584" s="3">
        <f t="shared" si="166"/>
        <v>70.988762410357225</v>
      </c>
      <c r="Q584" s="3">
        <f t="shared" si="167"/>
        <v>-89.9488271020806</v>
      </c>
      <c r="R584">
        <f t="shared" si="168"/>
        <v>90.0511728979194</v>
      </c>
      <c r="S584">
        <f t="shared" si="169"/>
        <v>7.7532417706790762E-3</v>
      </c>
      <c r="T584">
        <f t="shared" si="152"/>
        <v>70.988762410357225</v>
      </c>
    </row>
    <row r="585" spans="1:20" x14ac:dyDescent="0.25">
      <c r="A585">
        <f t="shared" si="153"/>
        <v>48.900171984692669</v>
      </c>
      <c r="B585">
        <f t="shared" si="170"/>
        <v>7.7827040894076571</v>
      </c>
      <c r="C585" t="str">
        <f t="shared" si="154"/>
        <v>3.16486682528301-3530.13047959443i</v>
      </c>
      <c r="D585" t="str">
        <f t="shared" si="155"/>
        <v>3.47812499960201-2044.9826199107i</v>
      </c>
      <c r="E585" t="str">
        <f t="shared" si="156"/>
        <v>162.469536919271+0.00580882671975732i</v>
      </c>
      <c r="F585" t="str">
        <f t="shared" si="157"/>
        <v>2.90990990984578-19190.9026291399i</v>
      </c>
      <c r="G585" t="str">
        <f t="shared" si="158"/>
        <v>0.999999999977963-4.69441651042705E-06i</v>
      </c>
      <c r="H585" t="str">
        <f t="shared" si="159"/>
        <v>470.588541938938+0.187390101473385i</v>
      </c>
      <c r="I585" t="str">
        <f t="shared" si="160"/>
        <v>33.6192931924266-61144.5096807924i</v>
      </c>
      <c r="K585" t="str">
        <f t="shared" si="161"/>
        <v>0.010624991391775-8.92532746058271E-06i</v>
      </c>
      <c r="L585" t="str">
        <f t="shared" si="162"/>
        <v>0.00025-60.4309273849143i</v>
      </c>
      <c r="M585" t="str">
        <f t="shared" si="163"/>
        <v>0.0025-15.9964219548303i</v>
      </c>
      <c r="N585">
        <f t="shared" si="164"/>
        <v>90.05136735434418</v>
      </c>
      <c r="O585">
        <f t="shared" si="165"/>
        <v>70.955818649572521</v>
      </c>
      <c r="P585" s="3">
        <f t="shared" si="166"/>
        <v>70.955818649572521</v>
      </c>
      <c r="Q585" s="3">
        <f t="shared" si="167"/>
        <v>-89.94863264565582</v>
      </c>
      <c r="R585">
        <f t="shared" si="168"/>
        <v>90.05136735434418</v>
      </c>
      <c r="S585">
        <f t="shared" si="169"/>
        <v>7.7827040894076572E-3</v>
      </c>
      <c r="T585">
        <f t="shared" si="152"/>
        <v>70.955818649572521</v>
      </c>
    </row>
    <row r="586" spans="1:20" x14ac:dyDescent="0.25">
      <c r="A586">
        <f t="shared" si="153"/>
        <v>49.085992638234508</v>
      </c>
      <c r="B586">
        <f t="shared" si="170"/>
        <v>7.8122783649474066</v>
      </c>
      <c r="C586" t="str">
        <f t="shared" si="154"/>
        <v>3.16486680987397-3516.76678210367i</v>
      </c>
      <c r="D586" t="str">
        <f t="shared" si="155"/>
        <v>3.47812499959899-2037.2411039988i</v>
      </c>
      <c r="E586" t="str">
        <f t="shared" si="156"/>
        <v>162.469536918948+0.0058309002774794i</v>
      </c>
      <c r="F586" t="str">
        <f t="shared" si="157"/>
        <v>2.90990990984528-19118.2532668299i</v>
      </c>
      <c r="G586" t="str">
        <f t="shared" si="158"/>
        <v>0.999999999977795-4.71225529316587E-06i</v>
      </c>
      <c r="H586" t="str">
        <f t="shared" si="159"/>
        <v>470.58854427387+0.188102183130535i</v>
      </c>
      <c r="I586" t="str">
        <f t="shared" si="160"/>
        <v>33.6192931442681-60913.0404028636i</v>
      </c>
      <c r="K586" t="str">
        <f t="shared" si="161"/>
        <v>0.0106249913262282-8.95924364121338E-06i</v>
      </c>
      <c r="L586" t="str">
        <f t="shared" si="162"/>
        <v>0.00025-60.2021591800301i</v>
      </c>
      <c r="M586" t="str">
        <f t="shared" si="163"/>
        <v>0.0025-15.9358656653021i</v>
      </c>
      <c r="N586">
        <f t="shared" si="164"/>
        <v>90.051562549696627</v>
      </c>
      <c r="O586">
        <f t="shared" si="165"/>
        <v>70.922874889291464</v>
      </c>
      <c r="P586" s="3">
        <f t="shared" si="166"/>
        <v>70.922874889291464</v>
      </c>
      <c r="Q586" s="3">
        <f t="shared" si="167"/>
        <v>-89.948437450303373</v>
      </c>
      <c r="R586">
        <f t="shared" si="168"/>
        <v>90.051562549696627</v>
      </c>
      <c r="S586">
        <f t="shared" si="169"/>
        <v>7.8122783649474063E-3</v>
      </c>
      <c r="T586">
        <f t="shared" si="152"/>
        <v>70.922874889291464</v>
      </c>
    </row>
    <row r="587" spans="1:20" x14ac:dyDescent="0.25">
      <c r="A587">
        <f t="shared" si="153"/>
        <v>49.272519410259797</v>
      </c>
      <c r="B587">
        <f t="shared" si="170"/>
        <v>7.8419650227342066</v>
      </c>
      <c r="C587" t="str">
        <f t="shared" si="154"/>
        <v>3.16486679434761-3503.45367448372i</v>
      </c>
      <c r="D587" t="str">
        <f t="shared" si="155"/>
        <v>3.47812499959593-2029.52889448413i</v>
      </c>
      <c r="E587" t="str">
        <f t="shared" si="156"/>
        <v>162.469536918621+0.00585305771490592i</v>
      </c>
      <c r="F587" t="str">
        <f t="shared" si="157"/>
        <v>2.90990990984481-19045.8789270117i</v>
      </c>
      <c r="G587" t="str">
        <f t="shared" si="158"/>
        <v>0.999999999977626-4.73016186327911E-06i</v>
      </c>
      <c r="H587" t="str">
        <f t="shared" si="159"/>
        <v>470.588546626576+0.188816970689642i</v>
      </c>
      <c r="I587" t="str">
        <f t="shared" si="160"/>
        <v>33.6192930957426-60682.4473794706i</v>
      </c>
      <c r="K587" t="str">
        <f t="shared" si="161"/>
        <v>0.0106249912601824-8.99328870260127E-06i</v>
      </c>
      <c r="L587" t="str">
        <f t="shared" si="162"/>
        <v>0.00025-59.9742570034173i</v>
      </c>
      <c r="M587" t="str">
        <f t="shared" si="163"/>
        <v>0.0025-15.8755386185516i</v>
      </c>
      <c r="N587">
        <f t="shared" si="164"/>
        <v>90.051758486784635</v>
      </c>
      <c r="O587">
        <f t="shared" si="165"/>
        <v>70.889931129517777</v>
      </c>
      <c r="P587" s="3">
        <f t="shared" si="166"/>
        <v>70.889931129517777</v>
      </c>
      <c r="Q587" s="3">
        <f t="shared" si="167"/>
        <v>-89.948241513215365</v>
      </c>
      <c r="R587">
        <f t="shared" si="168"/>
        <v>90.051758486784635</v>
      </c>
      <c r="S587">
        <f t="shared" si="169"/>
        <v>7.8419650227342062E-3</v>
      </c>
      <c r="T587">
        <f t="shared" si="152"/>
        <v>70.889931129517777</v>
      </c>
    </row>
    <row r="588" spans="1:20" x14ac:dyDescent="0.25">
      <c r="A588">
        <f t="shared" si="153"/>
        <v>49.459754984018787</v>
      </c>
      <c r="B588">
        <f t="shared" si="170"/>
        <v>7.8717644898205972</v>
      </c>
      <c r="C588" t="str">
        <f t="shared" si="154"/>
        <v>3.164866778703-3490.19096522108i</v>
      </c>
      <c r="D588" t="str">
        <f t="shared" si="155"/>
        <v>3.47812499959286-2021.84588042398i</v>
      </c>
      <c r="E588" t="str">
        <f t="shared" si="156"/>
        <v>162.469536918292+0.00587529935078221i</v>
      </c>
      <c r="F588" t="str">
        <f t="shared" si="157"/>
        <v>2.9099099098443-18973.778568556i</v>
      </c>
      <c r="G588" t="str">
        <f t="shared" si="158"/>
        <v>0.999999999977455-4.74813647835875E-06i</v>
      </c>
      <c r="H588" t="str">
        <f t="shared" si="159"/>
        <v>470.588548997201+0.189534474433045i</v>
      </c>
      <c r="I588" t="str">
        <f t="shared" si="160"/>
        <v>33.6192930468478-60452.7272934562i</v>
      </c>
      <c r="K588" t="str">
        <f t="shared" si="161"/>
        <v>0.0106249911936336-0.0000090274631344849i</v>
      </c>
      <c r="L588" t="str">
        <f t="shared" si="162"/>
        <v>0.00025-59.7472175766259i</v>
      </c>
      <c r="M588" t="str">
        <f t="shared" si="163"/>
        <v>0.0025-15.815439946754i</v>
      </c>
      <c r="N588">
        <f t="shared" si="164"/>
        <v>90.051955168426701</v>
      </c>
      <c r="O588">
        <f t="shared" si="165"/>
        <v>70.85698737025541</v>
      </c>
      <c r="P588" s="3">
        <f t="shared" si="166"/>
        <v>70.85698737025541</v>
      </c>
      <c r="Q588" s="3">
        <f t="shared" si="167"/>
        <v>-89.948044831573299</v>
      </c>
      <c r="R588">
        <f t="shared" si="168"/>
        <v>90.051955168426701</v>
      </c>
      <c r="S588">
        <f t="shared" si="169"/>
        <v>7.8717644898205971E-3</v>
      </c>
      <c r="T588">
        <f t="shared" si="152"/>
        <v>70.85698737025541</v>
      </c>
    </row>
    <row r="589" spans="1:20" x14ac:dyDescent="0.25">
      <c r="A589">
        <f t="shared" si="153"/>
        <v>49.64770205295806</v>
      </c>
      <c r="B589">
        <f t="shared" si="170"/>
        <v>7.9016771948819153</v>
      </c>
      <c r="C589" t="str">
        <f t="shared" si="154"/>
        <v>3.16486676293925-3476.9784635272i</v>
      </c>
      <c r="D589" t="str">
        <f t="shared" si="155"/>
        <v>3.47812499958975-2014.19195129559i</v>
      </c>
      <c r="E589" t="str">
        <f t="shared" si="156"/>
        <v>162.469536917961+0.00589762550506412i</v>
      </c>
      <c r="F589" t="str">
        <f t="shared" si="157"/>
        <v>2.9099099098438-18901.9511542749i</v>
      </c>
      <c r="G589" t="str">
        <f t="shared" si="158"/>
        <v>0.999999999977284-0.0000047661793969757i</v>
      </c>
      <c r="H589" t="str">
        <f t="shared" si="159"/>
        <v>470.588551385875+0.190254704682146i</v>
      </c>
      <c r="I589" t="str">
        <f t="shared" si="160"/>
        <v>33.6192929975807-60223.8768402189i</v>
      </c>
      <c r="K589" t="str">
        <f t="shared" si="161"/>
        <v>0.0106249911265781-9.06176742846379E-06i</v>
      </c>
      <c r="L589" t="str">
        <f t="shared" si="162"/>
        <v>0.00025-59.5210376336183i</v>
      </c>
      <c r="M589" t="str">
        <f t="shared" si="163"/>
        <v>0.0025-15.7555687853695i</v>
      </c>
      <c r="N589">
        <f t="shared" si="164"/>
        <v>90.052152597452036</v>
      </c>
      <c r="O589">
        <f t="shared" si="165"/>
        <v>70.824043611508188</v>
      </c>
      <c r="P589" s="3">
        <f t="shared" si="166"/>
        <v>70.824043611508188</v>
      </c>
      <c r="Q589" s="3">
        <f t="shared" si="167"/>
        <v>-89.947847402547964</v>
      </c>
      <c r="R589">
        <f t="shared" si="168"/>
        <v>90.052152597452036</v>
      </c>
      <c r="S589">
        <f t="shared" si="169"/>
        <v>7.9016771948819155E-3</v>
      </c>
      <c r="T589">
        <f t="shared" si="152"/>
        <v>70.824043611508188</v>
      </c>
    </row>
    <row r="590" spans="1:20" x14ac:dyDescent="0.25">
      <c r="A590">
        <f t="shared" si="153"/>
        <v>49.836363320759304</v>
      </c>
      <c r="B590">
        <f t="shared" si="170"/>
        <v>7.931703568222467</v>
      </c>
      <c r="C590" t="str">
        <f t="shared" si="154"/>
        <v>3.1648667470555-3463.81597933584i</v>
      </c>
      <c r="D590" t="str">
        <f t="shared" si="155"/>
        <v>3.47812499958664-2006.56699699464i</v>
      </c>
      <c r="E590" t="str">
        <f t="shared" si="156"/>
        <v>162.469536917627+0.00592003649892393i</v>
      </c>
      <c r="F590" t="str">
        <f t="shared" si="157"/>
        <v>2.90990990984331-18830.3956509071i</v>
      </c>
      <c r="G590" t="str">
        <f t="shared" si="158"/>
        <v>0.999999999977111-4.78429087868338E-06i</v>
      </c>
      <c r="H590" t="str">
        <f t="shared" si="159"/>
        <v>470.588553792739+0.190977671797566i</v>
      </c>
      <c r="I590" t="str">
        <f t="shared" si="160"/>
        <v>33.6192929479385-59995.8927276691i</v>
      </c>
      <c r="K590" t="str">
        <f t="shared" si="161"/>
        <v>0.010624991059012-9.09620207800527E-06i</v>
      </c>
      <c r="L590" t="str">
        <f t="shared" si="162"/>
        <v>0.00025-59.2957139207197i</v>
      </c>
      <c r="M590" t="str">
        <f t="shared" si="163"/>
        <v>0.0025-15.6959242731316i</v>
      </c>
      <c r="N590">
        <f t="shared" si="164"/>
        <v>90.052350776700649</v>
      </c>
      <c r="O590">
        <f t="shared" si="165"/>
        <v>70.791099853280087</v>
      </c>
      <c r="P590" s="3">
        <f t="shared" si="166"/>
        <v>70.791099853280087</v>
      </c>
      <c r="Q590" s="3">
        <f t="shared" si="167"/>
        <v>-89.947649223299351</v>
      </c>
      <c r="R590">
        <f t="shared" si="168"/>
        <v>90.052350776700649</v>
      </c>
      <c r="S590">
        <f t="shared" si="169"/>
        <v>7.9317035682224674E-3</v>
      </c>
      <c r="T590">
        <f t="shared" si="152"/>
        <v>70.791099853280087</v>
      </c>
    </row>
    <row r="591" spans="1:20" x14ac:dyDescent="0.25">
      <c r="A591">
        <f t="shared" si="153"/>
        <v>50.025741501378185</v>
      </c>
      <c r="B591">
        <f t="shared" si="170"/>
        <v>7.9618440417817125</v>
      </c>
      <c r="C591" t="str">
        <f t="shared" si="154"/>
        <v>3.16486673105084-3450.70332330024i</v>
      </c>
      <c r="D591" t="str">
        <f t="shared" si="155"/>
        <v>3.47812499958349-1998.97090783359i</v>
      </c>
      <c r="E591" t="str">
        <f t="shared" si="156"/>
        <v>162.469536917291+0.00594253265475437i</v>
      </c>
      <c r="F591" t="str">
        <f t="shared" si="157"/>
        <v>2.9099099098428-18759.1110291025i</v>
      </c>
      <c r="G591" t="str">
        <f t="shared" si="158"/>
        <v>0.999999999976936-4.80247118402155E-06i</v>
      </c>
      <c r="H591" t="str">
        <f t="shared" si="159"/>
        <v>470.588556217926+0.191703386179298i</v>
      </c>
      <c r="I591" t="str">
        <f t="shared" si="160"/>
        <v>33.6192928979177-59768.7716761776i</v>
      </c>
      <c r="K591" t="str">
        <f t="shared" si="161"/>
        <v>0.0106249909909315-9.13076757845189E-06i</v>
      </c>
      <c r="L591" t="str">
        <f t="shared" si="162"/>
        <v>0.00025-59.0712431965725i</v>
      </c>
      <c r="M591" t="str">
        <f t="shared" si="163"/>
        <v>0.0025-15.6365055520339i</v>
      </c>
      <c r="N591">
        <f t="shared" si="164"/>
        <v>90.052549709023282</v>
      </c>
      <c r="O591">
        <f t="shared" si="165"/>
        <v>70.758156095575089</v>
      </c>
      <c r="P591" s="3">
        <f t="shared" si="166"/>
        <v>70.758156095575089</v>
      </c>
      <c r="Q591" s="3">
        <f t="shared" si="167"/>
        <v>-89.947450290976718</v>
      </c>
      <c r="R591">
        <f t="shared" si="168"/>
        <v>90.052549709023282</v>
      </c>
      <c r="S591">
        <f t="shared" si="169"/>
        <v>7.9618440417817127E-3</v>
      </c>
      <c r="T591">
        <f t="shared" si="152"/>
        <v>70.758156095575089</v>
      </c>
    </row>
    <row r="592" spans="1:20" x14ac:dyDescent="0.25">
      <c r="A592">
        <f t="shared" si="153"/>
        <v>50.215839319083429</v>
      </c>
      <c r="B592">
        <f t="shared" si="170"/>
        <v>7.9920990491404833</v>
      </c>
      <c r="C592" t="str">
        <f t="shared" si="154"/>
        <v>3.16486671492423-3437.64030679039i</v>
      </c>
      <c r="D592" t="str">
        <f t="shared" si="155"/>
        <v>3.47812499958032-1991.40357454016i</v>
      </c>
      <c r="E592" t="str">
        <f t="shared" si="156"/>
        <v>162.469536916951+0.00596511429617318i</v>
      </c>
      <c r="F592" t="str">
        <f t="shared" si="157"/>
        <v>2.90990990984228-18688.096263408i</v>
      </c>
      <c r="G592" t="str">
        <f t="shared" si="158"/>
        <v>0.999999999976761-4.82072057451998E-06i</v>
      </c>
      <c r="H592" t="str">
        <f t="shared" si="159"/>
        <v>470.588558661584+0.192431858266861i</v>
      </c>
      <c r="I592" t="str">
        <f t="shared" si="160"/>
        <v>33.6192928475167-59542.5104185332i</v>
      </c>
      <c r="K592" t="str">
        <f t="shared" si="161"/>
        <v>0.0106249909223325-9.16546442702835E-06i</v>
      </c>
      <c r="L592" t="str">
        <f t="shared" si="162"/>
        <v>0.00025-58.8476222320907i</v>
      </c>
      <c r="M592" t="str">
        <f t="shared" si="163"/>
        <v>0.0025-15.5773117673181i</v>
      </c>
      <c r="N592">
        <f t="shared" si="164"/>
        <v>90.052749397281545</v>
      </c>
      <c r="O592">
        <f t="shared" si="165"/>
        <v>70.725212338397014</v>
      </c>
      <c r="P592" s="3">
        <f t="shared" si="166"/>
        <v>70.725212338397014</v>
      </c>
      <c r="Q592" s="3">
        <f t="shared" si="167"/>
        <v>-89.947250602718455</v>
      </c>
      <c r="R592">
        <f t="shared" si="168"/>
        <v>90.052749397281545</v>
      </c>
      <c r="S592">
        <f t="shared" si="169"/>
        <v>7.9920990491404841E-3</v>
      </c>
      <c r="T592">
        <f t="shared" si="152"/>
        <v>70.725212338397014</v>
      </c>
    </row>
    <row r="593" spans="1:20" x14ac:dyDescent="0.25">
      <c r="A593">
        <f t="shared" si="153"/>
        <v>50.406659508495942</v>
      </c>
      <c r="B593">
        <f t="shared" si="170"/>
        <v>8.0224690255272169</v>
      </c>
      <c r="C593" t="str">
        <f t="shared" si="154"/>
        <v>3.16486669867493-3424.6267418905i</v>
      </c>
      <c r="D593" t="str">
        <f t="shared" si="155"/>
        <v>3.47812499957713-1983.86488825571i</v>
      </c>
      <c r="E593" t="str">
        <f t="shared" si="156"/>
        <v>162.469536916609+0.00598778174802758i</v>
      </c>
      <c r="F593" t="str">
        <f t="shared" si="157"/>
        <v>2.90990990984178-18617.3503322523i</v>
      </c>
      <c r="G593" t="str">
        <f t="shared" si="158"/>
        <v>0.999999999976584-0.0000048390393127023i</v>
      </c>
      <c r="H593" t="str">
        <f t="shared" si="159"/>
        <v>470.588561123843+0.193163098539426i</v>
      </c>
      <c r="I593" t="str">
        <f t="shared" si="160"/>
        <v>33.6192927967312-59317.1056998903i</v>
      </c>
      <c r="K593" t="str">
        <f t="shared" si="161"/>
        <v>0.0106249908532113-0.0000092002931228487i</v>
      </c>
      <c r="L593" t="str">
        <f t="shared" si="162"/>
        <v>0.00025-58.6248478104112i</v>
      </c>
      <c r="M593" t="str">
        <f t="shared" si="163"/>
        <v>0.0025-15.5183420674618i</v>
      </c>
      <c r="N593">
        <f t="shared" si="164"/>
        <v>90.052949844347921</v>
      </c>
      <c r="O593">
        <f t="shared" si="165"/>
        <v>70.692268581750113</v>
      </c>
      <c r="P593" s="3">
        <f t="shared" si="166"/>
        <v>70.692268581750113</v>
      </c>
      <c r="Q593" s="3">
        <f t="shared" si="167"/>
        <v>-89.947050155652079</v>
      </c>
      <c r="R593">
        <f t="shared" si="168"/>
        <v>90.052949844347921</v>
      </c>
      <c r="S593">
        <f t="shared" si="169"/>
        <v>8.0224690255272166E-3</v>
      </c>
      <c r="T593">
        <f t="shared" si="152"/>
        <v>70.692268581750113</v>
      </c>
    </row>
    <row r="594" spans="1:20" x14ac:dyDescent="0.25">
      <c r="A594">
        <f t="shared" si="153"/>
        <v>50.598204814628225</v>
      </c>
      <c r="B594">
        <f t="shared" si="170"/>
        <v>8.0529544078242203</v>
      </c>
      <c r="C594" t="str">
        <f t="shared" si="154"/>
        <v>3.16486668230184-3411.662441396i</v>
      </c>
      <c r="D594" t="str">
        <f t="shared" si="155"/>
        <v>3.47812499957391-1976.3547405337i</v>
      </c>
      <c r="E594" t="str">
        <f t="shared" si="156"/>
        <v>162.469536916265+0.00601053533639958i</v>
      </c>
      <c r="F594" t="str">
        <f t="shared" si="157"/>
        <v>2.90990990984126-18546.8722179313i</v>
      </c>
      <c r="G594" t="str">
        <f t="shared" si="158"/>
        <v>0.999999999976405-0.0000048574276620897i</v>
      </c>
      <c r="H594" t="str">
        <f t="shared" si="159"/>
        <v>470.588563604855+0.193897117516005i</v>
      </c>
      <c r="I594" t="str">
        <f t="shared" si="160"/>
        <v>33.6192927455595-59092.5542777272i</v>
      </c>
      <c r="K594" t="str">
        <f t="shared" si="161"/>
        <v>0.0106249907835637-9.23525416692362E-06i</v>
      </c>
      <c r="L594" t="str">
        <f t="shared" si="162"/>
        <v>0.00025-58.402916726849i</v>
      </c>
      <c r="M594" t="str">
        <f t="shared" si="163"/>
        <v>0.0025-15.4595956041659i</v>
      </c>
      <c r="N594">
        <f t="shared" si="164"/>
        <v>90.053151053105793</v>
      </c>
      <c r="O594">
        <f t="shared" si="165"/>
        <v>70.659324825638251</v>
      </c>
      <c r="P594" s="3">
        <f t="shared" si="166"/>
        <v>70.659324825638251</v>
      </c>
      <c r="Q594" s="3">
        <f t="shared" si="167"/>
        <v>-89.946848946894207</v>
      </c>
      <c r="R594">
        <f t="shared" si="168"/>
        <v>90.053151053105793</v>
      </c>
      <c r="S594">
        <f t="shared" si="169"/>
        <v>8.0529544078242199E-3</v>
      </c>
      <c r="T594">
        <f t="shared" si="152"/>
        <v>70.659324825638251</v>
      </c>
    </row>
    <row r="595" spans="1:20" x14ac:dyDescent="0.25">
      <c r="A595">
        <f t="shared" si="153"/>
        <v>50.790477992923819</v>
      </c>
      <c r="B595">
        <f t="shared" si="170"/>
        <v>8.083555634573953</v>
      </c>
      <c r="C595" t="str">
        <f t="shared" si="154"/>
        <v>3.16486666580402-3398.7472188111i</v>
      </c>
      <c r="D595" t="str">
        <f t="shared" si="155"/>
        <v>3.47812499957065-1968.87302333815i</v>
      </c>
      <c r="E595" t="str">
        <f t="shared" si="156"/>
        <v>162.469536915919+0.00603337538861013i</v>
      </c>
      <c r="F595" t="str">
        <f t="shared" si="157"/>
        <v>2.90990990984074-18476.6609065939i</v>
      </c>
      <c r="G595" t="str">
        <f t="shared" si="158"/>
        <v>0.999999999976226-4.87588588720477E-06i</v>
      </c>
      <c r="H595" t="str">
        <f t="shared" si="159"/>
        <v>470.588566104761+0.194633925755566i</v>
      </c>
      <c r="I595" t="str">
        <f t="shared" si="160"/>
        <v>33.6192926939986-58868.8529217969i</v>
      </c>
      <c r="K595" t="str">
        <f t="shared" si="161"/>
        <v>0.0106249907133857-9.27034806216734E-06i</v>
      </c>
      <c r="L595" t="str">
        <f t="shared" si="162"/>
        <v>0.00025-58.1818257888515i</v>
      </c>
      <c r="M595" t="str">
        <f t="shared" si="163"/>
        <v>0.0025-15.401071532343i</v>
      </c>
      <c r="N595">
        <f t="shared" si="164"/>
        <v>90.053353026449471</v>
      </c>
      <c r="O595">
        <f t="shared" si="165"/>
        <v>70.626381070065548</v>
      </c>
      <c r="P595" s="3">
        <f t="shared" si="166"/>
        <v>70.626381070065548</v>
      </c>
      <c r="Q595" s="3">
        <f t="shared" si="167"/>
        <v>-89.946646973550529</v>
      </c>
      <c r="R595">
        <f t="shared" si="168"/>
        <v>90.053353026449471</v>
      </c>
      <c r="S595">
        <f t="shared" si="169"/>
        <v>8.0835556345739534E-3</v>
      </c>
      <c r="T595">
        <f t="shared" si="152"/>
        <v>70.626381070065548</v>
      </c>
    </row>
    <row r="596" spans="1:20" x14ac:dyDescent="0.25">
      <c r="A596">
        <f t="shared" si="153"/>
        <v>50.983481809296933</v>
      </c>
      <c r="B596">
        <f t="shared" si="170"/>
        <v>8.1142731459853348</v>
      </c>
      <c r="C596" t="str">
        <f t="shared" si="154"/>
        <v>3.16486664918063-3385.88088834597i</v>
      </c>
      <c r="D596" t="str">
        <f t="shared" si="155"/>
        <v>3.47812499956738-1961.41962904204i</v>
      </c>
      <c r="E596" t="str">
        <f t="shared" si="156"/>
        <v>162.469536915569+0.00605630223322458i</v>
      </c>
      <c r="F596" t="str">
        <f t="shared" si="157"/>
        <v>2.90990990984019-18406.7153882267i</v>
      </c>
      <c r="G596" t="str">
        <f t="shared" si="158"/>
        <v>0.999999999976045-4.89441425357526E-06i</v>
      </c>
      <c r="H596" t="str">
        <f t="shared" si="159"/>
        <v>470.588568623699+0.1953735338572i</v>
      </c>
      <c r="I596" t="str">
        <f t="shared" si="160"/>
        <v>33.6192926420445-58645.9984140791i</v>
      </c>
      <c r="K596" t="str">
        <f t="shared" si="161"/>
        <v>0.0106249906426734-9.30557531340517E-06i</v>
      </c>
      <c r="L596" t="str">
        <f t="shared" si="162"/>
        <v>0.00025-57.9615718159507i</v>
      </c>
      <c r="M596" t="str">
        <f t="shared" si="163"/>
        <v>0.0025-15.3427690101046i</v>
      </c>
      <c r="N596">
        <f t="shared" si="164"/>
        <v>90.053555767284351</v>
      </c>
      <c r="O596">
        <f t="shared" si="165"/>
        <v>70.593437315036113</v>
      </c>
      <c r="P596" s="3">
        <f t="shared" si="166"/>
        <v>70.593437315036113</v>
      </c>
      <c r="Q596" s="3">
        <f t="shared" si="167"/>
        <v>-89.946444232715649</v>
      </c>
      <c r="R596">
        <f t="shared" si="168"/>
        <v>90.053555767284351</v>
      </c>
      <c r="S596">
        <f t="shared" si="169"/>
        <v>8.1142731459853349E-3</v>
      </c>
      <c r="T596">
        <f t="shared" si="152"/>
        <v>70.593437315036113</v>
      </c>
    </row>
    <row r="597" spans="1:20" x14ac:dyDescent="0.25">
      <c r="A597">
        <f t="shared" si="153"/>
        <v>51.177219040172261</v>
      </c>
      <c r="B597">
        <f t="shared" si="170"/>
        <v>8.1451073839400792</v>
      </c>
      <c r="C597" t="str">
        <f t="shared" si="154"/>
        <v>3.1648666324307-3373.06326491417i</v>
      </c>
      <c r="D597" t="str">
        <f t="shared" si="155"/>
        <v>3.47812499956409-1953.99445042579i</v>
      </c>
      <c r="E597" t="str">
        <f t="shared" si="156"/>
        <v>162.469536915217+0.00607931620005595i</v>
      </c>
      <c r="F597" t="str">
        <f t="shared" si="157"/>
        <v>2.90990990983967-18337.0346566399i</v>
      </c>
      <c r="G597" t="str">
        <f t="shared" si="158"/>
        <v>0.999999999975862-4.91301302773795E-06i</v>
      </c>
      <c r="H597" t="str">
        <f t="shared" si="159"/>
        <v>470.588571161817+0.196115952460277i</v>
      </c>
      <c r="I597" t="str">
        <f t="shared" si="160"/>
        <v>33.6192925896946-58423.9875487372i</v>
      </c>
      <c r="K597" t="str">
        <f t="shared" si="161"/>
        <v>0.0106249905714227-9.34093642738065E-06i</v>
      </c>
      <c r="L597" t="str">
        <f t="shared" si="162"/>
        <v>0.00025-57.7421516397198i</v>
      </c>
      <c r="M597" t="str">
        <f t="shared" si="163"/>
        <v>0.0025-15.2846871987494i</v>
      </c>
      <c r="N597">
        <f t="shared" si="164"/>
        <v>90.053759278526783</v>
      </c>
      <c r="O597">
        <f t="shared" si="165"/>
        <v>70.560493560554136</v>
      </c>
      <c r="P597" s="3">
        <f t="shared" si="166"/>
        <v>70.560493560554136</v>
      </c>
      <c r="Q597" s="3">
        <f t="shared" si="167"/>
        <v>-89.946240721473217</v>
      </c>
      <c r="R597">
        <f t="shared" si="168"/>
        <v>90.053759278526783</v>
      </c>
      <c r="S597">
        <f t="shared" si="169"/>
        <v>8.1451073839400798E-3</v>
      </c>
      <c r="T597">
        <f t="shared" si="152"/>
        <v>70.560493560554136</v>
      </c>
    </row>
    <row r="598" spans="1:20" x14ac:dyDescent="0.25">
      <c r="A598">
        <f t="shared" si="153"/>
        <v>51.37169247252492</v>
      </c>
      <c r="B598">
        <f t="shared" si="170"/>
        <v>8.1760587919990524</v>
      </c>
      <c r="C598" t="str">
        <f t="shared" si="154"/>
        <v>3.16486661555317-3360.29416412982i</v>
      </c>
      <c r="D598" t="str">
        <f t="shared" si="155"/>
        <v>3.47812499956077-1946.59738067571i</v>
      </c>
      <c r="E598" t="str">
        <f t="shared" si="156"/>
        <v>162.469536914862+0.00610241762017144i</v>
      </c>
      <c r="F598" t="str">
        <f t="shared" si="157"/>
        <v>2.90990990983914-18267.6177094528i</v>
      </c>
      <c r="G598" t="str">
        <f t="shared" si="158"/>
        <v>0.999999999975679-4.93168247724244E-06i</v>
      </c>
      <c r="H598" t="str">
        <f t="shared" si="159"/>
        <v>470.588573719264+0.196861192244603i</v>
      </c>
      <c r="I598" t="str">
        <f t="shared" si="160"/>
        <v>33.6192925369466-58202.8171320708i</v>
      </c>
      <c r="K598" t="str">
        <f t="shared" si="161"/>
        <v>0.0106249904996294-9.37643191276289E-06i</v>
      </c>
      <c r="L598" t="str">
        <f t="shared" si="162"/>
        <v>0.00025-57.5235621037258i</v>
      </c>
      <c r="M598" t="str">
        <f t="shared" si="163"/>
        <v>0.0025-15.2268252627509i</v>
      </c>
      <c r="N598">
        <f t="shared" si="164"/>
        <v>90.053963563104233</v>
      </c>
      <c r="O598">
        <f t="shared" si="165"/>
        <v>70.527549806623668</v>
      </c>
      <c r="P598" s="3">
        <f t="shared" si="166"/>
        <v>70.527549806623668</v>
      </c>
      <c r="Q598" s="3">
        <f t="shared" si="167"/>
        <v>-89.946036436895767</v>
      </c>
      <c r="R598">
        <f t="shared" si="168"/>
        <v>90.053963563104233</v>
      </c>
      <c r="S598">
        <f t="shared" si="169"/>
        <v>8.1760587919990531E-3</v>
      </c>
      <c r="T598">
        <f t="shared" si="152"/>
        <v>70.527549806623668</v>
      </c>
    </row>
    <row r="599" spans="1:20" x14ac:dyDescent="0.25">
      <c r="A599">
        <f t="shared" si="153"/>
        <v>51.566904903920516</v>
      </c>
      <c r="B599">
        <f t="shared" si="170"/>
        <v>8.2071278154086489</v>
      </c>
      <c r="C599" t="str">
        <f t="shared" si="154"/>
        <v>3.16486659854719-3347.57340230519i</v>
      </c>
      <c r="D599" t="str">
        <f t="shared" si="155"/>
        <v>3.47812499955743-1939.22831338247i</v>
      </c>
      <c r="E599" t="str">
        <f t="shared" si="156"/>
        <v>162.469536914505+0.0061256068258954i</v>
      </c>
      <c r="F599" t="str">
        <f t="shared" si="157"/>
        <v>2.90990990983859-18198.4635480794i</v>
      </c>
      <c r="G599" t="str">
        <f t="shared" si="158"/>
        <v>0.999999999975493-4.95042287065505E-06i</v>
      </c>
      <c r="H599" t="str">
        <f t="shared" si="159"/>
        <v>470.588576296181+0.19760926393055i</v>
      </c>
      <c r="I599" t="str">
        <f t="shared" si="160"/>
        <v>33.6192924837965-57982.4839824687i</v>
      </c>
      <c r="K599" t="str">
        <f t="shared" si="161"/>
        <v>0.0106249904272895-9.41206228015372E-06i</v>
      </c>
      <c r="L599" t="str">
        <f t="shared" si="162"/>
        <v>0.00025-57.3058000634845i</v>
      </c>
      <c r="M599" t="str">
        <f t="shared" si="163"/>
        <v>0.0025-15.1691823697459i</v>
      </c>
      <c r="N599">
        <f t="shared" si="164"/>
        <v>90.054168623955263</v>
      </c>
      <c r="O599">
        <f t="shared" si="165"/>
        <v>70.494606053249058</v>
      </c>
      <c r="P599" s="3">
        <f t="shared" si="166"/>
        <v>70.494606053249058</v>
      </c>
      <c r="Q599" s="3">
        <f t="shared" si="167"/>
        <v>-89.945831376044737</v>
      </c>
      <c r="R599">
        <f t="shared" si="168"/>
        <v>90.054168623955263</v>
      </c>
      <c r="S599">
        <f t="shared" si="169"/>
        <v>8.2071278154086484E-3</v>
      </c>
      <c r="T599">
        <f t="shared" si="152"/>
        <v>70.494606053249058</v>
      </c>
    </row>
    <row r="600" spans="1:20" x14ac:dyDescent="0.25">
      <c r="A600">
        <f t="shared" si="153"/>
        <v>51.762859142555421</v>
      </c>
      <c r="B600">
        <f t="shared" si="170"/>
        <v>8.2383149011072021</v>
      </c>
      <c r="C600" t="str">
        <f t="shared" si="154"/>
        <v>3.16486658141169-3334.9007964478i</v>
      </c>
      <c r="D600" t="str">
        <f t="shared" si="155"/>
        <v>3.47812499955406-1931.88714253957i</v>
      </c>
      <c r="E600" t="str">
        <f t="shared" si="156"/>
        <v>162.469536914144+0.00614888415081607i</v>
      </c>
      <c r="F600" t="str">
        <f t="shared" si="157"/>
        <v>2.90990990983805-18129.5711777138i</v>
      </c>
      <c r="G600" t="str">
        <f t="shared" si="158"/>
        <v>0.999999999975307-4.96923447756261E-06i</v>
      </c>
      <c r="H600" t="str">
        <f t="shared" si="159"/>
        <v>470.588578892719+0.19836017827924i</v>
      </c>
      <c r="I600" t="str">
        <f t="shared" si="160"/>
        <v>33.6192924302419-57762.9849303648i</v>
      </c>
      <c r="K600" t="str">
        <f t="shared" si="161"/>
        <v>0.0106249903543988-9.44782804209525E-06i</v>
      </c>
      <c r="L600" t="str">
        <f t="shared" si="162"/>
        <v>0.00025-57.0888623864159i</v>
      </c>
      <c r="M600" t="str">
        <f t="shared" si="163"/>
        <v>0.0025-15.1117576905219i</v>
      </c>
      <c r="N600">
        <f t="shared" si="164"/>
        <v>90.054374464029664</v>
      </c>
      <c r="O600">
        <f t="shared" si="165"/>
        <v>70.461662300434426</v>
      </c>
      <c r="P600" s="3">
        <f t="shared" si="166"/>
        <v>70.461662300434426</v>
      </c>
      <c r="Q600" s="3">
        <f t="shared" si="167"/>
        <v>-89.945625535970336</v>
      </c>
      <c r="R600">
        <f t="shared" si="168"/>
        <v>90.054374464029664</v>
      </c>
      <c r="S600">
        <f t="shared" si="169"/>
        <v>8.2383149011072028E-3</v>
      </c>
      <c r="T600">
        <f t="shared" si="152"/>
        <v>70.461662300434426</v>
      </c>
    </row>
    <row r="601" spans="1:20" x14ac:dyDescent="0.25">
      <c r="A601">
        <f t="shared" si="153"/>
        <v>51.959558007297133</v>
      </c>
      <c r="B601">
        <f t="shared" si="170"/>
        <v>8.2696204977314096</v>
      </c>
      <c r="C601" t="str">
        <f t="shared" si="154"/>
        <v>3.16486656414573-3322.27616425796i</v>
      </c>
      <c r="D601" t="str">
        <f t="shared" si="155"/>
        <v>3.47812499955067-1924.57376254179i</v>
      </c>
      <c r="E601" t="str">
        <f t="shared" si="156"/>
        <v>162.469536913781+0.00617224992978871i</v>
      </c>
      <c r="F601" t="str">
        <f t="shared" si="157"/>
        <v>2.9099099098375-18060.9396073161i</v>
      </c>
      <c r="G601" t="str">
        <f t="shared" si="158"/>
        <v>0.999999999975119-4.98811756857641E-06i</v>
      </c>
      <c r="H601" t="str">
        <f t="shared" si="159"/>
        <v>470.588581509032+0.199113946092679i</v>
      </c>
      <c r="I601" t="str">
        <f t="shared" si="160"/>
        <v>33.6192923762794-57544.3168181919i</v>
      </c>
      <c r="K601" t="str">
        <f t="shared" si="161"/>
        <v>0.010624990280953-9.48372971307702E-06i</v>
      </c>
      <c r="L601" t="str">
        <f t="shared" si="162"/>
        <v>0.00025-56.8727459517994i</v>
      </c>
      <c r="M601" t="str">
        <f t="shared" si="163"/>
        <v>0.0025-15.0545503990057i</v>
      </c>
      <c r="N601">
        <f t="shared" si="164"/>
        <v>90.05458108628838</v>
      </c>
      <c r="O601">
        <f t="shared" si="165"/>
        <v>70.428718548184037</v>
      </c>
      <c r="P601" s="3">
        <f t="shared" si="166"/>
        <v>70.428718548184037</v>
      </c>
      <c r="Q601" s="3">
        <f t="shared" si="167"/>
        <v>-89.94541891371162</v>
      </c>
      <c r="R601">
        <f t="shared" si="168"/>
        <v>90.05458108628838</v>
      </c>
      <c r="S601">
        <f t="shared" si="169"/>
        <v>8.26962049773141E-3</v>
      </c>
      <c r="T601">
        <f t="shared" si="152"/>
        <v>70.428718548184037</v>
      </c>
    </row>
    <row r="602" spans="1:20" x14ac:dyDescent="0.25">
      <c r="A602">
        <f t="shared" si="153"/>
        <v>52.157004327724856</v>
      </c>
      <c r="B602">
        <f t="shared" si="170"/>
        <v>8.3010450556227884</v>
      </c>
      <c r="C602" t="str">
        <f t="shared" si="154"/>
        <v>3.16486654674827-3309.69932412613i</v>
      </c>
      <c r="D602" t="str">
        <f t="shared" si="155"/>
        <v>3.47812499954724-1917.28806818371i</v>
      </c>
      <c r="E602" t="str">
        <f t="shared" si="156"/>
        <v>162.469536913416+0.00619570449894051i</v>
      </c>
      <c r="F602" t="str">
        <f t="shared" si="157"/>
        <v>2.90990990983696-17992.5678495981i</v>
      </c>
      <c r="G602" t="str">
        <f t="shared" si="158"/>
        <v>0.999999999974929-5.00707241533606E-06i</v>
      </c>
      <c r="H602" t="str">
        <f t="shared" si="159"/>
        <v>470.588584145265+0.199870578213924i</v>
      </c>
      <c r="I602" t="str">
        <f t="shared" si="160"/>
        <v>33.6192923219063-57326.476500335i</v>
      </c>
      <c r="K602" t="str">
        <f t="shared" si="161"/>
        <v>0.010624990206948-9.51976780954373E-06i</v>
      </c>
      <c r="L602" t="str">
        <f t="shared" si="162"/>
        <v>0.00025-56.6574476507264i</v>
      </c>
      <c r="M602" t="str">
        <f t="shared" si="163"/>
        <v>0.0025-14.9975596722511i</v>
      </c>
      <c r="N602">
        <f t="shared" si="164"/>
        <v>90.054788493703612</v>
      </c>
      <c r="O602">
        <f t="shared" si="165"/>
        <v>70.39577479650228</v>
      </c>
      <c r="P602" s="3">
        <f t="shared" si="166"/>
        <v>70.39577479650228</v>
      </c>
      <c r="Q602" s="3">
        <f t="shared" si="167"/>
        <v>-89.945211506296388</v>
      </c>
      <c r="R602">
        <f t="shared" si="168"/>
        <v>90.054788493703612</v>
      </c>
      <c r="S602">
        <f t="shared" si="169"/>
        <v>8.3010450556227876E-3</v>
      </c>
      <c r="T602">
        <f t="shared" si="152"/>
        <v>70.39577479650228</v>
      </c>
    </row>
    <row r="603" spans="1:20" x14ac:dyDescent="0.25">
      <c r="A603">
        <f t="shared" si="153"/>
        <v>52.355200944170207</v>
      </c>
      <c r="B603">
        <f t="shared" si="170"/>
        <v>8.3325890268341549</v>
      </c>
      <c r="C603" t="str">
        <f t="shared" si="154"/>
        <v>3.16486652921833-3297.17009513018i</v>
      </c>
      <c r="D603" t="str">
        <f t="shared" si="155"/>
        <v>3.4781249995438-1910.02995465817i</v>
      </c>
      <c r="E603" t="str">
        <f t="shared" si="156"/>
        <v>162.469536913047+0.00621924819567814i</v>
      </c>
      <c r="F603" t="str">
        <f t="shared" si="157"/>
        <v>2.90990990983639-17924.4549210092i</v>
      </c>
      <c r="G603" t="str">
        <f t="shared" si="158"/>
        <v>0.999999999974738-5.02609929051337E-06i</v>
      </c>
      <c r="H603" t="str">
        <f t="shared" si="159"/>
        <v>470.588586801575+0.200630085527229i</v>
      </c>
      <c r="I603" t="str">
        <f t="shared" si="160"/>
        <v>33.6192922671191-57109.4608430891i</v>
      </c>
      <c r="K603" t="str">
        <f t="shared" si="161"/>
        <v>0.0106249901323794-9.55594284990217E-06i</v>
      </c>
      <c r="L603" t="str">
        <f t="shared" si="162"/>
        <v>0.00025-56.4429643860594i</v>
      </c>
      <c r="M603" t="str">
        <f t="shared" si="163"/>
        <v>0.0025-14.9407846904275i</v>
      </c>
      <c r="N603">
        <f t="shared" si="164"/>
        <v>90.054996689258857</v>
      </c>
      <c r="O603">
        <f t="shared" si="165"/>
        <v>70.362831045393278</v>
      </c>
      <c r="P603" s="3">
        <f t="shared" si="166"/>
        <v>70.362831045393278</v>
      </c>
      <c r="Q603" s="3">
        <f t="shared" si="167"/>
        <v>-89.945003310741143</v>
      </c>
      <c r="R603">
        <f t="shared" si="168"/>
        <v>90.054996689258857</v>
      </c>
      <c r="S603">
        <f t="shared" si="169"/>
        <v>8.3325890268341543E-3</v>
      </c>
      <c r="T603">
        <f t="shared" si="152"/>
        <v>70.362831045393278</v>
      </c>
    </row>
    <row r="604" spans="1:20" x14ac:dyDescent="0.25">
      <c r="A604">
        <f t="shared" si="153"/>
        <v>52.554150707758055</v>
      </c>
      <c r="B604">
        <f t="shared" si="170"/>
        <v>8.364252865136125</v>
      </c>
      <c r="C604" t="str">
        <f t="shared" si="154"/>
        <v>3.1648665115549-3284.68829703304i</v>
      </c>
      <c r="D604" t="str">
        <f t="shared" si="155"/>
        <v>3.47812499954031-1902.79931755478i</v>
      </c>
      <c r="E604" t="str">
        <f t="shared" si="156"/>
        <v>162.469536912676+0.00624288135868774i</v>
      </c>
      <c r="F604" t="str">
        <f t="shared" si="157"/>
        <v>2.90990990983584-17856.599841722i</v>
      </c>
      <c r="G604" t="str">
        <f t="shared" si="158"/>
        <v>0.999999999974546-5.04519846781635E-06i</v>
      </c>
      <c r="H604" t="str">
        <f t="shared" si="159"/>
        <v>470.588589478107+0.201392478958209i</v>
      </c>
      <c r="I604" t="str">
        <f t="shared" si="160"/>
        <v>33.6192922119147-56893.2667246099i</v>
      </c>
      <c r="K604" t="str">
        <f t="shared" si="161"/>
        <v>0.0106249900572431-9.59225535452926E-06i</v>
      </c>
      <c r="L604" t="str">
        <f t="shared" si="162"/>
        <v>0.00025-56.2292930723845i</v>
      </c>
      <c r="M604" t="str">
        <f t="shared" si="163"/>
        <v>0.0025-14.8842246368076i</v>
      </c>
      <c r="N604">
        <f t="shared" si="164"/>
        <v>90.055205675948969</v>
      </c>
      <c r="O604">
        <f t="shared" si="165"/>
        <v>70.329887294861692</v>
      </c>
      <c r="P604" s="3">
        <f t="shared" si="166"/>
        <v>70.329887294861692</v>
      </c>
      <c r="Q604" s="3">
        <f t="shared" si="167"/>
        <v>-89.944794324051031</v>
      </c>
      <c r="R604">
        <f t="shared" si="168"/>
        <v>90.055205675948969</v>
      </c>
      <c r="S604">
        <f t="shared" si="169"/>
        <v>8.364252865136125E-3</v>
      </c>
      <c r="T604">
        <f t="shared" si="152"/>
        <v>70.329887294861692</v>
      </c>
    </row>
    <row r="605" spans="1:20" x14ac:dyDescent="0.25">
      <c r="A605">
        <f t="shared" si="153"/>
        <v>52.753856480447531</v>
      </c>
      <c r="B605">
        <f t="shared" si="170"/>
        <v>8.3960370260236417</v>
      </c>
      <c r="C605" t="str">
        <f t="shared" si="154"/>
        <v>3.16486649375707-3272.2537502798i</v>
      </c>
      <c r="D605" t="str">
        <f t="shared" si="155"/>
        <v>3.47812499953682-1895.59605285838i</v>
      </c>
      <c r="E605" t="str">
        <f t="shared" si="156"/>
        <v>162.469536912302+0.0062666043279442i</v>
      </c>
      <c r="F605" t="str">
        <f t="shared" si="157"/>
        <v>2.90990990983529-17789.0016356185i</v>
      </c>
      <c r="G605" t="str">
        <f t="shared" si="158"/>
        <v>0.999999999974352-5.06437022199307E-06i</v>
      </c>
      <c r="H605" t="str">
        <f t="shared" si="159"/>
        <v>470.588592175019+0.202157769473992i</v>
      </c>
      <c r="I605" t="str">
        <f t="shared" si="160"/>
        <v>33.6192921562895-56677.8910348732i</v>
      </c>
      <c r="K605" t="str">
        <f t="shared" si="161"/>
        <v>0.0106249899815347-9.62870584577896E-06i</v>
      </c>
      <c r="L605" t="str">
        <f t="shared" si="162"/>
        <v>0.00025-56.0164306359679i</v>
      </c>
      <c r="M605" t="str">
        <f t="shared" si="163"/>
        <v>0.0025-14.8278786977562i</v>
      </c>
      <c r="N605">
        <f t="shared" si="164"/>
        <v>90.055415456780167</v>
      </c>
      <c r="O605">
        <f t="shared" si="165"/>
        <v>70.29694354491177</v>
      </c>
      <c r="P605" s="3">
        <f t="shared" si="166"/>
        <v>70.29694354491177</v>
      </c>
      <c r="Q605" s="3">
        <f t="shared" si="167"/>
        <v>-89.944584543219833</v>
      </c>
      <c r="R605">
        <f t="shared" si="168"/>
        <v>90.055415456780167</v>
      </c>
      <c r="S605">
        <f t="shared" si="169"/>
        <v>8.3960370260236419E-3</v>
      </c>
      <c r="T605">
        <f t="shared" si="152"/>
        <v>70.29694354491177</v>
      </c>
    </row>
    <row r="606" spans="1:20" x14ac:dyDescent="0.25">
      <c r="A606">
        <f t="shared" si="153"/>
        <v>52.954321135073236</v>
      </c>
      <c r="B606">
        <f t="shared" si="170"/>
        <v>8.4279419667225319</v>
      </c>
      <c r="C606" t="str">
        <f t="shared" si="154"/>
        <v>3.16486647582362-3259.86627599533i</v>
      </c>
      <c r="D606" t="str">
        <f t="shared" si="155"/>
        <v>3.47812499953329-1888.42005694761i</v>
      </c>
      <c r="E606" t="str">
        <f t="shared" si="156"/>
        <v>162.469536911925+0.00629041744471386i</v>
      </c>
      <c r="F606" t="str">
        <f t="shared" si="157"/>
        <v>2.90990990983472-17721.6593302757i</v>
      </c>
      <c r="G606" t="str">
        <f t="shared" si="158"/>
        <v>0.999999999974157-5.08361482883565E-06i</v>
      </c>
      <c r="H606" t="str">
        <f t="shared" si="159"/>
        <v>470.588594892467+0.202925968083393i</v>
      </c>
      <c r="I606" t="str">
        <f t="shared" si="160"/>
        <v>33.6192921002414-56463.3306756271i</v>
      </c>
      <c r="K606" t="str">
        <f t="shared" si="161"/>
        <v>0.0106249899052498-9.66529484799038E-06i</v>
      </c>
      <c r="L606" t="str">
        <f t="shared" si="162"/>
        <v>0.00025-55.8043740147117i</v>
      </c>
      <c r="M606" t="str">
        <f t="shared" si="163"/>
        <v>0.0025-14.7717460627178i</v>
      </c>
      <c r="N606">
        <f t="shared" si="164"/>
        <v>90.055626034770071</v>
      </c>
      <c r="O606">
        <f t="shared" si="165"/>
        <v>70.263999795547917</v>
      </c>
      <c r="P606" s="3">
        <f t="shared" si="166"/>
        <v>70.263999795547917</v>
      </c>
      <c r="Q606" s="3">
        <f t="shared" si="167"/>
        <v>-89.944373965229929</v>
      </c>
      <c r="R606">
        <f t="shared" si="168"/>
        <v>90.055626034770071</v>
      </c>
      <c r="S606">
        <f t="shared" si="169"/>
        <v>8.4279419667225314E-3</v>
      </c>
      <c r="T606">
        <f t="shared" si="152"/>
        <v>70.263999795547917</v>
      </c>
    </row>
    <row r="607" spans="1:20" x14ac:dyDescent="0.25">
      <c r="A607">
        <f t="shared" si="153"/>
        <v>53.155547555386512</v>
      </c>
      <c r="B607">
        <f t="shared" si="170"/>
        <v>8.4599681461960774</v>
      </c>
      <c r="C607" t="str">
        <f t="shared" si="154"/>
        <v>3.16486645775366-3247.5256959816i</v>
      </c>
      <c r="D607" t="str">
        <f t="shared" si="155"/>
        <v>3.47812499952974-1881.27122659333i</v>
      </c>
      <c r="E607" t="str">
        <f t="shared" si="156"/>
        <v>162.469536911544+0.00631432105155954i</v>
      </c>
      <c r="F607" t="str">
        <f t="shared" si="157"/>
        <v>2.90990990983415-17654.5719569519i</v>
      </c>
      <c r="G607" t="str">
        <f t="shared" si="158"/>
        <v>0.99999999997396-5.10293256518423E-06i</v>
      </c>
      <c r="H607" t="str">
        <f t="shared" si="159"/>
        <v>470.588597630608+0.203697085837039i</v>
      </c>
      <c r="I607" t="str">
        <f t="shared" si="160"/>
        <v>33.619292043766-56249.5825603489i</v>
      </c>
      <c r="K607" t="str">
        <f t="shared" si="161"/>
        <v>0.010624989828384-9.70202288749458E-06i</v>
      </c>
      <c r="L607" t="str">
        <f t="shared" si="162"/>
        <v>0.00025-55.593120158111i</v>
      </c>
      <c r="M607" t="str">
        <f t="shared" si="163"/>
        <v>0.0025-14.7158259242059i</v>
      </c>
      <c r="N607">
        <f t="shared" si="164"/>
        <v>90.05583741294781</v>
      </c>
      <c r="O607">
        <f t="shared" si="165"/>
        <v>70.231056046774469</v>
      </c>
      <c r="P607" s="3">
        <f t="shared" si="166"/>
        <v>70.231056046774469</v>
      </c>
      <c r="Q607" s="3">
        <f t="shared" si="167"/>
        <v>-89.94416258705219</v>
      </c>
      <c r="R607">
        <f t="shared" si="168"/>
        <v>90.05583741294781</v>
      </c>
      <c r="S607">
        <f t="shared" si="169"/>
        <v>8.4599681461960778E-3</v>
      </c>
      <c r="T607">
        <f t="shared" si="152"/>
        <v>70.231056046774469</v>
      </c>
    </row>
    <row r="608" spans="1:20" x14ac:dyDescent="0.25">
      <c r="A608">
        <f t="shared" si="153"/>
        <v>53.357538636096983</v>
      </c>
      <c r="B608">
        <f t="shared" si="170"/>
        <v>8.4921160251516223</v>
      </c>
      <c r="C608" t="str">
        <f t="shared" si="154"/>
        <v>3.16486643954605-3235.23183271535i</v>
      </c>
      <c r="D608" t="str">
        <f t="shared" si="155"/>
        <v>3.47812499952615-1874.14945895725i</v>
      </c>
      <c r="E608" t="str">
        <f t="shared" si="156"/>
        <v>162.469536911162+0.00633831549234673i</v>
      </c>
      <c r="F608" t="str">
        <f t="shared" si="157"/>
        <v>2.90990990983356-17587.7385505728i</v>
      </c>
      <c r="G608" t="str">
        <f t="shared" si="158"/>
        <v>0.999999999973762-5.12232370893091E-06i</v>
      </c>
      <c r="H608" t="str">
        <f t="shared" si="159"/>
        <v>470.5886003896+0.204471133827568i</v>
      </c>
      <c r="I608" t="str">
        <f t="shared" si="160"/>
        <v>33.6192919868611-56036.6436142005i</v>
      </c>
      <c r="K608" t="str">
        <f t="shared" si="161"/>
        <v>0.0106249897509329-9.73889049262303E-06i</v>
      </c>
      <c r="L608" t="str">
        <f t="shared" si="162"/>
        <v>0.00025-55.3826660272076i</v>
      </c>
      <c r="M608" t="str">
        <f t="shared" si="163"/>
        <v>0.0025-14.6601174777902i</v>
      </c>
      <c r="N608">
        <f t="shared" si="164"/>
        <v>90.056049594353993</v>
      </c>
      <c r="O608">
        <f t="shared" si="165"/>
        <v>70.198112298596243</v>
      </c>
      <c r="P608" s="3">
        <f t="shared" si="166"/>
        <v>70.198112298596243</v>
      </c>
      <c r="Q608" s="3">
        <f t="shared" si="167"/>
        <v>-89.943950405646007</v>
      </c>
      <c r="R608">
        <f t="shared" si="168"/>
        <v>90.056049594353993</v>
      </c>
      <c r="S608">
        <f t="shared" si="169"/>
        <v>8.492116025151623E-3</v>
      </c>
      <c r="T608">
        <f t="shared" si="152"/>
        <v>70.198112298596243</v>
      </c>
    </row>
    <row r="609" spans="1:20" x14ac:dyDescent="0.25">
      <c r="A609">
        <f t="shared" si="153"/>
        <v>53.560297282914156</v>
      </c>
      <c r="B609">
        <f t="shared" si="170"/>
        <v>8.5243860660471995</v>
      </c>
      <c r="C609" t="str">
        <f t="shared" si="154"/>
        <v>3.1648664211999-3222.98450934511i</v>
      </c>
      <c r="D609" t="str">
        <f t="shared" si="155"/>
        <v>3.47812499952256-1867.05465159032i</v>
      </c>
      <c r="E609" t="str">
        <f t="shared" si="156"/>
        <v>162.469536910776+0.00636240111224685i</v>
      </c>
      <c r="F609" t="str">
        <f t="shared" si="157"/>
        <v>2.90990990983297-17521.1581497173i</v>
      </c>
      <c r="G609" t="str">
        <f t="shared" si="158"/>
        <v>0.999999999973562-5.14178853902382E-06i</v>
      </c>
      <c r="H609" t="str">
        <f t="shared" si="159"/>
        <v>470.588603169597+0.205248123189751i</v>
      </c>
      <c r="I609" t="str">
        <f t="shared" si="160"/>
        <v>33.6192919295224-55824.5107739826i</v>
      </c>
      <c r="K609" t="str">
        <f t="shared" si="161"/>
        <v>0.0106249896728921-9.77589819371434E-06i</v>
      </c>
      <c r="L609" t="str">
        <f t="shared" si="162"/>
        <v>0.00025-55.1730085945485i</v>
      </c>
      <c r="M609" t="str">
        <f t="shared" si="163"/>
        <v>0.0025-14.6046199220863i</v>
      </c>
      <c r="N609">
        <f t="shared" si="164"/>
        <v>90.056262582040787</v>
      </c>
      <c r="O609">
        <f t="shared" si="165"/>
        <v>70.165168551017473</v>
      </c>
      <c r="P609" s="3">
        <f t="shared" si="166"/>
        <v>70.165168551017473</v>
      </c>
      <c r="Q609" s="3">
        <f t="shared" si="167"/>
        <v>-89.943737417959213</v>
      </c>
      <c r="R609">
        <f t="shared" si="168"/>
        <v>90.056262582040787</v>
      </c>
      <c r="S609">
        <f t="shared" si="169"/>
        <v>8.5243860660471991E-3</v>
      </c>
      <c r="T609">
        <f t="shared" si="152"/>
        <v>70.165168551017473</v>
      </c>
    </row>
    <row r="610" spans="1:20" x14ac:dyDescent="0.25">
      <c r="A610">
        <f t="shared" si="153"/>
        <v>53.763826412589232</v>
      </c>
      <c r="B610">
        <f t="shared" si="170"/>
        <v>8.556778733098179</v>
      </c>
      <c r="C610" t="str">
        <f t="shared" si="154"/>
        <v>3.16486640271394-3210.78354968908i</v>
      </c>
      <c r="D610" t="str">
        <f t="shared" si="155"/>
        <v>3.47812499951891-1859.98670243138i</v>
      </c>
      <c r="E610" t="str">
        <f t="shared" si="156"/>
        <v>162.469536910387+0.00638657825774322i</v>
      </c>
      <c r="F610" t="str">
        <f t="shared" si="157"/>
        <v>2.90990990983238-17454.8297966042i</v>
      </c>
      <c r="G610" t="str">
        <f t="shared" si="158"/>
        <v>0.999999999973361-5.16132733547108E-06i</v>
      </c>
      <c r="H610" t="str">
        <f t="shared" si="159"/>
        <v>470.588605970766+0.206028065100681i</v>
      </c>
      <c r="I610" t="str">
        <f t="shared" si="160"/>
        <v>33.6192918717474-55613.1809880948i</v>
      </c>
      <c r="K610" t="str">
        <f t="shared" si="161"/>
        <v>0.010624989594257-0.0000098130465231225i</v>
      </c>
      <c r="L610" t="str">
        <f t="shared" si="162"/>
        <v>0.00025-54.9641448441405i</v>
      </c>
      <c r="M610" t="str">
        <f t="shared" si="163"/>
        <v>0.0025-14.5493324587431i</v>
      </c>
      <c r="N610">
        <f t="shared" si="164"/>
        <v>90.056476379071967</v>
      </c>
      <c r="O610">
        <f t="shared" si="165"/>
        <v>70.132224804042863</v>
      </c>
      <c r="P610" s="3">
        <f t="shared" si="166"/>
        <v>70.132224804042863</v>
      </c>
      <c r="Q610" s="3">
        <f t="shared" si="167"/>
        <v>-89.943523620928033</v>
      </c>
      <c r="R610">
        <f t="shared" si="168"/>
        <v>90.056476379071967</v>
      </c>
      <c r="S610">
        <f t="shared" si="169"/>
        <v>8.5567787330981786E-3</v>
      </c>
      <c r="T610">
        <f t="shared" si="152"/>
        <v>70.132224804042863</v>
      </c>
    </row>
    <row r="611" spans="1:20" x14ac:dyDescent="0.25">
      <c r="A611">
        <f t="shared" si="153"/>
        <v>53.968128952957073</v>
      </c>
      <c r="B611">
        <f t="shared" si="170"/>
        <v>8.5892944922839529</v>
      </c>
      <c r="C611" t="str">
        <f t="shared" si="154"/>
        <v>3.16486638408729-3198.62877823236i</v>
      </c>
      <c r="D611" t="str">
        <f t="shared" si="155"/>
        <v>3.47812499951525-1852.94550980559i</v>
      </c>
      <c r="E611" t="str">
        <f t="shared" si="156"/>
        <v>162.469536909995+0.00641084727663574i</v>
      </c>
      <c r="F611" t="str">
        <f t="shared" si="157"/>
        <v>2.9099099098318-17388.7525370776i</v>
      </c>
      <c r="G611" t="str">
        <f t="shared" si="158"/>
        <v>0.999999999973158-5.18094037934481E-06i</v>
      </c>
      <c r="H611" t="str">
        <f t="shared" si="159"/>
        <v>470.588608793261+0.206810970779918i</v>
      </c>
      <c r="I611" t="str">
        <f t="shared" si="160"/>
        <v>33.6192918135322-55402.6512164854i</v>
      </c>
      <c r="K611" t="str">
        <f t="shared" si="161"/>
        <v>0.0106249895150232-9.85033601522428E-06i</v>
      </c>
      <c r="L611" t="str">
        <f t="shared" si="162"/>
        <v>0.00025-54.7560717714091i</v>
      </c>
      <c r="M611" t="str">
        <f t="shared" si="163"/>
        <v>0.0025-14.4942542924319i</v>
      </c>
      <c r="N611">
        <f t="shared" si="164"/>
        <v>90.056690988522931</v>
      </c>
      <c r="O611">
        <f t="shared" si="165"/>
        <v>70.099281057677032</v>
      </c>
      <c r="P611" s="3">
        <f t="shared" si="166"/>
        <v>70.099281057677032</v>
      </c>
      <c r="Q611" s="3">
        <f t="shared" si="167"/>
        <v>-89.943309011477069</v>
      </c>
      <c r="R611">
        <f t="shared" si="168"/>
        <v>90.056690988522931</v>
      </c>
      <c r="S611">
        <f t="shared" si="169"/>
        <v>8.5892944922839522E-3</v>
      </c>
      <c r="T611">
        <f t="shared" si="152"/>
        <v>70.099281057677032</v>
      </c>
    </row>
    <row r="612" spans="1:20" x14ac:dyDescent="0.25">
      <c r="A612">
        <f t="shared" si="153"/>
        <v>54.173207842978314</v>
      </c>
      <c r="B612">
        <f t="shared" si="170"/>
        <v>8.6219338113546318</v>
      </c>
      <c r="C612" t="str">
        <f t="shared" si="154"/>
        <v>3.16486636531882-3186.52002012449i</v>
      </c>
      <c r="D612" t="str">
        <f t="shared" si="155"/>
        <v>3.47812499951156-1845.93097242304i</v>
      </c>
      <c r="E612" t="str">
        <f t="shared" si="156"/>
        <v>162.469536909601+0.00643520851804612i</v>
      </c>
      <c r="F612" t="str">
        <f t="shared" si="157"/>
        <v>2.90990990983121-17322.9254205942i</v>
      </c>
      <c r="G612" t="str">
        <f t="shared" si="158"/>
        <v>0.999999999972953-5.20062795278526E-06i</v>
      </c>
      <c r="H612" t="str">
        <f t="shared" si="159"/>
        <v>470.588611637247+0.207596851489657i</v>
      </c>
      <c r="I612" t="str">
        <f t="shared" si="160"/>
        <v>33.6192917548739-55192.9184306141i</v>
      </c>
      <c r="K612" t="str">
        <f t="shared" si="161"/>
        <v>0.0106249894351861-9.88776720642698E-06i</v>
      </c>
      <c r="L612" t="str">
        <f t="shared" si="162"/>
        <v>0.00025-54.5487863831531i</v>
      </c>
      <c r="M612" t="str">
        <f t="shared" si="163"/>
        <v>0.0025-14.4393846308347i</v>
      </c>
      <c r="N612">
        <f t="shared" si="164"/>
        <v>90.056906413480746</v>
      </c>
      <c r="O612">
        <f t="shared" si="165"/>
        <v>70.066337311924627</v>
      </c>
      <c r="P612" s="3">
        <f t="shared" si="166"/>
        <v>70.066337311924627</v>
      </c>
      <c r="Q612" s="3">
        <f t="shared" si="167"/>
        <v>-89.943093586519254</v>
      </c>
      <c r="R612">
        <f t="shared" si="168"/>
        <v>90.056906413480746</v>
      </c>
      <c r="S612">
        <f t="shared" si="169"/>
        <v>8.6219338113546311E-3</v>
      </c>
      <c r="T612">
        <f t="shared" si="152"/>
        <v>70.066337311924627</v>
      </c>
    </row>
    <row r="613" spans="1:20" x14ac:dyDescent="0.25">
      <c r="A613">
        <f t="shared" si="153"/>
        <v>54.37906603278163</v>
      </c>
      <c r="B613">
        <f t="shared" si="170"/>
        <v>8.6546971598377791</v>
      </c>
      <c r="C613" t="str">
        <f t="shared" si="154"/>
        <v>3.16486634640743-3174.45710117688i</v>
      </c>
      <c r="D613" t="str">
        <f t="shared" si="155"/>
        <v>3.47812499950785-1838.94298937725i</v>
      </c>
      <c r="E613" t="str">
        <f t="shared" si="156"/>
        <v>162.469536909204+0.00645966233242313i</v>
      </c>
      <c r="F613" t="str">
        <f t="shared" si="157"/>
        <v>2.90990990983061-17257.3475002086i</v>
      </c>
      <c r="G613" t="str">
        <f t="shared" si="158"/>
        <v>0.999999999972748-5.22039033900477E-06i</v>
      </c>
      <c r="H613" t="str">
        <f t="shared" si="159"/>
        <v>470.588614502893+0.208385718534891i</v>
      </c>
      <c r="I613" t="str">
        <f t="shared" si="160"/>
        <v>33.6192916957692-54983.9796134042i</v>
      </c>
      <c r="K613" t="str">
        <f t="shared" si="161"/>
        <v>0.010624989354741-9.92534063517605E-06i</v>
      </c>
      <c r="L613" t="str">
        <f t="shared" si="162"/>
        <v>0.00025-54.3422856975027i</v>
      </c>
      <c r="M613" t="str">
        <f t="shared" si="163"/>
        <v>0.0025-14.3847226846331i</v>
      </c>
      <c r="N613">
        <f t="shared" si="164"/>
        <v>90.057122657044303</v>
      </c>
      <c r="O613">
        <f t="shared" si="165"/>
        <v>70.03339356679021</v>
      </c>
      <c r="P613" s="3">
        <f t="shared" si="166"/>
        <v>70.03339356679021</v>
      </c>
      <c r="Q613" s="3">
        <f t="shared" si="167"/>
        <v>-89.942877342955697</v>
      </c>
      <c r="R613">
        <f t="shared" si="168"/>
        <v>90.057122657044303</v>
      </c>
      <c r="S613">
        <f t="shared" si="169"/>
        <v>8.6546971598377796E-3</v>
      </c>
      <c r="T613">
        <f t="shared" si="152"/>
        <v>70.03339356679021</v>
      </c>
    </row>
    <row r="614" spans="1:20" x14ac:dyDescent="0.25">
      <c r="A614">
        <f t="shared" si="153"/>
        <v>54.585706483706204</v>
      </c>
      <c r="B614">
        <f t="shared" si="170"/>
        <v>8.6875850090451632</v>
      </c>
      <c r="C614" t="str">
        <f t="shared" si="154"/>
        <v>3.164866327352-3162.4398478604i</v>
      </c>
      <c r="D614" t="str">
        <f t="shared" si="155"/>
        <v>3.4781249995041-1831.98146014374i</v>
      </c>
      <c r="E614" t="str">
        <f t="shared" si="156"/>
        <v>162.469536908803+0.00648420907154618i</v>
      </c>
      <c r="F614" t="str">
        <f t="shared" si="157"/>
        <v>2.90990990983001-17192.0178325606i</v>
      </c>
      <c r="G614" t="str">
        <f t="shared" si="158"/>
        <v>0.99999999997254-0.0000052402278222919i</v>
      </c>
      <c r="H614" t="str">
        <f t="shared" si="159"/>
        <v>470.588617390357+0.209177583263562i</v>
      </c>
      <c r="I614" t="str">
        <f t="shared" si="160"/>
        <v>33.6192916362145-54775.8317592005i</v>
      </c>
      <c r="K614" t="str">
        <f t="shared" si="161"/>
        <v>0.0106249892736834-0.000009963056841963i</v>
      </c>
      <c r="L614" t="str">
        <f t="shared" si="162"/>
        <v>0.00025-54.1365667438759i</v>
      </c>
      <c r="M614" t="str">
        <f t="shared" si="163"/>
        <v>0.0025-14.3302676674966i</v>
      </c>
      <c r="N614">
        <f t="shared" si="164"/>
        <v>90.05733972232413</v>
      </c>
      <c r="O614">
        <f t="shared" si="165"/>
        <v>70.000449822278512</v>
      </c>
      <c r="P614" s="3">
        <f t="shared" si="166"/>
        <v>70.000449822278512</v>
      </c>
      <c r="Q614" s="3">
        <f t="shared" si="167"/>
        <v>-89.94266027767587</v>
      </c>
      <c r="R614">
        <f t="shared" si="168"/>
        <v>90.05733972232413</v>
      </c>
      <c r="S614">
        <f t="shared" si="169"/>
        <v>8.6875850090451633E-3</v>
      </c>
      <c r="T614">
        <f t="shared" si="152"/>
        <v>70.000449822278512</v>
      </c>
    </row>
    <row r="615" spans="1:20" x14ac:dyDescent="0.25">
      <c r="A615">
        <f t="shared" si="153"/>
        <v>54.793132168344293</v>
      </c>
      <c r="B615">
        <f t="shared" si="170"/>
        <v>8.7205978320795356</v>
      </c>
      <c r="C615" t="str">
        <f t="shared" si="154"/>
        <v>3.16486630815148-3150.46808730285i</v>
      </c>
      <c r="D615" t="str">
        <f t="shared" si="155"/>
        <v>3.47812499950032-1825.04628457858i</v>
      </c>
      <c r="E615" t="str">
        <f t="shared" si="156"/>
        <v>162.469536908399+0.00650884908853314i</v>
      </c>
      <c r="F615" t="str">
        <f t="shared" si="157"/>
        <v>2.9099099098294-17126.9354778608i</v>
      </c>
      <c r="G615" t="str">
        <f t="shared" si="158"/>
        <v>0.999999999972331-5.26014068801551E-06i</v>
      </c>
      <c r="H615" t="str">
        <f t="shared" si="159"/>
        <v>470.588620299806+0.209972457066738i</v>
      </c>
      <c r="I615" t="str">
        <f t="shared" si="160"/>
        <v>33.619291576206-54568.4718737258i</v>
      </c>
      <c r="K615" t="str">
        <f t="shared" si="161"/>
        <v>0.0106249891920086-0.000010000916369333i</v>
      </c>
      <c r="L615" t="str">
        <f t="shared" si="162"/>
        <v>0.00025-53.9316265629368i</v>
      </c>
      <c r="M615" t="str">
        <f t="shared" si="163"/>
        <v>0.0025-14.2760187960715i</v>
      </c>
      <c r="N615">
        <f t="shared" si="164"/>
        <v>90.057557612442679</v>
      </c>
      <c r="O615">
        <f t="shared" si="165"/>
        <v>69.967506078394337</v>
      </c>
      <c r="P615" s="3">
        <f t="shared" si="166"/>
        <v>69.967506078394337</v>
      </c>
      <c r="Q615" s="3">
        <f t="shared" si="167"/>
        <v>-89.942442387557321</v>
      </c>
      <c r="R615">
        <f t="shared" si="168"/>
        <v>90.057557612442679</v>
      </c>
      <c r="S615">
        <f t="shared" si="169"/>
        <v>8.7205978320795356E-3</v>
      </c>
      <c r="T615">
        <f t="shared" si="152"/>
        <v>69.967506078394337</v>
      </c>
    </row>
    <row r="616" spans="1:20" x14ac:dyDescent="0.25">
      <c r="A616">
        <f t="shared" si="153"/>
        <v>55.001346070584006</v>
      </c>
      <c r="B616">
        <f t="shared" si="170"/>
        <v>8.7537361038414385</v>
      </c>
      <c r="C616" t="str">
        <f t="shared" si="154"/>
        <v>3.16486628880481-3138.54164728644i</v>
      </c>
      <c r="D616" t="str">
        <f t="shared" si="155"/>
        <v>3.47812499949651-1818.13736291693i</v>
      </c>
      <c r="E616" t="str">
        <f t="shared" si="156"/>
        <v>162.469536907993+0.00653358273784223i</v>
      </c>
      <c r="F616" t="str">
        <f t="shared" si="157"/>
        <v>2.90990990982878-17062.0994998778i</v>
      </c>
      <c r="G616" t="str">
        <f t="shared" si="158"/>
        <v>0.99999999997212-5.28012922262885E-06i</v>
      </c>
      <c r="H616" t="str">
        <f t="shared" si="159"/>
        <v>470.58862323141+0.210770351378768i</v>
      </c>
      <c r="I616" t="str">
        <f t="shared" si="160"/>
        <v>33.6192915157403-54361.8969740392i</v>
      </c>
      <c r="K616" t="str">
        <f t="shared" si="161"/>
        <v>0.0106249891097119-0.0000100389197618927i</v>
      </c>
      <c r="L616" t="str">
        <f t="shared" si="162"/>
        <v>0.00025-53.727462206552i</v>
      </c>
      <c r="M616" t="str">
        <f t="shared" si="163"/>
        <v>0.0025-14.2219752899696i</v>
      </c>
      <c r="N616">
        <f t="shared" si="164"/>
        <v>90.057776330534239</v>
      </c>
      <c r="O616">
        <f t="shared" si="165"/>
        <v>69.934562335142488</v>
      </c>
      <c r="P616" s="3">
        <f t="shared" si="166"/>
        <v>69.934562335142488</v>
      </c>
      <c r="Q616" s="3">
        <f t="shared" si="167"/>
        <v>-89.942223669465761</v>
      </c>
      <c r="R616">
        <f t="shared" si="168"/>
        <v>90.057776330534239</v>
      </c>
      <c r="S616">
        <f t="shared" si="169"/>
        <v>8.7537361038414387E-3</v>
      </c>
      <c r="T616">
        <f t="shared" si="152"/>
        <v>69.934562335142488</v>
      </c>
    </row>
    <row r="617" spans="1:20" x14ac:dyDescent="0.25">
      <c r="A617">
        <f t="shared" si="153"/>
        <v>55.210351185652222</v>
      </c>
      <c r="B617">
        <f t="shared" si="170"/>
        <v>8.787000301036036</v>
      </c>
      <c r="C617" t="str">
        <f t="shared" si="154"/>
        <v>3.16486626931081-3126.66035624531i</v>
      </c>
      <c r="D617" t="str">
        <f t="shared" si="155"/>
        <v>3.47812499949268-1811.25459577164i</v>
      </c>
      <c r="E617" t="str">
        <f t="shared" si="156"/>
        <v>162.469536907583+0.00655841037527907i</v>
      </c>
      <c r="F617" t="str">
        <f t="shared" si="157"/>
        <v>2.90990990982817-16997.5089659243i</v>
      </c>
      <c r="G617" t="str">
        <f t="shared" si="158"/>
        <v>0.999999999971908-5.30019371367372E-06i</v>
      </c>
      <c r="H617" t="str">
        <f t="shared" si="159"/>
        <v>470.588626185334+0.211571277677458i</v>
      </c>
      <c r="I617" t="str">
        <f t="shared" si="160"/>
        <v>33.6192914548144-54156.104088491i</v>
      </c>
      <c r="K617" t="str">
        <f t="shared" si="161"/>
        <v>0.0106249890267886-0.0000100770675663184i</v>
      </c>
      <c r="L617" t="str">
        <f t="shared" si="162"/>
        <v>0.00025-53.5240707377485i</v>
      </c>
      <c r="M617" t="str">
        <f t="shared" si="163"/>
        <v>0.0025-14.1681363717569i</v>
      </c>
      <c r="N617">
        <f t="shared" si="164"/>
        <v>90.057995879744965</v>
      </c>
      <c r="O617">
        <f t="shared" si="165"/>
        <v>69.901618592527726</v>
      </c>
      <c r="P617" s="3">
        <f t="shared" si="166"/>
        <v>69.901618592527726</v>
      </c>
      <c r="Q617" s="3">
        <f t="shared" si="167"/>
        <v>-89.942004120255035</v>
      </c>
      <c r="R617">
        <f t="shared" si="168"/>
        <v>90.057995879744965</v>
      </c>
      <c r="S617">
        <f t="shared" si="169"/>
        <v>8.787000301036036E-3</v>
      </c>
      <c r="T617">
        <f t="shared" si="152"/>
        <v>69.901618592527726</v>
      </c>
    </row>
    <row r="618" spans="1:20" x14ac:dyDescent="0.25">
      <c r="A618">
        <f t="shared" si="153"/>
        <v>55.420150520157705</v>
      </c>
      <c r="B618">
        <f t="shared" si="170"/>
        <v>8.8203909021799731</v>
      </c>
      <c r="C618" t="str">
        <f t="shared" si="154"/>
        <v>3.16486624966832-3114.82404326307i</v>
      </c>
      <c r="D618" t="str">
        <f t="shared" si="155"/>
        <v>3.47812499948882-1804.3978841318i</v>
      </c>
      <c r="E618" t="str">
        <f t="shared" si="156"/>
        <v>162.469536907169+0.00658333235800201i</v>
      </c>
      <c r="F618" t="str">
        <f t="shared" si="157"/>
        <v>2.90990990982754-16933.1629468437i</v>
      </c>
      <c r="G618" t="str">
        <f t="shared" si="158"/>
        <v>0.999999999971694-5.32033444978454E-06i</v>
      </c>
      <c r="H618" t="str">
        <f t="shared" si="159"/>
        <v>470.588629161754+0.212375247484223i</v>
      </c>
      <c r="I618" t="str">
        <f t="shared" si="160"/>
        <v>33.6192913934247-53951.0902566819i</v>
      </c>
      <c r="K618" t="str">
        <f t="shared" si="161"/>
        <v>0.0106249889432338-0.0000101153603313633i</v>
      </c>
      <c r="L618" t="str">
        <f t="shared" si="162"/>
        <v>0.00025-53.3214492306718i</v>
      </c>
      <c r="M618" t="str">
        <f t="shared" si="163"/>
        <v>0.0025-14.1145012669426i</v>
      </c>
      <c r="N618">
        <f t="shared" si="164"/>
        <v>90.058216263233021</v>
      </c>
      <c r="O618">
        <f t="shared" si="165"/>
        <v>69.868674850554825</v>
      </c>
      <c r="P618" s="3">
        <f t="shared" si="166"/>
        <v>69.868674850554825</v>
      </c>
      <c r="Q618" s="3">
        <f t="shared" si="167"/>
        <v>-89.941783736766979</v>
      </c>
      <c r="R618">
        <f t="shared" si="168"/>
        <v>90.058216263233021</v>
      </c>
      <c r="S618">
        <f t="shared" si="169"/>
        <v>8.820390902179974E-3</v>
      </c>
      <c r="T618">
        <f t="shared" si="152"/>
        <v>69.868674850554825</v>
      </c>
    </row>
    <row r="619" spans="1:20" x14ac:dyDescent="0.25">
      <c r="A619">
        <f t="shared" si="153"/>
        <v>55.6307470921343</v>
      </c>
      <c r="B619">
        <f t="shared" si="170"/>
        <v>8.8539083876082572</v>
      </c>
      <c r="C619" t="str">
        <f t="shared" si="154"/>
        <v>3.16486622987635-3103.03253807047i</v>
      </c>
      <c r="D619" t="str">
        <f t="shared" si="155"/>
        <v>3.47812499948492-1797.56712936129i</v>
      </c>
      <c r="E619" t="str">
        <f t="shared" si="156"/>
        <v>162.469536906754+0.00660834904452526i</v>
      </c>
      <c r="F619" t="str">
        <f t="shared" si="157"/>
        <v>2.90990990982692-16869.060516997i</v>
      </c>
      <c r="G619" t="str">
        <f t="shared" si="158"/>
        <v>0.999999999971479-5.34055172069257E-06i</v>
      </c>
      <c r="H619" t="str">
        <f t="shared" si="159"/>
        <v>470.588632160833+0.213182272364255i</v>
      </c>
      <c r="I619" t="str">
        <f t="shared" si="160"/>
        <v>33.6192913315675-53746.8525294183i</v>
      </c>
      <c r="K619" t="str">
        <f t="shared" si="161"/>
        <v>0.0106249888590429-0.000010153798607866i</v>
      </c>
      <c r="L619" t="str">
        <f t="shared" si="162"/>
        <v>0.00025-53.119594770544i</v>
      </c>
      <c r="M619" t="str">
        <f t="shared" si="163"/>
        <v>0.0025-14.0610692039675i</v>
      </c>
      <c r="N619">
        <f t="shared" si="164"/>
        <v>90.05843748416855</v>
      </c>
      <c r="O619">
        <f t="shared" si="165"/>
        <v>69.835731109228888</v>
      </c>
      <c r="P619" s="3">
        <f t="shared" si="166"/>
        <v>69.835731109228888</v>
      </c>
      <c r="Q619" s="3">
        <f t="shared" si="167"/>
        <v>-89.94156251583145</v>
      </c>
      <c r="R619">
        <f t="shared" si="168"/>
        <v>90.05843748416855</v>
      </c>
      <c r="S619">
        <f t="shared" si="169"/>
        <v>8.8539083876082569E-3</v>
      </c>
      <c r="T619">
        <f t="shared" si="152"/>
        <v>69.835731109228888</v>
      </c>
    </row>
    <row r="620" spans="1:20" x14ac:dyDescent="0.25">
      <c r="A620">
        <f t="shared" si="153"/>
        <v>55.842143931084422</v>
      </c>
      <c r="B620">
        <f t="shared" si="170"/>
        <v>8.8875532394811696</v>
      </c>
      <c r="C620" t="str">
        <f t="shared" si="154"/>
        <v>3.16486620993362-3091.28567104263i</v>
      </c>
      <c r="D620" t="str">
        <f t="shared" si="155"/>
        <v>3.47812499948101-1790.76223319743i</v>
      </c>
      <c r="E620" t="str">
        <f t="shared" si="156"/>
        <v>162.469536906334+0.0066334607947278i</v>
      </c>
      <c r="F620" t="str">
        <f t="shared" si="157"/>
        <v>2.9099099098263-16805.2007542492i</v>
      </c>
      <c r="G620" t="str">
        <f t="shared" si="158"/>
        <v>0.999999999971261-5.36084581723004E-06i</v>
      </c>
      <c r="H620" t="str">
        <f t="shared" si="159"/>
        <v>470.588635182755+0.213992363926698i</v>
      </c>
      <c r="I620" t="str">
        <f t="shared" si="160"/>
        <v>33.6192912692395-53543.3879686733i</v>
      </c>
      <c r="K620" t="str">
        <f t="shared" si="161"/>
        <v>0.0106249887742108-0.0000101923829487579i</v>
      </c>
      <c r="L620" t="str">
        <f t="shared" si="162"/>
        <v>0.00025-52.91850445362i</v>
      </c>
      <c r="M620" t="str">
        <f t="shared" si="163"/>
        <v>0.0025-14.0078394141936i</v>
      </c>
      <c r="N620">
        <f t="shared" si="164"/>
        <v>90.058659545733747</v>
      </c>
      <c r="O620">
        <f t="shared" si="165"/>
        <v>69.802787368554547</v>
      </c>
      <c r="P620" s="3">
        <f t="shared" si="166"/>
        <v>69.802787368554547</v>
      </c>
      <c r="Q620" s="3">
        <f t="shared" si="167"/>
        <v>-89.941340454266253</v>
      </c>
      <c r="R620">
        <f t="shared" si="168"/>
        <v>90.058659545733747</v>
      </c>
      <c r="S620">
        <f t="shared" si="169"/>
        <v>8.8875532394811704E-3</v>
      </c>
      <c r="T620">
        <f t="shared" ref="T620:T683" si="171">P620</f>
        <v>69.802787368554547</v>
      </c>
    </row>
    <row r="621" spans="1:20" x14ac:dyDescent="0.25">
      <c r="A621">
        <f t="shared" ref="A621:A684" si="172">2*PI()*B621</f>
        <v>56.054344078022538</v>
      </c>
      <c r="B621">
        <f t="shared" si="170"/>
        <v>8.9213259417911974</v>
      </c>
      <c r="C621" t="str">
        <f t="shared" ref="C621:C684" si="173">IMPRODUCT(D621,E621,$C$40,,K621,$C$41)</f>
        <v>3.16486618983903-3079.58327319702i</v>
      </c>
      <c r="D621" t="str">
        <f t="shared" ref="D621:D684" si="174">IMDIV(IMPRODUCT($C$37,$C$38,COMPLEX(1,A621/$C$38)),IMSUM(-1*A621*A621/$C$39,COMPLEX(0,1*A621)))</f>
        <v>3.47812499947705-1783.9830977495i</v>
      </c>
      <c r="E621" t="str">
        <f t="shared" ref="E621:E684" si="175">IMDIV(IMPRODUCT(IMSUM(F621,G621),$C$29,H621),IMSUM(1,I621))</f>
        <v>162.469536905912+0.00665866796985304i</v>
      </c>
      <c r="F621" t="str">
        <f t="shared" ref="F621:F684" si="176">IMDIV(IMPRODUCT($C$14,$C$15,COMPLEX(1,A621/$C$15)),IMSUM(-1*A621*A621/$C$16,COMPLEX(0,A621)))</f>
        <v>2.90990990982564-16741.5827399562i</v>
      </c>
      <c r="G621" t="str">
        <f t="shared" ref="G621:G684" si="177">IMDIV(1,COMPLEX(1,A621*$C$9*$C$10))</f>
        <v>0.999999999971042-5.38121703133433E-06i</v>
      </c>
      <c r="H621" t="str">
        <f t="shared" ref="H621:H684" si="178">IMDIV($C$3,IMSUM(K621,COMPLEX(0,$C$28*A621)))</f>
        <v>470.588638227684+0.214805533824803i</v>
      </c>
      <c r="I621" t="str">
        <f t="shared" ref="I621:I684" si="179">IMPRODUCT(F621,$C$29,H621,$C$31)</f>
        <v>33.6192912064367-53340.6936475398i</v>
      </c>
      <c r="K621" t="str">
        <f t="shared" ref="K621:K684" si="180">IF($C$26&lt;=0,IMDIV(1,IMSUM(IMDIV(1,L621),1/$C$18)),IMDIV(1,IMSUM(IMDIV(1,L621),1/$C$18,IMDIV(1,M621))))</f>
        <v>0.0106249886887328-0.0000102311139090716i</v>
      </c>
      <c r="L621" t="str">
        <f t="shared" ref="L621:L684" si="181">IMSUM($C$21/$C$22,IMDIV(1,COMPLEX(0,$C$20*$C$22*A621)))</f>
        <v>0.00025-52.718175387149i</v>
      </c>
      <c r="M621" t="str">
        <f t="shared" ref="M621:M684" si="182">IMSUM($C$25/$C$26,IMDIV(1,COMPLEX(0,$C$24*$C$26*A621)))</f>
        <v>0.0025-13.9548111318924i</v>
      </c>
      <c r="N621">
        <f t="shared" ref="N621:N684" si="183">ABS(R621)</f>
        <v>90.058882451122869</v>
      </c>
      <c r="O621">
        <f t="shared" ref="O621:O684" si="184">ABS(P621)</f>
        <v>69.769843628537004</v>
      </c>
      <c r="P621" s="3">
        <f t="shared" ref="P621:P684" si="185">20*LOG10(IMABS(C621))</f>
        <v>69.769843628537004</v>
      </c>
      <c r="Q621" s="3">
        <f t="shared" ref="Q621:Q684" si="186">IMARGUMENT(C621)*180/PI()</f>
        <v>-89.941117548877131</v>
      </c>
      <c r="R621">
        <f t="shared" ref="R621:R684" si="187">IF(Q621&lt;0,Q621+180,Q621-180)</f>
        <v>90.058882451122869</v>
      </c>
      <c r="S621">
        <f t="shared" ref="S621:S684" si="188">B621/1000</f>
        <v>8.9213259417911979E-3</v>
      </c>
      <c r="T621">
        <f t="shared" si="171"/>
        <v>69.769843628537004</v>
      </c>
    </row>
    <row r="622" spans="1:20" x14ac:dyDescent="0.25">
      <c r="A622">
        <f t="shared" si="172"/>
        <v>56.267350585519019</v>
      </c>
      <c r="B622">
        <f t="shared" ref="B622:B685" si="189">B621*(1+B$42)</f>
        <v>8.9552269803700035</v>
      </c>
      <c r="C622" t="str">
        <f t="shared" si="173"/>
        <v>3.16486616959148-3067.92517619068i</v>
      </c>
      <c r="D622" t="str">
        <f t="shared" si="174"/>
        <v>3.47812499947308-1777.22962549735i</v>
      </c>
      <c r="E622" t="str">
        <f t="shared" si="175"/>
        <v>162.469536905487+0.00668397093252037i</v>
      </c>
      <c r="F622" t="str">
        <f t="shared" si="176"/>
        <v>2.909909909825-16678.2055589514i</v>
      </c>
      <c r="G622" t="str">
        <f t="shared" si="177"/>
        <v>0.999999999970822-5.40166565605222E-06i</v>
      </c>
      <c r="H622" t="str">
        <f t="shared" si="178"/>
        <v>470.5886412958+0.215621793756108i</v>
      </c>
      <c r="I622" t="str">
        <f t="shared" si="179"/>
        <v>33.6192911431557-53138.7666501922i</v>
      </c>
      <c r="K622" t="str">
        <f t="shared" si="180"/>
        <v>0.0106249886026039-0.0000102699920459486i</v>
      </c>
      <c r="L622" t="str">
        <f t="shared" si="181"/>
        <v>0.00025-52.5186046893296i</v>
      </c>
      <c r="M622" t="str">
        <f t="shared" si="182"/>
        <v>0.0025-13.9019835942343i</v>
      </c>
      <c r="N622">
        <f t="shared" si="183"/>
        <v>90.059106203542356</v>
      </c>
      <c r="O622">
        <f t="shared" si="184"/>
        <v>69.736899889181174</v>
      </c>
      <c r="P622" s="3">
        <f t="shared" si="185"/>
        <v>69.736899889181174</v>
      </c>
      <c r="Q622" s="3">
        <f t="shared" si="186"/>
        <v>-89.940893796457644</v>
      </c>
      <c r="R622">
        <f t="shared" si="187"/>
        <v>90.059106203542356</v>
      </c>
      <c r="S622">
        <f t="shared" si="188"/>
        <v>8.9552269803700041E-3</v>
      </c>
      <c r="T622">
        <f t="shared" si="171"/>
        <v>69.736899889181174</v>
      </c>
    </row>
    <row r="623" spans="1:20" x14ac:dyDescent="0.25">
      <c r="A623">
        <f t="shared" si="172"/>
        <v>56.481166517743993</v>
      </c>
      <c r="B623">
        <f t="shared" si="189"/>
        <v>8.9892568428954096</v>
      </c>
      <c r="C623" t="str">
        <f t="shared" si="173"/>
        <v>3.16486614918973-3056.311212318i</v>
      </c>
      <c r="D623" t="str">
        <f t="shared" si="174"/>
        <v>3.47812499946906-1770.50171929003i</v>
      </c>
      <c r="E623" t="str">
        <f t="shared" si="175"/>
        <v>162.469536905058+0.00670937004672415i</v>
      </c>
      <c r="F623" t="str">
        <f t="shared" si="176"/>
        <v>2.90990990982436-16615.0682995328i</v>
      </c>
      <c r="G623" t="str">
        <f t="shared" si="177"/>
        <v>0.9999999999706-5.42219198554401E-06i</v>
      </c>
      <c r="H623" t="str">
        <f t="shared" si="178"/>
        <v>470.588644387273+0.216441155462594i</v>
      </c>
      <c r="I623" t="str">
        <f t="shared" si="179"/>
        <v>33.6192910793926-52937.604071842i</v>
      </c>
      <c r="K623" t="str">
        <f t="shared" si="180"/>
        <v>0.0106249885158193-0.0000103090179186475i</v>
      </c>
      <c r="L623" t="str">
        <f t="shared" si="181"/>
        <v>0.00025-52.3197894892702i</v>
      </c>
      <c r="M623" t="str">
        <f t="shared" si="182"/>
        <v>0.0025-13.8493560412774i</v>
      </c>
      <c r="N623">
        <f t="shared" si="183"/>
        <v>90.059330806210795</v>
      </c>
      <c r="O623">
        <f t="shared" si="184"/>
        <v>69.703956150492161</v>
      </c>
      <c r="P623" s="3">
        <f t="shared" si="185"/>
        <v>69.703956150492161</v>
      </c>
      <c r="Q623" s="3">
        <f t="shared" si="186"/>
        <v>-89.940669193789205</v>
      </c>
      <c r="R623">
        <f t="shared" si="187"/>
        <v>90.059330806210795</v>
      </c>
      <c r="S623">
        <f t="shared" si="188"/>
        <v>8.989256842895409E-3</v>
      </c>
      <c r="T623">
        <f t="shared" si="171"/>
        <v>69.703956150492161</v>
      </c>
    </row>
    <row r="624" spans="1:20" x14ac:dyDescent="0.25">
      <c r="A624">
        <f t="shared" si="172"/>
        <v>56.69579495051142</v>
      </c>
      <c r="B624">
        <f t="shared" si="189"/>
        <v>9.0234160188984127</v>
      </c>
      <c r="C624" t="str">
        <f t="shared" si="173"/>
        <v>3.16486612863261-3044.74121450815i</v>
      </c>
      <c r="D624" t="str">
        <f t="shared" si="174"/>
        <v>3.47812499946501-1763.79928234434i</v>
      </c>
      <c r="E624" t="str">
        <f t="shared" si="175"/>
        <v>162.469536904625+0.00673486567784494i</v>
      </c>
      <c r="F624" t="str">
        <f t="shared" si="176"/>
        <v>2.9099099098237-16552.1700534499i</v>
      </c>
      <c r="G624" t="str">
        <f t="shared" si="177"/>
        <v>0.999999999970376-5.44279631508786E-06i</v>
      </c>
      <c r="H624" t="str">
        <f t="shared" si="178"/>
        <v>470.58864750229+0.217263630730865i</v>
      </c>
      <c r="I624" t="str">
        <f t="shared" si="179"/>
        <v>33.6192910151441-52737.2030186998i</v>
      </c>
      <c r="K624" t="str">
        <f t="shared" si="180"/>
        <v>0.0106249884283738-0.0000103481920885517i</v>
      </c>
      <c r="L624" t="str">
        <f t="shared" si="181"/>
        <v>0.00025-52.1217269269478i</v>
      </c>
      <c r="M624" t="str">
        <f t="shared" si="182"/>
        <v>0.0025-13.7969277159568i</v>
      </c>
      <c r="N624">
        <f t="shared" si="183"/>
        <v>90.05955626235901</v>
      </c>
      <c r="O624">
        <f t="shared" si="184"/>
        <v>69.671012412474866</v>
      </c>
      <c r="P624" s="3">
        <f t="shared" si="185"/>
        <v>69.671012412474866</v>
      </c>
      <c r="Q624" s="3">
        <f t="shared" si="186"/>
        <v>-89.94044373764099</v>
      </c>
      <c r="R624">
        <f t="shared" si="187"/>
        <v>90.05955626235901</v>
      </c>
      <c r="S624">
        <f t="shared" si="188"/>
        <v>9.0234160188984135E-3</v>
      </c>
      <c r="T624">
        <f t="shared" si="171"/>
        <v>69.671012412474866</v>
      </c>
    </row>
    <row r="625" spans="1:20" x14ac:dyDescent="0.25">
      <c r="A625">
        <f t="shared" si="172"/>
        <v>56.911238971323364</v>
      </c>
      <c r="B625">
        <f t="shared" si="189"/>
        <v>9.0577049997702268</v>
      </c>
      <c r="C625" t="str">
        <f t="shared" si="173"/>
        <v>3.16486610791896-3033.21501632286i</v>
      </c>
      <c r="D625" t="str">
        <f t="shared" si="174"/>
        <v>3.47812499946094-1757.12221824347i</v>
      </c>
      <c r="E625" t="str">
        <f t="shared" si="175"/>
        <v>162.46953690419+0.00676045819264851i</v>
      </c>
      <c r="F625" t="str">
        <f t="shared" si="176"/>
        <v>2.90990990982305-16489.5099158901i</v>
      </c>
      <c r="G625" t="str">
        <f t="shared" si="177"/>
        <v>0.99999999997015-5.46347894108396E-06i</v>
      </c>
      <c r="H625" t="str">
        <f t="shared" si="178"/>
        <v>470.588650641028+0.218089231392315i</v>
      </c>
      <c r="I625" t="str">
        <f t="shared" si="179"/>
        <v>33.619290950407-52537.5606079281i</v>
      </c>
      <c r="K625" t="str">
        <f t="shared" si="180"/>
        <v>0.0106249883402624-0.000010387515119178i</v>
      </c>
      <c r="L625" t="str">
        <f t="shared" si="181"/>
        <v>0.00025-51.9244141531659i</v>
      </c>
      <c r="M625" t="str">
        <f t="shared" si="182"/>
        <v>0.0025-13.7446978640733i</v>
      </c>
      <c r="N625">
        <f t="shared" si="183"/>
        <v>90.05978257523013</v>
      </c>
      <c r="O625">
        <f t="shared" si="184"/>
        <v>69.638068675134519</v>
      </c>
      <c r="P625" s="3">
        <f t="shared" si="185"/>
        <v>69.638068675134519</v>
      </c>
      <c r="Q625" s="3">
        <f t="shared" si="186"/>
        <v>-89.94021742476987</v>
      </c>
      <c r="R625">
        <f t="shared" si="187"/>
        <v>90.05978257523013</v>
      </c>
      <c r="S625">
        <f t="shared" si="188"/>
        <v>9.0577049997702264E-3</v>
      </c>
      <c r="T625">
        <f t="shared" si="171"/>
        <v>69.638068675134519</v>
      </c>
    </row>
    <row r="626" spans="1:20" x14ac:dyDescent="0.25">
      <c r="A626">
        <f t="shared" si="172"/>
        <v>57.127501679414401</v>
      </c>
      <c r="B626">
        <f t="shared" si="189"/>
        <v>9.0921242787693544</v>
      </c>
      <c r="C626" t="str">
        <f t="shared" si="173"/>
        <v>3.16486608704761-3021.73245195393i</v>
      </c>
      <c r="D626" t="str">
        <f t="shared" si="174"/>
        <v>3.47812499945683-1750.47043093562i</v>
      </c>
      <c r="E626" t="str">
        <f t="shared" si="175"/>
        <v>162.469536903751+0.0067861479592975i</v>
      </c>
      <c r="F626" t="str">
        <f t="shared" si="176"/>
        <v>2.90990990982239-16427.0869854664i</v>
      </c>
      <c r="G626" t="str">
        <f t="shared" si="177"/>
        <v>0.999999999969923-5.48424016105883E-06i</v>
      </c>
      <c r="H626" t="str">
        <f t="shared" si="178"/>
        <v>470.58865380366+0.218917969323284i</v>
      </c>
      <c r="I626" t="str">
        <f t="shared" si="179"/>
        <v>33.6192908851765-52338.6739676033i</v>
      </c>
      <c r="K626" t="str">
        <f t="shared" si="180"/>
        <v>0.0106249882514802-0.0000104269875761843i</v>
      </c>
      <c r="L626" t="str">
        <f t="shared" si="181"/>
        <v>0.00025-51.7278483295137i</v>
      </c>
      <c r="M626" t="str">
        <f t="shared" si="182"/>
        <v>0.0025-13.692665734283i</v>
      </c>
      <c r="N626">
        <f t="shared" si="183"/>
        <v>90.060009748079551</v>
      </c>
      <c r="O626">
        <f t="shared" si="184"/>
        <v>69.605124938476337</v>
      </c>
      <c r="P626" s="3">
        <f t="shared" si="185"/>
        <v>69.605124938476337</v>
      </c>
      <c r="Q626" s="3">
        <f t="shared" si="186"/>
        <v>-89.939990251920449</v>
      </c>
      <c r="R626">
        <f t="shared" si="187"/>
        <v>90.060009748079551</v>
      </c>
      <c r="S626">
        <f t="shared" si="188"/>
        <v>9.0921242787693549E-3</v>
      </c>
      <c r="T626">
        <f t="shared" si="171"/>
        <v>69.605124938476337</v>
      </c>
    </row>
    <row r="627" spans="1:20" x14ac:dyDescent="0.25">
      <c r="A627">
        <f t="shared" si="172"/>
        <v>57.344586185796175</v>
      </c>
      <c r="B627">
        <f t="shared" si="189"/>
        <v>9.1266743510286776</v>
      </c>
      <c r="C627" t="str">
        <f t="shared" si="173"/>
        <v>3.16486606601736-3010.29335622078i</v>
      </c>
      <c r="D627" t="str">
        <f t="shared" si="174"/>
        <v>3.4781249994527-1743.8438247326i</v>
      </c>
      <c r="E627" t="str">
        <f t="shared" si="175"/>
        <v>162.469536903309+0.00681193534735159i</v>
      </c>
      <c r="F627" t="str">
        <f t="shared" si="176"/>
        <v>2.90990990982171-16364.9003642039i</v>
      </c>
      <c r="G627" t="str">
        <f t="shared" si="177"/>
        <v>0.999999999969694-5.50508027366959E-06i</v>
      </c>
      <c r="H627" t="str">
        <f t="shared" si="178"/>
        <v>470.588656990378+0.219749856445245i</v>
      </c>
      <c r="I627" t="str">
        <f t="shared" si="179"/>
        <v>33.6192908194487-52140.5402366752i</v>
      </c>
      <c r="K627" t="str">
        <f t="shared" si="180"/>
        <v>0.0106249881620219-0.0000104666100273776i</v>
      </c>
      <c r="L627" t="str">
        <f t="shared" si="181"/>
        <v>0.00025-51.5320266283261i</v>
      </c>
      <c r="M627" t="str">
        <f t="shared" si="182"/>
        <v>0.0025-13.6408305780863i</v>
      </c>
      <c r="N627">
        <f t="shared" si="183"/>
        <v>90.060237784175087</v>
      </c>
      <c r="O627">
        <f t="shared" si="184"/>
        <v>69.572181202505433</v>
      </c>
      <c r="P627" s="3">
        <f t="shared" si="185"/>
        <v>69.572181202505433</v>
      </c>
      <c r="Q627" s="3">
        <f t="shared" si="186"/>
        <v>-89.939762215824913</v>
      </c>
      <c r="R627">
        <f t="shared" si="187"/>
        <v>90.060237784175087</v>
      </c>
      <c r="S627">
        <f t="shared" si="188"/>
        <v>9.1266743510286779E-3</v>
      </c>
      <c r="T627">
        <f t="shared" si="171"/>
        <v>69.572181202505433</v>
      </c>
    </row>
    <row r="628" spans="1:20" x14ac:dyDescent="0.25">
      <c r="A628">
        <f t="shared" si="172"/>
        <v>57.562495613302204</v>
      </c>
      <c r="B628">
        <f t="shared" si="189"/>
        <v>9.1613557135625872</v>
      </c>
      <c r="C628" t="str">
        <f t="shared" si="173"/>
        <v>3.16486604482692-2998.89756456819i</v>
      </c>
      <c r="D628" t="str">
        <f t="shared" si="174"/>
        <v>3.47812499944854-1737.24230430845i</v>
      </c>
      <c r="E628" t="str">
        <f t="shared" si="175"/>
        <v>162.469536902864+0.00683782072777585i</v>
      </c>
      <c r="F628" t="str">
        <f t="shared" si="176"/>
        <v>2.90990990982104-16302.9491575273i</v>
      </c>
      <c r="G628" t="str">
        <f t="shared" si="177"/>
        <v>0.999999999969463-5.52599957870826E-06i</v>
      </c>
      <c r="H628" t="str">
        <f t="shared" si="178"/>
        <v>470.588660201362+0.220584904724987i</v>
      </c>
      <c r="I628" t="str">
        <f t="shared" si="179"/>
        <v>33.6192907532216-51943.1565649236i</v>
      </c>
      <c r="K628" t="str">
        <f t="shared" si="180"/>
        <v>0.0106249880718824-0.000010506383042723i</v>
      </c>
      <c r="L628" t="str">
        <f t="shared" si="181"/>
        <v>0.00025-51.3369462326419i</v>
      </c>
      <c r="M628" t="str">
        <f t="shared" si="182"/>
        <v>0.0025-13.589191649817i</v>
      </c>
      <c r="N628">
        <f t="shared" si="183"/>
        <v>90.060466686796957</v>
      </c>
      <c r="O628">
        <f t="shared" si="184"/>
        <v>69.539237467227053</v>
      </c>
      <c r="P628" s="3">
        <f t="shared" si="185"/>
        <v>69.539237467227053</v>
      </c>
      <c r="Q628" s="3">
        <f t="shared" si="186"/>
        <v>-89.939533313203043</v>
      </c>
      <c r="R628">
        <f t="shared" si="187"/>
        <v>90.060466686796957</v>
      </c>
      <c r="S628">
        <f t="shared" si="188"/>
        <v>9.161355713562587E-3</v>
      </c>
      <c r="T628">
        <f t="shared" si="171"/>
        <v>69.539237467227053</v>
      </c>
    </row>
    <row r="629" spans="1:20" x14ac:dyDescent="0.25">
      <c r="A629">
        <f t="shared" si="172"/>
        <v>57.781233096632747</v>
      </c>
      <c r="B629">
        <f t="shared" si="189"/>
        <v>9.1961688652741245</v>
      </c>
      <c r="C629" t="str">
        <f t="shared" si="173"/>
        <v>3.16486602347519-2987.54491306385i</v>
      </c>
      <c r="D629" t="str">
        <f t="shared" si="174"/>
        <v>3.47812499944434-1730.66577469807i</v>
      </c>
      <c r="E629" t="str">
        <f t="shared" si="175"/>
        <v>162.469536902415+0.00686380447294429i</v>
      </c>
      <c r="F629" t="str">
        <f t="shared" si="176"/>
        <v>2.90990990982039-16241.2324742476i</v>
      </c>
      <c r="G629" t="str">
        <f t="shared" si="177"/>
        <v>0.999999999969231-5.54699837710606E-06i</v>
      </c>
      <c r="H629" t="str">
        <f t="shared" si="178"/>
        <v>470.588663436793+0.221423126174742i</v>
      </c>
      <c r="I629" t="str">
        <f t="shared" si="179"/>
        <v>33.6192906864894-51746.5201129174i</v>
      </c>
      <c r="K629" t="str">
        <f t="shared" si="180"/>
        <v>0.0106249879810566-0.0000105463071943507i</v>
      </c>
      <c r="L629" t="str">
        <f t="shared" si="181"/>
        <v>0.00025-51.1426043361646i</v>
      </c>
      <c r="M629" t="str">
        <f t="shared" si="182"/>
        <v>0.0025-13.5377482066318i</v>
      </c>
      <c r="N629">
        <f t="shared" si="183"/>
        <v>90.060696459237818</v>
      </c>
      <c r="O629">
        <f t="shared" si="184"/>
        <v>69.506293732646441</v>
      </c>
      <c r="P629" s="3">
        <f t="shared" si="185"/>
        <v>69.506293732646441</v>
      </c>
      <c r="Q629" s="3">
        <f t="shared" si="186"/>
        <v>-89.939303540762182</v>
      </c>
      <c r="R629">
        <f t="shared" si="187"/>
        <v>90.060696459237818</v>
      </c>
      <c r="S629">
        <f t="shared" si="188"/>
        <v>9.1961688652741243E-3</v>
      </c>
      <c r="T629">
        <f t="shared" si="171"/>
        <v>69.506293732646441</v>
      </c>
    </row>
    <row r="630" spans="1:20" x14ac:dyDescent="0.25">
      <c r="A630">
        <f t="shared" si="172"/>
        <v>58.000801782399947</v>
      </c>
      <c r="B630">
        <f t="shared" si="189"/>
        <v>9.2311143069621657</v>
      </c>
      <c r="C630" t="str">
        <f t="shared" si="173"/>
        <v>3.16486600196082-2976.23523839609i</v>
      </c>
      <c r="D630" t="str">
        <f t="shared" si="174"/>
        <v>3.47812499944011-1724.1141412959i</v>
      </c>
      <c r="E630" t="str">
        <f t="shared" si="175"/>
        <v>162.469536901962+0.00688988695664654i</v>
      </c>
      <c r="F630" t="str">
        <f t="shared" si="176"/>
        <v>2.9099099098197-16179.7494265496i</v>
      </c>
      <c r="G630" t="str">
        <f t="shared" si="177"/>
        <v>0.999999999968997-5.56807697093777E-06i</v>
      </c>
      <c r="H630" t="str">
        <f t="shared" si="178"/>
        <v>470.588666696861+0.222264532852412i</v>
      </c>
      <c r="I630" t="str">
        <f t="shared" si="179"/>
        <v>33.6192906192493-51550.6280519756i</v>
      </c>
      <c r="K630" t="str">
        <f t="shared" si="180"/>
        <v>0.0106249878895392-0.0000105863830565653i</v>
      </c>
      <c r="L630" t="str">
        <f t="shared" si="181"/>
        <v>0.00025-50.9489981432204i</v>
      </c>
      <c r="M630" t="str">
        <f t="shared" si="182"/>
        <v>0.0025-13.4864995084995i</v>
      </c>
      <c r="N630">
        <f t="shared" si="183"/>
        <v>90.060927104802872</v>
      </c>
      <c r="O630">
        <f t="shared" si="184"/>
        <v>69.473349998768967</v>
      </c>
      <c r="P630" s="3">
        <f t="shared" si="185"/>
        <v>69.473349998768967</v>
      </c>
      <c r="Q630" s="3">
        <f t="shared" si="186"/>
        <v>-89.939072895197128</v>
      </c>
      <c r="R630">
        <f t="shared" si="187"/>
        <v>90.060927104802872</v>
      </c>
      <c r="S630">
        <f t="shared" si="188"/>
        <v>9.2311143069621661E-3</v>
      </c>
      <c r="T630">
        <f t="shared" si="171"/>
        <v>69.473349998768967</v>
      </c>
    </row>
    <row r="631" spans="1:20" x14ac:dyDescent="0.25">
      <c r="A631">
        <f t="shared" si="172"/>
        <v>58.221204829173075</v>
      </c>
      <c r="B631">
        <f t="shared" si="189"/>
        <v>9.266192541328623</v>
      </c>
      <c r="C631" t="str">
        <f t="shared" si="173"/>
        <v>3.16486598028268-2964.96837787144i</v>
      </c>
      <c r="D631" t="str">
        <f t="shared" si="174"/>
        <v>3.47812499943584-1717.58730985447i</v>
      </c>
      <c r="E631" t="str">
        <f t="shared" si="175"/>
        <v>162.469536901506+0.00691606855409251i</v>
      </c>
      <c r="F631" t="str">
        <f t="shared" si="176"/>
        <v>2.909909909819-16118.499129979i</v>
      </c>
      <c r="G631" t="str">
        <f t="shared" si="177"/>
        <v>0.999999999968761-5.58923566342602E-06i</v>
      </c>
      <c r="H631" t="str">
        <f t="shared" si="178"/>
        <v>470.58866998175+0.223109136861701i</v>
      </c>
      <c r="I631" t="str">
        <f t="shared" si="179"/>
        <v>33.6192905514967-51355.4775641247i</v>
      </c>
      <c r="K631" t="str">
        <f t="shared" si="180"/>
        <v>0.010624987797325-0.0000106266112058533i</v>
      </c>
      <c r="L631" t="str">
        <f t="shared" si="181"/>
        <v>0.00025-50.7561248687191i</v>
      </c>
      <c r="M631" t="str">
        <f t="shared" si="182"/>
        <v>0.0025-13.4354448181904i</v>
      </c>
      <c r="N631">
        <f t="shared" si="183"/>
        <v>90.061158626809842</v>
      </c>
      <c r="O631">
        <f t="shared" si="184"/>
        <v>69.440406265600004</v>
      </c>
      <c r="P631" s="3">
        <f t="shared" si="185"/>
        <v>69.440406265600004</v>
      </c>
      <c r="Q631" s="3">
        <f t="shared" si="186"/>
        <v>-89.938841373190158</v>
      </c>
      <c r="R631">
        <f t="shared" si="187"/>
        <v>90.061158626809842</v>
      </c>
      <c r="S631">
        <f t="shared" si="188"/>
        <v>9.2661925413286238E-3</v>
      </c>
      <c r="T631">
        <f t="shared" si="171"/>
        <v>69.440406265600004</v>
      </c>
    </row>
    <row r="632" spans="1:20" x14ac:dyDescent="0.25">
      <c r="A632">
        <f t="shared" si="172"/>
        <v>58.442445407523934</v>
      </c>
      <c r="B632">
        <f t="shared" si="189"/>
        <v>9.3014040729856724</v>
      </c>
      <c r="C632" t="str">
        <f t="shared" si="173"/>
        <v>3.16486595843946-2953.74416941231i</v>
      </c>
      <c r="D632" t="str">
        <f t="shared" si="174"/>
        <v>3.47812499943155-1711.08518648313i</v>
      </c>
      <c r="E632" t="str">
        <f t="shared" si="175"/>
        <v>162.469536901047+0.00694234964191759i</v>
      </c>
      <c r="F632" t="str">
        <f t="shared" si="176"/>
        <v>2.90990990981832-16057.4807034299i</v>
      </c>
      <c r="G632" t="str">
        <f t="shared" si="177"/>
        <v>0.999999999968523-0.0000056104747589457i</v>
      </c>
      <c r="H632" t="str">
        <f t="shared" si="178"/>
        <v>470.588673291653+0.223956950352319i</v>
      </c>
      <c r="I632" t="str">
        <f t="shared" si="179"/>
        <v>33.6192904832289-51161.0658420605i</v>
      </c>
      <c r="K632" t="str">
        <f t="shared" si="180"/>
        <v>0.0106249877044086-0.0000106669922208919i</v>
      </c>
      <c r="L632" t="str">
        <f t="shared" si="181"/>
        <v>0.00025-50.5639817381143i</v>
      </c>
      <c r="M632" t="str">
        <f t="shared" si="182"/>
        <v>0.0025-13.3845834012656i</v>
      </c>
      <c r="N632">
        <f t="shared" si="183"/>
        <v>90.0613910285891</v>
      </c>
      <c r="O632">
        <f t="shared" si="184"/>
        <v>69.40746253314488</v>
      </c>
      <c r="P632" s="3">
        <f t="shared" si="185"/>
        <v>69.40746253314488</v>
      </c>
      <c r="Q632" s="3">
        <f t="shared" si="186"/>
        <v>-89.9386089714109</v>
      </c>
      <c r="R632">
        <f t="shared" si="187"/>
        <v>90.0613910285891</v>
      </c>
      <c r="S632">
        <f t="shared" si="188"/>
        <v>9.3014040729856723E-3</v>
      </c>
      <c r="T632">
        <f t="shared" si="171"/>
        <v>69.40746253314488</v>
      </c>
    </row>
    <row r="633" spans="1:20" x14ac:dyDescent="0.25">
      <c r="A633">
        <f t="shared" si="172"/>
        <v>58.664526700072521</v>
      </c>
      <c r="B633">
        <f t="shared" si="189"/>
        <v>9.3367494084630174</v>
      </c>
      <c r="C633" t="str">
        <f t="shared" si="173"/>
        <v>3.16486593642987-2942.56245155468i</v>
      </c>
      <c r="D633" t="str">
        <f t="shared" si="174"/>
        <v>3.47812499942722-1704.60767764665i</v>
      </c>
      <c r="E633" t="str">
        <f t="shared" si="175"/>
        <v>162.469536900585+0.00696873059818944i</v>
      </c>
      <c r="F633" t="str">
        <f t="shared" si="176"/>
        <v>2.90990990981762-15996.6932691315i</v>
      </c>
      <c r="G633" t="str">
        <f t="shared" si="177"/>
        <v>0.999999999968283-5.63179456302834E-06i</v>
      </c>
      <c r="H633" t="str">
        <f t="shared" si="178"/>
        <v>470.588676626764+0.224807985520137i</v>
      </c>
      <c r="I633" t="str">
        <f t="shared" si="179"/>
        <v>33.6192904144417-50967.3900891046i</v>
      </c>
      <c r="K633" t="str">
        <f t="shared" si="180"/>
        <v>0.0106249876107846-0.000010707526682557i</v>
      </c>
      <c r="L633" t="str">
        <f t="shared" si="181"/>
        <v>0.00025-50.3725659873625i</v>
      </c>
      <c r="M633" t="str">
        <f t="shared" si="182"/>
        <v>0.0025-13.3339145260665i</v>
      </c>
      <c r="N633">
        <f t="shared" si="183"/>
        <v>90.061624313483662</v>
      </c>
      <c r="O633">
        <f t="shared" si="184"/>
        <v>69.37451880140901</v>
      </c>
      <c r="P633" s="3">
        <f t="shared" si="185"/>
        <v>69.37451880140901</v>
      </c>
      <c r="Q633" s="3">
        <f t="shared" si="186"/>
        <v>-89.938375686516338</v>
      </c>
      <c r="R633">
        <f t="shared" si="187"/>
        <v>90.061624313483662</v>
      </c>
      <c r="S633">
        <f t="shared" si="188"/>
        <v>9.336749408463017E-3</v>
      </c>
      <c r="T633">
        <f t="shared" si="171"/>
        <v>69.37451880140901</v>
      </c>
    </row>
    <row r="634" spans="1:20" x14ac:dyDescent="0.25">
      <c r="A634">
        <f t="shared" si="172"/>
        <v>58.887451901532799</v>
      </c>
      <c r="B634">
        <f t="shared" si="189"/>
        <v>9.3722290562151773</v>
      </c>
      <c r="C634" t="str">
        <f t="shared" si="173"/>
        <v>3.16486591425273-2931.4230634458i</v>
      </c>
      <c r="D634" t="str">
        <f t="shared" si="174"/>
        <v>3.47812499942286-1698.15469016389i</v>
      </c>
      <c r="E634" t="str">
        <f t="shared" si="175"/>
        <v>162.469536900118+0.00699521180241113i</v>
      </c>
      <c r="F634" t="str">
        <f t="shared" si="176"/>
        <v>2.90990990981691-15936.1359526362i</v>
      </c>
      <c r="G634" t="str">
        <f t="shared" si="177"/>
        <v>0.999999999968041-5.65319538236648E-06i</v>
      </c>
      <c r="H634" t="str">
        <f t="shared" si="178"/>
        <v>470.588679987266+0.225662254607354i</v>
      </c>
      <c r="I634" t="str">
        <f t="shared" si="179"/>
        <v>33.6192903451296-50774.4475191655i</v>
      </c>
      <c r="K634" t="str">
        <f t="shared" si="180"/>
        <v>0.0106249875164478-0.0000107482151739316i</v>
      </c>
      <c r="L634" t="str">
        <f t="shared" si="181"/>
        <v>0.00025-50.1818748628834i</v>
      </c>
      <c r="M634" t="str">
        <f t="shared" si="182"/>
        <v>0.0025-13.2834374637044i</v>
      </c>
      <c r="N634">
        <f t="shared" si="183"/>
        <v>90.061858484849211</v>
      </c>
      <c r="O634">
        <f t="shared" si="184"/>
        <v>69.34157507039788</v>
      </c>
      <c r="P634" s="3">
        <f t="shared" si="185"/>
        <v>69.34157507039788</v>
      </c>
      <c r="Q634" s="3">
        <f t="shared" si="186"/>
        <v>-89.938141515150789</v>
      </c>
      <c r="R634">
        <f t="shared" si="187"/>
        <v>90.061858484849211</v>
      </c>
      <c r="S634">
        <f t="shared" si="188"/>
        <v>9.3722290562151776E-3</v>
      </c>
      <c r="T634">
        <f t="shared" si="171"/>
        <v>69.34157507039788</v>
      </c>
    </row>
    <row r="635" spans="1:20" x14ac:dyDescent="0.25">
      <c r="A635">
        <f t="shared" si="172"/>
        <v>59.111224218758629</v>
      </c>
      <c r="B635">
        <f t="shared" si="189"/>
        <v>9.4078435266287954</v>
      </c>
      <c r="C635" t="str">
        <f t="shared" si="173"/>
        <v>3.16486589190673-2920.3258448419i</v>
      </c>
      <c r="D635" t="str">
        <f t="shared" si="174"/>
        <v>3.47812499941846-1691.72613120647i</v>
      </c>
      <c r="E635" t="str">
        <f t="shared" si="175"/>
        <v>162.469536899649+0.00702179363552854i</v>
      </c>
      <c r="F635" t="str">
        <f t="shared" si="176"/>
        <v>2.90990990981621-15875.8078828068i</v>
      </c>
      <c r="G635" t="str">
        <f t="shared" si="177"/>
        <v>0.999999999967798-5.67467752481809E-06i</v>
      </c>
      <c r="H635" t="str">
        <f t="shared" si="178"/>
        <v>470.588683373355+0.226519769902712i</v>
      </c>
      <c r="I635" t="str">
        <f t="shared" si="179"/>
        <v>33.6192902752902-50582.2353567003i</v>
      </c>
      <c r="K635" t="str">
        <f t="shared" si="180"/>
        <v>0.0106249874213927-0.0000107890582803145i</v>
      </c>
      <c r="L635" t="str">
        <f t="shared" si="181"/>
        <v>0.00025-49.9919056215217i</v>
      </c>
      <c r="M635" t="str">
        <f t="shared" si="182"/>
        <v>0.0025-13.2331514880498i</v>
      </c>
      <c r="N635">
        <f t="shared" si="183"/>
        <v>90.062093546054214</v>
      </c>
      <c r="O635">
        <f t="shared" si="184"/>
        <v>69.308631340117245</v>
      </c>
      <c r="P635" s="3">
        <f t="shared" si="185"/>
        <v>69.308631340117245</v>
      </c>
      <c r="Q635" s="3">
        <f t="shared" si="186"/>
        <v>-89.937906453945786</v>
      </c>
      <c r="R635">
        <f t="shared" si="187"/>
        <v>90.062093546054214</v>
      </c>
      <c r="S635">
        <f t="shared" si="188"/>
        <v>9.4078435266287952E-3</v>
      </c>
      <c r="T635">
        <f t="shared" si="171"/>
        <v>69.308631340117245</v>
      </c>
    </row>
    <row r="636" spans="1:20" x14ac:dyDescent="0.25">
      <c r="A636">
        <f t="shared" si="172"/>
        <v>59.335846870789915</v>
      </c>
      <c r="B636">
        <f t="shared" si="189"/>
        <v>9.4435933320299856</v>
      </c>
      <c r="C636" t="str">
        <f t="shared" si="173"/>
        <v>3.1648658693906-2909.27063610564i</v>
      </c>
      <c r="D636" t="str">
        <f t="shared" si="174"/>
        <v>3.47812499941404-1685.32190829739i</v>
      </c>
      <c r="E636" t="str">
        <f t="shared" si="175"/>
        <v>162.469536899175+0.0070484764799357i</v>
      </c>
      <c r="F636" t="str">
        <f t="shared" si="176"/>
        <v>2.90990990981548-15815.7081918037i</v>
      </c>
      <c r="G636" t="str">
        <f t="shared" si="177"/>
        <v>0.999999999967553-0.000005696241299411i</v>
      </c>
      <c r="H636" t="str">
        <f t="shared" si="178"/>
        <v>470.588686785228+0.227380543741633i</v>
      </c>
      <c r="I636" t="str">
        <f t="shared" si="179"/>
        <v>33.6192902049187-50390.7508366726i</v>
      </c>
      <c r="K636" t="str">
        <f t="shared" si="180"/>
        <v>0.0106249873256138-0.0000108300565892282i</v>
      </c>
      <c r="L636" t="str">
        <f t="shared" si="181"/>
        <v>0.00025-49.8026555305057i</v>
      </c>
      <c r="M636" t="str">
        <f t="shared" si="182"/>
        <v>0.0025-13.1830558757221i</v>
      </c>
      <c r="N636">
        <f t="shared" si="183"/>
        <v>90.062329500479919</v>
      </c>
      <c r="O636">
        <f t="shared" si="184"/>
        <v>69.275687610572277</v>
      </c>
      <c r="P636" s="3">
        <f t="shared" si="185"/>
        <v>69.275687610572277</v>
      </c>
      <c r="Q636" s="3">
        <f t="shared" si="186"/>
        <v>-89.937670499520081</v>
      </c>
      <c r="R636">
        <f t="shared" si="187"/>
        <v>90.062329500479919</v>
      </c>
      <c r="S636">
        <f t="shared" si="188"/>
        <v>9.4435933320299852E-3</v>
      </c>
      <c r="T636">
        <f t="shared" si="171"/>
        <v>69.275687610572277</v>
      </c>
    </row>
    <row r="637" spans="1:20" x14ac:dyDescent="0.25">
      <c r="A637">
        <f t="shared" si="172"/>
        <v>59.561323088898916</v>
      </c>
      <c r="B637">
        <f t="shared" si="189"/>
        <v>9.4794789866916993</v>
      </c>
      <c r="C637" t="str">
        <f t="shared" si="173"/>
        <v>3.16486584670296-2898.25727820423i</v>
      </c>
      <c r="D637" t="str">
        <f t="shared" si="174"/>
        <v>3.47812499940957-1678.94192930977i</v>
      </c>
      <c r="E637" t="str">
        <f t="shared" si="175"/>
        <v>162.469536898698+0.00707526071947825i</v>
      </c>
      <c r="F637" t="str">
        <f t="shared" si="176"/>
        <v>2.90990990981478-15755.8360150726i</v>
      </c>
      <c r="G637" t="str">
        <f t="shared" si="177"/>
        <v>0.999999999967306-5.71788701634736E-06i</v>
      </c>
      <c r="H637" t="str">
        <f t="shared" si="178"/>
        <v>470.58869022308+0.228244588506421i</v>
      </c>
      <c r="I637" t="str">
        <f t="shared" si="179"/>
        <v>33.6192901340118-50199.9912045127i</v>
      </c>
      <c r="K637" t="str">
        <f t="shared" si="180"/>
        <v>0.0106249872291056-0.0000108712106904279i</v>
      </c>
      <c r="L637" t="str">
        <f t="shared" si="181"/>
        <v>0.00025-49.6141218674095i</v>
      </c>
      <c r="M637" t="str">
        <f t="shared" si="182"/>
        <v>0.0025-13.133149906079i</v>
      </c>
      <c r="N637">
        <f t="shared" si="183"/>
        <v>90.062566351520431</v>
      </c>
      <c r="O637">
        <f t="shared" si="184"/>
        <v>69.242743881768888</v>
      </c>
      <c r="P637" s="3">
        <f t="shared" si="185"/>
        <v>69.242743881768888</v>
      </c>
      <c r="Q637" s="3">
        <f t="shared" si="186"/>
        <v>-89.937433648479569</v>
      </c>
      <c r="R637">
        <f t="shared" si="187"/>
        <v>90.062566351520431</v>
      </c>
      <c r="S637">
        <f t="shared" si="188"/>
        <v>9.4794789866917001E-3</v>
      </c>
      <c r="T637">
        <f t="shared" si="171"/>
        <v>69.242743881768888</v>
      </c>
    </row>
    <row r="638" spans="1:20" x14ac:dyDescent="0.25">
      <c r="A638">
        <f t="shared" si="172"/>
        <v>59.787656116636732</v>
      </c>
      <c r="B638">
        <f t="shared" si="189"/>
        <v>9.5155010068411272</v>
      </c>
      <c r="C638" t="str">
        <f t="shared" si="173"/>
        <v>3.16486582384259-2887.28561270674i</v>
      </c>
      <c r="D638" t="str">
        <f t="shared" si="174"/>
        <v>3.47812499940508-1672.58610246546i</v>
      </c>
      <c r="E638" t="str">
        <f t="shared" si="175"/>
        <v>162.469536898217+0.00710214673946249i</v>
      </c>
      <c r="F638" t="str">
        <f t="shared" si="176"/>
        <v>2.90990990981405-15696.1904913323i</v>
      </c>
      <c r="G638" t="str">
        <f t="shared" si="177"/>
        <v>0.999999999967057-5.73961498700805E-06i</v>
      </c>
      <c r="H638" t="str">
        <f t="shared" si="178"/>
        <v>470.588693687112+0.229111916626422i</v>
      </c>
      <c r="I638" t="str">
        <f t="shared" si="179"/>
        <v>33.6192900625651-50009.9537160804i</v>
      </c>
      <c r="K638" t="str">
        <f t="shared" si="180"/>
        <v>0.0106249871318625-0.0000109125211759094i</v>
      </c>
      <c r="L638" t="str">
        <f t="shared" si="181"/>
        <v>0.00025-49.426301920113i</v>
      </c>
      <c r="M638" t="str">
        <f t="shared" si="182"/>
        <v>0.0025-13.0834328612064i</v>
      </c>
      <c r="N638">
        <f t="shared" si="183"/>
        <v>90.062804102582746</v>
      </c>
      <c r="O638">
        <f t="shared" si="184"/>
        <v>69.209800153712465</v>
      </c>
      <c r="P638" s="3">
        <f t="shared" si="185"/>
        <v>69.209800153712465</v>
      </c>
      <c r="Q638" s="3">
        <f t="shared" si="186"/>
        <v>-89.937195897417254</v>
      </c>
      <c r="R638">
        <f t="shared" si="187"/>
        <v>90.062804102582746</v>
      </c>
      <c r="S638">
        <f t="shared" si="188"/>
        <v>9.5155010068411275E-3</v>
      </c>
      <c r="T638">
        <f t="shared" si="171"/>
        <v>69.209800153712465</v>
      </c>
    </row>
    <row r="639" spans="1:20" x14ac:dyDescent="0.25">
      <c r="A639">
        <f t="shared" si="172"/>
        <v>60.014849209879948</v>
      </c>
      <c r="B639">
        <f t="shared" si="189"/>
        <v>9.5516599106671229</v>
      </c>
      <c r="C639" t="str">
        <f t="shared" si="173"/>
        <v>3.16486580080819-2876.35548178215i</v>
      </c>
      <c r="D639" t="str">
        <f t="shared" si="174"/>
        <v>3.47812499940055-1666.25433633376i</v>
      </c>
      <c r="E639" t="str">
        <f t="shared" si="175"/>
        <v>162.469536897733+0.00712913492665704i</v>
      </c>
      <c r="F639" t="str">
        <f t="shared" si="176"/>
        <v>2.90990990981332-15636.7707625617i</v>
      </c>
      <c r="G639" t="str">
        <f t="shared" si="177"/>
        <v>0.999999999966806-5.76142552395722E-06i</v>
      </c>
      <c r="H639" t="str">
        <f t="shared" si="178"/>
        <v>470.588697177518+0.229982540578213i</v>
      </c>
      <c r="I639" t="str">
        <f t="shared" si="179"/>
        <v>33.6192899905738-49820.6356376211i</v>
      </c>
      <c r="K639" t="str">
        <f t="shared" si="180"/>
        <v>0.010624987033879-0.0000109539886399181i</v>
      </c>
      <c r="L639" t="str">
        <f t="shared" si="181"/>
        <v>0.00025-49.2391929867634i</v>
      </c>
      <c r="M639" t="str">
        <f t="shared" si="182"/>
        <v>0.0025-13.033904025908i</v>
      </c>
      <c r="N639">
        <f t="shared" si="183"/>
        <v>90.063042757086833</v>
      </c>
      <c r="O639">
        <f t="shared" si="184"/>
        <v>69.176856426408932</v>
      </c>
      <c r="P639" s="3">
        <f t="shared" si="185"/>
        <v>69.176856426408932</v>
      </c>
      <c r="Q639" s="3">
        <f t="shared" si="186"/>
        <v>-89.936957242913167</v>
      </c>
      <c r="R639">
        <f t="shared" si="187"/>
        <v>90.063042757086833</v>
      </c>
      <c r="S639">
        <f t="shared" si="188"/>
        <v>9.5516599106671221E-3</v>
      </c>
      <c r="T639">
        <f t="shared" si="171"/>
        <v>69.176856426408932</v>
      </c>
    </row>
    <row r="640" spans="1:20" x14ac:dyDescent="0.25">
      <c r="A640">
        <f t="shared" si="172"/>
        <v>60.242905636877495</v>
      </c>
      <c r="B640">
        <f t="shared" si="189"/>
        <v>9.5879562183276583</v>
      </c>
      <c r="C640" t="str">
        <f t="shared" si="173"/>
        <v>3.16486577759827-2865.4667281968i</v>
      </c>
      <c r="D640" t="str">
        <f t="shared" si="174"/>
        <v>3.47812499939597-1659.9465398301i</v>
      </c>
      <c r="E640" t="str">
        <f t="shared" si="175"/>
        <v>162.469536897245+0.00715622566930162i</v>
      </c>
      <c r="F640" t="str">
        <f t="shared" si="176"/>
        <v>2.90990990981257-15577.5759739882i</v>
      </c>
      <c r="G640" t="str">
        <f t="shared" si="177"/>
        <v>0.999999999966553-5.78331894094681E-06i</v>
      </c>
      <c r="H640" t="str">
        <f t="shared" si="178"/>
        <v>470.588700694507+0.230856472885792i</v>
      </c>
      <c r="I640" t="str">
        <f t="shared" si="179"/>
        <v>33.6192899180352-49632.0342457322i</v>
      </c>
      <c r="K640" t="str">
        <f t="shared" si="180"/>
        <v>0.0106249869351493-0.0000109956136789574i</v>
      </c>
      <c r="L640" t="str">
        <f t="shared" si="181"/>
        <v>0.00025-49.0527923757357i</v>
      </c>
      <c r="M640" t="str">
        <f t="shared" si="182"/>
        <v>0.0025-12.9845626876947i</v>
      </c>
      <c r="N640">
        <f t="shared" si="183"/>
        <v>90.063282318465596</v>
      </c>
      <c r="O640">
        <f t="shared" si="184"/>
        <v>69.143912699863833</v>
      </c>
      <c r="P640" s="3">
        <f t="shared" si="185"/>
        <v>69.143912699863833</v>
      </c>
      <c r="Q640" s="3">
        <f t="shared" si="186"/>
        <v>-89.936717681534404</v>
      </c>
      <c r="R640">
        <f t="shared" si="187"/>
        <v>90.063282318465596</v>
      </c>
      <c r="S640">
        <f t="shared" si="188"/>
        <v>9.5879562183276579E-3</v>
      </c>
      <c r="T640">
        <f t="shared" si="171"/>
        <v>69.143912699863833</v>
      </c>
    </row>
    <row r="641" spans="1:20" x14ac:dyDescent="0.25">
      <c r="A641">
        <f t="shared" si="172"/>
        <v>60.471828678297626</v>
      </c>
      <c r="B641">
        <f t="shared" si="189"/>
        <v>9.6243904519573036</v>
      </c>
      <c r="C641" t="str">
        <f t="shared" si="173"/>
        <v>3.16486575421182-2854.61919531239i</v>
      </c>
      <c r="D641" t="str">
        <f t="shared" si="174"/>
        <v>3.47812499939138-1653.66262221469i</v>
      </c>
      <c r="E641" t="str">
        <f t="shared" si="175"/>
        <v>162.469536896754+0.00718341935711087i</v>
      </c>
      <c r="F641" t="str">
        <f t="shared" si="176"/>
        <v>2.90990990981185-15518.6052740749i</v>
      </c>
      <c r="G641" t="str">
        <f t="shared" si="177"/>
        <v>0.999999999966299-5.80529555292092E-06i</v>
      </c>
      <c r="H641" t="str">
        <f t="shared" si="178"/>
        <v>470.588704238268+0.231733726120719i</v>
      </c>
      <c r="I641" t="str">
        <f t="shared" si="179"/>
        <v>33.6192898449431-49444.146827318i</v>
      </c>
      <c r="K641" t="str">
        <f t="shared" si="180"/>
        <v>0.010624986835668-0.000011037396891797i</v>
      </c>
      <c r="L641" t="str">
        <f t="shared" si="181"/>
        <v>0.00025-48.8670974055944i</v>
      </c>
      <c r="M641" t="str">
        <f t="shared" si="182"/>
        <v>0.0025-12.935408136775i</v>
      </c>
      <c r="N641">
        <f t="shared" si="183"/>
        <v>90.063522790165052</v>
      </c>
      <c r="O641">
        <f t="shared" si="184"/>
        <v>69.110968974083193</v>
      </c>
      <c r="P641" s="3">
        <f t="shared" si="185"/>
        <v>69.110968974083193</v>
      </c>
      <c r="Q641" s="3">
        <f t="shared" si="186"/>
        <v>-89.936477209834948</v>
      </c>
      <c r="R641">
        <f t="shared" si="187"/>
        <v>90.063522790165052</v>
      </c>
      <c r="S641">
        <f t="shared" si="188"/>
        <v>9.6243904519573032E-3</v>
      </c>
      <c r="T641">
        <f t="shared" si="171"/>
        <v>69.110968974083193</v>
      </c>
    </row>
    <row r="642" spans="1:20" x14ac:dyDescent="0.25">
      <c r="A642">
        <f t="shared" si="172"/>
        <v>60.701621627275159</v>
      </c>
      <c r="B642">
        <f t="shared" si="189"/>
        <v>9.6609631356747414</v>
      </c>
      <c r="C642" t="str">
        <f t="shared" si="173"/>
        <v>3.16486573064716-2843.81272708345i</v>
      </c>
      <c r="D642" t="str">
        <f t="shared" si="174"/>
        <v>3.47812499938674-1647.40249309128i</v>
      </c>
      <c r="E642" t="str">
        <f t="shared" si="175"/>
        <v>162.469536896259+0.00721071638127935i</v>
      </c>
      <c r="F642" t="str">
        <f t="shared" si="176"/>
        <v>2.90990990981109-15459.8578145084i</v>
      </c>
      <c r="G642" t="str">
        <f t="shared" si="177"/>
        <v>0.999999999966042-5.82735567602053E-06i</v>
      </c>
      <c r="H642" t="str">
        <f t="shared" si="178"/>
        <v>470.588707809018+0.232614312902359i</v>
      </c>
      <c r="I642" t="str">
        <f t="shared" si="179"/>
        <v>33.6192897712952-49256.9706795558i</v>
      </c>
      <c r="K642" t="str">
        <f t="shared" si="180"/>
        <v>0.0106249867354291-0.0000110793388794821i</v>
      </c>
      <c r="L642" t="str">
        <f t="shared" si="181"/>
        <v>0.00025-48.6821054050552i</v>
      </c>
      <c r="M642" t="str">
        <f t="shared" si="182"/>
        <v>0.0025-12.886439666044i</v>
      </c>
      <c r="N642">
        <f t="shared" si="183"/>
        <v>90.063764175644224</v>
      </c>
      <c r="O642">
        <f t="shared" si="184"/>
        <v>69.07802524907261</v>
      </c>
      <c r="P642" s="3">
        <f t="shared" si="185"/>
        <v>69.07802524907261</v>
      </c>
      <c r="Q642" s="3">
        <f t="shared" si="186"/>
        <v>-89.936235824355776</v>
      </c>
      <c r="R642">
        <f t="shared" si="187"/>
        <v>90.063764175644224</v>
      </c>
      <c r="S642">
        <f t="shared" si="188"/>
        <v>9.6609631356747421E-3</v>
      </c>
      <c r="T642">
        <f t="shared" si="171"/>
        <v>69.07802524907261</v>
      </c>
    </row>
    <row r="643" spans="1:20" x14ac:dyDescent="0.25">
      <c r="A643">
        <f t="shared" si="172"/>
        <v>60.932287789458805</v>
      </c>
      <c r="B643">
        <f t="shared" si="189"/>
        <v>9.6976747955903058</v>
      </c>
      <c r="C643" t="str">
        <f t="shared" si="173"/>
        <v>3.16486570690311-2833.0471680553i</v>
      </c>
      <c r="D643" t="str">
        <f t="shared" si="174"/>
        <v>3.47812499938208-1641.1660624058i</v>
      </c>
      <c r="E643" t="str">
        <f t="shared" si="175"/>
        <v>162.469536895759+0.00723811713449076i</v>
      </c>
      <c r="F643" t="str">
        <f t="shared" si="176"/>
        <v>2.90990990981034-15401.3327501868i</v>
      </c>
      <c r="G643" t="str">
        <f t="shared" si="177"/>
        <v>0.999999999965783-0.0000058494996275879i</v>
      </c>
      <c r="H643" t="str">
        <f t="shared" si="178"/>
        <v>470.588711406954+0.233498245898006i</v>
      </c>
      <c r="I643" t="str">
        <f t="shared" si="179"/>
        <v>33.6192896970865-49070.5031098533i</v>
      </c>
      <c r="K643" t="str">
        <f t="shared" si="180"/>
        <v>0.010624986634427-0.0000111214402453415i</v>
      </c>
      <c r="L643" t="str">
        <f t="shared" si="181"/>
        <v>0.00025-48.4978137129459i</v>
      </c>
      <c r="M643" t="str">
        <f t="shared" si="182"/>
        <v>0.0025-12.8376565710739i</v>
      </c>
      <c r="N643">
        <f t="shared" si="183"/>
        <v>90.064006478375404</v>
      </c>
      <c r="O643">
        <f t="shared" si="184"/>
        <v>69.04508152483794</v>
      </c>
      <c r="P643" s="3">
        <f t="shared" si="185"/>
        <v>69.04508152483794</v>
      </c>
      <c r="Q643" s="3">
        <f t="shared" si="186"/>
        <v>-89.935993521624596</v>
      </c>
      <c r="R643">
        <f t="shared" si="187"/>
        <v>90.064006478375404</v>
      </c>
      <c r="S643">
        <f t="shared" si="188"/>
        <v>9.6976747955903053E-3</v>
      </c>
      <c r="T643">
        <f t="shared" si="171"/>
        <v>69.04508152483794</v>
      </c>
    </row>
    <row r="644" spans="1:20" x14ac:dyDescent="0.25">
      <c r="A644">
        <f t="shared" si="172"/>
        <v>61.163830483058753</v>
      </c>
      <c r="B644">
        <f t="shared" si="189"/>
        <v>9.7345259598135492</v>
      </c>
      <c r="C644" t="str">
        <f t="shared" si="173"/>
        <v>3.16486568297827-2822.3223633618i</v>
      </c>
      <c r="D644" t="str">
        <f t="shared" si="174"/>
        <v>3.47812499937737-1634.95324044511i</v>
      </c>
      <c r="E644" t="str">
        <f t="shared" si="175"/>
        <v>162.469536895256+0.00726562201091855i</v>
      </c>
      <c r="F644" t="str">
        <f t="shared" si="176"/>
        <v>2.90990990980958-15343.0292392074i</v>
      </c>
      <c r="G644" t="str">
        <f t="shared" si="177"/>
        <v>0.999999999965523-0.0000058717277261712i</v>
      </c>
      <c r="H644" t="str">
        <f t="shared" si="178"/>
        <v>470.588715032288+0.234385537823087i</v>
      </c>
      <c r="I644" t="str">
        <f t="shared" si="179"/>
        <v>33.6192896223123-48884.7414358123i</v>
      </c>
      <c r="K644" t="str">
        <f t="shared" si="180"/>
        <v>0.0106249865326558-0.0000111637015949963i</v>
      </c>
      <c r="L644" t="str">
        <f t="shared" si="181"/>
        <v>0.00025-48.3142196781689i</v>
      </c>
      <c r="M644" t="str">
        <f t="shared" si="182"/>
        <v>0.0025-12.7890581501035i</v>
      </c>
      <c r="N644">
        <f t="shared" si="183"/>
        <v>90.06424970184392</v>
      </c>
      <c r="O644">
        <f t="shared" si="184"/>
        <v>69.012137801385208</v>
      </c>
      <c r="P644" s="3">
        <f t="shared" si="185"/>
        <v>69.012137801385208</v>
      </c>
      <c r="Q644" s="3">
        <f t="shared" si="186"/>
        <v>-89.93575029815608</v>
      </c>
      <c r="R644">
        <f t="shared" si="187"/>
        <v>90.06424970184392</v>
      </c>
      <c r="S644">
        <f t="shared" si="188"/>
        <v>9.7345259598135489E-3</v>
      </c>
      <c r="T644">
        <f t="shared" si="171"/>
        <v>69.012137801385208</v>
      </c>
    </row>
    <row r="645" spans="1:20" x14ac:dyDescent="0.25">
      <c r="A645">
        <f t="shared" si="172"/>
        <v>61.396253038894372</v>
      </c>
      <c r="B645">
        <f t="shared" si="189"/>
        <v>9.7715171584608402</v>
      </c>
      <c r="C645" t="str">
        <f t="shared" si="173"/>
        <v>3.16486565887116-2811.638158723i</v>
      </c>
      <c r="D645" t="str">
        <f t="shared" si="174"/>
        <v>3.47812499937262-1628.76393783568i</v>
      </c>
      <c r="E645" t="str">
        <f t="shared" si="175"/>
        <v>162.469536894749+0.00729323140623527i</v>
      </c>
      <c r="F645" t="str">
        <f t="shared" si="176"/>
        <v>2.90990990980883-15284.9464428546i</v>
      </c>
      <c r="G645" t="str">
        <f t="shared" si="177"/>
        <v>0.99999999996526-0.0000058940402915291i</v>
      </c>
      <c r="H645" t="str">
        <f t="shared" si="178"/>
        <v>470.58871868523+0.235276201441364i</v>
      </c>
      <c r="I645" t="str">
        <f t="shared" si="179"/>
        <v>33.6192895469696-48699.6829851888i</v>
      </c>
      <c r="K645" t="str">
        <f t="shared" si="180"/>
        <v>0.0106249864301096-0.0000112061235363692i</v>
      </c>
      <c r="L645" t="str">
        <f t="shared" si="181"/>
        <v>0.00025-48.1313206596621i</v>
      </c>
      <c r="M645" t="str">
        <f t="shared" si="182"/>
        <v>0.0025-12.7406437040282i</v>
      </c>
      <c r="N645">
        <f t="shared" si="183"/>
        <v>90.064493849548469</v>
      </c>
      <c r="O645">
        <f t="shared" si="184"/>
        <v>68.979194078720255</v>
      </c>
      <c r="P645" s="3">
        <f t="shared" si="185"/>
        <v>68.979194078720255</v>
      </c>
      <c r="Q645" s="3">
        <f t="shared" si="186"/>
        <v>-89.935506150451531</v>
      </c>
      <c r="R645">
        <f t="shared" si="187"/>
        <v>90.064493849548469</v>
      </c>
      <c r="S645">
        <f t="shared" si="188"/>
        <v>9.7715171584608403E-3</v>
      </c>
      <c r="T645">
        <f t="shared" si="171"/>
        <v>68.979194078720255</v>
      </c>
    </row>
    <row r="646" spans="1:20" x14ac:dyDescent="0.25">
      <c r="A646">
        <f t="shared" si="172"/>
        <v>61.629558800442169</v>
      </c>
      <c r="B646">
        <f t="shared" si="189"/>
        <v>9.8086489236629912</v>
      </c>
      <c r="C646" t="str">
        <f t="shared" si="173"/>
        <v>3.16486563458063-2800.99440044308i</v>
      </c>
      <c r="D646" t="str">
        <f t="shared" si="174"/>
        <v>3.47812499936786-1622.59806554231i</v>
      </c>
      <c r="E646" t="str">
        <f t="shared" si="175"/>
        <v>162.469536894238+0.00732094571761645i</v>
      </c>
      <c r="F646" t="str">
        <f t="shared" si="176"/>
        <v>2.90990990980806-15227.083525588i</v>
      </c>
      <c r="G646" t="str">
        <f t="shared" si="177"/>
        <v>0.999999999964996-5.91643764463535E-06i</v>
      </c>
      <c r="H646" t="str">
        <f t="shared" si="178"/>
        <v>470.588722365981+0.23617024956507i</v>
      </c>
      <c r="I646" t="str">
        <f t="shared" si="179"/>
        <v>33.6192894710524-48515.3250958545i</v>
      </c>
      <c r="K646" t="str">
        <f t="shared" si="180"/>
        <v>0.0106249863267827-0.0000112487066796924i</v>
      </c>
      <c r="L646" t="str">
        <f t="shared" si="181"/>
        <v>0.00025-47.9491140263621i</v>
      </c>
      <c r="M646" t="str">
        <f t="shared" si="182"/>
        <v>0.0025-12.6924125363899i</v>
      </c>
      <c r="N646">
        <f t="shared" si="183"/>
        <v>90.064738925001024</v>
      </c>
      <c r="O646">
        <f t="shared" si="184"/>
        <v>68.946250356849248</v>
      </c>
      <c r="P646" s="3">
        <f t="shared" si="185"/>
        <v>68.946250356849248</v>
      </c>
      <c r="Q646" s="3">
        <f t="shared" si="186"/>
        <v>-89.935261074998976</v>
      </c>
      <c r="R646">
        <f t="shared" si="187"/>
        <v>90.064738925001024</v>
      </c>
      <c r="S646">
        <f t="shared" si="188"/>
        <v>9.8086489236629913E-3</v>
      </c>
      <c r="T646">
        <f t="shared" si="171"/>
        <v>68.946250356849248</v>
      </c>
    </row>
    <row r="647" spans="1:20" x14ac:dyDescent="0.25">
      <c r="A647">
        <f t="shared" si="172"/>
        <v>61.863751123883851</v>
      </c>
      <c r="B647">
        <f t="shared" si="189"/>
        <v>9.8459217895729108</v>
      </c>
      <c r="C647" t="str">
        <f t="shared" si="173"/>
        <v>3.16486561010505-2790.39093540795i</v>
      </c>
      <c r="D647" t="str">
        <f t="shared" si="174"/>
        <v>3.47812499936304-1616.45553486686i</v>
      </c>
      <c r="E647" t="str">
        <f t="shared" si="175"/>
        <v>162.469536893724+0.00734876534374744i</v>
      </c>
      <c r="F647" t="str">
        <f t="shared" si="176"/>
        <v>2.90990990980728-15169.43965503i</v>
      </c>
      <c r="G647" t="str">
        <f t="shared" si="177"/>
        <v>0.999999999964729-5.93892010768338E-06i</v>
      </c>
      <c r="H647" t="str">
        <f t="shared" si="178"/>
        <v>470.588726074765+0.23706769505515i</v>
      </c>
      <c r="I647" t="str">
        <f t="shared" si="179"/>
        <v>33.6192893945574-48331.6651157599i</v>
      </c>
      <c r="K647" t="str">
        <f t="shared" si="180"/>
        <v>0.0106249862226689-0.000011291451637517i</v>
      </c>
      <c r="L647" t="str">
        <f t="shared" si="181"/>
        <v>0.00025-47.7675971571648i</v>
      </c>
      <c r="M647" t="str">
        <f t="shared" si="182"/>
        <v>0.0025-12.6443639533672i</v>
      </c>
      <c r="N647">
        <f t="shared" si="183"/>
        <v>90.064984931726812</v>
      </c>
      <c r="O647">
        <f t="shared" si="184"/>
        <v>68.913306635778071</v>
      </c>
      <c r="P647" s="3">
        <f t="shared" si="185"/>
        <v>68.913306635778071</v>
      </c>
      <c r="Q647" s="3">
        <f t="shared" si="186"/>
        <v>-89.935015068273188</v>
      </c>
      <c r="R647">
        <f t="shared" si="187"/>
        <v>90.064984931726812</v>
      </c>
      <c r="S647">
        <f t="shared" si="188"/>
        <v>9.8459217895729111E-3</v>
      </c>
      <c r="T647">
        <f t="shared" si="171"/>
        <v>68.913306635778071</v>
      </c>
    </row>
    <row r="648" spans="1:20" x14ac:dyDescent="0.25">
      <c r="A648">
        <f t="shared" si="172"/>
        <v>62.098833378154609</v>
      </c>
      <c r="B648">
        <f t="shared" si="189"/>
        <v>9.8833362923732881</v>
      </c>
      <c r="C648" t="str">
        <f t="shared" si="173"/>
        <v>3.16486558544314-2779.82761108325i</v>
      </c>
      <c r="D648" t="str">
        <f t="shared" si="174"/>
        <v>3.47812499935819-1610.33625744696i</v>
      </c>
      <c r="E648" t="str">
        <f t="shared" si="175"/>
        <v>162.469536893206+0.00737669068482828i</v>
      </c>
      <c r="F648" t="str">
        <f t="shared" si="176"/>
        <v>2.9099099098065-15112.0140019542i</v>
      </c>
      <c r="G648" t="str">
        <f t="shared" si="177"/>
        <v>0.999999999964461-5.96148800409097E-06i</v>
      </c>
      <c r="H648" t="str">
        <f t="shared" si="178"/>
        <v>470.588729811786+0.237968550821405i</v>
      </c>
      <c r="I648" t="str">
        <f t="shared" si="179"/>
        <v>33.61928931748-48148.7004028939i</v>
      </c>
      <c r="K648" t="str">
        <f t="shared" si="180"/>
        <v>0.0106249861177624-0.0000113343590247217i</v>
      </c>
      <c r="L648" t="str">
        <f t="shared" si="181"/>
        <v>0.00025-47.5867674408895i</v>
      </c>
      <c r="M648" t="str">
        <f t="shared" si="182"/>
        <v>0.0025-12.5964972637648i</v>
      </c>
      <c r="N648">
        <f t="shared" si="183"/>
        <v>90.065231873264565</v>
      </c>
      <c r="O648">
        <f t="shared" si="184"/>
        <v>68.880362915512933</v>
      </c>
      <c r="P648" s="3">
        <f t="shared" si="185"/>
        <v>68.880362915512933</v>
      </c>
      <c r="Q648" s="3">
        <f t="shared" si="186"/>
        <v>-89.934768126735435</v>
      </c>
      <c r="R648">
        <f t="shared" si="187"/>
        <v>90.065231873264565</v>
      </c>
      <c r="S648">
        <f t="shared" si="188"/>
        <v>9.8833362923732883E-3</v>
      </c>
      <c r="T648">
        <f t="shared" si="171"/>
        <v>68.880362915512933</v>
      </c>
    </row>
    <row r="649" spans="1:20" x14ac:dyDescent="0.25">
      <c r="A649">
        <f t="shared" si="172"/>
        <v>62.3348089449916</v>
      </c>
      <c r="B649">
        <f t="shared" si="189"/>
        <v>9.9208929702843065</v>
      </c>
      <c r="C649" t="str">
        <f t="shared" si="173"/>
        <v>3.16486556059343-2769.30427551198i</v>
      </c>
      <c r="D649" t="str">
        <f t="shared" si="174"/>
        <v>3.47812499935331-1604.24014525476i</v>
      </c>
      <c r="E649" t="str">
        <f t="shared" si="175"/>
        <v>162.469536892683+0.00740472214258095i</v>
      </c>
      <c r="F649" t="str">
        <f t="shared" si="176"/>
        <v>2.90990990980571-15054.8057402732i</v>
      </c>
      <c r="G649" t="str">
        <f t="shared" si="177"/>
        <v>0.99999999996419-0.0000059841416585049i</v>
      </c>
      <c r="H649" t="str">
        <f t="shared" si="178"/>
        <v>470.588733577263+0.238872829822694i</v>
      </c>
      <c r="I649" t="str">
        <f t="shared" si="179"/>
        <v>33.6192892398156-47966.4283252477i</v>
      </c>
      <c r="K649" t="str">
        <f t="shared" si="180"/>
        <v>0.0106249860120571-0.0000113774294585214i</v>
      </c>
      <c r="L649" t="str">
        <f t="shared" si="181"/>
        <v>0.00025-47.4066222762396i</v>
      </c>
      <c r="M649" t="str">
        <f t="shared" si="182"/>
        <v>0.0025-12.5488117790046i</v>
      </c>
      <c r="N649">
        <f t="shared" si="183"/>
        <v>90.065479753166386</v>
      </c>
      <c r="O649">
        <f t="shared" si="184"/>
        <v>68.847419196059889</v>
      </c>
      <c r="P649" s="3">
        <f t="shared" si="185"/>
        <v>68.847419196059889</v>
      </c>
      <c r="Q649" s="3">
        <f t="shared" si="186"/>
        <v>-89.934520246833614</v>
      </c>
      <c r="R649">
        <f t="shared" si="187"/>
        <v>90.065479753166386</v>
      </c>
      <c r="S649">
        <f t="shared" si="188"/>
        <v>9.9208929702843066E-3</v>
      </c>
      <c r="T649">
        <f t="shared" si="171"/>
        <v>68.847419196059889</v>
      </c>
    </row>
    <row r="650" spans="1:20" x14ac:dyDescent="0.25">
      <c r="A650">
        <f t="shared" si="172"/>
        <v>62.571681218982569</v>
      </c>
      <c r="B650">
        <f t="shared" si="189"/>
        <v>9.9585923635713876</v>
      </c>
      <c r="C650" t="str">
        <f t="shared" si="173"/>
        <v>3.16486553555452-2758.82077731242i</v>
      </c>
      <c r="D650" t="str">
        <f t="shared" si="174"/>
        <v>3.47812499934837-1598.16711059562i</v>
      </c>
      <c r="E650" t="str">
        <f t="shared" si="175"/>
        <v>162.469536892157+0.00743286012025171i</v>
      </c>
      <c r="F650" t="str">
        <f t="shared" si="176"/>
        <v>2.9099099098049-14997.8140470271i</v>
      </c>
      <c r="G650" t="str">
        <f t="shared" si="177"/>
        <v>0.999999999963917-6.00688139680558E-06i</v>
      </c>
      <c r="H650" t="str">
        <f t="shared" si="178"/>
        <v>470.588737371412+0.23978054506711i</v>
      </c>
      <c r="I650" t="str">
        <f t="shared" si="179"/>
        <v>33.6192891615593-47784.8462607766i</v>
      </c>
      <c r="K650" t="str">
        <f t="shared" si="180"/>
        <v>0.0106249859055469-0.0000114206635584761i</v>
      </c>
      <c r="L650" t="str">
        <f t="shared" si="181"/>
        <v>0.00025-47.227159071767i</v>
      </c>
      <c r="M650" t="str">
        <f t="shared" si="182"/>
        <v>0.0025-12.5013068131148i</v>
      </c>
      <c r="N650">
        <f t="shared" si="183"/>
        <v>90.065728574997934</v>
      </c>
      <c r="O650">
        <f t="shared" si="184"/>
        <v>68.81447547742512</v>
      </c>
      <c r="P650" s="3">
        <f t="shared" si="185"/>
        <v>68.81447547742512</v>
      </c>
      <c r="Q650" s="3">
        <f t="shared" si="186"/>
        <v>-89.934271425002066</v>
      </c>
      <c r="R650">
        <f t="shared" si="187"/>
        <v>90.065728574997934</v>
      </c>
      <c r="S650">
        <f t="shared" si="188"/>
        <v>9.958592363571387E-3</v>
      </c>
      <c r="T650">
        <f t="shared" si="171"/>
        <v>68.81447547742512</v>
      </c>
    </row>
    <row r="651" spans="1:20" x14ac:dyDescent="0.25">
      <c r="A651">
        <f t="shared" si="172"/>
        <v>62.809453607614707</v>
      </c>
      <c r="B651">
        <f t="shared" si="189"/>
        <v>9.9964350145529597</v>
      </c>
      <c r="C651" t="str">
        <f t="shared" si="173"/>
        <v>3.16486551032493-2748.37696567598i</v>
      </c>
      <c r="D651" t="str">
        <f t="shared" si="174"/>
        <v>3.47812499934341-1592.11706610692i</v>
      </c>
      <c r="E651" t="str">
        <f t="shared" si="175"/>
        <v>162.469536891627+0.00746110502262166i</v>
      </c>
      <c r="F651" t="str">
        <f t="shared" si="176"/>
        <v>2.90990990980411-14941.0381023712i</v>
      </c>
      <c r="G651" t="str">
        <f t="shared" si="177"/>
        <v>0.999999999963643-6.02970754611179E-06i</v>
      </c>
      <c r="H651" t="str">
        <f t="shared" si="178"/>
        <v>470.588741194451+0.240691709612195i</v>
      </c>
      <c r="I651" t="str">
        <f t="shared" si="179"/>
        <v>33.6192890827079-47603.9515973615i</v>
      </c>
      <c r="K651" t="str">
        <f t="shared" si="180"/>
        <v>0.0106249857982257-0.0000114640619465004i</v>
      </c>
      <c r="L651" t="str">
        <f t="shared" si="181"/>
        <v>0.00025-47.0483752458329i</v>
      </c>
      <c r="M651" t="str">
        <f t="shared" si="182"/>
        <v>0.0025-12.4539816827205i</v>
      </c>
      <c r="N651">
        <f t="shared" si="183"/>
        <v>90.06597834233834</v>
      </c>
      <c r="O651">
        <f t="shared" si="184"/>
        <v>68.781531759614964</v>
      </c>
      <c r="P651" s="3">
        <f t="shared" si="185"/>
        <v>68.781531759614964</v>
      </c>
      <c r="Q651" s="3">
        <f t="shared" si="186"/>
        <v>-89.93402165766166</v>
      </c>
      <c r="R651">
        <f t="shared" si="187"/>
        <v>90.06597834233834</v>
      </c>
      <c r="S651">
        <f t="shared" si="188"/>
        <v>9.9964350145529592E-3</v>
      </c>
      <c r="T651">
        <f t="shared" si="171"/>
        <v>68.781531759614964</v>
      </c>
    </row>
    <row r="652" spans="1:20" x14ac:dyDescent="0.25">
      <c r="A652">
        <f t="shared" si="172"/>
        <v>63.048129531323646</v>
      </c>
      <c r="B652">
        <f t="shared" si="189"/>
        <v>10.034421467608261</v>
      </c>
      <c r="C652" t="str">
        <f t="shared" si="173"/>
        <v>3.16486548490331-2737.97269036487i</v>
      </c>
      <c r="D652" t="str">
        <f t="shared" si="174"/>
        <v>3.47812499933842-1586.08992475672i</v>
      </c>
      <c r="E652" t="str">
        <f t="shared" si="175"/>
        <v>162.469536891092+0.00748945725600895i</v>
      </c>
      <c r="F652" t="str">
        <f t="shared" si="176"/>
        <v>2.9099099098033-14884.4770895645i</v>
      </c>
      <c r="G652" t="str">
        <f t="shared" si="177"/>
        <v>0.999999999963366-6.05262043478534E-06i</v>
      </c>
      <c r="H652" t="str">
        <f t="shared" si="178"/>
        <v>470.588745046596+0.241606336565081i</v>
      </c>
      <c r="I652" t="str">
        <f t="shared" si="179"/>
        <v>33.6192890032554-47423.7417327716i</v>
      </c>
      <c r="K652" t="str">
        <f t="shared" si="180"/>
        <v>0.0106249856900874-0.0000115076252468715i</v>
      </c>
      <c r="L652" t="str">
        <f t="shared" si="181"/>
        <v>0.00025-46.8702682265719i</v>
      </c>
      <c r="M652" t="str">
        <f t="shared" si="182"/>
        <v>0.0025-12.4068357070337i</v>
      </c>
      <c r="N652">
        <f t="shared" si="183"/>
        <v>90.066229058780408</v>
      </c>
      <c r="O652">
        <f t="shared" si="184"/>
        <v>68.748588042635561</v>
      </c>
      <c r="P652" s="3">
        <f t="shared" si="185"/>
        <v>68.748588042635561</v>
      </c>
      <c r="Q652" s="3">
        <f t="shared" si="186"/>
        <v>-89.933770941219592</v>
      </c>
      <c r="R652">
        <f t="shared" si="187"/>
        <v>90.066229058780408</v>
      </c>
      <c r="S652">
        <f t="shared" si="188"/>
        <v>1.0034421467608261E-2</v>
      </c>
      <c r="T652">
        <f t="shared" si="171"/>
        <v>68.748588042635561</v>
      </c>
    </row>
    <row r="653" spans="1:20" x14ac:dyDescent="0.25">
      <c r="A653">
        <f t="shared" si="172"/>
        <v>63.287712423542686</v>
      </c>
      <c r="B653">
        <f t="shared" si="189"/>
        <v>10.072552269185174</v>
      </c>
      <c r="C653" t="str">
        <f t="shared" si="173"/>
        <v>3.16486545928796-2727.60780171008i</v>
      </c>
      <c r="D653" t="str">
        <f t="shared" si="174"/>
        <v>3.47812499933337-1580.08559984258i</v>
      </c>
      <c r="E653" t="str">
        <f t="shared" si="175"/>
        <v>162.469536890553+0.00751791722827541i</v>
      </c>
      <c r="F653" t="str">
        <f t="shared" si="176"/>
        <v>2.90990990980249-14828.1301949577i</v>
      </c>
      <c r="G653" t="str">
        <f t="shared" si="177"/>
        <v>0.999999999963087-6.07562039243583E-06i</v>
      </c>
      <c r="H653" t="str">
        <f t="shared" si="178"/>
        <v>470.588748928082+0.242524439082733i</v>
      </c>
      <c r="I653" t="str">
        <f t="shared" si="179"/>
        <v>33.6192889231989-47244.2140746284i</v>
      </c>
      <c r="K653" t="str">
        <f t="shared" si="180"/>
        <v>0.0106249855811255-0.0000115513540862389i</v>
      </c>
      <c r="L653" t="str">
        <f t="shared" si="181"/>
        <v>0.00025-46.6928354518549i</v>
      </c>
      <c r="M653" t="str">
        <f t="shared" si="182"/>
        <v>0.0025-12.3598682078439i</v>
      </c>
      <c r="N653">
        <f t="shared" si="183"/>
        <v>90.066480727930539</v>
      </c>
      <c r="O653">
        <f t="shared" si="184"/>
        <v>68.715644326493205</v>
      </c>
      <c r="P653" s="3">
        <f t="shared" si="185"/>
        <v>68.715644326493205</v>
      </c>
      <c r="Q653" s="3">
        <f t="shared" si="186"/>
        <v>-89.933519272069461</v>
      </c>
      <c r="R653">
        <f t="shared" si="187"/>
        <v>90.066480727930539</v>
      </c>
      <c r="S653">
        <f t="shared" si="188"/>
        <v>1.0072552269185174E-2</v>
      </c>
      <c r="T653">
        <f t="shared" si="171"/>
        <v>68.715644326493205</v>
      </c>
    </row>
    <row r="654" spans="1:20" x14ac:dyDescent="0.25">
      <c r="A654">
        <f t="shared" si="172"/>
        <v>63.528205730752148</v>
      </c>
      <c r="B654">
        <f t="shared" si="189"/>
        <v>10.110827967808078</v>
      </c>
      <c r="C654" t="str">
        <f t="shared" si="173"/>
        <v>3.16486543347772-2717.2821506093i</v>
      </c>
      <c r="D654" t="str">
        <f t="shared" si="174"/>
        <v>3.47812499932831-1574.10400499027i</v>
      </c>
      <c r="E654" t="str">
        <f t="shared" si="175"/>
        <v>162.469536890011+0.00754648534883332i</v>
      </c>
      <c r="F654" t="str">
        <f t="shared" si="176"/>
        <v>2.90990990980167-14771.996607982i</v>
      </c>
      <c r="G654" t="str">
        <f t="shared" si="177"/>
        <v>0.999999999962806-6.09870774992537E-06i</v>
      </c>
      <c r="H654" t="str">
        <f t="shared" si="178"/>
        <v>470.588752839115+0.243446030372079i</v>
      </c>
      <c r="I654" t="str">
        <f t="shared" si="179"/>
        <v>33.6192888425321-47065.366040365i</v>
      </c>
      <c r="K654" t="str">
        <f t="shared" si="180"/>
        <v>0.0106249854713341-0.0000115952490936331i</v>
      </c>
      <c r="L654" t="str">
        <f t="shared" si="181"/>
        <v>0.00025-46.5160743692517i</v>
      </c>
      <c r="M654" t="str">
        <f t="shared" si="182"/>
        <v>0.0025-12.3130785095078i</v>
      </c>
      <c r="N654">
        <f t="shared" si="183"/>
        <v>90.066733353408878</v>
      </c>
      <c r="O654">
        <f t="shared" si="184"/>
        <v>68.682700611194548</v>
      </c>
      <c r="P654" s="3">
        <f t="shared" si="185"/>
        <v>68.682700611194548</v>
      </c>
      <c r="Q654" s="3">
        <f t="shared" si="186"/>
        <v>-89.933266646591122</v>
      </c>
      <c r="R654">
        <f t="shared" si="187"/>
        <v>90.066733353408878</v>
      </c>
      <c r="S654">
        <f t="shared" si="188"/>
        <v>1.0110827967808078E-2</v>
      </c>
      <c r="T654">
        <f t="shared" si="171"/>
        <v>68.682700611194548</v>
      </c>
    </row>
    <row r="655" spans="1:20" x14ac:dyDescent="0.25">
      <c r="A655">
        <f t="shared" si="172"/>
        <v>63.769612912529006</v>
      </c>
      <c r="B655">
        <f t="shared" si="189"/>
        <v>10.149249114085748</v>
      </c>
      <c r="C655" t="str">
        <f t="shared" si="173"/>
        <v>3.16486540747088-2706.99558852447i</v>
      </c>
      <c r="D655" t="str">
        <f t="shared" si="174"/>
        <v>3.4781249993232-1568.14505415253i</v>
      </c>
      <c r="E655" t="str">
        <f t="shared" si="175"/>
        <v>162.469536889464+0.00757516202865109i</v>
      </c>
      <c r="F655" t="str">
        <f t="shared" si="176"/>
        <v>2.90990990980085-14716.0755211368i</v>
      </c>
      <c r="G655" t="str">
        <f t="shared" si="177"/>
        <v>0.999999999962523-6.12188283937335E-06i</v>
      </c>
      <c r="H655" t="str">
        <f t="shared" si="178"/>
        <v>470.588756779933+0.244371123690255i</v>
      </c>
      <c r="I655" t="str">
        <f t="shared" si="179"/>
        <v>33.6192887612513-46887.1950571936i</v>
      </c>
      <c r="K655" t="str">
        <f t="shared" si="180"/>
        <v>0.0106249853607066-0.0000116393109004746i</v>
      </c>
      <c r="L655" t="str">
        <f t="shared" si="181"/>
        <v>0.00025-46.3399824359949i</v>
      </c>
      <c r="M655" t="str">
        <f t="shared" si="182"/>
        <v>0.0025-12.2664659389398i</v>
      </c>
      <c r="N655">
        <f t="shared" si="183"/>
        <v>90.066986938849283</v>
      </c>
      <c r="O655">
        <f t="shared" si="184"/>
        <v>68.649756896745671</v>
      </c>
      <c r="P655" s="3">
        <f t="shared" si="185"/>
        <v>68.649756896745671</v>
      </c>
      <c r="Q655" s="3">
        <f t="shared" si="186"/>
        <v>-89.933013061150717</v>
      </c>
      <c r="R655">
        <f t="shared" si="187"/>
        <v>90.066986938849283</v>
      </c>
      <c r="S655">
        <f t="shared" si="188"/>
        <v>1.0149249114085749E-2</v>
      </c>
      <c r="T655">
        <f t="shared" si="171"/>
        <v>68.649756896745671</v>
      </c>
    </row>
    <row r="656" spans="1:20" x14ac:dyDescent="0.25">
      <c r="A656">
        <f t="shared" si="172"/>
        <v>64.011937441596615</v>
      </c>
      <c r="B656">
        <f t="shared" si="189"/>
        <v>10.187816260719273</v>
      </c>
      <c r="C656" t="str">
        <f t="shared" si="173"/>
        <v>3.16486538126597-2696.74796747998i</v>
      </c>
      <c r="D656" t="str">
        <f t="shared" si="174"/>
        <v>3.47812499931803-1562.20866160786i</v>
      </c>
      <c r="E656" t="str">
        <f t="shared" si="175"/>
        <v>162.469536888913+0.0076039476802582i</v>
      </c>
      <c r="F656" t="str">
        <f t="shared" si="176"/>
        <v>2.90990990980003-14660.3661299785i</v>
      </c>
      <c r="G656" t="str">
        <f t="shared" si="177"/>
        <v>0.999999999962237-6.14514599416122E-06i</v>
      </c>
      <c r="H656" t="str">
        <f t="shared" si="178"/>
        <v>470.588760750759+0.245299732344763i</v>
      </c>
      <c r="I656" t="str">
        <f t="shared" si="179"/>
        <v>33.6192886793517-46709.6985620642i</v>
      </c>
      <c r="K656" t="str">
        <f t="shared" si="180"/>
        <v>0.0106249852492367-0.0000116835401405833i</v>
      </c>
      <c r="L656" t="str">
        <f t="shared" si="181"/>
        <v>0.00025-46.1645571189429i</v>
      </c>
      <c r="M656" t="str">
        <f t="shared" si="182"/>
        <v>0.0025-12.2200298256025i</v>
      </c>
      <c r="N656">
        <f t="shared" si="183"/>
        <v>90.06724148789948</v>
      </c>
      <c r="O656">
        <f t="shared" si="184"/>
        <v>68.616813183153198</v>
      </c>
      <c r="P656" s="3">
        <f t="shared" si="185"/>
        <v>68.616813183153198</v>
      </c>
      <c r="Q656" s="3">
        <f t="shared" si="186"/>
        <v>-89.93275851210052</v>
      </c>
      <c r="R656">
        <f t="shared" si="187"/>
        <v>90.06724148789948</v>
      </c>
      <c r="S656">
        <f t="shared" si="188"/>
        <v>1.0187816260719273E-2</v>
      </c>
      <c r="T656">
        <f t="shared" si="171"/>
        <v>68.616813183153198</v>
      </c>
    </row>
    <row r="657" spans="1:20" x14ac:dyDescent="0.25">
      <c r="A657">
        <f t="shared" si="172"/>
        <v>64.255182803874675</v>
      </c>
      <c r="B657">
        <f t="shared" si="189"/>
        <v>10.226529962510007</v>
      </c>
      <c r="C657" t="str">
        <f t="shared" si="173"/>
        <v>3.16486535486156-2686.53914006039i</v>
      </c>
      <c r="D657" t="str">
        <f t="shared" si="174"/>
        <v>3.47812499931283-1556.29474195926i</v>
      </c>
      <c r="E657" t="str">
        <f t="shared" si="175"/>
        <v>162.469536888358+0.00763284271775252i</v>
      </c>
      <c r="F657" t="str">
        <f t="shared" si="176"/>
        <v>2.90990990979918-14604.8676331089i</v>
      </c>
      <c r="G657" t="str">
        <f t="shared" si="177"/>
        <v>0.99999999996195-6.16849754893726E-06i</v>
      </c>
      <c r="H657" t="str">
        <f t="shared" si="178"/>
        <v>470.588764751818+0.246231869693672i</v>
      </c>
      <c r="I657" t="str">
        <f t="shared" si="179"/>
        <v>33.6192885968285-46532.8740016303i</v>
      </c>
      <c r="K657" t="str">
        <f t="shared" si="180"/>
        <v>0.0106249851369181-0.0000117279374501874i</v>
      </c>
      <c r="L657" t="str">
        <f t="shared" si="181"/>
        <v>0.00025-45.9897958945436i</v>
      </c>
      <c r="M657" t="str">
        <f t="shared" si="182"/>
        <v>0.0025-12.1737695014968i</v>
      </c>
      <c r="N657">
        <f t="shared" si="183"/>
        <v>90.067497004220982</v>
      </c>
      <c r="O657">
        <f t="shared" si="184"/>
        <v>68.583869470423735</v>
      </c>
      <c r="P657" s="3">
        <f t="shared" si="185"/>
        <v>68.583869470423735</v>
      </c>
      <c r="Q657" s="3">
        <f t="shared" si="186"/>
        <v>-89.932502995779018</v>
      </c>
      <c r="R657">
        <f t="shared" si="187"/>
        <v>90.067497004220982</v>
      </c>
      <c r="S657">
        <f t="shared" si="188"/>
        <v>1.0226529962510007E-2</v>
      </c>
      <c r="T657">
        <f t="shared" si="171"/>
        <v>68.583869470423735</v>
      </c>
    </row>
    <row r="658" spans="1:20" x14ac:dyDescent="0.25">
      <c r="A658">
        <f t="shared" si="172"/>
        <v>64.499352498529404</v>
      </c>
      <c r="B658">
        <f t="shared" si="189"/>
        <v>10.265390776367544</v>
      </c>
      <c r="C658" t="str">
        <f t="shared" si="173"/>
        <v>3.16486532825621-2676.36895940828i</v>
      </c>
      <c r="D658" t="str">
        <f t="shared" si="174"/>
        <v>3.47812499930761-1550.40321013301i</v>
      </c>
      <c r="E658" t="str">
        <f t="shared" si="175"/>
        <v>162.469536887799+0.00766184755680455i</v>
      </c>
      <c r="F658" t="str">
        <f t="shared" si="176"/>
        <v>2.90990990979834-14549.5792321633i</v>
      </c>
      <c r="G658" t="str">
        <f t="shared" si="177"/>
        <v>0.99999999996166-6.19193783962142E-06i</v>
      </c>
      <c r="H658" t="str">
        <f t="shared" si="178"/>
        <v>470.588768783341+0.247167549145798i</v>
      </c>
      <c r="I658" t="str">
        <f t="shared" si="179"/>
        <v>33.6192885136758-46356.7188322105i</v>
      </c>
      <c r="K658" t="str">
        <f t="shared" si="180"/>
        <v>0.0106249850237443-0.0000117725034679322i</v>
      </c>
      <c r="L658" t="str">
        <f t="shared" si="181"/>
        <v>0.00025-45.8156962487981i</v>
      </c>
      <c r="M658" t="str">
        <f t="shared" si="182"/>
        <v>0.0025-12.1276843011525i</v>
      </c>
      <c r="N658">
        <f t="shared" si="183"/>
        <v>90.067753491489256</v>
      </c>
      <c r="O658">
        <f t="shared" si="184"/>
        <v>68.550925758563793</v>
      </c>
      <c r="P658" s="3">
        <f t="shared" si="185"/>
        <v>68.550925758563793</v>
      </c>
      <c r="Q658" s="3">
        <f t="shared" si="186"/>
        <v>-89.932246508510744</v>
      </c>
      <c r="R658">
        <f t="shared" si="187"/>
        <v>90.067753491489256</v>
      </c>
      <c r="S658">
        <f t="shared" si="188"/>
        <v>1.0265390776367544E-2</v>
      </c>
      <c r="T658">
        <f t="shared" si="171"/>
        <v>68.550925758563793</v>
      </c>
    </row>
    <row r="659" spans="1:20" x14ac:dyDescent="0.25">
      <c r="A659">
        <f t="shared" si="172"/>
        <v>64.744450038023814</v>
      </c>
      <c r="B659">
        <f t="shared" si="189"/>
        <v>10.304399261317741</v>
      </c>
      <c r="C659" t="str">
        <f t="shared" si="173"/>
        <v>3.16486530144817-2666.23727922216i</v>
      </c>
      <c r="D659" t="str">
        <f t="shared" si="174"/>
        <v>3.47812499930233-1544.53398137744i</v>
      </c>
      <c r="E659" t="str">
        <f t="shared" si="175"/>
        <v>162.469536887236+0.00769096261466494i</v>
      </c>
      <c r="F659" t="str">
        <f t="shared" si="176"/>
        <v>2.9099099097975-14494.5001317997i</v>
      </c>
      <c r="G659" t="str">
        <f t="shared" si="177"/>
        <v>0.999999999961368-6.21546720341017E-06i</v>
      </c>
      <c r="H659" t="str">
        <f t="shared" si="178"/>
        <v>470.588772845564+0.248106784160939i</v>
      </c>
      <c r="I659" t="str">
        <f t="shared" si="179"/>
        <v>33.6192884298911-46181.2305197547i</v>
      </c>
      <c r="K659" t="str">
        <f t="shared" si="180"/>
        <v>0.0106249849097087-0.0000118172388348903i</v>
      </c>
      <c r="L659" t="str">
        <f t="shared" si="181"/>
        <v>0.00025-45.6422556772246i</v>
      </c>
      <c r="M659" t="str">
        <f t="shared" si="182"/>
        <v>0.0025-12.0817735616183i</v>
      </c>
      <c r="N659">
        <f t="shared" si="183"/>
        <v>90.068010953393738</v>
      </c>
      <c r="O659">
        <f t="shared" si="184"/>
        <v>68.517982047579949</v>
      </c>
      <c r="P659" s="3">
        <f t="shared" si="185"/>
        <v>68.517982047579949</v>
      </c>
      <c r="Q659" s="3">
        <f t="shared" si="186"/>
        <v>-89.931989046606262</v>
      </c>
      <c r="R659">
        <f t="shared" si="187"/>
        <v>90.068010953393738</v>
      </c>
      <c r="S659">
        <f t="shared" si="188"/>
        <v>1.0304399261317741E-2</v>
      </c>
      <c r="T659">
        <f t="shared" si="171"/>
        <v>68.517982047579949</v>
      </c>
    </row>
    <row r="660" spans="1:20" x14ac:dyDescent="0.25">
      <c r="A660">
        <f t="shared" si="172"/>
        <v>64.990478948168303</v>
      </c>
      <c r="B660">
        <f t="shared" si="189"/>
        <v>10.343555978510748</v>
      </c>
      <c r="C660" t="str">
        <f t="shared" si="173"/>
        <v>3.16486527443596-2656.1439537544i</v>
      </c>
      <c r="D660" t="str">
        <f t="shared" si="174"/>
        <v>3.47812499929702-1538.68697126174i</v>
      </c>
      <c r="E660" t="str">
        <f t="shared" si="175"/>
        <v>162.469536886668+0.0077201883101705i</v>
      </c>
      <c r="F660" t="str">
        <f t="shared" si="176"/>
        <v>2.90990990979663-14439.6295396866i</v>
      </c>
      <c r="G660" t="str">
        <f t="shared" si="177"/>
        <v>0.999999999961074-0.0000062390859787813i</v>
      </c>
      <c r="H660" t="str">
        <f t="shared" si="178"/>
        <v>470.588776938722+0.249049588250009i</v>
      </c>
      <c r="I660" t="str">
        <f t="shared" si="179"/>
        <v>33.6192883454684-46006.4065398043i</v>
      </c>
      <c r="K660" t="str">
        <f t="shared" si="180"/>
        <v>0.0106249847948047-0.0000118621441945695i</v>
      </c>
      <c r="L660" t="str">
        <f t="shared" si="181"/>
        <v>0.00025-45.4694716848223i</v>
      </c>
      <c r="M660" t="str">
        <f t="shared" si="182"/>
        <v>0.0025-12.036036622453i</v>
      </c>
      <c r="N660">
        <f t="shared" si="183"/>
        <v>90.068269393637848</v>
      </c>
      <c r="O660">
        <f t="shared" si="184"/>
        <v>68.485038337478812</v>
      </c>
      <c r="P660" s="3">
        <f t="shared" si="185"/>
        <v>68.485038337478812</v>
      </c>
      <c r="Q660" s="3">
        <f t="shared" si="186"/>
        <v>-89.931730606362152</v>
      </c>
      <c r="R660">
        <f t="shared" si="187"/>
        <v>90.068269393637848</v>
      </c>
      <c r="S660">
        <f t="shared" si="188"/>
        <v>1.0343555978510749E-2</v>
      </c>
      <c r="T660">
        <f t="shared" si="171"/>
        <v>68.485038337478812</v>
      </c>
    </row>
    <row r="661" spans="1:20" x14ac:dyDescent="0.25">
      <c r="A661">
        <f t="shared" si="172"/>
        <v>65.237442768171348</v>
      </c>
      <c r="B661">
        <f t="shared" si="189"/>
        <v>10.38286149122909</v>
      </c>
      <c r="C661" t="str">
        <f t="shared" si="173"/>
        <v>3.16486524721816-2646.08883780918i</v>
      </c>
      <c r="D661" t="str">
        <f t="shared" si="174"/>
        <v>3.47812499929168-1532.86209567469i</v>
      </c>
      <c r="E661" t="str">
        <f t="shared" si="175"/>
        <v>162.469536886096+0.00774952506374899i</v>
      </c>
      <c r="F661" t="str">
        <f t="shared" si="176"/>
        <v>2.90990990979578-14384.9666664922i</v>
      </c>
      <c r="G661" t="str">
        <f t="shared" si="177"/>
        <v>0.999999999960777-6.26279450549881E-06i</v>
      </c>
      <c r="H661" t="str">
        <f t="shared" si="178"/>
        <v>470.588781063042+0.249995974975269i</v>
      </c>
      <c r="I661" t="str">
        <f t="shared" si="179"/>
        <v>33.6192882604028-45832.2443774571i</v>
      </c>
      <c r="K661" t="str">
        <f t="shared" si="180"/>
        <v>0.0106249846790259-0.0000119072201929232i</v>
      </c>
      <c r="L661" t="str">
        <f t="shared" si="181"/>
        <v>0.00025-45.2973417860354i</v>
      </c>
      <c r="M661" t="str">
        <f t="shared" si="182"/>
        <v>0.0025-11.9904728257153i</v>
      </c>
      <c r="N661">
        <f t="shared" si="183"/>
        <v>90.068528815939118</v>
      </c>
      <c r="O661">
        <f t="shared" si="184"/>
        <v>68.45209462826729</v>
      </c>
      <c r="P661" s="3">
        <f t="shared" si="185"/>
        <v>68.45209462826729</v>
      </c>
      <c r="Q661" s="3">
        <f t="shared" si="186"/>
        <v>-89.931471184060882</v>
      </c>
      <c r="R661">
        <f t="shared" si="187"/>
        <v>90.068528815939118</v>
      </c>
      <c r="S661">
        <f t="shared" si="188"/>
        <v>1.0382861491229089E-2</v>
      </c>
      <c r="T661">
        <f t="shared" si="171"/>
        <v>68.45209462826729</v>
      </c>
    </row>
    <row r="662" spans="1:20" x14ac:dyDescent="0.25">
      <c r="A662">
        <f t="shared" si="172"/>
        <v>65.485345050690398</v>
      </c>
      <c r="B662">
        <f t="shared" si="189"/>
        <v>10.42231636489576</v>
      </c>
      <c r="C662" t="str">
        <f t="shared" si="173"/>
        <v>3.16486521979301-2636.0717867402i</v>
      </c>
      <c r="D662" t="str">
        <f t="shared" si="174"/>
        <v>3.47812499928627-1527.0592708235i</v>
      </c>
      <c r="E662" t="str">
        <f t="shared" si="175"/>
        <v>162.469536885519+0.0077789732974258i</v>
      </c>
      <c r="F662" t="str">
        <f t="shared" si="176"/>
        <v>2.9099099097949-14330.5107258726i</v>
      </c>
      <c r="G662" t="str">
        <f t="shared" si="177"/>
        <v>0.999999999960479-6.28659312461783E-06i</v>
      </c>
      <c r="H662" t="str">
        <f t="shared" si="178"/>
        <v>470.588785218771+0.250945957950517i</v>
      </c>
      <c r="I662" t="str">
        <f t="shared" si="179"/>
        <v>33.6192881746895-45658.7415273324i</v>
      </c>
      <c r="K662" t="str">
        <f t="shared" si="180"/>
        <v>0.0106249845623654-0.0000119524674783588i</v>
      </c>
      <c r="L662" t="str">
        <f t="shared" si="181"/>
        <v>0.00025-45.1258635047176i</v>
      </c>
      <c r="M662" t="str">
        <f t="shared" si="182"/>
        <v>0.0025-11.9450815159546i</v>
      </c>
      <c r="N662">
        <f t="shared" si="183"/>
        <v>90.06878922402916</v>
      </c>
      <c r="O662">
        <f t="shared" si="184"/>
        <v>68.419150919951917</v>
      </c>
      <c r="P662" s="3">
        <f t="shared" si="185"/>
        <v>68.419150919951917</v>
      </c>
      <c r="Q662" s="3">
        <f t="shared" si="186"/>
        <v>-89.93121077597084</v>
      </c>
      <c r="R662">
        <f t="shared" si="187"/>
        <v>90.06878922402916</v>
      </c>
      <c r="S662">
        <f t="shared" si="188"/>
        <v>1.042231636489576E-2</v>
      </c>
      <c r="T662">
        <f t="shared" si="171"/>
        <v>68.419150919951917</v>
      </c>
    </row>
    <row r="663" spans="1:20" x14ac:dyDescent="0.25">
      <c r="A663">
        <f t="shared" si="172"/>
        <v>65.734189361883026</v>
      </c>
      <c r="B663">
        <f t="shared" si="189"/>
        <v>10.461921167082364</v>
      </c>
      <c r="C663" t="str">
        <f t="shared" si="173"/>
        <v>3.16486519215916-2626.0926564489i</v>
      </c>
      <c r="D663" t="str">
        <f t="shared" si="174"/>
        <v>3.47812499928085-1521.2784132326i</v>
      </c>
      <c r="E663" t="str">
        <f t="shared" si="175"/>
        <v>162.469536884938+0.00780853343483075i</v>
      </c>
      <c r="F663" t="str">
        <f t="shared" si="176"/>
        <v>2.90990990979403-14276.260934461i</v>
      </c>
      <c r="G663" t="str">
        <f t="shared" si="177"/>
        <v>0.999999999960178-6.31048217848947E-06i</v>
      </c>
      <c r="H663" t="str">
        <f t="shared" si="178"/>
        <v>470.58878940614+0.251899550841268i</v>
      </c>
      <c r="I663" t="str">
        <f t="shared" si="179"/>
        <v>33.6192880883227-45485.8954935334i</v>
      </c>
      <c r="K663" t="str">
        <f t="shared" si="180"/>
        <v>0.0106249844448167-0.0000119978867017476i</v>
      </c>
      <c r="L663" t="str">
        <f t="shared" si="181"/>
        <v>0.00025-44.955034374096i</v>
      </c>
      <c r="M663" t="str">
        <f t="shared" si="182"/>
        <v>0.0025-11.8998620402019i</v>
      </c>
      <c r="N663">
        <f t="shared" si="183"/>
        <v>90.069050621653801</v>
      </c>
      <c r="O663">
        <f t="shared" si="184"/>
        <v>68.386207212539759</v>
      </c>
      <c r="P663" s="3">
        <f t="shared" si="185"/>
        <v>68.386207212539759</v>
      </c>
      <c r="Q663" s="3">
        <f t="shared" si="186"/>
        <v>-89.930949378346199</v>
      </c>
      <c r="R663">
        <f t="shared" si="187"/>
        <v>90.069050621653801</v>
      </c>
      <c r="S663">
        <f t="shared" si="188"/>
        <v>1.0461921167082364E-2</v>
      </c>
      <c r="T663">
        <f t="shared" si="171"/>
        <v>68.386207212539759</v>
      </c>
    </row>
    <row r="664" spans="1:20" x14ac:dyDescent="0.25">
      <c r="A664">
        <f t="shared" si="172"/>
        <v>65.983979281458176</v>
      </c>
      <c r="B664">
        <f t="shared" si="189"/>
        <v>10.501676467517278</v>
      </c>
      <c r="C664" t="str">
        <f t="shared" si="173"/>
        <v>3.16486516431482-2616.1513033821i</v>
      </c>
      <c r="D664" t="str">
        <f t="shared" si="174"/>
        <v>3.47812499927537-1515.5194397424i</v>
      </c>
      <c r="E664" t="str">
        <f t="shared" si="175"/>
        <v>162.469536884353+0.00783820590120253i</v>
      </c>
      <c r="F664" t="str">
        <f t="shared" si="176"/>
        <v>2.90990990979315-14222.2165118557i</v>
      </c>
      <c r="G664" t="str">
        <f t="shared" si="177"/>
        <v>0.999999999959875-6.33446201076581E-06i</v>
      </c>
      <c r="H664" t="str">
        <f t="shared" si="178"/>
        <v>470.588793625394+0.252856767364995i</v>
      </c>
      <c r="I664" t="str">
        <f t="shared" si="179"/>
        <v>33.6192880012991-45313.7037896114i</v>
      </c>
      <c r="K664" t="str">
        <f t="shared" si="180"/>
        <v>0.0106249843263729-0.0000120434785164343i</v>
      </c>
      <c r="L664" t="str">
        <f t="shared" si="181"/>
        <v>0.00025-44.7848519367365i</v>
      </c>
      <c r="M664" t="str">
        <f t="shared" si="182"/>
        <v>0.0025-11.8548137479596i</v>
      </c>
      <c r="N664">
        <f t="shared" si="183"/>
        <v>90.06931301257309</v>
      </c>
      <c r="O664">
        <f t="shared" si="184"/>
        <v>68.35326350603755</v>
      </c>
      <c r="P664" s="3">
        <f t="shared" si="185"/>
        <v>68.35326350603755</v>
      </c>
      <c r="Q664" s="3">
        <f t="shared" si="186"/>
        <v>-89.93068698742691</v>
      </c>
      <c r="R664">
        <f t="shared" si="187"/>
        <v>90.06931301257309</v>
      </c>
      <c r="S664">
        <f t="shared" si="188"/>
        <v>1.0501676467517278E-2</v>
      </c>
      <c r="T664">
        <f t="shared" si="171"/>
        <v>68.35326350603755</v>
      </c>
    </row>
    <row r="665" spans="1:20" x14ac:dyDescent="0.25">
      <c r="A665">
        <f t="shared" si="172"/>
        <v>66.234718402727722</v>
      </c>
      <c r="B665">
        <f t="shared" si="189"/>
        <v>10.541582838093843</v>
      </c>
      <c r="C665" t="str">
        <f t="shared" si="173"/>
        <v>3.16486513625845-2606.24758453009i</v>
      </c>
      <c r="D665" t="str">
        <f t="shared" si="174"/>
        <v>3.47812499926985-1509.78226750814i</v>
      </c>
      <c r="E665" t="str">
        <f t="shared" si="175"/>
        <v>162.469536883762+0.00786799112339672i</v>
      </c>
      <c r="F665" t="str">
        <f t="shared" si="176"/>
        <v>2.90990990979226-14168.3766806098i</v>
      </c>
      <c r="G665" t="str">
        <f t="shared" si="177"/>
        <v>0.999999999959569-6.35853296640478E-06i</v>
      </c>
      <c r="H665" t="str">
        <f t="shared" si="178"/>
        <v>470.588797876776+0.253817621291258i</v>
      </c>
      <c r="I665" t="str">
        <f t="shared" si="179"/>
        <v>33.6192879136126-45142.1639385318i</v>
      </c>
      <c r="K665" t="str">
        <f t="shared" si="180"/>
        <v>0.0106249842070272-0.0000120892435782455i</v>
      </c>
      <c r="L665" t="str">
        <f t="shared" si="181"/>
        <v>0.00025-44.6153137445072i</v>
      </c>
      <c r="M665" t="str">
        <f t="shared" si="182"/>
        <v>0.0025-11.8099359911931i</v>
      </c>
      <c r="N665">
        <f t="shared" si="183"/>
        <v>90.069576400561374</v>
      </c>
      <c r="O665">
        <f t="shared" si="184"/>
        <v>68.320319800452225</v>
      </c>
      <c r="P665" s="3">
        <f t="shared" si="185"/>
        <v>68.320319800452225</v>
      </c>
      <c r="Q665" s="3">
        <f t="shared" si="186"/>
        <v>-89.930423599438626</v>
      </c>
      <c r="R665">
        <f t="shared" si="187"/>
        <v>90.069576400561374</v>
      </c>
      <c r="S665">
        <f t="shared" si="188"/>
        <v>1.0541582838093843E-2</v>
      </c>
      <c r="T665">
        <f t="shared" si="171"/>
        <v>68.320319800452225</v>
      </c>
    </row>
    <row r="666" spans="1:20" x14ac:dyDescent="0.25">
      <c r="A666">
        <f t="shared" si="172"/>
        <v>66.486410332658082</v>
      </c>
      <c r="B666">
        <f t="shared" si="189"/>
        <v>10.5816408528786</v>
      </c>
      <c r="C666" t="str">
        <f t="shared" si="173"/>
        <v>3.16486510798851-2596.38135742459i</v>
      </c>
      <c r="D666" t="str">
        <f t="shared" si="174"/>
        <v>3.47812499926428-1504.06681399866i</v>
      </c>
      <c r="E666" t="str">
        <f t="shared" si="175"/>
        <v>162.469536883169+0.00789788952988966i</v>
      </c>
      <c r="F666" t="str">
        <f t="shared" si="176"/>
        <v>2.90990990979136-14114.740666219i</v>
      </c>
      <c r="G666" t="str">
        <f t="shared" si="177"/>
        <v>0.999999999959261-6.38269539167516E-06i</v>
      </c>
      <c r="H666" t="str">
        <f t="shared" si="178"/>
        <v>470.588802160529+0.254782126441959i</v>
      </c>
      <c r="I666" t="str">
        <f t="shared" si="179"/>
        <v>33.6192878252581-44971.2734726353i</v>
      </c>
      <c r="K666" t="str">
        <f t="shared" si="180"/>
        <v>0.0106249840867728-0.0000121351825455001i</v>
      </c>
      <c r="L666" t="str">
        <f t="shared" si="181"/>
        <v>0.00025-44.4464173585448i</v>
      </c>
      <c r="M666" t="str">
        <f t="shared" si="182"/>
        <v>0.0025-11.7652281243207i</v>
      </c>
      <c r="N666">
        <f t="shared" si="183"/>
        <v>90.069840789407309</v>
      </c>
      <c r="O666">
        <f t="shared" si="184"/>
        <v>68.287376095790876</v>
      </c>
      <c r="P666" s="3">
        <f t="shared" si="185"/>
        <v>68.287376095790876</v>
      </c>
      <c r="Q666" s="3">
        <f t="shared" si="186"/>
        <v>-89.930159210592691</v>
      </c>
      <c r="R666">
        <f t="shared" si="187"/>
        <v>90.069840789407309</v>
      </c>
      <c r="S666">
        <f t="shared" si="188"/>
        <v>1.0581640852878599E-2</v>
      </c>
      <c r="T666">
        <f t="shared" si="171"/>
        <v>68.287376095790876</v>
      </c>
    </row>
    <row r="667" spans="1:20" x14ac:dyDescent="0.25">
      <c r="A667">
        <f t="shared" si="172"/>
        <v>66.739058691922196</v>
      </c>
      <c r="B667">
        <f t="shared" si="189"/>
        <v>10.62185108811954</v>
      </c>
      <c r="C667" t="str">
        <f t="shared" si="173"/>
        <v>3.16486507950327-2586.55248013657i</v>
      </c>
      <c r="D667" t="str">
        <f t="shared" si="174"/>
        <v>3.47812499925869-1498.37299699526i</v>
      </c>
      <c r="E667" t="str">
        <f t="shared" si="175"/>
        <v>162.46953688257+0.00792790155078803i</v>
      </c>
      <c r="F667" t="str">
        <f t="shared" si="176"/>
        <v>2.90990990979047-14061.3076971114i</v>
      </c>
      <c r="G667" t="str">
        <f t="shared" si="177"/>
        <v>0.999999999958951-6.40694963416153E-06i</v>
      </c>
      <c r="H667" t="str">
        <f t="shared" si="178"/>
        <v>470.588806476901+0.255750296691523i</v>
      </c>
      <c r="I667" t="str">
        <f t="shared" si="179"/>
        <v>33.6192877362314-44801.0299336059i</v>
      </c>
      <c r="K667" t="str">
        <f t="shared" si="180"/>
        <v>0.0106249839656027-0.0000121812960790184i</v>
      </c>
      <c r="L667" t="str">
        <f t="shared" si="181"/>
        <v>0.00025-44.2781603492177i</v>
      </c>
      <c r="M667" t="str">
        <f t="shared" si="182"/>
        <v>0.0025-11.7206895042047i</v>
      </c>
      <c r="N667">
        <f t="shared" si="183"/>
        <v>90.07010618291396</v>
      </c>
      <c r="O667">
        <f t="shared" si="184"/>
        <v>68.254432392060423</v>
      </c>
      <c r="P667" s="3">
        <f t="shared" si="185"/>
        <v>68.254432392060423</v>
      </c>
      <c r="Q667" s="3">
        <f t="shared" si="186"/>
        <v>-89.92989381708604</v>
      </c>
      <c r="R667">
        <f t="shared" si="187"/>
        <v>90.07010618291396</v>
      </c>
      <c r="S667">
        <f t="shared" si="188"/>
        <v>1.0621851088119539E-2</v>
      </c>
      <c r="T667">
        <f t="shared" si="171"/>
        <v>68.254432392060423</v>
      </c>
    </row>
    <row r="668" spans="1:20" x14ac:dyDescent="0.25">
      <c r="A668">
        <f t="shared" si="172"/>
        <v>66.992667114951502</v>
      </c>
      <c r="B668">
        <f t="shared" si="189"/>
        <v>10.662214122254394</v>
      </c>
      <c r="C668" t="str">
        <f t="shared" si="173"/>
        <v>3.16486505080111-2576.76081127432i</v>
      </c>
      <c r="D668" t="str">
        <f t="shared" si="174"/>
        <v>3.47812499925304-1492.70073459046i</v>
      </c>
      <c r="E668" t="str">
        <f t="shared" si="175"/>
        <v>162.469536881966+0.00795802761783131i</v>
      </c>
      <c r="F668" t="str">
        <f t="shared" si="176"/>
        <v>2.90990990978956-14008.0770046358i</v>
      </c>
      <c r="G668" t="str">
        <f t="shared" si="177"/>
        <v>0.999999999958638-6.43129604276933E-06i</v>
      </c>
      <c r="H668" t="str">
        <f t="shared" si="178"/>
        <v>470.588810826142+0.25672214596708i</v>
      </c>
      <c r="I668" t="str">
        <f t="shared" si="179"/>
        <v>33.6192876465267-44631.4308724333i</v>
      </c>
      <c r="K668" t="str">
        <f t="shared" si="180"/>
        <v>0.0106249838435099-0.0000122275848421312i</v>
      </c>
      <c r="L668" t="str">
        <f t="shared" si="181"/>
        <v>0.00025-44.1105402960926i</v>
      </c>
      <c r="M668" t="str">
        <f t="shared" si="182"/>
        <v>0.0025-11.6763194901422i</v>
      </c>
      <c r="N668">
        <f t="shared" si="183"/>
        <v>90.070372584898848</v>
      </c>
      <c r="O668">
        <f t="shared" si="184"/>
        <v>68.2214886892679</v>
      </c>
      <c r="P668" s="3">
        <f t="shared" si="185"/>
        <v>68.2214886892679</v>
      </c>
      <c r="Q668" s="3">
        <f t="shared" si="186"/>
        <v>-89.929627415101152</v>
      </c>
      <c r="R668">
        <f t="shared" si="187"/>
        <v>90.070372584898848</v>
      </c>
      <c r="S668">
        <f t="shared" si="188"/>
        <v>1.0662214122254394E-2</v>
      </c>
      <c r="T668">
        <f t="shared" si="171"/>
        <v>68.2214886892679</v>
      </c>
    </row>
    <row r="669" spans="1:20" x14ac:dyDescent="0.25">
      <c r="A669">
        <f t="shared" si="172"/>
        <v>67.247239249988311</v>
      </c>
      <c r="B669">
        <f t="shared" si="189"/>
        <v>10.702730535918962</v>
      </c>
      <c r="C669" t="str">
        <f t="shared" si="173"/>
        <v>3.1648650218804-2567.00620998145i</v>
      </c>
      <c r="D669" t="str">
        <f t="shared" si="174"/>
        <v>3.47812499924735-1487.04994518687i</v>
      </c>
      <c r="E669" t="str">
        <f t="shared" si="175"/>
        <v>162.469536881358+0.00798826816440037i</v>
      </c>
      <c r="F669" t="str">
        <f t="shared" si="176"/>
        <v>2.90990990978864-13955.0478230507i</v>
      </c>
      <c r="G669" t="str">
        <f t="shared" si="177"/>
        <v>0.999999999958324-6.45573496772983E-06i</v>
      </c>
      <c r="H669" t="str">
        <f t="shared" si="178"/>
        <v>470.588815208498+0.257697688248695i</v>
      </c>
      <c r="I669" t="str">
        <f t="shared" si="179"/>
        <v>33.6192875561389-44462.4738493772i</v>
      </c>
      <c r="K669" t="str">
        <f t="shared" si="180"/>
        <v>0.0106249837204875-0.0000122740495006903i</v>
      </c>
      <c r="L669" t="str">
        <f t="shared" si="181"/>
        <v>0.00025-43.9435547878987i</v>
      </c>
      <c r="M669" t="str">
        <f t="shared" si="182"/>
        <v>0.0025-11.6321174438555i</v>
      </c>
      <c r="N669">
        <f t="shared" si="183"/>
        <v>90.070639999194</v>
      </c>
      <c r="O669">
        <f t="shared" si="184"/>
        <v>68.188544987420627</v>
      </c>
      <c r="P669" s="3">
        <f t="shared" si="185"/>
        <v>68.188544987420627</v>
      </c>
      <c r="Q669" s="3">
        <f t="shared" si="186"/>
        <v>-89.929360000806</v>
      </c>
      <c r="R669">
        <f t="shared" si="187"/>
        <v>90.070639999194</v>
      </c>
      <c r="S669">
        <f t="shared" si="188"/>
        <v>1.0702730535918961E-2</v>
      </c>
      <c r="T669">
        <f t="shared" si="171"/>
        <v>68.188544987420627</v>
      </c>
    </row>
    <row r="670" spans="1:20" x14ac:dyDescent="0.25">
      <c r="A670">
        <f t="shared" si="172"/>
        <v>67.50277875913828</v>
      </c>
      <c r="B670">
        <f t="shared" si="189"/>
        <v>10.743400911955455</v>
      </c>
      <c r="C670" t="str">
        <f t="shared" si="173"/>
        <v>3.16486499273954-2557.28853593473i</v>
      </c>
      <c r="D670" t="str">
        <f t="shared" si="174"/>
        <v>3.47812499924162-1481.42054749597i</v>
      </c>
      <c r="E670" t="str">
        <f t="shared" si="175"/>
        <v>162.469536880746+0.00801862362552255i</v>
      </c>
      <c r="F670" t="str">
        <f t="shared" si="176"/>
        <v>2.90990990978771-13902.2193895136i</v>
      </c>
      <c r="G670" t="str">
        <f t="shared" si="177"/>
        <v>0.999999999958006-6.48026676060514E-06i</v>
      </c>
      <c r="H670" t="str">
        <f t="shared" si="178"/>
        <v>470.588819624221+0.258676937569542i</v>
      </c>
      <c r="I670" t="str">
        <f t="shared" si="179"/>
        <v>33.6192874650625-44294.1564339345i</v>
      </c>
      <c r="K670" t="str">
        <f t="shared" si="180"/>
        <v>0.0106249835965284-0.000012320690723077i</v>
      </c>
      <c r="L670" t="str">
        <f t="shared" si="181"/>
        <v>0.00025-43.7772014224931i</v>
      </c>
      <c r="M670" t="str">
        <f t="shared" si="182"/>
        <v>0.0025-11.5880827294835i</v>
      </c>
      <c r="N670">
        <f t="shared" si="183"/>
        <v>90.070908429645982</v>
      </c>
      <c r="O670">
        <f t="shared" si="184"/>
        <v>68.155601286525766</v>
      </c>
      <c r="P670" s="3">
        <f t="shared" si="185"/>
        <v>68.155601286525766</v>
      </c>
      <c r="Q670" s="3">
        <f t="shared" si="186"/>
        <v>-89.929091570354018</v>
      </c>
      <c r="R670">
        <f t="shared" si="187"/>
        <v>90.070908429645982</v>
      </c>
      <c r="S670">
        <f t="shared" si="188"/>
        <v>1.0743400911955454E-2</v>
      </c>
      <c r="T670">
        <f t="shared" si="171"/>
        <v>68.155601286525766</v>
      </c>
    </row>
    <row r="671" spans="1:20" x14ac:dyDescent="0.25">
      <c r="A671">
        <f t="shared" si="172"/>
        <v>67.759289318423001</v>
      </c>
      <c r="B671">
        <f t="shared" si="189"/>
        <v>10.784225835420886</v>
      </c>
      <c r="C671" t="str">
        <f t="shared" si="173"/>
        <v>3.16486496337673-2547.60764934211i</v>
      </c>
      <c r="D671" t="str">
        <f t="shared" si="174"/>
        <v>3.47812499923586-1475.812460537i</v>
      </c>
      <c r="E671" t="str">
        <f t="shared" si="175"/>
        <v>162.469536880129+0.00804909443787879i</v>
      </c>
      <c r="F671" t="str">
        <f t="shared" si="176"/>
        <v>2.90990990978678-13849.5909440697i</v>
      </c>
      <c r="G671" t="str">
        <f t="shared" si="177"/>
        <v>0.999999999957686-6.50489177429336E-06i</v>
      </c>
      <c r="H671" t="str">
        <f t="shared" si="178"/>
        <v>470.588824073573+0.259659908016134i</v>
      </c>
      <c r="I671" t="str">
        <f t="shared" si="179"/>
        <v>33.6192873732932-44126.4762048031i</v>
      </c>
      <c r="K671" t="str">
        <f t="shared" si="180"/>
        <v>0.0106249834716253-0.0000123675091802124i</v>
      </c>
      <c r="L671" t="str">
        <f t="shared" si="181"/>
        <v>0.00025-43.6114778068272i</v>
      </c>
      <c r="M671" t="str">
        <f t="shared" si="182"/>
        <v>0.0025-11.5442147135719i</v>
      </c>
      <c r="N671">
        <f t="shared" si="183"/>
        <v>90.071177880116025</v>
      </c>
      <c r="O671">
        <f t="shared" si="184"/>
        <v>68.122657586590407</v>
      </c>
      <c r="P671" s="3">
        <f t="shared" si="185"/>
        <v>68.122657586590407</v>
      </c>
      <c r="Q671" s="3">
        <f t="shared" si="186"/>
        <v>-89.928822119883975</v>
      </c>
      <c r="R671">
        <f t="shared" si="187"/>
        <v>90.071177880116025</v>
      </c>
      <c r="S671">
        <f t="shared" si="188"/>
        <v>1.0784225835420885E-2</v>
      </c>
      <c r="T671">
        <f t="shared" si="171"/>
        <v>68.122657586590407</v>
      </c>
    </row>
    <row r="672" spans="1:20" x14ac:dyDescent="0.25">
      <c r="A672">
        <f t="shared" si="172"/>
        <v>68.016774617833022</v>
      </c>
      <c r="B672">
        <f t="shared" si="189"/>
        <v>10.825205893595486</v>
      </c>
      <c r="C672" t="str">
        <f t="shared" si="173"/>
        <v>3.16486493379031-2537.96341094082i</v>
      </c>
      <c r="D672" t="str">
        <f t="shared" si="174"/>
        <v>3.47812499923004-1470.22560363574i</v>
      </c>
      <c r="E672" t="str">
        <f t="shared" si="175"/>
        <v>162.469536879506+0.0080796810398088i</v>
      </c>
      <c r="F672" t="str">
        <f t="shared" si="176"/>
        <v>2.90990990978584-13797.1617296412i</v>
      </c>
      <c r="G672" t="str">
        <f t="shared" si="177"/>
        <v>0.999999999957364-6.52961036303357E-06i</v>
      </c>
      <c r="H672" t="str">
        <f t="shared" si="178"/>
        <v>470.588828556802+0.260646613728495i</v>
      </c>
      <c r="I672" t="str">
        <f t="shared" si="179"/>
        <v>33.6192872808251-43959.4307498461i</v>
      </c>
      <c r="K672" t="str">
        <f t="shared" si="180"/>
        <v>0.0106249833457712-0.0000124145055455669i</v>
      </c>
      <c r="L672" t="str">
        <f t="shared" si="181"/>
        <v>0.00025-43.4463815569109i</v>
      </c>
      <c r="M672" t="str">
        <f t="shared" si="182"/>
        <v>0.0025-11.5005127650646i</v>
      </c>
      <c r="N672">
        <f t="shared" si="183"/>
        <v>90.071448354479955</v>
      </c>
      <c r="O672">
        <f t="shared" si="184"/>
        <v>68.089713887621954</v>
      </c>
      <c r="P672" s="3">
        <f t="shared" si="185"/>
        <v>68.089713887621954</v>
      </c>
      <c r="Q672" s="3">
        <f t="shared" si="186"/>
        <v>-89.928551645520045</v>
      </c>
      <c r="R672">
        <f t="shared" si="187"/>
        <v>90.071448354479955</v>
      </c>
      <c r="S672">
        <f t="shared" si="188"/>
        <v>1.0825205893595487E-2</v>
      </c>
      <c r="T672">
        <f t="shared" si="171"/>
        <v>68.089713887621954</v>
      </c>
    </row>
    <row r="673" spans="1:20" x14ac:dyDescent="0.25">
      <c r="A673">
        <f t="shared" si="172"/>
        <v>68.275238361380787</v>
      </c>
      <c r="B673">
        <f t="shared" si="189"/>
        <v>10.86634167599115</v>
      </c>
      <c r="C673" t="str">
        <f t="shared" si="173"/>
        <v>3.16486490397874-2528.35568199528i</v>
      </c>
      <c r="D673" t="str">
        <f t="shared" si="174"/>
        <v>3.47812499922417-1464.65989642337i</v>
      </c>
      <c r="E673" t="str">
        <f t="shared" si="175"/>
        <v>162.46953687888+0.00811038387131934i</v>
      </c>
      <c r="F673" t="str">
        <f t="shared" si="176"/>
        <v>2.90990990978489-13744.9309920162i</v>
      </c>
      <c r="G673" t="str">
        <f t="shared" si="177"/>
        <v>0.999999999957039-6.55442288241098E-06i</v>
      </c>
      <c r="H673" t="str">
        <f t="shared" si="178"/>
        <v>470.588833074163+0.261637068900376i</v>
      </c>
      <c r="I673" t="str">
        <f t="shared" si="179"/>
        <v>33.6192871876519-43793.0176660581i</v>
      </c>
      <c r="K673" t="str">
        <f t="shared" si="180"/>
        <v>0.0106249832189589-0.0000124616804951697i</v>
      </c>
      <c r="L673" t="str">
        <f t="shared" si="181"/>
        <v>0.00025-43.2819102977792i</v>
      </c>
      <c r="M673" t="str">
        <f t="shared" si="182"/>
        <v>0.0025-11.4569762552945i</v>
      </c>
      <c r="N673">
        <f t="shared" si="183"/>
        <v>90.071719856628391</v>
      </c>
      <c r="O673">
        <f t="shared" si="184"/>
        <v>68.056770189627883</v>
      </c>
      <c r="P673" s="3">
        <f t="shared" si="185"/>
        <v>68.056770189627883</v>
      </c>
      <c r="Q673" s="3">
        <f t="shared" si="186"/>
        <v>-89.928280143371609</v>
      </c>
      <c r="R673">
        <f t="shared" si="187"/>
        <v>90.071719856628391</v>
      </c>
      <c r="S673">
        <f t="shared" si="188"/>
        <v>1.086634167599115E-2</v>
      </c>
      <c r="T673">
        <f t="shared" si="171"/>
        <v>68.056770189627883</v>
      </c>
    </row>
    <row r="674" spans="1:20" x14ac:dyDescent="0.25">
      <c r="A674">
        <f t="shared" si="172"/>
        <v>68.534684267154034</v>
      </c>
      <c r="B674">
        <f t="shared" si="189"/>
        <v>10.907633774359915</v>
      </c>
      <c r="C674" t="str">
        <f t="shared" si="173"/>
        <v>3.16486487393999-2518.78432429501i</v>
      </c>
      <c r="D674" t="str">
        <f t="shared" si="174"/>
        <v>3.47812499921826-1459.11525883534i</v>
      </c>
      <c r="E674" t="str">
        <f t="shared" si="175"/>
        <v>162.469536878248+0.00814120337408834i</v>
      </c>
      <c r="F674" t="str">
        <f t="shared" si="176"/>
        <v>2.90990990978395-13692.8979798381i</v>
      </c>
      <c r="G674" t="str">
        <f t="shared" si="177"/>
        <v>0.999999999956712-6.57932968936199E-06i</v>
      </c>
      <c r="H674" t="str">
        <f t="shared" si="178"/>
        <v>470.58883762593+0.262631287779492i</v>
      </c>
      <c r="I674" t="str">
        <f t="shared" si="179"/>
        <v>33.6192870937709-43627.2345595327i</v>
      </c>
      <c r="K674" t="str">
        <f t="shared" si="180"/>
        <v>0.0106249830911808-0.0000125090347076189i</v>
      </c>
      <c r="L674" t="str">
        <f t="shared" si="181"/>
        <v>0.00025-43.1180616634582i</v>
      </c>
      <c r="M674" t="str">
        <f t="shared" si="182"/>
        <v>0.0025-11.4136045579742i</v>
      </c>
      <c r="N674">
        <f t="shared" si="183"/>
        <v>90.071992390466704</v>
      </c>
      <c r="O674">
        <f t="shared" si="184"/>
        <v>68.02382649261537</v>
      </c>
      <c r="P674" s="3">
        <f t="shared" si="185"/>
        <v>68.02382649261537</v>
      </c>
      <c r="Q674" s="3">
        <f t="shared" si="186"/>
        <v>-89.928007609533296</v>
      </c>
      <c r="R674">
        <f t="shared" si="187"/>
        <v>90.071992390466704</v>
      </c>
      <c r="S674">
        <f t="shared" si="188"/>
        <v>1.0907633774359915E-2</v>
      </c>
      <c r="T674">
        <f t="shared" si="171"/>
        <v>68.02382649261537</v>
      </c>
    </row>
    <row r="675" spans="1:20" x14ac:dyDescent="0.25">
      <c r="A675">
        <f t="shared" si="172"/>
        <v>68.795116067369221</v>
      </c>
      <c r="B675">
        <f t="shared" si="189"/>
        <v>10.949082782702483</v>
      </c>
      <c r="C675" t="str">
        <f t="shared" si="173"/>
        <v>3.16486484367266-2509.24920015291i</v>
      </c>
      <c r="D675" t="str">
        <f t="shared" si="174"/>
        <v>3.47812499921231-1453.59161111017i</v>
      </c>
      <c r="E675" t="str">
        <f t="shared" si="175"/>
        <v>162.469536877612+0.0081721399914717i</v>
      </c>
      <c r="F675" t="str">
        <f t="shared" si="176"/>
        <v>2.90990990978299-13641.0619445944i</v>
      </c>
      <c r="G675" t="str">
        <f t="shared" si="177"/>
        <v>0.999999999956383-6.60433114217939E-06i</v>
      </c>
      <c r="H675" t="str">
        <f t="shared" si="178"/>
        <v>470.58884221235+0.263629284667645i</v>
      </c>
      <c r="I675" t="str">
        <f t="shared" si="179"/>
        <v>33.6192869991734-43462.0790454223i</v>
      </c>
      <c r="K675" t="str">
        <f t="shared" si="180"/>
        <v>0.0106249829624299-0.0000125565688640906i</v>
      </c>
      <c r="L675" t="str">
        <f t="shared" si="181"/>
        <v>0.00025-42.9548332969299i</v>
      </c>
      <c r="M675" t="str">
        <f t="shared" si="182"/>
        <v>0.0025-11.3703970491873i</v>
      </c>
      <c r="N675">
        <f t="shared" si="183"/>
        <v>90.072265959915086</v>
      </c>
      <c r="O675">
        <f t="shared" si="184"/>
        <v>67.990882796592174</v>
      </c>
      <c r="P675" s="3">
        <f t="shared" si="185"/>
        <v>67.990882796592174</v>
      </c>
      <c r="Q675" s="3">
        <f t="shared" si="186"/>
        <v>-89.927734040084914</v>
      </c>
      <c r="R675">
        <f t="shared" si="187"/>
        <v>90.072265959915086</v>
      </c>
      <c r="S675">
        <f t="shared" si="188"/>
        <v>1.0949082782702483E-2</v>
      </c>
      <c r="T675">
        <f t="shared" si="171"/>
        <v>67.990882796592174</v>
      </c>
    </row>
    <row r="676" spans="1:20" x14ac:dyDescent="0.25">
      <c r="A676">
        <f t="shared" si="172"/>
        <v>69.056537508425222</v>
      </c>
      <c r="B676">
        <f t="shared" si="189"/>
        <v>10.990689297276752</v>
      </c>
      <c r="C676" t="str">
        <f t="shared" si="173"/>
        <v>3.16486481317483-2499.75017240295i</v>
      </c>
      <c r="D676" t="str">
        <f t="shared" si="174"/>
        <v>3.47812499920631-1448.08887378833i</v>
      </c>
      <c r="E676" t="str">
        <f t="shared" si="175"/>
        <v>162.469536876971+0.00820319416851135i</v>
      </c>
      <c r="F676" t="str">
        <f t="shared" si="176"/>
        <v>2.90990990978203-13589.4221406064i</v>
      </c>
      <c r="G676" t="str">
        <f t="shared" si="177"/>
        <v>0.999999999956051-6.62942760051746E-06i</v>
      </c>
      <c r="H676" t="str">
        <f t="shared" si="178"/>
        <v>470.588846833694+0.26463107392103i</v>
      </c>
      <c r="I676" t="str">
        <f t="shared" si="179"/>
        <v>33.6192869038561-43297.5487479104i</v>
      </c>
      <c r="K676" t="str">
        <f t="shared" si="180"/>
        <v>0.0106249828326986-0.0000126042836483496i</v>
      </c>
      <c r="L676" t="str">
        <f t="shared" si="181"/>
        <v>0.00025-42.7922228500995i</v>
      </c>
      <c r="M676" t="str">
        <f t="shared" si="182"/>
        <v>0.0025-11.3273531073793i</v>
      </c>
      <c r="N676">
        <f t="shared" si="183"/>
        <v>90.072540568908664</v>
      </c>
      <c r="O676">
        <f t="shared" si="184"/>
        <v>67.957939101565628</v>
      </c>
      <c r="P676" s="3">
        <f t="shared" si="185"/>
        <v>67.957939101565628</v>
      </c>
      <c r="Q676" s="3">
        <f t="shared" si="186"/>
        <v>-89.927459431091336</v>
      </c>
      <c r="R676">
        <f t="shared" si="187"/>
        <v>90.072540568908664</v>
      </c>
      <c r="S676">
        <f t="shared" si="188"/>
        <v>1.0990689297276751E-2</v>
      </c>
      <c r="T676">
        <f t="shared" si="171"/>
        <v>67.957939101565628</v>
      </c>
    </row>
    <row r="677" spans="1:20" x14ac:dyDescent="0.25">
      <c r="A677">
        <f t="shared" si="172"/>
        <v>69.318952350957233</v>
      </c>
      <c r="B677">
        <f t="shared" si="189"/>
        <v>11.032453916606404</v>
      </c>
      <c r="C677" t="str">
        <f t="shared" si="173"/>
        <v>3.1648647824447-2490.28710439843i</v>
      </c>
      <c r="D677" t="str">
        <f t="shared" si="174"/>
        <v>3.47812499920026-1442.6069677111i</v>
      </c>
      <c r="E677" t="str">
        <f t="shared" si="175"/>
        <v>162.469536876325+0.00823436635193907i</v>
      </c>
      <c r="F677" t="str">
        <f t="shared" si="176"/>
        <v>2.90990990978105-13537.9778250182i</v>
      </c>
      <c r="G677" t="str">
        <f t="shared" si="177"/>
        <v>0.999999999955716-0.0000066546194253972i</v>
      </c>
      <c r="H677" t="str">
        <f t="shared" si="178"/>
        <v>470.58885149023+0.265636669950372i</v>
      </c>
      <c r="I677" t="str">
        <f t="shared" si="179"/>
        <v>33.6192868078136-43133.6413001735i</v>
      </c>
      <c r="K677" t="str">
        <f t="shared" si="180"/>
        <v>0.0106249827019794-0.0000126521797467585i</v>
      </c>
      <c r="L677" t="str">
        <f t="shared" si="181"/>
        <v>0.00025-42.6302279837612i</v>
      </c>
      <c r="M677" t="str">
        <f t="shared" si="182"/>
        <v>0.0025-11.2844721133486i</v>
      </c>
      <c r="N677">
        <f t="shared" si="183"/>
        <v>90.072816221397488</v>
      </c>
      <c r="O677">
        <f t="shared" si="184"/>
        <v>67.924995407543321</v>
      </c>
      <c r="P677" s="3">
        <f t="shared" si="185"/>
        <v>67.924995407543321</v>
      </c>
      <c r="Q677" s="3">
        <f t="shared" si="186"/>
        <v>-89.927183778602512</v>
      </c>
      <c r="R677">
        <f t="shared" si="187"/>
        <v>90.072816221397488</v>
      </c>
      <c r="S677">
        <f t="shared" si="188"/>
        <v>1.1032453916606403E-2</v>
      </c>
      <c r="T677">
        <f t="shared" si="171"/>
        <v>67.924995407543321</v>
      </c>
    </row>
    <row r="678" spans="1:20" x14ac:dyDescent="0.25">
      <c r="A678">
        <f t="shared" si="172"/>
        <v>69.582364369890868</v>
      </c>
      <c r="B678">
        <f t="shared" si="189"/>
        <v>11.074377241489508</v>
      </c>
      <c r="C678" t="str">
        <f t="shared" si="173"/>
        <v>3.16486475148068-2480.85986000998i</v>
      </c>
      <c r="D678" t="str">
        <f t="shared" si="174"/>
        <v>3.47812499919417-1437.14581401941i</v>
      </c>
      <c r="E678" t="str">
        <f t="shared" si="175"/>
        <v>162.469536875674+0.00826565699018545i</v>
      </c>
      <c r="F678" t="str">
        <f t="shared" si="176"/>
        <v>2.90990990978006-13486.7282577861i</v>
      </c>
      <c r="G678" t="str">
        <f t="shared" si="177"/>
        <v>0.999999999955379-6.67990697921145E-06i</v>
      </c>
      <c r="H678" t="str">
        <f t="shared" si="178"/>
        <v>470.588856182217+0.266646087221141i</v>
      </c>
      <c r="I678" t="str">
        <f t="shared" si="179"/>
        <v>33.6192867110391-42970.3543443474i</v>
      </c>
      <c r="K678" t="str">
        <f t="shared" si="180"/>
        <v>0.010624982570265-0.0000127002578482878i</v>
      </c>
      <c r="L678" t="str">
        <f t="shared" si="181"/>
        <v>0.00025-42.4688463675644i</v>
      </c>
      <c r="M678" t="str">
        <f t="shared" si="182"/>
        <v>0.0025-11.2417534502376i</v>
      </c>
      <c r="N678">
        <f t="shared" si="183"/>
        <v>90.073092921346628</v>
      </c>
      <c r="O678">
        <f t="shared" si="184"/>
        <v>67.892051714533025</v>
      </c>
      <c r="P678" s="3">
        <f t="shared" si="185"/>
        <v>67.892051714533025</v>
      </c>
      <c r="Q678" s="3">
        <f t="shared" si="186"/>
        <v>-89.926907078653372</v>
      </c>
      <c r="R678">
        <f t="shared" si="187"/>
        <v>90.073092921346628</v>
      </c>
      <c r="S678">
        <f t="shared" si="188"/>
        <v>1.1074377241489507E-2</v>
      </c>
      <c r="T678">
        <f t="shared" si="171"/>
        <v>67.892051714533025</v>
      </c>
    </row>
    <row r="679" spans="1:20" x14ac:dyDescent="0.25">
      <c r="A679">
        <f t="shared" si="172"/>
        <v>69.846777354496453</v>
      </c>
      <c r="B679">
        <f t="shared" si="189"/>
        <v>11.116459875007168</v>
      </c>
      <c r="C679" t="str">
        <f t="shared" si="173"/>
        <v>3.16486472028084-2471.4683036235i</v>
      </c>
      <c r="D679" t="str">
        <f t="shared" si="174"/>
        <v>3.47812499918804-1431.70533415275i</v>
      </c>
      <c r="E679" t="str">
        <f t="shared" si="175"/>
        <v>162.469536875018+0.00829706653338524i</v>
      </c>
      <c r="F679" t="str">
        <f t="shared" si="176"/>
        <v>2.90990990977907-13435.6727016678i</v>
      </c>
      <c r="G679" t="str">
        <f t="shared" si="177"/>
        <v>0.999999999955039-6.70529062573018E-06i</v>
      </c>
      <c r="H679" t="str">
        <f t="shared" si="178"/>
        <v>470.588860909934+0.2676593402538i</v>
      </c>
      <c r="I679" t="str">
        <f t="shared" si="179"/>
        <v>33.6192866135283-42807.685531495i</v>
      </c>
      <c r="K679" t="str">
        <f t="shared" si="180"/>
        <v>0.0106249824375476-0.0000127485186445259i</v>
      </c>
      <c r="L679" t="str">
        <f t="shared" si="181"/>
        <v>0.00025-42.3080756799805i</v>
      </c>
      <c r="M679" t="str">
        <f t="shared" si="182"/>
        <v>0.0025-11.1991965035242i</v>
      </c>
      <c r="N679">
        <f t="shared" si="183"/>
        <v>90.073370672736203</v>
      </c>
      <c r="O679">
        <f t="shared" si="184"/>
        <v>67.859108022542372</v>
      </c>
      <c r="P679" s="3">
        <f t="shared" si="185"/>
        <v>67.859108022542372</v>
      </c>
      <c r="Q679" s="3">
        <f t="shared" si="186"/>
        <v>-89.926629327263797</v>
      </c>
      <c r="R679">
        <f t="shared" si="187"/>
        <v>90.073370672736203</v>
      </c>
      <c r="S679">
        <f t="shared" si="188"/>
        <v>1.1116459875007168E-2</v>
      </c>
      <c r="T679">
        <f t="shared" si="171"/>
        <v>67.859108022542372</v>
      </c>
    </row>
    <row r="680" spans="1:20" x14ac:dyDescent="0.25">
      <c r="A680">
        <f t="shared" si="172"/>
        <v>70.112195108443544</v>
      </c>
      <c r="B680">
        <f t="shared" si="189"/>
        <v>11.158702422532196</v>
      </c>
      <c r="C680" t="str">
        <f t="shared" si="173"/>
        <v>3.16486468884341-2462.11230013831i</v>
      </c>
      <c r="D680" t="str">
        <f t="shared" si="174"/>
        <v>3.47812499918185-1426.28544984798i</v>
      </c>
      <c r="E680" t="str">
        <f t="shared" si="175"/>
        <v>162.469536874358+0.00832859543338263i</v>
      </c>
      <c r="F680" t="str">
        <f t="shared" si="176"/>
        <v>2.90990990977807-13384.8104222119i</v>
      </c>
      <c r="G680" t="str">
        <f t="shared" si="177"/>
        <v>0.999999999954697-6.73077073010565E-06i</v>
      </c>
      <c r="H680" t="str">
        <f t="shared" si="178"/>
        <v>470.588865673651+0.268676443623964i</v>
      </c>
      <c r="I680" t="str">
        <f t="shared" si="179"/>
        <v>33.6192865152747-42645.6325215703i</v>
      </c>
      <c r="K680" t="str">
        <f t="shared" si="180"/>
        <v>0.0106249823038196-0.0000127969628296888i</v>
      </c>
      <c r="L680" t="str">
        <f t="shared" si="181"/>
        <v>0.00025-42.1479136082691i</v>
      </c>
      <c r="M680" t="str">
        <f t="shared" si="182"/>
        <v>0.0025-11.1568006610124i</v>
      </c>
      <c r="N680">
        <f t="shared" si="183"/>
        <v>90.073649479561482</v>
      </c>
      <c r="O680">
        <f t="shared" si="184"/>
        <v>67.826164331579179</v>
      </c>
      <c r="P680" s="3">
        <f t="shared" si="185"/>
        <v>67.826164331579179</v>
      </c>
      <c r="Q680" s="3">
        <f t="shared" si="186"/>
        <v>-89.926350520438518</v>
      </c>
      <c r="R680">
        <f t="shared" si="187"/>
        <v>90.073649479561482</v>
      </c>
      <c r="S680">
        <f t="shared" si="188"/>
        <v>1.1158702422532196E-2</v>
      </c>
      <c r="T680">
        <f t="shared" si="171"/>
        <v>67.826164331579179</v>
      </c>
    </row>
    <row r="681" spans="1:20" x14ac:dyDescent="0.25">
      <c r="A681">
        <f t="shared" si="172"/>
        <v>70.378621449855629</v>
      </c>
      <c r="B681">
        <f t="shared" si="189"/>
        <v>11.201105491737819</v>
      </c>
      <c r="C681" t="str">
        <f t="shared" si="173"/>
        <v>3.16486465716662-2452.7917149651i</v>
      </c>
      <c r="D681" t="str">
        <f t="shared" si="174"/>
        <v>3.47812499917563-1420.88608313824i</v>
      </c>
      <c r="E681" t="str">
        <f t="shared" si="175"/>
        <v>162.469536873691+0.00836024414374006i</v>
      </c>
      <c r="F681" t="str">
        <f t="shared" si="176"/>
        <v>2.90990990977707-13334.1406877476i</v>
      </c>
      <c r="G681" t="str">
        <f t="shared" si="177"/>
        <v>0.999999999954352-6.75634765887773E-06i</v>
      </c>
      <c r="H681" t="str">
        <f t="shared" si="178"/>
        <v>470.588870473643+0.269697411962638i</v>
      </c>
      <c r="I681" t="str">
        <f t="shared" si="179"/>
        <v>33.6192864162727-42484.192983387i</v>
      </c>
      <c r="K681" t="str">
        <f t="shared" si="180"/>
        <v>0.0106249821690733-0.0000128455911006303i</v>
      </c>
      <c r="L681" t="str">
        <f t="shared" si="181"/>
        <v>0.00025-41.9883578484451i</v>
      </c>
      <c r="M681" t="str">
        <f t="shared" si="182"/>
        <v>0.0025-11.1145653128237i</v>
      </c>
      <c r="N681">
        <f t="shared" si="183"/>
        <v>90.073929345832894</v>
      </c>
      <c r="O681">
        <f t="shared" si="184"/>
        <v>67.793220641651047</v>
      </c>
      <c r="P681" s="3">
        <f t="shared" si="185"/>
        <v>67.793220641651047</v>
      </c>
      <c r="Q681" s="3">
        <f t="shared" si="186"/>
        <v>-89.926070654167106</v>
      </c>
      <c r="R681">
        <f t="shared" si="187"/>
        <v>90.073929345832894</v>
      </c>
      <c r="S681">
        <f t="shared" si="188"/>
        <v>1.1201105491737818E-2</v>
      </c>
      <c r="T681">
        <f t="shared" si="171"/>
        <v>67.793220641651047</v>
      </c>
    </row>
    <row r="682" spans="1:20" x14ac:dyDescent="0.25">
      <c r="A682">
        <f t="shared" si="172"/>
        <v>70.646060211365082</v>
      </c>
      <c r="B682">
        <f t="shared" si="189"/>
        <v>11.243669692606423</v>
      </c>
      <c r="C682" t="str">
        <f t="shared" si="173"/>
        <v>3.16486462524865-2443.5064140242i</v>
      </c>
      <c r="D682" t="str">
        <f t="shared" si="174"/>
        <v>3.47812499916935-1415.50715635183i</v>
      </c>
      <c r="E682" t="str">
        <f t="shared" si="175"/>
        <v>162.46953687302+0.00839201311974262i</v>
      </c>
      <c r="F682" t="str">
        <f t="shared" si="176"/>
        <v>2.90990990977606-13283.6627693737i</v>
      </c>
      <c r="G682" t="str">
        <f t="shared" si="177"/>
        <v>0.999999999954004-0.0000067820217799791i</v>
      </c>
      <c r="H682" t="str">
        <f t="shared" si="178"/>
        <v>470.58887531018+0.270722259956433i</v>
      </c>
      <c r="I682" t="str">
        <f t="shared" si="179"/>
        <v>33.6192863165172-42323.3645945825i</v>
      </c>
      <c r="K682" t="str">
        <f t="shared" si="180"/>
        <v>0.0106249820333011-0.0000128944041568524i</v>
      </c>
      <c r="L682" t="str">
        <f t="shared" si="181"/>
        <v>0.00025-41.8294061052451i</v>
      </c>
      <c r="M682" t="str">
        <f t="shared" si="182"/>
        <v>0.0025-11.0724898513884i</v>
      </c>
      <c r="N682">
        <f t="shared" si="183"/>
        <v>90.074210275576092</v>
      </c>
      <c r="O682">
        <f t="shared" si="184"/>
        <v>67.760276952766134</v>
      </c>
      <c r="P682" s="3">
        <f t="shared" si="185"/>
        <v>67.760276952766134</v>
      </c>
      <c r="Q682" s="3">
        <f t="shared" si="186"/>
        <v>-89.925789724423908</v>
      </c>
      <c r="R682">
        <f t="shared" si="187"/>
        <v>90.074210275576092</v>
      </c>
      <c r="S682">
        <f t="shared" si="188"/>
        <v>1.1243669692606423E-2</v>
      </c>
      <c r="T682">
        <f t="shared" si="171"/>
        <v>67.760276952766134</v>
      </c>
    </row>
    <row r="683" spans="1:20" x14ac:dyDescent="0.25">
      <c r="A683">
        <f t="shared" si="172"/>
        <v>70.914515240168271</v>
      </c>
      <c r="B683">
        <f t="shared" si="189"/>
        <v>11.286395637438327</v>
      </c>
      <c r="C683" t="str">
        <f t="shared" si="173"/>
        <v>3.16486459308762-2434.25626374342i</v>
      </c>
      <c r="D683" t="str">
        <f t="shared" si="174"/>
        <v>3.47812499916303-1410.14859211109i</v>
      </c>
      <c r="E683" t="str">
        <f t="shared" si="175"/>
        <v>162.469536872344+0.00842390281840627i</v>
      </c>
      <c r="F683" t="str">
        <f t="shared" si="176"/>
        <v>2.90990990977505-13233.3759409484i</v>
      </c>
      <c r="G683" t="str">
        <f t="shared" si="177"/>
        <v>0.999999999953654-6.80779346274064E-06i</v>
      </c>
      <c r="H683" t="str">
        <f t="shared" si="178"/>
        <v>470.588880183547+0.271751002347754i</v>
      </c>
      <c r="I683" t="str">
        <f t="shared" si="179"/>
        <v>33.6192862160022-42163.1450415868i</v>
      </c>
      <c r="K683" t="str">
        <f t="shared" si="180"/>
        <v>0.010624981896495-0.0000129434027005143i</v>
      </c>
      <c r="L683" t="str">
        <f t="shared" si="181"/>
        <v>0.00025-41.6710560920952i</v>
      </c>
      <c r="M683" t="str">
        <f t="shared" si="182"/>
        <v>0.0025-11.0305736714369i</v>
      </c>
      <c r="N683">
        <f t="shared" si="183"/>
        <v>90.074492272832046</v>
      </c>
      <c r="O683">
        <f t="shared" si="184"/>
        <v>67.727333264932312</v>
      </c>
      <c r="P683" s="3">
        <f t="shared" si="185"/>
        <v>67.727333264932312</v>
      </c>
      <c r="Q683" s="3">
        <f t="shared" si="186"/>
        <v>-89.925507727167954</v>
      </c>
      <c r="R683">
        <f t="shared" si="187"/>
        <v>90.074492272832046</v>
      </c>
      <c r="S683">
        <f t="shared" si="188"/>
        <v>1.1286395637438327E-2</v>
      </c>
      <c r="T683">
        <f t="shared" si="171"/>
        <v>67.727333264932312</v>
      </c>
    </row>
    <row r="684" spans="1:20" x14ac:dyDescent="0.25">
      <c r="A684">
        <f t="shared" si="172"/>
        <v>71.183990398080923</v>
      </c>
      <c r="B684">
        <f t="shared" si="189"/>
        <v>11.329283940860593</v>
      </c>
      <c r="C684" t="str">
        <f t="shared" si="173"/>
        <v>3.16486456068174-2425.04113105622i</v>
      </c>
      <c r="D684" t="str">
        <f t="shared" si="174"/>
        <v>3.47812499915665-1404.81031333126i</v>
      </c>
      <c r="E684" t="str">
        <f t="shared" si="175"/>
        <v>162.469536871664+0.00845591369848342i</v>
      </c>
      <c r="F684" t="str">
        <f t="shared" si="176"/>
        <v>2.90990990977402-13183.2794790787i</v>
      </c>
      <c r="G684" t="str">
        <f t="shared" si="177"/>
        <v>0.999999999953301-6.83366307789665E-06i</v>
      </c>
      <c r="H684" t="str">
        <f t="shared" si="178"/>
        <v>470.588885094022+0.272783653935024i</v>
      </c>
      <c r="I684" t="str">
        <f t="shared" si="179"/>
        <v>33.6192861147215-42003.5320195876i</v>
      </c>
      <c r="K684" t="str">
        <f t="shared" si="180"/>
        <v>0.0106249817586472-0.0000129925874364434i</v>
      </c>
      <c r="L684" t="str">
        <f t="shared" si="181"/>
        <v>0.00025-41.513305531077i</v>
      </c>
      <c r="M684" t="str">
        <f t="shared" si="182"/>
        <v>0.0025-10.988816169991i</v>
      </c>
      <c r="N684">
        <f t="shared" si="183"/>
        <v>90.074775341657073</v>
      </c>
      <c r="O684">
        <f t="shared" si="184"/>
        <v>67.694389578157512</v>
      </c>
      <c r="P684" s="3">
        <f t="shared" si="185"/>
        <v>67.694389578157512</v>
      </c>
      <c r="Q684" s="3">
        <f t="shared" si="186"/>
        <v>-89.925224658342927</v>
      </c>
      <c r="R684">
        <f t="shared" si="187"/>
        <v>90.074775341657073</v>
      </c>
      <c r="S684">
        <f t="shared" si="188"/>
        <v>1.1329283940860593E-2</v>
      </c>
      <c r="T684">
        <f t="shared" ref="T684:T747" si="190">P684</f>
        <v>67.694389578157512</v>
      </c>
    </row>
    <row r="685" spans="1:20" x14ac:dyDescent="0.25">
      <c r="A685">
        <f t="shared" ref="A685:A748" si="191">2*PI()*B685</f>
        <v>71.454489561593618</v>
      </c>
      <c r="B685">
        <f t="shared" si="189"/>
        <v>11.372335219835863</v>
      </c>
      <c r="C685" t="str">
        <f t="shared" ref="C685:C748" si="192">IMPRODUCT(D685,E685,$C$40,,K685,$C$41)</f>
        <v>3.16486452802906-2415.86088339981i</v>
      </c>
      <c r="D685" t="str">
        <f t="shared" ref="D685:D748" si="193">IMDIV(IMPRODUCT($C$37,$C$38,COMPLEX(1,A685/$C$38)),IMSUM(-1*A685*A685/$C$39,COMPLEX(0,1*A685)))</f>
        <v>3.47812499915024-1399.49224321942i</v>
      </c>
      <c r="E685" t="str">
        <f t="shared" ref="E685:E748" si="194">IMDIV(IMPRODUCT(IMSUM(F685,G685),$C$29,H685),IMSUM(1,I685))</f>
        <v>162.469536870976+0.00848804622046953i</v>
      </c>
      <c r="F685" t="str">
        <f t="shared" ref="F685:F748" si="195">IMDIV(IMPRODUCT($C$14,$C$15,COMPLEX(1,A685/$C$15)),IMSUM(-1*A685*A685/$C$16,COMPLEX(0,A685)))</f>
        <v>2.90990990977297-13133.3726631103i</v>
      </c>
      <c r="G685" t="str">
        <f t="shared" ref="G685:G748" si="196">IMDIV(1,COMPLEX(1,A685*$C$9*$C$10))</f>
        <v>0.999999999952945-6.85963099759021E-06i</v>
      </c>
      <c r="H685" t="str">
        <f t="shared" ref="H685:H748" si="197">IMDIV($C$3,IMSUM(K685,COMPLEX(0,$C$28*A685)))</f>
        <v>470.588890041887+0.273820229572904i</v>
      </c>
      <c r="I685" t="str">
        <f t="shared" ref="I685:I748" si="198">IMPRODUCT(F685,$C$29,H685,$C$31)</f>
        <v>33.6192860126698-41844.5232324981i</v>
      </c>
      <c r="K685" t="str">
        <f t="shared" ref="K685:K748" si="199">IF($C$26&lt;=0,IMDIV(1,IMSUM(IMDIV(1,L685),1/$C$18)),IMDIV(1,IMSUM(IMDIV(1,L685),1/$C$18,IMDIV(1,M685))))</f>
        <v>0.0106249816197498-0.0000130419590721453i</v>
      </c>
      <c r="L685" t="str">
        <f t="shared" ref="L685:L748" si="200">IMSUM($C$21/$C$22,IMDIV(1,COMPLEX(0,$C$20*$C$22*A685)))</f>
        <v>0.00025-41.356152152896i</v>
      </c>
      <c r="M685" t="str">
        <f t="shared" ref="M685:M748" si="201">IMSUM($C$25/$C$26,IMDIV(1,COMPLEX(0,$C$24*$C$26*A685)))</f>
        <v>0.0025-10.9472167463548i</v>
      </c>
      <c r="N685">
        <f t="shared" ref="N685:N748" si="202">ABS(R685)</f>
        <v>90.075059486122896</v>
      </c>
      <c r="O685">
        <f t="shared" ref="O685:O748" si="203">ABS(P685)</f>
        <v>67.661445892449748</v>
      </c>
      <c r="P685" s="3">
        <f t="shared" ref="P685:P748" si="204">20*LOG10(IMABS(C685))</f>
        <v>67.661445892449748</v>
      </c>
      <c r="Q685" s="3">
        <f t="shared" ref="Q685:Q748" si="205">IMARGUMENT(C685)*180/PI()</f>
        <v>-89.924940513877104</v>
      </c>
      <c r="R685">
        <f t="shared" ref="R685:R748" si="206">IF(Q685&lt;0,Q685+180,Q685-180)</f>
        <v>90.075059486122896</v>
      </c>
      <c r="S685">
        <f t="shared" ref="S685:S748" si="207">B685/1000</f>
        <v>1.1372335219835862E-2</v>
      </c>
      <c r="T685">
        <f t="shared" si="190"/>
        <v>67.661445892449748</v>
      </c>
    </row>
    <row r="686" spans="1:20" x14ac:dyDescent="0.25">
      <c r="A686">
        <f t="shared" si="191"/>
        <v>71.726016621927684</v>
      </c>
      <c r="B686">
        <f t="shared" ref="B686:B749" si="208">B685*(1+B$42)</f>
        <v>11.415550093671239</v>
      </c>
      <c r="C686" t="str">
        <f t="shared" si="192"/>
        <v>3.16486449512778-2406.71538871332i</v>
      </c>
      <c r="D686" t="str">
        <f t="shared" si="193"/>
        <v>3.47812499914376-1394.19430527335i</v>
      </c>
      <c r="E686" t="str">
        <f t="shared" si="194"/>
        <v>162.469536870285+0.00852030084661039i</v>
      </c>
      <c r="F686" t="str">
        <f t="shared" si="195"/>
        <v>2.90990990977194-13083.6547751169i</v>
      </c>
      <c r="G686" t="str">
        <f t="shared" si="196"/>
        <v>0.999999999952587-6.88569759537859E-06i</v>
      </c>
      <c r="H686" t="str">
        <f t="shared" si="197"/>
        <v>470.588895027426+0.274860744172489i</v>
      </c>
      <c r="I686" t="str">
        <f t="shared" si="198"/>
        <v>33.6192859098408-41686.1163929236i</v>
      </c>
      <c r="K686" t="str">
        <f t="shared" si="199"/>
        <v>0.0106249814797948-0.0000130915183178135i</v>
      </c>
      <c r="L686" t="str">
        <f t="shared" si="200"/>
        <v>0.00025-41.199593696848i</v>
      </c>
      <c r="M686" t="str">
        <f t="shared" si="201"/>
        <v>0.0025-10.9057748021068i</v>
      </c>
      <c r="N686">
        <f t="shared" si="202"/>
        <v>90.075344710316728</v>
      </c>
      <c r="O686">
        <f t="shared" si="203"/>
        <v>67.628502207817405</v>
      </c>
      <c r="P686" s="3">
        <f t="shared" si="204"/>
        <v>67.628502207817405</v>
      </c>
      <c r="Q686" s="3">
        <f t="shared" si="205"/>
        <v>-89.924655289683272</v>
      </c>
      <c r="R686">
        <f t="shared" si="206"/>
        <v>90.075344710316728</v>
      </c>
      <c r="S686">
        <f t="shared" si="207"/>
        <v>1.1415550093671239E-2</v>
      </c>
      <c r="T686">
        <f t="shared" si="190"/>
        <v>67.628502207817405</v>
      </c>
    </row>
    <row r="687" spans="1:20" x14ac:dyDescent="0.25">
      <c r="A687">
        <f t="shared" si="191"/>
        <v>71.99857548509101</v>
      </c>
      <c r="B687">
        <f t="shared" si="208"/>
        <v>11.458929184027191</v>
      </c>
      <c r="C687" t="str">
        <f t="shared" si="192"/>
        <v>3.164864461976-2397.60451543568i</v>
      </c>
      <c r="D687" t="str">
        <f t="shared" si="193"/>
        <v>3.47812499913725-1388.91642328042i</v>
      </c>
      <c r="E687" t="str">
        <f t="shared" si="194"/>
        <v>162.469536869589+0.00855267804090883i</v>
      </c>
      <c r="F687" t="str">
        <f t="shared" si="195"/>
        <v>2.90990990977089-13034.1250998898i</v>
      </c>
      <c r="G687" t="str">
        <f t="shared" si="196"/>
        <v>0.999999999952226-6.91186324623853E-06i</v>
      </c>
      <c r="H687" t="str">
        <f t="shared" si="197"/>
        <v>470.588900050928+0.275905212701548i</v>
      </c>
      <c r="I687" t="str">
        <f t="shared" si="198"/>
        <v>33.6192858062288-41528.3092221281i</v>
      </c>
      <c r="K687" t="str">
        <f t="shared" si="199"/>
        <v>0.0106249813387741-0.0000131412658863403i</v>
      </c>
      <c r="L687" t="str">
        <f t="shared" si="200"/>
        <v>0.00025-41.043627910787i</v>
      </c>
      <c r="M687" t="str">
        <f t="shared" si="201"/>
        <v>0.0025-10.8644897410907i</v>
      </c>
      <c r="N687">
        <f t="shared" si="202"/>
        <v>90.075631018341284</v>
      </c>
      <c r="O687">
        <f t="shared" si="203"/>
        <v>67.595558524268483</v>
      </c>
      <c r="P687" s="3">
        <f t="shared" si="204"/>
        <v>67.595558524268483</v>
      </c>
      <c r="Q687" s="3">
        <f t="shared" si="205"/>
        <v>-89.924368981658716</v>
      </c>
      <c r="R687">
        <f t="shared" si="206"/>
        <v>90.075631018341284</v>
      </c>
      <c r="S687">
        <f t="shared" si="207"/>
        <v>1.1458929184027191E-2</v>
      </c>
      <c r="T687">
        <f t="shared" si="190"/>
        <v>67.595558524268483</v>
      </c>
    </row>
    <row r="688" spans="1:20" x14ac:dyDescent="0.25">
      <c r="A688">
        <f t="shared" si="191"/>
        <v>72.272170071934369</v>
      </c>
      <c r="B688">
        <f t="shared" si="208"/>
        <v>11.502473114926495</v>
      </c>
      <c r="C688" t="str">
        <f t="shared" si="192"/>
        <v>3.1648644285717-2388.52813250388i</v>
      </c>
      <c r="D688" t="str">
        <f t="shared" si="193"/>
        <v>3.47812499913067-1383.65852131653i</v>
      </c>
      <c r="E688" t="str">
        <f t="shared" si="194"/>
        <v>162.469536868885+0.00858517826913081i</v>
      </c>
      <c r="F688" t="str">
        <f t="shared" si="195"/>
        <v>2.90990990976983-12984.7829249283i</v>
      </c>
      <c r="G688" t="str">
        <f t="shared" si="196"/>
        <v>0.999999999951862-6.93812832657171E-06i</v>
      </c>
      <c r="H688" t="str">
        <f t="shared" si="197"/>
        <v>470.588905112682+0.276953650184713i</v>
      </c>
      <c r="I688" t="str">
        <f t="shared" si="198"/>
        <v>33.6192857018283-41371.0994500035i</v>
      </c>
      <c r="K688" t="str">
        <f t="shared" si="199"/>
        <v>0.0106249811966796-0.0000131912024933265i</v>
      </c>
      <c r="L688" t="str">
        <f t="shared" si="200"/>
        <v>0.00025-40.8882525510928i</v>
      </c>
      <c r="M688" t="str">
        <f t="shared" si="201"/>
        <v>0.0025-10.8233609694069i</v>
      </c>
      <c r="N688">
        <f t="shared" si="202"/>
        <v>90.075918414314884</v>
      </c>
      <c r="O688">
        <f t="shared" si="203"/>
        <v>67.562614841811069</v>
      </c>
      <c r="P688" s="3">
        <f t="shared" si="204"/>
        <v>67.562614841811069</v>
      </c>
      <c r="Q688" s="3">
        <f t="shared" si="205"/>
        <v>-89.924081585685116</v>
      </c>
      <c r="R688">
        <f t="shared" si="206"/>
        <v>90.075918414314884</v>
      </c>
      <c r="S688">
        <f t="shared" si="207"/>
        <v>1.1502473114926495E-2</v>
      </c>
      <c r="T688">
        <f t="shared" si="190"/>
        <v>67.562614841811069</v>
      </c>
    </row>
    <row r="689" spans="1:20" x14ac:dyDescent="0.25">
      <c r="A689">
        <f t="shared" si="191"/>
        <v>72.54680431820772</v>
      </c>
      <c r="B689">
        <f t="shared" si="208"/>
        <v>11.546182512763217</v>
      </c>
      <c r="C689" t="str">
        <f t="shared" si="192"/>
        <v>3.16486439491311-2379.4861093512i</v>
      </c>
      <c r="D689" t="str">
        <f t="shared" si="193"/>
        <v>3.47812499912405-1378.420523745i</v>
      </c>
      <c r="E689" t="str">
        <f t="shared" si="194"/>
        <v>162.469536868179+0.0086178019988101i</v>
      </c>
      <c r="F689" t="str">
        <f t="shared" si="195"/>
        <v>2.90990990976877-12935.6275404284i</v>
      </c>
      <c r="G689" t="str">
        <f t="shared" si="196"/>
        <v>0.999999999951496-6.96449321421013E-06i</v>
      </c>
      <c r="H689" t="str">
        <f t="shared" si="197"/>
        <v>470.58891021298+0.278006071703706i</v>
      </c>
      <c r="I689" t="str">
        <f t="shared" si="198"/>
        <v>33.6192855966327-41214.4848150335i</v>
      </c>
      <c r="K689" t="str">
        <f t="shared" si="199"/>
        <v>0.0106249810535031-0.0000132413288570918i</v>
      </c>
      <c r="L689" t="str">
        <f t="shared" si="200"/>
        <v>0.00025-40.7334653826388i</v>
      </c>
      <c r="M689" t="str">
        <f t="shared" si="201"/>
        <v>0.0025-10.7823878954044i</v>
      </c>
      <c r="N689">
        <f t="shared" si="202"/>
        <v>90.076206902371496</v>
      </c>
      <c r="O689">
        <f t="shared" si="203"/>
        <v>67.529671160453816</v>
      </c>
      <c r="P689" s="3">
        <f t="shared" si="204"/>
        <v>67.529671160453816</v>
      </c>
      <c r="Q689" s="3">
        <f t="shared" si="205"/>
        <v>-89.923793097628504</v>
      </c>
      <c r="R689">
        <f t="shared" si="206"/>
        <v>90.076206902371496</v>
      </c>
      <c r="S689">
        <f t="shared" si="207"/>
        <v>1.1546182512763216E-2</v>
      </c>
      <c r="T689">
        <f t="shared" si="190"/>
        <v>67.529671160453816</v>
      </c>
    </row>
    <row r="690" spans="1:20" x14ac:dyDescent="0.25">
      <c r="A690">
        <f t="shared" si="191"/>
        <v>72.822482174616908</v>
      </c>
      <c r="B690">
        <f t="shared" si="208"/>
        <v>11.590058006311716</v>
      </c>
      <c r="C690" t="str">
        <f t="shared" si="192"/>
        <v>3.16486436099818-2370.47831590503i</v>
      </c>
      <c r="D690" t="str">
        <f t="shared" si="193"/>
        <v>3.47812499911738-1373.20235521547i</v>
      </c>
      <c r="E690" t="str">
        <f t="shared" si="194"/>
        <v>162.469536867466+0.00865054969926059i</v>
      </c>
      <c r="F690" t="str">
        <f t="shared" si="195"/>
        <v>2.90990990976768-12886.6582392734i</v>
      </c>
      <c r="G690" t="str">
        <f t="shared" si="196"/>
        <v>0.999999999951126-6.99095828842155E-06i</v>
      </c>
      <c r="H690" t="str">
        <f t="shared" si="197"/>
        <v>470.588915352113+0.279062492397564i</v>
      </c>
      <c r="I690" t="str">
        <f t="shared" si="198"/>
        <v>33.6192854906363-41058.4630642641i</v>
      </c>
      <c r="K690" t="str">
        <f t="shared" si="199"/>
        <v>0.0106249809092364-0.0000132916456986855i</v>
      </c>
      <c r="L690" t="str">
        <f t="shared" si="200"/>
        <v>0.00025-40.5792641787594i</v>
      </c>
      <c r="M690" t="str">
        <f t="shared" si="201"/>
        <v>0.0025-10.7415699296716i</v>
      </c>
      <c r="N690">
        <f t="shared" si="202"/>
        <v>90.076496486660758</v>
      </c>
      <c r="O690">
        <f t="shared" si="203"/>
        <v>67.496727480204868</v>
      </c>
      <c r="P690" s="3">
        <f t="shared" si="204"/>
        <v>67.496727480204868</v>
      </c>
      <c r="Q690" s="3">
        <f t="shared" si="205"/>
        <v>-89.923503513339242</v>
      </c>
      <c r="R690">
        <f t="shared" si="206"/>
        <v>90.076496486660758</v>
      </c>
      <c r="S690">
        <f t="shared" si="207"/>
        <v>1.1590058006311717E-2</v>
      </c>
      <c r="T690">
        <f t="shared" si="190"/>
        <v>67.496727480204868</v>
      </c>
    </row>
    <row r="691" spans="1:20" x14ac:dyDescent="0.25">
      <c r="A691">
        <f t="shared" si="191"/>
        <v>73.099207606880441</v>
      </c>
      <c r="B691">
        <f t="shared" si="208"/>
        <v>11.634100226735701</v>
      </c>
      <c r="C691" t="str">
        <f t="shared" si="192"/>
        <v>3.16486432682511-2361.50462258527i</v>
      </c>
      <c r="D691" t="str">
        <f t="shared" si="193"/>
        <v>3.47812499911067-1368.00394066284i</v>
      </c>
      <c r="E691" t="str">
        <f t="shared" si="194"/>
        <v>162.469536866747+0.00868342184157781i</v>
      </c>
      <c r="F691" t="str">
        <f t="shared" si="195"/>
        <v>2.90990990976661-12837.8743170237i</v>
      </c>
      <c r="G691" t="str">
        <f t="shared" si="196"/>
        <v>0.999999999950754-7.01752392991494E-06i</v>
      </c>
      <c r="H691" t="str">
        <f t="shared" si="197"/>
        <v>470.588920530374+0.280122927462827i</v>
      </c>
      <c r="I691" t="str">
        <f t="shared" si="198"/>
        <v>33.619285383832-40903.0319532703i</v>
      </c>
      <c r="K691" t="str">
        <f t="shared" si="199"/>
        <v>0.0106249807638713-0.0000133421537418962i</v>
      </c>
      <c r="L691" t="str">
        <f t="shared" si="200"/>
        <v>0.00025-40.425646721219i</v>
      </c>
      <c r="M691" t="str">
        <f t="shared" si="201"/>
        <v>0.0025-10.7009064850285i</v>
      </c>
      <c r="N691">
        <f t="shared" si="202"/>
        <v>90.076787171348144</v>
      </c>
      <c r="O691">
        <f t="shared" si="203"/>
        <v>67.463783801072765</v>
      </c>
      <c r="P691" s="3">
        <f t="shared" si="204"/>
        <v>67.463783801072765</v>
      </c>
      <c r="Q691" s="3">
        <f t="shared" si="205"/>
        <v>-89.923212828651856</v>
      </c>
      <c r="R691">
        <f t="shared" si="206"/>
        <v>90.076787171348144</v>
      </c>
      <c r="S691">
        <f t="shared" si="207"/>
        <v>1.1634100226735701E-2</v>
      </c>
      <c r="T691">
        <f t="shared" si="190"/>
        <v>67.463783801072765</v>
      </c>
    </row>
    <row r="692" spans="1:20" x14ac:dyDescent="0.25">
      <c r="A692">
        <f t="shared" si="191"/>
        <v>73.376984595786595</v>
      </c>
      <c r="B692">
        <f t="shared" si="208"/>
        <v>11.678309807597296</v>
      </c>
      <c r="C692" t="str">
        <f t="shared" si="192"/>
        <v>3.16486429239173-2352.56490030229i</v>
      </c>
      <c r="D692" t="str">
        <f t="shared" si="193"/>
        <v>3.47812499910389-1362.82520530616i</v>
      </c>
      <c r="E692" t="str">
        <f t="shared" si="194"/>
        <v>162.469536866023+0.0087164188986476i</v>
      </c>
      <c r="F692" t="str">
        <f t="shared" si="195"/>
        <v>2.90990990976552-12789.2750719059i</v>
      </c>
      <c r="G692" t="str">
        <f t="shared" si="196"/>
        <v>0.999999999950379-7.04419052084597E-06i</v>
      </c>
      <c r="H692" t="str">
        <f t="shared" si="197"/>
        <v>470.58892574807+0.281187392153819i</v>
      </c>
      <c r="I692" t="str">
        <f t="shared" si="198"/>
        <v>33.6192852762153-40748.1892461234i</v>
      </c>
      <c r="K692" t="str">
        <f t="shared" si="199"/>
        <v>0.0106249806173992-0.000013392853713263i</v>
      </c>
      <c r="L692" t="str">
        <f t="shared" si="200"/>
        <v>0.00025-40.2726108001782i</v>
      </c>
      <c r="M692" t="str">
        <f t="shared" si="201"/>
        <v>0.0025-10.6603969765178i</v>
      </c>
      <c r="N692">
        <f t="shared" si="202"/>
        <v>90.077078960614884</v>
      </c>
      <c r="O692">
        <f t="shared" si="203"/>
        <v>67.430840123065863</v>
      </c>
      <c r="P692" s="3">
        <f t="shared" si="204"/>
        <v>67.430840123065863</v>
      </c>
      <c r="Q692" s="3">
        <f t="shared" si="205"/>
        <v>-89.922921039385116</v>
      </c>
      <c r="R692">
        <f t="shared" si="206"/>
        <v>90.077078960614884</v>
      </c>
      <c r="S692">
        <f t="shared" si="207"/>
        <v>1.1678309807597296E-2</v>
      </c>
      <c r="T692">
        <f t="shared" si="190"/>
        <v>67.430840123065863</v>
      </c>
    </row>
    <row r="693" spans="1:20" x14ac:dyDescent="0.25">
      <c r="A693">
        <f t="shared" si="191"/>
        <v>73.65581713725058</v>
      </c>
      <c r="B693">
        <f t="shared" si="208"/>
        <v>11.722687384866166</v>
      </c>
      <c r="C693" t="str">
        <f t="shared" si="192"/>
        <v>3.16486425769624-2343.65902045526i</v>
      </c>
      <c r="D693" t="str">
        <f t="shared" si="193"/>
        <v>3.47812499909707-1357.6660746476i</v>
      </c>
      <c r="E693" t="str">
        <f t="shared" si="194"/>
        <v>162.469536865294+0.00874954134515281i</v>
      </c>
      <c r="F693" t="str">
        <f t="shared" si="195"/>
        <v>2.90990990976442-12740.8598048037i</v>
      </c>
      <c r="G693" t="str">
        <f t="shared" si="196"/>
        <v>0.999999999950002-7.07095844482252E-06i</v>
      </c>
      <c r="H693" t="str">
        <f t="shared" si="197"/>
        <v>470.588931005491+0.282255901782782i</v>
      </c>
      <c r="I693" t="str">
        <f t="shared" si="198"/>
        <v>33.6192851677783-40593.9327153586i</v>
      </c>
      <c r="K693" t="str">
        <f t="shared" si="199"/>
        <v>0.0106249804698119-0.0000134437463420852i</v>
      </c>
      <c r="L693" t="str">
        <f t="shared" si="200"/>
        <v>0.00025-40.1201542141644i</v>
      </c>
      <c r="M693" t="str">
        <f t="shared" si="201"/>
        <v>0.0025-10.6200408213964i</v>
      </c>
      <c r="N693">
        <f t="shared" si="202"/>
        <v>90.077371858658125</v>
      </c>
      <c r="O693">
        <f t="shared" si="203"/>
        <v>67.39789644619303</v>
      </c>
      <c r="P693" s="3">
        <f t="shared" si="204"/>
        <v>67.39789644619303</v>
      </c>
      <c r="Q693" s="3">
        <f t="shared" si="205"/>
        <v>-89.922628141341875</v>
      </c>
      <c r="R693">
        <f t="shared" si="206"/>
        <v>90.077371858658125</v>
      </c>
      <c r="S693">
        <f t="shared" si="207"/>
        <v>1.1722687384866166E-2</v>
      </c>
      <c r="T693">
        <f t="shared" si="190"/>
        <v>67.39789644619303</v>
      </c>
    </row>
    <row r="694" spans="1:20" x14ac:dyDescent="0.25">
      <c r="A694">
        <f t="shared" si="191"/>
        <v>73.935709242372141</v>
      </c>
      <c r="B694">
        <f t="shared" si="208"/>
        <v>11.767233596928659</v>
      </c>
      <c r="C694" t="str">
        <f t="shared" si="192"/>
        <v>3.16486422273654-2334.78685493005i</v>
      </c>
      <c r="D694" t="str">
        <f t="shared" si="193"/>
        <v>3.4781249990902-1352.52647447133i</v>
      </c>
      <c r="E694" t="str">
        <f t="shared" si="194"/>
        <v>162.469536864559+0.00878278965758095i</v>
      </c>
      <c r="F694" t="str">
        <f t="shared" si="195"/>
        <v>2.90990990976331-12692.6278192473i</v>
      </c>
      <c r="G694" t="str">
        <f t="shared" si="196"/>
        <v>0.999999999949621-7.09782808691015E-06i</v>
      </c>
      <c r="H694" t="str">
        <f t="shared" si="197"/>
        <v>470.588936302946+0.283328471720171i</v>
      </c>
      <c r="I694" t="str">
        <f t="shared" si="198"/>
        <v>33.6192850585159-40440.2601419447i</v>
      </c>
      <c r="K694" t="str">
        <f t="shared" si="199"/>
        <v>0.0106249803211008-0.0000134948323604333i</v>
      </c>
      <c r="L694" t="str">
        <f t="shared" si="200"/>
        <v>0.00025-39.9682747700383i</v>
      </c>
      <c r="M694" t="str">
        <f t="shared" si="201"/>
        <v>0.0025-10.5798374391278i</v>
      </c>
      <c r="N694">
        <f t="shared" si="202"/>
        <v>90.077665869690961</v>
      </c>
      <c r="O694">
        <f t="shared" si="203"/>
        <v>67.364952770462665</v>
      </c>
      <c r="P694" s="3">
        <f t="shared" si="204"/>
        <v>67.364952770462665</v>
      </c>
      <c r="Q694" s="3">
        <f t="shared" si="205"/>
        <v>-89.922334130309039</v>
      </c>
      <c r="R694">
        <f t="shared" si="206"/>
        <v>90.077665869690961</v>
      </c>
      <c r="S694">
        <f t="shared" si="207"/>
        <v>1.1767233596928658E-2</v>
      </c>
      <c r="T694">
        <f t="shared" si="190"/>
        <v>67.364952770462665</v>
      </c>
    </row>
    <row r="695" spans="1:20" x14ac:dyDescent="0.25">
      <c r="A695">
        <f t="shared" si="191"/>
        <v>74.21666493749315</v>
      </c>
      <c r="B695">
        <f t="shared" si="208"/>
        <v>11.811949084596987</v>
      </c>
      <c r="C695" t="str">
        <f t="shared" si="192"/>
        <v>3.16486418751062-2325.94827609758i</v>
      </c>
      <c r="D695" t="str">
        <f t="shared" si="193"/>
        <v>3.47812499908327-1347.40633084246i</v>
      </c>
      <c r="E695" t="str">
        <f t="shared" si="194"/>
        <v>162.469536863819+0.00881616431422886i</v>
      </c>
      <c r="F695" t="str">
        <f t="shared" si="195"/>
        <v>2.90990990976219-12644.5784214032i</v>
      </c>
      <c r="G695" t="str">
        <f t="shared" si="196"/>
        <v>0.999999999949237-7.12479983363767E-06i</v>
      </c>
      <c r="H695" t="str">
        <f t="shared" si="197"/>
        <v>470.58894164074+0.284405117394842i</v>
      </c>
      <c r="I695" t="str">
        <f t="shared" si="198"/>
        <v>33.619284948422-40287.1693152495i</v>
      </c>
      <c r="K695" t="str">
        <f t="shared" si="199"/>
        <v>0.0106249801712573-0.0000135461125031594i</v>
      </c>
      <c r="L695" t="str">
        <f t="shared" si="200"/>
        <v>0.00025-39.8169702829629i</v>
      </c>
      <c r="M695" t="str">
        <f t="shared" si="201"/>
        <v>0.0025-10.5397862513725i</v>
      </c>
      <c r="N695">
        <f t="shared" si="202"/>
        <v>90.077960997942483</v>
      </c>
      <c r="O695">
        <f t="shared" si="203"/>
        <v>67.332009095883492</v>
      </c>
      <c r="P695" s="3">
        <f t="shared" si="204"/>
        <v>67.332009095883492</v>
      </c>
      <c r="Q695" s="3">
        <f t="shared" si="205"/>
        <v>-89.922039002057517</v>
      </c>
      <c r="R695">
        <f t="shared" si="206"/>
        <v>90.077960997942483</v>
      </c>
      <c r="S695">
        <f t="shared" si="207"/>
        <v>1.1811949084596988E-2</v>
      </c>
      <c r="T695">
        <f t="shared" si="190"/>
        <v>67.332009095883492</v>
      </c>
    </row>
    <row r="696" spans="1:20" x14ac:dyDescent="0.25">
      <c r="A696">
        <f t="shared" si="191"/>
        <v>74.498688264255634</v>
      </c>
      <c r="B696">
        <f t="shared" si="208"/>
        <v>11.856834491118457</v>
      </c>
      <c r="C696" t="str">
        <f t="shared" si="192"/>
        <v>3.16486415201651-2317.14315681195i</v>
      </c>
      <c r="D696" t="str">
        <f t="shared" si="193"/>
        <v>3.47812499907629-1342.30557010602i</v>
      </c>
      <c r="E696" t="str">
        <f t="shared" si="194"/>
        <v>162.469536863073+0.00884966579521241i</v>
      </c>
      <c r="F696" t="str">
        <f t="shared" si="195"/>
        <v>2.90990990976106-12596.7109200648i</v>
      </c>
      <c r="G696" t="str">
        <f t="shared" si="196"/>
        <v>0.999999999948851-7.15187407300273E-06i</v>
      </c>
      <c r="H696" t="str">
        <f t="shared" si="197"/>
        <v>470.588947019175+0.285485854294258i</v>
      </c>
      <c r="I696" t="str">
        <f t="shared" si="198"/>
        <v>33.6192848374892-40134.6580330101i</v>
      </c>
      <c r="K696" t="str">
        <f t="shared" si="199"/>
        <v>0.0106249800202729-0.0000135975875079075i</v>
      </c>
      <c r="L696" t="str">
        <f t="shared" si="200"/>
        <v>0.00025-39.6662385763728i</v>
      </c>
      <c r="M696" t="str">
        <f t="shared" si="201"/>
        <v>0.0025-10.499886681981i</v>
      </c>
      <c r="N696">
        <f t="shared" si="202"/>
        <v>90.078257247657888</v>
      </c>
      <c r="O696">
        <f t="shared" si="203"/>
        <v>67.299065422464338</v>
      </c>
      <c r="P696" s="3">
        <f t="shared" si="204"/>
        <v>67.299065422464338</v>
      </c>
      <c r="Q696" s="3">
        <f t="shared" si="205"/>
        <v>-89.921742752342112</v>
      </c>
      <c r="R696">
        <f t="shared" si="206"/>
        <v>90.078257247657888</v>
      </c>
      <c r="S696">
        <f t="shared" si="207"/>
        <v>1.1856834491118457E-2</v>
      </c>
      <c r="T696">
        <f t="shared" si="190"/>
        <v>67.299065422464338</v>
      </c>
    </row>
    <row r="697" spans="1:20" x14ac:dyDescent="0.25">
      <c r="A697">
        <f t="shared" si="191"/>
        <v>74.78178327965982</v>
      </c>
      <c r="B697">
        <f t="shared" si="208"/>
        <v>11.901890462184708</v>
      </c>
      <c r="C697" t="str">
        <f t="shared" si="192"/>
        <v>3.16486411625209-2308.37137040855i</v>
      </c>
      <c r="D697" t="str">
        <f t="shared" si="193"/>
        <v>3.47812499906925-1337.22411888586i</v>
      </c>
      <c r="E697" t="str">
        <f t="shared" si="194"/>
        <v>162.469536862321+0.00888329458247136i</v>
      </c>
      <c r="F697" t="str">
        <f t="shared" si="195"/>
        <v>2.90990990975994-12549.024626642i</v>
      </c>
      <c r="G697" t="str">
        <f t="shared" si="196"/>
        <v>0.999999999948461-7.17905119447734E-06i</v>
      </c>
      <c r="H697" t="str">
        <f t="shared" si="197"/>
        <v>470.588952438566+0.286570697964749i</v>
      </c>
      <c r="I697" t="str">
        <f t="shared" si="198"/>
        <v>33.6192847257118-39982.7241013009i</v>
      </c>
      <c r="K697" t="str">
        <f t="shared" si="199"/>
        <v>0.0106249798681388-0.0000136492581151244i</v>
      </c>
      <c r="L697" t="str">
        <f t="shared" si="200"/>
        <v>0.00025-39.5160774819413i</v>
      </c>
      <c r="M697" t="str">
        <f t="shared" si="201"/>
        <v>0.0025-10.4601381569845i</v>
      </c>
      <c r="N697">
        <f t="shared" si="202"/>
        <v>90.078554623098427</v>
      </c>
      <c r="O697">
        <f t="shared" si="203"/>
        <v>67.266121750213998</v>
      </c>
      <c r="P697" s="3">
        <f t="shared" si="204"/>
        <v>67.266121750213998</v>
      </c>
      <c r="Q697" s="3">
        <f t="shared" si="205"/>
        <v>-89.921445376901573</v>
      </c>
      <c r="R697">
        <f t="shared" si="206"/>
        <v>90.078554623098427</v>
      </c>
      <c r="S697">
        <f t="shared" si="207"/>
        <v>1.1901890462184709E-2</v>
      </c>
      <c r="T697">
        <f t="shared" si="190"/>
        <v>67.266121750213998</v>
      </c>
    </row>
    <row r="698" spans="1:20" x14ac:dyDescent="0.25">
      <c r="A698">
        <f t="shared" si="191"/>
        <v>75.065954056122521</v>
      </c>
      <c r="B698">
        <f t="shared" si="208"/>
        <v>11.94711764594101</v>
      </c>
      <c r="C698" t="str">
        <f t="shared" si="192"/>
        <v>3.16486408021533-2299.63279070226i</v>
      </c>
      <c r="D698" t="str">
        <f t="shared" si="193"/>
        <v>3.47812499906217-1332.16190408358i</v>
      </c>
      <c r="E698" t="str">
        <f t="shared" si="194"/>
        <v>162.469536861563+0.00891705115977734i</v>
      </c>
      <c r="F698" t="str">
        <f t="shared" si="195"/>
        <v>2.90990990975879-12501.5188551515i</v>
      </c>
      <c r="G698" t="str">
        <f t="shared" si="196"/>
        <v>0.999999999948069-7.20633158901353E-06i</v>
      </c>
      <c r="H698" t="str">
        <f t="shared" si="197"/>
        <v>470.588957899226+0.287659664011716i</v>
      </c>
      <c r="I698" t="str">
        <f t="shared" si="198"/>
        <v>33.6192846130837-39831.3653345014i</v>
      </c>
      <c r="K698" t="str">
        <f t="shared" si="199"/>
        <v>0.0106249797148462-0.0000137011250680704i</v>
      </c>
      <c r="L698" t="str">
        <f t="shared" si="200"/>
        <v>0.00025-39.366484839551i</v>
      </c>
      <c r="M698" t="str">
        <f t="shared" si="201"/>
        <v>0.0025-10.4205401045871i</v>
      </c>
      <c r="N698">
        <f t="shared" si="202"/>
        <v>90.07885312854161</v>
      </c>
      <c r="O698">
        <f t="shared" si="203"/>
        <v>67.233178079141268</v>
      </c>
      <c r="P698" s="3">
        <f t="shared" si="204"/>
        <v>67.233178079141268</v>
      </c>
      <c r="Q698" s="3">
        <f t="shared" si="205"/>
        <v>-89.92114687145839</v>
      </c>
      <c r="R698">
        <f t="shared" si="206"/>
        <v>90.07885312854161</v>
      </c>
      <c r="S698">
        <f t="shared" si="207"/>
        <v>1.1947117645941009E-2</v>
      </c>
      <c r="T698">
        <f t="shared" si="190"/>
        <v>67.233178079141268</v>
      </c>
    </row>
    <row r="699" spans="1:20" x14ac:dyDescent="0.25">
      <c r="A699">
        <f t="shared" si="191"/>
        <v>75.351204681535791</v>
      </c>
      <c r="B699">
        <f t="shared" si="208"/>
        <v>11.992516692995586</v>
      </c>
      <c r="C699" t="str">
        <f t="shared" si="192"/>
        <v>3.1648640439042-2290.92729198573i</v>
      </c>
      <c r="D699" t="str">
        <f t="shared" si="193"/>
        <v>3.47812499905502-1327.11885287753i</v>
      </c>
      <c r="E699" t="str">
        <f t="shared" si="194"/>
        <v>162.4695368608+0.00895093601273898i</v>
      </c>
      <c r="F699" t="str">
        <f t="shared" si="195"/>
        <v>2.90990990975765-12454.1929222068i</v>
      </c>
      <c r="G699" t="str">
        <f t="shared" si="196"/>
        <v>0.999999999947673-7.23371564904892E-06i</v>
      </c>
      <c r="H699" t="str">
        <f t="shared" si="197"/>
        <v>470.588963401461+0.288752768099847i</v>
      </c>
      <c r="I699" t="str">
        <f t="shared" si="198"/>
        <v>33.6192844995979-39680.5795552642i</v>
      </c>
      <c r="K699" t="str">
        <f t="shared" si="199"/>
        <v>0.0106249795603865-0.0000137531891128299i</v>
      </c>
      <c r="L699" t="str">
        <f t="shared" si="200"/>
        <v>0.00025-39.2174584972615i</v>
      </c>
      <c r="M699" t="str">
        <f t="shared" si="201"/>
        <v>0.0025-10.3810919551574i</v>
      </c>
      <c r="N699">
        <f t="shared" si="202"/>
        <v>90.079152768281162</v>
      </c>
      <c r="O699">
        <f t="shared" si="203"/>
        <v>67.200234409255316</v>
      </c>
      <c r="P699" s="3">
        <f t="shared" si="204"/>
        <v>67.200234409255316</v>
      </c>
      <c r="Q699" s="3">
        <f t="shared" si="205"/>
        <v>-89.920847231718838</v>
      </c>
      <c r="R699">
        <f t="shared" si="206"/>
        <v>90.079152768281162</v>
      </c>
      <c r="S699">
        <f t="shared" si="207"/>
        <v>1.1992516692995586E-2</v>
      </c>
      <c r="T699">
        <f t="shared" si="190"/>
        <v>67.200234409255316</v>
      </c>
    </row>
    <row r="700" spans="1:20" x14ac:dyDescent="0.25">
      <c r="A700">
        <f t="shared" si="191"/>
        <v>75.637539259325635</v>
      </c>
      <c r="B700">
        <f t="shared" si="208"/>
        <v>12.038088256428971</v>
      </c>
      <c r="C700" t="str">
        <f t="shared" si="192"/>
        <v>3.16486400731659-2282.2547490274i</v>
      </c>
      <c r="D700" t="str">
        <f t="shared" si="193"/>
        <v>3.47812499904783-1322.09489272172i</v>
      </c>
      <c r="E700" t="str">
        <f t="shared" si="194"/>
        <v>162.469536860031+0.00898494962881212i</v>
      </c>
      <c r="F700" t="str">
        <f t="shared" si="195"/>
        <v>2.90990990975649-12407.0461470085i</v>
      </c>
      <c r="G700" t="str">
        <f t="shared" si="196"/>
        <v>0.999999999947275-7.26120376851241E-06i</v>
      </c>
      <c r="H700" t="str">
        <f t="shared" si="197"/>
        <v>470.588968945595+0.289850025953358i</v>
      </c>
      <c r="I700" t="str">
        <f t="shared" si="198"/>
        <v>33.619284385248-39530.364594486i</v>
      </c>
      <c r="K700" t="str">
        <f t="shared" si="199"/>
        <v>0.0106249794047506-0.0000138054509983217i</v>
      </c>
      <c r="L700" t="str">
        <f t="shared" si="200"/>
        <v>0.00025-39.0689963112786i</v>
      </c>
      <c r="M700" t="str">
        <f t="shared" si="201"/>
        <v>0.0025-10.3417931412208i</v>
      </c>
      <c r="N700">
        <f t="shared" si="202"/>
        <v>90.07945354662715</v>
      </c>
      <c r="O700">
        <f t="shared" si="203"/>
        <v>67.167290740565022</v>
      </c>
      <c r="P700" s="3">
        <f t="shared" si="204"/>
        <v>67.167290740565022</v>
      </c>
      <c r="Q700" s="3">
        <f t="shared" si="205"/>
        <v>-89.92054645337285</v>
      </c>
      <c r="R700">
        <f t="shared" si="206"/>
        <v>90.07945354662715</v>
      </c>
      <c r="S700">
        <f t="shared" si="207"/>
        <v>1.2038088256428971E-2</v>
      </c>
      <c r="T700">
        <f t="shared" si="190"/>
        <v>67.167290740565022</v>
      </c>
    </row>
    <row r="701" spans="1:20" x14ac:dyDescent="0.25">
      <c r="A701">
        <f t="shared" si="191"/>
        <v>75.924961908511079</v>
      </c>
      <c r="B701">
        <f t="shared" si="208"/>
        <v>12.083832991803401</v>
      </c>
      <c r="C701" t="str">
        <f t="shared" si="192"/>
        <v>3.16486397045039-2273.61503706987i</v>
      </c>
      <c r="D701" t="str">
        <f t="shared" si="193"/>
        <v>3.47812499904058-1317.08995134481i</v>
      </c>
      <c r="E701" t="str">
        <f t="shared" si="194"/>
        <v>162.469536859256+0.00901909249730396i</v>
      </c>
      <c r="F701" t="str">
        <f t="shared" si="195"/>
        <v>2.90990990975531-12360.0778513343i</v>
      </c>
      <c r="G701" t="str">
        <f t="shared" si="196"/>
        <v>0.999999999946873-7.28879634282983E-06i</v>
      </c>
      <c r="H701" t="str">
        <f t="shared" si="197"/>
        <v>470.588974531942+0.290951453356209i</v>
      </c>
      <c r="I701" t="str">
        <f t="shared" si="198"/>
        <v>33.6192842700269-39380.7182912734i</v>
      </c>
      <c r="K701" t="str">
        <f t="shared" si="199"/>
        <v>0.0106249792479297-0.0000138579114763105i</v>
      </c>
      <c r="L701" t="str">
        <f t="shared" si="200"/>
        <v>0.00025-38.9210961459242i</v>
      </c>
      <c r="M701" t="str">
        <f t="shared" si="201"/>
        <v>0.0025-10.3026430974505i</v>
      </c>
      <c r="N701">
        <f t="shared" si="202"/>
        <v>90.079755467905954</v>
      </c>
      <c r="O701">
        <f t="shared" si="203"/>
        <v>67.134347073079667</v>
      </c>
      <c r="P701" s="3">
        <f t="shared" si="204"/>
        <v>67.134347073079667</v>
      </c>
      <c r="Q701" s="3">
        <f t="shared" si="205"/>
        <v>-89.920244532094046</v>
      </c>
      <c r="R701">
        <f t="shared" si="206"/>
        <v>90.079755467905954</v>
      </c>
      <c r="S701">
        <f t="shared" si="207"/>
        <v>1.2083832991803401E-2</v>
      </c>
      <c r="T701">
        <f t="shared" si="190"/>
        <v>67.134347073079667</v>
      </c>
    </row>
    <row r="702" spans="1:20" x14ac:dyDescent="0.25">
      <c r="A702">
        <f t="shared" si="191"/>
        <v>76.21347676376341</v>
      </c>
      <c r="B702">
        <f t="shared" si="208"/>
        <v>12.129751557172254</v>
      </c>
      <c r="C702" t="str">
        <f t="shared" si="192"/>
        <v>3.16486393330349-2265.00803182794i</v>
      </c>
      <c r="D702" t="str">
        <f t="shared" si="193"/>
        <v>3.47812499903327-1312.10395674902i</v>
      </c>
      <c r="E702" t="str">
        <f t="shared" si="194"/>
        <v>162.469536858475+0.00905336510938125i</v>
      </c>
      <c r="F702" t="str">
        <f t="shared" si="195"/>
        <v>2.90990990975414-12313.2873595296i</v>
      </c>
      <c r="G702" t="str">
        <f t="shared" si="196"/>
        <v>0.999999999946469-7.31649376892963E-06i</v>
      </c>
      <c r="H702" t="str">
        <f t="shared" si="197"/>
        <v>470.588980160826+0.292057066152343i</v>
      </c>
      <c r="I702" t="str">
        <f t="shared" si="198"/>
        <v>33.6192841539287-39231.6384929145i</v>
      </c>
      <c r="K702" t="str">
        <f t="shared" si="199"/>
        <v>0.0106249790899147-0.0000139105713014173i</v>
      </c>
      <c r="L702" t="str">
        <f t="shared" si="200"/>
        <v>0.00025-38.7737558736045i</v>
      </c>
      <c r="M702" t="str">
        <f t="shared" si="201"/>
        <v>0.0025-10.26364126066i</v>
      </c>
      <c r="N702">
        <f t="shared" si="202"/>
        <v>90.08005853646047</v>
      </c>
      <c r="O702">
        <f t="shared" si="203"/>
        <v>67.101403406808259</v>
      </c>
      <c r="P702" s="3">
        <f t="shared" si="204"/>
        <v>67.101403406808259</v>
      </c>
      <c r="Q702" s="3">
        <f t="shared" si="205"/>
        <v>-89.91994146353953</v>
      </c>
      <c r="R702">
        <f t="shared" si="206"/>
        <v>90.08005853646047</v>
      </c>
      <c r="S702">
        <f t="shared" si="207"/>
        <v>1.2129751557172254E-2</v>
      </c>
      <c r="T702">
        <f t="shared" si="190"/>
        <v>67.101403406808259</v>
      </c>
    </row>
    <row r="703" spans="1:20" x14ac:dyDescent="0.25">
      <c r="A703">
        <f t="shared" si="191"/>
        <v>76.503087975465718</v>
      </c>
      <c r="B703">
        <f t="shared" si="208"/>
        <v>12.175844613089509</v>
      </c>
      <c r="C703" t="str">
        <f t="shared" si="192"/>
        <v>3.16486389587367-2256.43360948694i</v>
      </c>
      <c r="D703" t="str">
        <f t="shared" si="193"/>
        <v>3.47812499902591-1307.13683720916i</v>
      </c>
      <c r="E703" t="str">
        <f t="shared" si="194"/>
        <v>162.469536857688+0.00908776795807838i</v>
      </c>
      <c r="F703" t="str">
        <f t="shared" si="195"/>
        <v>2.90990990975295-12266.6739984974i</v>
      </c>
      <c r="G703" t="str">
        <f t="shared" si="196"/>
        <v>0.999999999946061-7.34429644524857E-06i</v>
      </c>
      <c r="H703" t="str">
        <f t="shared" si="197"/>
        <v>470.588985832576+0.293166880245905i</v>
      </c>
      <c r="I703" t="str">
        <f t="shared" si="198"/>
        <v>33.6192840369467-39083.1230548467i</v>
      </c>
      <c r="K703" t="str">
        <f t="shared" si="199"/>
        <v>0.0106249789306964-0.0000139634312311302i</v>
      </c>
      <c r="L703" t="str">
        <f t="shared" si="200"/>
        <v>0.00025-38.6269733747802i</v>
      </c>
      <c r="M703" t="str">
        <f t="shared" si="201"/>
        <v>0.0025-10.2247870697948i</v>
      </c>
      <c r="N703">
        <f t="shared" si="202"/>
        <v>90.080362756650061</v>
      </c>
      <c r="O703">
        <f t="shared" si="203"/>
        <v>67.068459741759995</v>
      </c>
      <c r="P703" s="3">
        <f t="shared" si="204"/>
        <v>67.068459741759995</v>
      </c>
      <c r="Q703" s="3">
        <f t="shared" si="205"/>
        <v>-89.919637243349939</v>
      </c>
      <c r="R703">
        <f t="shared" si="206"/>
        <v>90.080362756650061</v>
      </c>
      <c r="S703">
        <f t="shared" si="207"/>
        <v>1.217584461308951E-2</v>
      </c>
      <c r="T703">
        <f t="shared" si="190"/>
        <v>67.068459741759995</v>
      </c>
    </row>
    <row r="704" spans="1:20" x14ac:dyDescent="0.25">
      <c r="A704">
        <f t="shared" si="191"/>
        <v>76.793799709772486</v>
      </c>
      <c r="B704">
        <f t="shared" si="208"/>
        <v>12.22211282261925</v>
      </c>
      <c r="C704" t="str">
        <f t="shared" si="192"/>
        <v>3.16486385815897-2247.89164670099i</v>
      </c>
      <c r="D704" t="str">
        <f t="shared" si="193"/>
        <v>3.4781249990185-1302.18852127154i</v>
      </c>
      <c r="E704" t="str">
        <f t="shared" si="194"/>
        <v>162.469536856895+0.0091223015383014i</v>
      </c>
      <c r="F704" t="str">
        <f t="shared" si="195"/>
        <v>2.90990990975176-12220.2370976889i</v>
      </c>
      <c r="G704" t="str">
        <f t="shared" si="196"/>
        <v>0.999999999945651-7.37220477173748E-06i</v>
      </c>
      <c r="H704" t="str">
        <f t="shared" si="197"/>
        <v>470.588991547506+0.294280911601452i</v>
      </c>
      <c r="I704" t="str">
        <f t="shared" si="198"/>
        <v>33.619283919073-38935.1698406246i</v>
      </c>
      <c r="K704" t="str">
        <f t="shared" si="199"/>
        <v>0.0106249787702659-0.0000140164920258154i</v>
      </c>
      <c r="L704" t="str">
        <f t="shared" si="200"/>
        <v>0.00025-38.4807465379361i</v>
      </c>
      <c r="M704" t="str">
        <f t="shared" si="201"/>
        <v>0.0025-10.1860799659243i</v>
      </c>
      <c r="N704">
        <f t="shared" si="202"/>
        <v>90.080668132850633</v>
      </c>
      <c r="O704">
        <f t="shared" si="203"/>
        <v>67.035516077944436</v>
      </c>
      <c r="P704" s="3">
        <f t="shared" si="204"/>
        <v>67.035516077944436</v>
      </c>
      <c r="Q704" s="3">
        <f t="shared" si="205"/>
        <v>-89.919331867149367</v>
      </c>
      <c r="R704">
        <f t="shared" si="206"/>
        <v>90.080668132850633</v>
      </c>
      <c r="S704">
        <f t="shared" si="207"/>
        <v>1.2222112822619251E-2</v>
      </c>
      <c r="T704">
        <f t="shared" si="190"/>
        <v>67.035516077944436</v>
      </c>
    </row>
    <row r="705" spans="1:20" x14ac:dyDescent="0.25">
      <c r="A705">
        <f t="shared" si="191"/>
        <v>77.085616148669629</v>
      </c>
      <c r="B705">
        <f t="shared" si="208"/>
        <v>12.268556851345204</v>
      </c>
      <c r="C705" t="str">
        <f t="shared" si="192"/>
        <v>3.16486382015697-2239.38202059102i</v>
      </c>
      <c r="D705" t="str">
        <f t="shared" si="193"/>
        <v>3.47812499901102-1297.25893775297i</v>
      </c>
      <c r="E705" t="str">
        <f t="shared" si="194"/>
        <v>162.469536856096+0.00915696634683898i</v>
      </c>
      <c r="F705" t="str">
        <f t="shared" si="195"/>
        <v>2.90990990975056-12173.9759890937i</v>
      </c>
      <c r="G705" t="str">
        <f t="shared" si="196"/>
        <v>0.999999999945237-7.40021914986702E-06i</v>
      </c>
      <c r="H705" t="str">
        <f t="shared" si="197"/>
        <v>470.588997305957+0.295399176244244i</v>
      </c>
      <c r="I705" t="str">
        <f t="shared" si="198"/>
        <v>33.619283800303-38787.7767218927i</v>
      </c>
      <c r="K705" t="str">
        <f t="shared" si="199"/>
        <v>0.0106249786086137-0.0000140697544487285i</v>
      </c>
      <c r="L705" t="str">
        <f t="shared" si="200"/>
        <v>0.00025-38.3350732595498i</v>
      </c>
      <c r="M705" t="str">
        <f t="shared" si="201"/>
        <v>0.0025-10.1475193922338i</v>
      </c>
      <c r="N705">
        <f t="shared" si="202"/>
        <v>90.080974669454719</v>
      </c>
      <c r="O705">
        <f t="shared" si="203"/>
        <v>67.002572415370722</v>
      </c>
      <c r="P705" s="3">
        <f t="shared" si="204"/>
        <v>67.002572415370722</v>
      </c>
      <c r="Q705" s="3">
        <f t="shared" si="205"/>
        <v>-89.919025330545281</v>
      </c>
      <c r="R705">
        <f t="shared" si="206"/>
        <v>90.080974669454719</v>
      </c>
      <c r="S705">
        <f t="shared" si="207"/>
        <v>1.2268556851345204E-2</v>
      </c>
      <c r="T705">
        <f t="shared" si="190"/>
        <v>67.002572415370722</v>
      </c>
    </row>
    <row r="706" spans="1:20" x14ac:dyDescent="0.25">
      <c r="A706">
        <f t="shared" si="191"/>
        <v>77.378541490034578</v>
      </c>
      <c r="B706">
        <f t="shared" si="208"/>
        <v>12.315177367380317</v>
      </c>
      <c r="C706" t="str">
        <f t="shared" si="192"/>
        <v>3.16486378186565-2230.90460874326i</v>
      </c>
      <c r="D706" t="str">
        <f t="shared" si="193"/>
        <v>3.47812499900349-1292.34801573975i</v>
      </c>
      <c r="E706" t="str">
        <f t="shared" si="194"/>
        <v>162.469536855291+0.009191762882366i</v>
      </c>
      <c r="F706" t="str">
        <f t="shared" si="195"/>
        <v>2.90990990974934-12127.8900072302i</v>
      </c>
      <c r="G706" t="str">
        <f t="shared" si="196"/>
        <v>0.99999999994482-7.42833998263342E-06i</v>
      </c>
      <c r="H706" t="str">
        <f t="shared" si="197"/>
        <v>470.589003108252+0.296521690260387i</v>
      </c>
      <c r="I706" t="str">
        <f t="shared" si="198"/>
        <v>33.619283680628-38640.9415783506i</v>
      </c>
      <c r="K706" t="str">
        <f t="shared" si="199"/>
        <v>0.0106249784457307-0.0000141232192660246i</v>
      </c>
      <c r="L706" t="str">
        <f t="shared" si="200"/>
        <v>0.00025-38.1899514440624i</v>
      </c>
      <c r="M706" t="str">
        <f t="shared" si="201"/>
        <v>0.0025-10.1091047940165i</v>
      </c>
      <c r="N706">
        <f t="shared" si="202"/>
        <v>90.081282370871591</v>
      </c>
      <c r="O706">
        <f t="shared" si="203"/>
        <v>66.9696287540485</v>
      </c>
      <c r="P706" s="3">
        <f t="shared" si="204"/>
        <v>66.9696287540485</v>
      </c>
      <c r="Q706" s="3">
        <f t="shared" si="205"/>
        <v>-89.918717629128409</v>
      </c>
      <c r="R706">
        <f t="shared" si="206"/>
        <v>90.081282370871591</v>
      </c>
      <c r="S706">
        <f t="shared" si="207"/>
        <v>1.2315177367380317E-2</v>
      </c>
      <c r="T706">
        <f t="shared" si="190"/>
        <v>66.9696287540485</v>
      </c>
    </row>
    <row r="707" spans="1:20" x14ac:dyDescent="0.25">
      <c r="A707">
        <f t="shared" si="191"/>
        <v>77.672579947696718</v>
      </c>
      <c r="B707">
        <f t="shared" si="208"/>
        <v>12.361975041376363</v>
      </c>
      <c r="C707" t="str">
        <f t="shared" si="192"/>
        <v>3.16486374328283-2222.45928920726i</v>
      </c>
      <c r="D707" t="str">
        <f t="shared" si="193"/>
        <v>3.47812499899591-1287.4556845866i</v>
      </c>
      <c r="E707" t="str">
        <f t="shared" si="194"/>
        <v>162.469536854481+0.00922669164545337i</v>
      </c>
      <c r="F707" t="str">
        <f t="shared" si="195"/>
        <v>2.90990990974812-12081.9784891361i</v>
      </c>
      <c r="G707" t="str">
        <f t="shared" si="196"/>
        <v>0.9999999999444-0.0000074565676745643i</v>
      </c>
      <c r="H707" t="str">
        <f t="shared" si="197"/>
        <v>470.589008954731+0.297648469797133i</v>
      </c>
      <c r="I707" t="str">
        <f t="shared" si="198"/>
        <v>33.6192835600416-38494.6622977261i</v>
      </c>
      <c r="K707" t="str">
        <f t="shared" si="199"/>
        <v>0.0106249782816074-0.0000141768872467699i</v>
      </c>
      <c r="L707" t="str">
        <f t="shared" si="200"/>
        <v>0.00025-38.0453790038477i</v>
      </c>
      <c r="M707" t="str">
        <f t="shared" si="201"/>
        <v>0.0025-10.0708356186656i</v>
      </c>
      <c r="N707">
        <f t="shared" si="202"/>
        <v>90.081591241527207</v>
      </c>
      <c r="O707">
        <f t="shared" si="203"/>
        <v>66.936685093987208</v>
      </c>
      <c r="P707" s="3">
        <f t="shared" si="204"/>
        <v>66.936685093987208</v>
      </c>
      <c r="Q707" s="3">
        <f t="shared" si="205"/>
        <v>-89.918408758472793</v>
      </c>
      <c r="R707">
        <f t="shared" si="206"/>
        <v>90.081591241527207</v>
      </c>
      <c r="S707">
        <f t="shared" si="207"/>
        <v>1.2361975041376363E-2</v>
      </c>
      <c r="T707">
        <f t="shared" si="190"/>
        <v>66.936685093987208</v>
      </c>
    </row>
    <row r="708" spans="1:20" x14ac:dyDescent="0.25">
      <c r="A708">
        <f t="shared" si="191"/>
        <v>77.967735751497983</v>
      </c>
      <c r="B708">
        <f t="shared" si="208"/>
        <v>12.408950546533594</v>
      </c>
      <c r="C708" t="str">
        <f t="shared" si="192"/>
        <v>3.16486370440612-2214.04594049425i</v>
      </c>
      <c r="D708" t="str">
        <f t="shared" si="193"/>
        <v>3.47812499898826-1282.58187391571i</v>
      </c>
      <c r="E708" t="str">
        <f t="shared" si="194"/>
        <v>162.469536853663+0.00926175313857477i</v>
      </c>
      <c r="F708" t="str">
        <f t="shared" si="195"/>
        <v>2.90990990974689-12036.2407743587i</v>
      </c>
      <c r="G708" t="str">
        <f t="shared" si="196"/>
        <v>0.999999999943976-7.48490263172448E-06i</v>
      </c>
      <c r="H708" t="str">
        <f t="shared" si="197"/>
        <v>470.589014845726+0.298779531063099i</v>
      </c>
      <c r="I708" t="str">
        <f t="shared" si="198"/>
        <v>33.6192834385375-38348.9367757419i</v>
      </c>
      <c r="K708" t="str">
        <f t="shared" si="199"/>
        <v>0.0106249781162344-0.0000142307591629532i</v>
      </c>
      <c r="L708" t="str">
        <f t="shared" si="200"/>
        <v>0.00025-37.9013538591828i</v>
      </c>
      <c r="M708" t="str">
        <f t="shared" si="201"/>
        <v>0.0025-10.032711315666i</v>
      </c>
      <c r="N708">
        <f t="shared" si="202"/>
        <v>90.08190128586439</v>
      </c>
      <c r="O708">
        <f t="shared" si="203"/>
        <v>66.903741435196366</v>
      </c>
      <c r="P708" s="3">
        <f t="shared" si="204"/>
        <v>66.903741435196366</v>
      </c>
      <c r="Q708" s="3">
        <f t="shared" si="205"/>
        <v>-89.91809871413561</v>
      </c>
      <c r="R708">
        <f t="shared" si="206"/>
        <v>90.08190128586439</v>
      </c>
      <c r="S708">
        <f t="shared" si="207"/>
        <v>1.2408950546533595E-2</v>
      </c>
      <c r="T708">
        <f t="shared" si="190"/>
        <v>66.903741435196366</v>
      </c>
    </row>
    <row r="709" spans="1:20" x14ac:dyDescent="0.25">
      <c r="A709">
        <f t="shared" si="191"/>
        <v>78.264013147353666</v>
      </c>
      <c r="B709">
        <f t="shared" si="208"/>
        <v>12.456104558610422</v>
      </c>
      <c r="C709" t="str">
        <f t="shared" si="192"/>
        <v>3.1648636652334-2205.66444157538i</v>
      </c>
      <c r="D709" t="str">
        <f t="shared" si="193"/>
        <v>3.47812499898055-1277.72651361566i</v>
      </c>
      <c r="E709" t="str">
        <f t="shared" si="194"/>
        <v>162.469536852839+0.00929694786611255i</v>
      </c>
      <c r="F709" t="str">
        <f t="shared" si="195"/>
        <v>2.90990990974564-11990.6762049458i</v>
      </c>
      <c r="G709" t="str">
        <f t="shared" si="196"/>
        <v>0.99999999994355-7.51334526172182E-06i</v>
      </c>
      <c r="H709" t="str">
        <f t="shared" si="197"/>
        <v>470.589020781583+0.299914890328466i</v>
      </c>
      <c r="I709" t="str">
        <f t="shared" si="198"/>
        <v>33.6192833161082-38203.7629160887i</v>
      </c>
      <c r="K709" t="str">
        <f t="shared" si="199"/>
        <v>0.0106249779496021-0.0000142848357894957i</v>
      </c>
      <c r="L709" t="str">
        <f t="shared" si="200"/>
        <v>0.00025-37.7578739382176i</v>
      </c>
      <c r="M709" t="str">
        <f t="shared" si="201"/>
        <v>0.0025-9.99473133658701i</v>
      </c>
      <c r="N709">
        <f t="shared" si="202"/>
        <v>90.082212508342806</v>
      </c>
      <c r="O709">
        <f t="shared" si="203"/>
        <v>66.870797777685638</v>
      </c>
      <c r="P709" s="3">
        <f t="shared" si="204"/>
        <v>66.870797777685638</v>
      </c>
      <c r="Q709" s="3">
        <f t="shared" si="205"/>
        <v>-89.917787491657194</v>
      </c>
      <c r="R709">
        <f t="shared" si="206"/>
        <v>90.082212508342806</v>
      </c>
      <c r="S709">
        <f t="shared" si="207"/>
        <v>1.2456104558610421E-2</v>
      </c>
      <c r="T709">
        <f t="shared" si="190"/>
        <v>66.870797777685638</v>
      </c>
    </row>
    <row r="710" spans="1:20" x14ac:dyDescent="0.25">
      <c r="A710">
        <f t="shared" si="191"/>
        <v>78.561416397313607</v>
      </c>
      <c r="B710">
        <f t="shared" si="208"/>
        <v>12.503437755933142</v>
      </c>
      <c r="C710" t="str">
        <f t="shared" si="192"/>
        <v>3.16486362576242-2197.31467188004i</v>
      </c>
      <c r="D710" t="str">
        <f t="shared" si="193"/>
        <v>3.47812499897279-1272.88953384048i</v>
      </c>
      <c r="E710" t="str">
        <f t="shared" si="194"/>
        <v>162.46953685201+0.00933227633436584i</v>
      </c>
      <c r="F710" t="str">
        <f t="shared" si="195"/>
        <v>2.9099099097444-11945.2841254356i</v>
      </c>
      <c r="G710" t="str">
        <f t="shared" si="196"/>
        <v>0.99999999994312-7.54189597371312E-06i</v>
      </c>
      <c r="H710" t="str">
        <f t="shared" si="197"/>
        <v>470.589026762633+0.301054563925259i</v>
      </c>
      <c r="I710" t="str">
        <f t="shared" si="198"/>
        <v>33.6192831927469-38059.1386303904i</v>
      </c>
      <c r="K710" t="str">
        <f t="shared" si="199"/>
        <v>0.0106249777817011-0.0000143391179042638i</v>
      </c>
      <c r="L710" t="str">
        <f t="shared" si="200"/>
        <v>0.00025-37.6149371769452i</v>
      </c>
      <c r="M710" t="str">
        <f t="shared" si="201"/>
        <v>0.0025-9.9568951350737i</v>
      </c>
      <c r="N710">
        <f t="shared" si="202"/>
        <v>90.082524913439073</v>
      </c>
      <c r="O710">
        <f t="shared" si="203"/>
        <v>66.837854121465043</v>
      </c>
      <c r="P710" s="3">
        <f t="shared" si="204"/>
        <v>66.837854121465043</v>
      </c>
      <c r="Q710" s="3">
        <f t="shared" si="205"/>
        <v>-89.917475086560927</v>
      </c>
      <c r="R710">
        <f t="shared" si="206"/>
        <v>90.082524913439073</v>
      </c>
      <c r="S710">
        <f t="shared" si="207"/>
        <v>1.2503437755933142E-2</v>
      </c>
      <c r="T710">
        <f t="shared" si="190"/>
        <v>66.837854121465043</v>
      </c>
    </row>
    <row r="711" spans="1:20" x14ac:dyDescent="0.25">
      <c r="A711">
        <f t="shared" si="191"/>
        <v>78.859949779623406</v>
      </c>
      <c r="B711">
        <f t="shared" si="208"/>
        <v>12.550950819405688</v>
      </c>
      <c r="C711" t="str">
        <f t="shared" si="192"/>
        <v>3.16486358599093-2188.99651129394i</v>
      </c>
      <c r="D711" t="str">
        <f t="shared" si="193"/>
        <v>3.47812499896497-1268.07086500858i</v>
      </c>
      <c r="E711" t="str">
        <f t="shared" si="194"/>
        <v>162.469536851175+0.00936773905155731i</v>
      </c>
      <c r="F711" t="str">
        <f t="shared" si="195"/>
        <v>2.90990990974313-11900.0638828479i</v>
      </c>
      <c r="G711" t="str">
        <f t="shared" si="196"/>
        <v>0.999999999942687-7.57055517840996E-06i</v>
      </c>
      <c r="H711" t="str">
        <f t="shared" si="197"/>
        <v>470.589032789226+0.302198568247535i</v>
      </c>
      <c r="I711" t="str">
        <f t="shared" si="198"/>
        <v>33.6192830684456-37915.0618381788i</v>
      </c>
      <c r="K711" t="str">
        <f t="shared" si="199"/>
        <v>0.0106249776125216-0.0000143936062880784i</v>
      </c>
      <c r="L711" t="str">
        <f t="shared" si="200"/>
        <v>0.00025-37.4725415191723i</v>
      </c>
      <c r="M711" t="str">
        <f t="shared" si="201"/>
        <v>0.0025-9.9192021668397i</v>
      </c>
      <c r="N711">
        <f t="shared" si="202"/>
        <v>90.082838505646876</v>
      </c>
      <c r="O711">
        <f t="shared" si="203"/>
        <v>66.804910466544186</v>
      </c>
      <c r="P711" s="3">
        <f t="shared" si="204"/>
        <v>66.804910466544186</v>
      </c>
      <c r="Q711" s="3">
        <f t="shared" si="205"/>
        <v>-89.917161494353124</v>
      </c>
      <c r="R711">
        <f t="shared" si="206"/>
        <v>90.082838505646876</v>
      </c>
      <c r="S711">
        <f t="shared" si="207"/>
        <v>1.2550950819405689E-2</v>
      </c>
      <c r="T711">
        <f t="shared" si="190"/>
        <v>66.804910466544186</v>
      </c>
    </row>
    <row r="712" spans="1:20" x14ac:dyDescent="0.25">
      <c r="A712">
        <f t="shared" si="191"/>
        <v>79.159617588785977</v>
      </c>
      <c r="B712">
        <f t="shared" si="208"/>
        <v>12.59864443251943</v>
      </c>
      <c r="C712" t="str">
        <f t="shared" si="192"/>
        <v>3.16486354591656-2180.70984015752i</v>
      </c>
      <c r="D712" t="str">
        <f t="shared" si="193"/>
        <v>3.47812499895709-1263.2704378018i</v>
      </c>
      <c r="E712" t="str">
        <f t="shared" si="194"/>
        <v>162.469536850331+0.00940333652784256i</v>
      </c>
      <c r="F712" t="str">
        <f t="shared" si="195"/>
        <v>2.90990990974186-11855.0148266743i</v>
      </c>
      <c r="G712" t="str">
        <f t="shared" si="196"/>
        <v>0.99999999994225-7.59932328808459E-06i</v>
      </c>
      <c r="H712" t="str">
        <f t="shared" si="197"/>
        <v>470.589038861709+0.30334691975167i</v>
      </c>
      <c r="I712" t="str">
        <f t="shared" si="198"/>
        <v>33.619282943198-37771.5304668608i</v>
      </c>
      <c r="K712" t="str">
        <f t="shared" si="199"/>
        <v>0.0106249774420539-0.0000144483017247279i</v>
      </c>
      <c r="L712" t="str">
        <f t="shared" si="200"/>
        <v>0.00025-37.3306849164897i</v>
      </c>
      <c r="M712" t="str">
        <f t="shared" si="201"/>
        <v>0.0025-9.88165188965904i</v>
      </c>
      <c r="N712">
        <f t="shared" si="202"/>
        <v>90.08315328947684</v>
      </c>
      <c r="O712">
        <f t="shared" si="203"/>
        <v>66.771966812932874</v>
      </c>
      <c r="P712" s="3">
        <f t="shared" si="204"/>
        <v>66.771966812932874</v>
      </c>
      <c r="Q712" s="3">
        <f t="shared" si="205"/>
        <v>-89.91684671052316</v>
      </c>
      <c r="R712">
        <f t="shared" si="206"/>
        <v>90.08315328947684</v>
      </c>
      <c r="S712">
        <f t="shared" si="207"/>
        <v>1.2598644432519431E-2</v>
      </c>
      <c r="T712">
        <f t="shared" si="190"/>
        <v>66.771966812932874</v>
      </c>
    </row>
    <row r="713" spans="1:20" x14ac:dyDescent="0.25">
      <c r="A713">
        <f t="shared" si="191"/>
        <v>79.46042413562337</v>
      </c>
      <c r="B713">
        <f t="shared" si="208"/>
        <v>12.646519281363004</v>
      </c>
      <c r="C713" t="str">
        <f t="shared" si="192"/>
        <v>3.16486350553709-2172.45453926431i</v>
      </c>
      <c r="D713" t="str">
        <f t="shared" si="193"/>
        <v>3.47812499894915-1258.48818316438i</v>
      </c>
      <c r="E713" t="str">
        <f t="shared" si="194"/>
        <v>162.469536849483+0.00943906927531453i</v>
      </c>
      <c r="F713" t="str">
        <f t="shared" si="195"/>
        <v>2.90990990974058-11810.1363088689i</v>
      </c>
      <c r="G713" t="str">
        <f t="shared" si="196"/>
        <v>0.999999999941811-7.62820071657596E-06i</v>
      </c>
      <c r="H713" t="str">
        <f t="shared" si="197"/>
        <v>470.58904498043+0.304499634956557i</v>
      </c>
      <c r="I713" t="str">
        <f t="shared" si="198"/>
        <v>33.6192828169962-37628.542451689i</v>
      </c>
      <c r="K713" t="str">
        <f t="shared" si="199"/>
        <v>0.0106249772702882-0.0000145032050009785i</v>
      </c>
      <c r="L713" t="str">
        <f t="shared" si="200"/>
        <v>0.00025-37.1893653282424i</v>
      </c>
      <c r="M713" t="str">
        <f t="shared" si="201"/>
        <v>0.0025-9.84424376335827i</v>
      </c>
      <c r="N713">
        <f t="shared" si="202"/>
        <v>90.08346926945687</v>
      </c>
      <c r="O713">
        <f t="shared" si="203"/>
        <v>66.739023160641381</v>
      </c>
      <c r="P713" s="3">
        <f t="shared" si="204"/>
        <v>66.739023160641381</v>
      </c>
      <c r="Q713" s="3">
        <f t="shared" si="205"/>
        <v>-89.91653073054313</v>
      </c>
      <c r="R713">
        <f t="shared" si="206"/>
        <v>90.08346926945687</v>
      </c>
      <c r="S713">
        <f t="shared" si="207"/>
        <v>1.2646519281363004E-2</v>
      </c>
      <c r="T713">
        <f t="shared" si="190"/>
        <v>66.739023160641381</v>
      </c>
    </row>
    <row r="714" spans="1:20" x14ac:dyDescent="0.25">
      <c r="A714">
        <f t="shared" si="191"/>
        <v>79.762373747338728</v>
      </c>
      <c r="B714">
        <f t="shared" si="208"/>
        <v>12.694576054632183</v>
      </c>
      <c r="C714" t="str">
        <f t="shared" si="192"/>
        <v>3.16486346485014-2164.23048985898i</v>
      </c>
      <c r="D714" t="str">
        <f t="shared" si="193"/>
        <v>3.47812499894115-1253.72403230198i</v>
      </c>
      <c r="E714" t="str">
        <f t="shared" si="194"/>
        <v>162.469536848628+0.00947493780801232i</v>
      </c>
      <c r="F714" t="str">
        <f t="shared" si="195"/>
        <v>2.90990990973929-11765.4276838394i</v>
      </c>
      <c r="G714" t="str">
        <f t="shared" si="196"/>
        <v>0.999999999941368-7.65718787929556E-06i</v>
      </c>
      <c r="H714" t="str">
        <f t="shared" si="197"/>
        <v>470.589051145743+0.305656730443862i</v>
      </c>
      <c r="I714" t="str">
        <f t="shared" si="198"/>
        <v>33.619282689834-37486.0957357338i</v>
      </c>
      <c r="K714" t="str">
        <f t="shared" si="199"/>
        <v>0.0106249770972146-0.0000145583169065857i</v>
      </c>
      <c r="L714" t="str">
        <f t="shared" si="200"/>
        <v>0.00025-37.0485807215007i</v>
      </c>
      <c r="M714" t="str">
        <f t="shared" si="201"/>
        <v>0.0025-9.80697724980898i</v>
      </c>
      <c r="N714">
        <f t="shared" si="202"/>
        <v>90.083786450131967</v>
      </c>
      <c r="O714">
        <f t="shared" si="203"/>
        <v>66.706079509679512</v>
      </c>
      <c r="P714" s="3">
        <f t="shared" si="204"/>
        <v>66.706079509679512</v>
      </c>
      <c r="Q714" s="3">
        <f t="shared" si="205"/>
        <v>-89.916213549868033</v>
      </c>
      <c r="R714">
        <f t="shared" si="206"/>
        <v>90.083786450131967</v>
      </c>
      <c r="S714">
        <f t="shared" si="207"/>
        <v>1.2694576054632183E-2</v>
      </c>
      <c r="T714">
        <f t="shared" si="190"/>
        <v>66.706079509679512</v>
      </c>
    </row>
    <row r="715" spans="1:20" x14ac:dyDescent="0.25">
      <c r="A715">
        <f t="shared" si="191"/>
        <v>80.065470767578617</v>
      </c>
      <c r="B715">
        <f t="shared" si="208"/>
        <v>12.742815443639785</v>
      </c>
      <c r="C715" t="str">
        <f t="shared" si="192"/>
        <v>3.16486342385339-2156.03757363582i</v>
      </c>
      <c r="D715" t="str">
        <f t="shared" si="193"/>
        <v>3.47812499893308-1248.97791668068i</v>
      </c>
      <c r="E715" t="str">
        <f t="shared" si="194"/>
        <v>162.469536847766+0.0095109426419298i</v>
      </c>
      <c r="F715" t="str">
        <f t="shared" si="195"/>
        <v>2.90990990973799-11720.888308437i</v>
      </c>
      <c r="G715" t="str">
        <f t="shared" si="196"/>
        <v>0.999999999940921-7.68628519323345E-06i</v>
      </c>
      <c r="H715" t="str">
        <f t="shared" si="197"/>
        <v>470.589057357998+0.306818222858252i</v>
      </c>
      <c r="I715" t="str">
        <f t="shared" si="198"/>
        <v>33.6192825617032-37344.1882698503i</v>
      </c>
      <c r="K715" t="str">
        <f t="shared" si="199"/>
        <v>0.0106249769228232-0.0000146136382343057i</v>
      </c>
      <c r="L715" t="str">
        <f t="shared" si="200"/>
        <v>0.00025-36.9083290710308i</v>
      </c>
      <c r="M715" t="str">
        <f t="shared" si="201"/>
        <v>0.0025-9.76985181291986i</v>
      </c>
      <c r="N715">
        <f t="shared" si="202"/>
        <v>90.084104836064498</v>
      </c>
      <c r="O715">
        <f t="shared" si="203"/>
        <v>66.673135860057442</v>
      </c>
      <c r="P715" s="3">
        <f t="shared" si="204"/>
        <v>66.673135860057442</v>
      </c>
      <c r="Q715" s="3">
        <f t="shared" si="205"/>
        <v>-89.915895163935502</v>
      </c>
      <c r="R715">
        <f t="shared" si="206"/>
        <v>90.084104836064498</v>
      </c>
      <c r="S715">
        <f t="shared" si="207"/>
        <v>1.2742815443639784E-2</v>
      </c>
      <c r="T715">
        <f t="shared" si="190"/>
        <v>66.673135860057442</v>
      </c>
    </row>
    <row r="716" spans="1:20" x14ac:dyDescent="0.25">
      <c r="A716">
        <f t="shared" si="191"/>
        <v>80.369719556495411</v>
      </c>
      <c r="B716">
        <f t="shared" si="208"/>
        <v>12.791238142325616</v>
      </c>
      <c r="C716" t="str">
        <f t="shared" si="192"/>
        <v>3.16486338254447-2147.875672737i</v>
      </c>
      <c r="D716" t="str">
        <f t="shared" si="193"/>
        <v>3.47812499892496-1244.24976802603i</v>
      </c>
      <c r="E716" t="str">
        <f t="shared" si="194"/>
        <v>162.469536846898+0.00954708429501994i</v>
      </c>
      <c r="F716" t="str">
        <f t="shared" si="195"/>
        <v>2.9099099097367-11676.5175419479i</v>
      </c>
      <c r="G716" t="str">
        <f t="shared" si="196"/>
        <v>0.999999999940471-7.71549307696427E-06i</v>
      </c>
      <c r="H716" t="str">
        <f t="shared" si="197"/>
        <v>470.589063617557+0.307984128907648i</v>
      </c>
      <c r="I716" t="str">
        <f t="shared" si="198"/>
        <v>33.6192824325975-37202.8180126525i</v>
      </c>
      <c r="K716" t="str">
        <f t="shared" si="199"/>
        <v>0.0106249767471039-0.0000146691697799068i</v>
      </c>
      <c r="L716" t="str">
        <f t="shared" si="200"/>
        <v>0.00025-36.7686083592656i</v>
      </c>
      <c r="M716" t="str">
        <f t="shared" si="201"/>
        <v>0.0025-9.73286691862909i</v>
      </c>
      <c r="N716">
        <f t="shared" si="202"/>
        <v>90.084424431834023</v>
      </c>
      <c r="O716">
        <f t="shared" si="203"/>
        <v>66.640192211785418</v>
      </c>
      <c r="P716" s="3">
        <f t="shared" si="204"/>
        <v>66.640192211785418</v>
      </c>
      <c r="Q716" s="3">
        <f t="shared" si="205"/>
        <v>-89.915575568165977</v>
      </c>
      <c r="R716">
        <f t="shared" si="206"/>
        <v>90.084424431834023</v>
      </c>
      <c r="S716">
        <f t="shared" si="207"/>
        <v>1.2791238142325616E-2</v>
      </c>
      <c r="T716">
        <f t="shared" si="190"/>
        <v>66.640192211785418</v>
      </c>
    </row>
    <row r="717" spans="1:20" x14ac:dyDescent="0.25">
      <c r="A717">
        <f t="shared" si="191"/>
        <v>80.675124490810106</v>
      </c>
      <c r="B717">
        <f t="shared" si="208"/>
        <v>12.839844847266454</v>
      </c>
      <c r="C717" t="str">
        <f t="shared" si="192"/>
        <v>3.16486334092095-2139.74466975081i</v>
      </c>
      <c r="D717" t="str">
        <f t="shared" si="193"/>
        <v>3.47812499891677-1239.53951832202i</v>
      </c>
      <c r="E717" t="str">
        <f t="shared" si="194"/>
        <v>162.469536846023+0.00958336328720436i</v>
      </c>
      <c r="F717" t="str">
        <f t="shared" si="195"/>
        <v>2.90990990973538-11632.3147460837i</v>
      </c>
      <c r="G717" t="str">
        <f t="shared" si="196"/>
        <v>0.999999999940018-7.74481195065322E-06i</v>
      </c>
      <c r="H717" t="str">
        <f t="shared" si="197"/>
        <v>470.589069924783+0.309154465363438i</v>
      </c>
      <c r="I717" t="str">
        <f t="shared" si="198"/>
        <v>33.6192823025083-37061.9829304818i</v>
      </c>
      <c r="K717" t="str">
        <f t="shared" si="199"/>
        <v>0.0106249765700465-0.0000147249123421804i</v>
      </c>
      <c r="L717" t="str">
        <f t="shared" si="200"/>
        <v>0.00025-36.6294165762758i</v>
      </c>
      <c r="M717" t="str">
        <f t="shared" si="201"/>
        <v>0.0025-9.69602203489647i</v>
      </c>
      <c r="N717">
        <f t="shared" si="202"/>
        <v>90.084745242037684</v>
      </c>
      <c r="O717">
        <f t="shared" si="203"/>
        <v>66.607248564873615</v>
      </c>
      <c r="P717" s="3">
        <f t="shared" si="204"/>
        <v>66.607248564873615</v>
      </c>
      <c r="Q717" s="3">
        <f t="shared" si="205"/>
        <v>-89.915254757962316</v>
      </c>
      <c r="R717">
        <f t="shared" si="206"/>
        <v>90.084745242037684</v>
      </c>
      <c r="S717">
        <f t="shared" si="207"/>
        <v>1.2839844847266454E-2</v>
      </c>
      <c r="T717">
        <f t="shared" si="190"/>
        <v>66.607248564873615</v>
      </c>
    </row>
    <row r="718" spans="1:20" x14ac:dyDescent="0.25">
      <c r="A718">
        <f t="shared" si="191"/>
        <v>80.981689963875183</v>
      </c>
      <c r="B718">
        <f t="shared" si="208"/>
        <v>12.888636257686066</v>
      </c>
      <c r="C718" t="str">
        <f t="shared" si="192"/>
        <v>3.16486329898055-2131.64444771004i</v>
      </c>
      <c r="D718" t="str">
        <f t="shared" si="193"/>
        <v>3.47812499890852-1234.84709981012i</v>
      </c>
      <c r="E718" t="str">
        <f t="shared" si="194"/>
        <v>162.46953684514+0.00961978014038195i</v>
      </c>
      <c r="F718" t="str">
        <f t="shared" si="195"/>
        <v>2.90990990973403-11588.2792849724i</v>
      </c>
      <c r="G718" t="str">
        <f t="shared" si="196"/>
        <v>0.999999999939561-7.77424223606215E-06i</v>
      </c>
      <c r="H718" t="str">
        <f t="shared" si="197"/>
        <v>470.589076280032+0.310329249060744i</v>
      </c>
      <c r="I718" t="str">
        <f t="shared" si="198"/>
        <v>33.619282171428-36921.6809973781i</v>
      </c>
      <c r="K718" t="str">
        <f t="shared" si="199"/>
        <v>0.010624976391641-0.0000147808667229534i</v>
      </c>
      <c r="L718" t="str">
        <f t="shared" si="200"/>
        <v>0.00025-36.4907517197406i</v>
      </c>
      <c r="M718" t="str">
        <f t="shared" si="201"/>
        <v>0.0025-9.65931663169606i</v>
      </c>
      <c r="N718">
        <f t="shared" si="202"/>
        <v>90.085067271289901</v>
      </c>
      <c r="O718">
        <f t="shared" si="203"/>
        <v>66.57430491933242</v>
      </c>
      <c r="P718" s="3">
        <f t="shared" si="204"/>
        <v>66.57430491933242</v>
      </c>
      <c r="Q718" s="3">
        <f t="shared" si="205"/>
        <v>-89.914932728710099</v>
      </c>
      <c r="R718">
        <f t="shared" si="206"/>
        <v>90.085067271289901</v>
      </c>
      <c r="S718">
        <f t="shared" si="207"/>
        <v>1.2888636257686065E-2</v>
      </c>
      <c r="T718">
        <f t="shared" si="190"/>
        <v>66.57430491933242</v>
      </c>
    </row>
    <row r="719" spans="1:20" x14ac:dyDescent="0.25">
      <c r="A719">
        <f t="shared" si="191"/>
        <v>81.289420385737913</v>
      </c>
      <c r="B719">
        <f t="shared" si="208"/>
        <v>12.937613075465274</v>
      </c>
      <c r="C719" t="str">
        <f t="shared" si="192"/>
        <v>3.16486325672079-2123.57489009033i</v>
      </c>
      <c r="D719" t="str">
        <f t="shared" si="193"/>
        <v>3.47812499890021-1230.17244498832i</v>
      </c>
      <c r="E719" t="str">
        <f t="shared" si="194"/>
        <v>162.469536844253+0.00965633537843295i</v>
      </c>
      <c r="F719" t="str">
        <f t="shared" si="195"/>
        <v>2.9099099097327-11544.4105251491i</v>
      </c>
      <c r="G719" t="str">
        <f t="shared" si="196"/>
        <v>0.999999999939101-0.0000078037843565556i</v>
      </c>
      <c r="H719" t="str">
        <f t="shared" si="197"/>
        <v>470.589082683675+0.311508496898677i</v>
      </c>
      <c r="I719" t="str">
        <f t="shared" si="198"/>
        <v>33.6192820393504-36781.9101950513i</v>
      </c>
      <c r="K719" t="str">
        <f t="shared" si="199"/>
        <v>0.010624976211877-0.0000148370337270992i</v>
      </c>
      <c r="L719" t="str">
        <f t="shared" si="200"/>
        <v>0.00025-36.35261179492i</v>
      </c>
      <c r="M719" t="str">
        <f t="shared" si="201"/>
        <v>0.0025-9.62275018100826i</v>
      </c>
      <c r="N719">
        <f t="shared" si="202"/>
        <v>90.08539052422276</v>
      </c>
      <c r="O719">
        <f t="shared" si="203"/>
        <v>66.541361275172449</v>
      </c>
      <c r="P719" s="3">
        <f t="shared" si="204"/>
        <v>66.541361275172449</v>
      </c>
      <c r="Q719" s="3">
        <f t="shared" si="205"/>
        <v>-89.91460947577724</v>
      </c>
      <c r="R719">
        <f t="shared" si="206"/>
        <v>90.08539052422276</v>
      </c>
      <c r="S719">
        <f t="shared" si="207"/>
        <v>1.2937613075465274E-2</v>
      </c>
      <c r="T719">
        <f t="shared" si="190"/>
        <v>66.541361275172449</v>
      </c>
    </row>
    <row r="720" spans="1:20" x14ac:dyDescent="0.25">
      <c r="A720">
        <f t="shared" si="191"/>
        <v>81.598320183203711</v>
      </c>
      <c r="B720">
        <f t="shared" si="208"/>
        <v>12.986776005152041</v>
      </c>
      <c r="C720" t="str">
        <f t="shared" si="192"/>
        <v>3.16486321413928-2115.53588080834i</v>
      </c>
      <c r="D720" t="str">
        <f t="shared" si="193"/>
        <v>3.47812499889184-1225.51548661014i</v>
      </c>
      <c r="E720" t="str">
        <f t="shared" si="194"/>
        <v>162.469536843357+0.00969302952723057i</v>
      </c>
      <c r="F720" t="str">
        <f t="shared" si="195"/>
        <v>2.90990990973135-11500.7078355469i</v>
      </c>
      <c r="G720" t="str">
        <f t="shared" si="196"/>
        <v>0.999999999938637-7.83343873710688E-06i</v>
      </c>
      <c r="H720" t="str">
        <f t="shared" si="197"/>
        <v>470.589089136073+0.312692225840525i</v>
      </c>
      <c r="I720" t="str">
        <f t="shared" si="198"/>
        <v>33.6192819062662-36642.6685128507i</v>
      </c>
      <c r="K720" t="str">
        <f t="shared" si="199"/>
        <v>0.0106249760307443-0.000014893414162549i</v>
      </c>
      <c r="L720" t="str">
        <f t="shared" si="200"/>
        <v>0.00025-36.2149948146245i</v>
      </c>
      <c r="M720" t="str">
        <f t="shared" si="201"/>
        <v>0.0025-9.58632215681231i</v>
      </c>
      <c r="N720">
        <f t="shared" si="202"/>
        <v>90.085715005485909</v>
      </c>
      <c r="O720">
        <f t="shared" si="203"/>
        <v>66.508417632404047</v>
      </c>
      <c r="P720" s="3">
        <f t="shared" si="204"/>
        <v>66.508417632404047</v>
      </c>
      <c r="Q720" s="3">
        <f t="shared" si="205"/>
        <v>-89.914284994514091</v>
      </c>
      <c r="R720">
        <f t="shared" si="206"/>
        <v>90.085715005485909</v>
      </c>
      <c r="S720">
        <f t="shared" si="207"/>
        <v>1.298677600515204E-2</v>
      </c>
      <c r="T720">
        <f t="shared" si="190"/>
        <v>66.508417632404047</v>
      </c>
    </row>
    <row r="721" spans="1:20" x14ac:dyDescent="0.25">
      <c r="A721">
        <f t="shared" si="191"/>
        <v>81.908393799899883</v>
      </c>
      <c r="B721">
        <f t="shared" si="208"/>
        <v>13.03612575397162</v>
      </c>
      <c r="C721" t="str">
        <f t="shared" si="192"/>
        <v>3.16486317123348-2107.52730422022i</v>
      </c>
      <c r="D721" t="str">
        <f t="shared" si="193"/>
        <v>3.4781249988834-1220.87615768367i</v>
      </c>
      <c r="E721" t="str">
        <f t="shared" si="194"/>
        <v>162.469536842455+0.00972986311464367i</v>
      </c>
      <c r="F721" t="str">
        <f t="shared" si="195"/>
        <v>2.90990990972999-11457.1705874881i</v>
      </c>
      <c r="G721" t="str">
        <f t="shared" si="196"/>
        <v>0.99999999993817-7.86320580430421E-06i</v>
      </c>
      <c r="H721" t="str">
        <f t="shared" si="197"/>
        <v>470.589095637607+0.313880452914064i</v>
      </c>
      <c r="I721" t="str">
        <f t="shared" si="198"/>
        <v>33.6192817721695-36503.9539477392i</v>
      </c>
      <c r="K721" t="str">
        <f t="shared" si="199"/>
        <v>0.0106249758482323-0.0000149500088403039i</v>
      </c>
      <c r="L721" t="str">
        <f t="shared" si="200"/>
        <v>0.00025-36.0778987991875i</v>
      </c>
      <c r="M721" t="str">
        <f t="shared" si="201"/>
        <v>0.0025-9.55003203507905i</v>
      </c>
      <c r="N721">
        <f t="shared" si="202"/>
        <v>90.086040719746606</v>
      </c>
      <c r="O721">
        <f t="shared" si="203"/>
        <v>66.475473991037802</v>
      </c>
      <c r="P721" s="3">
        <f t="shared" si="204"/>
        <v>66.475473991037802</v>
      </c>
      <c r="Q721" s="3">
        <f t="shared" si="205"/>
        <v>-89.913959280253394</v>
      </c>
      <c r="R721">
        <f t="shared" si="206"/>
        <v>90.086040719746606</v>
      </c>
      <c r="S721">
        <f t="shared" si="207"/>
        <v>1.303612575397162E-2</v>
      </c>
      <c r="T721">
        <f t="shared" si="190"/>
        <v>66.475473991037802</v>
      </c>
    </row>
    <row r="722" spans="1:20" x14ac:dyDescent="0.25">
      <c r="A722">
        <f t="shared" si="191"/>
        <v>82.219645696339498</v>
      </c>
      <c r="B722">
        <f t="shared" si="208"/>
        <v>13.085663031836711</v>
      </c>
      <c r="C722" t="str">
        <f t="shared" si="192"/>
        <v>3.164863128001-2099.54904511994i</v>
      </c>
      <c r="D722" t="str">
        <f t="shared" si="193"/>
        <v>3.47812499887489-1216.25439147061i</v>
      </c>
      <c r="E722" t="str">
        <f t="shared" si="194"/>
        <v>162.469536841547+0.00976683667054986i</v>
      </c>
      <c r="F722" t="str">
        <f t="shared" si="195"/>
        <v>2.90990990972861-11413.7981546745i</v>
      </c>
      <c r="G722" t="str">
        <f t="shared" si="196"/>
        <v>0.999999999937699-7.89308598635684E-06i</v>
      </c>
      <c r="H722" t="str">
        <f t="shared" si="197"/>
        <v>470.589102188645+0.315073195211749i</v>
      </c>
      <c r="I722" t="str">
        <f t="shared" si="198"/>
        <v>33.6192816370512-36365.7645042599i</v>
      </c>
      <c r="K722" t="str">
        <f t="shared" si="199"/>
        <v>0.0106249756643306-0.0000150068185744463i</v>
      </c>
      <c r="L722" t="str">
        <f t="shared" si="200"/>
        <v>0.00025-35.941321776437i</v>
      </c>
      <c r="M722" t="str">
        <f t="shared" si="201"/>
        <v>0.0025-9.51387929376278i</v>
      </c>
      <c r="N722">
        <f t="shared" si="202"/>
        <v>90.086367671689928</v>
      </c>
      <c r="O722">
        <f t="shared" si="203"/>
        <v>66.442530351084514</v>
      </c>
      <c r="P722" s="3">
        <f t="shared" si="204"/>
        <v>66.442530351084514</v>
      </c>
      <c r="Q722" s="3">
        <f t="shared" si="205"/>
        <v>-89.913632328310072</v>
      </c>
      <c r="R722">
        <f t="shared" si="206"/>
        <v>90.086367671689928</v>
      </c>
      <c r="S722">
        <f t="shared" si="207"/>
        <v>1.3085663031836711E-2</v>
      </c>
      <c r="T722">
        <f t="shared" si="190"/>
        <v>66.442530351084514</v>
      </c>
    </row>
    <row r="723" spans="1:20" x14ac:dyDescent="0.25">
      <c r="A723">
        <f t="shared" si="191"/>
        <v>82.532080349985591</v>
      </c>
      <c r="B723">
        <f t="shared" si="208"/>
        <v>13.135388551357691</v>
      </c>
      <c r="C723" t="str">
        <f t="shared" si="192"/>
        <v>3.16486308443932-2091.60098873755i</v>
      </c>
      <c r="D723" t="str">
        <f t="shared" si="193"/>
        <v>3.47812499886633-1211.6501214853i</v>
      </c>
      <c r="E723" t="str">
        <f t="shared" si="194"/>
        <v>162.469536840632+0.00980395072683899i</v>
      </c>
      <c r="F723" t="str">
        <f t="shared" si="195"/>
        <v>2.90990990972724-11370.5899131793i</v>
      </c>
      <c r="G723" t="str">
        <f t="shared" si="196"/>
        <v>0.999999999937225-7.92307971310125E-06i</v>
      </c>
      <c r="H723" t="str">
        <f t="shared" si="197"/>
        <v>470.589108789566+0.316270469890996i</v>
      </c>
      <c r="I723" t="str">
        <f t="shared" si="198"/>
        <v>33.6192815009047-36228.0981945121i</v>
      </c>
      <c r="K723" t="str">
        <f t="shared" si="199"/>
        <v>0.0106249754790286-0.0000150638441821519i</v>
      </c>
      <c r="L723" t="str">
        <f t="shared" si="200"/>
        <v>0.00025-35.8052617816667i</v>
      </c>
      <c r="M723" t="str">
        <f t="shared" si="201"/>
        <v>0.0025-9.47786341279409i</v>
      </c>
      <c r="N723">
        <f t="shared" si="202"/>
        <v>90.086695866018673</v>
      </c>
      <c r="O723">
        <f t="shared" si="203"/>
        <v>66.409586712554912</v>
      </c>
      <c r="P723" s="3">
        <f t="shared" si="204"/>
        <v>66.409586712554912</v>
      </c>
      <c r="Q723" s="3">
        <f t="shared" si="205"/>
        <v>-89.913304133981327</v>
      </c>
      <c r="R723">
        <f t="shared" si="206"/>
        <v>90.086695866018673</v>
      </c>
      <c r="S723">
        <f t="shared" si="207"/>
        <v>1.3135388551357692E-2</v>
      </c>
      <c r="T723">
        <f t="shared" si="190"/>
        <v>66.409586712554912</v>
      </c>
    </row>
    <row r="724" spans="1:20" x14ac:dyDescent="0.25">
      <c r="A724">
        <f t="shared" si="191"/>
        <v>82.845702255315544</v>
      </c>
      <c r="B724">
        <f t="shared" si="208"/>
        <v>13.18530302785285</v>
      </c>
      <c r="C724" t="str">
        <f t="shared" si="192"/>
        <v>3.16486304054592-2083.68302073754i</v>
      </c>
      <c r="D724" t="str">
        <f t="shared" si="193"/>
        <v>3.47812499885769-1207.06328149376i</v>
      </c>
      <c r="E724" t="str">
        <f t="shared" si="194"/>
        <v>162.469536839709+0.00984120581742249i</v>
      </c>
      <c r="F724" t="str">
        <f t="shared" si="195"/>
        <v>2.90990990972585-11327.5452414374i</v>
      </c>
      <c r="G724" t="str">
        <f t="shared" si="196"/>
        <v>0.999999999936747-7.95318741600722E-06i</v>
      </c>
      <c r="H724" t="str">
        <f t="shared" si="197"/>
        <v>470.589115440751+0.317472294174397i</v>
      </c>
      <c r="I724" t="str">
        <f t="shared" si="198"/>
        <v>33.6192813637212-36090.9530381196i</v>
      </c>
      <c r="K724" t="str">
        <f t="shared" si="199"/>
        <v>0.0106249752923156-0.0000151210864837007i</v>
      </c>
      <c r="L724" t="str">
        <f t="shared" si="200"/>
        <v>0.00025-35.6697168576078i</v>
      </c>
      <c r="M724" t="str">
        <f t="shared" si="201"/>
        <v>0.0025-9.44198387407269i</v>
      </c>
      <c r="N724">
        <f t="shared" si="202"/>
        <v>90.087025307453558</v>
      </c>
      <c r="O724">
        <f t="shared" si="203"/>
        <v>66.376643075459597</v>
      </c>
      <c r="P724" s="3">
        <f t="shared" si="204"/>
        <v>66.376643075459597</v>
      </c>
      <c r="Q724" s="3">
        <f t="shared" si="205"/>
        <v>-89.912974692546442</v>
      </c>
      <c r="R724">
        <f t="shared" si="206"/>
        <v>90.087025307453558</v>
      </c>
      <c r="S724">
        <f t="shared" si="207"/>
        <v>1.3185303027852851E-2</v>
      </c>
      <c r="T724">
        <f t="shared" si="190"/>
        <v>66.376643075459597</v>
      </c>
    </row>
    <row r="725" spans="1:20" x14ac:dyDescent="0.25">
      <c r="A725">
        <f t="shared" si="191"/>
        <v>83.16051592388574</v>
      </c>
      <c r="B725">
        <f t="shared" si="208"/>
        <v>13.235407179358692</v>
      </c>
      <c r="C725" t="str">
        <f t="shared" si="192"/>
        <v>3.16486299631838-2075.79502721736i</v>
      </c>
      <c r="D725" t="str">
        <f t="shared" si="193"/>
        <v>3.478124998849-1202.49380551277i</v>
      </c>
      <c r="E725" t="str">
        <f t="shared" si="194"/>
        <v>162.469536838779+0.00987860247824087i</v>
      </c>
      <c r="F725" t="str">
        <f t="shared" si="195"/>
        <v>2.90990990972445-11284.6635202367i</v>
      </c>
      <c r="G725" t="str">
        <f t="shared" si="196"/>
        <v>0.999999999936265-7.98340952818421E-06i</v>
      </c>
      <c r="H725" t="str">
        <f t="shared" si="197"/>
        <v>470.589122142577+0.318678685349992i</v>
      </c>
      <c r="I725" t="str">
        <f t="shared" si="198"/>
        <v>33.6192812254926-35954.3270622028i</v>
      </c>
      <c r="K725" t="str">
        <f t="shared" si="199"/>
        <v>0.010624975104181-0.0000151785463024898i</v>
      </c>
      <c r="L725" t="str">
        <f t="shared" si="200"/>
        <v>0.00025-35.5346850544011i</v>
      </c>
      <c r="M725" t="str">
        <f t="shared" si="201"/>
        <v>0.0025-9.40624016145907i</v>
      </c>
      <c r="N725">
        <f t="shared" si="202"/>
        <v>90.087356000733223</v>
      </c>
      <c r="O725">
        <f t="shared" si="203"/>
        <v>66.343699439809839</v>
      </c>
      <c r="P725" s="3">
        <f t="shared" si="204"/>
        <v>66.343699439809839</v>
      </c>
      <c r="Q725" s="3">
        <f t="shared" si="205"/>
        <v>-89.912643999266777</v>
      </c>
      <c r="R725">
        <f t="shared" si="206"/>
        <v>90.087356000733223</v>
      </c>
      <c r="S725">
        <f t="shared" si="207"/>
        <v>1.3235407179358692E-2</v>
      </c>
      <c r="T725">
        <f t="shared" si="190"/>
        <v>66.343699439809839</v>
      </c>
    </row>
    <row r="726" spans="1:20" x14ac:dyDescent="0.25">
      <c r="A726">
        <f t="shared" si="191"/>
        <v>83.476525884396509</v>
      </c>
      <c r="B726">
        <f t="shared" si="208"/>
        <v>13.285701726640255</v>
      </c>
      <c r="C726" t="str">
        <f t="shared" si="192"/>
        <v>3.16486295175404-2067.93689470552i</v>
      </c>
      <c r="D726" t="str">
        <f t="shared" si="193"/>
        <v>3.47812499884024-1197.94162780887i</v>
      </c>
      <c r="E726" t="str">
        <f t="shared" si="194"/>
        <v>162.469536837842+0.00991614124727096i</v>
      </c>
      <c r="F726" t="str">
        <f t="shared" si="195"/>
        <v>2.90990990972304-11241.9441327093i</v>
      </c>
      <c r="G726" t="str">
        <f t="shared" si="196"/>
        <v>0.99999999993578-8.01374648438742E-06i</v>
      </c>
      <c r="H726" t="str">
        <f t="shared" si="197"/>
        <v>470.589128895436+0.319889660771523i</v>
      </c>
      <c r="I726" t="str">
        <f t="shared" si="198"/>
        <v>33.6192810862119-35818.2183013518i</v>
      </c>
      <c r="K726" t="str">
        <f t="shared" si="199"/>
        <v>0.0106249749146138-0.0000152362244650446i</v>
      </c>
      <c r="L726" t="str">
        <f t="shared" si="200"/>
        <v>0.00025-35.4001644295687i</v>
      </c>
      <c r="M726" t="str">
        <f t="shared" si="201"/>
        <v>0.0025-9.37063176076814i</v>
      </c>
      <c r="N726">
        <f t="shared" si="202"/>
        <v>90.087687950614281</v>
      </c>
      <c r="O726">
        <f t="shared" si="203"/>
        <v>66.310755805616395</v>
      </c>
      <c r="P726" s="3">
        <f t="shared" si="204"/>
        <v>66.310755805616395</v>
      </c>
      <c r="Q726" s="3">
        <f t="shared" si="205"/>
        <v>-89.912312049385719</v>
      </c>
      <c r="R726">
        <f t="shared" si="206"/>
        <v>90.087687950614281</v>
      </c>
      <c r="S726">
        <f t="shared" si="207"/>
        <v>1.3285701726640255E-2</v>
      </c>
      <c r="T726">
        <f t="shared" si="190"/>
        <v>66.310755805616395</v>
      </c>
    </row>
    <row r="727" spans="1:20" x14ac:dyDescent="0.25">
      <c r="A727">
        <f t="shared" si="191"/>
        <v>83.793736682757213</v>
      </c>
      <c r="B727">
        <f t="shared" si="208"/>
        <v>13.336187393201488</v>
      </c>
      <c r="C727" t="str">
        <f t="shared" si="192"/>
        <v>3.16486290685035-2060.10851016017i</v>
      </c>
      <c r="D727" t="str">
        <f t="shared" si="193"/>
        <v>3.4781249988314-1193.40668289747i</v>
      </c>
      <c r="E727" t="str">
        <f t="shared" si="194"/>
        <v>162.469536836899+0.00995382266453414i</v>
      </c>
      <c r="F727" t="str">
        <f t="shared" si="195"/>
        <v>2.90990990972161-11199.3864643225i</v>
      </c>
      <c r="G727" t="str">
        <f t="shared" si="196"/>
        <v>0.999999999935291-8.04419872102416E-06i</v>
      </c>
      <c r="H727" t="str">
        <f t="shared" si="197"/>
        <v>470.589135699717+0.321105237858653i</v>
      </c>
      <c r="I727" t="str">
        <f t="shared" si="198"/>
        <v>33.6192809458705-35682.6247975965i</v>
      </c>
      <c r="K727" t="str">
        <f t="shared" si="199"/>
        <v>0.0106249747236031-0.0000152941218010307i</v>
      </c>
      <c r="L727" t="str">
        <f t="shared" si="200"/>
        <v>0.00025-35.2661530479864i</v>
      </c>
      <c r="M727" t="str">
        <f t="shared" si="201"/>
        <v>0.0025-9.33515815976108i</v>
      </c>
      <c r="N727">
        <f t="shared" si="202"/>
        <v>90.088021161871467</v>
      </c>
      <c r="O727">
        <f t="shared" si="203"/>
        <v>66.277812172890464</v>
      </c>
      <c r="P727" s="3">
        <f t="shared" si="204"/>
        <v>66.277812172890464</v>
      </c>
      <c r="Q727" s="3">
        <f t="shared" si="205"/>
        <v>-89.911978838128533</v>
      </c>
      <c r="R727">
        <f t="shared" si="206"/>
        <v>90.088021161871467</v>
      </c>
      <c r="S727">
        <f t="shared" si="207"/>
        <v>1.3336187393201488E-2</v>
      </c>
      <c r="T727">
        <f t="shared" si="190"/>
        <v>66.277812172890464</v>
      </c>
    </row>
    <row r="728" spans="1:20" x14ac:dyDescent="0.25">
      <c r="A728">
        <f t="shared" si="191"/>
        <v>84.112152882151705</v>
      </c>
      <c r="B728">
        <f t="shared" si="208"/>
        <v>13.386864905295655</v>
      </c>
      <c r="C728" t="str">
        <f t="shared" si="192"/>
        <v>3.16486286160478-2052.30976096739i</v>
      </c>
      <c r="D728" t="str">
        <f t="shared" si="193"/>
        <v>3.47812499882251-1188.88890554186i</v>
      </c>
      <c r="E728" t="str">
        <f t="shared" si="194"/>
        <v>162.469536835948+0.00999164727210483i</v>
      </c>
      <c r="F728" t="str">
        <f t="shared" si="195"/>
        <v>2.90990990972018-11156.9899028698i</v>
      </c>
      <c r="G728" t="str">
        <f t="shared" si="196"/>
        <v>0.999999999934798-8.07476667616007E-06i</v>
      </c>
      <c r="H728" t="str">
        <f t="shared" si="197"/>
        <v>470.589142555803+0.322325434097251i</v>
      </c>
      <c r="I728" t="str">
        <f t="shared" si="198"/>
        <v>33.6192808044606-35547.5446003777i</v>
      </c>
      <c r="K728" t="str">
        <f t="shared" si="199"/>
        <v>0.0106249745311381-0.0000153522391432665i</v>
      </c>
      <c r="L728" t="str">
        <f t="shared" si="200"/>
        <v>0.00025-35.1326489818553i</v>
      </c>
      <c r="M728" t="str">
        <f t="shared" si="201"/>
        <v>0.0025-9.29981884813815i</v>
      </c>
      <c r="N728">
        <f t="shared" si="202"/>
        <v>90.088355639297603</v>
      </c>
      <c r="O728">
        <f t="shared" si="203"/>
        <v>66.244868541643299</v>
      </c>
      <c r="P728" s="3">
        <f t="shared" si="204"/>
        <v>66.244868541643299</v>
      </c>
      <c r="Q728" s="3">
        <f t="shared" si="205"/>
        <v>-89.911644360702397</v>
      </c>
      <c r="R728">
        <f t="shared" si="206"/>
        <v>90.088355639297603</v>
      </c>
      <c r="S728">
        <f t="shared" si="207"/>
        <v>1.3386864905295654E-2</v>
      </c>
      <c r="T728">
        <f t="shared" si="190"/>
        <v>66.244868541643299</v>
      </c>
    </row>
    <row r="729" spans="1:20" x14ac:dyDescent="0.25">
      <c r="A729">
        <f t="shared" si="191"/>
        <v>84.431779063103875</v>
      </c>
      <c r="B729">
        <f t="shared" si="208"/>
        <v>13.437734991935779</v>
      </c>
      <c r="C729" t="str">
        <f t="shared" si="192"/>
        <v>3.16486281601466-2044.5405349395i</v>
      </c>
      <c r="D729" t="str">
        <f t="shared" si="193"/>
        <v>3.47812499881354-1184.38823075229i</v>
      </c>
      <c r="E729" t="str">
        <f t="shared" si="194"/>
        <v>162.46953683499+0.0100296156141159i</v>
      </c>
      <c r="F729" t="str">
        <f t="shared" si="195"/>
        <v>2.90990990971873-11114.7538384626i</v>
      </c>
      <c r="G729" t="str">
        <f t="shared" si="196"/>
        <v>0.999999999934302-8.10545078952546E-06i</v>
      </c>
      <c r="H729" t="str">
        <f t="shared" si="197"/>
        <v>470.589149464099+0.32355026703961i</v>
      </c>
      <c r="I729" t="str">
        <f t="shared" si="198"/>
        <v>33.619280661974-35412.9757665228i</v>
      </c>
      <c r="K729" t="str">
        <f t="shared" si="199"/>
        <v>0.0106249743372075-0.0000154105773277338i</v>
      </c>
      <c r="L729" t="str">
        <f t="shared" si="200"/>
        <v>0.00025-34.9996503106748i</v>
      </c>
      <c r="M729" t="str">
        <f t="shared" si="201"/>
        <v>0.0025-9.26461331753155i</v>
      </c>
      <c r="N729">
        <f t="shared" si="202"/>
        <v>90.088691387703761</v>
      </c>
      <c r="O729">
        <f t="shared" si="203"/>
        <v>66.211924911885944</v>
      </c>
      <c r="P729" s="3">
        <f t="shared" si="204"/>
        <v>66.211924911885944</v>
      </c>
      <c r="Q729" s="3">
        <f t="shared" si="205"/>
        <v>-89.911308612296239</v>
      </c>
      <c r="R729">
        <f t="shared" si="206"/>
        <v>90.088691387703761</v>
      </c>
      <c r="S729">
        <f t="shared" si="207"/>
        <v>1.3437734991935778E-2</v>
      </c>
      <c r="T729">
        <f t="shared" si="190"/>
        <v>66.211924911885944</v>
      </c>
    </row>
    <row r="730" spans="1:20" x14ac:dyDescent="0.25">
      <c r="A730">
        <f t="shared" si="191"/>
        <v>84.752619823543668</v>
      </c>
      <c r="B730">
        <f t="shared" si="208"/>
        <v>13.488798384905134</v>
      </c>
      <c r="C730" t="str">
        <f t="shared" si="192"/>
        <v>3.16486277007737-2036.80072031362i</v>
      </c>
      <c r="D730" t="str">
        <f t="shared" si="193"/>
        <v>3.47812499880451-1179.90459378506i</v>
      </c>
      <c r="E730" t="str">
        <f t="shared" si="194"/>
        <v>162.469536834024+0.0100677282367694i</v>
      </c>
      <c r="F730" t="str">
        <f t="shared" si="195"/>
        <v>2.90990990971728-11072.6776635208i</v>
      </c>
      <c r="G730" t="str">
        <f t="shared" si="196"/>
        <v>0.999999999933801-8.13625150252158E-06i</v>
      </c>
      <c r="H730" t="str">
        <f t="shared" si="197"/>
        <v>470.589156424999+0.324779754304726i</v>
      </c>
      <c r="I730" t="str">
        <f t="shared" si="198"/>
        <v>33.6192805184023-35278.9163602131i</v>
      </c>
      <c r="K730" t="str">
        <f t="shared" si="199"/>
        <v>0.0106249741418002-0.0000154691371935912i</v>
      </c>
      <c r="L730" t="str">
        <f t="shared" si="200"/>
        <v>0.00025-34.8671551212141i</v>
      </c>
      <c r="M730" t="str">
        <f t="shared" si="201"/>
        <v>0.0025-9.22954106149788i</v>
      </c>
      <c r="N730">
        <f t="shared" si="202"/>
        <v>90.089028411919259</v>
      </c>
      <c r="O730">
        <f t="shared" si="203"/>
        <v>66.178981283629923</v>
      </c>
      <c r="P730" s="3">
        <f t="shared" si="204"/>
        <v>66.178981283629923</v>
      </c>
      <c r="Q730" s="3">
        <f t="shared" si="205"/>
        <v>-89.910971588080741</v>
      </c>
      <c r="R730">
        <f t="shared" si="206"/>
        <v>90.089028411919259</v>
      </c>
      <c r="S730">
        <f t="shared" si="207"/>
        <v>1.3488798384905135E-2</v>
      </c>
      <c r="T730">
        <f t="shared" si="190"/>
        <v>66.178981283629923</v>
      </c>
    </row>
    <row r="731" spans="1:20" x14ac:dyDescent="0.25">
      <c r="A731">
        <f t="shared" si="191"/>
        <v>85.074679778873147</v>
      </c>
      <c r="B731">
        <f t="shared" si="208"/>
        <v>13.540055818767774</v>
      </c>
      <c r="C731" t="str">
        <f t="shared" si="192"/>
        <v>3.16486272379037-2029.09020574989i</v>
      </c>
      <c r="D731" t="str">
        <f t="shared" si="193"/>
        <v>3.4781249987954-1175.43793014152i</v>
      </c>
      <c r="E731" t="str">
        <f t="shared" si="194"/>
        <v>162.469536833051+0.0101059856883426i</v>
      </c>
      <c r="F731" t="str">
        <f t="shared" si="195"/>
        <v>2.90990990971582-11030.7607727646i</v>
      </c>
      <c r="G731" t="str">
        <f t="shared" si="196"/>
        <v>0.999999999933297-8.16716925822705E-06i</v>
      </c>
      <c r="H731" t="str">
        <f t="shared" si="197"/>
        <v>470.589163438898+0.326013913578535i</v>
      </c>
      <c r="I731" t="str">
        <f t="shared" si="198"/>
        <v>33.6192803737369-35145.3644529591i</v>
      </c>
      <c r="K731" t="str">
        <f t="shared" si="199"/>
        <v>0.0106249739449051-0.0000155279195831856i</v>
      </c>
      <c r="L731" t="str">
        <f t="shared" si="200"/>
        <v>0.00025-34.7351615074856i</v>
      </c>
      <c r="M731" t="str">
        <f t="shared" si="201"/>
        <v>0.0025-9.19460157551095i</v>
      </c>
      <c r="N731">
        <f t="shared" si="202"/>
        <v>90.089366716791787</v>
      </c>
      <c r="O731">
        <f t="shared" si="203"/>
        <v>66.146037656886534</v>
      </c>
      <c r="P731" s="3">
        <f t="shared" si="204"/>
        <v>66.146037656886534</v>
      </c>
      <c r="Q731" s="3">
        <f t="shared" si="205"/>
        <v>-89.910633283208213</v>
      </c>
      <c r="R731">
        <f t="shared" si="206"/>
        <v>90.089366716791787</v>
      </c>
      <c r="S731">
        <f t="shared" si="207"/>
        <v>1.3540055818767775E-2</v>
      </c>
      <c r="T731">
        <f t="shared" si="190"/>
        <v>66.146037656886534</v>
      </c>
    </row>
    <row r="732" spans="1:20" x14ac:dyDescent="0.25">
      <c r="A732">
        <f t="shared" si="191"/>
        <v>85.397963562032857</v>
      </c>
      <c r="B732">
        <f t="shared" si="208"/>
        <v>13.591508030879092</v>
      </c>
      <c r="C732" t="str">
        <f t="shared" si="192"/>
        <v>3.16486267715087-2021.40888032998i</v>
      </c>
      <c r="D732" t="str">
        <f t="shared" si="193"/>
        <v>3.47812499878623-1170.98817556723i</v>
      </c>
      <c r="E732" t="str">
        <f t="shared" si="194"/>
        <v>162.46953683207+0.0101443885191966i</v>
      </c>
      <c r="F732" t="str">
        <f t="shared" si="195"/>
        <v>2.90990990971434-10989.0025632053i</v>
      </c>
      <c r="G732" t="str">
        <f t="shared" si="196"/>
        <v>0.99999999993279-8.19820450140414E-06i</v>
      </c>
      <c r="H732" t="str">
        <f t="shared" si="197"/>
        <v>470.589170506207+0.327252762614196i</v>
      </c>
      <c r="I732" t="str">
        <f t="shared" si="198"/>
        <v>33.6192802279706-35012.3181235718i</v>
      </c>
      <c r="K732" t="str">
        <f t="shared" si="199"/>
        <v>0.0106249737465107-0.0000155869253420644i</v>
      </c>
      <c r="L732" t="str">
        <f t="shared" si="200"/>
        <v>0.00025-34.603667570717i</v>
      </c>
      <c r="M732" t="str">
        <f t="shared" si="201"/>
        <v>0.0025-9.15979435695447i</v>
      </c>
      <c r="N732">
        <f t="shared" si="202"/>
        <v>90.089706307187456</v>
      </c>
      <c r="O732">
        <f t="shared" si="203"/>
        <v>66.113094031667345</v>
      </c>
      <c r="P732" s="3">
        <f t="shared" si="204"/>
        <v>66.113094031667345</v>
      </c>
      <c r="Q732" s="3">
        <f t="shared" si="205"/>
        <v>-89.910293692812544</v>
      </c>
      <c r="R732">
        <f t="shared" si="206"/>
        <v>90.089706307187456</v>
      </c>
      <c r="S732">
        <f t="shared" si="207"/>
        <v>1.3591508030879093E-2</v>
      </c>
      <c r="T732">
        <f t="shared" si="190"/>
        <v>66.113094031667345</v>
      </c>
    </row>
    <row r="733" spans="1:20" x14ac:dyDescent="0.25">
      <c r="A733">
        <f t="shared" si="191"/>
        <v>85.722475823568601</v>
      </c>
      <c r="B733">
        <f t="shared" si="208"/>
        <v>13.643155761396434</v>
      </c>
      <c r="C733" t="str">
        <f t="shared" si="192"/>
        <v>3.16486263015628-2013.75663355548i</v>
      </c>
      <c r="D733" t="str">
        <f t="shared" si="193"/>
        <v>3.47812499877699-1166.55526605098i</v>
      </c>
      <c r="E733" t="str">
        <f t="shared" si="194"/>
        <v>162.469536831083+0.0101829372817828i</v>
      </c>
      <c r="F733" t="str">
        <f t="shared" si="195"/>
        <v>2.90990990971285-10947.4024341373i</v>
      </c>
      <c r="G733" t="str">
        <f t="shared" si="196"/>
        <v>0.999999999932278-8.22935767850528E-06i</v>
      </c>
      <c r="H733" t="str">
        <f t="shared" si="197"/>
        <v>470.589177627327+0.32849631923229i</v>
      </c>
      <c r="I733" t="str">
        <f t="shared" si="198"/>
        <v>33.6192800810942-34879.7754581355i</v>
      </c>
      <c r="K733" t="str">
        <f t="shared" si="199"/>
        <v>0.0106249735466057-0.0000156461553189872i</v>
      </c>
      <c r="L733" t="str">
        <f t="shared" si="200"/>
        <v>0.00025-34.4726714193235i</v>
      </c>
      <c r="M733" t="str">
        <f t="shared" si="201"/>
        <v>0.0025-9.12511890511506i</v>
      </c>
      <c r="N733">
        <f t="shared" si="202"/>
        <v>90.09004718799082</v>
      </c>
      <c r="O733">
        <f t="shared" si="203"/>
        <v>66.080150407984135</v>
      </c>
      <c r="P733" s="3">
        <f t="shared" si="204"/>
        <v>66.080150407984135</v>
      </c>
      <c r="Q733" s="3">
        <f t="shared" si="205"/>
        <v>-89.90995281200918</v>
      </c>
      <c r="R733">
        <f t="shared" si="206"/>
        <v>90.09004718799082</v>
      </c>
      <c r="S733">
        <f t="shared" si="207"/>
        <v>1.3643155761396434E-2</v>
      </c>
      <c r="T733">
        <f t="shared" si="190"/>
        <v>66.080150407984135</v>
      </c>
    </row>
    <row r="734" spans="1:20" x14ac:dyDescent="0.25">
      <c r="A734">
        <f t="shared" si="191"/>
        <v>86.048221231698165</v>
      </c>
      <c r="B734">
        <f t="shared" si="208"/>
        <v>13.694999753289741</v>
      </c>
      <c r="C734" t="str">
        <f t="shared" si="192"/>
        <v>3.16486258280379-2006.13335534619i</v>
      </c>
      <c r="D734" t="str">
        <f t="shared" si="193"/>
        <v>3.47812499876768-1162.13913782387i</v>
      </c>
      <c r="E734" t="str">
        <f t="shared" si="194"/>
        <v>162.469536830087+0.0102216325306529i</v>
      </c>
      <c r="F734" t="str">
        <f t="shared" si="195"/>
        <v>2.90990990971135-10905.9597871285i</v>
      </c>
      <c r="G734" t="str">
        <f t="shared" si="196"/>
        <v>0.999999999931762-8.26062923767933E-06i</v>
      </c>
      <c r="H734" t="str">
        <f t="shared" si="197"/>
        <v>470.589184802672+0.329744601321141i</v>
      </c>
      <c r="I734" t="str">
        <f t="shared" si="198"/>
        <v>33.6192799330997-34747.7345499788i</v>
      </c>
      <c r="K734" t="str">
        <f t="shared" si="199"/>
        <v>0.0106249733451785-0.0000157056103659388i</v>
      </c>
      <c r="L734" t="str">
        <f t="shared" si="200"/>
        <v>0.00025-34.3421711688817i</v>
      </c>
      <c r="M734" t="str">
        <f t="shared" si="201"/>
        <v>0.0025-9.09057472117458i</v>
      </c>
      <c r="N734">
        <f t="shared" si="202"/>
        <v>90.090389364105036</v>
      </c>
      <c r="O734">
        <f t="shared" si="203"/>
        <v>66.047206785848317</v>
      </c>
      <c r="P734" s="3">
        <f t="shared" si="204"/>
        <v>66.047206785848317</v>
      </c>
      <c r="Q734" s="3">
        <f t="shared" si="205"/>
        <v>-89.909610635894964</v>
      </c>
      <c r="R734">
        <f t="shared" si="206"/>
        <v>90.090389364105036</v>
      </c>
      <c r="S734">
        <f t="shared" si="207"/>
        <v>1.3694999753289741E-2</v>
      </c>
      <c r="T734">
        <f t="shared" si="190"/>
        <v>66.047206785848317</v>
      </c>
    </row>
    <row r="735" spans="1:20" x14ac:dyDescent="0.25">
      <c r="A735">
        <f t="shared" si="191"/>
        <v>86.375204472378613</v>
      </c>
      <c r="B735">
        <f t="shared" si="208"/>
        <v>13.747040752352243</v>
      </c>
      <c r="C735" t="str">
        <f t="shared" si="192"/>
        <v>3.16486253509074-1998.53893603873i</v>
      </c>
      <c r="D735" t="str">
        <f t="shared" si="193"/>
        <v>3.47812499875829-1157.73972735842i</v>
      </c>
      <c r="E735" t="str">
        <f t="shared" si="194"/>
        <v>162.469536829084+0.0102604748224677i</v>
      </c>
      <c r="F735" t="str">
        <f t="shared" si="195"/>
        <v>2.90990990970983-10864.6740260127i</v>
      </c>
      <c r="G735" t="str">
        <f t="shared" si="196"/>
        <v>0.999999999931242-8.29201962877821E-06i</v>
      </c>
      <c r="H735" t="str">
        <f t="shared" si="197"/>
        <v>470.589192032656+0.330997626837018i</v>
      </c>
      <c r="I735" t="str">
        <f t="shared" si="198"/>
        <v>33.619279783978-34616.1934996498i</v>
      </c>
      <c r="K735" t="str">
        <f t="shared" si="199"/>
        <v>0.0106249731422175-0.0000157652913381406i</v>
      </c>
      <c r="L735" t="str">
        <f t="shared" si="200"/>
        <v>0.00025-34.2121649421018i</v>
      </c>
      <c r="M735" t="str">
        <f t="shared" si="201"/>
        <v>0.0025-9.0561613082034i</v>
      </c>
      <c r="N735">
        <f t="shared" si="202"/>
        <v>90.090732840451864</v>
      </c>
      <c r="O735">
        <f t="shared" si="203"/>
        <v>66.014263165271828</v>
      </c>
      <c r="P735" s="3">
        <f t="shared" si="204"/>
        <v>66.014263165271828</v>
      </c>
      <c r="Q735" s="3">
        <f t="shared" si="205"/>
        <v>-89.909267159548136</v>
      </c>
      <c r="R735">
        <f t="shared" si="206"/>
        <v>90.090732840451864</v>
      </c>
      <c r="S735">
        <f t="shared" si="207"/>
        <v>1.3747040752352243E-2</v>
      </c>
      <c r="T735">
        <f t="shared" si="190"/>
        <v>66.014263165271828</v>
      </c>
    </row>
    <row r="736" spans="1:20" x14ac:dyDescent="0.25">
      <c r="A736">
        <f t="shared" si="191"/>
        <v>86.703430249373653</v>
      </c>
      <c r="B736">
        <f t="shared" si="208"/>
        <v>13.799279507211182</v>
      </c>
      <c r="C736" t="str">
        <f t="shared" si="192"/>
        <v>3.16486248701444-1990.97326638482i</v>
      </c>
      <c r="D736" t="str">
        <f t="shared" si="193"/>
        <v>3.47812499874884-1153.35697136763i</v>
      </c>
      <c r="E736" t="str">
        <f t="shared" si="194"/>
        <v>162.469536828073+0.0102994647159998i</v>
      </c>
      <c r="F736" t="str">
        <f t="shared" si="195"/>
        <v>2.90990990970831-10823.5445568803i</v>
      </c>
      <c r="G736" t="str">
        <f t="shared" si="196"/>
        <v>0.999999999930719-8.32352930336321E-06i</v>
      </c>
      <c r="H736" t="str">
        <f t="shared" si="197"/>
        <v>470.589199317691+0.332255413804427i</v>
      </c>
      <c r="I736" t="str">
        <f t="shared" si="198"/>
        <v>33.6192796337204-34485.1504148856i</v>
      </c>
      <c r="K736" t="str">
        <f t="shared" si="199"/>
        <v>0.0106249729377111-0.0000158251990940636i</v>
      </c>
      <c r="L736" t="str">
        <f t="shared" si="200"/>
        <v>0.00025-34.0826508688004i</v>
      </c>
      <c r="M736" t="str">
        <f t="shared" si="201"/>
        <v>0.0025-9.02187817115306i</v>
      </c>
      <c r="N736">
        <f t="shared" si="202"/>
        <v>90.091077621971763</v>
      </c>
      <c r="O736">
        <f t="shared" si="203"/>
        <v>65.981319546266519</v>
      </c>
      <c r="P736" s="3">
        <f t="shared" si="204"/>
        <v>65.981319546266519</v>
      </c>
      <c r="Q736" s="3">
        <f t="shared" si="205"/>
        <v>-89.908922378028237</v>
      </c>
      <c r="R736">
        <f t="shared" si="206"/>
        <v>90.091077621971763</v>
      </c>
      <c r="S736">
        <f t="shared" si="207"/>
        <v>1.3799279507211182E-2</v>
      </c>
      <c r="T736">
        <f t="shared" si="190"/>
        <v>65.981319546266519</v>
      </c>
    </row>
    <row r="737" spans="1:20" x14ac:dyDescent="0.25">
      <c r="A737">
        <f t="shared" si="191"/>
        <v>87.032903284321279</v>
      </c>
      <c r="B737">
        <f t="shared" si="208"/>
        <v>13.851716769338585</v>
      </c>
      <c r="C737" t="str">
        <f t="shared" si="192"/>
        <v>3.16486243857205-1983.4362375498i</v>
      </c>
      <c r="D737" t="str">
        <f t="shared" si="193"/>
        <v>3.4781249987393-1148.99080680408i</v>
      </c>
      <c r="E737" t="str">
        <f t="shared" si="194"/>
        <v>162.469536827056+0.010338602772148i</v>
      </c>
      <c r="F737" t="str">
        <f t="shared" si="195"/>
        <v>2.90990990970677-10782.57078807i</v>
      </c>
      <c r="G737" t="str">
        <f t="shared" si="196"/>
        <v>0.999999999930191-8.35515871471158E-06i</v>
      </c>
      <c r="H737" t="str">
        <f t="shared" si="197"/>
        <v>470.589206658193+0.33351798031638i</v>
      </c>
      <c r="I737" t="str">
        <f t="shared" si="198"/>
        <v>33.6192794823189-34354.6034105871i</v>
      </c>
      <c r="K737" t="str">
        <f t="shared" si="199"/>
        <v>0.0106249727316476-0.000015885334495441i</v>
      </c>
      <c r="L737" t="str">
        <f t="shared" si="200"/>
        <v>0.00025-33.953627085874i</v>
      </c>
      <c r="M737" t="str">
        <f t="shared" si="201"/>
        <v>0.0025-8.98772481684903i</v>
      </c>
      <c r="N737">
        <f t="shared" si="202"/>
        <v>90.091423713623968</v>
      </c>
      <c r="O737">
        <f t="shared" si="203"/>
        <v>65.948375928844499</v>
      </c>
      <c r="P737" s="3">
        <f t="shared" si="204"/>
        <v>65.948375928844499</v>
      </c>
      <c r="Q737" s="3">
        <f t="shared" si="205"/>
        <v>-89.908576286376032</v>
      </c>
      <c r="R737">
        <f t="shared" si="206"/>
        <v>90.091423713623968</v>
      </c>
      <c r="S737">
        <f t="shared" si="207"/>
        <v>1.3851716769338586E-2</v>
      </c>
      <c r="T737">
        <f t="shared" si="190"/>
        <v>65.948375928844499</v>
      </c>
    </row>
    <row r="738" spans="1:20" x14ac:dyDescent="0.25">
      <c r="A738">
        <f t="shared" si="191"/>
        <v>87.363628316801709</v>
      </c>
      <c r="B738">
        <f t="shared" si="208"/>
        <v>13.904353293062073</v>
      </c>
      <c r="C738" t="str">
        <f t="shared" si="192"/>
        <v>3.1648623897608-1975.9277411109i</v>
      </c>
      <c r="D738" t="str">
        <f t="shared" si="193"/>
        <v>3.47812499872971-1144.64117085903i</v>
      </c>
      <c r="E738" t="str">
        <f t="shared" si="194"/>
        <v>162.469536826029+0.0103778895539425i</v>
      </c>
      <c r="F738" t="str">
        <f t="shared" si="195"/>
        <v>2.90990990970523-10741.7521301606i</v>
      </c>
      <c r="G738" t="str">
        <f t="shared" si="196"/>
        <v>0.99999999992966-8.38690831782302E-06i</v>
      </c>
      <c r="H738" t="str">
        <f t="shared" si="197"/>
        <v>470.589214054592+0.334785344534613i</v>
      </c>
      <c r="I738" t="str">
        <f t="shared" si="198"/>
        <v>33.619279329765-34224.550608793i</v>
      </c>
      <c r="K738" t="str">
        <f t="shared" si="199"/>
        <v>0.010624972524015-0.0000159456984072791i</v>
      </c>
      <c r="L738" t="str">
        <f t="shared" si="200"/>
        <v>0.00025-33.8250917372724i</v>
      </c>
      <c r="M738" t="str">
        <f t="shared" si="201"/>
        <v>0.0025-8.95370075398389i</v>
      </c>
      <c r="N738">
        <f t="shared" si="202"/>
        <v>90.091771120386568</v>
      </c>
      <c r="O738">
        <f t="shared" si="203"/>
        <v>65.91543231301749</v>
      </c>
      <c r="P738" s="3">
        <f t="shared" si="204"/>
        <v>65.91543231301749</v>
      </c>
      <c r="Q738" s="3">
        <f t="shared" si="205"/>
        <v>-89.908228879613432</v>
      </c>
      <c r="R738">
        <f t="shared" si="206"/>
        <v>90.091771120386568</v>
      </c>
      <c r="S738">
        <f t="shared" si="207"/>
        <v>1.3904353293062072E-2</v>
      </c>
      <c r="T738">
        <f t="shared" si="190"/>
        <v>65.91543231301749</v>
      </c>
    </row>
    <row r="739" spans="1:20" x14ac:dyDescent="0.25">
      <c r="A739">
        <f t="shared" si="191"/>
        <v>87.69561010440556</v>
      </c>
      <c r="B739">
        <f t="shared" si="208"/>
        <v>13.95718983557571</v>
      </c>
      <c r="C739" t="str">
        <f t="shared" si="192"/>
        <v>3.16486234057793-1968.44766905593i</v>
      </c>
      <c r="D739" t="str">
        <f t="shared" si="193"/>
        <v>3.47812499872004-1140.3080009615i</v>
      </c>
      <c r="E739" t="str">
        <f t="shared" si="194"/>
        <v>162.469536824996+0.010417325626552i</v>
      </c>
      <c r="F739" t="str">
        <f t="shared" si="195"/>
        <v>2.90990990970367-10701.0879959617i</v>
      </c>
      <c r="G739" t="str">
        <f t="shared" si="196"/>
        <v>0.999999999929124-8.41877856942624E-06i</v>
      </c>
      <c r="H739" t="str">
        <f t="shared" si="197"/>
        <v>470.589221507311+0.336057524689871i</v>
      </c>
      <c r="I739" t="str">
        <f t="shared" si="198"/>
        <v>33.6192791760486-34094.9901386489i</v>
      </c>
      <c r="K739" t="str">
        <f t="shared" si="199"/>
        <v>0.0106249723148014-0.0000160062916978711i</v>
      </c>
      <c r="L739" t="str">
        <f t="shared" si="200"/>
        <v>0.00025-33.6970429739713i</v>
      </c>
      <c r="M739" t="str">
        <f t="shared" si="201"/>
        <v>0.0025-8.91980549311005i</v>
      </c>
      <c r="N739">
        <f t="shared" si="202"/>
        <v>90.092119847256541</v>
      </c>
      <c r="O739">
        <f t="shared" si="203"/>
        <v>65.882488698797857</v>
      </c>
      <c r="P739" s="3">
        <f t="shared" si="204"/>
        <v>65.882488698797857</v>
      </c>
      <c r="Q739" s="3">
        <f t="shared" si="205"/>
        <v>-89.907880152743459</v>
      </c>
      <c r="R739">
        <f t="shared" si="206"/>
        <v>90.092119847256541</v>
      </c>
      <c r="S739">
        <f t="shared" si="207"/>
        <v>1.3957189835575709E-2</v>
      </c>
      <c r="T739">
        <f t="shared" si="190"/>
        <v>65.882488698797857</v>
      </c>
    </row>
    <row r="740" spans="1:20" x14ac:dyDescent="0.25">
      <c r="A740">
        <f t="shared" si="191"/>
        <v>88.0288534228023</v>
      </c>
      <c r="B740">
        <f t="shared" si="208"/>
        <v>14.010227156950897</v>
      </c>
      <c r="C740" t="str">
        <f t="shared" si="192"/>
        <v>3.16486229102047-1960.99591378154i</v>
      </c>
      <c r="D740" t="str">
        <f t="shared" si="193"/>
        <v>3.47812499871029-1135.9912347774i</v>
      </c>
      <c r="E740" t="str">
        <f t="shared" si="194"/>
        <v>162.469536823955+0.0104569115572935i</v>
      </c>
      <c r="F740" t="str">
        <f t="shared" si="195"/>
        <v>2.90990990970209-10660.5778005064i</v>
      </c>
      <c r="G740" t="str">
        <f t="shared" si="196"/>
        <v>0.999999999928584-0.0000084507699279855i</v>
      </c>
      <c r="H740" t="str">
        <f t="shared" si="197"/>
        <v>470.58922901678+0.337334539082195i</v>
      </c>
      <c r="I740" t="str">
        <f t="shared" si="198"/>
        <v>33.619279021163-33965.9201363852i</v>
      </c>
      <c r="K740" t="str">
        <f t="shared" si="199"/>
        <v>0.0106249721039947-0.0000160671152388095i</v>
      </c>
      <c r="L740" t="str">
        <f t="shared" si="200"/>
        <v>0.00025-33.5694789539463i</v>
      </c>
      <c r="M740" t="str">
        <f t="shared" si="201"/>
        <v>0.0025-8.88603854663288i</v>
      </c>
      <c r="N740">
        <f t="shared" si="202"/>
        <v>90.092469899249863</v>
      </c>
      <c r="O740">
        <f t="shared" si="203"/>
        <v>65.849545086197836</v>
      </c>
      <c r="P740" s="3">
        <f t="shared" si="204"/>
        <v>65.849545086197836</v>
      </c>
      <c r="Q740" s="3">
        <f t="shared" si="205"/>
        <v>-89.907530100750137</v>
      </c>
      <c r="R740">
        <f t="shared" si="206"/>
        <v>90.092469899249863</v>
      </c>
      <c r="S740">
        <f t="shared" si="207"/>
        <v>1.4010227156950897E-2</v>
      </c>
      <c r="T740">
        <f t="shared" si="190"/>
        <v>65.849545086197836</v>
      </c>
    </row>
    <row r="741" spans="1:20" x14ac:dyDescent="0.25">
      <c r="A741">
        <f t="shared" si="191"/>
        <v>88.363363065808954</v>
      </c>
      <c r="B741">
        <f t="shared" si="208"/>
        <v>14.063466020147311</v>
      </c>
      <c r="C741" t="str">
        <f t="shared" si="192"/>
        <v>3.16486224108569-1953.57236809171i</v>
      </c>
      <c r="D741" t="str">
        <f t="shared" si="193"/>
        <v>3.47812499870047-1131.69081020859i</v>
      </c>
      <c r="E741" t="str">
        <f t="shared" si="194"/>
        <v>162.469536822905+0.0104966479156407i</v>
      </c>
      <c r="F741" t="str">
        <f t="shared" si="195"/>
        <v>2.90990990970052-10620.2209610416i</v>
      </c>
      <c r="G741" t="str">
        <f t="shared" si="196"/>
        <v>0.999999999928041-8.48288285370724E-06i</v>
      </c>
      <c r="H741" t="str">
        <f t="shared" si="197"/>
        <v>470.589236583428+0.338616406081126i</v>
      </c>
      <c r="I741" t="str">
        <f t="shared" si="198"/>
        <v>33.6192788650973-33837.3387452851i</v>
      </c>
      <c r="K741" t="str">
        <f t="shared" si="199"/>
        <v>0.0106249718915829-0.0000161281699049979i</v>
      </c>
      <c r="L741" t="str">
        <f t="shared" si="200"/>
        <v>0.00025-33.4423978421462i</v>
      </c>
      <c r="M741" t="str">
        <f t="shared" si="201"/>
        <v>0.0025-8.8523994288034i</v>
      </c>
      <c r="N741">
        <f t="shared" si="202"/>
        <v>90.092821281401541</v>
      </c>
      <c r="O741">
        <f t="shared" si="203"/>
        <v>65.816601475229675</v>
      </c>
      <c r="P741" s="3">
        <f t="shared" si="204"/>
        <v>65.816601475229675</v>
      </c>
      <c r="Q741" s="3">
        <f t="shared" si="205"/>
        <v>-89.907178718598459</v>
      </c>
      <c r="R741">
        <f t="shared" si="206"/>
        <v>90.092821281401541</v>
      </c>
      <c r="S741">
        <f t="shared" si="207"/>
        <v>1.4063466020147311E-2</v>
      </c>
      <c r="T741">
        <f t="shared" si="190"/>
        <v>65.816601475229675</v>
      </c>
    </row>
    <row r="742" spans="1:20" x14ac:dyDescent="0.25">
      <c r="A742">
        <f t="shared" si="191"/>
        <v>88.699143845459034</v>
      </c>
      <c r="B742">
        <f t="shared" si="208"/>
        <v>14.116907191023872</v>
      </c>
      <c r="C742" t="str">
        <f t="shared" si="192"/>
        <v>3.16486219077072-1946.17692519626i</v>
      </c>
      <c r="D742" t="str">
        <f t="shared" si="193"/>
        <v>3.47812499869058-1127.40666539202i</v>
      </c>
      <c r="E742" t="str">
        <f t="shared" si="194"/>
        <v>162.469536821847+0.0105365352732301i</v>
      </c>
      <c r="F742" t="str">
        <f t="shared" si="195"/>
        <v>2.90990990969892-10580.0168970209i</v>
      </c>
      <c r="G742" t="str">
        <f t="shared" si="196"/>
        <v>0.999999999927493-8.51511780854666E-06i</v>
      </c>
      <c r="H742" t="str">
        <f t="shared" si="197"/>
        <v>470.589244207692+0.339903144126019i</v>
      </c>
      <c r="I742" t="str">
        <f t="shared" si="198"/>
        <v>33.6192787078432-33709.2441156633i</v>
      </c>
      <c r="K742" t="str">
        <f t="shared" si="199"/>
        <v>0.0106249716775537-0.000016189456574664i</v>
      </c>
      <c r="L742" t="str">
        <f t="shared" si="200"/>
        <v>0.00025-33.3157978104664i</v>
      </c>
      <c r="M742" t="str">
        <f t="shared" si="201"/>
        <v>0.0025-8.81888765571167i</v>
      </c>
      <c r="N742">
        <f t="shared" si="202"/>
        <v>90.093173998765764</v>
      </c>
      <c r="O742">
        <f t="shared" si="203"/>
        <v>65.783657865905866</v>
      </c>
      <c r="P742" s="3">
        <f t="shared" si="204"/>
        <v>65.783657865905866</v>
      </c>
      <c r="Q742" s="3">
        <f t="shared" si="205"/>
        <v>-89.906826001234236</v>
      </c>
      <c r="R742">
        <f t="shared" si="206"/>
        <v>90.093173998765764</v>
      </c>
      <c r="S742">
        <f t="shared" si="207"/>
        <v>1.4116907191023872E-2</v>
      </c>
      <c r="T742">
        <f t="shared" si="190"/>
        <v>65.783657865905866</v>
      </c>
    </row>
    <row r="743" spans="1:20" x14ac:dyDescent="0.25">
      <c r="A743">
        <f t="shared" si="191"/>
        <v>89.036200592071779</v>
      </c>
      <c r="B743">
        <f t="shared" si="208"/>
        <v>14.170551438349763</v>
      </c>
      <c r="C743" t="str">
        <f t="shared" si="192"/>
        <v>3.16486214007256-1938.80947870928i</v>
      </c>
      <c r="D743" t="str">
        <f t="shared" si="193"/>
        <v>3.4781249986806-1123.13873869884i</v>
      </c>
      <c r="E743" t="str">
        <f t="shared" si="194"/>
        <v>162.469536820782+0.0105765742038709i</v>
      </c>
      <c r="F743" t="str">
        <f t="shared" si="195"/>
        <v>2.90990990969731-10539.9650300952i</v>
      </c>
      <c r="G743" t="str">
        <f t="shared" si="196"/>
        <v>0.999999999926941-8.54747525621442E-06i</v>
      </c>
      <c r="H743" t="str">
        <f t="shared" si="197"/>
        <v>470.58925189001+0.341194771726303i</v>
      </c>
      <c r="I743" t="str">
        <f t="shared" si="198"/>
        <v>33.6192785493921-33581.634404835i</v>
      </c>
      <c r="K743" t="str">
        <f t="shared" si="199"/>
        <v>0.0106249714618948-0.0000162509761293726i</v>
      </c>
      <c r="L743" t="str">
        <f t="shared" si="200"/>
        <v>0.00025-33.189677037723i</v>
      </c>
      <c r="M743" t="str">
        <f t="shared" si="201"/>
        <v>0.0025-8.78550274527959i</v>
      </c>
      <c r="N743">
        <f t="shared" si="202"/>
        <v>90.093528056415821</v>
      </c>
      <c r="O743">
        <f t="shared" si="203"/>
        <v>65.750714258239029</v>
      </c>
      <c r="P743" s="3">
        <f t="shared" si="204"/>
        <v>65.750714258239029</v>
      </c>
      <c r="Q743" s="3">
        <f t="shared" si="205"/>
        <v>-89.906471943584179</v>
      </c>
      <c r="R743">
        <f t="shared" si="206"/>
        <v>90.093528056415821</v>
      </c>
      <c r="S743">
        <f t="shared" si="207"/>
        <v>1.4170551438349763E-2</v>
      </c>
      <c r="T743">
        <f t="shared" si="190"/>
        <v>65.750714258239029</v>
      </c>
    </row>
    <row r="744" spans="1:20" x14ac:dyDescent="0.25">
      <c r="A744">
        <f t="shared" si="191"/>
        <v>89.374538154321669</v>
      </c>
      <c r="B744">
        <f t="shared" si="208"/>
        <v>14.224399533815493</v>
      </c>
      <c r="C744" t="str">
        <f t="shared" si="192"/>
        <v>3.16486208898844-1931.46992264753i</v>
      </c>
      <c r="D744" t="str">
        <f t="shared" si="193"/>
        <v>3.47812499867056-1118.88696873347i</v>
      </c>
      <c r="E744" t="str">
        <f t="shared" si="194"/>
        <v>162.469536819708+0.0106167652835535i</v>
      </c>
      <c r="F744" t="str">
        <f t="shared" si="195"/>
        <v>2.90990990969569-10500.064784105i</v>
      </c>
      <c r="G744" t="str">
        <f t="shared" si="196"/>
        <v>0.999999999926384-8.57995566218326E-06i</v>
      </c>
      <c r="H744" t="str">
        <f t="shared" si="197"/>
        <v>470.589259630824+0.34249130746171i</v>
      </c>
      <c r="I744" t="str">
        <f t="shared" si="198"/>
        <v>33.6192783897338-33454.5077770917i</v>
      </c>
      <c r="K744" t="str">
        <f t="shared" si="199"/>
        <v>0.0106249712445938-0.0000163127294540373i</v>
      </c>
      <c r="L744" t="str">
        <f t="shared" si="200"/>
        <v>0.00025-33.0640337096264i</v>
      </c>
      <c r="M744" t="str">
        <f t="shared" si="201"/>
        <v>0.0025-8.75224421725404i</v>
      </c>
      <c r="N744">
        <f t="shared" si="202"/>
        <v>90.093883459444399</v>
      </c>
      <c r="O744">
        <f t="shared" si="203"/>
        <v>65.717770652241541</v>
      </c>
      <c r="P744" s="3">
        <f t="shared" si="204"/>
        <v>65.717770652241541</v>
      </c>
      <c r="Q744" s="3">
        <f t="shared" si="205"/>
        <v>-89.906116540555601</v>
      </c>
      <c r="R744">
        <f t="shared" si="206"/>
        <v>90.093883459444399</v>
      </c>
      <c r="S744">
        <f t="shared" si="207"/>
        <v>1.4224399533815494E-2</v>
      </c>
      <c r="T744">
        <f t="shared" si="190"/>
        <v>65.717770652241541</v>
      </c>
    </row>
    <row r="745" spans="1:20" x14ac:dyDescent="0.25">
      <c r="A745">
        <f t="shared" si="191"/>
        <v>89.714161399308082</v>
      </c>
      <c r="B745">
        <f t="shared" si="208"/>
        <v>14.278452252043992</v>
      </c>
      <c r="C745" t="str">
        <f t="shared" si="192"/>
        <v>3.16486203751536-1924.15815142906i</v>
      </c>
      <c r="D745" t="str">
        <f t="shared" si="193"/>
        <v>3.47812499866043-1114.65129433278i</v>
      </c>
      <c r="E745" t="str">
        <f t="shared" si="194"/>
        <v>162.469536818626+0.0106571090904576i</v>
      </c>
      <c r="F745" t="str">
        <f t="shared" si="195"/>
        <v>2.90990990969406-10460.3155850719i</v>
      </c>
      <c r="G745" t="str">
        <f t="shared" si="196"/>
        <v>0.999999999925824-8.61255949369473E-06i</v>
      </c>
      <c r="H745" t="str">
        <f t="shared" si="197"/>
        <v>470.58926743058+0.343792769982591i</v>
      </c>
      <c r="I745" t="str">
        <f t="shared" si="198"/>
        <v>33.6192782288598-33327.8624036746i</v>
      </c>
      <c r="K745" t="str">
        <f t="shared" si="199"/>
        <v>0.0106249710256382-0.0000163747174369343i</v>
      </c>
      <c r="L745" t="str">
        <f t="shared" si="200"/>
        <v>0.00025-32.9388660187551i</v>
      </c>
      <c r="M745" t="str">
        <f t="shared" si="201"/>
        <v>0.0025-8.71911159319993i</v>
      </c>
      <c r="N745">
        <f t="shared" si="202"/>
        <v>90.094240212963456</v>
      </c>
      <c r="O745">
        <f t="shared" si="203"/>
        <v>65.684827047926262</v>
      </c>
      <c r="P745" s="3">
        <f t="shared" si="204"/>
        <v>65.684827047926262</v>
      </c>
      <c r="Q745" s="3">
        <f t="shared" si="205"/>
        <v>-89.905759787036544</v>
      </c>
      <c r="R745">
        <f t="shared" si="206"/>
        <v>90.094240212963456</v>
      </c>
      <c r="S745">
        <f t="shared" si="207"/>
        <v>1.4278452252043992E-2</v>
      </c>
      <c r="T745">
        <f t="shared" si="190"/>
        <v>65.684827047926262</v>
      </c>
    </row>
    <row r="746" spans="1:20" x14ac:dyDescent="0.25">
      <c r="A746">
        <f t="shared" si="191"/>
        <v>90.055075212625454</v>
      </c>
      <c r="B746">
        <f t="shared" si="208"/>
        <v>14.33271037060176</v>
      </c>
      <c r="C746" t="str">
        <f t="shared" si="192"/>
        <v>3.16486198565025-1916.87405987158i</v>
      </c>
      <c r="D746" t="str">
        <f t="shared" si="193"/>
        <v>3.47812499865023-1110.43165456518i</v>
      </c>
      <c r="E746" t="str">
        <f t="shared" si="194"/>
        <v>162.469536817536+0.0106976062049584i</v>
      </c>
      <c r="F746" t="str">
        <f t="shared" si="195"/>
        <v>2.90990990969242-10420.7168611902i</v>
      </c>
      <c r="G746" t="str">
        <f t="shared" si="196"/>
        <v>0.999999999925259-8.64528721976588E-06i</v>
      </c>
      <c r="H746" t="str">
        <f t="shared" si="197"/>
        <v>470.589275289731+0.345099178010172i</v>
      </c>
      <c r="I746" t="str">
        <f t="shared" si="198"/>
        <v>33.6192780667618-33201.6964627471i</v>
      </c>
      <c r="K746" t="str">
        <f t="shared" si="199"/>
        <v>0.0106249708050153-0.0000164369409697147i</v>
      </c>
      <c r="L746" t="str">
        <f t="shared" si="200"/>
        <v>0.00025-32.8141721645299i</v>
      </c>
      <c r="M746" t="str">
        <f t="shared" si="201"/>
        <v>0.0025-8.68610439649325i</v>
      </c>
      <c r="N746">
        <f t="shared" si="202"/>
        <v>90.094598322104375</v>
      </c>
      <c r="O746">
        <f t="shared" si="203"/>
        <v>65.651883445305955</v>
      </c>
      <c r="P746" s="3">
        <f t="shared" si="204"/>
        <v>65.651883445305955</v>
      </c>
      <c r="Q746" s="3">
        <f t="shared" si="205"/>
        <v>-89.905401677895625</v>
      </c>
      <c r="R746">
        <f t="shared" si="206"/>
        <v>90.094598322104375</v>
      </c>
      <c r="S746">
        <f t="shared" si="207"/>
        <v>1.433271037060176E-2</v>
      </c>
      <c r="T746">
        <f t="shared" si="190"/>
        <v>65.651883445305955</v>
      </c>
    </row>
    <row r="747" spans="1:20" x14ac:dyDescent="0.25">
      <c r="A747">
        <f t="shared" si="191"/>
        <v>90.397284498433436</v>
      </c>
      <c r="B747">
        <f t="shared" si="208"/>
        <v>14.387174670010047</v>
      </c>
      <c r="C747" t="str">
        <f t="shared" si="192"/>
        <v>3.1648619333903-1909.617543191i</v>
      </c>
      <c r="D747" t="str">
        <f t="shared" si="193"/>
        <v>3.47812499863996-1106.22798872973i</v>
      </c>
      <c r="E747" t="str">
        <f t="shared" si="194"/>
        <v>162.469536816437+0.0107382572096389i</v>
      </c>
      <c r="F747" t="str">
        <f t="shared" si="195"/>
        <v>2.90990990969076-10381.268042819i</v>
      </c>
      <c r="G747" t="str">
        <f t="shared" si="196"/>
        <v>0.99999999992469-8.67813931119606E-06i</v>
      </c>
      <c r="H747" t="str">
        <f t="shared" si="197"/>
        <v>470.589283208719+0.34641055033677i</v>
      </c>
      <c r="I747" t="str">
        <f t="shared" si="198"/>
        <v>33.6192779034284-33076.0081393693i</v>
      </c>
      <c r="K747" t="str">
        <f t="shared" si="199"/>
        <v>0.0106249705827126-0.0000164994009474169i</v>
      </c>
      <c r="L747" t="str">
        <f t="shared" si="200"/>
        <v>0.00025-32.6899503531878i</v>
      </c>
      <c r="M747" t="str">
        <f t="shared" si="201"/>
        <v>0.0025-8.65322215231445i</v>
      </c>
      <c r="N747">
        <f t="shared" si="202"/>
        <v>90.094957792018064</v>
      </c>
      <c r="O747">
        <f t="shared" si="203"/>
        <v>65.618939844393594</v>
      </c>
      <c r="P747" s="3">
        <f t="shared" si="204"/>
        <v>65.618939844393594</v>
      </c>
      <c r="Q747" s="3">
        <f t="shared" si="205"/>
        <v>-89.905042207981936</v>
      </c>
      <c r="R747">
        <f t="shared" si="206"/>
        <v>90.094957792018064</v>
      </c>
      <c r="S747">
        <f t="shared" si="207"/>
        <v>1.4387174670010047E-2</v>
      </c>
      <c r="T747">
        <f t="shared" si="190"/>
        <v>65.618939844393594</v>
      </c>
    </row>
    <row r="748" spans="1:20" x14ac:dyDescent="0.25">
      <c r="A748">
        <f t="shared" si="191"/>
        <v>90.740794179527498</v>
      </c>
      <c r="B748">
        <f t="shared" si="208"/>
        <v>14.441845933756086</v>
      </c>
      <c r="C748" t="str">
        <f t="shared" si="192"/>
        <v>3.16486188073236-1902.38849699988i</v>
      </c>
      <c r="D748" t="str">
        <f t="shared" si="193"/>
        <v>3.4781249986296-1102.04023635529i</v>
      </c>
      <c r="E748" t="str">
        <f t="shared" si="194"/>
        <v>162.46953681533+0.010779062689293i</v>
      </c>
      <c r="F748" t="str">
        <f t="shared" si="195"/>
        <v>2.9099099096891-10341.9685624739i</v>
      </c>
      <c r="G748" t="str">
        <f t="shared" si="196"/>
        <v>0.999999999924116-8.71111624057361E-06i</v>
      </c>
      <c r="H748" t="str">
        <f t="shared" si="197"/>
        <v>470.589291188011+0.347726905826146i</v>
      </c>
      <c r="I748" t="str">
        <f t="shared" si="198"/>
        <v>33.6192777388519-32950.7956254736i</v>
      </c>
      <c r="K748" t="str">
        <f t="shared" si="199"/>
        <v>0.0106249703587171-0.00001656209826848i</v>
      </c>
      <c r="L748" t="str">
        <f t="shared" si="200"/>
        <v>0.00025-32.5661987977564i</v>
      </c>
      <c r="M748" t="str">
        <f t="shared" si="201"/>
        <v>0.0025-8.62046438764138i</v>
      </c>
      <c r="N748">
        <f t="shared" si="202"/>
        <v>90.09531862787496</v>
      </c>
      <c r="O748">
        <f t="shared" si="203"/>
        <v>65.585996245202125</v>
      </c>
      <c r="P748" s="3">
        <f t="shared" si="204"/>
        <v>65.585996245202125</v>
      </c>
      <c r="Q748" s="3">
        <f t="shared" si="205"/>
        <v>-89.90468137212504</v>
      </c>
      <c r="R748">
        <f t="shared" si="206"/>
        <v>90.09531862787496</v>
      </c>
      <c r="S748">
        <f t="shared" si="207"/>
        <v>1.4441845933756086E-2</v>
      </c>
      <c r="T748">
        <f t="shared" ref="T748:T811" si="209">P748</f>
        <v>65.585996245202125</v>
      </c>
    </row>
    <row r="749" spans="1:20" x14ac:dyDescent="0.25">
      <c r="A749">
        <f t="shared" ref="A749:A812" si="210">2*PI()*B749</f>
        <v>91.085609197409696</v>
      </c>
      <c r="B749">
        <f t="shared" si="208"/>
        <v>14.49672494830436</v>
      </c>
      <c r="C749" t="str">
        <f t="shared" ref="C749:C812" si="211">IMPRODUCT(D749,E749,$C$40,,K749,$C$41)</f>
        <v>3.16486182767354-1895.18681730596i</v>
      </c>
      <c r="D749" t="str">
        <f t="shared" ref="D749:D812" si="212">IMDIV(IMPRODUCT($C$37,$C$38,COMPLEX(1,A749/$C$38)),IMSUM(-1*A749*A749/$C$39,COMPLEX(0,1*A749)))</f>
        <v>3.47812499861917-1097.86833719962i</v>
      </c>
      <c r="E749" t="str">
        <f t="shared" ref="E749:E812" si="213">IMDIV(IMPRODUCT(IMSUM(F749,G749),$C$29,H749),IMSUM(1,I749))</f>
        <v>162.469536814215+0.0108200232309404i</v>
      </c>
      <c r="F749" t="str">
        <f t="shared" ref="F749:F812" si="214">IMDIV(IMPRODUCT($C$14,$C$15,COMPLEX(1,A749/$C$15)),IMSUM(-1*A749*A749/$C$16,COMPLEX(0,A749)))</f>
        <v>2.90990990968741-10302.8178548186i</v>
      </c>
      <c r="G749" t="str">
        <f t="shared" ref="G749:G812" si="215">IMDIV(1,COMPLEX(1,A749*$C$9*$C$10))</f>
        <v>0.999999999923539-8.74421848228274E-06i</v>
      </c>
      <c r="H749" t="str">
        <f t="shared" ref="H749:H812" si="216">IMDIV($C$3,IMSUM(K749,COMPLEX(0,$C$28*A749)))</f>
        <v>470.589299228057+0.349048263413719i</v>
      </c>
      <c r="I749" t="str">
        <f t="shared" ref="I749:I812" si="217">IMPRODUCT(F749,$C$29,H749,$C$31)</f>
        <v>33.6192775730219-32826.057119835i</v>
      </c>
      <c r="K749" t="str">
        <f t="shared" ref="K749:K812" si="218">IF($C$26&lt;=0,IMDIV(1,IMSUM(IMDIV(1,L749),1/$C$18)),IMDIV(1,IMSUM(IMDIV(1,L749),1/$C$18,IMDIV(1,M749))))</f>
        <v>0.0106249701330161-0.0000166250338347569i</v>
      </c>
      <c r="L749" t="str">
        <f t="shared" ref="L749:L812" si="219">IMSUM($C$21/$C$22,IMDIV(1,COMPLEX(0,$C$20*$C$22*A749)))</f>
        <v>0.00025-32.4429157180279i</v>
      </c>
      <c r="M749" t="str">
        <f t="shared" ref="M749:M812" si="220">IMSUM($C$25/$C$26,IMDIV(1,COMPLEX(0,$C$24*$C$26*A749)))</f>
        <v>0.0025-8.58783063124263i</v>
      </c>
      <c r="N749">
        <f t="shared" ref="N749:N812" si="221">ABS(R749)</f>
        <v>90.095680834865163</v>
      </c>
      <c r="O749">
        <f t="shared" ref="O749:O812" si="222">ABS(P749)</f>
        <v>65.553052647744636</v>
      </c>
      <c r="P749" s="3">
        <f t="shared" ref="P749:P812" si="223">20*LOG10(IMABS(C749))</f>
        <v>65.553052647744636</v>
      </c>
      <c r="Q749" s="3">
        <f t="shared" ref="Q749:Q812" si="224">IMARGUMENT(C749)*180/PI()</f>
        <v>-89.904319165134837</v>
      </c>
      <c r="R749">
        <f t="shared" ref="R749:R812" si="225">IF(Q749&lt;0,Q749+180,Q749-180)</f>
        <v>90.095680834865163</v>
      </c>
      <c r="S749">
        <f t="shared" ref="S749:S812" si="226">B749/1000</f>
        <v>1.4496724948304359E-2</v>
      </c>
      <c r="T749">
        <f t="shared" si="209"/>
        <v>65.553052647744636</v>
      </c>
    </row>
    <row r="750" spans="1:20" x14ac:dyDescent="0.25">
      <c r="A750">
        <f t="shared" si="210"/>
        <v>91.431734512359853</v>
      </c>
      <c r="B750">
        <f t="shared" ref="B750:B813" si="227">B749*(1+B$42)</f>
        <v>14.551812503107916</v>
      </c>
      <c r="C750" t="str">
        <f t="shared" si="211"/>
        <v>3.16486177421067-1888.01240051068i</v>
      </c>
      <c r="D750" t="str">
        <f t="shared" si="212"/>
        <v>3.47812499860866-1093.71223124857i</v>
      </c>
      <c r="E750" t="str">
        <f t="shared" si="213"/>
        <v>162.469536813091+0.0108611394238301i</v>
      </c>
      <c r="F750" t="str">
        <f t="shared" si="214"/>
        <v>2.90990990968571-10263.815356657i</v>
      </c>
      <c r="G750" t="str">
        <f t="shared" si="215"/>
        <v>0.999999999922957-0.0000087774465125103i</v>
      </c>
      <c r="H750" t="str">
        <f t="shared" si="216"/>
        <v>470.589307329325+0.350374642106863i</v>
      </c>
      <c r="I750" t="str">
        <f t="shared" si="217"/>
        <v>33.6192774059293-32701.7908280486i</v>
      </c>
      <c r="K750" t="str">
        <f t="shared" si="218"/>
        <v>0.0106249699055965-0.0000166882085515266i</v>
      </c>
      <c r="L750" t="str">
        <f t="shared" si="219"/>
        <v>0.00025-32.3200993405338i</v>
      </c>
      <c r="M750" t="str">
        <f t="shared" si="220"/>
        <v>0.0025-8.5553204136707i</v>
      </c>
      <c r="N750">
        <f t="shared" si="221"/>
        <v>90.096044418198503</v>
      </c>
      <c r="O750">
        <f t="shared" si="222"/>
        <v>65.520109052034442</v>
      </c>
      <c r="P750" s="3">
        <f t="shared" si="223"/>
        <v>65.520109052034442</v>
      </c>
      <c r="Q750" s="3">
        <f t="shared" si="224"/>
        <v>-89.903955581801497</v>
      </c>
      <c r="R750">
        <f t="shared" si="225"/>
        <v>90.096044418198503</v>
      </c>
      <c r="S750">
        <f t="shared" si="226"/>
        <v>1.4551812503107915E-2</v>
      </c>
      <c r="T750">
        <f t="shared" si="209"/>
        <v>65.520109052034442</v>
      </c>
    </row>
    <row r="751" spans="1:20" x14ac:dyDescent="0.25">
      <c r="A751">
        <f t="shared" si="210"/>
        <v>91.77917510350683</v>
      </c>
      <c r="B751">
        <f t="shared" si="227"/>
        <v>14.607109390619726</v>
      </c>
      <c r="C751" t="str">
        <f t="shared" si="211"/>
        <v>3.1648617203407-1880.86514340762i</v>
      </c>
      <c r="D751" t="str">
        <f t="shared" si="212"/>
        <v>3.47812499859806-1089.57185871515i</v>
      </c>
      <c r="E751" t="str">
        <f t="shared" si="213"/>
        <v>162.469536811959+0.0109024118594492i</v>
      </c>
      <c r="F751" t="str">
        <f t="shared" si="214"/>
        <v>2.90990990968402-10224.9605069252i</v>
      </c>
      <c r="G751" t="str">
        <f t="shared" si="215"/>
        <v>0.99999999992237-8.81080080925268E-06i</v>
      </c>
      <c r="H751" t="str">
        <f t="shared" si="216"/>
        <v>470.589315492281+0.351706060985164i</v>
      </c>
      <c r="I751" t="str">
        <f t="shared" si="217"/>
        <v>33.6192772375644-32577.9949625023i</v>
      </c>
      <c r="K751" t="str">
        <f t="shared" si="218"/>
        <v>0.0106249696764452-0.0000167516233275075i</v>
      </c>
      <c r="L751" t="str">
        <f t="shared" si="219"/>
        <v>0.00025-32.1977478985195i</v>
      </c>
      <c r="M751" t="str">
        <f t="shared" si="220"/>
        <v>0.0025-8.52293326725515i</v>
      </c>
      <c r="N751">
        <f t="shared" si="221"/>
        <v>90.096409383104572</v>
      </c>
      <c r="O751">
        <f t="shared" si="222"/>
        <v>65.487165458084689</v>
      </c>
      <c r="P751" s="3">
        <f t="shared" si="223"/>
        <v>65.487165458084689</v>
      </c>
      <c r="Q751" s="3">
        <f t="shared" si="224"/>
        <v>-89.903590616895428</v>
      </c>
      <c r="R751">
        <f t="shared" si="225"/>
        <v>90.096409383104572</v>
      </c>
      <c r="S751">
        <f t="shared" si="226"/>
        <v>1.4607109390619726E-2</v>
      </c>
      <c r="T751">
        <f t="shared" si="209"/>
        <v>65.487165458084689</v>
      </c>
    </row>
    <row r="752" spans="1:20" x14ac:dyDescent="0.25">
      <c r="A752">
        <f t="shared" si="210"/>
        <v>92.127935968900147</v>
      </c>
      <c r="B752">
        <f t="shared" si="227"/>
        <v>14.662616406304082</v>
      </c>
      <c r="C752" t="str">
        <f t="shared" si="211"/>
        <v>3.16486166606055-1873.74494318112i</v>
      </c>
      <c r="D752" t="str">
        <f t="shared" si="212"/>
        <v>3.47812499858739-1085.44716003872i</v>
      </c>
      <c r="E752" t="str">
        <f t="shared" si="213"/>
        <v>162.469536810819+0.0109438411315346i</v>
      </c>
      <c r="F752" t="str">
        <f t="shared" si="214"/>
        <v>2.90990990968229-10186.252746683i</v>
      </c>
      <c r="G752" t="str">
        <f t="shared" si="215"/>
        <v>0.999999999921779-8.84428185232261E-06i</v>
      </c>
      <c r="H752" t="str">
        <f t="shared" si="216"/>
        <v>470.589323717392+0.353042539200718i</v>
      </c>
      <c r="I752" t="str">
        <f t="shared" si="217"/>
        <v>33.6192770679176-32454.6677423505i</v>
      </c>
      <c r="K752" t="str">
        <f t="shared" si="218"/>
        <v>0.0106249694455491-0.000016815279074871i</v>
      </c>
      <c r="L752" t="str">
        <f t="shared" si="219"/>
        <v>0.00025-32.0758596319182i</v>
      </c>
      <c r="M752" t="str">
        <f t="shared" si="220"/>
        <v>0.0025-8.49066872609598i</v>
      </c>
      <c r="N752">
        <f t="shared" si="221"/>
        <v>90.096775734832846</v>
      </c>
      <c r="O752">
        <f t="shared" si="222"/>
        <v>65.454221865908963</v>
      </c>
      <c r="P752" s="3">
        <f t="shared" si="223"/>
        <v>65.454221865908963</v>
      </c>
      <c r="Q752" s="3">
        <f t="shared" si="224"/>
        <v>-89.903224265167154</v>
      </c>
      <c r="R752">
        <f t="shared" si="225"/>
        <v>90.096775734832846</v>
      </c>
      <c r="S752">
        <f t="shared" si="226"/>
        <v>1.4662616406304082E-2</v>
      </c>
      <c r="T752">
        <f t="shared" si="209"/>
        <v>65.454221865908963</v>
      </c>
    </row>
    <row r="753" spans="1:20" x14ac:dyDescent="0.25">
      <c r="A753">
        <f t="shared" si="210"/>
        <v>92.478022125581973</v>
      </c>
      <c r="B753">
        <f t="shared" si="227"/>
        <v>14.718334348648037</v>
      </c>
      <c r="C753" t="str">
        <f t="shared" si="211"/>
        <v>3.16486161136714-1866.65169740467i</v>
      </c>
      <c r="D753" t="str">
        <f t="shared" si="212"/>
        <v>3.47812499857663-1081.33807588409i</v>
      </c>
      <c r="E753" t="str">
        <f t="shared" si="213"/>
        <v>162.469536809669+0.0109854278360787i</v>
      </c>
      <c r="F753" t="str">
        <f t="shared" si="214"/>
        <v>2.90990990968055-10147.6915191064i</v>
      </c>
      <c r="G753" t="str">
        <f t="shared" si="215"/>
        <v>0.999999999921183-8.87789012335614E-06i</v>
      </c>
      <c r="H753" t="str">
        <f t="shared" si="216"/>
        <v>470.58933200513+0.354384095978365i</v>
      </c>
      <c r="I753" t="str">
        <f t="shared" si="217"/>
        <v>33.6192768969783-32331.8073934901i</v>
      </c>
      <c r="K753" t="str">
        <f t="shared" si="218"/>
        <v>0.0106249692128949-0.0000168791767092534i</v>
      </c>
      <c r="L753" t="str">
        <f t="shared" si="219"/>
        <v>0.00025-31.9544327873264i</v>
      </c>
      <c r="M753" t="str">
        <f t="shared" si="220"/>
        <v>0.0025-8.45852632605696i</v>
      </c>
      <c r="N753">
        <f t="shared" si="221"/>
        <v>90.09714347865274</v>
      </c>
      <c r="O753">
        <f t="shared" si="222"/>
        <v>65.421278275520592</v>
      </c>
      <c r="P753" s="3">
        <f t="shared" si="223"/>
        <v>65.421278275520592</v>
      </c>
      <c r="Q753" s="3">
        <f t="shared" si="224"/>
        <v>-89.90285652134726</v>
      </c>
      <c r="R753">
        <f t="shared" si="225"/>
        <v>90.09714347865274</v>
      </c>
      <c r="S753">
        <f t="shared" si="226"/>
        <v>1.4718334348648037E-2</v>
      </c>
      <c r="T753">
        <f t="shared" si="209"/>
        <v>65.421278275520592</v>
      </c>
    </row>
    <row r="754" spans="1:20" x14ac:dyDescent="0.25">
      <c r="A754">
        <f t="shared" si="210"/>
        <v>92.829438609659192</v>
      </c>
      <c r="B754">
        <f t="shared" si="227"/>
        <v>14.7742640191729</v>
      </c>
      <c r="C754" t="str">
        <f t="shared" si="211"/>
        <v>3.1648615562572-1859.58530403955i</v>
      </c>
      <c r="D754" t="str">
        <f t="shared" si="212"/>
        <v>3.47812499856579-1077.24454714071i</v>
      </c>
      <c r="E754" t="str">
        <f t="shared" si="213"/>
        <v>162.46953680851+0.011027172571339i</v>
      </c>
      <c r="F754" t="str">
        <f t="shared" si="214"/>
        <v>2.90990990967882-10109.2762694791i</v>
      </c>
      <c r="G754" t="str">
        <f t="shared" si="215"/>
        <v>0.999999999920583-8.91162610581954E-06i</v>
      </c>
      <c r="H754" t="str">
        <f t="shared" si="216"/>
        <v>470.589340355979+0.355730750616035i</v>
      </c>
      <c r="I754" t="str">
        <f t="shared" si="217"/>
        <v>33.6192767247384-32209.4121485338i</v>
      </c>
      <c r="K754" t="str">
        <f t="shared" si="218"/>
        <v>0.0106249689784691-0.0000169433171497706i</v>
      </c>
      <c r="L754" t="str">
        <f t="shared" si="219"/>
        <v>0.00025-31.833465617978i</v>
      </c>
      <c r="M754" t="str">
        <f t="shared" si="220"/>
        <v>0.0025-8.4265056047589i</v>
      </c>
      <c r="N754">
        <f t="shared" si="221"/>
        <v>90.097512619853703</v>
      </c>
      <c r="O754">
        <f t="shared" si="222"/>
        <v>65.388334686933163</v>
      </c>
      <c r="P754" s="3">
        <f t="shared" si="223"/>
        <v>65.388334686933163</v>
      </c>
      <c r="Q754" s="3">
        <f t="shared" si="224"/>
        <v>-89.902487380146297</v>
      </c>
      <c r="R754">
        <f t="shared" si="225"/>
        <v>90.097512619853703</v>
      </c>
      <c r="S754">
        <f t="shared" si="226"/>
        <v>1.47742640191729E-2</v>
      </c>
      <c r="T754">
        <f t="shared" si="209"/>
        <v>65.388334686933163</v>
      </c>
    </row>
    <row r="755" spans="1:20" x14ac:dyDescent="0.25">
      <c r="A755">
        <f t="shared" si="210"/>
        <v>93.182190476375894</v>
      </c>
      <c r="B755">
        <f t="shared" si="227"/>
        <v>14.830406222445758</v>
      </c>
      <c r="C755" t="str">
        <f t="shared" si="211"/>
        <v>3.16486150072764-1852.54566143334i</v>
      </c>
      <c r="D755" t="str">
        <f t="shared" si="212"/>
        <v>3.47812499855487-1073.1665149218i</v>
      </c>
      <c r="E755" t="str">
        <f t="shared" si="213"/>
        <v>162.469536807343+0.0110690759378458i</v>
      </c>
      <c r="F755" t="str">
        <f t="shared" si="214"/>
        <v>2.90990990967705-10071.0064451848i</v>
      </c>
      <c r="G755" t="str">
        <f t="shared" si="215"/>
        <v>0.999999999919978-8.94549028501625E-06i</v>
      </c>
      <c r="H755" t="str">
        <f t="shared" si="216"/>
        <v>470.589348770415+0.357082522484948i</v>
      </c>
      <c r="I755" t="str">
        <f t="shared" si="217"/>
        <v>33.6192765511868-32087.4802467845i</v>
      </c>
      <c r="K755" t="str">
        <f t="shared" si="218"/>
        <v>0.0106249687422583-0.00001700770131903i</v>
      </c>
      <c r="L755" t="str">
        <f t="shared" si="219"/>
        <v>0.00025-31.7129563837199i</v>
      </c>
      <c r="M755" t="str">
        <f t="shared" si="220"/>
        <v>0.0025-8.3946061015729i</v>
      </c>
      <c r="N755">
        <f t="shared" si="221"/>
        <v>90.097883163745237</v>
      </c>
      <c r="O755">
        <f t="shared" si="222"/>
        <v>65.355391100160517</v>
      </c>
      <c r="P755" s="3">
        <f t="shared" si="223"/>
        <v>65.355391100160517</v>
      </c>
      <c r="Q755" s="3">
        <f t="shared" si="224"/>
        <v>-89.902116836254763</v>
      </c>
      <c r="R755">
        <f t="shared" si="225"/>
        <v>90.097883163745237</v>
      </c>
      <c r="S755">
        <f t="shared" si="226"/>
        <v>1.4830406222445757E-2</v>
      </c>
      <c r="T755">
        <f t="shared" si="209"/>
        <v>65.355391100160517</v>
      </c>
    </row>
    <row r="756" spans="1:20" x14ac:dyDescent="0.25">
      <c r="A756">
        <f t="shared" si="210"/>
        <v>93.536282800186129</v>
      </c>
      <c r="B756">
        <f t="shared" si="227"/>
        <v>14.886761766091052</v>
      </c>
      <c r="C756" t="str">
        <f t="shared" si="211"/>
        <v>3.16486144477525-1845.53266831843i</v>
      </c>
      <c r="D756" t="str">
        <f t="shared" si="212"/>
        <v>3.47812499854386-1069.1039205635i</v>
      </c>
      <c r="E756" t="str">
        <f t="shared" si="213"/>
        <v>162.469536806167+0.0111111385384126i</v>
      </c>
      <c r="F756" t="str">
        <f t="shared" si="214"/>
        <v>2.90990990967528-10032.8814956994i</v>
      </c>
      <c r="G756" t="str">
        <f t="shared" si="215"/>
        <v>0.999999999919369-8.97948314809384E-06i</v>
      </c>
      <c r="H756" t="str">
        <f t="shared" si="216"/>
        <v>470.589357248922+0.358439431029929i</v>
      </c>
      <c r="I756" t="str">
        <f t="shared" si="217"/>
        <v>33.6192763763136-31966.0099342115i</v>
      </c>
      <c r="K756" t="str">
        <f t="shared" si="218"/>
        <v>0.0106249685042489-0.0000170723301431442i</v>
      </c>
      <c r="L756" t="str">
        <f t="shared" si="219"/>
        <v>0.00025-31.5929033509861i</v>
      </c>
      <c r="M756" t="str">
        <f t="shared" si="220"/>
        <v>0.0025-8.36282735761397i</v>
      </c>
      <c r="N756">
        <f t="shared" si="221"/>
        <v>90.098255115657082</v>
      </c>
      <c r="O756">
        <f t="shared" si="222"/>
        <v>65.322447515216538</v>
      </c>
      <c r="P756" s="3">
        <f t="shared" si="223"/>
        <v>65.322447515216538</v>
      </c>
      <c r="Q756" s="3">
        <f t="shared" si="224"/>
        <v>-89.901744884342918</v>
      </c>
      <c r="R756">
        <f t="shared" si="225"/>
        <v>90.098255115657082</v>
      </c>
      <c r="S756">
        <f t="shared" si="226"/>
        <v>1.4886761766091052E-2</v>
      </c>
      <c r="T756">
        <f t="shared" si="209"/>
        <v>65.322447515216538</v>
      </c>
    </row>
    <row r="757" spans="1:20" x14ac:dyDescent="0.25">
      <c r="A757">
        <f t="shared" si="210"/>
        <v>93.891720674826843</v>
      </c>
      <c r="B757">
        <f t="shared" si="227"/>
        <v>14.943331460802199</v>
      </c>
      <c r="C757" t="str">
        <f t="shared" si="211"/>
        <v>3.16486138839684-1838.54622381053i</v>
      </c>
      <c r="D757" t="str">
        <f t="shared" si="212"/>
        <v>3.47812499853278-1065.05670562402i</v>
      </c>
      <c r="E757" t="str">
        <f t="shared" si="213"/>
        <v>162.469536804982+0.011153360978143i</v>
      </c>
      <c r="F757" t="str">
        <f t="shared" si="214"/>
        <v>2.90990990967349-9994.90087258255i</v>
      </c>
      <c r="G757" t="str">
        <f t="shared" si="215"/>
        <v>0.999999999918755-9.01360518405107E-06i</v>
      </c>
      <c r="H757" t="str">
        <f t="shared" si="216"/>
        <v>470.589365791988+0.359801495769702i</v>
      </c>
      <c r="I757" t="str">
        <f t="shared" si="217"/>
        <v>33.6192762001087-31844.9994634229i</v>
      </c>
      <c r="K757" t="str">
        <f t="shared" si="218"/>
        <v>0.0106249682644272-0.0000171372045517447i</v>
      </c>
      <c r="L757" t="str">
        <f t="shared" si="219"/>
        <v>0.00025-31.4733047927736i</v>
      </c>
      <c r="M757" t="str">
        <f t="shared" si="220"/>
        <v>0.0025-8.33116891573416i</v>
      </c>
      <c r="N757">
        <f t="shared" si="221"/>
        <v>90.098628480939141</v>
      </c>
      <c r="O757">
        <f t="shared" si="222"/>
        <v>65.289503932114968</v>
      </c>
      <c r="P757" s="3">
        <f t="shared" si="223"/>
        <v>65.289503932114968</v>
      </c>
      <c r="Q757" s="3">
        <f t="shared" si="224"/>
        <v>-89.901371519060859</v>
      </c>
      <c r="R757">
        <f t="shared" si="225"/>
        <v>90.098628480939141</v>
      </c>
      <c r="S757">
        <f t="shared" si="226"/>
        <v>1.4943331460802199E-2</v>
      </c>
      <c r="T757">
        <f t="shared" si="209"/>
        <v>65.289503932114968</v>
      </c>
    </row>
    <row r="758" spans="1:20" x14ac:dyDescent="0.25">
      <c r="A758">
        <f t="shared" si="210"/>
        <v>94.248509213391188</v>
      </c>
      <c r="B758">
        <f t="shared" si="227"/>
        <v>15.000116120353248</v>
      </c>
      <c r="C758" t="str">
        <f t="shared" si="211"/>
        <v>3.16486133158921-1831.58622740732i</v>
      </c>
      <c r="D758" t="str">
        <f t="shared" si="212"/>
        <v>3.4781249985216-1061.02481188281i</v>
      </c>
      <c r="E758" t="str">
        <f t="shared" si="213"/>
        <v>162.469536803789+0.0111957438644406i</v>
      </c>
      <c r="F758" t="str">
        <f t="shared" si="214"/>
        <v>2.9099099096717-9957.06402947027i</v>
      </c>
      <c r="G758" t="str">
        <f t="shared" si="215"/>
        <v>0.999999999918136-9.04785688374487E-06i</v>
      </c>
      <c r="H758" t="str">
        <f t="shared" si="216"/>
        <v>470.589374400101+0.361168736297139i</v>
      </c>
      <c r="I758" t="str">
        <f t="shared" si="217"/>
        <v>33.6192760225616-31724.4470936425i</v>
      </c>
      <c r="K758" t="str">
        <f t="shared" si="218"/>
        <v>0.0106249680227795-0.0000172023254779948i</v>
      </c>
      <c r="L758" t="str">
        <f t="shared" si="219"/>
        <v>0.00025-31.3541589886168i</v>
      </c>
      <c r="M758" t="str">
        <f t="shared" si="220"/>
        <v>0.0025-8.29963032051624i</v>
      </c>
      <c r="N758">
        <f t="shared" si="221"/>
        <v>90.099003264961681</v>
      </c>
      <c r="O758">
        <f t="shared" si="222"/>
        <v>65.256560350870018</v>
      </c>
      <c r="P758" s="3">
        <f t="shared" si="223"/>
        <v>65.256560350870018</v>
      </c>
      <c r="Q758" s="3">
        <f t="shared" si="224"/>
        <v>-89.900996735038319</v>
      </c>
      <c r="R758">
        <f t="shared" si="225"/>
        <v>90.099003264961681</v>
      </c>
      <c r="S758">
        <f t="shared" si="226"/>
        <v>1.5000116120353247E-2</v>
      </c>
      <c r="T758">
        <f t="shared" si="209"/>
        <v>65.256560350870018</v>
      </c>
    </row>
    <row r="759" spans="1:20" x14ac:dyDescent="0.25">
      <c r="A759">
        <f t="shared" si="210"/>
        <v>94.606653548402065</v>
      </c>
      <c r="B759">
        <f t="shared" si="227"/>
        <v>15.05711656161059</v>
      </c>
      <c r="C759" t="str">
        <f t="shared" si="211"/>
        <v>3.16486127434895-1824.65257898688i</v>
      </c>
      <c r="D759" t="str">
        <f t="shared" si="212"/>
        <v>3.47812499851035-1057.00818133974i</v>
      </c>
      <c r="E759" t="str">
        <f t="shared" si="213"/>
        <v>162.469536802585+0.0112382878070182i</v>
      </c>
      <c r="F759" t="str">
        <f t="shared" si="214"/>
        <v>2.90990990966988-9919.37042206689i</v>
      </c>
      <c r="G759" t="str">
        <f t="shared" si="215"/>
        <v>0.999999999917513-9.08223873989743E-06i</v>
      </c>
      <c r="H759" t="str">
        <f t="shared" si="216"/>
        <v>470.589383073764+0.362541172279576i</v>
      </c>
      <c r="I759" t="str">
        <f t="shared" si="217"/>
        <v>33.6192758436628-31604.3510906845i</v>
      </c>
      <c r="K759" t="str">
        <f t="shared" si="218"/>
        <v>0.0106249677792917-0.0000172676938586031i</v>
      </c>
      <c r="L759" t="str">
        <f t="shared" si="219"/>
        <v>0.00025-31.2354642245634i</v>
      </c>
      <c r="M759" t="str">
        <f t="shared" si="220"/>
        <v>0.0025-8.26821111826682i</v>
      </c>
      <c r="N759">
        <f t="shared" si="221"/>
        <v>90.099379473115405</v>
      </c>
      <c r="O759">
        <f t="shared" si="222"/>
        <v>65.223616771495628</v>
      </c>
      <c r="P759" s="3">
        <f t="shared" si="223"/>
        <v>65.223616771495628</v>
      </c>
      <c r="Q759" s="3">
        <f t="shared" si="224"/>
        <v>-89.900620526884595</v>
      </c>
      <c r="R759">
        <f t="shared" si="225"/>
        <v>90.099379473115405</v>
      </c>
      <c r="S759">
        <f t="shared" si="226"/>
        <v>1.505711656161059E-2</v>
      </c>
      <c r="T759">
        <f t="shared" si="209"/>
        <v>65.223616771495628</v>
      </c>
    </row>
    <row r="760" spans="1:20" x14ac:dyDescent="0.25">
      <c r="A760">
        <f t="shared" si="210"/>
        <v>94.966158831885991</v>
      </c>
      <c r="B760">
        <f t="shared" si="227"/>
        <v>15.11433360454471</v>
      </c>
      <c r="C760" t="str">
        <f t="shared" si="211"/>
        <v>3.16486121667282-1817.74517880638i</v>
      </c>
      <c r="D760" t="str">
        <f t="shared" si="212"/>
        <v>3.47812499849901-1053.00675621422i</v>
      </c>
      <c r="E760" t="str">
        <f t="shared" si="213"/>
        <v>162.469536801373+0.0112809934179028i</v>
      </c>
      <c r="F760" t="str">
        <f t="shared" si="214"/>
        <v>2.90990990966805-9881.81950813721i</v>
      </c>
      <c r="G760" t="str">
        <f t="shared" si="215"/>
        <v>0.999999999916885-9.11675124710331E-06i</v>
      </c>
      <c r="H760" t="str">
        <f t="shared" si="216"/>
        <v>470.589391813473+0.363918823459072i</v>
      </c>
      <c r="I760" t="str">
        <f t="shared" si="217"/>
        <v>33.6192756634025-31484.7097269274i</v>
      </c>
      <c r="K760" t="str">
        <f t="shared" si="218"/>
        <v>0.0106249675339499-0.0000173333106338374i</v>
      </c>
      <c r="L760" t="str">
        <f t="shared" si="219"/>
        <v>0.00025-31.1172187931495i</v>
      </c>
      <c r="M760" t="str">
        <f t="shared" si="220"/>
        <v>0.0025-8.23691085701017i</v>
      </c>
      <c r="N760">
        <f t="shared" si="221"/>
        <v>90.099757110811439</v>
      </c>
      <c r="O760">
        <f t="shared" si="222"/>
        <v>65.190673194006209</v>
      </c>
      <c r="P760" s="3">
        <f t="shared" si="223"/>
        <v>65.190673194006209</v>
      </c>
      <c r="Q760" s="3">
        <f t="shared" si="224"/>
        <v>-89.900242889188561</v>
      </c>
      <c r="R760">
        <f t="shared" si="225"/>
        <v>90.099757110811439</v>
      </c>
      <c r="S760">
        <f t="shared" si="226"/>
        <v>1.511433360454471E-2</v>
      </c>
      <c r="T760">
        <f t="shared" si="209"/>
        <v>65.190673194006209</v>
      </c>
    </row>
    <row r="761" spans="1:20" x14ac:dyDescent="0.25">
      <c r="A761">
        <f t="shared" si="210"/>
        <v>95.327030235447168</v>
      </c>
      <c r="B761">
        <f t="shared" si="227"/>
        <v>15.17176807224198</v>
      </c>
      <c r="C761" t="str">
        <f t="shared" si="211"/>
        <v>3.16486115855757-1810.86392750052i</v>
      </c>
      <c r="D761" t="str">
        <f t="shared" si="212"/>
        <v>3.47812499848758-1049.0204789444i</v>
      </c>
      <c r="E761" t="str">
        <f t="shared" si="213"/>
        <v>162.469536800152+0.0113238613114503i</v>
      </c>
      <c r="F761" t="str">
        <f t="shared" si="214"/>
        <v>2.90990990966622-9844.41074749872i</v>
      </c>
      <c r="G761" t="str">
        <f t="shared" si="215"/>
        <v>0.999999999916252-9.15139490183652E-06i</v>
      </c>
      <c r="H761" t="str">
        <f t="shared" si="216"/>
        <v>470.589400619728+0.365301709652677i</v>
      </c>
      <c r="I761" t="str">
        <f t="shared" si="217"/>
        <v>33.6192754817691-31365.5212812897i</v>
      </c>
      <c r="K761" t="str">
        <f t="shared" si="218"/>
        <v>0.01062496728674-0.0000173991767475372i</v>
      </c>
      <c r="L761" t="str">
        <f t="shared" si="219"/>
        <v>0.00025-30.9994209933747i</v>
      </c>
      <c r="M761" t="str">
        <f t="shared" si="220"/>
        <v>0.0025-8.20572908648151i</v>
      </c>
      <c r="N761">
        <f t="shared" si="221"/>
        <v>90.100136183481496</v>
      </c>
      <c r="O761">
        <f t="shared" si="222"/>
        <v>65.157729618415971</v>
      </c>
      <c r="P761" s="3">
        <f t="shared" si="223"/>
        <v>65.157729618415971</v>
      </c>
      <c r="Q761" s="3">
        <f t="shared" si="224"/>
        <v>-89.899863816518504</v>
      </c>
      <c r="R761">
        <f t="shared" si="225"/>
        <v>90.100136183481496</v>
      </c>
      <c r="S761">
        <f t="shared" si="226"/>
        <v>1.517176807224198E-2</v>
      </c>
      <c r="T761">
        <f t="shared" si="209"/>
        <v>65.157729618415971</v>
      </c>
    </row>
    <row r="762" spans="1:20" x14ac:dyDescent="0.25">
      <c r="A762">
        <f t="shared" si="210"/>
        <v>95.689272950341859</v>
      </c>
      <c r="B762">
        <f t="shared" si="227"/>
        <v>15.2294207909165</v>
      </c>
      <c r="C762" t="str">
        <f t="shared" si="211"/>
        <v>3.16486109999975-1804.00872608021i</v>
      </c>
      <c r="D762" t="str">
        <f t="shared" si="212"/>
        <v>3.47812499847606-1045.04929218636i</v>
      </c>
      <c r="E762" t="str">
        <f t="shared" si="213"/>
        <v>162.469536798921+0.0113668921043506i</v>
      </c>
      <c r="F762" t="str">
        <f t="shared" si="214"/>
        <v>2.90990990966436-9807.14360201383i</v>
      </c>
      <c r="G762" t="str">
        <f t="shared" si="215"/>
        <v>0.999999999915614-9.18617020245764E-06i</v>
      </c>
      <c r="H762" t="str">
        <f t="shared" si="216"/>
        <v>470.58940949304+0.366689850752766i</v>
      </c>
      <c r="I762" t="str">
        <f t="shared" si="217"/>
        <v>33.6192752987529-31246.784039206i</v>
      </c>
      <c r="K762" t="str">
        <f t="shared" si="218"/>
        <v>0.0106249670376477-0.0000174652931471284i</v>
      </c>
      <c r="L762" t="str">
        <f t="shared" si="219"/>
        <v>0.00025-30.8820691306781i</v>
      </c>
      <c r="M762" t="str">
        <f t="shared" si="220"/>
        <v>0.0025-8.17466535812068i</v>
      </c>
      <c r="N762">
        <f t="shared" si="221"/>
        <v>90.100516696577898</v>
      </c>
      <c r="O762">
        <f t="shared" si="222"/>
        <v>65.124786044739452</v>
      </c>
      <c r="P762" s="3">
        <f t="shared" si="223"/>
        <v>65.124786044739452</v>
      </c>
      <c r="Q762" s="3">
        <f t="shared" si="224"/>
        <v>-89.899483303422102</v>
      </c>
      <c r="R762">
        <f t="shared" si="225"/>
        <v>90.100516696577898</v>
      </c>
      <c r="S762">
        <f t="shared" si="226"/>
        <v>1.5229420790916499E-2</v>
      </c>
      <c r="T762">
        <f t="shared" si="209"/>
        <v>65.124786044739452</v>
      </c>
    </row>
    <row r="763" spans="1:20" x14ac:dyDescent="0.25">
      <c r="A763">
        <f t="shared" si="210"/>
        <v>96.052892187553169</v>
      </c>
      <c r="B763">
        <f t="shared" si="227"/>
        <v>15.287292589921982</v>
      </c>
      <c r="C763" t="str">
        <f t="shared" si="211"/>
        <v>3.16486104099612-1797.17947593109i</v>
      </c>
      <c r="D763" t="str">
        <f t="shared" si="212"/>
        <v>3.47812499846445-1041.09313881323i</v>
      </c>
      <c r="E763" t="str">
        <f t="shared" si="213"/>
        <v>162.469536797681+0.0114100864156362i</v>
      </c>
      <c r="F763" t="str">
        <f t="shared" si="214"/>
        <v>2.90990990966248-9770.01753558216i</v>
      </c>
      <c r="G763" t="str">
        <f t="shared" si="215"/>
        <v>0.999999999914972-9.22107764922105E-06i</v>
      </c>
      <c r="H763" t="str">
        <f t="shared" si="216"/>
        <v>470.589418433914+0.368083266727273i</v>
      </c>
      <c r="I763" t="str">
        <f t="shared" si="217"/>
        <v>33.6192751143426-31128.4962926008i</v>
      </c>
      <c r="K763" t="str">
        <f t="shared" si="218"/>
        <v>0.0106249667866588-0.0000175316607836362i</v>
      </c>
      <c r="L763" t="str">
        <f t="shared" si="219"/>
        <v>0.00025-30.7651615169138i</v>
      </c>
      <c r="M763" t="str">
        <f t="shared" si="220"/>
        <v>0.0025-8.14371922506543i</v>
      </c>
      <c r="N763">
        <f t="shared" si="221"/>
        <v>90.100898655573715</v>
      </c>
      <c r="O763">
        <f t="shared" si="222"/>
        <v>65.091842472991303</v>
      </c>
      <c r="P763" s="3">
        <f t="shared" si="223"/>
        <v>65.091842472991303</v>
      </c>
      <c r="Q763" s="3">
        <f t="shared" si="224"/>
        <v>-89.899101344426285</v>
      </c>
      <c r="R763">
        <f t="shared" si="225"/>
        <v>90.100898655573715</v>
      </c>
      <c r="S763">
        <f t="shared" si="226"/>
        <v>1.5287292589921982E-2</v>
      </c>
      <c r="T763">
        <f t="shared" si="209"/>
        <v>65.091842472991303</v>
      </c>
    </row>
    <row r="764" spans="1:20" x14ac:dyDescent="0.25">
      <c r="A764">
        <f t="shared" si="210"/>
        <v>96.417893177865878</v>
      </c>
      <c r="B764">
        <f t="shared" si="227"/>
        <v>15.345384301763687</v>
      </c>
      <c r="C764" t="str">
        <f t="shared" si="211"/>
        <v>3.16486098154317-1790.37607881208i</v>
      </c>
      <c r="D764" t="str">
        <f t="shared" si="212"/>
        <v>3.47812499845277-1037.15196191443i</v>
      </c>
      <c r="E764" t="str">
        <f t="shared" si="213"/>
        <v>162.469536796432+0.0114534448666914i</v>
      </c>
      <c r="F764" t="str">
        <f t="shared" si="214"/>
        <v>2.9099099096606-9733.03201413277i</v>
      </c>
      <c r="G764" t="str">
        <f t="shared" si="215"/>
        <v>0.999999999914324-0.0000092561177442821i</v>
      </c>
      <c r="H764" t="str">
        <f t="shared" si="216"/>
        <v>470.58942744287+0.369481977620026i</v>
      </c>
      <c r="I764" t="str">
        <f t="shared" si="217"/>
        <v>33.6192749285286-31010.6563398654i</v>
      </c>
      <c r="K764" t="str">
        <f t="shared" si="218"/>
        <v>0.0106249665337587-0.0000175982806116991i</v>
      </c>
      <c r="L764" t="str">
        <f t="shared" si="219"/>
        <v>0.00025-30.6486964703266i</v>
      </c>
      <c r="M764" t="str">
        <f t="shared" si="220"/>
        <v>0.0025-8.11289024214526i</v>
      </c>
      <c r="N764">
        <f t="shared" si="221"/>
        <v>90.101282065962778</v>
      </c>
      <c r="O764">
        <f t="shared" si="222"/>
        <v>65.058898903186105</v>
      </c>
      <c r="P764" s="3">
        <f t="shared" si="223"/>
        <v>65.058898903186105</v>
      </c>
      <c r="Q764" s="3">
        <f t="shared" si="224"/>
        <v>-89.898717934037222</v>
      </c>
      <c r="R764">
        <f t="shared" si="225"/>
        <v>90.101282065962778</v>
      </c>
      <c r="S764">
        <f t="shared" si="226"/>
        <v>1.5345384301763687E-2</v>
      </c>
      <c r="T764">
        <f t="shared" si="209"/>
        <v>65.058898903186105</v>
      </c>
    </row>
    <row r="765" spans="1:20" x14ac:dyDescent="0.25">
      <c r="A765">
        <f t="shared" si="210"/>
        <v>96.784281171941757</v>
      </c>
      <c r="B765">
        <f t="shared" si="227"/>
        <v>15.403696762110389</v>
      </c>
      <c r="C765" t="str">
        <f t="shared" si="211"/>
        <v>3.16486092163756-1783.59843685402i</v>
      </c>
      <c r="D765" t="str">
        <f t="shared" si="212"/>
        <v>3.47812499844098-1033.22570479479i</v>
      </c>
      <c r="E765" t="str">
        <f t="shared" si="213"/>
        <v>162.469536795172+0.0114969680812658i</v>
      </c>
      <c r="F765" t="str">
        <f t="shared" si="214"/>
        <v>2.9099099096587-9696.18650561652i</v>
      </c>
      <c r="G765" t="str">
        <f t="shared" si="215"/>
        <v>0.999999999913672-9.29129099170431E-06i</v>
      </c>
      <c r="H765" t="str">
        <f t="shared" si="216"/>
        <v>470.589436520422+0.370886003550984i</v>
      </c>
      <c r="I765" t="str">
        <f t="shared" si="217"/>
        <v>33.6192747412989-30893.2624858325i</v>
      </c>
      <c r="K765" t="str">
        <f t="shared" si="218"/>
        <v>0.010624966278933-0.0000176651535895824i</v>
      </c>
      <c r="L765" t="str">
        <f t="shared" si="219"/>
        <v>0.00025-30.5326723155276i</v>
      </c>
      <c r="M765" t="str">
        <f t="shared" si="220"/>
        <v>0.0025-8.08217796587497i</v>
      </c>
      <c r="N765">
        <f t="shared" si="221"/>
        <v>90.101666933259793</v>
      </c>
      <c r="O765">
        <f t="shared" si="222"/>
        <v>65.02595533533858</v>
      </c>
      <c r="P765" s="3">
        <f t="shared" si="223"/>
        <v>65.02595533533858</v>
      </c>
      <c r="Q765" s="3">
        <f t="shared" si="224"/>
        <v>-89.898333066740207</v>
      </c>
      <c r="R765">
        <f t="shared" si="225"/>
        <v>90.101666933259793</v>
      </c>
      <c r="S765">
        <f t="shared" si="226"/>
        <v>1.5403696762110388E-2</v>
      </c>
      <c r="T765">
        <f t="shared" si="209"/>
        <v>65.02595533533858</v>
      </c>
    </row>
    <row r="766" spans="1:20" x14ac:dyDescent="0.25">
      <c r="A766">
        <f t="shared" si="210"/>
        <v>97.152061440395144</v>
      </c>
      <c r="B766">
        <f t="shared" si="227"/>
        <v>15.462230809806409</v>
      </c>
      <c r="C766" t="str">
        <f t="shared" si="211"/>
        <v>3.16486086127577-1776.84645255829i</v>
      </c>
      <c r="D766" t="str">
        <f t="shared" si="212"/>
        <v>3.47812499842911-1029.3143109738i</v>
      </c>
      <c r="E766" t="str">
        <f t="shared" si="213"/>
        <v>162.469536793904+0.0115406566854748i</v>
      </c>
      <c r="F766" t="str">
        <f t="shared" si="214"/>
        <v>2.90990990965679-9659.4804799984i</v>
      </c>
      <c r="G766" t="str">
        <f t="shared" si="215"/>
        <v>0.999999999913014-9.32659789746665E-06i</v>
      </c>
      <c r="H766" t="str">
        <f t="shared" si="216"/>
        <v>470.589445667097+0.37229536471659i</v>
      </c>
      <c r="I766" t="str">
        <f t="shared" si="217"/>
        <v>33.6192745526443-30776.3130417521i</v>
      </c>
      <c r="K766" t="str">
        <f t="shared" si="218"/>
        <v>0.0106249660221669-0.0000177322806791924i</v>
      </c>
      <c r="L766" t="str">
        <f t="shared" si="219"/>
        <v>0.00025-30.4170873834704i</v>
      </c>
      <c r="M766" t="str">
        <f t="shared" si="220"/>
        <v>0.0025-8.05158195444806i</v>
      </c>
      <c r="N766">
        <f t="shared" si="221"/>
        <v>90.102053263000442</v>
      </c>
      <c r="O766">
        <f t="shared" si="222"/>
        <v>64.993011769463834</v>
      </c>
      <c r="P766" s="3">
        <f t="shared" si="223"/>
        <v>64.993011769463834</v>
      </c>
      <c r="Q766" s="3">
        <f t="shared" si="224"/>
        <v>-89.897946736999558</v>
      </c>
      <c r="R766">
        <f t="shared" si="225"/>
        <v>90.102053263000442</v>
      </c>
      <c r="S766">
        <f t="shared" si="226"/>
        <v>1.5462230809806408E-2</v>
      </c>
      <c r="T766">
        <f t="shared" si="209"/>
        <v>64.993011769463834</v>
      </c>
    </row>
    <row r="767" spans="1:20" x14ac:dyDescent="0.25">
      <c r="A767">
        <f t="shared" si="210"/>
        <v>97.521239273868645</v>
      </c>
      <c r="B767">
        <f t="shared" si="227"/>
        <v>15.520987286883674</v>
      </c>
      <c r="C767" t="str">
        <f t="shared" si="211"/>
        <v>3.16486080045438-1770.12002879528i</v>
      </c>
      <c r="D767" t="str">
        <f t="shared" si="212"/>
        <v>3.47812499841715-1025.41772418473i</v>
      </c>
      <c r="E767" t="str">
        <f t="shared" si="213"/>
        <v>162.469536792625+0.0115845113078164i</v>
      </c>
      <c r="F767" t="str">
        <f t="shared" si="214"/>
        <v>2.90990990965486-9622.91340924991i</v>
      </c>
      <c r="G767" t="str">
        <f t="shared" si="215"/>
        <v>0.999999999912352-9.36203896947083E-06i</v>
      </c>
      <c r="H767" t="str">
        <f t="shared" si="216"/>
        <v>470.589454883418+0.373710081389994i</v>
      </c>
      <c r="I767" t="str">
        <f t="shared" si="217"/>
        <v>33.6192743625531-30659.8063252672i</v>
      </c>
      <c r="K767" t="str">
        <f t="shared" si="218"/>
        <v>0.0106249657634457-0.0000177996628460896i</v>
      </c>
      <c r="L767" t="str">
        <f t="shared" si="219"/>
        <v>0.00025-30.3019400114269i</v>
      </c>
      <c r="M767" t="str">
        <f t="shared" si="220"/>
        <v>0.0025-8.02110176773065i</v>
      </c>
      <c r="N767">
        <f t="shared" si="221"/>
        <v>90.102441060741384</v>
      </c>
      <c r="O767">
        <f t="shared" si="222"/>
        <v>64.960068205576633</v>
      </c>
      <c r="P767" s="3">
        <f t="shared" si="223"/>
        <v>64.960068205576633</v>
      </c>
      <c r="Q767" s="3">
        <f t="shared" si="224"/>
        <v>-89.897558939258616</v>
      </c>
      <c r="R767">
        <f t="shared" si="225"/>
        <v>90.102441060741384</v>
      </c>
      <c r="S767">
        <f t="shared" si="226"/>
        <v>1.5520987286883675E-2</v>
      </c>
      <c r="T767">
        <f t="shared" si="209"/>
        <v>64.960068205576633</v>
      </c>
    </row>
    <row r="768" spans="1:20" x14ac:dyDescent="0.25">
      <c r="A768">
        <f t="shared" si="210"/>
        <v>97.891819983109357</v>
      </c>
      <c r="B768">
        <f t="shared" si="227"/>
        <v>15.579967038573832</v>
      </c>
      <c r="C768" t="str">
        <f t="shared" si="211"/>
        <v>3.16486073916988-1763.41906880318i</v>
      </c>
      <c r="D768" t="str">
        <f t="shared" si="212"/>
        <v>3.4781249984051-1021.53588837389i</v>
      </c>
      <c r="E768" t="str">
        <f t="shared" si="213"/>
        <v>162.469536791337+0.0116285325791752i</v>
      </c>
      <c r="F768" t="str">
        <f t="shared" si="214"/>
        <v>2.90990990965292-9586.48476734144i</v>
      </c>
      <c r="G768" t="str">
        <f t="shared" si="215"/>
        <v>0.999999999911685-9.39761471754855E-06i</v>
      </c>
      <c r="H768" t="str">
        <f t="shared" si="216"/>
        <v>470.589464169917+0.375130173921379i</v>
      </c>
      <c r="I768" t="str">
        <f t="shared" si="217"/>
        <v>33.6192741710141-30543.7406603896i</v>
      </c>
      <c r="K768" t="str">
        <f t="shared" si="218"/>
        <v>0.0106249655027545-0.0000178673010595028i</v>
      </c>
      <c r="L768" t="str">
        <f t="shared" si="219"/>
        <v>0.00025-30.1872285429637i</v>
      </c>
      <c r="M768" t="str">
        <f t="shared" si="220"/>
        <v>0.0025-7.9907369672551i</v>
      </c>
      <c r="N768">
        <f t="shared" si="221"/>
        <v>90.102830332060449</v>
      </c>
      <c r="O768">
        <f t="shared" si="222"/>
        <v>64.92712464369238</v>
      </c>
      <c r="P768" s="3">
        <f t="shared" si="223"/>
        <v>64.92712464369238</v>
      </c>
      <c r="Q768" s="3">
        <f t="shared" si="224"/>
        <v>-89.897169667939551</v>
      </c>
      <c r="R768">
        <f t="shared" si="225"/>
        <v>90.102830332060449</v>
      </c>
      <c r="S768">
        <f t="shared" si="226"/>
        <v>1.5579967038573832E-2</v>
      </c>
      <c r="T768">
        <f t="shared" si="209"/>
        <v>64.92712464369238</v>
      </c>
    </row>
    <row r="769" spans="1:20" x14ac:dyDescent="0.25">
      <c r="A769">
        <f t="shared" si="210"/>
        <v>98.263808899045173</v>
      </c>
      <c r="B769">
        <f t="shared" si="227"/>
        <v>15.639170913320413</v>
      </c>
      <c r="C769" t="str">
        <f t="shared" si="211"/>
        <v>3.16486067741873-1756.74347618639i</v>
      </c>
      <c r="D769" t="str">
        <f t="shared" si="212"/>
        <v>3.47812499839295-1017.66874769975i</v>
      </c>
      <c r="E769" t="str">
        <f t="shared" si="213"/>
        <v>162.469536790039+0.0116727211328342i</v>
      </c>
      <c r="F769" t="str">
        <f t="shared" si="214"/>
        <v>2.90990990965097-9550.19403023477i</v>
      </c>
      <c r="G769" t="str">
        <f t="shared" si="215"/>
        <v>0.999999999911012-9.43332565346889E-06i</v>
      </c>
      <c r="H769" t="str">
        <f t="shared" si="216"/>
        <v>470.589473527127+0.376555662738268i</v>
      </c>
      <c r="I769" t="str">
        <f t="shared" si="217"/>
        <v>33.6192739780168-30428.1143774756i</v>
      </c>
      <c r="K769" t="str">
        <f t="shared" si="218"/>
        <v>0.0106249652400783-0.0000179351962923436i</v>
      </c>
      <c r="L769" t="str">
        <f t="shared" si="219"/>
        <v>0.00025-30.0729513279176i</v>
      </c>
      <c r="M769" t="str">
        <f t="shared" si="220"/>
        <v>0.0025-7.96048711621351i</v>
      </c>
      <c r="N769">
        <f t="shared" si="221"/>
        <v>90.103221082556601</v>
      </c>
      <c r="O769">
        <f t="shared" si="222"/>
        <v>64.894181083826126</v>
      </c>
      <c r="P769" s="3">
        <f t="shared" si="223"/>
        <v>64.894181083826126</v>
      </c>
      <c r="Q769" s="3">
        <f t="shared" si="224"/>
        <v>-89.896778917443399</v>
      </c>
      <c r="R769">
        <f t="shared" si="225"/>
        <v>90.103221082556601</v>
      </c>
      <c r="S769">
        <f t="shared" si="226"/>
        <v>1.5639170913320413E-2</v>
      </c>
      <c r="T769">
        <f t="shared" si="209"/>
        <v>64.894181083826126</v>
      </c>
    </row>
    <row r="770" spans="1:20" x14ac:dyDescent="0.25">
      <c r="A770">
        <f t="shared" si="210"/>
        <v>98.637211372861543</v>
      </c>
      <c r="B770">
        <f t="shared" si="227"/>
        <v>15.698599762791032</v>
      </c>
      <c r="C770" t="str">
        <f t="shared" si="211"/>
        <v>3.16486061519731-1750.09315491428i</v>
      </c>
      <c r="D770" t="str">
        <f t="shared" si="212"/>
        <v>3.47812499838071-1013.81624653221i</v>
      </c>
      <c r="E770" t="str">
        <f t="shared" si="213"/>
        <v>162.469536788731+0.0117170776044832i</v>
      </c>
      <c r="F770" t="str">
        <f t="shared" si="214"/>
        <v>2.909909909649-9514.04067587547i</v>
      </c>
      <c r="G770" t="str">
        <f t="shared" si="215"/>
        <v>0.999999999910335-9.46917229094565E-06i</v>
      </c>
      <c r="H770" t="str">
        <f t="shared" si="216"/>
        <v>470.58948295559+0.377986568345791i</v>
      </c>
      <c r="I770" t="str">
        <f t="shared" si="217"/>
        <v>33.6192737835503-30312.9258132026i</v>
      </c>
      <c r="K770" t="str">
        <f t="shared" si="218"/>
        <v>0.0106249649754019-0.0000180033495212195i</v>
      </c>
      <c r="L770" t="str">
        <f t="shared" si="219"/>
        <v>0.00025-29.9591067223727i</v>
      </c>
      <c r="M770" t="str">
        <f t="shared" si="220"/>
        <v>0.0025-7.93035177945159i</v>
      </c>
      <c r="N770">
        <f t="shared" si="221"/>
        <v>90.103613317850105</v>
      </c>
      <c r="O770">
        <f t="shared" si="222"/>
        <v>64.861237525993289</v>
      </c>
      <c r="P770" s="3">
        <f t="shared" si="223"/>
        <v>64.861237525993289</v>
      </c>
      <c r="Q770" s="3">
        <f t="shared" si="224"/>
        <v>-89.896386682149895</v>
      </c>
      <c r="R770">
        <f t="shared" si="225"/>
        <v>90.103613317850105</v>
      </c>
      <c r="S770">
        <f t="shared" si="226"/>
        <v>1.5698599762791032E-2</v>
      </c>
      <c r="T770">
        <f t="shared" si="209"/>
        <v>64.861237525993289</v>
      </c>
    </row>
    <row r="771" spans="1:20" x14ac:dyDescent="0.25">
      <c r="A771">
        <f t="shared" si="210"/>
        <v>99.012032776078428</v>
      </c>
      <c r="B771">
        <f t="shared" si="227"/>
        <v>15.758254441889639</v>
      </c>
      <c r="C771" t="str">
        <f t="shared" si="211"/>
        <v>3.16486055250223-1743.46800931979i</v>
      </c>
      <c r="D771" t="str">
        <f t="shared" si="212"/>
        <v>3.47812499836839-1009.97832945174i</v>
      </c>
      <c r="E771" t="str">
        <f t="shared" si="213"/>
        <v>162.469536787414+0.0117616026322271i</v>
      </c>
      <c r="F771" t="str">
        <f t="shared" si="214"/>
        <v>2.90990990964701-9478.02418418538i</v>
      </c>
      <c r="G771" t="str">
        <f t="shared" si="215"/>
        <v>0.999999999909652-9.50515514564476E-06i</v>
      </c>
      <c r="H771" t="str">
        <f t="shared" si="216"/>
        <v>470.58949245584+0.379422911326973i</v>
      </c>
      <c r="I771" t="str">
        <f t="shared" si="217"/>
        <v>33.6192735876024-30198.1733105438i</v>
      </c>
      <c r="K771" t="str">
        <f t="shared" si="218"/>
        <v>0.0106249647087103-0.0000180717617264486i</v>
      </c>
      <c r="L771" t="str">
        <f t="shared" si="219"/>
        <v>0.00025-29.8456930886358i</v>
      </c>
      <c r="M771" t="str">
        <f t="shared" si="220"/>
        <v>0.0025-7.9003305234624i</v>
      </c>
      <c r="N771">
        <f t="shared" si="221"/>
        <v>90.10400704358257</v>
      </c>
      <c r="O771">
        <f t="shared" si="222"/>
        <v>64.828293970209572</v>
      </c>
      <c r="P771" s="3">
        <f t="shared" si="223"/>
        <v>64.828293970209572</v>
      </c>
      <c r="Q771" s="3">
        <f t="shared" si="224"/>
        <v>-89.89599295641743</v>
      </c>
      <c r="R771">
        <f t="shared" si="225"/>
        <v>90.10400704358257</v>
      </c>
      <c r="S771">
        <f t="shared" si="226"/>
        <v>1.5758254441889639E-2</v>
      </c>
      <c r="T771">
        <f t="shared" si="209"/>
        <v>64.828293970209572</v>
      </c>
    </row>
    <row r="772" spans="1:20" x14ac:dyDescent="0.25">
      <c r="A772">
        <f t="shared" si="210"/>
        <v>99.388278500627521</v>
      </c>
      <c r="B772">
        <f t="shared" si="227"/>
        <v>15.818135808768819</v>
      </c>
      <c r="C772" t="str">
        <f t="shared" si="211"/>
        <v>3.1648604893297-1736.86794409788i</v>
      </c>
      <c r="D772" t="str">
        <f t="shared" si="212"/>
        <v>3.47812499835596-1006.1549412486i</v>
      </c>
      <c r="E772" t="str">
        <f t="shared" si="213"/>
        <v>162.469536786086+0.0118062968565977i</v>
      </c>
      <c r="F772" t="str">
        <f t="shared" si="214"/>
        <v>2.909909909645-9442.14403705518i</v>
      </c>
      <c r="G772" t="str">
        <f t="shared" si="215"/>
        <v>0.999999999908964-9.54127473519164E-06i</v>
      </c>
      <c r="H772" t="str">
        <f t="shared" si="216"/>
        <v>470.589502028434+0.380864712343079i</v>
      </c>
      <c r="I772" t="str">
        <f t="shared" si="217"/>
        <v>33.6192733901631-30083.8552187467i</v>
      </c>
      <c r="K772" t="str">
        <f t="shared" si="218"/>
        <v>0.0106249644399879-0.0000181404338920733i</v>
      </c>
      <c r="L772" t="str">
        <f t="shared" si="219"/>
        <v>0.00025-29.7327087952139i</v>
      </c>
      <c r="M772" t="str">
        <f t="shared" si="220"/>
        <v>0.0025-7.87042291638019i</v>
      </c>
      <c r="N772">
        <f t="shared" si="221"/>
        <v>90.104402265417022</v>
      </c>
      <c r="O772">
        <f t="shared" si="222"/>
        <v>64.795350416490095</v>
      </c>
      <c r="P772" s="3">
        <f t="shared" si="223"/>
        <v>64.795350416490095</v>
      </c>
      <c r="Q772" s="3">
        <f t="shared" si="224"/>
        <v>-89.895597734582978</v>
      </c>
      <c r="R772">
        <f t="shared" si="225"/>
        <v>90.104402265417022</v>
      </c>
      <c r="S772">
        <f t="shared" si="226"/>
        <v>1.581813580876882E-2</v>
      </c>
      <c r="T772">
        <f t="shared" si="209"/>
        <v>64.795350416490095</v>
      </c>
    </row>
    <row r="773" spans="1:20" x14ac:dyDescent="0.25">
      <c r="A773">
        <f t="shared" si="210"/>
        <v>99.765953958929913</v>
      </c>
      <c r="B773">
        <f t="shared" si="227"/>
        <v>15.878244724842141</v>
      </c>
      <c r="C773" t="str">
        <f t="shared" si="211"/>
        <v>3.16486042567619-1730.29286430449i</v>
      </c>
      <c r="D773" t="str">
        <f t="shared" si="212"/>
        <v>3.47812499834345-1002.34602692209i</v>
      </c>
      <c r="E773" t="str">
        <f t="shared" si="213"/>
        <v>162.469536784748+0.0118511609205576i</v>
      </c>
      <c r="F773" t="str">
        <f t="shared" si="214"/>
        <v>2.90990990964299-9406.3997183369i</v>
      </c>
      <c r="G773" t="str">
        <f t="shared" si="215"/>
        <v>0.999999999908271-9.57753157917873E-06i</v>
      </c>
      <c r="H773" t="str">
        <f t="shared" si="216"/>
        <v>470.589511673915+0.382311992133839i</v>
      </c>
      <c r="I773" t="str">
        <f t="shared" si="217"/>
        <v>33.6192731912198-29969.9698933066i</v>
      </c>
      <c r="K773" t="str">
        <f t="shared" si="218"/>
        <v>0.0106249641692194-0.0000182093670058745i</v>
      </c>
      <c r="L773" t="str">
        <f t="shared" si="219"/>
        <v>0.00025-29.6201522167902i</v>
      </c>
      <c r="M773" t="str">
        <f t="shared" si="220"/>
        <v>0.0025-7.84062852797387i</v>
      </c>
      <c r="N773">
        <f t="shared" si="221"/>
        <v>90.104798989038017</v>
      </c>
      <c r="O773">
        <f t="shared" si="222"/>
        <v>64.762406864851044</v>
      </c>
      <c r="P773" s="3">
        <f t="shared" si="223"/>
        <v>64.762406864851044</v>
      </c>
      <c r="Q773" s="3">
        <f t="shared" si="224"/>
        <v>-89.895201010961983</v>
      </c>
      <c r="R773">
        <f t="shared" si="225"/>
        <v>90.104798989038017</v>
      </c>
      <c r="S773">
        <f t="shared" si="226"/>
        <v>1.5878244724842141E-2</v>
      </c>
      <c r="T773">
        <f t="shared" si="209"/>
        <v>64.762406864851044</v>
      </c>
    </row>
    <row r="774" spans="1:20" x14ac:dyDescent="0.25">
      <c r="A774">
        <f t="shared" si="210"/>
        <v>100.14506458397385</v>
      </c>
      <c r="B774">
        <f t="shared" si="227"/>
        <v>15.938582054796541</v>
      </c>
      <c r="C774" t="str">
        <f t="shared" si="211"/>
        <v>3.16486036153794-1723.74267535484i</v>
      </c>
      <c r="D774" t="str">
        <f t="shared" si="212"/>
        <v>3.47812499833082-998.551531679689i</v>
      </c>
      <c r="E774" t="str">
        <f t="shared" si="213"/>
        <v>162.4695367834+0.0118961954695165i</v>
      </c>
      <c r="F774" t="str">
        <f t="shared" si="214"/>
        <v>2.90990990964095-9370.79071383652i</v>
      </c>
      <c r="G774" t="str">
        <f t="shared" si="215"/>
        <v>0.999999999907572-0.0000096139261991729i</v>
      </c>
      <c r="H774" t="str">
        <f t="shared" si="216"/>
        <v>470.589521392845+0.383764771517815i</v>
      </c>
      <c r="I774" t="str">
        <f t="shared" si="217"/>
        <v>33.6192729907617-29856.5156959453i</v>
      </c>
      <c r="K774" t="str">
        <f t="shared" si="218"/>
        <v>0.0106249638963891-0.000018278562059386i</v>
      </c>
      <c r="L774" t="str">
        <f t="shared" si="219"/>
        <v>0.00025-29.5080217342003i</v>
      </c>
      <c r="M774" t="str">
        <f t="shared" si="220"/>
        <v>0.0025-7.81094692964125i</v>
      </c>
      <c r="N774">
        <f t="shared" si="221"/>
        <v>90.105197220151709</v>
      </c>
      <c r="O774">
        <f t="shared" si="222"/>
        <v>64.729463315308024</v>
      </c>
      <c r="P774" s="3">
        <f t="shared" si="223"/>
        <v>64.729463315308024</v>
      </c>
      <c r="Q774" s="3">
        <f t="shared" si="224"/>
        <v>-89.894802779848291</v>
      </c>
      <c r="R774">
        <f t="shared" si="225"/>
        <v>90.105197220151709</v>
      </c>
      <c r="S774">
        <f t="shared" si="226"/>
        <v>1.5938582054796542E-2</v>
      </c>
      <c r="T774">
        <f t="shared" si="209"/>
        <v>64.729463315308024</v>
      </c>
    </row>
    <row r="775" spans="1:20" x14ac:dyDescent="0.25">
      <c r="A775">
        <f t="shared" si="210"/>
        <v>100.52561582939295</v>
      </c>
      <c r="B775">
        <f t="shared" si="227"/>
        <v>15.999148666604768</v>
      </c>
      <c r="C775" t="str">
        <f t="shared" si="211"/>
        <v>3.16486029691136-1717.21728302228i</v>
      </c>
      <c r="D775" t="str">
        <f t="shared" si="212"/>
        <v>3.47812499831812-994.77140093631i</v>
      </c>
      <c r="E775" t="str">
        <f t="shared" si="213"/>
        <v>162.469536782042+0.0119414011513335i</v>
      </c>
      <c r="F775" t="str">
        <f t="shared" si="214"/>
        <v>2.9099099096389-9335.31651130658i</v>
      </c>
      <c r="G775" t="str">
        <f t="shared" si="215"/>
        <v>0.999999999906869-9.65045911872296E-06i</v>
      </c>
      <c r="H775" t="str">
        <f t="shared" si="216"/>
        <v>470.589531185777+0.385223071392665i</v>
      </c>
      <c r="I775" t="str">
        <f t="shared" si="217"/>
        <v>33.6192727887776-29743.4909945857i</v>
      </c>
      <c r="K775" t="str">
        <f t="shared" si="218"/>
        <v>0.0106249636214814-0.0000183480200479089i</v>
      </c>
      <c r="L775" t="str">
        <f t="shared" si="219"/>
        <v>0.00025-29.3963157344094i</v>
      </c>
      <c r="M775" t="str">
        <f t="shared" si="220"/>
        <v>0.0025-7.7813776944025i</v>
      </c>
      <c r="N775">
        <f t="shared" si="221"/>
        <v>90.105596964485898</v>
      </c>
      <c r="O775">
        <f t="shared" si="222"/>
        <v>64.696519767877064</v>
      </c>
      <c r="P775" s="3">
        <f t="shared" si="223"/>
        <v>64.696519767877064</v>
      </c>
      <c r="Q775" s="3">
        <f t="shared" si="224"/>
        <v>-89.894403035514102</v>
      </c>
      <c r="R775">
        <f t="shared" si="225"/>
        <v>90.105596964485898</v>
      </c>
      <c r="S775">
        <f t="shared" si="226"/>
        <v>1.5999148666604769E-2</v>
      </c>
      <c r="T775">
        <f t="shared" si="209"/>
        <v>64.696519767877064</v>
      </c>
    </row>
    <row r="776" spans="1:20" x14ac:dyDescent="0.25">
      <c r="A776">
        <f t="shared" si="210"/>
        <v>100.90761316954463</v>
      </c>
      <c r="B776">
        <f t="shared" si="227"/>
        <v>16.059945431537866</v>
      </c>
      <c r="C776" t="str">
        <f t="shared" si="211"/>
        <v>3.16486023179268-1710.71659343685i</v>
      </c>
      <c r="D776" t="str">
        <f t="shared" si="212"/>
        <v>3.4781249983053-991.005580313497i</v>
      </c>
      <c r="E776" t="str">
        <f t="shared" si="213"/>
        <v>162.469536780674+0.0119867786163327i</v>
      </c>
      <c r="F776" t="str">
        <f t="shared" si="214"/>
        <v>2.90990990963683-9299.97660043872i</v>
      </c>
      <c r="G776" t="str">
        <f t="shared" si="215"/>
        <v>0.99999999990616-9.68713086336723E-06i</v>
      </c>
      <c r="H776" t="str">
        <f t="shared" si="216"/>
        <v>470.589541053275+0.386686912735437i</v>
      </c>
      <c r="I776" t="str">
        <f t="shared" si="217"/>
        <v>33.6192725852552-29630.8941633295i</v>
      </c>
      <c r="K776" t="str">
        <f t="shared" si="218"/>
        <v>0.0106249633444805-0.0000184177419705253i</v>
      </c>
      <c r="L776" t="str">
        <f t="shared" si="219"/>
        <v>0.00025-29.2850326104896i</v>
      </c>
      <c r="M776" t="str">
        <f t="shared" si="220"/>
        <v>0.0025-7.7519203968943i</v>
      </c>
      <c r="N776">
        <f t="shared" si="221"/>
        <v>90.105998227790167</v>
      </c>
      <c r="O776">
        <f t="shared" si="222"/>
        <v>64.66357622257425</v>
      </c>
      <c r="P776" s="3">
        <f t="shared" si="223"/>
        <v>64.66357622257425</v>
      </c>
      <c r="Q776" s="3">
        <f t="shared" si="224"/>
        <v>-89.894001772209833</v>
      </c>
      <c r="R776">
        <f t="shared" si="225"/>
        <v>90.105998227790167</v>
      </c>
      <c r="S776">
        <f t="shared" si="226"/>
        <v>1.6059945431537867E-2</v>
      </c>
      <c r="T776">
        <f t="shared" si="209"/>
        <v>64.66357622257425</v>
      </c>
    </row>
    <row r="777" spans="1:20" x14ac:dyDescent="0.25">
      <c r="A777">
        <f t="shared" si="210"/>
        <v>101.29106209958891</v>
      </c>
      <c r="B777">
        <f t="shared" si="227"/>
        <v>16.12097322417771</v>
      </c>
      <c r="C777" t="str">
        <f t="shared" si="211"/>
        <v>3.16486016617816-1704.24051308393i</v>
      </c>
      <c r="D777" t="str">
        <f t="shared" si="212"/>
        <v>3.4781249982924-987.254015638668i</v>
      </c>
      <c r="E777" t="str">
        <f t="shared" si="213"/>
        <v>162.469536779294+0.0120323285173086i</v>
      </c>
      <c r="F777" t="str">
        <f t="shared" si="214"/>
        <v>2.90990990963476-9264.77047285653i</v>
      </c>
      <c r="G777" t="str">
        <f t="shared" si="215"/>
        <v>0.999999999905445-9.72394196064109E-06i</v>
      </c>
      <c r="H777" t="str">
        <f t="shared" si="216"/>
        <v>470.589550995909+0.388156316602887i</v>
      </c>
      <c r="I777" t="str">
        <f t="shared" si="217"/>
        <v>33.619272380183-29518.7235824339i</v>
      </c>
      <c r="K777" t="str">
        <f t="shared" si="218"/>
        <v>0.0106249630653704-0.0000184877288301129i</v>
      </c>
      <c r="L777" t="str">
        <f t="shared" si="219"/>
        <v>0.00025-29.1741707615955i</v>
      </c>
      <c r="M777" t="str">
        <f t="shared" si="220"/>
        <v>0.0025-7.72257461336355i</v>
      </c>
      <c r="N777">
        <f t="shared" si="221"/>
        <v>90.106401015835942</v>
      </c>
      <c r="O777">
        <f t="shared" si="222"/>
        <v>64.630632679415697</v>
      </c>
      <c r="P777" s="3">
        <f t="shared" si="223"/>
        <v>64.630632679415697</v>
      </c>
      <c r="Q777" s="3">
        <f t="shared" si="224"/>
        <v>-89.893598984164058</v>
      </c>
      <c r="R777">
        <f t="shared" si="225"/>
        <v>90.106401015835942</v>
      </c>
      <c r="S777">
        <f t="shared" si="226"/>
        <v>1.6120973224177711E-2</v>
      </c>
      <c r="T777">
        <f t="shared" si="209"/>
        <v>64.630632679415697</v>
      </c>
    </row>
    <row r="778" spans="1:20" x14ac:dyDescent="0.25">
      <c r="A778">
        <f t="shared" si="210"/>
        <v>101.67596813556736</v>
      </c>
      <c r="B778">
        <f t="shared" si="227"/>
        <v>16.182232922429588</v>
      </c>
      <c r="C778" t="str">
        <f t="shared" si="211"/>
        <v>3.16486010006406-1697.78894880296i</v>
      </c>
      <c r="D778" t="str">
        <f t="shared" si="212"/>
        <v>3.47812499827942-983.5166529443i</v>
      </c>
      <c r="E778" t="str">
        <f t="shared" si="213"/>
        <v>162.469536777905+0.0120780515095358i</v>
      </c>
      <c r="F778" t="str">
        <f t="shared" si="214"/>
        <v>2.90990990963268-9229.69762210801i</v>
      </c>
      <c r="G778" t="str">
        <f t="shared" si="215"/>
        <v>0.999999999904725-0.0000097608929400845i</v>
      </c>
      <c r="H778" t="str">
        <f t="shared" si="216"/>
        <v>470.589561014253+0.389631304131788i</v>
      </c>
      <c r="I778" t="str">
        <f t="shared" si="217"/>
        <v>33.6192721735495-29406.9776382873i</v>
      </c>
      <c r="K778" t="str">
        <f t="shared" si="218"/>
        <v>0.010624962784135-0.0000185579816333598i</v>
      </c>
      <c r="L778" t="str">
        <f t="shared" si="219"/>
        <v>0.00025-29.0637285929424i</v>
      </c>
      <c r="M778" t="str">
        <f t="shared" si="220"/>
        <v>0.0025-7.69333992166123i</v>
      </c>
      <c r="N778">
        <f t="shared" si="221"/>
        <v>90.106805334416549</v>
      </c>
      <c r="O778">
        <f t="shared" si="222"/>
        <v>64.597689138417877</v>
      </c>
      <c r="P778" s="3">
        <f t="shared" si="223"/>
        <v>64.597689138417877</v>
      </c>
      <c r="Q778" s="3">
        <f t="shared" si="224"/>
        <v>-89.893194665583451</v>
      </c>
      <c r="R778">
        <f t="shared" si="225"/>
        <v>90.106805334416549</v>
      </c>
      <c r="S778">
        <f t="shared" si="226"/>
        <v>1.6182232922429589E-2</v>
      </c>
      <c r="T778">
        <f t="shared" si="209"/>
        <v>64.597689138417877</v>
      </c>
    </row>
    <row r="779" spans="1:20" x14ac:dyDescent="0.25">
      <c r="A779">
        <f t="shared" si="210"/>
        <v>102.06233681448252</v>
      </c>
      <c r="B779">
        <f t="shared" si="227"/>
        <v>16.243725407534821</v>
      </c>
      <c r="C779" t="str">
        <f t="shared" si="211"/>
        <v>3.1648600334465-1691.36180778599i</v>
      </c>
      <c r="D779" t="str">
        <f t="shared" si="212"/>
        <v>3.47812499826629-979.793438467163i</v>
      </c>
      <c r="E779" t="str">
        <f t="shared" si="213"/>
        <v>162.469536776505+0.0121239482507792i</v>
      </c>
      <c r="F779" t="str">
        <f t="shared" si="214"/>
        <v>2.90990990963055-9194.75754365831i</v>
      </c>
      <c r="G779" t="str">
        <f t="shared" si="215"/>
        <v>0.999999999903999-9.79798433324971E-06i</v>
      </c>
      <c r="H779" t="str">
        <f t="shared" si="216"/>
        <v>470.589571108879+0.391111896539209i</v>
      </c>
      <c r="I779" t="str">
        <f t="shared" si="217"/>
        <v>33.6192719653421-29295.6547233862i</v>
      </c>
      <c r="K779" t="str">
        <f t="shared" si="218"/>
        <v>0.0106249625007582-0.0000186285013907786i</v>
      </c>
      <c r="L779" t="str">
        <f t="shared" si="219"/>
        <v>0.00025-28.9537045157824i</v>
      </c>
      <c r="M779" t="str">
        <f t="shared" si="220"/>
        <v>0.0025-7.66421590123654i</v>
      </c>
      <c r="N779">
        <f t="shared" si="221"/>
        <v>90.107211189347368</v>
      </c>
      <c r="O779">
        <f t="shared" si="222"/>
        <v>64.564745599597103</v>
      </c>
      <c r="P779" s="3">
        <f t="shared" si="223"/>
        <v>64.564745599597103</v>
      </c>
      <c r="Q779" s="3">
        <f t="shared" si="224"/>
        <v>-89.892788810652632</v>
      </c>
      <c r="R779">
        <f t="shared" si="225"/>
        <v>90.107211189347368</v>
      </c>
      <c r="S779">
        <f t="shared" si="226"/>
        <v>1.6243725407534822E-2</v>
      </c>
      <c r="T779">
        <f t="shared" si="209"/>
        <v>64.564745599597103</v>
      </c>
    </row>
    <row r="780" spans="1:20" x14ac:dyDescent="0.25">
      <c r="A780">
        <f t="shared" si="210"/>
        <v>102.45017369437757</v>
      </c>
      <c r="B780">
        <f t="shared" si="227"/>
        <v>16.305451564083455</v>
      </c>
      <c r="C780" t="str">
        <f t="shared" si="211"/>
        <v>3.16485996632167-1684.95899757645i</v>
      </c>
      <c r="D780" t="str">
        <f t="shared" si="212"/>
        <v>3.4781249982531-976.084318647588i</v>
      </c>
      <c r="E780" t="str">
        <f t="shared" si="213"/>
        <v>162.469536775094+0.0121700194013045i</v>
      </c>
      <c r="F780" t="str">
        <f t="shared" si="214"/>
        <v>2.90990990962841-9159.94973488286i</v>
      </c>
      <c r="G780" t="str">
        <f t="shared" si="215"/>
        <v>0.999999999903268-9.83521667370888E-06i</v>
      </c>
      <c r="H780" t="str">
        <f t="shared" si="216"/>
        <v>470.589581280374+0.392598115122853i</v>
      </c>
      <c r="I780" t="str">
        <f t="shared" si="217"/>
        <v>33.6192717555501-29184.7532363141i</v>
      </c>
      <c r="K780" t="str">
        <f t="shared" si="218"/>
        <v>0.0106249622152236-0.0000186992891167211i</v>
      </c>
      <c r="L780" t="str">
        <f t="shared" si="219"/>
        <v>0.00025-28.8440969473823i</v>
      </c>
      <c r="M780" t="str">
        <f t="shared" si="220"/>
        <v>0.0025-7.63520213313063i</v>
      </c>
      <c r="N780">
        <f t="shared" si="221"/>
        <v>90.10761858646579</v>
      </c>
      <c r="O780">
        <f t="shared" si="222"/>
        <v>64.531802062969973</v>
      </c>
      <c r="P780" s="3">
        <f t="shared" si="223"/>
        <v>64.531802062969973</v>
      </c>
      <c r="Q780" s="3">
        <f t="shared" si="224"/>
        <v>-89.89238141353421</v>
      </c>
      <c r="R780">
        <f t="shared" si="225"/>
        <v>90.10761858646579</v>
      </c>
      <c r="S780">
        <f t="shared" si="226"/>
        <v>1.6305451564083456E-2</v>
      </c>
      <c r="T780">
        <f t="shared" si="209"/>
        <v>64.531802062969973</v>
      </c>
    </row>
    <row r="781" spans="1:20" x14ac:dyDescent="0.25">
      <c r="A781">
        <f t="shared" si="210"/>
        <v>102.8394843544162</v>
      </c>
      <c r="B781">
        <f t="shared" si="227"/>
        <v>16.367412280026972</v>
      </c>
      <c r="C781" t="str">
        <f t="shared" si="211"/>
        <v>3.16485989868577-1678.5804260678i</v>
      </c>
      <c r="D781" t="str">
        <f t="shared" si="212"/>
        <v>3.47812499823981-972.389240128637i</v>
      </c>
      <c r="E781" t="str">
        <f t="shared" si="213"/>
        <v>162.469536773673+0.0122162656238863i</v>
      </c>
      <c r="F781" t="str">
        <f t="shared" si="214"/>
        <v>2.9099099096263-9125.27369505961i</v>
      </c>
      <c r="G781" t="str">
        <f t="shared" si="215"/>
        <v>0.999999999902532-0.0000098725904970617i</v>
      </c>
      <c r="H781" t="str">
        <f t="shared" si="216"/>
        <v>470.589591529316+0.394089981261318i</v>
      </c>
      <c r="I781" t="str">
        <f t="shared" si="217"/>
        <v>33.6192715441606-29074.2715817153i</v>
      </c>
      <c r="K781" t="str">
        <f t="shared" si="218"/>
        <v>0.0106249619275149-0.0000187703458293926i</v>
      </c>
      <c r="L781" t="str">
        <f t="shared" si="219"/>
        <v>0.00025-28.7349043110006i</v>
      </c>
      <c r="M781" t="str">
        <f t="shared" si="220"/>
        <v>0.0025-7.60629819997071i</v>
      </c>
      <c r="N781">
        <f t="shared" si="221"/>
        <v>90.10802753163145</v>
      </c>
      <c r="O781">
        <f t="shared" si="222"/>
        <v>64.498858528553399</v>
      </c>
      <c r="P781" s="3">
        <f t="shared" si="223"/>
        <v>64.498858528553399</v>
      </c>
      <c r="Q781" s="3">
        <f t="shared" si="224"/>
        <v>-89.89197246836855</v>
      </c>
      <c r="R781">
        <f t="shared" si="225"/>
        <v>90.10802753163145</v>
      </c>
      <c r="S781">
        <f t="shared" si="226"/>
        <v>1.6367412280026972E-2</v>
      </c>
      <c r="T781">
        <f t="shared" si="209"/>
        <v>64.498858528553399</v>
      </c>
    </row>
    <row r="782" spans="1:20" x14ac:dyDescent="0.25">
      <c r="A782">
        <f t="shared" si="210"/>
        <v>103.23027439496298</v>
      </c>
      <c r="B782">
        <f t="shared" si="227"/>
        <v>16.429608446691073</v>
      </c>
      <c r="C782" t="str">
        <f t="shared" si="211"/>
        <v>3.1648598305348-1672.22600150209i</v>
      </c>
      <c r="D782" t="str">
        <f t="shared" si="212"/>
        <v>3.4781249982264-968.708149755352i</v>
      </c>
      <c r="E782" t="str">
        <f t="shared" si="213"/>
        <v>162.469536772241+0.0122626875838172i</v>
      </c>
      <c r="F782" t="str">
        <f t="shared" si="214"/>
        <v>2.90990990962413-9090.72892536197i</v>
      </c>
      <c r="G782" t="str">
        <f t="shared" si="215"/>
        <v>0.99999999990179-9.91010634094318E-06i</v>
      </c>
      <c r="H782" t="str">
        <f t="shared" si="216"/>
        <v>470.589601856301+0.395587516414456i</v>
      </c>
      <c r="I782" t="str">
        <f t="shared" si="217"/>
        <v>33.6192713311615-28964.208170274i</v>
      </c>
      <c r="K782" t="str">
        <f t="shared" si="218"/>
        <v>0.0106249616376154-0.0000188416725508668i</v>
      </c>
      <c r="L782" t="str">
        <f t="shared" si="219"/>
        <v>0.00025-28.6261250358642i</v>
      </c>
      <c r="M782" t="str">
        <f t="shared" si="220"/>
        <v>0.0025-7.57750368596404i</v>
      </c>
      <c r="N782">
        <f t="shared" si="221"/>
        <v>90.108438030726262</v>
      </c>
      <c r="O782">
        <f t="shared" si="222"/>
        <v>64.465914996363892</v>
      </c>
      <c r="P782" s="3">
        <f t="shared" si="223"/>
        <v>64.465914996363892</v>
      </c>
      <c r="Q782" s="3">
        <f t="shared" si="224"/>
        <v>-89.891561969273738</v>
      </c>
      <c r="R782">
        <f t="shared" si="225"/>
        <v>90.108438030726262</v>
      </c>
      <c r="S782">
        <f t="shared" si="226"/>
        <v>1.6429608446691075E-2</v>
      </c>
      <c r="T782">
        <f t="shared" si="209"/>
        <v>64.465914996363892</v>
      </c>
    </row>
    <row r="783" spans="1:20" x14ac:dyDescent="0.25">
      <c r="A783">
        <f t="shared" si="210"/>
        <v>103.62254943766384</v>
      </c>
      <c r="B783">
        <f t="shared" si="227"/>
        <v>16.4920409587885</v>
      </c>
      <c r="C783" t="str">
        <f t="shared" si="211"/>
        <v>3.16485976186499-1665.89563246883i</v>
      </c>
      <c r="D783" t="str">
        <f t="shared" si="212"/>
        <v>3.47812499821289-965.04099457402i</v>
      </c>
      <c r="E783" t="str">
        <f t="shared" si="213"/>
        <v>162.469536770798+0.0123092859489177i</v>
      </c>
      <c r="F783" t="str">
        <f t="shared" si="214"/>
        <v>2.90990990962195-9056.3149288519i</v>
      </c>
      <c r="G783" t="str">
        <f t="shared" si="215"/>
        <v>0.999999999901042-9.94776474503132E-06i</v>
      </c>
      <c r="H783" t="str">
        <f t="shared" si="216"/>
        <v>470.589612261917+0.397090742123621i</v>
      </c>
      <c r="I783" t="str">
        <f t="shared" si="217"/>
        <v>33.6192711165395-28854.5614186911i</v>
      </c>
      <c r="K783" t="str">
        <f t="shared" si="218"/>
        <v>0.0106249613455086-0.0000189132703071002i</v>
      </c>
      <c r="L783" t="str">
        <f t="shared" si="219"/>
        <v>0.00025-28.5177575571471i</v>
      </c>
      <c r="M783" t="str">
        <f t="shared" si="220"/>
        <v>0.0025-7.5488181768919i</v>
      </c>
      <c r="N783">
        <f t="shared" si="221"/>
        <v>90.108850089654382</v>
      </c>
      <c r="O783">
        <f t="shared" si="222"/>
        <v>64.432971466418635</v>
      </c>
      <c r="P783" s="3">
        <f t="shared" si="223"/>
        <v>64.432971466418635</v>
      </c>
      <c r="Q783" s="3">
        <f t="shared" si="224"/>
        <v>-89.891149910345618</v>
      </c>
      <c r="R783">
        <f t="shared" si="225"/>
        <v>90.108850089654382</v>
      </c>
      <c r="S783">
        <f t="shared" si="226"/>
        <v>1.6492040958788499E-2</v>
      </c>
      <c r="T783">
        <f t="shared" si="209"/>
        <v>64.432971466418635</v>
      </c>
    </row>
    <row r="784" spans="1:20" x14ac:dyDescent="0.25">
      <c r="A784">
        <f t="shared" si="210"/>
        <v>104.01631512552697</v>
      </c>
      <c r="B784">
        <f t="shared" si="227"/>
        <v>16.554710714431899</v>
      </c>
      <c r="C784" t="str">
        <f t="shared" si="211"/>
        <v>3.1648596926722-1659.5892279035i</v>
      </c>
      <c r="D784" t="str">
        <f t="shared" si="212"/>
        <v>3.47812499819928-961.387721831386i</v>
      </c>
      <c r="E784" t="str">
        <f t="shared" si="213"/>
        <v>162.469536769343+0.01235606138955i</v>
      </c>
      <c r="F784" t="str">
        <f t="shared" si="214"/>
        <v>2.90990990961976-9022.03121047253i</v>
      </c>
      <c r="G784" t="str">
        <f t="shared" si="215"/>
        <v>0.999999999900288-9.98556625105491E-06i</v>
      </c>
      <c r="H784" t="str">
        <f t="shared" si="216"/>
        <v>470.589622746769+0.398599680012078i</v>
      </c>
      <c r="I784" t="str">
        <f t="shared" si="217"/>
        <v>33.6192709002846-28745.3297496617i</v>
      </c>
      <c r="K784" t="str">
        <f t="shared" si="218"/>
        <v>0.0106249610511775-0.0000189851401279478i</v>
      </c>
      <c r="L784" t="str">
        <f t="shared" si="219"/>
        <v>0.00025-28.4098003159465i</v>
      </c>
      <c r="M784" t="str">
        <f t="shared" si="220"/>
        <v>0.0025-7.52024126010346i</v>
      </c>
      <c r="N784">
        <f t="shared" si="221"/>
        <v>90.109263714342489</v>
      </c>
      <c r="O784">
        <f t="shared" si="222"/>
        <v>64.400027938734524</v>
      </c>
      <c r="P784" s="3">
        <f t="shared" si="223"/>
        <v>64.400027938734524</v>
      </c>
      <c r="Q784" s="3">
        <f t="shared" si="224"/>
        <v>-89.890736285657511</v>
      </c>
      <c r="R784">
        <f t="shared" si="225"/>
        <v>90.109263714342489</v>
      </c>
      <c r="S784">
        <f t="shared" si="226"/>
        <v>1.6554710714431899E-2</v>
      </c>
      <c r="T784">
        <f t="shared" si="209"/>
        <v>64.400027938734524</v>
      </c>
    </row>
    <row r="785" spans="1:20" x14ac:dyDescent="0.25">
      <c r="A785">
        <f t="shared" si="210"/>
        <v>104.41157712300398</v>
      </c>
      <c r="B785">
        <f t="shared" si="227"/>
        <v>16.617618615146739</v>
      </c>
      <c r="C785" t="str">
        <f t="shared" si="211"/>
        <v>3.16485962295265-1653.30669708639i</v>
      </c>
      <c r="D785" t="str">
        <f t="shared" si="212"/>
        <v>3.47812499818558-957.74827897389i</v>
      </c>
      <c r="E785" t="str">
        <f t="shared" si="213"/>
        <v>162.469536767878+0.0124030145786179i</v>
      </c>
      <c r="F785" t="str">
        <f t="shared" si="214"/>
        <v>2.90990990961755-8987.87727704103i</v>
      </c>
      <c r="G785" t="str">
        <f t="shared" si="215"/>
        <v>0.999999999899529-0.0000100235114028013i</v>
      </c>
      <c r="H785" t="str">
        <f t="shared" si="216"/>
        <v>470.589633311456+0.400114351785171i</v>
      </c>
      <c r="I785" t="str">
        <f t="shared" si="217"/>
        <v>33.6192706823819-28636.5115918511i</v>
      </c>
      <c r="K785" t="str">
        <f t="shared" si="218"/>
        <v>0.0106249607546053-0.000019057283047176i</v>
      </c>
      <c r="L785" t="str">
        <f t="shared" si="219"/>
        <v>0.00025-28.3022517592613i</v>
      </c>
      <c r="M785" t="str">
        <f t="shared" si="220"/>
        <v>0.0025-7.49177252451036i</v>
      </c>
      <c r="N785">
        <f t="shared" si="221"/>
        <v>90.109678910739717</v>
      </c>
      <c r="O785">
        <f t="shared" si="222"/>
        <v>64.367084413328968</v>
      </c>
      <c r="P785" s="3">
        <f t="shared" si="223"/>
        <v>64.367084413328968</v>
      </c>
      <c r="Q785" s="3">
        <f t="shared" si="224"/>
        <v>-89.890321089260283</v>
      </c>
      <c r="R785">
        <f t="shared" si="225"/>
        <v>90.109678910739717</v>
      </c>
      <c r="S785">
        <f t="shared" si="226"/>
        <v>1.661761861514674E-2</v>
      </c>
      <c r="T785">
        <f t="shared" si="209"/>
        <v>64.367084413328968</v>
      </c>
    </row>
    <row r="786" spans="1:20" x14ac:dyDescent="0.25">
      <c r="A786">
        <f t="shared" si="210"/>
        <v>104.80834111607139</v>
      </c>
      <c r="B786">
        <f t="shared" si="227"/>
        <v>16.680765565884297</v>
      </c>
      <c r="C786" t="str">
        <f t="shared" si="211"/>
        <v>3.16485955270221-1647.04794964119i</v>
      </c>
      <c r="D786" t="str">
        <f t="shared" si="212"/>
        <v>3.47812499817177-954.12261364693i</v>
      </c>
      <c r="E786" t="str">
        <f t="shared" si="213"/>
        <v>162.469536766402+0.0124501461915873i</v>
      </c>
      <c r="F786" t="str">
        <f t="shared" si="214"/>
        <v>2.90990990961533-8953.85263724164i</v>
      </c>
      <c r="G786" t="str">
        <f t="shared" si="215"/>
        <v>0.999999999898764-0.0000100616007461243i</v>
      </c>
      <c r="H786" t="str">
        <f t="shared" si="216"/>
        <v>470.589643956586+0.401634779230778i</v>
      </c>
      <c r="I786" t="str">
        <f t="shared" si="217"/>
        <v>33.6192704628203-28528.1053798737i</v>
      </c>
      <c r="K786" t="str">
        <f t="shared" si="218"/>
        <v>0.0106249604557749-0.0000191297001024797i</v>
      </c>
      <c r="L786" t="str">
        <f t="shared" si="219"/>
        <v>0.00025-28.1951103399694i</v>
      </c>
      <c r="M786" t="str">
        <f t="shared" si="220"/>
        <v>0.0025-7.46341156058012i</v>
      </c>
      <c r="N786">
        <f t="shared" si="221"/>
        <v>90.110095684817836</v>
      </c>
      <c r="O786">
        <f t="shared" si="222"/>
        <v>64.334140890219345</v>
      </c>
      <c r="P786" s="3">
        <f t="shared" si="223"/>
        <v>64.334140890219345</v>
      </c>
      <c r="Q786" s="3">
        <f t="shared" si="224"/>
        <v>-89.889904315182164</v>
      </c>
      <c r="R786">
        <f t="shared" si="225"/>
        <v>90.110095684817836</v>
      </c>
      <c r="S786">
        <f t="shared" si="226"/>
        <v>1.6680765565884298E-2</v>
      </c>
      <c r="T786">
        <f t="shared" si="209"/>
        <v>64.334140890219345</v>
      </c>
    </row>
    <row r="787" spans="1:20" x14ac:dyDescent="0.25">
      <c r="A787">
        <f t="shared" si="210"/>
        <v>105.20661281231246</v>
      </c>
      <c r="B787">
        <f t="shared" si="227"/>
        <v>16.744152475034657</v>
      </c>
      <c r="C787" t="str">
        <f t="shared" si="211"/>
        <v>3.16485948191688-1640.81289553368i</v>
      </c>
      <c r="D787" t="str">
        <f t="shared" si="212"/>
        <v>3.47812499815786-950.510673694086i</v>
      </c>
      <c r="E787" t="str">
        <f t="shared" si="213"/>
        <v>162.469536764914+0.0124974569064899i</v>
      </c>
      <c r="F787" t="str">
        <f t="shared" si="214"/>
        <v>2.90990990961309-8919.95680161843i</v>
      </c>
      <c r="G787" t="str">
        <f t="shared" si="215"/>
        <v>0.999999999897993-0.0000100998348289518i</v>
      </c>
      <c r="H787" t="str">
        <f t="shared" si="216"/>
        <v>470.589654682773+0.40316098421953i</v>
      </c>
      <c r="I787" t="str">
        <f t="shared" si="217"/>
        <v>33.6192702415867-28420.1095542698i</v>
      </c>
      <c r="K787" t="str">
        <f t="shared" si="218"/>
        <v>0.0106249601546691-0.0000192023923354955i</v>
      </c>
      <c r="L787" t="str">
        <f t="shared" si="219"/>
        <v>0.00025-28.0883745168056i</v>
      </c>
      <c r="M787" t="str">
        <f t="shared" si="220"/>
        <v>0.0025-7.43515796033089i</v>
      </c>
      <c r="N787">
        <f t="shared" si="221"/>
        <v>90.110514042571282</v>
      </c>
      <c r="O787">
        <f t="shared" si="222"/>
        <v>64.301197369422937</v>
      </c>
      <c r="P787" s="3">
        <f t="shared" si="223"/>
        <v>64.301197369422937</v>
      </c>
      <c r="Q787" s="3">
        <f t="shared" si="224"/>
        <v>-89.889485957428718</v>
      </c>
      <c r="R787">
        <f t="shared" si="225"/>
        <v>90.110514042571282</v>
      </c>
      <c r="S787">
        <f t="shared" si="226"/>
        <v>1.6744152475034656E-2</v>
      </c>
      <c r="T787">
        <f t="shared" si="209"/>
        <v>64.301197369422937</v>
      </c>
    </row>
    <row r="788" spans="1:20" x14ac:dyDescent="0.25">
      <c r="A788">
        <f t="shared" si="210"/>
        <v>105.60639794099924</v>
      </c>
      <c r="B788">
        <f t="shared" si="227"/>
        <v>16.807780254439788</v>
      </c>
      <c r="C788" t="str">
        <f t="shared" si="211"/>
        <v>3.16485941059255-1634.60144507053i</v>
      </c>
      <c r="D788" t="str">
        <f t="shared" si="212"/>
        <v>3.47812499814382-946.912407156391i</v>
      </c>
      <c r="E788" t="str">
        <f t="shared" si="213"/>
        <v>162.469536763415+0.0125449474039324i</v>
      </c>
      <c r="F788" t="str">
        <f t="shared" si="214"/>
        <v>2.90990990961082-8886.18928256844i</v>
      </c>
      <c r="G788" t="str">
        <f t="shared" si="215"/>
        <v>0.999999999897217-0.0000101382142012939i</v>
      </c>
      <c r="H788" t="str">
        <f t="shared" si="216"/>
        <v>470.589665490633+0.404692988705159i</v>
      </c>
      <c r="I788" t="str">
        <f t="shared" si="217"/>
        <v>33.6192700186682-28312.522561483i</v>
      </c>
      <c r="K788" t="str">
        <f t="shared" si="218"/>
        <v>0.0106249598512706-0.0000192753607918175i</v>
      </c>
      <c r="L788" t="str">
        <f t="shared" si="219"/>
        <v>0.00025-27.9820427543391i</v>
      </c>
      <c r="M788" t="str">
        <f t="shared" si="220"/>
        <v>0.0025-7.40701131732507i</v>
      </c>
      <c r="N788">
        <f t="shared" si="221"/>
        <v>90.110933990017244</v>
      </c>
      <c r="O788">
        <f t="shared" si="222"/>
        <v>64.268253850957464</v>
      </c>
      <c r="P788" s="3">
        <f t="shared" si="223"/>
        <v>64.268253850957464</v>
      </c>
      <c r="Q788" s="3">
        <f t="shared" si="224"/>
        <v>-89.889066009982756</v>
      </c>
      <c r="R788">
        <f t="shared" si="225"/>
        <v>90.110933990017244</v>
      </c>
      <c r="S788">
        <f t="shared" si="226"/>
        <v>1.6807780254439787E-2</v>
      </c>
      <c r="T788">
        <f t="shared" si="209"/>
        <v>64.268253850957464</v>
      </c>
    </row>
    <row r="789" spans="1:20" x14ac:dyDescent="0.25">
      <c r="A789">
        <f t="shared" si="210"/>
        <v>106.00770225317504</v>
      </c>
      <c r="B789">
        <f t="shared" si="227"/>
        <v>16.87164981940666</v>
      </c>
      <c r="C789" t="str">
        <f t="shared" si="211"/>
        <v>3.16485933872505-1628.41350889794i</v>
      </c>
      <c r="D789" t="str">
        <f t="shared" si="212"/>
        <v>3.47812499812968-943.327762271574i</v>
      </c>
      <c r="E789" t="str">
        <f t="shared" si="213"/>
        <v>162.469536761905+0.0125926183671089i</v>
      </c>
      <c r="F789" t="str">
        <f t="shared" si="214"/>
        <v>2.90990990960854-8852.54959433459i</v>
      </c>
      <c r="G789" t="str">
        <f t="shared" si="215"/>
        <v>0.999999999896434-0.0000101767394152508i</v>
      </c>
      <c r="H789" t="str">
        <f t="shared" si="216"/>
        <v>470.589676380794+0.406230814724832i</v>
      </c>
      <c r="I789" t="str">
        <f t="shared" si="217"/>
        <v>33.6192697940532-28205.3428538387i</v>
      </c>
      <c r="K789" t="str">
        <f t="shared" si="218"/>
        <v>0.0106249595455618-0.0000193486065210123i</v>
      </c>
      <c r="L789" t="str">
        <f t="shared" si="219"/>
        <v>0.00025-27.8761135229519i</v>
      </c>
      <c r="M789" t="str">
        <f t="shared" si="220"/>
        <v>0.0025-7.37897122666372i</v>
      </c>
      <c r="N789">
        <f t="shared" si="221"/>
        <v>90.111355533195834</v>
      </c>
      <c r="O789">
        <f t="shared" si="222"/>
        <v>64.235310334840662</v>
      </c>
      <c r="P789" s="3">
        <f t="shared" si="223"/>
        <v>64.235310334840662</v>
      </c>
      <c r="Q789" s="3">
        <f t="shared" si="224"/>
        <v>-89.888644466804166</v>
      </c>
      <c r="R789">
        <f t="shared" si="225"/>
        <v>90.111355533195834</v>
      </c>
      <c r="S789">
        <f t="shared" si="226"/>
        <v>1.687164981940666E-2</v>
      </c>
      <c r="T789">
        <f t="shared" si="209"/>
        <v>64.235310334840662</v>
      </c>
    </row>
    <row r="790" spans="1:20" x14ac:dyDescent="0.25">
      <c r="A790">
        <f t="shared" si="210"/>
        <v>106.41053152173711</v>
      </c>
      <c r="B790">
        <f t="shared" si="227"/>
        <v>16.935762088720406</v>
      </c>
      <c r="C790" t="str">
        <f t="shared" si="211"/>
        <v>3.16485926631039-1622.24899800037i</v>
      </c>
      <c r="D790" t="str">
        <f t="shared" si="212"/>
        <v>3.47812499811544-939.756687473318i</v>
      </c>
      <c r="E790" t="str">
        <f t="shared" si="213"/>
        <v>162.469536760383+0.0126404704818122i</v>
      </c>
      <c r="F790" t="str">
        <f t="shared" si="214"/>
        <v>2.90990990960625-8819.03725299869i</v>
      </c>
      <c r="G790" t="str">
        <f t="shared" si="215"/>
        <v>0.999999999895645-0.0000102154110250208i</v>
      </c>
      <c r="H790" t="str">
        <f t="shared" si="216"/>
        <v>470.589687353874+0.407774484399404i</v>
      </c>
      <c r="I790" t="str">
        <f t="shared" si="217"/>
        <v>33.6192695677273-28098.5688895205i</v>
      </c>
      <c r="K790" t="str">
        <f t="shared" si="218"/>
        <v>0.0106249592375253-0.0000194221305766335i</v>
      </c>
      <c r="L790" t="str">
        <f t="shared" si="219"/>
        <v>0.00025-27.7705852988164i</v>
      </c>
      <c r="M790" t="str">
        <f t="shared" si="220"/>
        <v>0.0025-7.35103728498078i</v>
      </c>
      <c r="N790">
        <f t="shared" si="221"/>
        <v>90.111778678170012</v>
      </c>
      <c r="O790">
        <f t="shared" si="222"/>
        <v>64.202366821090394</v>
      </c>
      <c r="P790" s="3">
        <f t="shared" si="223"/>
        <v>64.202366821090394</v>
      </c>
      <c r="Q790" s="3">
        <f t="shared" si="224"/>
        <v>-89.888221321829988</v>
      </c>
      <c r="R790">
        <f t="shared" si="225"/>
        <v>90.111778678170012</v>
      </c>
      <c r="S790">
        <f t="shared" si="226"/>
        <v>1.6935762088720406E-2</v>
      </c>
      <c r="T790">
        <f t="shared" si="209"/>
        <v>64.202366821090394</v>
      </c>
    </row>
    <row r="791" spans="1:20" x14ac:dyDescent="0.25">
      <c r="A791">
        <f t="shared" si="210"/>
        <v>106.81489154151971</v>
      </c>
      <c r="B791">
        <f t="shared" si="227"/>
        <v>17.000117984657543</v>
      </c>
      <c r="C791" t="str">
        <f t="shared" si="211"/>
        <v>3.16485919334432-1616.10782369926i</v>
      </c>
      <c r="D791" t="str">
        <f t="shared" si="212"/>
        <v>3.47812499810108-936.199131390506i</v>
      </c>
      <c r="E791" t="str">
        <f t="shared" si="213"/>
        <v>162.469536758849+0.0126885044364386i</v>
      </c>
      <c r="F791" t="str">
        <f t="shared" si="214"/>
        <v>2.90990990960393-8785.6517764744i</v>
      </c>
      <c r="G791" t="str">
        <f t="shared" si="215"/>
        <v>0.999999999894851-0.0000102542295869077i</v>
      </c>
      <c r="H791" t="str">
        <f t="shared" si="216"/>
        <v>470.589698410507+0.409324019933819i</v>
      </c>
      <c r="I791" t="str">
        <f t="shared" si="217"/>
        <v>33.6192693396781-27992.199132549i</v>
      </c>
      <c r="K791" t="str">
        <f t="shared" si="218"/>
        <v>0.0106249589271433-0.0000194959340162376i</v>
      </c>
      <c r="L791" t="str">
        <f t="shared" si="219"/>
        <v>0.00025-27.6654565638736i</v>
      </c>
      <c r="M791" t="str">
        <f t="shared" si="220"/>
        <v>0.0025-7.32320909043712i</v>
      </c>
      <c r="N791">
        <f t="shared" si="221"/>
        <v>90.112203431025847</v>
      </c>
      <c r="O791">
        <f t="shared" si="222"/>
        <v>64.169423309724692</v>
      </c>
      <c r="P791" s="3">
        <f t="shared" si="223"/>
        <v>64.169423309724692</v>
      </c>
      <c r="Q791" s="3">
        <f t="shared" si="224"/>
        <v>-89.887796568974153</v>
      </c>
      <c r="R791">
        <f t="shared" si="225"/>
        <v>90.112203431025847</v>
      </c>
      <c r="S791">
        <f t="shared" si="226"/>
        <v>1.7000117984657542E-2</v>
      </c>
      <c r="T791">
        <f t="shared" si="209"/>
        <v>64.169423309724692</v>
      </c>
    </row>
    <row r="792" spans="1:20" x14ac:dyDescent="0.25">
      <c r="A792">
        <f t="shared" si="210"/>
        <v>107.2207881293775</v>
      </c>
      <c r="B792">
        <f t="shared" si="227"/>
        <v>17.064718432999243</v>
      </c>
      <c r="C792" t="str">
        <f t="shared" si="211"/>
        <v>3.16485911982269-1609.98989765177i</v>
      </c>
      <c r="D792" t="str">
        <f t="shared" si="212"/>
        <v>3.47812499808664-932.655042846514i</v>
      </c>
      <c r="E792" t="str">
        <f t="shared" si="213"/>
        <v>162.469536757304+0.0127367209220006i</v>
      </c>
      <c r="F792" t="str">
        <f t="shared" si="214"/>
        <v>2.90990990960161-8752.39268450056i</v>
      </c>
      <c r="G792" t="str">
        <f t="shared" si="215"/>
        <v>0.99999999989405-0.0000102931956593296i</v>
      </c>
      <c r="H792" t="str">
        <f t="shared" si="216"/>
        <v>470.589709551333+0.410879443617364i</v>
      </c>
      <c r="I792" t="str">
        <f t="shared" si="217"/>
        <v>33.6192691098927-27886.2320527601i</v>
      </c>
      <c r="K792" t="str">
        <f t="shared" si="218"/>
        <v>0.0106249586143979-0.0000195700179013985i</v>
      </c>
      <c r="L792" t="str">
        <f t="shared" si="219"/>
        <v>0.00025-27.5607258058116i</v>
      </c>
      <c r="M792" t="str">
        <f t="shared" si="220"/>
        <v>0.0025-7.29548624271483i</v>
      </c>
      <c r="N792">
        <f t="shared" si="221"/>
        <v>90.112629797872472</v>
      </c>
      <c r="O792">
        <f t="shared" si="222"/>
        <v>64.136479800761791</v>
      </c>
      <c r="P792" s="3">
        <f t="shared" si="223"/>
        <v>64.136479800761791</v>
      </c>
      <c r="Q792" s="3">
        <f t="shared" si="224"/>
        <v>-89.887370202127528</v>
      </c>
      <c r="R792">
        <f t="shared" si="225"/>
        <v>90.112629797872472</v>
      </c>
      <c r="S792">
        <f t="shared" si="226"/>
        <v>1.7064718432999244E-2</v>
      </c>
      <c r="T792">
        <f t="shared" si="209"/>
        <v>64.136479800761791</v>
      </c>
    </row>
    <row r="793" spans="1:20" x14ac:dyDescent="0.25">
      <c r="A793">
        <f t="shared" si="210"/>
        <v>107.62822712426913</v>
      </c>
      <c r="B793">
        <f t="shared" si="227"/>
        <v>17.12956436304464</v>
      </c>
      <c r="C793" t="str">
        <f t="shared" si="211"/>
        <v>3.16485904574118-1603.89513184946i</v>
      </c>
      <c r="D793" t="str">
        <f t="shared" si="212"/>
        <v>3.47812499807206-929.124370858419i</v>
      </c>
      <c r="E793" t="str">
        <f t="shared" si="213"/>
        <v>162.469536755748+0.0127851206321384i</v>
      </c>
      <c r="F793" t="str">
        <f t="shared" si="214"/>
        <v>2.90990990959927-8719.2594986338i</v>
      </c>
      <c r="G793" t="str">
        <f t="shared" si="215"/>
        <v>0.999999999893243-0.0000103323098028268i</v>
      </c>
      <c r="H793" t="str">
        <f t="shared" si="216"/>
        <v>470.589720776991+0.412440777824034i</v>
      </c>
      <c r="I793" t="str">
        <f t="shared" si="217"/>
        <v>33.6192688783578-27780.6661257811i</v>
      </c>
      <c r="K793" t="str">
        <f t="shared" si="218"/>
        <v>0.0106249582992711-0.0000196443832977237i</v>
      </c>
      <c r="L793" t="str">
        <f t="shared" si="219"/>
        <v>0.00025-27.4563915180429i</v>
      </c>
      <c r="M793" t="str">
        <f t="shared" si="220"/>
        <v>0.0025-7.26786834301136i</v>
      </c>
      <c r="N793">
        <f t="shared" si="221"/>
        <v>90.113057784842269</v>
      </c>
      <c r="O793">
        <f t="shared" si="222"/>
        <v>64.103536294219879</v>
      </c>
      <c r="P793" s="3">
        <f t="shared" si="223"/>
        <v>64.103536294219879</v>
      </c>
      <c r="Q793" s="3">
        <f t="shared" si="224"/>
        <v>-89.886942215157731</v>
      </c>
      <c r="R793">
        <f t="shared" si="225"/>
        <v>90.113057784842269</v>
      </c>
      <c r="S793">
        <f t="shared" si="226"/>
        <v>1.7129564363044639E-2</v>
      </c>
      <c r="T793">
        <f t="shared" si="209"/>
        <v>64.103536294219879</v>
      </c>
    </row>
    <row r="794" spans="1:20" x14ac:dyDescent="0.25">
      <c r="A794">
        <f t="shared" si="210"/>
        <v>108.03721438734135</v>
      </c>
      <c r="B794">
        <f t="shared" si="227"/>
        <v>17.194656707624208</v>
      </c>
      <c r="C794" t="str">
        <f t="shared" si="211"/>
        <v>3.16485897109568-1597.82343861709i</v>
      </c>
      <c r="D794" t="str">
        <f t="shared" si="212"/>
        <v>3.47812499805739-925.607064636333i</v>
      </c>
      <c r="E794" t="str">
        <f t="shared" si="213"/>
        <v>162.469536754179+0.0128337042631278i</v>
      </c>
      <c r="F794" t="str">
        <f t="shared" si="214"/>
        <v>2.9099099095969-8686.25174224223i</v>
      </c>
      <c r="G794" t="str">
        <f t="shared" si="215"/>
        <v>0.99999999989243-0.0000103715725800691i</v>
      </c>
      <c r="H794" t="str">
        <f t="shared" si="216"/>
        <v>470.589732088123+0.414008045012793i</v>
      </c>
      <c r="I794" t="str">
        <f t="shared" si="217"/>
        <v>33.6192686450586-27675.499833011i</v>
      </c>
      <c r="K794" t="str">
        <f t="shared" si="218"/>
        <v>0.0106249579817449-0.0000197190312748682i</v>
      </c>
      <c r="L794" t="str">
        <f t="shared" si="219"/>
        <v>0.00025-27.3524521996842i</v>
      </c>
      <c r="M794" t="str">
        <f t="shared" si="220"/>
        <v>0.0025-7.24035499403405i</v>
      </c>
      <c r="N794">
        <f t="shared" si="221"/>
        <v>90.113487398090911</v>
      </c>
      <c r="O794">
        <f t="shared" si="222"/>
        <v>64.070592790117445</v>
      </c>
      <c r="P794" s="3">
        <f t="shared" si="223"/>
        <v>64.070592790117445</v>
      </c>
      <c r="Q794" s="3">
        <f t="shared" si="224"/>
        <v>-89.886512601909089</v>
      </c>
      <c r="R794">
        <f t="shared" si="225"/>
        <v>90.113487398090911</v>
      </c>
      <c r="S794">
        <f t="shared" si="226"/>
        <v>1.7194656707624208E-2</v>
      </c>
      <c r="T794">
        <f t="shared" si="209"/>
        <v>64.070592790117445</v>
      </c>
    </row>
    <row r="795" spans="1:20" x14ac:dyDescent="0.25">
      <c r="A795">
        <f t="shared" si="210"/>
        <v>108.44775580201325</v>
      </c>
      <c r="B795">
        <f t="shared" si="227"/>
        <v>17.259996403113181</v>
      </c>
      <c r="C795" t="str">
        <f t="shared" si="211"/>
        <v>3.16485889588173-1591.77473061131i</v>
      </c>
      <c r="D795" t="str">
        <f t="shared" si="212"/>
        <v>3.47812499804259-922.103073582617i</v>
      </c>
      <c r="E795" t="str">
        <f t="shared" si="213"/>
        <v>162.469536752599+0.0128824725138896i</v>
      </c>
      <c r="F795" t="str">
        <f t="shared" si="214"/>
        <v>2.90990990959452-8653.36894049813i</v>
      </c>
      <c r="G795" t="str">
        <f t="shared" si="215"/>
        <v>0.999999999891611-0.0000104109845558649i</v>
      </c>
      <c r="H795" t="str">
        <f t="shared" si="216"/>
        <v>470.589743485385+0.415581267728006i</v>
      </c>
      <c r="I795" t="str">
        <f t="shared" si="217"/>
        <v>33.619268409984-27570.7316615973i</v>
      </c>
      <c r="K795" t="str">
        <f t="shared" si="218"/>
        <v>0.0106249576618009-0.0000197939629065517i</v>
      </c>
      <c r="L795" t="str">
        <f t="shared" si="219"/>
        <v>0.00025-27.2489063555331i</v>
      </c>
      <c r="M795" t="str">
        <f t="shared" si="220"/>
        <v>0.0025-7.21294579999405i</v>
      </c>
      <c r="N795">
        <f t="shared" si="221"/>
        <v>90.113918643797405</v>
      </c>
      <c r="O795">
        <f t="shared" si="222"/>
        <v>64.037649288473048</v>
      </c>
      <c r="P795" s="3">
        <f t="shared" si="223"/>
        <v>64.037649288473048</v>
      </c>
      <c r="Q795" s="3">
        <f t="shared" si="224"/>
        <v>-89.886081356202595</v>
      </c>
      <c r="R795">
        <f t="shared" si="225"/>
        <v>90.113918643797405</v>
      </c>
      <c r="S795">
        <f t="shared" si="226"/>
        <v>1.7259996403113181E-2</v>
      </c>
      <c r="T795">
        <f t="shared" si="209"/>
        <v>64.037649288473048</v>
      </c>
    </row>
    <row r="796" spans="1:20" x14ac:dyDescent="0.25">
      <c r="A796">
        <f t="shared" si="210"/>
        <v>108.8598572740609</v>
      </c>
      <c r="B796">
        <f t="shared" si="227"/>
        <v>17.325584389445012</v>
      </c>
      <c r="C796" t="str">
        <f t="shared" si="211"/>
        <v>3.16485882009509-1585.74892081941i</v>
      </c>
      <c r="D796" t="str">
        <f t="shared" si="212"/>
        <v>3.47812499802768-918.612347291186i</v>
      </c>
      <c r="E796" t="str">
        <f t="shared" si="213"/>
        <v>162.469536751006+0.0129314260860014i</v>
      </c>
      <c r="F796" t="str">
        <f t="shared" si="214"/>
        <v>2.90990990959211-8620.61062037138i</v>
      </c>
      <c r="G796" t="str">
        <f t="shared" si="215"/>
        <v>0.999999999890786-0.0000104505462971685i</v>
      </c>
      <c r="H796" t="str">
        <f t="shared" si="216"/>
        <v>470.589754969432+0.417160468599632i</v>
      </c>
      <c r="I796" t="str">
        <f t="shared" si="217"/>
        <v>33.619268173119-27466.3601044148i</v>
      </c>
      <c r="K796" t="str">
        <f t="shared" si="218"/>
        <v>0.0106249573394207-0.0000198691792705719i</v>
      </c>
      <c r="L796" t="str">
        <f t="shared" si="219"/>
        <v>0.00025-27.1457524960482i</v>
      </c>
      <c r="M796" t="str">
        <f t="shared" si="220"/>
        <v>0.0025-7.18564036660101i</v>
      </c>
      <c r="N796">
        <f t="shared" si="221"/>
        <v>90.114351528164278</v>
      </c>
      <c r="O796">
        <f t="shared" si="222"/>
        <v>64.004705789305319</v>
      </c>
      <c r="P796" s="3">
        <f t="shared" si="223"/>
        <v>64.004705789305319</v>
      </c>
      <c r="Q796" s="3">
        <f t="shared" si="224"/>
        <v>-89.885648471835722</v>
      </c>
      <c r="R796">
        <f t="shared" si="225"/>
        <v>90.114351528164278</v>
      </c>
      <c r="S796">
        <f t="shared" si="226"/>
        <v>1.7325584389445012E-2</v>
      </c>
      <c r="T796">
        <f t="shared" si="209"/>
        <v>64.004705789305319</v>
      </c>
    </row>
    <row r="797" spans="1:20" x14ac:dyDescent="0.25">
      <c r="A797">
        <f t="shared" si="210"/>
        <v>109.27352473170234</v>
      </c>
      <c r="B797">
        <f t="shared" si="227"/>
        <v>17.391421610124905</v>
      </c>
      <c r="C797" t="str">
        <f t="shared" si="211"/>
        <v>3.16485874373137-1579.74592255812i</v>
      </c>
      <c r="D797" t="str">
        <f t="shared" si="212"/>
        <v>3.47812499801267-915.134835546777i</v>
      </c>
      <c r="E797" t="str">
        <f t="shared" si="213"/>
        <v>162.469536749401+0.0129805656837088i</v>
      </c>
      <c r="F797" t="str">
        <f t="shared" si="214"/>
        <v>2.9099099095897-8587.9763106226i</v>
      </c>
      <c r="G797" t="str">
        <f t="shared" si="215"/>
        <v>0.999999999889954-0.000010490258373089i</v>
      </c>
      <c r="H797" t="str">
        <f t="shared" si="216"/>
        <v>470.589766540923+0.41874567034365i</v>
      </c>
      <c r="I797" t="str">
        <f t="shared" si="217"/>
        <v>33.6192679344509-27362.3836600437i</v>
      </c>
      <c r="K797" t="str">
        <f t="shared" si="218"/>
        <v>0.0106249570145858-0.0000199446814488223i</v>
      </c>
      <c r="L797" t="str">
        <f t="shared" si="219"/>
        <v>0.00025-27.0429891373263i</v>
      </c>
      <c r="M797" t="str">
        <f t="shared" si="220"/>
        <v>0.0025-7.15843830105698i</v>
      </c>
      <c r="N797">
        <f t="shared" si="221"/>
        <v>90.114786057417604</v>
      </c>
      <c r="O797">
        <f t="shared" si="222"/>
        <v>63.971762292633265</v>
      </c>
      <c r="P797" s="3">
        <f t="shared" si="223"/>
        <v>63.971762292633265</v>
      </c>
      <c r="Q797" s="3">
        <f t="shared" si="224"/>
        <v>-89.885213942582396</v>
      </c>
      <c r="R797">
        <f t="shared" si="225"/>
        <v>90.114786057417604</v>
      </c>
      <c r="S797">
        <f t="shared" si="226"/>
        <v>1.7391421610124906E-2</v>
      </c>
      <c r="T797">
        <f t="shared" si="209"/>
        <v>63.971762292633265</v>
      </c>
    </row>
    <row r="798" spans="1:20" x14ac:dyDescent="0.25">
      <c r="A798">
        <f t="shared" si="210"/>
        <v>109.68876412568282</v>
      </c>
      <c r="B798">
        <f t="shared" si="227"/>
        <v>17.457509012243381</v>
      </c>
      <c r="C798" t="str">
        <f t="shared" si="211"/>
        <v>3.16485866678618-1573.76564947226i</v>
      </c>
      <c r="D798" t="str">
        <f t="shared" si="212"/>
        <v>3.47812499799753-911.670488324202i</v>
      </c>
      <c r="E798" t="str">
        <f t="shared" si="213"/>
        <v>162.469536747783+0.013029892013931i</v>
      </c>
      <c r="F798" t="str">
        <f t="shared" si="214"/>
        <v>2.90990990958725-8555.46554179617i</v>
      </c>
      <c r="G798" t="str">
        <f t="shared" si="215"/>
        <v>0.999999999889116-0.000010530121354898i</v>
      </c>
      <c r="H798" t="str">
        <f t="shared" si="216"/>
        <v>470.589778200524+0.420336895762323i</v>
      </c>
      <c r="I798" t="str">
        <f t="shared" si="217"/>
        <v>33.6192676939648-27258.8008327475i</v>
      </c>
      <c r="K798" t="str">
        <f t="shared" si="218"/>
        <v>0.0106249566872775-0.0000200204705273056i</v>
      </c>
      <c r="L798" t="str">
        <f t="shared" si="219"/>
        <v>0.00025-26.9406148010822i</v>
      </c>
      <c r="M798" t="str">
        <f t="shared" si="220"/>
        <v>0.0025-7.13133921205117i</v>
      </c>
      <c r="N798">
        <f t="shared" si="221"/>
        <v>90.115222237807075</v>
      </c>
      <c r="O798">
        <f t="shared" si="222"/>
        <v>63.938818798475701</v>
      </c>
      <c r="P798" s="3">
        <f t="shared" si="223"/>
        <v>63.938818798475701</v>
      </c>
      <c r="Q798" s="3">
        <f t="shared" si="224"/>
        <v>-89.884777762192925</v>
      </c>
      <c r="R798">
        <f t="shared" si="225"/>
        <v>90.115222237807075</v>
      </c>
      <c r="S798">
        <f t="shared" si="226"/>
        <v>1.7457509012243383E-2</v>
      </c>
      <c r="T798">
        <f t="shared" si="209"/>
        <v>63.938818798475701</v>
      </c>
    </row>
    <row r="799" spans="1:20" x14ac:dyDescent="0.25">
      <c r="A799">
        <f t="shared" si="210"/>
        <v>110.10558142936043</v>
      </c>
      <c r="B799">
        <f t="shared" si="227"/>
        <v>17.523847546489908</v>
      </c>
      <c r="C799" t="str">
        <f t="shared" si="211"/>
        <v>3.16485858925514-1567.80801553366i</v>
      </c>
      <c r="D799" t="str">
        <f t="shared" si="212"/>
        <v>3.4781249979823-908.219255787682i</v>
      </c>
      <c r="E799" t="str">
        <f t="shared" si="213"/>
        <v>162.469536746155+0.0130794057862737i</v>
      </c>
      <c r="F799" t="str">
        <f t="shared" si="214"/>
        <v>2.9099099095848-8523.07784621392i</v>
      </c>
      <c r="G799" t="str">
        <f t="shared" si="215"/>
        <v>0.999999999888272-0.0000105701358160376i</v>
      </c>
      <c r="H799" t="str">
        <f t="shared" si="216"/>
        <v>470.589789948909+0.421934167744572i</v>
      </c>
      <c r="I799" t="str">
        <f t="shared" si="217"/>
        <v>33.6192674516482-27155.6101324531i</v>
      </c>
      <c r="K799" t="str">
        <f t="shared" si="218"/>
        <v>0.0106249563574769-0.0000200965475961506i</v>
      </c>
      <c r="L799" t="str">
        <f t="shared" si="219"/>
        <v>0.00025-26.8386280146266i</v>
      </c>
      <c r="M799" t="str">
        <f t="shared" si="220"/>
        <v>0.0025-7.10434270975412i</v>
      </c>
      <c r="N799">
        <f t="shared" si="221"/>
        <v>90.115660075606186</v>
      </c>
      <c r="O799">
        <f t="shared" si="222"/>
        <v>63.905875306852138</v>
      </c>
      <c r="P799" s="3">
        <f t="shared" si="223"/>
        <v>63.905875306852138</v>
      </c>
      <c r="Q799" s="3">
        <f t="shared" si="224"/>
        <v>-89.884339924393814</v>
      </c>
      <c r="R799">
        <f t="shared" si="225"/>
        <v>90.115660075606186</v>
      </c>
      <c r="S799">
        <f t="shared" si="226"/>
        <v>1.7523847546489908E-2</v>
      </c>
      <c r="T799">
        <f t="shared" si="209"/>
        <v>63.905875306852138</v>
      </c>
    </row>
    <row r="800" spans="1:20" x14ac:dyDescent="0.25">
      <c r="A800">
        <f t="shared" si="210"/>
        <v>110.52398263879201</v>
      </c>
      <c r="B800">
        <f t="shared" si="227"/>
        <v>17.590438167166571</v>
      </c>
      <c r="C800" t="str">
        <f t="shared" si="211"/>
        <v>3.1648585111337-1561.87293503967i</v>
      </c>
      <c r="D800" t="str">
        <f t="shared" si="212"/>
        <v>3.47812499796692-904.781088290058i</v>
      </c>
      <c r="E800" t="str">
        <f t="shared" si="213"/>
        <v>162.469536744513+0.0131291077130431i</v>
      </c>
      <c r="F800" t="str">
        <f t="shared" si="214"/>
        <v>2.90990990958232-8490.81275796782i</v>
      </c>
      <c r="G800" t="str">
        <f t="shared" si="215"/>
        <v>0.999999999887421-0.0000106103023321295i</v>
      </c>
      <c r="H800" t="str">
        <f t="shared" si="216"/>
        <v>470.58980178675+0.423537509266269i</v>
      </c>
      <c r="I800" t="str">
        <f t="shared" si="217"/>
        <v>33.6192672074861-27052.810074727i</v>
      </c>
      <c r="K800" t="str">
        <f t="shared" si="218"/>
        <v>0.0106249560251651-0.0000201729137496277i</v>
      </c>
      <c r="L800" t="str">
        <f t="shared" si="219"/>
        <v>0.00025-26.7370273108454i</v>
      </c>
      <c r="M800" t="str">
        <f t="shared" si="220"/>
        <v>0.0025-7.077448405812i</v>
      </c>
      <c r="N800">
        <f t="shared" si="221"/>
        <v>90.116099577112223</v>
      </c>
      <c r="O800">
        <f t="shared" si="222"/>
        <v>63.872931817781392</v>
      </c>
      <c r="P800" s="3">
        <f t="shared" si="223"/>
        <v>63.872931817781392</v>
      </c>
      <c r="Q800" s="3">
        <f t="shared" si="224"/>
        <v>-89.883900422887777</v>
      </c>
      <c r="R800">
        <f t="shared" si="225"/>
        <v>90.116099577112223</v>
      </c>
      <c r="S800">
        <f t="shared" si="226"/>
        <v>1.7590438167166572E-2</v>
      </c>
      <c r="T800">
        <f t="shared" si="209"/>
        <v>63.872931817781392</v>
      </c>
    </row>
    <row r="801" spans="1:20" x14ac:dyDescent="0.25">
      <c r="A801">
        <f t="shared" si="210"/>
        <v>110.94397377281942</v>
      </c>
      <c r="B801">
        <f t="shared" si="227"/>
        <v>17.657281832201804</v>
      </c>
      <c r="C801" t="str">
        <f t="shared" si="211"/>
        <v>3.16485843241748-1555.96032261224i</v>
      </c>
      <c r="D801" t="str">
        <f t="shared" si="212"/>
        <v>3.47812499795145-901.355936372153i</v>
      </c>
      <c r="E801" t="str">
        <f t="shared" si="213"/>
        <v>162.469536742859+0.0131789985092475i</v>
      </c>
      <c r="F801" t="str">
        <f t="shared" si="214"/>
        <v>2.90990990957983-8458.66981291387i</v>
      </c>
      <c r="G801" t="str">
        <f t="shared" si="215"/>
        <v>0.999999999886564-0.0000106506214809825i</v>
      </c>
      <c r="H801" t="str">
        <f t="shared" si="216"/>
        <v>470.589813714728+0.425146943390577i</v>
      </c>
      <c r="I801" t="str">
        <f t="shared" si="217"/>
        <v>33.6192669614644-26950.3991807561i</v>
      </c>
      <c r="K801" t="str">
        <f t="shared" si="218"/>
        <v>0.010624955690323-0.0000202495700861642i</v>
      </c>
      <c r="L801" t="str">
        <f t="shared" si="219"/>
        <v>0.00025-26.6358112281783i</v>
      </c>
      <c r="M801" t="str">
        <f t="shared" si="220"/>
        <v>0.0025-7.05065591334134i</v>
      </c>
      <c r="N801">
        <f t="shared" si="221"/>
        <v>90.116540748646386</v>
      </c>
      <c r="O801">
        <f t="shared" si="222"/>
        <v>63.839988331283315</v>
      </c>
      <c r="P801" s="3">
        <f t="shared" si="223"/>
        <v>63.839988331283315</v>
      </c>
      <c r="Q801" s="3">
        <f t="shared" si="224"/>
        <v>-89.883459251353614</v>
      </c>
      <c r="R801">
        <f t="shared" si="225"/>
        <v>90.116540748646386</v>
      </c>
      <c r="S801">
        <f t="shared" si="226"/>
        <v>1.7657281832201804E-2</v>
      </c>
      <c r="T801">
        <f t="shared" si="209"/>
        <v>63.839988331283315</v>
      </c>
    </row>
    <row r="802" spans="1:20" x14ac:dyDescent="0.25">
      <c r="A802">
        <f t="shared" si="210"/>
        <v>111.36556087315614</v>
      </c>
      <c r="B802">
        <f t="shared" si="227"/>
        <v>17.724379503164172</v>
      </c>
      <c r="C802" t="str">
        <f t="shared" si="211"/>
        <v>3.16485835310186-1550.07009319639i</v>
      </c>
      <c r="D802" t="str">
        <f t="shared" si="212"/>
        <v>3.47812499793585-897.943750761995i</v>
      </c>
      <c r="E802" t="str">
        <f t="shared" si="213"/>
        <v>162.469536741191+0.0132290788926179i</v>
      </c>
      <c r="F802" t="str">
        <f t="shared" si="214"/>
        <v>2.90990990957732-8426.64854866491i</v>
      </c>
      <c r="G802" t="str">
        <f t="shared" si="215"/>
        <v>0.999999999885701-0.000010691093842601i</v>
      </c>
      <c r="H802" t="str">
        <f t="shared" si="216"/>
        <v>470.589825733531+0.426762493268316i</v>
      </c>
      <c r="I802" t="str">
        <f t="shared" si="217"/>
        <v>33.6192667135696-26848.3759773253i</v>
      </c>
      <c r="K802" t="str">
        <f t="shared" si="218"/>
        <v>0.0106249553529313-0.0000203265177083607i</v>
      </c>
      <c r="L802" t="str">
        <f t="shared" si="219"/>
        <v>0.00025-26.5349783105981i</v>
      </c>
      <c r="M802" t="str">
        <f t="shared" si="220"/>
        <v>0.0025-7.023964846923i</v>
      </c>
      <c r="N802">
        <f t="shared" si="221"/>
        <v>90.116983596553879</v>
      </c>
      <c r="O802">
        <f t="shared" si="222"/>
        <v>63.807044847377135</v>
      </c>
      <c r="P802" s="3">
        <f t="shared" si="223"/>
        <v>63.807044847377135</v>
      </c>
      <c r="Q802" s="3">
        <f t="shared" si="224"/>
        <v>-89.883016403446121</v>
      </c>
      <c r="R802">
        <f t="shared" si="225"/>
        <v>90.116983596553879</v>
      </c>
      <c r="S802">
        <f t="shared" si="226"/>
        <v>1.7724379503164172E-2</v>
      </c>
      <c r="T802">
        <f t="shared" si="209"/>
        <v>63.807044847377135</v>
      </c>
    </row>
    <row r="803" spans="1:20" x14ac:dyDescent="0.25">
      <c r="A803">
        <f t="shared" si="210"/>
        <v>111.78875000447414</v>
      </c>
      <c r="B803">
        <f t="shared" si="227"/>
        <v>17.791732145276196</v>
      </c>
      <c r="C803" t="str">
        <f t="shared" si="211"/>
        <v>3.16485827318224-1544.20216205924i</v>
      </c>
      <c r="D803" t="str">
        <f t="shared" si="212"/>
        <v>3.47812499792012-894.544482374155i</v>
      </c>
      <c r="E803" t="str">
        <f t="shared" si="213"/>
        <v>162.469536739512+0.013279349583607i</v>
      </c>
      <c r="F803" t="str">
        <f t="shared" si="214"/>
        <v>2.90990990957478-8394.74850458438i</v>
      </c>
      <c r="G803" t="str">
        <f t="shared" si="215"/>
        <v>0.99999999988483-0.0000107317199991935i</v>
      </c>
      <c r="H803" t="str">
        <f t="shared" si="216"/>
        <v>470.589837843854+0.428384182138249i</v>
      </c>
      <c r="I803" t="str">
        <f t="shared" si="217"/>
        <v>33.6192664637879-26746.7389967968i</v>
      </c>
      <c r="K803" t="str">
        <f t="shared" si="218"/>
        <v>0.0106249550129705-0.0000204037577230063i</v>
      </c>
      <c r="L803" t="str">
        <f t="shared" si="219"/>
        <v>0.00025-26.4345271075892i</v>
      </c>
      <c r="M803" t="str">
        <f t="shared" si="220"/>
        <v>0.0025-6.99737482259713i</v>
      </c>
      <c r="N803">
        <f t="shared" si="221"/>
        <v>90.117428127204036</v>
      </c>
      <c r="O803">
        <f t="shared" si="222"/>
        <v>63.774101366082867</v>
      </c>
      <c r="P803" s="3">
        <f t="shared" si="223"/>
        <v>63.774101366082867</v>
      </c>
      <c r="Q803" s="3">
        <f t="shared" si="224"/>
        <v>-89.882571872795964</v>
      </c>
      <c r="R803">
        <f t="shared" si="225"/>
        <v>90.117428127204036</v>
      </c>
      <c r="S803">
        <f t="shared" si="226"/>
        <v>1.7791732145276195E-2</v>
      </c>
      <c r="T803">
        <f t="shared" si="209"/>
        <v>63.774101366082867</v>
      </c>
    </row>
    <row r="804" spans="1:20" x14ac:dyDescent="0.25">
      <c r="A804">
        <f t="shared" si="210"/>
        <v>112.21354725449115</v>
      </c>
      <c r="B804">
        <f t="shared" si="227"/>
        <v>17.859340727428247</v>
      </c>
      <c r="C804" t="str">
        <f t="shared" si="211"/>
        <v>3.16485819265417-1538.35644478863i</v>
      </c>
      <c r="D804" t="str">
        <f t="shared" si="212"/>
        <v>3.47812499790429-891.158082309014i</v>
      </c>
      <c r="E804" t="str">
        <f t="shared" si="213"/>
        <v>162.46953673782+0.0133298113054098i</v>
      </c>
      <c r="F804" t="str">
        <f t="shared" si="214"/>
        <v>2.90990990957222-8362.9692217794i</v>
      </c>
      <c r="G804" t="str">
        <f t="shared" si="215"/>
        <v>0.999999999883953-0.000010772500535181i</v>
      </c>
      <c r="H804" t="str">
        <f t="shared" si="216"/>
        <v>470.589850046387+0.430012033327411i</v>
      </c>
      <c r="I804" t="str">
        <f t="shared" si="217"/>
        <v>33.6192662121035-26645.4867770881i</v>
      </c>
      <c r="K804" t="str">
        <f t="shared" si="218"/>
        <v>0.0106249546704212-0.0000204812912410947i</v>
      </c>
      <c r="L804" t="str">
        <f t="shared" si="219"/>
        <v>0.00025-26.3344561741275i</v>
      </c>
      <c r="M804" t="str">
        <f t="shared" si="220"/>
        <v>0.0025-6.97088545785726i</v>
      </c>
      <c r="N804">
        <f t="shared" si="221"/>
        <v>90.117874346990362</v>
      </c>
      <c r="O804">
        <f t="shared" si="222"/>
        <v>63.741157887420385</v>
      </c>
      <c r="P804" s="3">
        <f t="shared" si="223"/>
        <v>63.741157887420385</v>
      </c>
      <c r="Q804" s="3">
        <f t="shared" si="224"/>
        <v>-89.882125653009638</v>
      </c>
      <c r="R804">
        <f t="shared" si="225"/>
        <v>90.117874346990362</v>
      </c>
      <c r="S804">
        <f t="shared" si="226"/>
        <v>1.7859340727428247E-2</v>
      </c>
      <c r="T804">
        <f t="shared" si="209"/>
        <v>63.741157887420385</v>
      </c>
    </row>
    <row r="805" spans="1:20" x14ac:dyDescent="0.25">
      <c r="A805">
        <f t="shared" si="210"/>
        <v>112.63995873405821</v>
      </c>
      <c r="B805">
        <f t="shared" si="227"/>
        <v>17.927206222192474</v>
      </c>
      <c r="C805" t="str">
        <f t="shared" si="211"/>
        <v>3.1648581115129-1532.53285729192i</v>
      </c>
      <c r="D805" t="str">
        <f t="shared" si="212"/>
        <v>3.47812499788834-887.784501852071i</v>
      </c>
      <c r="E805" t="str">
        <f t="shared" si="213"/>
        <v>162.469536736115+0.0133804647839691i</v>
      </c>
      <c r="F805" t="str">
        <f t="shared" si="214"/>
        <v>2.90990990956965-8331.31024309434i</v>
      </c>
      <c r="G805" t="str">
        <f t="shared" si="215"/>
        <v>0.99999999988307-0.0000108134360372052i</v>
      </c>
      <c r="H805" t="str">
        <f t="shared" si="216"/>
        <v>470.58986234184+0.4316460702515i</v>
      </c>
      <c r="I805" t="str">
        <f t="shared" si="217"/>
        <v>33.6192659585027-26544.6178616525i</v>
      </c>
      <c r="K805" t="str">
        <f t="shared" si="218"/>
        <v>0.0106249543252635-0.0000205591193778404i</v>
      </c>
      <c r="L805" t="str">
        <f t="shared" si="219"/>
        <v>0.00025-26.234764070659i</v>
      </c>
      <c r="M805" t="str">
        <f t="shared" si="220"/>
        <v>0.0025-6.94449637164504i</v>
      </c>
      <c r="N805">
        <f t="shared" si="221"/>
        <v>90.118322262330665</v>
      </c>
      <c r="O805">
        <f t="shared" si="222"/>
        <v>63.708214411409536</v>
      </c>
      <c r="P805" s="3">
        <f t="shared" si="223"/>
        <v>63.708214411409536</v>
      </c>
      <c r="Q805" s="3">
        <f t="shared" si="224"/>
        <v>-89.881677737669335</v>
      </c>
      <c r="R805">
        <f t="shared" si="225"/>
        <v>90.118322262330665</v>
      </c>
      <c r="S805">
        <f t="shared" si="226"/>
        <v>1.7927206222192474E-2</v>
      </c>
      <c r="T805">
        <f t="shared" si="209"/>
        <v>63.708214411409536</v>
      </c>
    </row>
    <row r="806" spans="1:20" x14ac:dyDescent="0.25">
      <c r="A806">
        <f t="shared" si="210"/>
        <v>113.06799057724763</v>
      </c>
      <c r="B806">
        <f t="shared" si="227"/>
        <v>17.995329605836805</v>
      </c>
      <c r="C806" t="str">
        <f t="shared" si="211"/>
        <v>3.16485802975376-1526.73131579486i</v>
      </c>
      <c r="D806" t="str">
        <f t="shared" si="212"/>
        <v>3.47812499787224-884.423692473233i</v>
      </c>
      <c r="E806" t="str">
        <f t="shared" si="213"/>
        <v>162.469536734397+0.0134313107479842i</v>
      </c>
      <c r="F806" t="str">
        <f t="shared" si="214"/>
        <v>2.90990990956705-8299.7711131041i</v>
      </c>
      <c r="G806" t="str">
        <f t="shared" si="215"/>
        <v>0.999999999882179-0.0000108545270941369i</v>
      </c>
      <c r="H806" t="str">
        <f t="shared" si="216"/>
        <v>470.589874730913+0.433286316415169i</v>
      </c>
      <c r="I806" t="str">
        <f t="shared" si="217"/>
        <v>33.6192657029707-26444.1307994562i</v>
      </c>
      <c r="K806" t="str">
        <f t="shared" si="218"/>
        <v>0.0106249539774777-0.0000206372432526948i</v>
      </c>
      <c r="L806" t="str">
        <f t="shared" si="219"/>
        <v>0.00025-26.1354493630793i</v>
      </c>
      <c r="M806" t="str">
        <f t="shared" si="220"/>
        <v>0.0025-6.91820718434454i</v>
      </c>
      <c r="N806">
        <f t="shared" si="221"/>
        <v>90.118771879667136</v>
      </c>
      <c r="O806">
        <f t="shared" si="222"/>
        <v>63.675270938070561</v>
      </c>
      <c r="P806" s="3">
        <f t="shared" si="223"/>
        <v>63.675270938070561</v>
      </c>
      <c r="Q806" s="3">
        <f t="shared" si="224"/>
        <v>-89.881228120332864</v>
      </c>
      <c r="R806">
        <f t="shared" si="225"/>
        <v>90.118771879667136</v>
      </c>
      <c r="S806">
        <f t="shared" si="226"/>
        <v>1.7995329605836805E-2</v>
      </c>
      <c r="T806">
        <f t="shared" si="209"/>
        <v>63.675270938070561</v>
      </c>
    </row>
    <row r="807" spans="1:20" x14ac:dyDescent="0.25">
      <c r="A807">
        <f t="shared" si="210"/>
        <v>113.49764894144116</v>
      </c>
      <c r="B807">
        <f t="shared" si="227"/>
        <v>18.063711858338984</v>
      </c>
      <c r="C807" t="str">
        <f t="shared" si="211"/>
        <v>3.16485794737216-1520.95173684037i</v>
      </c>
      <c r="D807" t="str">
        <f t="shared" si="212"/>
        <v>3.47812499785605-881.075605826143i</v>
      </c>
      <c r="E807" t="str">
        <f t="shared" si="213"/>
        <v>162.469536732666+0.0134823499289265i</v>
      </c>
      <c r="F807" t="str">
        <f t="shared" si="214"/>
        <v>2.90990990956445-8268.35137810783i</v>
      </c>
      <c r="G807" t="str">
        <f t="shared" si="215"/>
        <v>0.999999999881282-0.0000108957742970849i</v>
      </c>
      <c r="H807" t="str">
        <f t="shared" si="216"/>
        <v>470.58988721432+0.434932795412369i</v>
      </c>
      <c r="I807" t="str">
        <f t="shared" si="217"/>
        <v>33.6192654454928-26344.0241449595i</v>
      </c>
      <c r="K807" t="str">
        <f t="shared" si="218"/>
        <v>0.0106249536270438-0.0000207156639893618i</v>
      </c>
      <c r="L807" t="str">
        <f t="shared" si="219"/>
        <v>0.00025-26.036510622713i</v>
      </c>
      <c r="M807" t="str">
        <f t="shared" si="220"/>
        <v>0.0025-6.89201751777699i</v>
      </c>
      <c r="N807">
        <f t="shared" si="221"/>
        <v>90.119223205466398</v>
      </c>
      <c r="O807">
        <f t="shared" si="222"/>
        <v>63.64232746742406</v>
      </c>
      <c r="P807" s="3">
        <f t="shared" si="223"/>
        <v>63.64232746742406</v>
      </c>
      <c r="Q807" s="3">
        <f t="shared" si="224"/>
        <v>-89.880776794533602</v>
      </c>
      <c r="R807">
        <f t="shared" si="225"/>
        <v>90.119223205466398</v>
      </c>
      <c r="S807">
        <f t="shared" si="226"/>
        <v>1.8063711858338983E-2</v>
      </c>
      <c r="T807">
        <f t="shared" si="209"/>
        <v>63.64232746742406</v>
      </c>
    </row>
    <row r="808" spans="1:20" x14ac:dyDescent="0.25">
      <c r="A808">
        <f t="shared" si="210"/>
        <v>113.92894000741863</v>
      </c>
      <c r="B808">
        <f t="shared" si="227"/>
        <v>18.132353963400671</v>
      </c>
      <c r="C808" t="str">
        <f t="shared" si="211"/>
        <v>3.16485786436318-1515.19403728719i</v>
      </c>
      <c r="D808" t="str">
        <f t="shared" si="212"/>
        <v>3.47812499783971-877.740193747432i</v>
      </c>
      <c r="E808" t="str">
        <f t="shared" si="213"/>
        <v>162.469536730921+0.0135335830610472i</v>
      </c>
      <c r="F808" t="str">
        <f t="shared" si="214"/>
        <v>2.90990990956181-8237.05058612195i</v>
      </c>
      <c r="G808" t="str">
        <f t="shared" si="215"/>
        <v>0.999999999880378-0.0000109371782394039i</v>
      </c>
      <c r="H808" t="str">
        <f t="shared" si="216"/>
        <v>470.589899792785+0.436585530926724i</v>
      </c>
      <c r="I808" t="str">
        <f t="shared" si="217"/>
        <v>33.6192651860549-26244.2964580945i</v>
      </c>
      <c r="K808" t="str">
        <f t="shared" si="218"/>
        <v>0.0106249532739415-0.0000207943827158145i</v>
      </c>
      <c r="L808" t="str">
        <f t="shared" si="219"/>
        <v>0.00025-25.9379464262931i</v>
      </c>
      <c r="M808" t="str">
        <f t="shared" si="220"/>
        <v>0.0025-6.86592699519523i</v>
      </c>
      <c r="N808">
        <f t="shared" si="221"/>
        <v>90.119676246219669</v>
      </c>
      <c r="O808">
        <f t="shared" si="222"/>
        <v>63.609383999490092</v>
      </c>
      <c r="P808" s="3">
        <f t="shared" si="223"/>
        <v>63.609383999490092</v>
      </c>
      <c r="Q808" s="3">
        <f t="shared" si="224"/>
        <v>-89.880323753780331</v>
      </c>
      <c r="R808">
        <f t="shared" si="225"/>
        <v>90.119676246219669</v>
      </c>
      <c r="S808">
        <f t="shared" si="226"/>
        <v>1.8132353963400672E-2</v>
      </c>
      <c r="T808">
        <f t="shared" si="209"/>
        <v>63.609383999490092</v>
      </c>
    </row>
    <row r="809" spans="1:20" x14ac:dyDescent="0.25">
      <c r="A809">
        <f t="shared" si="210"/>
        <v>114.36186997944684</v>
      </c>
      <c r="B809">
        <f t="shared" si="227"/>
        <v>18.201256908461595</v>
      </c>
      <c r="C809" t="str">
        <f t="shared" si="211"/>
        <v>3.16485778072216-1509.45813430894i</v>
      </c>
      <c r="D809" t="str">
        <f t="shared" si="212"/>
        <v>3.47812499782327-874.417408256093i</v>
      </c>
      <c r="E809" t="str">
        <f t="shared" si="213"/>
        <v>162.469536729163+0.0135850108813856i</v>
      </c>
      <c r="F809" t="str">
        <f t="shared" si="214"/>
        <v>2.90990990955917-8205.86828687419i</v>
      </c>
      <c r="G809" t="str">
        <f t="shared" si="215"/>
        <v>0.999999999879467-0.0000109787395167036i</v>
      </c>
      <c r="H809" t="str">
        <f t="shared" si="216"/>
        <v>470.58991246703+0.438244546731799i</v>
      </c>
      <c r="I809" t="str">
        <f t="shared" si="217"/>
        <v>33.6192649246416-26144.9463042452i</v>
      </c>
      <c r="K809" t="str">
        <f t="shared" si="218"/>
        <v>0.0106249529181505-0.0000208734005643106i</v>
      </c>
      <c r="L809" t="str">
        <f t="shared" si="219"/>
        <v>0.00025-25.8397553559405i</v>
      </c>
      <c r="M809" t="str">
        <f t="shared" si="220"/>
        <v>0.0025-6.83993524127837i</v>
      </c>
      <c r="N809">
        <f t="shared" si="221"/>
        <v>90.120131008442797</v>
      </c>
      <c r="O809">
        <f t="shared" si="222"/>
        <v>63.576440534289659</v>
      </c>
      <c r="P809" s="3">
        <f t="shared" si="223"/>
        <v>63.576440534289659</v>
      </c>
      <c r="Q809" s="3">
        <f t="shared" si="224"/>
        <v>-89.879868991557203</v>
      </c>
      <c r="R809">
        <f t="shared" si="225"/>
        <v>90.120131008442797</v>
      </c>
      <c r="S809">
        <f t="shared" si="226"/>
        <v>1.8201256908461593E-2</v>
      </c>
      <c r="T809">
        <f t="shared" si="209"/>
        <v>63.576440534289659</v>
      </c>
    </row>
    <row r="810" spans="1:20" x14ac:dyDescent="0.25">
      <c r="A810">
        <f t="shared" si="210"/>
        <v>114.79644508536873</v>
      </c>
      <c r="B810">
        <f t="shared" si="227"/>
        <v>18.270421684713749</v>
      </c>
      <c r="C810" t="str">
        <f t="shared" si="211"/>
        <v>3.16485769644434-1503.74394539273i</v>
      </c>
      <c r="D810" t="str">
        <f t="shared" si="212"/>
        <v>3.47812499780669-871.107201552733i</v>
      </c>
      <c r="E810" t="str">
        <f t="shared" si="213"/>
        <v>162.469536727393+0.0136366341297832i</v>
      </c>
      <c r="F810" t="str">
        <f t="shared" si="214"/>
        <v>2.90990990955649-8174.80403179661i</v>
      </c>
      <c r="G810" t="str">
        <f t="shared" si="215"/>
        <v>0.99999999987855-0.000011020458726857i</v>
      </c>
      <c r="H810" t="str">
        <f t="shared" si="216"/>
        <v>470.589925237777+0.439909866691502i</v>
      </c>
      <c r="I810" t="str">
        <f t="shared" si="217"/>
        <v>33.6192646612369-26045.9722542255i</v>
      </c>
      <c r="K810" t="str">
        <f t="shared" si="218"/>
        <v>0.0106249525596505-0.0000209527186714097i</v>
      </c>
      <c r="L810" t="str">
        <f t="shared" si="219"/>
        <v>0.00025-25.7419359991438i</v>
      </c>
      <c r="M810" t="str">
        <f t="shared" si="220"/>
        <v>0.0025-6.81404188212631i</v>
      </c>
      <c r="N810">
        <f t="shared" si="221"/>
        <v>90.1205874986764</v>
      </c>
      <c r="O810">
        <f t="shared" si="222"/>
        <v>63.543497071843582</v>
      </c>
      <c r="P810" s="3">
        <f t="shared" si="223"/>
        <v>63.543497071843582</v>
      </c>
      <c r="Q810" s="3">
        <f t="shared" si="224"/>
        <v>-89.8794125013236</v>
      </c>
      <c r="R810">
        <f t="shared" si="225"/>
        <v>90.1205874986764</v>
      </c>
      <c r="S810">
        <f t="shared" si="226"/>
        <v>1.8270421684713749E-2</v>
      </c>
      <c r="T810">
        <f t="shared" si="209"/>
        <v>63.543497071843582</v>
      </c>
    </row>
    <row r="811" spans="1:20" x14ac:dyDescent="0.25">
      <c r="A811">
        <f t="shared" si="210"/>
        <v>115.23267157669314</v>
      </c>
      <c r="B811">
        <f t="shared" si="227"/>
        <v>18.339849287115662</v>
      </c>
      <c r="C811" t="str">
        <f t="shared" si="211"/>
        <v>3.1648576115247-1498.05138833799i</v>
      </c>
      <c r="D811" t="str">
        <f t="shared" si="212"/>
        <v>3.47812499779-867.809526018922i</v>
      </c>
      <c r="E811" t="str">
        <f t="shared" si="213"/>
        <v>162.469536725609+0.0136884535488945i</v>
      </c>
      <c r="F811" t="str">
        <f t="shared" si="214"/>
        <v>2.90990990955382-8143.85737401955i</v>
      </c>
      <c r="G811" t="str">
        <f t="shared" si="215"/>
        <v>0.999999999877625-0.0000110623364700087i</v>
      </c>
      <c r="H811" t="str">
        <f t="shared" si="216"/>
        <v>470.589938105773+0.441581514760442i</v>
      </c>
      <c r="I811" t="str">
        <f t="shared" si="217"/>
        <v>33.6192643958279-25947.3728842615i</v>
      </c>
      <c r="K811" t="str">
        <f t="shared" si="218"/>
        <v>0.0106249521984206-0.0000210323381779891i</v>
      </c>
      <c r="L811" t="str">
        <f t="shared" si="219"/>
        <v>0.00025-25.6444869487385i</v>
      </c>
      <c r="M811" t="str">
        <f t="shared" si="220"/>
        <v>0.0025-6.7882465452543i</v>
      </c>
      <c r="N811">
        <f t="shared" si="221"/>
        <v>90.121045723485949</v>
      </c>
      <c r="O811">
        <f t="shared" si="222"/>
        <v>63.510553612172565</v>
      </c>
      <c r="P811" s="3">
        <f t="shared" si="223"/>
        <v>63.510553612172565</v>
      </c>
      <c r="Q811" s="3">
        <f t="shared" si="224"/>
        <v>-89.878954276514051</v>
      </c>
      <c r="R811">
        <f t="shared" si="225"/>
        <v>90.121045723485949</v>
      </c>
      <c r="S811">
        <f t="shared" si="226"/>
        <v>1.8339849287115663E-2</v>
      </c>
      <c r="T811">
        <f t="shared" si="209"/>
        <v>63.510553612172565</v>
      </c>
    </row>
    <row r="812" spans="1:20" x14ac:dyDescent="0.25">
      <c r="A812">
        <f t="shared" si="210"/>
        <v>115.67055572868458</v>
      </c>
      <c r="B812">
        <f t="shared" si="227"/>
        <v>18.409540714406702</v>
      </c>
      <c r="C812" t="str">
        <f t="shared" si="211"/>
        <v>3.16485752595852-1492.3803812554i</v>
      </c>
      <c r="D812" t="str">
        <f t="shared" si="212"/>
        <v>3.47812499777316-864.52433421648i</v>
      </c>
      <c r="E812" t="str">
        <f t="shared" si="213"/>
        <v>162.46953672381+0.013740469884195i</v>
      </c>
      <c r="F812" t="str">
        <f t="shared" si="214"/>
        <v>2.90990990955109-8113.02786836483i</v>
      </c>
      <c r="G812" t="str">
        <f t="shared" si="215"/>
        <v>0.999999999876693-0.0000111043733485845i</v>
      </c>
      <c r="H812" t="str">
        <f t="shared" si="216"/>
        <v>470.589951071746+0.443259514984175i</v>
      </c>
      <c r="I812" t="str">
        <f t="shared" si="217"/>
        <v>33.6192641283963-25849.1467759671i</v>
      </c>
      <c r="K812" t="str">
        <f t="shared" si="218"/>
        <v>0.0106249518344403-0.0000211122602292598i</v>
      </c>
      <c r="L812" t="str">
        <f t="shared" si="219"/>
        <v>0.00025-25.5474068028876i</v>
      </c>
      <c r="M812" t="str">
        <f t="shared" si="220"/>
        <v>0.0025-6.76254885958791i</v>
      </c>
      <c r="N812">
        <f t="shared" si="221"/>
        <v>90.121505689461813</v>
      </c>
      <c r="O812">
        <f t="shared" si="222"/>
        <v>63.477610155297903</v>
      </c>
      <c r="P812" s="3">
        <f t="shared" si="223"/>
        <v>63.477610155297903</v>
      </c>
      <c r="Q812" s="3">
        <f t="shared" si="224"/>
        <v>-89.878494310538187</v>
      </c>
      <c r="R812">
        <f t="shared" si="225"/>
        <v>90.121505689461813</v>
      </c>
      <c r="S812">
        <f t="shared" si="226"/>
        <v>1.8409540714406702E-2</v>
      </c>
      <c r="T812">
        <f t="shared" ref="T812:T875" si="228">P812</f>
        <v>63.477610155297903</v>
      </c>
    </row>
    <row r="813" spans="1:20" x14ac:dyDescent="0.25">
      <c r="A813">
        <f t="shared" ref="A813:A876" si="229">2*PI()*B813</f>
        <v>116.11010384045359</v>
      </c>
      <c r="B813">
        <f t="shared" si="227"/>
        <v>18.479496969121449</v>
      </c>
      <c r="C813" t="str">
        <f t="shared" ref="C813:C876" si="230">IMPRODUCT(D813,E813,$C$40,,K813,$C$41)</f>
        <v>3.1648574397408-1486.73084256562i</v>
      </c>
      <c r="D813" t="str">
        <f t="shared" ref="D813:D876" si="231">IMDIV(IMPRODUCT($C$37,$C$38,COMPLEX(1,A813/$C$38)),IMSUM(-1*A813*A813/$C$39,COMPLEX(0,1*A813)))</f>
        <v>3.47812499775621-861.251578886833i</v>
      </c>
      <c r="E813" t="str">
        <f t="shared" ref="E813:E876" si="232">IMDIV(IMPRODUCT(IMSUM(F813,G813),$C$29,H813),IMSUM(1,I813))</f>
        <v>162.469536721998+0.0137926838839937i</v>
      </c>
      <c r="F813" t="str">
        <f t="shared" ref="F813:F876" si="233">IMDIV(IMPRODUCT($C$14,$C$15,COMPLEX(1,A813/$C$15)),IMSUM(-1*A813*A813/$C$16,COMPLEX(0,A813)))</f>
        <v>2.90990990954836-8082.31507133979i</v>
      </c>
      <c r="G813" t="str">
        <f t="shared" ref="G813:G876" si="234">IMDIV(1,COMPLEX(1,A813*$C$9*$C$10))</f>
        <v>0.999999999875754-0.0000111465699672986i</v>
      </c>
      <c r="H813" t="str">
        <f t="shared" ref="H813:H876" si="235">IMDIV($C$3,IMSUM(K813,COMPLEX(0,$C$28*A813)))</f>
        <v>470.589964136449+0.444943891499685i</v>
      </c>
      <c r="I813" t="str">
        <f t="shared" ref="I813:I876" si="236">IMPRODUCT(F813,$C$29,H813,$C$31)</f>
        <v>33.6192638589291-25751.2925163275i</v>
      </c>
      <c r="K813" t="str">
        <f t="shared" ref="K813:K876" si="237">IF($C$26&lt;=0,IMDIV(1,IMSUM(IMDIV(1,L813),1/$C$18)),IMDIV(1,IMSUM(IMDIV(1,L813),1/$C$18,IMDIV(1,M813))))</f>
        <v>0.0106249514676885-0.000021192485974784i</v>
      </c>
      <c r="L813" t="str">
        <f t="shared" ref="L813:L876" si="238">IMSUM($C$21/$C$22,IMDIV(1,COMPLEX(0,$C$20*$C$22*A813)))</f>
        <v>0.00025-25.4506941650604i</v>
      </c>
      <c r="M813" t="str">
        <f t="shared" ref="M813:M876" si="239">IMSUM($C$25/$C$26,IMDIV(1,COMPLEX(0,$C$24*$C$26*A813)))</f>
        <v>0.0025-6.73694845545715i</v>
      </c>
      <c r="N813">
        <f t="shared" ref="N813:N876" si="240">ABS(R813)</f>
        <v>90.121967403219458</v>
      </c>
      <c r="O813">
        <f t="shared" ref="O813:O876" si="241">ABS(P813)</f>
        <v>63.444666701240862</v>
      </c>
      <c r="P813" s="3">
        <f t="shared" ref="P813:P876" si="242">20*LOG10(IMABS(C813))</f>
        <v>63.444666701240862</v>
      </c>
      <c r="Q813" s="3">
        <f t="shared" ref="Q813:Q876" si="243">IMARGUMENT(C813)*180/PI()</f>
        <v>-89.878032596780542</v>
      </c>
      <c r="R813">
        <f t="shared" ref="R813:R876" si="244">IF(Q813&lt;0,Q813+180,Q813-180)</f>
        <v>90.121967403219458</v>
      </c>
      <c r="S813">
        <f t="shared" ref="S813:S876" si="245">B813/1000</f>
        <v>1.8479496969121448E-2</v>
      </c>
      <c r="T813">
        <f t="shared" si="228"/>
        <v>63.444666701240862</v>
      </c>
    </row>
    <row r="814" spans="1:20" x14ac:dyDescent="0.25">
      <c r="A814">
        <f t="shared" si="229"/>
        <v>116.55132223504731</v>
      </c>
      <c r="B814">
        <f t="shared" ref="B814:B877" si="246">B813*(1+B$42)</f>
        <v>18.549719057604111</v>
      </c>
      <c r="C814" t="str">
        <f t="shared" si="230"/>
        <v>3.16485735286662-1481.10269099817i</v>
      </c>
      <c r="D814" t="str">
        <f t="shared" si="231"/>
        <v>3.47812499773914-857.991212950296i</v>
      </c>
      <c r="E814" t="str">
        <f t="shared" si="232"/>
        <v>162.469536720173+0.0138450962994426i</v>
      </c>
      <c r="F814" t="str">
        <f t="shared" si="233"/>
        <v>2.90990990954562-8051.71854113052i</v>
      </c>
      <c r="G814" t="str">
        <f t="shared" si="234"/>
        <v>0.999999999874808-0.0000111889269331637i</v>
      </c>
      <c r="H814" t="str">
        <f t="shared" si="235"/>
        <v>470.589977300633+0.446634668535614i</v>
      </c>
      <c r="I814" t="str">
        <f t="shared" si="236"/>
        <v>33.6192635874098-25653.8086976762i</v>
      </c>
      <c r="K814" t="str">
        <f t="shared" si="237"/>
        <v>0.0106249510981441-0.0000212730165684903i</v>
      </c>
      <c r="L814" t="str">
        <f t="shared" si="238"/>
        <v>0.00025-25.3543476440131i</v>
      </c>
      <c r="M814" t="str">
        <f t="shared" si="239"/>
        <v>0.0025-6.71144496459173i</v>
      </c>
      <c r="N814">
        <f t="shared" si="240"/>
        <v>90.122430871399388</v>
      </c>
      <c r="O814">
        <f t="shared" si="241"/>
        <v>63.411723250023101</v>
      </c>
      <c r="P814" s="3">
        <f t="shared" si="242"/>
        <v>63.411723250023101</v>
      </c>
      <c r="Q814" s="3">
        <f t="shared" si="243"/>
        <v>-89.877569128600612</v>
      </c>
      <c r="R814">
        <f t="shared" si="244"/>
        <v>90.122430871399388</v>
      </c>
      <c r="S814">
        <f t="shared" si="245"/>
        <v>1.8549719057604112E-2</v>
      </c>
      <c r="T814">
        <f t="shared" si="228"/>
        <v>63.411723250023101</v>
      </c>
    </row>
    <row r="815" spans="1:20" x14ac:dyDescent="0.25">
      <c r="A815">
        <f t="shared" si="229"/>
        <v>116.99421725954051</v>
      </c>
      <c r="B815">
        <f t="shared" si="246"/>
        <v>18.620207990023008</v>
      </c>
      <c r="C815" t="str">
        <f t="shared" si="230"/>
        <v>3.1648572653308-1475.49584559012i</v>
      </c>
      <c r="D815" t="str">
        <f t="shared" si="231"/>
        <v>3.4781249977219-854.743189505394i</v>
      </c>
      <c r="E815" t="str">
        <f t="shared" si="232"/>
        <v>162.469536718333+0.0138977078845503i</v>
      </c>
      <c r="F815" t="str">
        <f t="shared" si="233"/>
        <v>2.90990990954282-8021.23783759552i</v>
      </c>
      <c r="G815" t="str">
        <f t="shared" si="234"/>
        <v>0.999999999873855-0.0000112314448554991i</v>
      </c>
      <c r="H815" t="str">
        <f t="shared" si="235"/>
        <v>470.589990565058+0.448331870412706i</v>
      </c>
      <c r="I815" t="str">
        <f t="shared" si="236"/>
        <v>33.6192633138237-25556.6939176755i</v>
      </c>
      <c r="K815" t="str">
        <f t="shared" si="237"/>
        <v>0.0106249507257858-0.000021353853168692i</v>
      </c>
      <c r="L815" t="str">
        <f t="shared" si="238"/>
        <v>0.00025-25.2583658537688i</v>
      </c>
      <c r="M815" t="str">
        <f t="shared" si="239"/>
        <v>0.0025-6.68603802011525i</v>
      </c>
      <c r="N815">
        <f t="shared" si="240"/>
        <v>90.122896100667418</v>
      </c>
      <c r="O815">
        <f t="shared" si="241"/>
        <v>63.37877980166575</v>
      </c>
      <c r="P815" s="3">
        <f t="shared" si="242"/>
        <v>63.37877980166575</v>
      </c>
      <c r="Q815" s="3">
        <f t="shared" si="243"/>
        <v>-89.877103899332582</v>
      </c>
      <c r="R815">
        <f t="shared" si="244"/>
        <v>90.122896100667418</v>
      </c>
      <c r="S815">
        <f t="shared" si="245"/>
        <v>1.8620207990023008E-2</v>
      </c>
      <c r="T815">
        <f t="shared" si="228"/>
        <v>63.37877980166575</v>
      </c>
    </row>
    <row r="816" spans="1:20" x14ac:dyDescent="0.25">
      <c r="A816">
        <f t="shared" si="229"/>
        <v>117.43879528512674</v>
      </c>
      <c r="B816">
        <f t="shared" si="246"/>
        <v>18.690964780385094</v>
      </c>
      <c r="C816" t="str">
        <f t="shared" si="230"/>
        <v>3.1648571771286-1469.91022568519i</v>
      </c>
      <c r="D816" t="str">
        <f t="shared" si="231"/>
        <v>3.47812499770456-851.507461828239i</v>
      </c>
      <c r="E816" t="str">
        <f t="shared" si="232"/>
        <v>162.46953671648+0.0139505193961892i</v>
      </c>
      <c r="F816" t="str">
        <f t="shared" si="233"/>
        <v>2.90990990954004-7990.87252225981i</v>
      </c>
      <c r="G816" t="str">
        <f t="shared" si="234"/>
        <v>0.999999999872894-0.0000112741243459392i</v>
      </c>
      <c r="H816" t="str">
        <f t="shared" si="235"/>
        <v>470.590003930482+0.45003552154404i</v>
      </c>
      <c r="I816" t="str">
        <f t="shared" si="236"/>
        <v>33.6192630381535-25459.9467792969i</v>
      </c>
      <c r="K816" t="str">
        <f t="shared" si="237"/>
        <v>0.0106249503505923-0.0000214349969381013i</v>
      </c>
      <c r="L816" t="str">
        <f t="shared" si="238"/>
        <v>0.00025-25.1627474135971i</v>
      </c>
      <c r="M816" t="str">
        <f t="shared" si="239"/>
        <v>0.0025-6.66072725654042i</v>
      </c>
      <c r="N816">
        <f t="shared" si="240"/>
        <v>90.123363097714602</v>
      </c>
      <c r="O816">
        <f t="shared" si="241"/>
        <v>63.345836356191036</v>
      </c>
      <c r="P816" s="3">
        <f t="shared" si="242"/>
        <v>63.345836356191036</v>
      </c>
      <c r="Q816" s="3">
        <f t="shared" si="243"/>
        <v>-89.876636902285398</v>
      </c>
      <c r="R816">
        <f t="shared" si="244"/>
        <v>90.123363097714602</v>
      </c>
      <c r="S816">
        <f t="shared" si="245"/>
        <v>1.8690964780385094E-2</v>
      </c>
      <c r="T816">
        <f t="shared" si="228"/>
        <v>63.345836356191036</v>
      </c>
    </row>
    <row r="817" spans="1:20" x14ac:dyDescent="0.25">
      <c r="A817">
        <f t="shared" si="229"/>
        <v>117.88506270721024</v>
      </c>
      <c r="B817">
        <f t="shared" si="246"/>
        <v>18.761990446550559</v>
      </c>
      <c r="C817" t="str">
        <f t="shared" si="230"/>
        <v>3.16485708825475-1464.34575093235i</v>
      </c>
      <c r="D817" t="str">
        <f t="shared" si="231"/>
        <v>3.4781249976871-848.283983371796i</v>
      </c>
      <c r="E817" t="str">
        <f t="shared" si="232"/>
        <v>162.469536714613+0.0140035315941088i</v>
      </c>
      <c r="F817" t="str">
        <f t="shared" si="233"/>
        <v>2.90990990953723-7960.62215830807i</v>
      </c>
      <c r="G817" t="str">
        <f t="shared" si="234"/>
        <v>0.999999999871926-0.0000113169660184428i</v>
      </c>
      <c r="H817" t="str">
        <f t="shared" si="235"/>
        <v>470.590017397678+0.451745646435525i</v>
      </c>
      <c r="I817" t="str">
        <f t="shared" si="236"/>
        <v>33.6192627603851-25363.5658908004i</v>
      </c>
      <c r="K817" t="str">
        <f t="shared" si="237"/>
        <v>0.0106249499725419-0.0000215164490438488i</v>
      </c>
      <c r="L817" t="str">
        <f t="shared" si="238"/>
        <v>0.00025-25.0674909479948i</v>
      </c>
      <c r="M817" t="str">
        <f t="shared" si="239"/>
        <v>0.0025-6.63551230976329i</v>
      </c>
      <c r="N817">
        <f t="shared" si="240"/>
        <v>90.123831869257501</v>
      </c>
      <c r="O817">
        <f t="shared" si="241"/>
        <v>63.312892913620828</v>
      </c>
      <c r="P817" s="3">
        <f t="shared" si="242"/>
        <v>63.312892913620828</v>
      </c>
      <c r="Q817" s="3">
        <f t="shared" si="243"/>
        <v>-89.876168130742499</v>
      </c>
      <c r="R817">
        <f t="shared" si="244"/>
        <v>90.123831869257501</v>
      </c>
      <c r="S817">
        <f t="shared" si="245"/>
        <v>1.876199044655056E-2</v>
      </c>
      <c r="T817">
        <f t="shared" si="228"/>
        <v>63.312892913620828</v>
      </c>
    </row>
    <row r="818" spans="1:20" x14ac:dyDescent="0.25">
      <c r="A818">
        <f t="shared" si="229"/>
        <v>118.33302594549764</v>
      </c>
      <c r="B818">
        <f t="shared" si="246"/>
        <v>18.833286010247452</v>
      </c>
      <c r="C818" t="str">
        <f t="shared" si="230"/>
        <v>3.16485699870418-1458.80234128473i</v>
      </c>
      <c r="D818" t="str">
        <f t="shared" si="231"/>
        <v>3.47812499766947-845.072707765236i</v>
      </c>
      <c r="E818" t="str">
        <f t="shared" si="232"/>
        <v>162.469536712731+0.014056745240947i</v>
      </c>
      <c r="F818" t="str">
        <f t="shared" si="233"/>
        <v>2.90990990953438-7930.48631057859i</v>
      </c>
      <c r="G818" t="str">
        <f t="shared" si="234"/>
        <v>0.999999999870951-0.0000113599704893018i</v>
      </c>
      <c r="H818" t="str">
        <f t="shared" si="235"/>
        <v>470.590030967419+0.453462269686114i</v>
      </c>
      <c r="I818" t="str">
        <f t="shared" si="236"/>
        <v>33.6192624805005-25267.5498657142i</v>
      </c>
      <c r="K818" t="str">
        <f t="shared" si="237"/>
        <v>0.0106249495916129-0.0000215982106574978i</v>
      </c>
      <c r="L818" t="str">
        <f t="shared" si="238"/>
        <v>0.00025-24.9725950866654i</v>
      </c>
      <c r="M818" t="str">
        <f t="shared" si="239"/>
        <v>0.0025-6.6103928170585i</v>
      </c>
      <c r="N818">
        <f t="shared" si="240"/>
        <v>90.124302422038099</v>
      </c>
      <c r="O818">
        <f t="shared" si="241"/>
        <v>63.279949473977048</v>
      </c>
      <c r="P818" s="3">
        <f t="shared" si="242"/>
        <v>63.279949473977048</v>
      </c>
      <c r="Q818" s="3">
        <f t="shared" si="243"/>
        <v>-89.875697577961901</v>
      </c>
      <c r="R818">
        <f t="shared" si="244"/>
        <v>90.124302422038099</v>
      </c>
      <c r="S818">
        <f t="shared" si="245"/>
        <v>1.8833286010247453E-2</v>
      </c>
      <c r="T818">
        <f t="shared" si="228"/>
        <v>63.279949473977048</v>
      </c>
    </row>
    <row r="819" spans="1:20" x14ac:dyDescent="0.25">
      <c r="A819">
        <f t="shared" si="229"/>
        <v>118.78269144409053</v>
      </c>
      <c r="B819">
        <f t="shared" si="246"/>
        <v>18.904852497086392</v>
      </c>
      <c r="C819" t="str">
        <f t="shared" si="230"/>
        <v>3.16485690847173-1453.27991699855i</v>
      </c>
      <c r="D819" t="str">
        <f t="shared" si="231"/>
        <v>3.47812499765172-841.873588813291i</v>
      </c>
      <c r="E819" t="str">
        <f t="shared" si="232"/>
        <v>162.469536710835+0.0141101611022367i</v>
      </c>
      <c r="F819" t="str">
        <f t="shared" si="233"/>
        <v>2.90990990953152-7900.46454555717i</v>
      </c>
      <c r="G819" t="str">
        <f t="shared" si="234"/>
        <v>0.999999999869968-0.0000114031383771499i</v>
      </c>
      <c r="H819" t="str">
        <f t="shared" si="235"/>
        <v>470.590044640485+0.455185415988276i</v>
      </c>
      <c r="I819" t="str">
        <f t="shared" si="236"/>
        <v>33.6192621984854-25171.8973228157i</v>
      </c>
      <c r="K819" t="str">
        <f t="shared" si="237"/>
        <v>0.0106249492077834-0.0000216802829550633i</v>
      </c>
      <c r="L819" t="str">
        <f t="shared" si="238"/>
        <v>0.00025-24.8780584645003i</v>
      </c>
      <c r="M819" t="str">
        <f t="shared" si="239"/>
        <v>0.0025-6.58536841707363i</v>
      </c>
      <c r="N819">
        <f t="shared" si="240"/>
        <v>90.124774762824032</v>
      </c>
      <c r="O819">
        <f t="shared" si="241"/>
        <v>63.247006037282141</v>
      </c>
      <c r="P819" s="3">
        <f t="shared" si="242"/>
        <v>63.247006037282141</v>
      </c>
      <c r="Q819" s="3">
        <f t="shared" si="243"/>
        <v>-89.875225237175968</v>
      </c>
      <c r="R819">
        <f t="shared" si="244"/>
        <v>90.124774762824032</v>
      </c>
      <c r="S819">
        <f t="shared" si="245"/>
        <v>1.8904852497086393E-2</v>
      </c>
      <c r="T819">
        <f t="shared" si="228"/>
        <v>63.247006037282141</v>
      </c>
    </row>
    <row r="820" spans="1:20" x14ac:dyDescent="0.25">
      <c r="A820">
        <f t="shared" si="229"/>
        <v>119.23406567157807</v>
      </c>
      <c r="B820">
        <f t="shared" si="246"/>
        <v>18.97669093657532</v>
      </c>
      <c r="C820" t="str">
        <f t="shared" si="230"/>
        <v>3.16485681755226-1447.77839863188i</v>
      </c>
      <c r="D820" t="str">
        <f t="shared" si="231"/>
        <v>3.47812499763385-838.686580495564i</v>
      </c>
      <c r="E820" t="str">
        <f t="shared" si="232"/>
        <v>162.469536708924+0.0141637799464262i</v>
      </c>
      <c r="F820" t="str">
        <f t="shared" si="233"/>
        <v>2.90990990952865-7870.55643137066i</v>
      </c>
      <c r="G820" t="str">
        <f t="shared" si="234"/>
        <v>0.999999999868978-0.0000114464703029718i</v>
      </c>
      <c r="H820" t="str">
        <f t="shared" si="235"/>
        <v>470.590058417663+0.456915110128251i</v>
      </c>
      <c r="I820" t="str">
        <f t="shared" si="236"/>
        <v>33.6192619143225-25076.6068861112i</v>
      </c>
      <c r="K820" t="str">
        <f t="shared" si="237"/>
        <v>0.0106249488210313-0.0000217626671170269i</v>
      </c>
      <c r="L820" t="str">
        <f t="shared" si="238"/>
        <v>0.00025-24.7838797215584i</v>
      </c>
      <c r="M820" t="str">
        <f t="shared" si="239"/>
        <v>0.0025-6.5604387498243i</v>
      </c>
      <c r="N820">
        <f t="shared" si="240"/>
        <v>90.125248898408614</v>
      </c>
      <c r="O820">
        <f t="shared" si="241"/>
        <v>63.214062603558567</v>
      </c>
      <c r="P820" s="3">
        <f t="shared" si="242"/>
        <v>63.214062603558567</v>
      </c>
      <c r="Q820" s="3">
        <f t="shared" si="243"/>
        <v>-89.874751101591386</v>
      </c>
      <c r="R820">
        <f t="shared" si="244"/>
        <v>90.125248898408614</v>
      </c>
      <c r="S820">
        <f t="shared" si="245"/>
        <v>1.8976690936575322E-2</v>
      </c>
      <c r="T820">
        <f t="shared" si="228"/>
        <v>63.214062603558567</v>
      </c>
    </row>
    <row r="821" spans="1:20" x14ac:dyDescent="0.25">
      <c r="A821">
        <f t="shared" si="229"/>
        <v>119.68715512113008</v>
      </c>
      <c r="B821">
        <f t="shared" si="246"/>
        <v>19.048802362134307</v>
      </c>
      <c r="C821" t="str">
        <f t="shared" si="230"/>
        <v>3.16485672594046-1442.29770704351i</v>
      </c>
      <c r="D821" t="str">
        <f t="shared" si="231"/>
        <v>3.47812499761583-835.511636965861i</v>
      </c>
      <c r="E821" t="str">
        <f t="shared" si="232"/>
        <v>162.469536706999+0.0142176025448775i</v>
      </c>
      <c r="F821" t="str">
        <f t="shared" si="233"/>
        <v>2.90990990952575-7840.76153778072i</v>
      </c>
      <c r="G821" t="str">
        <f t="shared" si="234"/>
        <v>0.999999999867981-0.0000114899668901116i</v>
      </c>
      <c r="H821" t="str">
        <f t="shared" si="235"/>
        <v>470.590072299748+0.458651376986487i</v>
      </c>
      <c r="I821" t="str">
        <f t="shared" si="236"/>
        <v>33.6192616279962-24981.6771848156i</v>
      </c>
      <c r="K821" t="str">
        <f t="shared" si="237"/>
        <v>0.0106249484313343-0.0000218453643283553i</v>
      </c>
      <c r="L821" t="str">
        <f t="shared" si="238"/>
        <v>0.00025-24.6900575030468i</v>
      </c>
      <c r="M821" t="str">
        <f t="shared" si="239"/>
        <v>0.0025-6.53560345668885i</v>
      </c>
      <c r="N821">
        <f t="shared" si="240"/>
        <v>90.125724835610967</v>
      </c>
      <c r="O821">
        <f t="shared" si="241"/>
        <v>63.181119172828801</v>
      </c>
      <c r="P821" s="3">
        <f t="shared" si="242"/>
        <v>63.181119172828801</v>
      </c>
      <c r="Q821" s="3">
        <f t="shared" si="243"/>
        <v>-89.874275164389033</v>
      </c>
      <c r="R821">
        <f t="shared" si="244"/>
        <v>90.125724835610967</v>
      </c>
      <c r="S821">
        <f t="shared" si="245"/>
        <v>1.9048802362134305E-2</v>
      </c>
      <c r="T821">
        <f t="shared" si="228"/>
        <v>63.181119172828801</v>
      </c>
    </row>
    <row r="822" spans="1:20" x14ac:dyDescent="0.25">
      <c r="A822">
        <f t="shared" si="229"/>
        <v>120.14196631059036</v>
      </c>
      <c r="B822">
        <f t="shared" si="246"/>
        <v>19.121187811110417</v>
      </c>
      <c r="C822" t="str">
        <f t="shared" si="230"/>
        <v>3.16485663363111-1436.83776339189i</v>
      </c>
      <c r="D822" t="str">
        <f t="shared" si="231"/>
        <v>3.47812499759769-832.348712551559i</v>
      </c>
      <c r="E822" t="str">
        <f t="shared" si="232"/>
        <v>162.46953670506+0.0142716296718875i</v>
      </c>
      <c r="F822" t="str">
        <f t="shared" si="233"/>
        <v>2.90990990952283-7811.07943617785i</v>
      </c>
      <c r="G822" t="str">
        <f t="shared" si="234"/>
        <v>0.999999999866975-0.0000115336287642824i</v>
      </c>
      <c r="H822" t="str">
        <f t="shared" si="235"/>
        <v>470.590086287539+0.460394241537939i</v>
      </c>
      <c r="I822" t="str">
        <f t="shared" si="236"/>
        <v>33.6192613394898-24887.1068533333i</v>
      </c>
      <c r="K822" t="str">
        <f t="shared" si="237"/>
        <v>0.01062494803867-0.0000219283757785164i</v>
      </c>
      <c r="L822" t="str">
        <f t="shared" si="238"/>
        <v>0.00025-24.5965904593014i</v>
      </c>
      <c r="M822" t="str">
        <f t="shared" si="239"/>
        <v>0.0025-6.51086218040332i</v>
      </c>
      <c r="N822">
        <f t="shared" si="240"/>
        <v>90.126202581276175</v>
      </c>
      <c r="O822">
        <f t="shared" si="241"/>
        <v>63.148175745115893</v>
      </c>
      <c r="P822" s="3">
        <f t="shared" si="242"/>
        <v>63.148175745115893</v>
      </c>
      <c r="Q822" s="3">
        <f t="shared" si="243"/>
        <v>-89.873797418723825</v>
      </c>
      <c r="R822">
        <f t="shared" si="244"/>
        <v>90.126202581276175</v>
      </c>
      <c r="S822">
        <f t="shared" si="245"/>
        <v>1.9121187811110416E-2</v>
      </c>
      <c r="T822">
        <f t="shared" si="228"/>
        <v>63.148175745115893</v>
      </c>
    </row>
    <row r="823" spans="1:20" x14ac:dyDescent="0.25">
      <c r="A823">
        <f t="shared" si="229"/>
        <v>120.59850578257061</v>
      </c>
      <c r="B823">
        <f t="shared" si="246"/>
        <v>19.193848324792636</v>
      </c>
      <c r="C823" t="str">
        <f t="shared" si="230"/>
        <v>3.16485654061887-1431.39848913384i</v>
      </c>
      <c r="D823" t="str">
        <f t="shared" si="231"/>
        <v>3.47812499757938-829.197761752919i</v>
      </c>
      <c r="E823" t="str">
        <f t="shared" si="232"/>
        <v>162.469536703105+0.014325862104698i</v>
      </c>
      <c r="F823" t="str">
        <f t="shared" si="233"/>
        <v>2.90990990951987-7781.50969957497i</v>
      </c>
      <c r="G823" t="str">
        <f t="shared" si="234"/>
        <v>0.999999999865963-0.000011577456553575i</v>
      </c>
      <c r="H823" t="str">
        <f t="shared" si="235"/>
        <v>470.59010038184+0.462143728852451i</v>
      </c>
      <c r="I823" t="str">
        <f t="shared" si="236"/>
        <v>33.6192610487858-24792.8945312382i</v>
      </c>
      <c r="K823" t="str">
        <f t="shared" si="237"/>
        <v>0.0106249476430158-0.0000220117026614966i</v>
      </c>
      <c r="L823" t="str">
        <f t="shared" si="238"/>
        <v>0.00025-24.5034772457675i</v>
      </c>
      <c r="M823" t="str">
        <f t="shared" si="239"/>
        <v>0.0025-6.48621456505613i</v>
      </c>
      <c r="N823">
        <f t="shared" si="240"/>
        <v>90.126682142275229</v>
      </c>
      <c r="O823">
        <f t="shared" si="241"/>
        <v>63.115232320442438</v>
      </c>
      <c r="P823" s="3">
        <f t="shared" si="242"/>
        <v>63.115232320442438</v>
      </c>
      <c r="Q823" s="3">
        <f t="shared" si="243"/>
        <v>-89.873317857724771</v>
      </c>
      <c r="R823">
        <f t="shared" si="244"/>
        <v>90.126682142275229</v>
      </c>
      <c r="S823">
        <f t="shared" si="245"/>
        <v>1.9193848324792637E-2</v>
      </c>
      <c r="T823">
        <f t="shared" si="228"/>
        <v>63.115232320442438</v>
      </c>
    </row>
    <row r="824" spans="1:20" x14ac:dyDescent="0.25">
      <c r="A824">
        <f t="shared" si="229"/>
        <v>121.05678010454439</v>
      </c>
      <c r="B824">
        <f t="shared" si="246"/>
        <v>19.266784948426849</v>
      </c>
      <c r="C824" t="str">
        <f t="shared" si="230"/>
        <v>3.16485644689841-1425.97980602364i</v>
      </c>
      <c r="D824" t="str">
        <f t="shared" si="231"/>
        <v>3.47812499756096-826.058739242475i</v>
      </c>
      <c r="E824" t="str">
        <f t="shared" si="232"/>
        <v>162.469536701136+0.0143803006234983i</v>
      </c>
      <c r="F824" t="str">
        <f t="shared" si="233"/>
        <v>2.90990990951692-7752.05190260165i</v>
      </c>
      <c r="G824" t="str">
        <f t="shared" si="234"/>
        <v>0.999999999864942-0.0000116214508884667i</v>
      </c>
      <c r="H824" t="str">
        <f t="shared" si="235"/>
        <v>470.590114583459+0.46389986409514i</v>
      </c>
      <c r="I824" t="str">
        <f t="shared" si="236"/>
        <v>33.6192607558691-24699.0388632546i</v>
      </c>
      <c r="K824" t="str">
        <f t="shared" si="237"/>
        <v>0.010624947244349-0.0000220953461758188i</v>
      </c>
      <c r="L824" t="str">
        <f t="shared" si="238"/>
        <v>0.00025-24.4107165229802i</v>
      </c>
      <c r="M824" t="str">
        <f t="shared" si="239"/>
        <v>0.0025-6.46166025608298i</v>
      </c>
      <c r="N824">
        <f t="shared" si="240"/>
        <v>90.127163525505267</v>
      </c>
      <c r="O824">
        <f t="shared" si="241"/>
        <v>63.082288898831997</v>
      </c>
      <c r="P824" s="3">
        <f t="shared" si="242"/>
        <v>63.082288898831997</v>
      </c>
      <c r="Q824" s="3">
        <f t="shared" si="243"/>
        <v>-89.872836474494733</v>
      </c>
      <c r="R824">
        <f t="shared" si="244"/>
        <v>90.127163525505267</v>
      </c>
      <c r="S824">
        <f t="shared" si="245"/>
        <v>1.926678494842685E-2</v>
      </c>
      <c r="T824">
        <f t="shared" si="228"/>
        <v>63.082288898831997</v>
      </c>
    </row>
    <row r="825" spans="1:20" x14ac:dyDescent="0.25">
      <c r="A825">
        <f t="shared" si="229"/>
        <v>121.51679586894164</v>
      </c>
      <c r="B825">
        <f t="shared" si="246"/>
        <v>19.339998731230871</v>
      </c>
      <c r="C825" t="str">
        <f t="shared" si="230"/>
        <v>3.16485635246435-1420.58163611167i</v>
      </c>
      <c r="D825" t="str">
        <f t="shared" si="231"/>
        <v>3.47812499754238-822.931599864312i</v>
      </c>
      <c r="E825" t="str">
        <f t="shared" si="232"/>
        <v>162.469536699152+0.014434946011449i</v>
      </c>
      <c r="F825" t="str">
        <f t="shared" si="233"/>
        <v>2.9099099095139-7722.70562149742i</v>
      </c>
      <c r="G825" t="str">
        <f t="shared" si="234"/>
        <v>0.999999999863914-0.0000116656124018309i</v>
      </c>
      <c r="H825" t="str">
        <f t="shared" si="235"/>
        <v>470.590128893216+0.465662672526703i</v>
      </c>
      <c r="I825" t="str">
        <f t="shared" si="236"/>
        <v>33.6192604607213-24605.5384992369i</v>
      </c>
      <c r="K825" t="str">
        <f t="shared" si="237"/>
        <v>0.0106249468426466-0.0000221793075245578i</v>
      </c>
      <c r="L825" t="str">
        <f t="shared" si="238"/>
        <v>0.00025-24.3183069565453i</v>
      </c>
      <c r="M825" t="str">
        <f t="shared" si="239"/>
        <v>0.0025-6.437198900262i</v>
      </c>
      <c r="N825">
        <f t="shared" si="240"/>
        <v>90.12764673788962</v>
      </c>
      <c r="O825">
        <f t="shared" si="241"/>
        <v>63.049345480307622</v>
      </c>
      <c r="P825" s="3">
        <f t="shared" si="242"/>
        <v>63.049345480307622</v>
      </c>
      <c r="Q825" s="3">
        <f t="shared" si="243"/>
        <v>-89.87235326211038</v>
      </c>
      <c r="R825">
        <f t="shared" si="244"/>
        <v>90.12764673788962</v>
      </c>
      <c r="S825">
        <f t="shared" si="245"/>
        <v>1.9339998731230872E-2</v>
      </c>
      <c r="T825">
        <f t="shared" si="228"/>
        <v>63.049345480307622</v>
      </c>
    </row>
    <row r="826" spans="1:20" x14ac:dyDescent="0.25">
      <c r="A826">
        <f t="shared" si="229"/>
        <v>121.97855969324362</v>
      </c>
      <c r="B826">
        <f t="shared" si="246"/>
        <v>19.413490726409549</v>
      </c>
      <c r="C826" t="str">
        <f t="shared" si="230"/>
        <v>3.16485625731122-1415.20390174345i</v>
      </c>
      <c r="D826" t="str">
        <f t="shared" si="231"/>
        <v>3.47812499752366-819.816298633496i</v>
      </c>
      <c r="E826" t="str">
        <f t="shared" si="232"/>
        <v>162.469536697152+0.0144897990546843i</v>
      </c>
      <c r="F826" t="str">
        <f t="shared" si="233"/>
        <v>2.90990990951089-7693.47043410629i</v>
      </c>
      <c r="G826" t="str">
        <f t="shared" si="234"/>
        <v>0.999999999862877-0.0000117099417289457i</v>
      </c>
      <c r="H826" t="str">
        <f t="shared" si="235"/>
        <v>470.590143311934+0.467432179503827i</v>
      </c>
      <c r="I826" t="str">
        <f t="shared" si="236"/>
        <v>33.6192601633259-24512.3920941514i</v>
      </c>
      <c r="K826" t="str">
        <f t="shared" si="237"/>
        <v>0.0106249464378855-0.0000222635879153594i</v>
      </c>
      <c r="L826" t="str">
        <f t="shared" si="238"/>
        <v>0.00025-24.2262472171203i</v>
      </c>
      <c r="M826" t="str">
        <f t="shared" si="239"/>
        <v>0.0025-6.4128301457083i</v>
      </c>
      <c r="N826">
        <f t="shared" si="240"/>
        <v>90.128131786377864</v>
      </c>
      <c r="O826">
        <f t="shared" si="241"/>
        <v>63.016402064892851</v>
      </c>
      <c r="P826" s="3">
        <f t="shared" si="242"/>
        <v>63.016402064892851</v>
      </c>
      <c r="Q826" s="3">
        <f t="shared" si="243"/>
        <v>-89.871868213622136</v>
      </c>
      <c r="R826">
        <f t="shared" si="244"/>
        <v>90.128131786377864</v>
      </c>
      <c r="S826">
        <f t="shared" si="245"/>
        <v>1.9413490726409549E-2</v>
      </c>
      <c r="T826">
        <f t="shared" si="228"/>
        <v>63.016402064892851</v>
      </c>
    </row>
    <row r="827" spans="1:20" x14ac:dyDescent="0.25">
      <c r="A827">
        <f t="shared" si="229"/>
        <v>122.44207822007796</v>
      </c>
      <c r="B827">
        <f t="shared" si="246"/>
        <v>19.487261991169905</v>
      </c>
      <c r="C827" t="str">
        <f t="shared" si="230"/>
        <v>3.16485616143359-1409.84652555849i</v>
      </c>
      <c r="D827" t="str">
        <f t="shared" si="231"/>
        <v>3.47812499750482-816.712790735371i</v>
      </c>
      <c r="E827" t="str">
        <f t="shared" si="232"/>
        <v>162.469536695138+0.014544860542326i</v>
      </c>
      <c r="F827" t="str">
        <f t="shared" si="233"/>
        <v>2.90990990950786-7664.34591987027i</v>
      </c>
      <c r="G827" t="str">
        <f t="shared" si="234"/>
        <v>0.999999999861833-0.0000117544395075034i</v>
      </c>
      <c r="H827" t="str">
        <f t="shared" si="235"/>
        <v>470.590157840444+0.46920841047955i</v>
      </c>
      <c r="I827" t="str">
        <f t="shared" si="236"/>
        <v>33.6192598636665-24419.5983080557i</v>
      </c>
      <c r="K827" t="str">
        <f t="shared" si="237"/>
        <v>0.0106249460300424-0.000022348188560457i</v>
      </c>
      <c r="L827" t="str">
        <f t="shared" si="238"/>
        <v>0.00025-24.1345359803948i</v>
      </c>
      <c r="M827" t="str">
        <f t="shared" si="239"/>
        <v>0.0025-6.3885536418692i</v>
      </c>
      <c r="N827">
        <f t="shared" si="240"/>
        <v>90.128618677946108</v>
      </c>
      <c r="O827">
        <f t="shared" si="241"/>
        <v>62.98345865261151</v>
      </c>
      <c r="P827" s="3">
        <f t="shared" si="242"/>
        <v>62.98345865261151</v>
      </c>
      <c r="Q827" s="3">
        <f t="shared" si="243"/>
        <v>-89.871381322053892</v>
      </c>
      <c r="R827">
        <f t="shared" si="244"/>
        <v>90.128618677946108</v>
      </c>
      <c r="S827">
        <f t="shared" si="245"/>
        <v>1.9487261991169905E-2</v>
      </c>
      <c r="T827">
        <f t="shared" si="228"/>
        <v>62.98345865261151</v>
      </c>
    </row>
    <row r="828" spans="1:20" x14ac:dyDescent="0.25">
      <c r="A828">
        <f t="shared" si="229"/>
        <v>122.90735811731425</v>
      </c>
      <c r="B828">
        <f t="shared" si="246"/>
        <v>19.56131358673635</v>
      </c>
      <c r="C828" t="str">
        <f t="shared" si="230"/>
        <v>3.16485606482586-1404.5094304891i</v>
      </c>
      <c r="D828" t="str">
        <f t="shared" si="231"/>
        <v>3.47812499748582-813.62103152493i</v>
      </c>
      <c r="E828" t="str">
        <f t="shared" si="232"/>
        <v>162.469536693108+0.014600131266496i</v>
      </c>
      <c r="F828" t="str">
        <f t="shared" si="233"/>
        <v>2.90990990950479-7635.3316598234i</v>
      </c>
      <c r="G828" t="str">
        <f t="shared" si="234"/>
        <v>0.999999999860781-0.0000117991063776195i</v>
      </c>
      <c r="H828" t="str">
        <f t="shared" si="235"/>
        <v>470.590172479581+0.470991391003595i</v>
      </c>
      <c r="I828" t="str">
        <f t="shared" si="236"/>
        <v>33.6192595617251-24327.1558060799i</v>
      </c>
      <c r="K828" t="str">
        <f t="shared" si="237"/>
        <v>0.0106249456190938-0.0000224331106766887i</v>
      </c>
      <c r="L828" t="str">
        <f t="shared" si="238"/>
        <v>0.00025-24.0431719270719i</v>
      </c>
      <c r="M828" t="str">
        <f t="shared" si="239"/>
        <v>0.0025-6.36436903951902i</v>
      </c>
      <c r="N828">
        <f t="shared" si="240"/>
        <v>90.129107419596764</v>
      </c>
      <c r="O828">
        <f t="shared" si="241"/>
        <v>62.950515243487231</v>
      </c>
      <c r="P828" s="3">
        <f t="shared" si="242"/>
        <v>62.950515243487231</v>
      </c>
      <c r="Q828" s="3">
        <f t="shared" si="243"/>
        <v>-89.870892580403236</v>
      </c>
      <c r="R828">
        <f t="shared" si="244"/>
        <v>90.129107419596764</v>
      </c>
      <c r="S828">
        <f t="shared" si="245"/>
        <v>1.9561313586736351E-2</v>
      </c>
      <c r="T828">
        <f t="shared" si="228"/>
        <v>62.950515243487231</v>
      </c>
    </row>
    <row r="829" spans="1:20" x14ac:dyDescent="0.25">
      <c r="A829">
        <f t="shared" si="229"/>
        <v>123.37440607816005</v>
      </c>
      <c r="B829">
        <f t="shared" si="246"/>
        <v>19.63564657836595</v>
      </c>
      <c r="C829" t="str">
        <f t="shared" si="230"/>
        <v>3.16485596748252-1399.19253975938i</v>
      </c>
      <c r="D829" t="str">
        <f t="shared" si="231"/>
        <v>3.47812499746667-810.540976526177i</v>
      </c>
      <c r="E829" t="str">
        <f t="shared" si="232"/>
        <v>162.469536691062+0.0146556120223263i</v>
      </c>
      <c r="F829" t="str">
        <f t="shared" si="233"/>
        <v>2.90990990950171-7606.4272365858i</v>
      </c>
      <c r="G829" t="str">
        <f t="shared" si="234"/>
        <v>0.999999999859721-0.0000118439429818419i</v>
      </c>
      <c r="H829" t="str">
        <f t="shared" si="235"/>
        <v>470.590187230188+0.472781146722773i</v>
      </c>
      <c r="I829" t="str">
        <f t="shared" si="236"/>
        <v>33.6192592574848-24235.0632584076i</v>
      </c>
      <c r="K829" t="str">
        <f t="shared" si="237"/>
        <v>0.0106249452050161-0.0000225183554855155i</v>
      </c>
      <c r="L829" t="str">
        <f t="shared" si="238"/>
        <v>0.00025-23.9521537428491i</v>
      </c>
      <c r="M829" t="str">
        <f t="shared" si="239"/>
        <v>0.0025-6.34027599075416i</v>
      </c>
      <c r="N829">
        <f t="shared" si="240"/>
        <v>90.129598018359005</v>
      </c>
      <c r="O829">
        <f t="shared" si="241"/>
        <v>62.917571837544102</v>
      </c>
      <c r="P829" s="3">
        <f t="shared" si="242"/>
        <v>62.917571837544102</v>
      </c>
      <c r="Q829" s="3">
        <f t="shared" si="243"/>
        <v>-89.870401981640995</v>
      </c>
      <c r="R829">
        <f t="shared" si="244"/>
        <v>90.129598018359005</v>
      </c>
      <c r="S829">
        <f t="shared" si="245"/>
        <v>1.9635646578365949E-2</v>
      </c>
      <c r="T829">
        <f t="shared" si="228"/>
        <v>62.917571837544102</v>
      </c>
    </row>
    <row r="830" spans="1:20" x14ac:dyDescent="0.25">
      <c r="A830">
        <f t="shared" si="229"/>
        <v>123.84322882125706</v>
      </c>
      <c r="B830">
        <f t="shared" si="246"/>
        <v>19.710262035363741</v>
      </c>
      <c r="C830" t="str">
        <f t="shared" si="230"/>
        <v>3.16485586939802-1393.8957768841i</v>
      </c>
      <c r="D830" t="str">
        <f t="shared" si="231"/>
        <v>3.47812499744739-807.472581431491i</v>
      </c>
      <c r="E830" t="str">
        <f t="shared" si="232"/>
        <v>162.469536689001+0.0147113036079684i</v>
      </c>
      <c r="F830" t="str">
        <f t="shared" si="233"/>
        <v>2.9099099094986-7577.63223435767i</v>
      </c>
      <c r="G830" t="str">
        <f t="shared" si="234"/>
        <v>0.999999999858653-0.0000118889499651602i</v>
      </c>
      <c r="H830" t="str">
        <f t="shared" si="235"/>
        <v>470.590202093111+0.474577703381315i</v>
      </c>
      <c r="I830" t="str">
        <f t="shared" si="236"/>
        <v>33.6192589509276-24143.3193402565i</v>
      </c>
      <c r="K830" t="str">
        <f t="shared" si="237"/>
        <v>0.0106249447877855-0.0000226039242130381i</v>
      </c>
      <c r="L830" t="str">
        <f t="shared" si="238"/>
        <v>0.00025-23.8614801183992i</v>
      </c>
      <c r="M830" t="str">
        <f t="shared" si="239"/>
        <v>0.0025-6.31627414898802i</v>
      </c>
      <c r="N830">
        <f t="shared" si="240"/>
        <v>90.13009048128859</v>
      </c>
      <c r="O830">
        <f t="shared" si="241"/>
        <v>62.884628434806501</v>
      </c>
      <c r="P830" s="3">
        <f t="shared" si="242"/>
        <v>62.884628434806501</v>
      </c>
      <c r="Q830" s="3">
        <f t="shared" si="243"/>
        <v>-89.86990951871141</v>
      </c>
      <c r="R830">
        <f t="shared" si="244"/>
        <v>90.13009048128859</v>
      </c>
      <c r="S830">
        <f t="shared" si="245"/>
        <v>1.9710262035363739E-2</v>
      </c>
      <c r="T830">
        <f t="shared" si="228"/>
        <v>62.884628434806501</v>
      </c>
    </row>
    <row r="831" spans="1:20" x14ac:dyDescent="0.25">
      <c r="A831">
        <f t="shared" si="229"/>
        <v>124.31383309077785</v>
      </c>
      <c r="B831">
        <f t="shared" si="246"/>
        <v>19.785161031098124</v>
      </c>
      <c r="C831" t="str">
        <f t="shared" si="230"/>
        <v>3.16485577056669-1388.61906566754i</v>
      </c>
      <c r="D831" t="str">
        <f t="shared" si="231"/>
        <v>3.47812499742795-804.415802100976i</v>
      </c>
      <c r="E831" t="str">
        <f t="shared" si="232"/>
        <v>162.469536686925+0.0147672068246113i</v>
      </c>
      <c r="F831" t="str">
        <f t="shared" si="233"/>
        <v>2.90990990949547-7548.94623891322i</v>
      </c>
      <c r="G831" t="str">
        <f t="shared" si="234"/>
        <v>0.999999999857577-0.000011934127975015i</v>
      </c>
      <c r="H831" t="str">
        <f t="shared" si="235"/>
        <v>470.590217069206+0.476381086821278i</v>
      </c>
      <c r="I831" t="str">
        <f t="shared" si="236"/>
        <v>33.6192586420358-24051.9227318595i</v>
      </c>
      <c r="K831" t="str">
        <f t="shared" si="237"/>
        <v>0.010624944367378-0.0000226898180900151i</v>
      </c>
      <c r="L831" t="str">
        <f t="shared" si="238"/>
        <v>0.00025-23.7711497493517i</v>
      </c>
      <c r="M831" t="str">
        <f t="shared" si="239"/>
        <v>0.0025-6.29236316894604i</v>
      </c>
      <c r="N831">
        <f t="shared" si="240"/>
        <v>90.13058481546814</v>
      </c>
      <c r="O831">
        <f t="shared" si="241"/>
        <v>62.851685035298786</v>
      </c>
      <c r="P831" s="3">
        <f t="shared" si="242"/>
        <v>62.851685035298786</v>
      </c>
      <c r="Q831" s="3">
        <f t="shared" si="243"/>
        <v>-89.86941518453186</v>
      </c>
      <c r="R831">
        <f t="shared" si="244"/>
        <v>90.13058481546814</v>
      </c>
      <c r="S831">
        <f t="shared" si="245"/>
        <v>1.9785161031098123E-2</v>
      </c>
      <c r="T831">
        <f t="shared" si="228"/>
        <v>62.851685035298786</v>
      </c>
    </row>
    <row r="832" spans="1:20" x14ac:dyDescent="0.25">
      <c r="A832">
        <f t="shared" si="229"/>
        <v>124.7862256565228</v>
      </c>
      <c r="B832">
        <f t="shared" si="246"/>
        <v>19.860344643016298</v>
      </c>
      <c r="C832" t="str">
        <f t="shared" si="230"/>
        <v>3.16485567098276-1383.36233020241i</v>
      </c>
      <c r="D832" t="str">
        <f t="shared" si="231"/>
        <v>3.47812499740836-801.370594561836i</v>
      </c>
      <c r="E832" t="str">
        <f t="shared" si="232"/>
        <v>162.469536684832+0.0148233224764875i</v>
      </c>
      <c r="F832" t="str">
        <f t="shared" si="233"/>
        <v>2.90990990949231-7520.36883759478i</v>
      </c>
      <c r="G832" t="str">
        <f t="shared" si="234"/>
        <v>0.999999999856492-0.000011979477661307i</v>
      </c>
      <c r="H832" t="str">
        <f t="shared" si="235"/>
        <v>470.590232159339+0.478191322982914i</v>
      </c>
      <c r="I832" t="str">
        <f t="shared" si="236"/>
        <v>33.6192583307924-23960.8721184461i</v>
      </c>
      <c r="K832" t="str">
        <f t="shared" si="237"/>
        <v>0.0106249439437693-0.0000227760383518805i</v>
      </c>
      <c r="L832" t="str">
        <f t="shared" si="238"/>
        <v>0.00025-23.6811613362738i</v>
      </c>
      <c r="M832" t="str">
        <f t="shared" si="239"/>
        <v>0.0025-6.2685427066607i</v>
      </c>
      <c r="N832">
        <f t="shared" si="240"/>
        <v>90.131081028007173</v>
      </c>
      <c r="O832">
        <f t="shared" si="241"/>
        <v>62.818741639045392</v>
      </c>
      <c r="P832" s="3">
        <f t="shared" si="242"/>
        <v>62.818741639045392</v>
      </c>
      <c r="Q832" s="3">
        <f t="shared" si="243"/>
        <v>-89.868918971992827</v>
      </c>
      <c r="R832">
        <f t="shared" si="244"/>
        <v>90.131081028007173</v>
      </c>
      <c r="S832">
        <f t="shared" si="245"/>
        <v>1.9860344643016298E-2</v>
      </c>
      <c r="T832">
        <f t="shared" si="228"/>
        <v>62.818741639045392</v>
      </c>
    </row>
    <row r="833" spans="1:20" x14ac:dyDescent="0.25">
      <c r="A833">
        <f t="shared" si="229"/>
        <v>125.2604133140176</v>
      </c>
      <c r="B833">
        <f t="shared" si="246"/>
        <v>19.93581395265976</v>
      </c>
      <c r="C833" t="str">
        <f t="shared" si="230"/>
        <v>3.16485557064058-1378.12549486883i</v>
      </c>
      <c r="D833" t="str">
        <f t="shared" si="231"/>
        <v>3.47812499738862-798.336915007738i</v>
      </c>
      <c r="E833" t="str">
        <f t="shared" si="232"/>
        <v>162.469536682724+0.0148796513708824i</v>
      </c>
      <c r="F833" t="str">
        <f t="shared" si="233"/>
        <v>2.90990990948912-7491.89961930684i</v>
      </c>
      <c r="G833" t="str">
        <f t="shared" si="234"/>
        <v>0.999999999855399-0.0000120249996764069i</v>
      </c>
      <c r="H833" t="str">
        <f t="shared" si="235"/>
        <v>470.590247364375+0.480008437905i</v>
      </c>
      <c r="I833" t="str">
        <f t="shared" si="236"/>
        <v>33.6192580171788-23870.1661902223i</v>
      </c>
      <c r="K833" t="str">
        <f t="shared" si="237"/>
        <v>0.0106249435169351-0.0000228625862387612i</v>
      </c>
      <c r="L833" t="str">
        <f t="shared" si="238"/>
        <v>0.00025-23.5915135846521i</v>
      </c>
      <c r="M833" t="str">
        <f t="shared" si="239"/>
        <v>0.0025-6.24481241946674i</v>
      </c>
      <c r="N833">
        <f t="shared" si="240"/>
        <v>90.131579126042155</v>
      </c>
      <c r="O833">
        <f t="shared" si="241"/>
        <v>62.785798246071238</v>
      </c>
      <c r="P833" s="3">
        <f t="shared" si="242"/>
        <v>62.785798246071238</v>
      </c>
      <c r="Q833" s="3">
        <f t="shared" si="243"/>
        <v>-89.868420873957845</v>
      </c>
      <c r="R833">
        <f t="shared" si="244"/>
        <v>90.131579126042155</v>
      </c>
      <c r="S833">
        <f t="shared" si="245"/>
        <v>1.993581395265976E-2</v>
      </c>
      <c r="T833">
        <f t="shared" si="228"/>
        <v>62.785798246071238</v>
      </c>
    </row>
    <row r="834" spans="1:20" x14ac:dyDescent="0.25">
      <c r="A834">
        <f t="shared" si="229"/>
        <v>125.73640288461087</v>
      </c>
      <c r="B834">
        <f t="shared" si="246"/>
        <v>20.011570045679868</v>
      </c>
      <c r="C834" t="str">
        <f t="shared" si="230"/>
        <v>3.16485546953439-1372.90848433317i</v>
      </c>
      <c r="D834" t="str">
        <f t="shared" si="231"/>
        <v>3.47812499736874-795.314719798187i</v>
      </c>
      <c r="E834" t="str">
        <f t="shared" si="232"/>
        <v>162.4695366806+0.0149361943181542i</v>
      </c>
      <c r="F834" t="str">
        <f t="shared" si="233"/>
        <v>2.90990990948592-7463.53817451016i</v>
      </c>
      <c r="G834" t="str">
        <f t="shared" si="234"/>
        <v>0.999999999854298-0.0000120706946751639i</v>
      </c>
      <c r="H834" t="str">
        <f t="shared" si="235"/>
        <v>470.590262685187+0.481832457725268i</v>
      </c>
      <c r="I834" t="str">
        <f t="shared" si="236"/>
        <v>33.6192577011774-23779.8036423529i</v>
      </c>
      <c r="K834" t="str">
        <f t="shared" si="237"/>
        <v>0.0106249430868509-0.0000229494629954954i</v>
      </c>
      <c r="L834" t="str">
        <f t="shared" si="238"/>
        <v>0.00025-23.5022052048736i</v>
      </c>
      <c r="M834" t="str">
        <f t="shared" si="239"/>
        <v>0.0025-6.22117196599593i</v>
      </c>
      <c r="N834">
        <f t="shared" si="240"/>
        <v>90.132079116736705</v>
      </c>
      <c r="O834">
        <f t="shared" si="241"/>
        <v>62.752854856401328</v>
      </c>
      <c r="P834" s="3">
        <f t="shared" si="242"/>
        <v>62.752854856401328</v>
      </c>
      <c r="Q834" s="3">
        <f t="shared" si="243"/>
        <v>-89.867920883263295</v>
      </c>
      <c r="R834">
        <f t="shared" si="244"/>
        <v>90.132079116736705</v>
      </c>
      <c r="S834">
        <f t="shared" si="245"/>
        <v>2.0011570045679869E-2</v>
      </c>
      <c r="T834">
        <f t="shared" si="228"/>
        <v>62.752854856401328</v>
      </c>
    </row>
    <row r="835" spans="1:20" x14ac:dyDescent="0.25">
      <c r="A835">
        <f t="shared" si="229"/>
        <v>126.21420121557237</v>
      </c>
      <c r="B835">
        <f t="shared" si="246"/>
        <v>20.08761401185345</v>
      </c>
      <c r="C835" t="str">
        <f t="shared" si="230"/>
        <v>3.16485536765831-1367.71122354696i</v>
      </c>
      <c r="D835" t="str">
        <f t="shared" si="231"/>
        <v>3.47812499734871-792.303965457887i</v>
      </c>
      <c r="E835" t="str">
        <f t="shared" si="232"/>
        <v>162.469536678459+0.0149929521317404i</v>
      </c>
      <c r="F835" t="str">
        <f t="shared" si="233"/>
        <v>2.90990990948271-7435.28409521582i</v>
      </c>
      <c r="G835" t="str">
        <f t="shared" si="234"/>
        <v>0.999999999853189-0.0000121165633149161i</v>
      </c>
      <c r="H835" t="str">
        <f t="shared" si="235"/>
        <v>470.590278122662+0.48366340868074i</v>
      </c>
      <c r="I835" t="str">
        <f t="shared" si="236"/>
        <v>33.6192573827698-23689.7831749427i</v>
      </c>
      <c r="K835" t="str">
        <f t="shared" si="237"/>
        <v>0.0106249426534918-0.0000230366698716496i</v>
      </c>
      <c r="L835" t="str">
        <f t="shared" si="238"/>
        <v>0.00025-23.4132349122072i</v>
      </c>
      <c r="M835" t="str">
        <f t="shared" si="239"/>
        <v>0.0025-6.19762100617249i</v>
      </c>
      <c r="N835">
        <f t="shared" si="240"/>
        <v>90.132581007281644</v>
      </c>
      <c r="O835">
        <f t="shared" si="241"/>
        <v>62.71991147006068</v>
      </c>
      <c r="P835" s="3">
        <f t="shared" si="242"/>
        <v>62.71991147006068</v>
      </c>
      <c r="Q835" s="3">
        <f t="shared" si="243"/>
        <v>-89.867418992718356</v>
      </c>
      <c r="R835">
        <f t="shared" si="244"/>
        <v>90.132581007281644</v>
      </c>
      <c r="S835">
        <f t="shared" si="245"/>
        <v>2.0087614011853449E-2</v>
      </c>
      <c r="T835">
        <f t="shared" si="228"/>
        <v>62.71991147006068</v>
      </c>
    </row>
    <row r="836" spans="1:20" x14ac:dyDescent="0.25">
      <c r="A836">
        <f t="shared" si="229"/>
        <v>126.69381518019156</v>
      </c>
      <c r="B836">
        <f t="shared" si="246"/>
        <v>20.163946945098495</v>
      </c>
      <c r="C836" t="str">
        <f t="shared" si="230"/>
        <v>3.1648552650065-1362.53363774587i</v>
      </c>
      <c r="D836" t="str">
        <f t="shared" si="231"/>
        <v>3.47812499732851-789.304608676119i</v>
      </c>
      <c r="E836" t="str">
        <f t="shared" si="232"/>
        <v>162.469536676302+0.0150499256281661i</v>
      </c>
      <c r="F836" t="str">
        <f t="shared" si="233"/>
        <v>2.90990990947943-7407.13697497932i</v>
      </c>
      <c r="G836" t="str">
        <f t="shared" si="234"/>
        <v>0.999999999852071-0.0000121626062554992i</v>
      </c>
      <c r="H836" t="str">
        <f t="shared" si="235"/>
        <v>470.590293677683+0.485501317108132i</v>
      </c>
      <c r="I836" t="str">
        <f t="shared" si="236"/>
        <v>33.6192570619375-23600.1034930163i</v>
      </c>
      <c r="K836" t="str">
        <f t="shared" si="237"/>
        <v>0.010624942216833-0.0000231242081215377i</v>
      </c>
      <c r="L836" t="str">
        <f t="shared" si="238"/>
        <v>0.00025-23.3246014267854i</v>
      </c>
      <c r="M836" t="str">
        <f t="shared" si="239"/>
        <v>0.0025-6.1741592012079i</v>
      </c>
      <c r="N836">
        <f t="shared" si="240"/>
        <v>90.133084804895105</v>
      </c>
      <c r="O836">
        <f t="shared" si="241"/>
        <v>62.68696808707471</v>
      </c>
      <c r="P836" s="3">
        <f t="shared" si="242"/>
        <v>62.68696808707471</v>
      </c>
      <c r="Q836" s="3">
        <f t="shared" si="243"/>
        <v>-89.866915195104895</v>
      </c>
      <c r="R836">
        <f t="shared" si="244"/>
        <v>90.133084804895105</v>
      </c>
      <c r="S836">
        <f t="shared" si="245"/>
        <v>2.0163946945098495E-2</v>
      </c>
      <c r="T836">
        <f t="shared" si="228"/>
        <v>62.68696808707471</v>
      </c>
    </row>
    <row r="837" spans="1:20" x14ac:dyDescent="0.25">
      <c r="A837">
        <f t="shared" si="229"/>
        <v>127.1752516778763</v>
      </c>
      <c r="B837">
        <f t="shared" si="246"/>
        <v>20.24056994348987</v>
      </c>
      <c r="C837" t="str">
        <f t="shared" si="230"/>
        <v>3.16485516157313-1357.37565244861i</v>
      </c>
      <c r="D837" t="str">
        <f t="shared" si="231"/>
        <v>3.47812499730818-786.316606306144i</v>
      </c>
      <c r="E837" t="str">
        <f t="shared" si="232"/>
        <v>162.469536674129+0.0151071156270626i</v>
      </c>
      <c r="F837" t="str">
        <f t="shared" si="233"/>
        <v>2.90990990947618-7379.09640889505i</v>
      </c>
      <c r="G837" t="str">
        <f t="shared" si="234"/>
        <v>0.999999999850945-0.0000122088241592563i</v>
      </c>
      <c r="H837" t="str">
        <f t="shared" si="235"/>
        <v>470.590309351145+0.487346209444202i</v>
      </c>
      <c r="I837" t="str">
        <f t="shared" si="236"/>
        <v>33.619256738662-23510.7633065019i</v>
      </c>
      <c r="K837" t="str">
        <f t="shared" si="237"/>
        <v>0.0106249417768494-0.0000232120790042377i</v>
      </c>
      <c r="L837" t="str">
        <f t="shared" si="238"/>
        <v>0.00025-23.2363034735858i</v>
      </c>
      <c r="M837" t="str">
        <f t="shared" si="239"/>
        <v>0.0025-6.15078621359624i</v>
      </c>
      <c r="N837">
        <f t="shared" si="240"/>
        <v>90.133590516822593</v>
      </c>
      <c r="O837">
        <f t="shared" si="241"/>
        <v>62.654024707469091</v>
      </c>
      <c r="P837" s="3">
        <f t="shared" si="242"/>
        <v>62.654024707469091</v>
      </c>
      <c r="Q837" s="3">
        <f t="shared" si="243"/>
        <v>-89.866409483177407</v>
      </c>
      <c r="R837">
        <f t="shared" si="244"/>
        <v>90.133590516822593</v>
      </c>
      <c r="S837">
        <f t="shared" si="245"/>
        <v>2.0240569943489869E-2</v>
      </c>
      <c r="T837">
        <f t="shared" si="228"/>
        <v>62.654024707469091</v>
      </c>
    </row>
    <row r="838" spans="1:20" x14ac:dyDescent="0.25">
      <c r="A838">
        <f t="shared" si="229"/>
        <v>127.65851763425223</v>
      </c>
      <c r="B838">
        <f t="shared" si="246"/>
        <v>20.317484109275131</v>
      </c>
      <c r="C838" t="str">
        <f t="shared" si="230"/>
        <v>3.16485505735215-1352.23719345579i</v>
      </c>
      <c r="D838" t="str">
        <f t="shared" si="231"/>
        <v>3.47812499728769-783.339915364531i</v>
      </c>
      <c r="E838" t="str">
        <f t="shared" si="232"/>
        <v>162.469536671939+0.015164522951177i</v>
      </c>
      <c r="F838" t="str">
        <f t="shared" si="233"/>
        <v>2.90990990947288-7351.16199358992i</v>
      </c>
      <c r="G838" t="str">
        <f t="shared" si="234"/>
        <v>0.99999999984981-0.0000122552176910476i</v>
      </c>
      <c r="H838" t="str">
        <f t="shared" si="235"/>
        <v>470.590325143956+0.489198112226174i</v>
      </c>
      <c r="I838" t="str">
        <f t="shared" si="236"/>
        <v>33.6192564129249-23421.761330211i</v>
      </c>
      <c r="K838" t="str">
        <f t="shared" si="237"/>
        <v>0.0106249413335155-0.0000233002837836108i</v>
      </c>
      <c r="L838" t="str">
        <f t="shared" si="238"/>
        <v>0.00025-23.1483397824126i</v>
      </c>
      <c r="M838" t="str">
        <f t="shared" si="239"/>
        <v>0.0025-6.12750170710923i</v>
      </c>
      <c r="N838">
        <f t="shared" si="240"/>
        <v>90.134098150337195</v>
      </c>
      <c r="O838">
        <f t="shared" si="241"/>
        <v>62.621081331269309</v>
      </c>
      <c r="P838" s="3">
        <f t="shared" si="242"/>
        <v>62.621081331269309</v>
      </c>
      <c r="Q838" s="3">
        <f t="shared" si="243"/>
        <v>-89.865901849662805</v>
      </c>
      <c r="R838">
        <f t="shared" si="244"/>
        <v>90.134098150337195</v>
      </c>
      <c r="S838">
        <f t="shared" si="245"/>
        <v>2.0317484109275131E-2</v>
      </c>
      <c r="T838">
        <f t="shared" si="228"/>
        <v>62.621081331269309</v>
      </c>
    </row>
    <row r="839" spans="1:20" x14ac:dyDescent="0.25">
      <c r="A839">
        <f t="shared" si="229"/>
        <v>128.14362000126238</v>
      </c>
      <c r="B839">
        <f t="shared" si="246"/>
        <v>20.394690548890377</v>
      </c>
      <c r="C839" t="str">
        <f t="shared" si="230"/>
        <v>3.16485495233759-1347.11818684899i</v>
      </c>
      <c r="D839" t="str">
        <f t="shared" si="231"/>
        <v>3.47812499726703-780.374493030589i</v>
      </c>
      <c r="E839" t="str">
        <f t="shared" si="232"/>
        <v>162.469536669733+0.0152221484263815i</v>
      </c>
      <c r="F839" t="str">
        <f t="shared" si="233"/>
        <v>2.90990990946955-7323.33332721805i</v>
      </c>
      <c r="G839" t="str">
        <f t="shared" si="234"/>
        <v>0.999999999848666-0.0000123017875182595i</v>
      </c>
      <c r="H839" t="str">
        <f t="shared" si="235"/>
        <v>470.590341057017+0.491057052092086i</v>
      </c>
      <c r="I839" t="str">
        <f t="shared" si="236"/>
        <v>33.6192560847076-23333.0962838199i</v>
      </c>
      <c r="K839" t="str">
        <f t="shared" si="237"/>
        <v>0.010624940886806-0.0000233888237283197i</v>
      </c>
      <c r="L839" t="str">
        <f t="shared" si="238"/>
        <v>0.00025-23.0607090878787i</v>
      </c>
      <c r="M839" t="str">
        <f t="shared" si="239"/>
        <v>0.0025-6.10430534679141i</v>
      </c>
      <c r="N839">
        <f t="shared" si="240"/>
        <v>90.13460771273958</v>
      </c>
      <c r="O839">
        <f t="shared" si="241"/>
        <v>62.588137958501548</v>
      </c>
      <c r="P839" s="3">
        <f t="shared" si="242"/>
        <v>62.588137958501548</v>
      </c>
      <c r="Q839" s="3">
        <f t="shared" si="243"/>
        <v>-89.86539228726042</v>
      </c>
      <c r="R839">
        <f t="shared" si="244"/>
        <v>90.13460771273958</v>
      </c>
      <c r="S839">
        <f t="shared" si="245"/>
        <v>2.0394690548890378E-2</v>
      </c>
      <c r="T839">
        <f t="shared" si="228"/>
        <v>62.588137958501548</v>
      </c>
    </row>
    <row r="840" spans="1:20" x14ac:dyDescent="0.25">
      <c r="A840">
        <f t="shared" si="229"/>
        <v>128.63056575726719</v>
      </c>
      <c r="B840">
        <f t="shared" si="246"/>
        <v>20.472190372976161</v>
      </c>
      <c r="C840" t="str">
        <f t="shared" si="230"/>
        <v>3.1648548465234-1342.01855898955i</v>
      </c>
      <c r="D840" t="str">
        <f t="shared" si="231"/>
        <v>3.47812499724622-777.420296645717i</v>
      </c>
      <c r="E840" t="str">
        <f t="shared" si="232"/>
        <v>162.46953666751+0.0152799928816867i</v>
      </c>
      <c r="F840" t="str">
        <f t="shared" si="233"/>
        <v>2.9099099094662-7295.61000945468i</v>
      </c>
      <c r="G840" t="str">
        <f t="shared" si="234"/>
        <v>0.999999999847514-0.0000123485343108147i</v>
      </c>
      <c r="H840" t="str">
        <f t="shared" si="235"/>
        <v>470.590357091252+0.492923055781175i</v>
      </c>
      <c r="I840" t="str">
        <f t="shared" si="236"/>
        <v>33.6192557539911-23244.7668918525i</v>
      </c>
      <c r="K840" t="str">
        <f t="shared" si="237"/>
        <v>0.010624940436695-0.0000234777001118454i</v>
      </c>
      <c r="L840" t="str">
        <f t="shared" si="238"/>
        <v>0.00025-22.973410129387i</v>
      </c>
      <c r="M840" t="str">
        <f t="shared" si="239"/>
        <v>0.0025-6.0811967989554i</v>
      </c>
      <c r="N840">
        <f t="shared" si="240"/>
        <v>90.135119211358159</v>
      </c>
      <c r="O840">
        <f t="shared" si="241"/>
        <v>62.555194589191714</v>
      </c>
      <c r="P840" s="3">
        <f t="shared" si="242"/>
        <v>62.555194589191714</v>
      </c>
      <c r="Q840" s="3">
        <f t="shared" si="243"/>
        <v>-89.864880788641841</v>
      </c>
      <c r="R840">
        <f t="shared" si="244"/>
        <v>90.135119211358159</v>
      </c>
      <c r="S840">
        <f t="shared" si="245"/>
        <v>2.0472190372976162E-2</v>
      </c>
      <c r="T840">
        <f t="shared" si="228"/>
        <v>62.555194589191714</v>
      </c>
    </row>
    <row r="841" spans="1:20" x14ac:dyDescent="0.25">
      <c r="A841">
        <f t="shared" si="229"/>
        <v>129.11936190714482</v>
      </c>
      <c r="B841">
        <f t="shared" si="246"/>
        <v>20.549984696393473</v>
      </c>
      <c r="C841" t="str">
        <f t="shared" si="230"/>
        <v>3.16485473990354-1336.93823651763i</v>
      </c>
      <c r="D841" t="str">
        <f t="shared" si="231"/>
        <v>3.47812499722524-774.477283712811i</v>
      </c>
      <c r="E841" t="str">
        <f t="shared" si="232"/>
        <v>162.46953666527+0.0153380571492556i</v>
      </c>
      <c r="F841" t="str">
        <f t="shared" si="233"/>
        <v>2.90990990946281-7267.99164149061i</v>
      </c>
      <c r="G841" t="str">
        <f t="shared" si="234"/>
        <v>0.999999999846353-0.0000123954587411814i</v>
      </c>
      <c r="H841" t="str">
        <f t="shared" si="235"/>
        <v>470.590373247575+0.494796150134267i</v>
      </c>
      <c r="I841" t="str">
        <f t="shared" si="236"/>
        <v>33.6192554207559-23156.7718836605i</v>
      </c>
      <c r="K841" t="str">
        <f t="shared" si="237"/>
        <v>0.0106249399831568-0.0000235669142125072i</v>
      </c>
      <c r="L841" t="str">
        <f t="shared" si="238"/>
        <v>0.00025-22.8864416511128i</v>
      </c>
      <c r="M841" t="str">
        <f t="shared" si="239"/>
        <v>0.0025-6.05817573117691i</v>
      </c>
      <c r="N841">
        <f t="shared" si="240"/>
        <v>90.135632653549138</v>
      </c>
      <c r="O841">
        <f t="shared" si="241"/>
        <v>62.522251223366283</v>
      </c>
      <c r="P841" s="3">
        <f t="shared" si="242"/>
        <v>62.522251223366283</v>
      </c>
      <c r="Q841" s="3">
        <f t="shared" si="243"/>
        <v>-89.864367346450862</v>
      </c>
      <c r="R841">
        <f t="shared" si="244"/>
        <v>90.135632653549138</v>
      </c>
      <c r="S841">
        <f t="shared" si="245"/>
        <v>2.0549984696393474E-2</v>
      </c>
      <c r="T841">
        <f t="shared" si="228"/>
        <v>62.522251223366283</v>
      </c>
    </row>
    <row r="842" spans="1:20" x14ac:dyDescent="0.25">
      <c r="A842">
        <f t="shared" si="229"/>
        <v>129.61001548239199</v>
      </c>
      <c r="B842">
        <f t="shared" si="246"/>
        <v>20.62807463823977</v>
      </c>
      <c r="C842" t="str">
        <f t="shared" si="230"/>
        <v>3.16485463247179-1331.87714635107i</v>
      </c>
      <c r="D842" t="str">
        <f t="shared" si="231"/>
        <v>3.47812499720412-771.545411895644i</v>
      </c>
      <c r="E842" t="str">
        <f t="shared" si="232"/>
        <v>162.469536663012+0.0153963420644132i</v>
      </c>
      <c r="F842" t="str">
        <f t="shared" si="233"/>
        <v>2.90990990945941-7240.47782602637i</v>
      </c>
      <c r="G842" t="str">
        <f t="shared" si="234"/>
        <v>0.999999999845183-0.0000124425614843833i</v>
      </c>
      <c r="H842" t="str">
        <f t="shared" si="235"/>
        <v>470.590389526924+0.496676362094182i</v>
      </c>
      <c r="I842" t="str">
        <f t="shared" si="236"/>
        <v>33.6192550849839-23069.1099934067i</v>
      </c>
      <c r="K842" t="str">
        <f t="shared" si="237"/>
        <v>0.0106249395261651-0.00002365646731348i</v>
      </c>
      <c r="L842" t="str">
        <f t="shared" si="238"/>
        <v>0.00025-22.7998024019853i</v>
      </c>
      <c r="M842" t="str">
        <f t="shared" si="239"/>
        <v>0.0025-6.03524181229021i</v>
      </c>
      <c r="N842">
        <f t="shared" si="240"/>
        <v>90.136148046696746</v>
      </c>
      <c r="O842">
        <f t="shared" si="241"/>
        <v>62.489307861051664</v>
      </c>
      <c r="P842" s="3">
        <f t="shared" si="242"/>
        <v>62.489307861051664</v>
      </c>
      <c r="Q842" s="3">
        <f t="shared" si="243"/>
        <v>-89.863851953303254</v>
      </c>
      <c r="R842">
        <f t="shared" si="244"/>
        <v>90.136148046696746</v>
      </c>
      <c r="S842">
        <f t="shared" si="245"/>
        <v>2.062807463823977E-2</v>
      </c>
      <c r="T842">
        <f t="shared" si="228"/>
        <v>62.489307861051664</v>
      </c>
    </row>
    <row r="843" spans="1:20" x14ac:dyDescent="0.25">
      <c r="A843">
        <f t="shared" si="229"/>
        <v>130.10253354122509</v>
      </c>
      <c r="B843">
        <f t="shared" si="246"/>
        <v>20.706461321865081</v>
      </c>
      <c r="C843" t="str">
        <f t="shared" si="230"/>
        <v>3.16485452422207-1326.83521568441i</v>
      </c>
      <c r="D843" t="str">
        <f t="shared" si="231"/>
        <v>3.47812499718284-768.624639018254i</v>
      </c>
      <c r="E843" t="str">
        <f t="shared" si="232"/>
        <v>162.469536660738+0.0154548484656582i</v>
      </c>
      <c r="F843" t="str">
        <f t="shared" si="233"/>
        <v>2.90990990945598-7213.06816726645i</v>
      </c>
      <c r="G843" t="str">
        <f t="shared" si="234"/>
        <v>0.999999999844004-0.0000124898432180092i</v>
      </c>
      <c r="H843" t="str">
        <f t="shared" si="235"/>
        <v>470.590405930228+0.498563718706077i</v>
      </c>
      <c r="I843" t="str">
        <f t="shared" si="236"/>
        <v>33.6192547466549-22981.7799600448i</v>
      </c>
      <c r="K843" t="str">
        <f t="shared" si="237"/>
        <v>0.0106249390656938-0.0000237463607028133i</v>
      </c>
      <c r="L843" t="str">
        <f t="shared" si="238"/>
        <v>0.00025-22.7134911356697i</v>
      </c>
      <c r="M843" t="str">
        <f t="shared" si="239"/>
        <v>0.0025-6.01239471238316i</v>
      </c>
      <c r="N843">
        <f t="shared" si="240"/>
        <v>90.136665398213168</v>
      </c>
      <c r="O843">
        <f t="shared" si="241"/>
        <v>62.456364502274731</v>
      </c>
      <c r="P843" s="3">
        <f t="shared" si="242"/>
        <v>62.456364502274731</v>
      </c>
      <c r="Q843" s="3">
        <f t="shared" si="243"/>
        <v>-89.863334601786832</v>
      </c>
      <c r="R843">
        <f t="shared" si="244"/>
        <v>90.136665398213168</v>
      </c>
      <c r="S843">
        <f t="shared" si="245"/>
        <v>2.0706461321865082E-2</v>
      </c>
      <c r="T843">
        <f t="shared" si="228"/>
        <v>62.456364502274731</v>
      </c>
    </row>
    <row r="844" spans="1:20" x14ac:dyDescent="0.25">
      <c r="A844">
        <f t="shared" si="229"/>
        <v>130.59692316868174</v>
      </c>
      <c r="B844">
        <f t="shared" si="246"/>
        <v>20.785145874888169</v>
      </c>
      <c r="C844" t="str">
        <f t="shared" si="230"/>
        <v>3.16485441514806-1321.81237198777i</v>
      </c>
      <c r="D844" t="str">
        <f t="shared" si="231"/>
        <v>3.47812499716137-765.71492306434i</v>
      </c>
      <c r="E844" t="str">
        <f t="shared" si="232"/>
        <v>162.469536658446+0.0155135771946763i</v>
      </c>
      <c r="F844" t="str">
        <f t="shared" si="233"/>
        <v>2.90990990945251-7185.7622709137i</v>
      </c>
      <c r="G844" t="str">
        <f t="shared" si="234"/>
        <v>0.999999999842816-0.0000125373046222227i</v>
      </c>
      <c r="H844" t="str">
        <f t="shared" si="235"/>
        <v>470.590422458435+0.500458247117877i</v>
      </c>
      <c r="I844" t="str">
        <f t="shared" si="236"/>
        <v>33.6192544057495-22894.7805273031i</v>
      </c>
      <c r="K844" t="str">
        <f t="shared" si="237"/>
        <v>0.0106249386017163-0.000023836595673449i</v>
      </c>
      <c r="L844" t="str">
        <f t="shared" si="238"/>
        <v>0.00025-22.6275066105496i</v>
      </c>
      <c r="M844" t="str">
        <f t="shared" si="239"/>
        <v>0.0025-5.98963410279253i</v>
      </c>
      <c r="N844">
        <f t="shared" si="240"/>
        <v>90.137184715538766</v>
      </c>
      <c r="O844">
        <f t="shared" si="241"/>
        <v>62.423421147062335</v>
      </c>
      <c r="P844" s="3">
        <f t="shared" si="242"/>
        <v>62.423421147062335</v>
      </c>
      <c r="Q844" s="3">
        <f t="shared" si="243"/>
        <v>-89.862815284461234</v>
      </c>
      <c r="R844">
        <f t="shared" si="244"/>
        <v>90.137184715538766</v>
      </c>
      <c r="S844">
        <f t="shared" si="245"/>
        <v>2.078514587488817E-2</v>
      </c>
      <c r="T844">
        <f t="shared" si="228"/>
        <v>62.423421147062335</v>
      </c>
    </row>
    <row r="845" spans="1:20" x14ac:dyDescent="0.25">
      <c r="A845">
        <f t="shared" si="229"/>
        <v>131.09319147672272</v>
      </c>
      <c r="B845">
        <f t="shared" si="246"/>
        <v>20.864129429212745</v>
      </c>
      <c r="C845" t="str">
        <f t="shared" si="230"/>
        <v>3.16485430524357-1316.80854300586i</v>
      </c>
      <c r="D845" t="str">
        <f t="shared" si="231"/>
        <v>3.47812499713976-762.816222176664i</v>
      </c>
      <c r="E845" t="str">
        <f t="shared" si="232"/>
        <v>162.469536656137+0.0155725290963534i</v>
      </c>
      <c r="F845" t="str">
        <f t="shared" si="233"/>
        <v>2.90990990944903-7158.55974416367i</v>
      </c>
      <c r="G845" t="str">
        <f t="shared" si="234"/>
        <v>0.999999999841619-0.0000125849463797722i</v>
      </c>
      <c r="H845" t="str">
        <f t="shared" si="235"/>
        <v>470.590439112496+0.502359974580634i</v>
      </c>
      <c r="I845" t="str">
        <f t="shared" si="236"/>
        <v>33.6192540622478-22808.1104436658i</v>
      </c>
      <c r="K845" t="str">
        <f t="shared" si="237"/>
        <v>0.0106249381342059-0.0000239271735232406i</v>
      </c>
      <c r="L845" t="str">
        <f t="shared" si="238"/>
        <v>0.00025-22.5418475897087i</v>
      </c>
      <c r="M845" t="str">
        <f t="shared" si="239"/>
        <v>0.0025-5.96695965609938i</v>
      </c>
      <c r="N845">
        <f t="shared" si="240"/>
        <v>90.137706006142196</v>
      </c>
      <c r="O845">
        <f t="shared" si="241"/>
        <v>62.390477795441626</v>
      </c>
      <c r="P845" s="3">
        <f t="shared" si="242"/>
        <v>62.390477795441626</v>
      </c>
      <c r="Q845" s="3">
        <f t="shared" si="243"/>
        <v>-89.862293993857804</v>
      </c>
      <c r="R845">
        <f t="shared" si="244"/>
        <v>90.137706006142196</v>
      </c>
      <c r="S845">
        <f t="shared" si="245"/>
        <v>2.0864129429212744E-2</v>
      </c>
      <c r="T845">
        <f t="shared" si="228"/>
        <v>62.390477795441626</v>
      </c>
    </row>
    <row r="846" spans="1:20" x14ac:dyDescent="0.25">
      <c r="A846">
        <f t="shared" si="229"/>
        <v>131.59134560433426</v>
      </c>
      <c r="B846">
        <f t="shared" si="246"/>
        <v>20.943413121043754</v>
      </c>
      <c r="C846" t="str">
        <f t="shared" si="230"/>
        <v>3.16485419450218-1311.82365675693i</v>
      </c>
      <c r="D846" t="str">
        <f t="shared" si="231"/>
        <v>3.47812499711799-759.928494656444i</v>
      </c>
      <c r="E846" t="str">
        <f t="shared" si="232"/>
        <v>162.469536653811+0.0156317050187849i</v>
      </c>
      <c r="F846" t="str">
        <f t="shared" si="233"/>
        <v>2.90990990944553-7131.4601956989i</v>
      </c>
      <c r="G846" t="str">
        <f t="shared" si="234"/>
        <v>0.999999999840413-0.0000126327691760001i</v>
      </c>
      <c r="H846" t="str">
        <f t="shared" si="235"/>
        <v>470.59045589337+0.504268928448978i</v>
      </c>
      <c r="I846" t="str">
        <f t="shared" si="236"/>
        <v>33.6192537161317-22721.7684623546i</v>
      </c>
      <c r="K846" t="str">
        <f t="shared" si="237"/>
        <v>0.0106249376631357-0.0000240180955549723i</v>
      </c>
      <c r="L846" t="str">
        <f t="shared" si="238"/>
        <v>0.00025-22.4565128409133i</v>
      </c>
      <c r="M846" t="str">
        <f t="shared" si="239"/>
        <v>0.0025-5.94437104612409i</v>
      </c>
      <c r="N846">
        <f t="shared" si="240"/>
        <v>90.138229277520423</v>
      </c>
      <c r="O846">
        <f t="shared" si="241"/>
        <v>62.357534447440024</v>
      </c>
      <c r="P846" s="3">
        <f t="shared" si="242"/>
        <v>62.357534447440024</v>
      </c>
      <c r="Q846" s="3">
        <f t="shared" si="243"/>
        <v>-89.861770722479577</v>
      </c>
      <c r="R846">
        <f t="shared" si="244"/>
        <v>90.138229277520423</v>
      </c>
      <c r="S846">
        <f t="shared" si="245"/>
        <v>2.0943413121043756E-2</v>
      </c>
      <c r="T846">
        <f t="shared" si="228"/>
        <v>62.357534447440024</v>
      </c>
    </row>
    <row r="847" spans="1:20" x14ac:dyDescent="0.25">
      <c r="A847">
        <f t="shared" si="229"/>
        <v>132.09139271763075</v>
      </c>
      <c r="B847">
        <f t="shared" si="246"/>
        <v>21.02299809090372</v>
      </c>
      <c r="C847" t="str">
        <f t="shared" si="230"/>
        <v>3.16485408291763-1306.85764153171i</v>
      </c>
      <c r="D847" t="str">
        <f t="shared" si="231"/>
        <v>3.47812499709604-757.05169896274i</v>
      </c>
      <c r="E847" t="str">
        <f t="shared" si="232"/>
        <v>162.469536651466+0.0156911058132913i</v>
      </c>
      <c r="F847" t="str">
        <f t="shared" si="233"/>
        <v>2.90990990944198-7104.46323568318i</v>
      </c>
      <c r="G847" t="str">
        <f t="shared" si="234"/>
        <v>0.999999999839198-0.0000126807736988535i</v>
      </c>
      <c r="H847" t="str">
        <f t="shared" si="235"/>
        <v>470.590472802018+0.506185136181389i</v>
      </c>
      <c r="I847" t="str">
        <f t="shared" si="236"/>
        <v>33.6192533673786-22635.7533413107i</v>
      </c>
      <c r="K847" t="str">
        <f t="shared" si="237"/>
        <v>0.0106249371884787-0.0000241093630763759i</v>
      </c>
      <c r="L847" t="str">
        <f t="shared" si="238"/>
        <v>0.00025-22.3715011365942i</v>
      </c>
      <c r="M847" t="str">
        <f t="shared" si="239"/>
        <v>0.0025-5.92186794792199i</v>
      </c>
      <c r="N847">
        <f t="shared" si="240"/>
        <v>90.138754537198921</v>
      </c>
      <c r="O847">
        <f t="shared" si="241"/>
        <v>62.324591103085034</v>
      </c>
      <c r="P847" s="3">
        <f t="shared" si="242"/>
        <v>62.324591103085034</v>
      </c>
      <c r="Q847" s="3">
        <f t="shared" si="243"/>
        <v>-89.861245462801079</v>
      </c>
      <c r="R847">
        <f t="shared" si="244"/>
        <v>90.138754537198921</v>
      </c>
      <c r="S847">
        <f t="shared" si="245"/>
        <v>2.102299809090372E-2</v>
      </c>
      <c r="T847">
        <f t="shared" si="228"/>
        <v>62.324591103085034</v>
      </c>
    </row>
    <row r="848" spans="1:20" x14ac:dyDescent="0.25">
      <c r="A848">
        <f t="shared" si="229"/>
        <v>132.59334000995773</v>
      </c>
      <c r="B848">
        <f t="shared" si="246"/>
        <v>21.102885483649153</v>
      </c>
      <c r="C848" t="str">
        <f t="shared" si="230"/>
        <v>3.16485397048337-1301.91042589239i</v>
      </c>
      <c r="D848" t="str">
        <f t="shared" si="231"/>
        <v>3.47812499707392-754.185793711889i</v>
      </c>
      <c r="E848" t="str">
        <f t="shared" si="232"/>
        <v>162.469536649104+0.015750732334426i</v>
      </c>
      <c r="F848" t="str">
        <f t="shared" si="233"/>
        <v>2.90990990943842-7077.56847575628i</v>
      </c>
      <c r="G848" t="str">
        <f t="shared" si="234"/>
        <v>0.999999999837974-0.0000127289606388935i</v>
      </c>
      <c r="H848" t="str">
        <f t="shared" si="235"/>
        <v>470.59048983942+0.508108625340758i</v>
      </c>
      <c r="I848" t="str">
        <f t="shared" si="236"/>
        <v>33.6192530159712-22550.0638431783i</v>
      </c>
      <c r="K848" t="str">
        <f t="shared" si="237"/>
        <v>0.0106249367102074-0.0000242009774001518i</v>
      </c>
      <c r="L848" t="str">
        <f t="shared" si="238"/>
        <v>0.00025-22.2868112538296i</v>
      </c>
      <c r="M848" t="str">
        <f t="shared" si="239"/>
        <v>0.0025-5.89945003777843i</v>
      </c>
      <c r="N848">
        <f t="shared" si="240"/>
        <v>90.139281792731737</v>
      </c>
      <c r="O848">
        <f t="shared" si="241"/>
        <v>62.29164776240431</v>
      </c>
      <c r="P848" s="3">
        <f t="shared" si="242"/>
        <v>62.29164776240431</v>
      </c>
      <c r="Q848" s="3">
        <f t="shared" si="243"/>
        <v>-89.860718207268263</v>
      </c>
      <c r="R848">
        <f t="shared" si="244"/>
        <v>90.139281792731737</v>
      </c>
      <c r="S848">
        <f t="shared" si="245"/>
        <v>2.1102885483649154E-2</v>
      </c>
      <c r="T848">
        <f t="shared" si="228"/>
        <v>62.29164776240431</v>
      </c>
    </row>
    <row r="849" spans="1:20" x14ac:dyDescent="0.25">
      <c r="A849">
        <f t="shared" si="229"/>
        <v>133.09719470199559</v>
      </c>
      <c r="B849">
        <f t="shared" si="246"/>
        <v>21.183076448487022</v>
      </c>
      <c r="C849" t="str">
        <f t="shared" si="230"/>
        <v>3.16485385719303-1296.98193867163i</v>
      </c>
      <c r="D849" t="str">
        <f t="shared" si="231"/>
        <v>3.47812499705164-751.330737676878i</v>
      </c>
      <c r="E849" t="str">
        <f t="shared" si="232"/>
        <v>162.469536646724+0.0158105854399919i</v>
      </c>
      <c r="F849" t="str">
        <f t="shared" si="233"/>
        <v>2.90990990943483-7050.775529028i</v>
      </c>
      <c r="G849" t="str">
        <f t="shared" si="234"/>
        <v>0.99999999983674-0.0000127773306893056i</v>
      </c>
      <c r="H849" t="str">
        <f t="shared" si="235"/>
        <v>470.590507006552+0.510039423594612i</v>
      </c>
      <c r="I849" t="str">
        <f t="shared" si="236"/>
        <v>33.6192526618872-22464.6987352848i</v>
      </c>
      <c r="K849" t="str">
        <f t="shared" si="237"/>
        <v>0.0106249362282944-0.0000242929398439862i</v>
      </c>
      <c r="L849" t="str">
        <f t="shared" si="238"/>
        <v>0.00025-22.2024419743272i</v>
      </c>
      <c r="M849" t="str">
        <f t="shared" si="239"/>
        <v>0.0025-5.87711699320426i</v>
      </c>
      <c r="N849">
        <f t="shared" si="240"/>
        <v>90.139811051701585</v>
      </c>
      <c r="O849">
        <f t="shared" si="241"/>
        <v>62.258704425425975</v>
      </c>
      <c r="P849" s="3">
        <f t="shared" si="242"/>
        <v>62.258704425425975</v>
      </c>
      <c r="Q849" s="3">
        <f t="shared" si="243"/>
        <v>-89.860188948298415</v>
      </c>
      <c r="R849">
        <f t="shared" si="244"/>
        <v>90.139811051701585</v>
      </c>
      <c r="S849">
        <f t="shared" si="245"/>
        <v>2.118307644848702E-2</v>
      </c>
      <c r="T849">
        <f t="shared" si="228"/>
        <v>62.258704425425975</v>
      </c>
    </row>
    <row r="850" spans="1:20" x14ac:dyDescent="0.25">
      <c r="A850">
        <f t="shared" si="229"/>
        <v>133.60296404186317</v>
      </c>
      <c r="B850">
        <f t="shared" si="246"/>
        <v>21.263572138991272</v>
      </c>
      <c r="C850" t="str">
        <f t="shared" si="230"/>
        <v>3.16485374304005-1292.07210897149i</v>
      </c>
      <c r="D850" t="str">
        <f t="shared" si="231"/>
        <v>3.4781249970292-748.486489786773i</v>
      </c>
      <c r="E850" t="str">
        <f t="shared" si="232"/>
        <v>162.469536644326+0.0158706659910507i</v>
      </c>
      <c r="F850" t="str">
        <f t="shared" si="233"/>
        <v>2.90990990943122-7024.08401007287i</v>
      </c>
      <c r="G850" t="str">
        <f t="shared" si="234"/>
        <v>0.999999999835497-0.000012825884545909i</v>
      </c>
      <c r="H850" t="str">
        <f t="shared" si="235"/>
        <v>470.590524304401+0.511977558715653i</v>
      </c>
      <c r="I850" t="str">
        <f t="shared" si="236"/>
        <v>33.6192523051077-22379.6567896246i</v>
      </c>
      <c r="K850" t="str">
        <f t="shared" si="237"/>
        <v>0.010624935742712-0.0000243852517305712i</v>
      </c>
      <c r="L850" t="str">
        <f t="shared" si="238"/>
        <v>0.00025-22.1183920844064i</v>
      </c>
      <c r="M850" t="str">
        <f t="shared" si="239"/>
        <v>0.0025-5.85486849293111i</v>
      </c>
      <c r="N850">
        <f t="shared" si="240"/>
        <v>90.140342321720027</v>
      </c>
      <c r="O850">
        <f t="shared" si="241"/>
        <v>62.225761092178224</v>
      </c>
      <c r="P850" s="3">
        <f t="shared" si="242"/>
        <v>62.225761092178224</v>
      </c>
      <c r="Q850" s="3">
        <f t="shared" si="243"/>
        <v>-89.859657678279973</v>
      </c>
      <c r="R850">
        <f t="shared" si="244"/>
        <v>90.140342321720027</v>
      </c>
      <c r="S850">
        <f t="shared" si="245"/>
        <v>2.1263572138991271E-2</v>
      </c>
      <c r="T850">
        <f t="shared" si="228"/>
        <v>62.225761092178224</v>
      </c>
    </row>
    <row r="851" spans="1:20" x14ac:dyDescent="0.25">
      <c r="A851">
        <f t="shared" si="229"/>
        <v>134.11065530522225</v>
      </c>
      <c r="B851">
        <f t="shared" si="246"/>
        <v>21.344373713119438</v>
      </c>
      <c r="C851" t="str">
        <f t="shared" si="230"/>
        <v>3.16485362801791-1287.18086616241i</v>
      </c>
      <c r="D851" t="str">
        <f t="shared" si="231"/>
        <v>3.47812499700659-745.653009126106i</v>
      </c>
      <c r="E851" t="str">
        <f t="shared" si="232"/>
        <v>162.469536641909+0.0159309748519398i</v>
      </c>
      <c r="F851" t="str">
        <f t="shared" si="233"/>
        <v>2.90990990942758-6997.49353492435i</v>
      </c>
      <c r="G851" t="str">
        <f t="shared" si="234"/>
        <v>0.999999999834244-0.0000128746229071673i</v>
      </c>
      <c r="H851" t="str">
        <f t="shared" si="235"/>
        <v>470.590541733964+0.513923058582054i</v>
      </c>
      <c r="I851" t="str">
        <f t="shared" si="236"/>
        <v>33.6192519456107-22294.9367828407i</v>
      </c>
      <c r="K851" t="str">
        <f t="shared" si="237"/>
        <v>0.0106249352534322-0.0000244779143876223i</v>
      </c>
      <c r="L851" t="str">
        <f t="shared" si="238"/>
        <v>0.00025-22.0346603749815i</v>
      </c>
      <c r="M851" t="str">
        <f t="shared" si="239"/>
        <v>0.0025-5.83270421690688i</v>
      </c>
      <c r="N851">
        <f t="shared" si="240"/>
        <v>90.140875610427443</v>
      </c>
      <c r="O851">
        <f t="shared" si="241"/>
        <v>62.192817762689394</v>
      </c>
      <c r="P851" s="3">
        <f t="shared" si="242"/>
        <v>62.192817762689394</v>
      </c>
      <c r="Q851" s="3">
        <f t="shared" si="243"/>
        <v>-89.859124389572557</v>
      </c>
      <c r="R851">
        <f t="shared" si="244"/>
        <v>90.140875610427443</v>
      </c>
      <c r="S851">
        <f t="shared" si="245"/>
        <v>2.1344373713119438E-2</v>
      </c>
      <c r="T851">
        <f t="shared" si="228"/>
        <v>62.192817762689394</v>
      </c>
    </row>
    <row r="852" spans="1:20" x14ac:dyDescent="0.25">
      <c r="A852">
        <f t="shared" si="229"/>
        <v>134.6202757953821</v>
      </c>
      <c r="B852">
        <f t="shared" si="246"/>
        <v>21.425482333229294</v>
      </c>
      <c r="C852" t="str">
        <f t="shared" si="230"/>
        <v>3.16485351211989-1282.30813988222i</v>
      </c>
      <c r="D852" t="str">
        <f t="shared" si="231"/>
        <v>3.47812499698379-742.830254934307i</v>
      </c>
      <c r="E852" t="str">
        <f t="shared" si="232"/>
        <v>162.469536639475+0.0159915128902771i</v>
      </c>
      <c r="F852" t="str">
        <f t="shared" si="233"/>
        <v>2.90990990942391-6971.00372106954i</v>
      </c>
      <c r="G852" t="str">
        <f t="shared" si="234"/>
        <v>0.999999999832982-0.0000129235464741982i</v>
      </c>
      <c r="H852" t="str">
        <f t="shared" si="235"/>
        <v>470.590559296247+0.515875951177945i</v>
      </c>
      <c r="I852" t="str">
        <f t="shared" si="236"/>
        <v>33.6192515833768-22210.5374962075i</v>
      </c>
      <c r="K852" t="str">
        <f t="shared" si="237"/>
        <v>0.0106249347604268-0.0000245709291478996i</v>
      </c>
      <c r="L852" t="str">
        <f t="shared" si="238"/>
        <v>0.00025-21.9512456415436i</v>
      </c>
      <c r="M852" t="str">
        <f t="shared" si="239"/>
        <v>0.0025-5.81062384629098i</v>
      </c>
      <c r="N852">
        <f t="shared" si="240"/>
        <v>90.141410925493318</v>
      </c>
      <c r="O852">
        <f t="shared" si="241"/>
        <v>62.159874436988105</v>
      </c>
      <c r="P852" s="3">
        <f t="shared" si="242"/>
        <v>62.159874436988105</v>
      </c>
      <c r="Q852" s="3">
        <f t="shared" si="243"/>
        <v>-89.858589074506682</v>
      </c>
      <c r="R852">
        <f t="shared" si="244"/>
        <v>90.141410925493318</v>
      </c>
      <c r="S852">
        <f t="shared" si="245"/>
        <v>2.1425482333229294E-2</v>
      </c>
      <c r="T852">
        <f t="shared" si="228"/>
        <v>62.159874436988105</v>
      </c>
    </row>
    <row r="853" spans="1:20" x14ac:dyDescent="0.25">
      <c r="A853">
        <f t="shared" si="229"/>
        <v>135.13183284340454</v>
      </c>
      <c r="B853">
        <f t="shared" si="246"/>
        <v>21.506899166095565</v>
      </c>
      <c r="C853" t="str">
        <f t="shared" si="230"/>
        <v>3.16485339533945-1277.45386003511i</v>
      </c>
      <c r="D853" t="str">
        <f t="shared" si="231"/>
        <v>3.47812499696081-740.01818660511i</v>
      </c>
      <c r="E853" t="str">
        <f t="shared" si="232"/>
        <v>162.469536637021+0.0160522809769821i</v>
      </c>
      <c r="F853" t="str">
        <f t="shared" si="233"/>
        <v>2.9099099094202-6944.61418744358i</v>
      </c>
      <c r="G853" t="str">
        <f t="shared" si="234"/>
        <v>0.99999999983171-0.0000129726559507836i</v>
      </c>
      <c r="H853" t="str">
        <f t="shared" si="235"/>
        <v>470.590576992253+0.51783626459373i</v>
      </c>
      <c r="I853" t="str">
        <f t="shared" si="236"/>
        <v>33.6192512183839-22126.4577156126i</v>
      </c>
      <c r="K853" t="str">
        <f t="shared" si="237"/>
        <v>0.0106249342636676-0.0000246642973492248i</v>
      </c>
      <c r="L853" t="str">
        <f t="shared" si="238"/>
        <v>0.00025-21.8681466841439i</v>
      </c>
      <c r="M853" t="str">
        <f t="shared" si="239"/>
        <v>0.0025-5.78862706344987i</v>
      </c>
      <c r="N853">
        <f t="shared" si="240"/>
        <v>90.141948274616226</v>
      </c>
      <c r="O853">
        <f t="shared" si="241"/>
        <v>62.126931115103133</v>
      </c>
      <c r="P853" s="3">
        <f t="shared" si="242"/>
        <v>62.126931115103133</v>
      </c>
      <c r="Q853" s="3">
        <f t="shared" si="243"/>
        <v>-89.858051725383774</v>
      </c>
      <c r="R853">
        <f t="shared" si="244"/>
        <v>90.141948274616226</v>
      </c>
      <c r="S853">
        <f t="shared" si="245"/>
        <v>2.1506899166095564E-2</v>
      </c>
      <c r="T853">
        <f t="shared" si="228"/>
        <v>62.126931115103133</v>
      </c>
    </row>
    <row r="854" spans="1:20" x14ac:dyDescent="0.25">
      <c r="A854">
        <f t="shared" si="229"/>
        <v>135.6453338082095</v>
      </c>
      <c r="B854">
        <f t="shared" si="246"/>
        <v>21.588625382926729</v>
      </c>
      <c r="C854" t="str">
        <f t="shared" si="230"/>
        <v>3.16485327766971-1272.61795679064i</v>
      </c>
      <c r="D854" t="str">
        <f t="shared" si="231"/>
        <v>3.47812499693766-737.216763685971i</v>
      </c>
      <c r="E854" t="str">
        <f t="shared" si="232"/>
        <v>162.469536634548+0.0161132799862812i</v>
      </c>
      <c r="F854" t="str">
        <f t="shared" si="233"/>
        <v>2.90990990941646-6918.3245544242i</v>
      </c>
      <c r="G854" t="str">
        <f t="shared" si="234"/>
        <v>0.999999999830429-0.00001302195204338i</v>
      </c>
      <c r="H854" t="str">
        <f t="shared" si="235"/>
        <v>470.590594823009+0.519804027026583i</v>
      </c>
      <c r="I854" t="str">
        <f t="shared" si="236"/>
        <v>33.6192508506125-22042.6962315406i</v>
      </c>
      <c r="K854" t="str">
        <f t="shared" si="237"/>
        <v>0.0106249337631258-0.0000247580203345021i</v>
      </c>
      <c r="L854" t="str">
        <f t="shared" si="238"/>
        <v>0.00025-21.7853623073759i</v>
      </c>
      <c r="M854" t="str">
        <f t="shared" si="239"/>
        <v>0.0025-5.76671355195244i</v>
      </c>
      <c r="N854">
        <f t="shared" si="240"/>
        <v>90.142487665523987</v>
      </c>
      <c r="O854">
        <f t="shared" si="241"/>
        <v>62.093987797063605</v>
      </c>
      <c r="P854" s="3">
        <f t="shared" si="242"/>
        <v>62.093987797063605</v>
      </c>
      <c r="Q854" s="3">
        <f t="shared" si="243"/>
        <v>-89.857512334476013</v>
      </c>
      <c r="R854">
        <f t="shared" si="244"/>
        <v>90.142487665523987</v>
      </c>
      <c r="S854">
        <f t="shared" si="245"/>
        <v>2.1588625382926729E-2</v>
      </c>
      <c r="T854">
        <f t="shared" si="228"/>
        <v>62.093987797063605</v>
      </c>
    </row>
    <row r="855" spans="1:20" x14ac:dyDescent="0.25">
      <c r="A855">
        <f t="shared" si="229"/>
        <v>136.16078607668069</v>
      </c>
      <c r="B855">
        <f t="shared" si="246"/>
        <v>21.670662159381852</v>
      </c>
      <c r="C855" t="str">
        <f t="shared" si="230"/>
        <v>3.16485315910409-1267.80036058274i</v>
      </c>
      <c r="D855" t="str">
        <f t="shared" si="231"/>
        <v>3.47812499691435-734.425945877481i</v>
      </c>
      <c r="E855" t="str">
        <f t="shared" si="232"/>
        <v>162.469536632057+0.0161745107957233i</v>
      </c>
      <c r="F855" t="str">
        <f t="shared" si="233"/>
        <v>2.90990990941271-6892.13444382621i</v>
      </c>
      <c r="G855" t="str">
        <f t="shared" si="234"/>
        <v>0.999999999829138-0.0000130714354611279i</v>
      </c>
      <c r="H855" t="str">
        <f t="shared" si="235"/>
        <v>470.590612789533+0.521779266780755i</v>
      </c>
      <c r="I855" t="str">
        <f t="shared" si="236"/>
        <v>33.6192504800403-21959.2518390541i</v>
      </c>
      <c r="K855" t="str">
        <f t="shared" si="237"/>
        <v>0.0106249332587728-0.0000248520994517362i</v>
      </c>
      <c r="L855" t="str">
        <f t="shared" si="238"/>
        <v>0.00025-21.7028913203585i</v>
      </c>
      <c r="M855" t="str">
        <f t="shared" si="239"/>
        <v>0.0025-5.74488299656547i</v>
      </c>
      <c r="N855">
        <f t="shared" si="240"/>
        <v>90.143029105973724</v>
      </c>
      <c r="O855">
        <f t="shared" si="241"/>
        <v>62.061044482898922</v>
      </c>
      <c r="P855" s="3">
        <f t="shared" si="242"/>
        <v>62.061044482898922</v>
      </c>
      <c r="Q855" s="3">
        <f t="shared" si="243"/>
        <v>-89.856970894026276</v>
      </c>
      <c r="R855">
        <f t="shared" si="244"/>
        <v>90.143029105973724</v>
      </c>
      <c r="S855">
        <f t="shared" si="245"/>
        <v>2.1670662159381852E-2</v>
      </c>
      <c r="T855">
        <f t="shared" si="228"/>
        <v>62.061044482898922</v>
      </c>
    </row>
    <row r="856" spans="1:20" x14ac:dyDescent="0.25">
      <c r="A856">
        <f t="shared" si="229"/>
        <v>136.6781970637721</v>
      </c>
      <c r="B856">
        <f t="shared" si="246"/>
        <v>21.753010675587504</v>
      </c>
      <c r="C856" t="str">
        <f t="shared" si="230"/>
        <v>3.16485303963564-1263.00100210865i</v>
      </c>
      <c r="D856" t="str">
        <f t="shared" si="231"/>
        <v>3.47812499689086-731.645693032789i</v>
      </c>
      <c r="E856" t="str">
        <f t="shared" si="232"/>
        <v>162.469536629548+0.0162359742861953i</v>
      </c>
      <c r="F856" t="str">
        <f t="shared" si="233"/>
        <v>2.90990990940894-6866.04347889605i</v>
      </c>
      <c r="G856" t="str">
        <f t="shared" si="234"/>
        <v>0.999999999827837-0.0000131211069158631i</v>
      </c>
      <c r="H856" t="str">
        <f t="shared" si="235"/>
        <v>470.590630892866+0.523762012268064i</v>
      </c>
      <c r="I856" t="str">
        <f t="shared" si="236"/>
        <v>33.6192501066464-21876.1233377777i</v>
      </c>
      <c r="K856" t="str">
        <f t="shared" si="237"/>
        <v>0.0106249327505794-0.0000249465360540524i</v>
      </c>
      <c r="L856" t="str">
        <f t="shared" si="238"/>
        <v>0.00025-21.620732536719i</v>
      </c>
      <c r="M856" t="str">
        <f t="shared" si="239"/>
        <v>0.0025-5.72313508324915i</v>
      </c>
      <c r="N856">
        <f t="shared" si="240"/>
        <v>90.143572603752091</v>
      </c>
      <c r="O856">
        <f t="shared" si="241"/>
        <v>62.028101172638451</v>
      </c>
      <c r="P856" s="3">
        <f t="shared" si="242"/>
        <v>62.028101172638451</v>
      </c>
      <c r="Q856" s="3">
        <f t="shared" si="243"/>
        <v>-89.856427396247909</v>
      </c>
      <c r="R856">
        <f t="shared" si="244"/>
        <v>90.143572603752091</v>
      </c>
      <c r="S856">
        <f t="shared" si="245"/>
        <v>2.1753010675587502E-2</v>
      </c>
      <c r="T856">
        <f t="shared" si="228"/>
        <v>62.028101172638451</v>
      </c>
    </row>
    <row r="857" spans="1:20" x14ac:dyDescent="0.25">
      <c r="A857">
        <f t="shared" si="229"/>
        <v>137.19757421261443</v>
      </c>
      <c r="B857">
        <f t="shared" si="246"/>
        <v>21.835672116154736</v>
      </c>
      <c r="C857" t="str">
        <f t="shared" si="230"/>
        <v>3.16485291925758-1258.219812328i</v>
      </c>
      <c r="D857" t="str">
        <f t="shared" si="231"/>
        <v>3.4781249968672-728.875965157021i</v>
      </c>
      <c r="E857" t="str">
        <f t="shared" si="232"/>
        <v>162.469536627019+0.0162976713419299i</v>
      </c>
      <c r="F857" t="str">
        <f t="shared" si="233"/>
        <v>2.90990990940512-6840.05128430643i</v>
      </c>
      <c r="G857" t="str">
        <f t="shared" si="234"/>
        <v>0.999999999826526-0.0000131709671221262i</v>
      </c>
      <c r="H857" t="str">
        <f t="shared" si="235"/>
        <v>470.590649134041+0.525752292008256i</v>
      </c>
      <c r="I857" t="str">
        <f t="shared" si="236"/>
        <v>33.6192497304089-21793.3095318797i</v>
      </c>
      <c r="K857" t="str">
        <f t="shared" si="237"/>
        <v>0.0106249322385166-0.0000250413314997163i</v>
      </c>
      <c r="L857" t="str">
        <f t="shared" si="238"/>
        <v>0.00025-21.5388847745756i</v>
      </c>
      <c r="M857" t="str">
        <f t="shared" si="239"/>
        <v>0.0025-5.70146949915237i</v>
      </c>
      <c r="N857">
        <f t="shared" si="240"/>
        <v>90.144118166675284</v>
      </c>
      <c r="O857">
        <f t="shared" si="241"/>
        <v>61.995157866312013</v>
      </c>
      <c r="P857" s="3">
        <f t="shared" si="242"/>
        <v>61.995157866312013</v>
      </c>
      <c r="Q857" s="3">
        <f t="shared" si="243"/>
        <v>-89.855881833324716</v>
      </c>
      <c r="R857">
        <f t="shared" si="244"/>
        <v>90.144118166675284</v>
      </c>
      <c r="S857">
        <f t="shared" si="245"/>
        <v>2.1835672116154736E-2</v>
      </c>
      <c r="T857">
        <f t="shared" si="228"/>
        <v>61.995157866312013</v>
      </c>
    </row>
    <row r="858" spans="1:20" x14ac:dyDescent="0.25">
      <c r="A858">
        <f t="shared" si="229"/>
        <v>137.71892499462237</v>
      </c>
      <c r="B858">
        <f t="shared" si="246"/>
        <v>21.918647670196126</v>
      </c>
      <c r="C858" t="str">
        <f t="shared" si="230"/>
        <v>3.16485279796279-1253.45672246173i</v>
      </c>
      <c r="D858" t="str">
        <f t="shared" si="231"/>
        <v>3.47812499684334-726.116722406711i</v>
      </c>
      <c r="E858" t="str">
        <f t="shared" si="232"/>
        <v>162.46953662447+0.0163596028505212i</v>
      </c>
      <c r="F858" t="str">
        <f t="shared" si="233"/>
        <v>2.90990990940128-6814.15748615089i</v>
      </c>
      <c r="G858" t="str">
        <f t="shared" si="234"/>
        <v>0.999999999825205-0.0000132210167971727i</v>
      </c>
      <c r="H858" t="str">
        <f t="shared" si="235"/>
        <v>470.59066751412+0.527750134629452i</v>
      </c>
      <c r="I858" t="str">
        <f t="shared" si="236"/>
        <v>33.6192493513074-21710.8092300561i</v>
      </c>
      <c r="K858" t="str">
        <f t="shared" si="237"/>
        <v>0.0106249317225546-0.0000251364871521521i</v>
      </c>
      <c r="L858" t="str">
        <f t="shared" si="238"/>
        <v>0.00025-21.4573468565208i</v>
      </c>
      <c r="M858" t="str">
        <f t="shared" si="239"/>
        <v>0.0025-5.67988593260846i</v>
      </c>
      <c r="N858">
        <f t="shared" si="240"/>
        <v>90.144665802589131</v>
      </c>
      <c r="O858">
        <f t="shared" si="241"/>
        <v>61.962214563949267</v>
      </c>
      <c r="P858" s="3">
        <f t="shared" si="242"/>
        <v>61.962214563949267</v>
      </c>
      <c r="Q858" s="3">
        <f t="shared" si="243"/>
        <v>-89.855334197410869</v>
      </c>
      <c r="R858">
        <f t="shared" si="244"/>
        <v>90.144665802589131</v>
      </c>
      <c r="S858">
        <f t="shared" si="245"/>
        <v>2.1918647670196127E-2</v>
      </c>
      <c r="T858">
        <f t="shared" si="228"/>
        <v>61.962214563949267</v>
      </c>
    </row>
    <row r="859" spans="1:20" x14ac:dyDescent="0.25">
      <c r="A859">
        <f t="shared" si="229"/>
        <v>138.24225690960193</v>
      </c>
      <c r="B859">
        <f t="shared" si="246"/>
        <v>22.001938531342873</v>
      </c>
      <c r="C859" t="str">
        <f t="shared" si="230"/>
        <v>3.1648526757445-1248.71166399125i</v>
      </c>
      <c r="D859" t="str">
        <f t="shared" si="231"/>
        <v>3.4781249968193-723.367925089227i</v>
      </c>
      <c r="E859" t="str">
        <f t="shared" si="232"/>
        <v>162.469536621903+0.0164217697029353i</v>
      </c>
      <c r="F859" t="str">
        <f t="shared" si="233"/>
        <v>2.90990990939739-6788.36171193844i</v>
      </c>
      <c r="G859" t="str">
        <f t="shared" si="234"/>
        <v>0.999999999823874-0.0000132712566609844i</v>
      </c>
      <c r="H859" t="str">
        <f t="shared" si="235"/>
        <v>470.590686034149+0.529755568868491i</v>
      </c>
      <c r="I859" t="str">
        <f t="shared" si="236"/>
        <v>33.6192489693185-21628.6212455119i</v>
      </c>
      <c r="K859" t="str">
        <f t="shared" si="237"/>
        <v>0.010624931202664-0.0000252320043799636i</v>
      </c>
      <c r="L859" t="str">
        <f t="shared" si="238"/>
        <v>0.00025-21.3761176096043i</v>
      </c>
      <c r="M859" t="str">
        <f t="shared" si="239"/>
        <v>0.0025-5.65838407313056i</v>
      </c>
      <c r="N859">
        <f t="shared" si="240"/>
        <v>90.14521551936933</v>
      </c>
      <c r="O859">
        <f t="shared" si="241"/>
        <v>61.929271265580816</v>
      </c>
      <c r="P859" s="3">
        <f t="shared" si="242"/>
        <v>61.929271265580816</v>
      </c>
      <c r="Q859" s="3">
        <f t="shared" si="243"/>
        <v>-89.85478448063067</v>
      </c>
      <c r="R859">
        <f t="shared" si="244"/>
        <v>90.14521551936933</v>
      </c>
      <c r="S859">
        <f t="shared" si="245"/>
        <v>2.2001938531342871E-2</v>
      </c>
      <c r="T859">
        <f t="shared" si="228"/>
        <v>61.929271265580816</v>
      </c>
    </row>
    <row r="860" spans="1:20" x14ac:dyDescent="0.25">
      <c r="A860">
        <f t="shared" si="229"/>
        <v>138.76757748585842</v>
      </c>
      <c r="B860">
        <f t="shared" si="246"/>
        <v>22.085545897761975</v>
      </c>
      <c r="C860" t="str">
        <f t="shared" si="230"/>
        <v>3.16485255259562-1243.98456865727i</v>
      </c>
      <c r="D860" t="str">
        <f t="shared" si="231"/>
        <v>3.47812499679509-720.629533662201i</v>
      </c>
      <c r="E860" t="str">
        <f t="shared" si="232"/>
        <v>162.469536619316+0.0164841727935258i</v>
      </c>
      <c r="F860" t="str">
        <f t="shared" si="233"/>
        <v>2.9099099093935-6762.66359058829i</v>
      </c>
      <c r="G860" t="str">
        <f t="shared" si="234"/>
        <v>0.999999999822533-0.0000133216874362782i</v>
      </c>
      <c r="H860" t="str">
        <f t="shared" si="235"/>
        <v>470.590704695198+0.53176862357142i</v>
      </c>
      <c r="I860" t="str">
        <f t="shared" si="236"/>
        <v>33.619248584421-21546.7443959457i</v>
      </c>
      <c r="K860" t="str">
        <f t="shared" si="237"/>
        <v>0.0106249306788148-0.0000253278845569527i</v>
      </c>
      <c r="L860" t="str">
        <f t="shared" si="238"/>
        <v>0.00025-21.2951958653161i</v>
      </c>
      <c r="M860" t="str">
        <f t="shared" si="239"/>
        <v>0.0025-5.63696361140722i</v>
      </c>
      <c r="N860">
        <f t="shared" si="240"/>
        <v>90.145767324921451</v>
      </c>
      <c r="O860">
        <f t="shared" si="241"/>
        <v>61.896327971236843</v>
      </c>
      <c r="P860" s="3">
        <f t="shared" si="242"/>
        <v>61.896327971236843</v>
      </c>
      <c r="Q860" s="3">
        <f t="shared" si="243"/>
        <v>-89.854232675078549</v>
      </c>
      <c r="R860">
        <f t="shared" si="244"/>
        <v>90.145767324921451</v>
      </c>
      <c r="S860">
        <f t="shared" si="245"/>
        <v>2.2085545897761974E-2</v>
      </c>
      <c r="T860">
        <f t="shared" si="228"/>
        <v>61.896327971236843</v>
      </c>
    </row>
    <row r="861" spans="1:20" x14ac:dyDescent="0.25">
      <c r="A861">
        <f t="shared" si="229"/>
        <v>139.2948942803047</v>
      </c>
      <c r="B861">
        <f t="shared" si="246"/>
        <v>22.169470972173471</v>
      </c>
      <c r="C861" t="str">
        <f t="shared" si="230"/>
        <v>3.16485242850898-1239.27536845892i</v>
      </c>
      <c r="D861" t="str">
        <f t="shared" si="231"/>
        <v>3.47812499677067-717.901508732944i</v>
      </c>
      <c r="E861" t="str">
        <f t="shared" si="232"/>
        <v>162.469536616709+0.0165468130200463i</v>
      </c>
      <c r="F861" t="str">
        <f t="shared" si="233"/>
        <v>2.90990990938956-6737.06275242421i</v>
      </c>
      <c r="G861" t="str">
        <f t="shared" si="234"/>
        <v>0.999999999821181-0.0000133723098485181i</v>
      </c>
      <c r="H861" t="str">
        <f t="shared" si="235"/>
        <v>470.590723498342+0.533789327693879i</v>
      </c>
      <c r="I861" t="str">
        <f t="shared" si="236"/>
        <v>33.6192481965926-21465.1775035313i</v>
      </c>
      <c r="K861" t="str">
        <f t="shared" si="237"/>
        <v>0.0106249301509768-0.0000254241290621401i</v>
      </c>
      <c r="L861" t="str">
        <f t="shared" si="238"/>
        <v>0.00025-21.2145804595697i</v>
      </c>
      <c r="M861" t="str">
        <f t="shared" si="239"/>
        <v>0.0025-5.61562423929786i</v>
      </c>
      <c r="N861">
        <f t="shared" si="240"/>
        <v>90.146321227181076</v>
      </c>
      <c r="O861">
        <f t="shared" si="241"/>
        <v>61.863384680947874</v>
      </c>
      <c r="P861" s="3">
        <f t="shared" si="242"/>
        <v>61.863384680947874</v>
      </c>
      <c r="Q861" s="3">
        <f t="shared" si="243"/>
        <v>-89.853678772818924</v>
      </c>
      <c r="R861">
        <f t="shared" si="244"/>
        <v>90.146321227181076</v>
      </c>
      <c r="S861">
        <f t="shared" si="245"/>
        <v>2.216947097217347E-2</v>
      </c>
      <c r="T861">
        <f t="shared" si="228"/>
        <v>61.863384680947874</v>
      </c>
    </row>
    <row r="862" spans="1:20" x14ac:dyDescent="0.25">
      <c r="A862">
        <f t="shared" si="229"/>
        <v>139.82421487856988</v>
      </c>
      <c r="B862">
        <f t="shared" si="246"/>
        <v>22.253714961867733</v>
      </c>
      <c r="C862" t="str">
        <f t="shared" si="230"/>
        <v>3.1648523034776-1234.58399565282i</v>
      </c>
      <c r="D862" t="str">
        <f t="shared" si="231"/>
        <v>3.47812499674609-715.183811057911i</v>
      </c>
      <c r="E862" t="str">
        <f t="shared" si="232"/>
        <v>162.469536614083+0.016609691283661i</v>
      </c>
      <c r="F862" t="str">
        <f t="shared" si="233"/>
        <v>2.90990990938559-6711.55882916967i</v>
      </c>
      <c r="G862" t="str">
        <f t="shared" si="234"/>
        <v>0.99999999981982-0.0000134231246259241i</v>
      </c>
      <c r="H862" t="str">
        <f t="shared" si="235"/>
        <v>470.590742444662+0.535817710301497i</v>
      </c>
      <c r="I862" t="str">
        <f t="shared" si="236"/>
        <v>33.6192478058109-21383.9193949019i</v>
      </c>
      <c r="K862" t="str">
        <f t="shared" si="237"/>
        <v>0.0106249296191197-0.0000255207392797842i</v>
      </c>
      <c r="L862" t="str">
        <f t="shared" si="238"/>
        <v>0.00025-21.1342702326856i</v>
      </c>
      <c r="M862" t="str">
        <f t="shared" si="239"/>
        <v>0.0025-5.59436564982851i</v>
      </c>
      <c r="N862">
        <f t="shared" si="240"/>
        <v>90.146877234113973</v>
      </c>
      <c r="O862">
        <f t="shared" si="241"/>
        <v>61.830441394745101</v>
      </c>
      <c r="P862" s="3">
        <f t="shared" si="242"/>
        <v>61.830441394745101</v>
      </c>
      <c r="Q862" s="3">
        <f t="shared" si="243"/>
        <v>-89.853122765886027</v>
      </c>
      <c r="R862">
        <f t="shared" si="244"/>
        <v>90.146877234113973</v>
      </c>
      <c r="S862">
        <f t="shared" si="245"/>
        <v>2.2253714961867732E-2</v>
      </c>
      <c r="T862">
        <f t="shared" si="228"/>
        <v>61.830441394745101</v>
      </c>
    </row>
    <row r="863" spans="1:20" x14ac:dyDescent="0.25">
      <c r="A863">
        <f t="shared" si="229"/>
        <v>140.35554689510843</v>
      </c>
      <c r="B863">
        <f t="shared" si="246"/>
        <v>22.338279078722831</v>
      </c>
      <c r="C863" t="str">
        <f t="shared" si="230"/>
        <v>3.16485217749407-1229.91038275196i</v>
      </c>
      <c r="D863" t="str">
        <f t="shared" si="231"/>
        <v>3.47812499672132-712.476401542108i</v>
      </c>
      <c r="E863" t="str">
        <f t="shared" si="232"/>
        <v>162.469536611435+0.0166728084889591i</v>
      </c>
      <c r="F863" t="str">
        <f t="shared" si="233"/>
        <v>2.90990990938162-6686.15145394214i</v>
      </c>
      <c r="G863" t="str">
        <f t="shared" si="234"/>
        <v>0.999999999818448-0.0000134741324994841i</v>
      </c>
      <c r="H863" t="str">
        <f t="shared" si="235"/>
        <v>470.59076153525+0.537853800570356i</v>
      </c>
      <c r="I863" t="str">
        <f t="shared" si="236"/>
        <v>33.6192474120544-21302.9689011323i</v>
      </c>
      <c r="K863" t="str">
        <f t="shared" si="237"/>
        <v>0.0106249290832128-0.000025617716599402i</v>
      </c>
      <c r="L863" t="str">
        <f t="shared" si="238"/>
        <v>0.00025-21.0542640293739i</v>
      </c>
      <c r="M863" t="str">
        <f t="shared" si="239"/>
        <v>0.0025-5.5731875371872i</v>
      </c>
      <c r="N863">
        <f t="shared" si="240"/>
        <v>90.147435353716062</v>
      </c>
      <c r="O863">
        <f t="shared" si="241"/>
        <v>61.797498112659383</v>
      </c>
      <c r="P863" s="3">
        <f t="shared" si="242"/>
        <v>61.797498112659383</v>
      </c>
      <c r="Q863" s="3">
        <f t="shared" si="243"/>
        <v>-89.852564646283938</v>
      </c>
      <c r="R863">
        <f t="shared" si="244"/>
        <v>90.147435353716062</v>
      </c>
      <c r="S863">
        <f t="shared" si="245"/>
        <v>2.2338279078722829E-2</v>
      </c>
      <c r="T863">
        <f t="shared" si="228"/>
        <v>61.797498112659383</v>
      </c>
    </row>
    <row r="864" spans="1:20" x14ac:dyDescent="0.25">
      <c r="A864">
        <f t="shared" si="229"/>
        <v>140.88889797330987</v>
      </c>
      <c r="B864">
        <f t="shared" si="246"/>
        <v>22.423164539221979</v>
      </c>
      <c r="C864" t="str">
        <f t="shared" si="230"/>
        <v>3.16485205055134-1225.25446252486i</v>
      </c>
      <c r="D864" t="str">
        <f t="shared" si="231"/>
        <v>3.47812499669634-709.77924123853i</v>
      </c>
      <c r="E864" t="str">
        <f t="shared" si="232"/>
        <v>162.469536608769+0.0167361655439667i</v>
      </c>
      <c r="F864" t="str">
        <f t="shared" si="233"/>
        <v>2.90990990937759-6660.84026124792i</v>
      </c>
      <c r="G864" t="str">
        <f t="shared" si="234"/>
        <v>0.999999999817065-0.0000135253342029634i</v>
      </c>
      <c r="H864" t="str">
        <f t="shared" si="235"/>
        <v>470.590780771201+0.539897627787339i</v>
      </c>
      <c r="I864" t="str">
        <f t="shared" si="236"/>
        <v>33.6192470152986-21222.3248577219i</v>
      </c>
      <c r="K864" t="str">
        <f t="shared" si="237"/>
        <v>0.0106249285432254-0.0000257150624157878i</v>
      </c>
      <c r="L864" t="str">
        <f t="shared" si="238"/>
        <v>0.00025-20.9745606987188i</v>
      </c>
      <c r="M864" t="str">
        <f t="shared" si="239"/>
        <v>0.0025-5.55208959671969i</v>
      </c>
      <c r="N864">
        <f t="shared" si="240"/>
        <v>90.14799559401375</v>
      </c>
      <c r="O864">
        <f t="shared" si="241"/>
        <v>61.764554834722141</v>
      </c>
      <c r="P864" s="3">
        <f t="shared" si="242"/>
        <v>61.764554834722141</v>
      </c>
      <c r="Q864" s="3">
        <f t="shared" si="243"/>
        <v>-89.85200440598625</v>
      </c>
      <c r="R864">
        <f t="shared" si="244"/>
        <v>90.14799559401375</v>
      </c>
      <c r="S864">
        <f t="shared" si="245"/>
        <v>2.2423164539221978E-2</v>
      </c>
      <c r="T864">
        <f t="shared" si="228"/>
        <v>61.764554834722141</v>
      </c>
    </row>
    <row r="865" spans="1:20" x14ac:dyDescent="0.25">
      <c r="A865">
        <f t="shared" si="229"/>
        <v>141.42427578560844</v>
      </c>
      <c r="B865">
        <f t="shared" si="246"/>
        <v>22.508372564471024</v>
      </c>
      <c r="C865" t="str">
        <f t="shared" si="230"/>
        <v>3.16485192264205-1220.61616799456i</v>
      </c>
      <c r="D865" t="str">
        <f t="shared" si="231"/>
        <v>3.4781249966712-707.092291347633i</v>
      </c>
      <c r="E865" t="str">
        <f t="shared" si="232"/>
        <v>162.469536606082+0.0167997633601624i</v>
      </c>
      <c r="F865" t="str">
        <f t="shared" si="233"/>
        <v>2.90990990937354-6635.62488697712i</v>
      </c>
      <c r="G865" t="str">
        <f t="shared" si="234"/>
        <v>0.999999999815672-0.0000135767304729158i</v>
      </c>
      <c r="H865" t="str">
        <f t="shared" si="235"/>
        <v>470.590800153621+0.541949221350628i</v>
      </c>
      <c r="I865" t="str">
        <f t="shared" si="236"/>
        <v>33.6192466155219-21141.9861045796i</v>
      </c>
      <c r="K865" t="str">
        <f t="shared" si="237"/>
        <v>0.0106249279991264-0.0000258127781290345i</v>
      </c>
      <c r="L865" t="str">
        <f t="shared" si="238"/>
        <v>0.00025-20.895159094161i</v>
      </c>
      <c r="M865" t="str">
        <f t="shared" si="239"/>
        <v>0.0025-5.53107152492496i</v>
      </c>
      <c r="N865">
        <f t="shared" si="240"/>
        <v>90.148557963063809</v>
      </c>
      <c r="O865">
        <f t="shared" si="241"/>
        <v>61.731611560965078</v>
      </c>
      <c r="P865" s="3">
        <f t="shared" si="242"/>
        <v>61.731611560965078</v>
      </c>
      <c r="Q865" s="3">
        <f t="shared" si="243"/>
        <v>-89.851442036936191</v>
      </c>
      <c r="R865">
        <f t="shared" si="244"/>
        <v>90.148557963063809</v>
      </c>
      <c r="S865">
        <f t="shared" si="245"/>
        <v>2.2508372564471024E-2</v>
      </c>
      <c r="T865">
        <f t="shared" si="228"/>
        <v>61.731611560965078</v>
      </c>
    </row>
    <row r="866" spans="1:20" x14ac:dyDescent="0.25">
      <c r="A866">
        <f t="shared" si="229"/>
        <v>141.96168803359376</v>
      </c>
      <c r="B866">
        <f t="shared" si="246"/>
        <v>22.593904380216014</v>
      </c>
      <c r="C866" t="str">
        <f t="shared" si="230"/>
        <v>3.16485179375877-1215.9954324376i</v>
      </c>
      <c r="D866" t="str">
        <f t="shared" si="231"/>
        <v>3.47812499664583-704.415513216729i</v>
      </c>
      <c r="E866" t="str">
        <f t="shared" si="232"/>
        <v>162.469536603374+0.0168636028524928i</v>
      </c>
      <c r="F866" t="str">
        <f t="shared" si="233"/>
        <v>2.90990990936945-6610.504968398i</v>
      </c>
      <c r="G866" t="str">
        <f t="shared" si="234"/>
        <v>0.999999999814269-0.0000136283220486938i</v>
      </c>
      <c r="H866" t="str">
        <f t="shared" si="235"/>
        <v>470.59081968363+0.544008610770088i</v>
      </c>
      <c r="I866" t="str">
        <f t="shared" si="236"/>
        <v>33.6192462127008-21061.9514860053i</v>
      </c>
      <c r="K866" t="str">
        <f t="shared" si="237"/>
        <v>0.0106249274508844-0.0000259108651445527i</v>
      </c>
      <c r="L866" t="str">
        <f t="shared" si="238"/>
        <v>0.00025-20.8160580734817i</v>
      </c>
      <c r="M866" t="str">
        <f t="shared" si="239"/>
        <v>0.0025-5.51013301945106i</v>
      </c>
      <c r="N866">
        <f t="shared" si="240"/>
        <v>90.149122468953692</v>
      </c>
      <c r="O866">
        <f t="shared" si="241"/>
        <v>61.698668291419743</v>
      </c>
      <c r="P866" s="3">
        <f t="shared" si="242"/>
        <v>61.698668291419743</v>
      </c>
      <c r="Q866" s="3">
        <f t="shared" si="243"/>
        <v>-89.850877531046308</v>
      </c>
      <c r="R866">
        <f t="shared" si="244"/>
        <v>90.149122468953692</v>
      </c>
      <c r="S866">
        <f t="shared" si="245"/>
        <v>2.2593904380216013E-2</v>
      </c>
      <c r="T866">
        <f t="shared" si="228"/>
        <v>61.698668291419743</v>
      </c>
    </row>
    <row r="867" spans="1:20" x14ac:dyDescent="0.25">
      <c r="A867">
        <f t="shared" si="229"/>
        <v>142.50114244812141</v>
      </c>
      <c r="B867">
        <f t="shared" si="246"/>
        <v>22.679761216860836</v>
      </c>
      <c r="C867" t="str">
        <f t="shared" si="230"/>
        <v>3.16485166389417-1211.3921893832i</v>
      </c>
      <c r="D867" t="str">
        <f t="shared" si="231"/>
        <v>3.47812499662031-701.748868339479i</v>
      </c>
      <c r="E867" t="str">
        <f t="shared" si="232"/>
        <v>162.469536600647+0.0169276849393712i</v>
      </c>
      <c r="F867" t="str">
        <f t="shared" si="233"/>
        <v>2.90990990936535-6585.48014415222i</v>
      </c>
      <c r="G867" t="str">
        <f t="shared" si="234"/>
        <v>0.999999999812855-0.0000136801096724595i</v>
      </c>
      <c r="H867" t="str">
        <f t="shared" si="235"/>
        <v>470.590839362351+0.54607582566769i</v>
      </c>
      <c r="I867" t="str">
        <f t="shared" si="236"/>
        <v>33.6192458068129-20982.2198506743i</v>
      </c>
      <c r="K867" t="str">
        <f t="shared" si="237"/>
        <v>0.0106249268984679-0.0000260093248730916i</v>
      </c>
      <c r="L867" t="str">
        <f t="shared" si="238"/>
        <v>0.00025-20.7372564987863i</v>
      </c>
      <c r="M867" t="str">
        <f t="shared" si="239"/>
        <v>0.0025-5.48927377909052i</v>
      </c>
      <c r="N867">
        <f t="shared" si="240"/>
        <v>90.149689119801522</v>
      </c>
      <c r="O867">
        <f t="shared" si="241"/>
        <v>61.665725026118608</v>
      </c>
      <c r="P867" s="3">
        <f t="shared" si="242"/>
        <v>61.665725026118608</v>
      </c>
      <c r="Q867" s="3">
        <f t="shared" si="243"/>
        <v>-89.850310880198478</v>
      </c>
      <c r="R867">
        <f t="shared" si="244"/>
        <v>90.149689119801522</v>
      </c>
      <c r="S867">
        <f t="shared" si="245"/>
        <v>2.2679761216860835E-2</v>
      </c>
      <c r="T867">
        <f t="shared" si="228"/>
        <v>61.665725026118608</v>
      </c>
    </row>
    <row r="868" spans="1:20" x14ac:dyDescent="0.25">
      <c r="A868">
        <f t="shared" si="229"/>
        <v>143.04264678942428</v>
      </c>
      <c r="B868">
        <f t="shared" si="246"/>
        <v>22.765944309484908</v>
      </c>
      <c r="C868" t="str">
        <f t="shared" si="230"/>
        <v>3.16485153304067-1206.8063726121i</v>
      </c>
      <c r="D868" t="str">
        <f t="shared" si="231"/>
        <v>3.47812499659457-699.09231835529i</v>
      </c>
      <c r="E868" t="str">
        <f t="shared" si="232"/>
        <v>162.469536597898+0.0169920105427134i</v>
      </c>
      <c r="F868" t="str">
        <f t="shared" si="233"/>
        <v>2.90990990936119-6560.55005424918i</v>
      </c>
      <c r="G868" t="str">
        <f t="shared" si="234"/>
        <v>0.99999999981143-0.0000137320940891952i</v>
      </c>
      <c r="H868" t="str">
        <f t="shared" si="235"/>
        <v>470.590859190916+0.548150895777955i</v>
      </c>
      <c r="I868" t="str">
        <f t="shared" si="236"/>
        <v>33.6192453978346-20902.7900516201i</v>
      </c>
      <c r="K868" t="str">
        <f t="shared" si="237"/>
        <v>0.0106249263418451-0.0000261081587307589i</v>
      </c>
      <c r="L868" t="str">
        <f t="shared" si="238"/>
        <v>0.00025-20.6587532364877i</v>
      </c>
      <c r="M868" t="str">
        <f t="shared" si="239"/>
        <v>0.0025-5.46849350377615i</v>
      </c>
      <c r="N868">
        <f t="shared" si="240"/>
        <v>90.150257923756257</v>
      </c>
      <c r="O868">
        <f t="shared" si="241"/>
        <v>61.632781765093519</v>
      </c>
      <c r="P868" s="3">
        <f t="shared" si="242"/>
        <v>61.632781765093519</v>
      </c>
      <c r="Q868" s="3">
        <f t="shared" si="243"/>
        <v>-89.849742076243743</v>
      </c>
      <c r="R868">
        <f t="shared" si="244"/>
        <v>90.150257923756257</v>
      </c>
      <c r="S868">
        <f t="shared" si="245"/>
        <v>2.276594430948491E-2</v>
      </c>
      <c r="T868">
        <f t="shared" si="228"/>
        <v>61.632781765093519</v>
      </c>
    </row>
    <row r="869" spans="1:20" x14ac:dyDescent="0.25">
      <c r="A869">
        <f t="shared" si="229"/>
        <v>143.5862088472241</v>
      </c>
      <c r="B869">
        <f t="shared" si="246"/>
        <v>22.852454897860952</v>
      </c>
      <c r="C869" t="str">
        <f t="shared" si="230"/>
        <v>3.1648514011909-1202.23791615583i</v>
      </c>
      <c r="D869" t="str">
        <f t="shared" si="231"/>
        <v>3.47812499656864-696.445825048802i</v>
      </c>
      <c r="E869" t="str">
        <f t="shared" si="232"/>
        <v>162.469536595128+0.0170565805879327i</v>
      </c>
      <c r="F869" t="str">
        <f t="shared" si="233"/>
        <v>2.90990990935701-6535.7143400612i</v>
      </c>
      <c r="G869" t="str">
        <f t="shared" si="234"/>
        <v>0.999999999809994-0.0000137842760467144i</v>
      </c>
      <c r="H869" t="str">
        <f t="shared" si="235"/>
        <v>470.59087917046+0.550233850948323i</v>
      </c>
      <c r="I869" t="str">
        <f t="shared" si="236"/>
        <v>33.619244985741-20823.6609462182i</v>
      </c>
      <c r="K869" t="str">
        <f t="shared" si="237"/>
        <v>0.0106249257809841-0.0000262073681390409i</v>
      </c>
      <c r="L869" t="str">
        <f t="shared" si="238"/>
        <v>0.00025-20.58054715729i</v>
      </c>
      <c r="M869" t="str">
        <f t="shared" si="239"/>
        <v>0.0025-5.44779189457677i</v>
      </c>
      <c r="N869">
        <f t="shared" si="240"/>
        <v>90.150828888997822</v>
      </c>
      <c r="O869">
        <f t="shared" si="241"/>
        <v>61.599838508377346</v>
      </c>
      <c r="P869" s="3">
        <f t="shared" si="242"/>
        <v>61.599838508377346</v>
      </c>
      <c r="Q869" s="3">
        <f t="shared" si="243"/>
        <v>-89.849171111002178</v>
      </c>
      <c r="R869">
        <f t="shared" si="244"/>
        <v>90.150828888997822</v>
      </c>
      <c r="S869">
        <f t="shared" si="245"/>
        <v>2.285245489786095E-2</v>
      </c>
      <c r="T869">
        <f t="shared" si="228"/>
        <v>61.599838508377346</v>
      </c>
    </row>
    <row r="870" spans="1:20" x14ac:dyDescent="0.25">
      <c r="A870">
        <f t="shared" si="229"/>
        <v>144.13183644084356</v>
      </c>
      <c r="B870">
        <f t="shared" si="246"/>
        <v>22.939294226472825</v>
      </c>
      <c r="C870" t="str">
        <f t="shared" si="230"/>
        <v>3.16485126833707-1197.68675429559i</v>
      </c>
      <c r="D870" t="str">
        <f t="shared" si="231"/>
        <v>3.47812499654249-693.80935034932i</v>
      </c>
      <c r="E870" t="str">
        <f t="shared" si="232"/>
        <v>162.469536592337+0.0171213960039586i</v>
      </c>
      <c r="F870" t="str">
        <f t="shared" si="233"/>
        <v>2.90990990935279-6510.97264431819i</v>
      </c>
      <c r="G870" t="str">
        <f t="shared" si="234"/>
        <v>0.999999999808547-0.0000138366562956719i</v>
      </c>
      <c r="H870" t="str">
        <f t="shared" si="235"/>
        <v>470.590899302144+0.552324721139695i</v>
      </c>
      <c r="I870" t="str">
        <f t="shared" si="236"/>
        <v>33.6192445705102-20744.8313961702i</v>
      </c>
      <c r="K870" t="str">
        <f t="shared" si="237"/>
        <v>0.0106249252158524-0.0000263069545248236i</v>
      </c>
      <c r="L870" t="str">
        <f t="shared" si="238"/>
        <v>0.00025-20.5026371361725i</v>
      </c>
      <c r="M870" t="str">
        <f t="shared" si="239"/>
        <v>0.0025-5.42716865369274i</v>
      </c>
      <c r="N870">
        <f t="shared" si="240"/>
        <v>90.151402023737134</v>
      </c>
      <c r="O870">
        <f t="shared" si="241"/>
        <v>61.566895256002766</v>
      </c>
      <c r="P870" s="3">
        <f t="shared" si="242"/>
        <v>61.566895256002766</v>
      </c>
      <c r="Q870" s="3">
        <f t="shared" si="243"/>
        <v>-89.848597976262866</v>
      </c>
      <c r="R870">
        <f t="shared" si="244"/>
        <v>90.151402023737134</v>
      </c>
      <c r="S870">
        <f t="shared" si="245"/>
        <v>2.2939294226472826E-2</v>
      </c>
      <c r="T870">
        <f t="shared" si="228"/>
        <v>61.566895256002766</v>
      </c>
    </row>
    <row r="871" spans="1:20" x14ac:dyDescent="0.25">
      <c r="A871">
        <f t="shared" si="229"/>
        <v>144.67953741931876</v>
      </c>
      <c r="B871">
        <f t="shared" si="246"/>
        <v>23.026463544533421</v>
      </c>
      <c r="C871" t="str">
        <f t="shared" si="230"/>
        <v>3.16485113447177-1193.15282156141i</v>
      </c>
      <c r="D871" t="str">
        <f t="shared" si="231"/>
        <v>3.47812499651618-691.182856330275i</v>
      </c>
      <c r="E871" t="str">
        <f t="shared" si="232"/>
        <v>162.469536589525+0.0171864577232566i</v>
      </c>
      <c r="F871" t="str">
        <f t="shared" si="233"/>
        <v>2.90990990934855-6486.32461110259i</v>
      </c>
      <c r="G871" t="str">
        <f t="shared" si="234"/>
        <v>0.999999999807089-0.0000138892355895752i</v>
      </c>
      <c r="H871" t="str">
        <f t="shared" si="235"/>
        <v>470.590919587116+0.554423536426746i</v>
      </c>
      <c r="I871" t="str">
        <f t="shared" si="236"/>
        <v>33.6192441521173-20666.3002674864i</v>
      </c>
      <c r="K871" t="str">
        <f t="shared" si="237"/>
        <v>0.0106249246464177-0.0000264069193204127i</v>
      </c>
      <c r="L871" t="str">
        <f t="shared" si="238"/>
        <v>0.00025-20.4250220523735i</v>
      </c>
      <c r="M871" t="str">
        <f t="shared" si="239"/>
        <v>0.0025-5.40662348445182i</v>
      </c>
      <c r="N871">
        <f t="shared" si="240"/>
        <v>90.15197733621639</v>
      </c>
      <c r="O871">
        <f t="shared" si="241"/>
        <v>61.533952008002977</v>
      </c>
      <c r="P871" s="3">
        <f t="shared" si="242"/>
        <v>61.533952008002977</v>
      </c>
      <c r="Q871" s="3">
        <f t="shared" si="243"/>
        <v>-89.84802266378361</v>
      </c>
      <c r="R871">
        <f t="shared" si="244"/>
        <v>90.15197733621639</v>
      </c>
      <c r="S871">
        <f t="shared" si="245"/>
        <v>2.3026463544533422E-2</v>
      </c>
      <c r="T871">
        <f t="shared" si="228"/>
        <v>61.533952008002977</v>
      </c>
    </row>
    <row r="872" spans="1:20" x14ac:dyDescent="0.25">
      <c r="A872">
        <f t="shared" si="229"/>
        <v>145.22931966151216</v>
      </c>
      <c r="B872">
        <f t="shared" si="246"/>
        <v>23.113964106002648</v>
      </c>
      <c r="C872" t="str">
        <f t="shared" si="230"/>
        <v>3.16485099958712-1188.63605273114i</v>
      </c>
      <c r="D872" t="str">
        <f t="shared" si="231"/>
        <v>3.47812499648966-688.566305208666i</v>
      </c>
      <c r="E872" t="str">
        <f t="shared" si="232"/>
        <v>162.469536586692+0.0172517666818289i</v>
      </c>
      <c r="F872" t="str">
        <f t="shared" si="233"/>
        <v>2.90990990934428-6461.76988584415i</v>
      </c>
      <c r="G872" t="str">
        <f t="shared" si="234"/>
        <v>0.99999999980562-0.0000139420146847952i</v>
      </c>
      <c r="H872" t="str">
        <f t="shared" si="235"/>
        <v>470.590940026549+0.556530326998433i</v>
      </c>
      <c r="I872" t="str">
        <f t="shared" si="236"/>
        <v>33.6192437305388-20588.0664304702i</v>
      </c>
      <c r="K872" t="str">
        <f t="shared" si="237"/>
        <v>0.0106249240726471-0.0000265072639635542i</v>
      </c>
      <c r="L872" t="str">
        <f t="shared" si="238"/>
        <v>0.00025-20.3477007893739i</v>
      </c>
      <c r="M872" t="str">
        <f t="shared" si="239"/>
        <v>0.0025-5.38615609130486i</v>
      </c>
      <c r="N872">
        <f t="shared" si="240"/>
        <v>90.15255483470898</v>
      </c>
      <c r="O872">
        <f t="shared" si="241"/>
        <v>61.501008764411253</v>
      </c>
      <c r="P872" s="3">
        <f t="shared" si="242"/>
        <v>61.501008764411253</v>
      </c>
      <c r="Q872" s="3">
        <f t="shared" si="243"/>
        <v>-89.84744516529102</v>
      </c>
      <c r="R872">
        <f t="shared" si="244"/>
        <v>90.15255483470898</v>
      </c>
      <c r="S872">
        <f t="shared" si="245"/>
        <v>2.3113964106002648E-2</v>
      </c>
      <c r="T872">
        <f t="shared" si="228"/>
        <v>61.501008764411253</v>
      </c>
    </row>
    <row r="873" spans="1:20" x14ac:dyDescent="0.25">
      <c r="A873">
        <f t="shared" si="229"/>
        <v>145.78119107622592</v>
      </c>
      <c r="B873">
        <f t="shared" si="246"/>
        <v>23.201797169605459</v>
      </c>
      <c r="C873" t="str">
        <f t="shared" si="230"/>
        <v>3.16485086367545-1184.13638282953i</v>
      </c>
      <c r="D873" t="str">
        <f t="shared" si="231"/>
        <v>3.47812499646292-685.959659344523i</v>
      </c>
      <c r="E873" t="str">
        <f t="shared" si="232"/>
        <v>162.469536583837+0.017317323819242i</v>
      </c>
      <c r="F873" t="str">
        <f t="shared" si="233"/>
        <v>2.90990990933998-6437.30811531486i</v>
      </c>
      <c r="G873" t="str">
        <f t="shared" si="234"/>
        <v>0.99999999980414-0.0000139949943405766i</v>
      </c>
      <c r="H873" t="str">
        <f t="shared" si="235"/>
        <v>470.590960621615+0.558645123158381i</v>
      </c>
      <c r="I873" t="str">
        <f t="shared" si="236"/>
        <v>33.6192433057496-20510.1287597014i</v>
      </c>
      <c r="K873" t="str">
        <f t="shared" si="237"/>
        <v>0.0106249234945077-0.000026607989897455i</v>
      </c>
      <c r="L873" t="str">
        <f t="shared" si="238"/>
        <v>0.00025-20.2706722348813i</v>
      </c>
      <c r="M873" t="str">
        <f t="shared" si="239"/>
        <v>0.0025-5.36576617982154i</v>
      </c>
      <c r="N873">
        <f t="shared" si="240"/>
        <v>90.153134527519796</v>
      </c>
      <c r="O873">
        <f t="shared" si="241"/>
        <v>61.468065525261068</v>
      </c>
      <c r="P873" s="3">
        <f t="shared" si="242"/>
        <v>61.468065525261068</v>
      </c>
      <c r="Q873" s="3">
        <f t="shared" si="243"/>
        <v>-89.846865472480204</v>
      </c>
      <c r="R873">
        <f t="shared" si="244"/>
        <v>90.153134527519796</v>
      </c>
      <c r="S873">
        <f t="shared" si="245"/>
        <v>2.3201797169605458E-2</v>
      </c>
      <c r="T873">
        <f t="shared" si="228"/>
        <v>61.468065525261068</v>
      </c>
    </row>
    <row r="874" spans="1:20" x14ac:dyDescent="0.25">
      <c r="A874">
        <f t="shared" si="229"/>
        <v>146.3351596023156</v>
      </c>
      <c r="B874">
        <f t="shared" si="246"/>
        <v>23.289963998849959</v>
      </c>
      <c r="C874" t="str">
        <f t="shared" si="230"/>
        <v>3.16485072672888-1179.65374712731i</v>
      </c>
      <c r="D874" t="str">
        <f t="shared" si="231"/>
        <v>3.47812499643599-683.362881240372i</v>
      </c>
      <c r="E874" t="str">
        <f t="shared" si="232"/>
        <v>162.46953658096+0.0173831300786297i</v>
      </c>
      <c r="F874" t="str">
        <f t="shared" si="233"/>
        <v>2.90990990933563-6412.93894762397i</v>
      </c>
      <c r="G874" t="str">
        <f t="shared" si="234"/>
        <v>0.999999999802649-0.0000140481753190499i</v>
      </c>
      <c r="H874" t="str">
        <f t="shared" si="235"/>
        <v>470.590981373504+0.560767955325375i</v>
      </c>
      <c r="I874" t="str">
        <f t="shared" si="236"/>
        <v>33.6192428777262-20432.4861340207i</v>
      </c>
      <c r="K874" t="str">
        <f t="shared" si="237"/>
        <v>0.0106249229119661-0.0000267090985708041i</v>
      </c>
      <c r="L874" t="str">
        <f t="shared" si="238"/>
        <v>0.00025-20.1939352808142i</v>
      </c>
      <c r="M874" t="str">
        <f t="shared" si="239"/>
        <v>0.0025-5.34545345668613i</v>
      </c>
      <c r="N874">
        <f t="shared" si="240"/>
        <v>90.153716422985227</v>
      </c>
      <c r="O874">
        <f t="shared" si="241"/>
        <v>61.435122290586158</v>
      </c>
      <c r="P874" s="3">
        <f t="shared" si="242"/>
        <v>61.435122290586158</v>
      </c>
      <c r="Q874" s="3">
        <f t="shared" si="243"/>
        <v>-89.846283577014773</v>
      </c>
      <c r="R874">
        <f t="shared" si="244"/>
        <v>90.153716422985227</v>
      </c>
      <c r="S874">
        <f t="shared" si="245"/>
        <v>2.3289963998849958E-2</v>
      </c>
      <c r="T874">
        <f t="shared" si="228"/>
        <v>61.435122290586158</v>
      </c>
    </row>
    <row r="875" spans="1:20" x14ac:dyDescent="0.25">
      <c r="A875">
        <f t="shared" si="229"/>
        <v>146.89123320880441</v>
      </c>
      <c r="B875">
        <f t="shared" si="246"/>
        <v>23.378465862045591</v>
      </c>
      <c r="C875" t="str">
        <f t="shared" si="230"/>
        <v>3.16485058873951-1175.18808114028i</v>
      </c>
      <c r="D875" t="str">
        <f t="shared" si="231"/>
        <v>3.47812499640886-680.775933540695i</v>
      </c>
      <c r="E875" t="str">
        <f t="shared" si="232"/>
        <v>162.469536578061+0.0174491864067115i</v>
      </c>
      <c r="F875" t="str">
        <f t="shared" si="233"/>
        <v>2.90990990933127-6388.66203221286i</v>
      </c>
      <c r="G875" t="str">
        <f t="shared" si="234"/>
        <v>0.999999999801146-0.000014101558385241i</v>
      </c>
      <c r="H875" t="str">
        <f t="shared" si="235"/>
        <v>470.59100228341+0.562898854033741i</v>
      </c>
      <c r="I875" t="str">
        <f t="shared" si="236"/>
        <v>33.6192424464441-20355.137436513i</v>
      </c>
      <c r="K875" t="str">
        <f t="shared" si="237"/>
        <v>0.0106249223249888-0.0000268105914377928i</v>
      </c>
      <c r="L875" t="str">
        <f t="shared" si="238"/>
        <v>0.00025-20.1174888232858i</v>
      </c>
      <c r="M875" t="str">
        <f t="shared" si="239"/>
        <v>0.0025-5.32521762969328i</v>
      </c>
      <c r="N875">
        <f t="shared" si="240"/>
        <v>90.154300529473332</v>
      </c>
      <c r="O875">
        <f t="shared" si="241"/>
        <v>61.402179060420757</v>
      </c>
      <c r="P875" s="3">
        <f t="shared" si="242"/>
        <v>61.402179060420757</v>
      </c>
      <c r="Q875" s="3">
        <f t="shared" si="243"/>
        <v>-89.845699470526668</v>
      </c>
      <c r="R875">
        <f t="shared" si="244"/>
        <v>90.154300529473332</v>
      </c>
      <c r="S875">
        <f t="shared" si="245"/>
        <v>2.3378465862045592E-2</v>
      </c>
      <c r="T875">
        <f t="shared" si="228"/>
        <v>61.402179060420757</v>
      </c>
    </row>
    <row r="876" spans="1:20" x14ac:dyDescent="0.25">
      <c r="A876">
        <f t="shared" si="229"/>
        <v>147.44941989499787</v>
      </c>
      <c r="B876">
        <f t="shared" si="246"/>
        <v>23.467304032321366</v>
      </c>
      <c r="C876" t="str">
        <f t="shared" si="230"/>
        <v>3.16485044969955-1170.73932062834i</v>
      </c>
      <c r="D876" t="str">
        <f t="shared" si="231"/>
        <v>3.47812499638151-678.198779031368i</v>
      </c>
      <c r="E876" t="str">
        <f t="shared" si="232"/>
        <v>162.469536575141+0.0175154937538025i</v>
      </c>
      <c r="F876" t="str">
        <f t="shared" si="233"/>
        <v>2.90990990932685-6364.47701984987i</v>
      </c>
      <c r="G876" t="str">
        <f t="shared" si="234"/>
        <v>0.999999999799632-0.0000141551443070836i</v>
      </c>
      <c r="H876" t="str">
        <f t="shared" si="235"/>
        <v>470.591023352529+0.565037849933776i</v>
      </c>
      <c r="I876" t="str">
        <f t="shared" si="236"/>
        <v>33.6192420118766-20278.0815544907i</v>
      </c>
      <c r="K876" t="str">
        <f t="shared" si="237"/>
        <v>0.0106249217335422-0.0000269124699581356i</v>
      </c>
      <c r="L876" t="str">
        <f t="shared" si="238"/>
        <v>0.00025-20.0413317625879i</v>
      </c>
      <c r="M876" t="str">
        <f t="shared" si="239"/>
        <v>0.0025-5.30505840774387i</v>
      </c>
      <c r="N876">
        <f t="shared" si="240"/>
        <v>90.154886855383921</v>
      </c>
      <c r="O876">
        <f t="shared" si="241"/>
        <v>61.369235834799234</v>
      </c>
      <c r="P876" s="3">
        <f t="shared" si="242"/>
        <v>61.369235834799234</v>
      </c>
      <c r="Q876" s="3">
        <f t="shared" si="243"/>
        <v>-89.845113144616079</v>
      </c>
      <c r="R876">
        <f t="shared" si="244"/>
        <v>90.154886855383921</v>
      </c>
      <c r="S876">
        <f t="shared" si="245"/>
        <v>2.3467304032321366E-2</v>
      </c>
      <c r="T876">
        <f t="shared" ref="T876:T939" si="247">P876</f>
        <v>61.369235834799234</v>
      </c>
    </row>
    <row r="877" spans="1:20" x14ac:dyDescent="0.25">
      <c r="A877">
        <f t="shared" ref="A877:A940" si="248">2*PI()*B877</f>
        <v>148.00972769059885</v>
      </c>
      <c r="B877">
        <f t="shared" si="246"/>
        <v>23.556479787644186</v>
      </c>
      <c r="C877" t="str">
        <f t="shared" ref="C877:C940" si="249">IMPRODUCT(D877,E877,$C$40,,K877,$C$41)</f>
        <v>3.16485030960078-1166.30740159455i</v>
      </c>
      <c r="D877" t="str">
        <f t="shared" ref="D877:D940" si="250">IMDIV(IMPRODUCT($C$37,$C$38,COMPLEX(1,A877/$C$38)),IMSUM(-1*A877*A877/$C$39,COMPLEX(0,1*A877)))</f>
        <v>3.47812499635395-675.631380639168i</v>
      </c>
      <c r="E877" t="str">
        <f t="shared" ref="E877:E940" si="251">IMDIV(IMPRODUCT(IMSUM(F877,G877),$C$29,H877),IMSUM(1,I877))</f>
        <v>162.469536572198+0.0175820530738333i</v>
      </c>
      <c r="F877" t="str">
        <f t="shared" ref="F877:F940" si="252">IMDIV(IMPRODUCT($C$14,$C$15,COMPLEX(1,A877/$C$15)),IMSUM(-1*A877*A877/$C$16,COMPLEX(0,A877)))</f>
        <v>2.90990990932241-6340.38356262553i</v>
      </c>
      <c r="G877" t="str">
        <f t="shared" ref="G877:G940" si="253">IMDIV(1,COMPLEX(1,A877*$C$9*$C$10))</f>
        <v>0.999999999798106-0.0000142089338554288i</v>
      </c>
      <c r="H877" t="str">
        <f t="shared" ref="H877:H940" si="254">IMDIV($C$3,IMSUM(K877,COMPLEX(0,$C$28*A877)))</f>
        <v>470.591044582083+0.567184973792299i</v>
      </c>
      <c r="I877" t="str">
        <f t="shared" ref="I877:I940" si="255">IMPRODUCT(F877,$C$29,H877,$C$31)</f>
        <v>33.6192415740013-20201.3173794797i</v>
      </c>
      <c r="K877" t="str">
        <f t="shared" ref="K877:K940" si="256">IF($C$26&lt;=0,IMDIV(1,IMSUM(IMDIV(1,L877),1/$C$18)),IMDIV(1,IMSUM(IMDIV(1,L877),1/$C$18,IMDIV(1,M877))))</f>
        <v>0.010624921137592-0.000027014735597092i</v>
      </c>
      <c r="L877" t="str">
        <f t="shared" ref="L877:L940" si="257">IMSUM($C$21/$C$22,IMDIV(1,COMPLEX(0,$C$20*$C$22*A877)))</f>
        <v>0.00025-19.9654630031759i</v>
      </c>
      <c r="M877" t="str">
        <f t="shared" ref="M877:M940" si="258">IMSUM($C$25/$C$26,IMDIV(1,COMPLEX(0,$C$24*$C$26*A877)))</f>
        <v>0.0025-5.28497550084066i</v>
      </c>
      <c r="N877">
        <f t="shared" ref="N877:N940" si="259">ABS(R877)</f>
        <v>90.155475409148707</v>
      </c>
      <c r="O877">
        <f t="shared" ref="O877:O940" si="260">ABS(P877)</f>
        <v>61.336292613755987</v>
      </c>
      <c r="P877" s="3">
        <f t="shared" ref="P877:P940" si="261">20*LOG10(IMABS(C877))</f>
        <v>61.336292613755987</v>
      </c>
      <c r="Q877" s="3">
        <f t="shared" ref="Q877:Q940" si="262">IMARGUMENT(C877)*180/PI()</f>
        <v>-89.844524590851293</v>
      </c>
      <c r="R877">
        <f t="shared" ref="R877:R940" si="263">IF(Q877&lt;0,Q877+180,Q877-180)</f>
        <v>90.155475409148707</v>
      </c>
      <c r="S877">
        <f t="shared" ref="S877:S940" si="264">B877/1000</f>
        <v>2.3556479787644184E-2</v>
      </c>
      <c r="T877">
        <f t="shared" si="247"/>
        <v>61.336292613755987</v>
      </c>
    </row>
    <row r="878" spans="1:20" x14ac:dyDescent="0.25">
      <c r="A878">
        <f t="shared" si="248"/>
        <v>148.57216465582312</v>
      </c>
      <c r="B878">
        <f t="shared" ref="B878:B941" si="265">B877*(1+B$42)</f>
        <v>23.645994410837233</v>
      </c>
      <c r="C878" t="str">
        <f t="shared" si="249"/>
        <v>3.1648501684354-1161.89226028431i</v>
      </c>
      <c r="D878" t="str">
        <f t="shared" si="250"/>
        <v>3.4781249963262-673.073701431206i</v>
      </c>
      <c r="E878" t="str">
        <f t="shared" si="251"/>
        <v>162.469536569233+0.0176488653243595i</v>
      </c>
      <c r="F878" t="str">
        <f t="shared" si="252"/>
        <v>2.90990990931794-6316.38131394737i</v>
      </c>
      <c r="G878" t="str">
        <f t="shared" si="253"/>
        <v>0.999999999796569-0.0000142629278040575i</v>
      </c>
      <c r="H878" t="str">
        <f t="shared" si="254"/>
        <v>470.591065973283+0.56934025649292i</v>
      </c>
      <c r="I878" t="str">
        <f t="shared" si="255"/>
        <v>33.6192411327905-20124.8438072011i</v>
      </c>
      <c r="K878" t="str">
        <f t="shared" si="256"/>
        <v>0.0106249205371042-0.0000271173898254862i</v>
      </c>
      <c r="L878" t="str">
        <f t="shared" si="257"/>
        <v>0.00025-19.889881453652i</v>
      </c>
      <c r="M878" t="str">
        <f t="shared" si="258"/>
        <v>0.0025-5.26496862008436i</v>
      </c>
      <c r="N878">
        <f t="shared" si="259"/>
        <v>90.156066199231461</v>
      </c>
      <c r="O878">
        <f t="shared" si="260"/>
        <v>61.303349397326194</v>
      </c>
      <c r="P878" s="3">
        <f t="shared" si="261"/>
        <v>61.303349397326194</v>
      </c>
      <c r="Q878" s="3">
        <f t="shared" si="262"/>
        <v>-89.843933800768539</v>
      </c>
      <c r="R878">
        <f t="shared" si="263"/>
        <v>90.156066199231461</v>
      </c>
      <c r="S878">
        <f t="shared" si="264"/>
        <v>2.3645994410837232E-2</v>
      </c>
      <c r="T878">
        <f t="shared" si="247"/>
        <v>61.303349397326194</v>
      </c>
    </row>
    <row r="879" spans="1:20" x14ac:dyDescent="0.25">
      <c r="A879">
        <f t="shared" si="248"/>
        <v>149.13673888151524</v>
      </c>
      <c r="B879">
        <f t="shared" si="265"/>
        <v>23.735849189598415</v>
      </c>
      <c r="C879" t="str">
        <f t="shared" si="249"/>
        <v>3.16485002619501-1157.49383318428i</v>
      </c>
      <c r="D879" t="str">
        <f t="shared" si="250"/>
        <v>3.47812499629822-670.525704614405i</v>
      </c>
      <c r="E879" t="str">
        <f t="shared" si="251"/>
        <v>162.469536566245+0.017715931466573i</v>
      </c>
      <c r="F879" t="str">
        <f t="shared" si="252"/>
        <v>2.90990990931344-6292.46992853497i</v>
      </c>
      <c r="G879" t="str">
        <f t="shared" si="253"/>
        <v>0.99999999979502-0.0000143171269296908i</v>
      </c>
      <c r="H879" t="str">
        <f t="shared" si="254"/>
        <v>470.591087527371+0.571503729036671i</v>
      </c>
      <c r="I879" t="str">
        <f t="shared" si="255"/>
        <v>33.6192406882212-20048.6597375573i</v>
      </c>
      <c r="K879" t="str">
        <f t="shared" si="256"/>
        <v>0.010624919932044-0.0000272204341197299i</v>
      </c>
      <c r="L879" t="str">
        <f t="shared" si="257"/>
        <v>0.00025-19.8145860267503i</v>
      </c>
      <c r="M879" t="str">
        <f t="shared" si="258"/>
        <v>0.0025-5.24503747766921i</v>
      </c>
      <c r="N879">
        <f t="shared" si="259"/>
        <v>90.156659234128028</v>
      </c>
      <c r="O879">
        <f t="shared" si="260"/>
        <v>61.270406185544608</v>
      </c>
      <c r="P879" s="3">
        <f t="shared" si="261"/>
        <v>61.270406185544608</v>
      </c>
      <c r="Q879" s="3">
        <f t="shared" si="262"/>
        <v>-89.843340765871972</v>
      </c>
      <c r="R879">
        <f t="shared" si="263"/>
        <v>90.156659234128028</v>
      </c>
      <c r="S879">
        <f t="shared" si="264"/>
        <v>2.3735849189598417E-2</v>
      </c>
      <c r="T879">
        <f t="shared" si="247"/>
        <v>61.270406185544608</v>
      </c>
    </row>
    <row r="880" spans="1:20" x14ac:dyDescent="0.25">
      <c r="A880">
        <f t="shared" si="248"/>
        <v>149.70345848926502</v>
      </c>
      <c r="B880">
        <f t="shared" si="265"/>
        <v>23.826045416518891</v>
      </c>
      <c r="C880" t="str">
        <f t="shared" si="249"/>
        <v>3.1648498828716-1153.11205702164i</v>
      </c>
      <c r="D880" t="str">
        <f t="shared" si="250"/>
        <v>3.47812499627004-667.987353534976i</v>
      </c>
      <c r="E880" t="str">
        <f t="shared" si="251"/>
        <v>162.469536563234+0.017783252465322i</v>
      </c>
      <c r="F880" t="str">
        <f t="shared" si="252"/>
        <v>2.90990990930889-6268.64906241502i</v>
      </c>
      <c r="G880" t="str">
        <f t="shared" si="253"/>
        <v>0.999999999793459-0.0000143715320120011i</v>
      </c>
      <c r="H880" t="str">
        <f t="shared" si="254"/>
        <v>470.591109245581+0.573675422542283i</v>
      </c>
      <c r="I880" t="str">
        <f t="shared" si="255"/>
        <v>33.6192402402664-19972.7640746146i</v>
      </c>
      <c r="K880" t="str">
        <f t="shared" si="256"/>
        <v>0.0106249193223767-0.0000273238699618414i</v>
      </c>
      <c r="L880" t="str">
        <f t="shared" si="257"/>
        <v>0.00025-19.7395756393209i</v>
      </c>
      <c r="M880" t="str">
        <f t="shared" si="258"/>
        <v>0.0025-5.22518178687908i</v>
      </c>
      <c r="N880">
        <f t="shared" si="259"/>
        <v>90.157254522366557</v>
      </c>
      <c r="O880">
        <f t="shared" si="260"/>
        <v>61.237462978446857</v>
      </c>
      <c r="P880" s="3">
        <f t="shared" si="261"/>
        <v>61.237462978446857</v>
      </c>
      <c r="Q880" s="3">
        <f t="shared" si="262"/>
        <v>-89.842745477633443</v>
      </c>
      <c r="R880">
        <f t="shared" si="263"/>
        <v>90.157254522366557</v>
      </c>
      <c r="S880">
        <f t="shared" si="264"/>
        <v>2.3826045416518889E-2</v>
      </c>
      <c r="T880">
        <f t="shared" si="247"/>
        <v>61.237462978446857</v>
      </c>
    </row>
    <row r="881" spans="1:20" x14ac:dyDescent="0.25">
      <c r="A881">
        <f t="shared" si="248"/>
        <v>150.27233163152425</v>
      </c>
      <c r="B881">
        <f t="shared" si="265"/>
        <v>23.916584389101665</v>
      </c>
      <c r="C881" t="str">
        <f t="shared" si="249"/>
        <v>3.1648497384569-1148.74686876306i</v>
      </c>
      <c r="D881" t="str">
        <f t="shared" si="250"/>
        <v>3.47812499624164-665.458611677888i</v>
      </c>
      <c r="E881" t="str">
        <f t="shared" si="251"/>
        <v>162.469536560201+0.017850829289121i</v>
      </c>
      <c r="F881" t="str">
        <f t="shared" si="252"/>
        <v>2.90990990930432-6244.91837291638i</v>
      </c>
      <c r="G881" t="str">
        <f t="shared" si="253"/>
        <v>0.999999999791886-0.000014426143833624i</v>
      </c>
      <c r="H881" t="str">
        <f t="shared" si="254"/>
        <v>470.591131129164+0.575855368246733i</v>
      </c>
      <c r="I881" t="str">
        <f t="shared" si="255"/>
        <v>33.6192397889004-19897.1557265885i</v>
      </c>
      <c r="K881" t="str">
        <f t="shared" si="256"/>
        <v>0.0106249187080672-0.0000274276988394687i</v>
      </c>
      <c r="L881" t="str">
        <f t="shared" si="257"/>
        <v>0.00025-19.6648492123141i</v>
      </c>
      <c r="M881" t="str">
        <f t="shared" si="258"/>
        <v>0.0025-5.20540126208314i</v>
      </c>
      <c r="N881">
        <f t="shared" si="259"/>
        <v>90.157852072507566</v>
      </c>
      <c r="O881">
        <f t="shared" si="260"/>
        <v>61.204519776068537</v>
      </c>
      <c r="P881" s="3">
        <f t="shared" si="261"/>
        <v>61.204519776068537</v>
      </c>
      <c r="Q881" s="3">
        <f t="shared" si="262"/>
        <v>-89.842147927492434</v>
      </c>
      <c r="R881">
        <f t="shared" si="263"/>
        <v>90.157852072507566</v>
      </c>
      <c r="S881">
        <f t="shared" si="264"/>
        <v>2.3916584389101665E-2</v>
      </c>
      <c r="T881">
        <f t="shared" si="247"/>
        <v>61.204519776068537</v>
      </c>
    </row>
    <row r="882" spans="1:20" x14ac:dyDescent="0.25">
      <c r="A882">
        <f t="shared" si="248"/>
        <v>150.84336649172403</v>
      </c>
      <c r="B882">
        <f t="shared" si="265"/>
        <v>24.007467409780251</v>
      </c>
      <c r="C882" t="str">
        <f t="shared" si="249"/>
        <v>3.16484959294257-1144.39820561385i</v>
      </c>
      <c r="D882" t="str">
        <f t="shared" si="250"/>
        <v>3.47812499621301-662.939442666338i</v>
      </c>
      <c r="E882" t="str">
        <f t="shared" si="251"/>
        <v>162.469536557145+0.0179186629101636i</v>
      </c>
      <c r="F882" t="str">
        <f t="shared" si="252"/>
        <v>2.90990990929971-6221.27751866509i</v>
      </c>
      <c r="G882" t="str">
        <f t="shared" si="253"/>
        <v>0.999999999790302-0.0000144809631801689i</v>
      </c>
      <c r="H882" t="str">
        <f t="shared" si="254"/>
        <v>470.591153179377+0.578043597505675i</v>
      </c>
      <c r="I882" t="str">
        <f t="shared" si="255"/>
        <v>33.6192393340972-19821.8336058274i</v>
      </c>
      <c r="K882" t="str">
        <f t="shared" si="256"/>
        <v>0.0106249180890802-0.0000275319222459102i</v>
      </c>
      <c r="L882" t="str">
        <f t="shared" si="257"/>
        <v>0.00025-19.5904056707652i</v>
      </c>
      <c r="M882" t="str">
        <f t="shared" si="258"/>
        <v>0.0025-5.18569561873197i</v>
      </c>
      <c r="N882">
        <f t="shared" si="259"/>
        <v>90.158451893144061</v>
      </c>
      <c r="O882">
        <f t="shared" si="260"/>
        <v>61.171576578445638</v>
      </c>
      <c r="P882" s="3">
        <f t="shared" si="261"/>
        <v>61.171576578445638</v>
      </c>
      <c r="Q882" s="3">
        <f t="shared" si="262"/>
        <v>-89.841548106855939</v>
      </c>
      <c r="R882">
        <f t="shared" si="263"/>
        <v>90.158451893144061</v>
      </c>
      <c r="S882">
        <f t="shared" si="264"/>
        <v>2.4007467409780249E-2</v>
      </c>
      <c r="T882">
        <f t="shared" si="247"/>
        <v>61.171576578445638</v>
      </c>
    </row>
    <row r="883" spans="1:20" x14ac:dyDescent="0.25">
      <c r="A883">
        <f t="shared" si="248"/>
        <v>151.41657128439257</v>
      </c>
      <c r="B883">
        <f t="shared" si="265"/>
        <v>24.098695785937416</v>
      </c>
      <c r="C883" t="str">
        <f t="shared" si="249"/>
        <v>3.16484944632025-1140.06600501701i</v>
      </c>
      <c r="D883" t="str">
        <f t="shared" si="250"/>
        <v>3.47812499618417-660.429810261235i</v>
      </c>
      <c r="E883" t="str">
        <f t="shared" si="251"/>
        <v>162.469536554065+0.0179867543043426i</v>
      </c>
      <c r="F883" t="str">
        <f t="shared" si="252"/>
        <v>2.90990990929505-6197.72615957952i</v>
      </c>
      <c r="G883" t="str">
        <f t="shared" si="253"/>
        <v>0.999999999788705-0.0000145359908402303i</v>
      </c>
      <c r="H883" t="str">
        <f t="shared" si="254"/>
        <v>470.591175397493+0.580240141793876i</v>
      </c>
      <c r="I883" t="str">
        <f t="shared" si="255"/>
        <v>33.6192388758306-19746.7966287975i</v>
      </c>
      <c r="K883" t="str">
        <f t="shared" si="256"/>
        <v>0.01062491746538-0.0000276365416801357i</v>
      </c>
      <c r="L883" t="str">
        <f t="shared" si="257"/>
        <v>0.00025-19.5162439437789i</v>
      </c>
      <c r="M883" t="str">
        <f t="shared" si="258"/>
        <v>0.0025-5.16606457335324i</v>
      </c>
      <c r="N883">
        <f t="shared" si="259"/>
        <v>90.159053992901704</v>
      </c>
      <c r="O883">
        <f t="shared" si="260"/>
        <v>61.138633385614213</v>
      </c>
      <c r="P883" s="3">
        <f t="shared" si="261"/>
        <v>61.138633385614213</v>
      </c>
      <c r="Q883" s="3">
        <f t="shared" si="262"/>
        <v>-89.840946007098296</v>
      </c>
      <c r="R883">
        <f t="shared" si="263"/>
        <v>90.159053992901704</v>
      </c>
      <c r="S883">
        <f t="shared" si="264"/>
        <v>2.4098695785937416E-2</v>
      </c>
      <c r="T883">
        <f t="shared" si="247"/>
        <v>61.138633385614213</v>
      </c>
    </row>
    <row r="884" spans="1:20" x14ac:dyDescent="0.25">
      <c r="A884">
        <f t="shared" si="248"/>
        <v>151.99195425527327</v>
      </c>
      <c r="B884">
        <f t="shared" si="265"/>
        <v>24.190270829923978</v>
      </c>
      <c r="C884" t="str">
        <f t="shared" si="249"/>
        <v>3.16484929858153-1135.75020465241i</v>
      </c>
      <c r="D884" t="str">
        <f t="shared" si="250"/>
        <v>3.47812499615513-657.929678360679i</v>
      </c>
      <c r="E884" t="str">
        <f t="shared" si="251"/>
        <v>162.469536550962+0.0180551044512555i</v>
      </c>
      <c r="F884" t="str">
        <f t="shared" si="252"/>
        <v>2.90990990929039-6174.26395686554i</v>
      </c>
      <c r="G884" t="str">
        <f t="shared" si="253"/>
        <v>0.999999999787096-0.0000145912276053997i</v>
      </c>
      <c r="H884" t="str">
        <f t="shared" si="254"/>
        <v>470.591197784786+0.582445032705692i</v>
      </c>
      <c r="I884" t="str">
        <f t="shared" si="255"/>
        <v>33.6192384140751-19672.0437160667i</v>
      </c>
      <c r="K884" t="str">
        <f t="shared" si="256"/>
        <v>0.0106249168369308-0.0000277415586468091i</v>
      </c>
      <c r="L884" t="str">
        <f t="shared" si="257"/>
        <v>0.00025-19.4423629645137i</v>
      </c>
      <c r="M884" t="str">
        <f t="shared" si="258"/>
        <v>0.0025-5.14650784354775i</v>
      </c>
      <c r="N884">
        <f t="shared" si="259"/>
        <v>90.159658380438927</v>
      </c>
      <c r="O884">
        <f t="shared" si="260"/>
        <v>61.105690197610976</v>
      </c>
      <c r="P884" s="3">
        <f t="shared" si="261"/>
        <v>61.105690197610976</v>
      </c>
      <c r="Q884" s="3">
        <f t="shared" si="262"/>
        <v>-89.840341619561073</v>
      </c>
      <c r="R884">
        <f t="shared" si="263"/>
        <v>90.159658380438927</v>
      </c>
      <c r="S884">
        <f t="shared" si="264"/>
        <v>2.419027082992398E-2</v>
      </c>
      <c r="T884">
        <f t="shared" si="247"/>
        <v>61.105690197610976</v>
      </c>
    </row>
    <row r="885" spans="1:20" x14ac:dyDescent="0.25">
      <c r="A885">
        <f t="shared" si="248"/>
        <v>152.56952368144331</v>
      </c>
      <c r="B885">
        <f t="shared" si="265"/>
        <v>24.28219385907769</v>
      </c>
      <c r="C885" t="str">
        <f t="shared" si="249"/>
        <v>3.16484914971787-1131.45074243579i</v>
      </c>
      <c r="D885" t="str">
        <f t="shared" si="250"/>
        <v>3.47812499612586-655.439010999427i</v>
      </c>
      <c r="E885" t="str">
        <f t="shared" si="251"/>
        <v>162.469536547835+0.0181237143342278i</v>
      </c>
      <c r="F885" t="str">
        <f t="shared" si="252"/>
        <v>2.90990990928567-6150.8905730114i</v>
      </c>
      <c r="G885" t="str">
        <f t="shared" si="253"/>
        <v>0.999999999785475-0.0000146466742702765i</v>
      </c>
      <c r="H885" t="str">
        <f t="shared" si="254"/>
        <v>470.591220342547+0.584658301955484i</v>
      </c>
      <c r="I885" t="str">
        <f t="shared" si="255"/>
        <v>33.6192379488032-19597.5737922891i</v>
      </c>
      <c r="K885" t="str">
        <f t="shared" si="256"/>
        <v>0.0106249162036964-0.0000278469746563087i</v>
      </c>
      <c r="L885" t="str">
        <f t="shared" si="257"/>
        <v>0.00025-19.3687616701671i</v>
      </c>
      <c r="M885" t="str">
        <f t="shared" si="258"/>
        <v>0.0025-5.1270251479854i</v>
      </c>
      <c r="N885">
        <f t="shared" si="259"/>
        <v>90.160265064446975</v>
      </c>
      <c r="O885">
        <f t="shared" si="260"/>
        <v>61.072747014472519</v>
      </c>
      <c r="P885" s="3">
        <f t="shared" si="261"/>
        <v>61.072747014472519</v>
      </c>
      <c r="Q885" s="3">
        <f t="shared" si="262"/>
        <v>-89.839734935553025</v>
      </c>
      <c r="R885">
        <f t="shared" si="263"/>
        <v>90.160265064446975</v>
      </c>
      <c r="S885">
        <f t="shared" si="264"/>
        <v>2.4282193859077691E-2</v>
      </c>
      <c r="T885">
        <f t="shared" si="247"/>
        <v>61.072747014472519</v>
      </c>
    </row>
    <row r="886" spans="1:20" x14ac:dyDescent="0.25">
      <c r="A886">
        <f t="shared" si="248"/>
        <v>153.14928787143282</v>
      </c>
      <c r="B886">
        <f t="shared" si="265"/>
        <v>24.374466195742187</v>
      </c>
      <c r="C886" t="str">
        <f t="shared" si="249"/>
        <v>3.16484899972066-1127.16755651793i</v>
      </c>
      <c r="D886" t="str">
        <f t="shared" si="250"/>
        <v>3.47812499609634-652.957772348393i</v>
      </c>
      <c r="E886" t="str">
        <f t="shared" si="251"/>
        <v>162.469536544684+0.0181925849403166i</v>
      </c>
      <c r="F886" t="str">
        <f t="shared" si="252"/>
        <v>2.9099099092809-6127.60567178314i</v>
      </c>
      <c r="G886" t="str">
        <f t="shared" si="253"/>
        <v>0.999999999783841-0.0000147023316324796i</v>
      </c>
      <c r="H886" t="str">
        <f t="shared" si="254"/>
        <v>470.591243072076+0.586879981378106i</v>
      </c>
      <c r="I886" t="str">
        <f t="shared" si="255"/>
        <v>33.6192374799885-19523.38578619i</v>
      </c>
      <c r="K886" t="str">
        <f t="shared" si="256"/>
        <v>0.0106249155656403-0.0000279527912247492i</v>
      </c>
      <c r="L886" t="str">
        <f t="shared" si="257"/>
        <v>0.00025-19.2954390019596i</v>
      </c>
      <c r="M886" t="str">
        <f t="shared" si="258"/>
        <v>0.0025-5.10761620640107i</v>
      </c>
      <c r="N886">
        <f t="shared" si="259"/>
        <v>90.160874053650133</v>
      </c>
      <c r="O886">
        <f t="shared" si="260"/>
        <v>61.039803836235762</v>
      </c>
      <c r="P886" s="3">
        <f t="shared" si="261"/>
        <v>61.039803836235762</v>
      </c>
      <c r="Q886" s="3">
        <f t="shared" si="262"/>
        <v>-89.839125946349867</v>
      </c>
      <c r="R886">
        <f t="shared" si="263"/>
        <v>90.160874053650133</v>
      </c>
      <c r="S886">
        <f t="shared" si="264"/>
        <v>2.4374466195742187E-2</v>
      </c>
      <c r="T886">
        <f t="shared" si="247"/>
        <v>61.039803836235762</v>
      </c>
    </row>
    <row r="887" spans="1:20" x14ac:dyDescent="0.25">
      <c r="A887">
        <f t="shared" si="248"/>
        <v>153.73125516534427</v>
      </c>
      <c r="B887">
        <f t="shared" si="265"/>
        <v>24.467089167286009</v>
      </c>
      <c r="C887" t="str">
        <f t="shared" si="249"/>
        <v>3.16484884858141-1122.9005852838i</v>
      </c>
      <c r="D887" t="str">
        <f t="shared" si="250"/>
        <v>3.47812499606663-650.485926714131i</v>
      </c>
      <c r="E887" t="str">
        <f t="shared" si="251"/>
        <v>162.46953654151+0.0182617172603337i</v>
      </c>
      <c r="F887" t="str">
        <f t="shared" si="252"/>
        <v>2.90990990927612-6104.40891821968i</v>
      </c>
      <c r="G887" t="str">
        <f t="shared" si="253"/>
        <v>0.999999999782196-0.0000147582004926586i</v>
      </c>
      <c r="H887" t="str">
        <f t="shared" si="254"/>
        <v>470.591265974677+0.589110102929348i</v>
      </c>
      <c r="I887" t="str">
        <f t="shared" si="255"/>
        <v>33.6192370076041-19449.47863055i</v>
      </c>
      <c r="K887" t="str">
        <f t="shared" si="256"/>
        <v>0.0106249149227259-0.0000280590098740042i</v>
      </c>
      <c r="L887" t="str">
        <f t="shared" si="257"/>
        <v>0.00025-19.2223939051202i</v>
      </c>
      <c r="M887" t="str">
        <f t="shared" si="258"/>
        <v>0.0025-5.08828073959063i</v>
      </c>
      <c r="N887">
        <f t="shared" si="259"/>
        <v>90.161485356805812</v>
      </c>
      <c r="O887">
        <f t="shared" si="260"/>
        <v>61.006860662938358</v>
      </c>
      <c r="P887" s="3">
        <f t="shared" si="261"/>
        <v>61.006860662938358</v>
      </c>
      <c r="Q887" s="3">
        <f t="shared" si="262"/>
        <v>-89.838514643194188</v>
      </c>
      <c r="R887">
        <f t="shared" si="263"/>
        <v>90.161485356805812</v>
      </c>
      <c r="S887">
        <f t="shared" si="264"/>
        <v>2.4467089167286009E-2</v>
      </c>
      <c r="T887">
        <f t="shared" si="247"/>
        <v>61.006860662938358</v>
      </c>
    </row>
    <row r="888" spans="1:20" x14ac:dyDescent="0.25">
      <c r="A888">
        <f t="shared" si="248"/>
        <v>154.31543393497259</v>
      </c>
      <c r="B888">
        <f t="shared" si="265"/>
        <v>24.560064106121697</v>
      </c>
      <c r="C888" t="str">
        <f t="shared" si="249"/>
        <v>3.1648486962913-1118.64976735156i</v>
      </c>
      <c r="D888" t="str">
        <f t="shared" si="250"/>
        <v>3.47812499603666-648.023438538305i</v>
      </c>
      <c r="E888" t="str">
        <f t="shared" si="251"/>
        <v>162.469536538311+0.018331112288857i</v>
      </c>
      <c r="F888" t="str">
        <f t="shared" si="252"/>
        <v>2.90990990927128-6081.29997862788i</v>
      </c>
      <c r="G888" t="str">
        <f t="shared" si="253"/>
        <v>0.999999999780537-0.0000148142816545062i</v>
      </c>
      <c r="H888" t="str">
        <f t="shared" si="254"/>
        <v>470.591289051667+0.591348698686393i</v>
      </c>
      <c r="I888" t="str">
        <f t="shared" si="255"/>
        <v>33.619236531622-19375.8512621895i</v>
      </c>
      <c r="K888" t="str">
        <f t="shared" si="256"/>
        <v>0.0106249142749162-0.0000281656321317275i</v>
      </c>
      <c r="L888" t="str">
        <f t="shared" si="257"/>
        <v>0.00025-19.1496253288705i</v>
      </c>
      <c r="M888" t="str">
        <f t="shared" si="258"/>
        <v>0.0025-5.06901846940688i</v>
      </c>
      <c r="N888">
        <f t="shared" si="259"/>
        <v>90.162098982704663</v>
      </c>
      <c r="O888">
        <f t="shared" si="260"/>
        <v>60.973917494617673</v>
      </c>
      <c r="P888" s="3">
        <f t="shared" si="261"/>
        <v>60.973917494617673</v>
      </c>
      <c r="Q888" s="3">
        <f t="shared" si="262"/>
        <v>-89.837901017295337</v>
      </c>
      <c r="R888">
        <f t="shared" si="263"/>
        <v>90.162098982704663</v>
      </c>
      <c r="S888">
        <f t="shared" si="264"/>
        <v>2.4560064106121698E-2</v>
      </c>
      <c r="T888">
        <f t="shared" si="247"/>
        <v>60.973917494617673</v>
      </c>
    </row>
    <row r="889" spans="1:20" x14ac:dyDescent="0.25">
      <c r="A889">
        <f t="shared" si="248"/>
        <v>154.90183258392548</v>
      </c>
      <c r="B889">
        <f t="shared" si="265"/>
        <v>24.65339234972496</v>
      </c>
      <c r="C889" t="str">
        <f t="shared" si="249"/>
        <v>3.16484854284162-1114.41504157178i</v>
      </c>
      <c r="D889" t="str">
        <f t="shared" si="250"/>
        <v>3.4781249960065-645.570272397205i</v>
      </c>
      <c r="E889" t="str">
        <f t="shared" si="251"/>
        <v>162.469536535088+0.0184007710242441i</v>
      </c>
      <c r="F889" t="str">
        <f t="shared" si="252"/>
        <v>2.90990990926644-6058.27852057796i</v>
      </c>
      <c r="G889" t="str">
        <f t="shared" si="253"/>
        <v>0.999999999778866-0.0000148705759247684i</v>
      </c>
      <c r="H889" t="str">
        <f t="shared" si="254"/>
        <v>470.59131230438+0.593595800848315i</v>
      </c>
      <c r="I889" t="str">
        <f t="shared" si="255"/>
        <v>33.6192360520164-19302.5026219548i</v>
      </c>
      <c r="K889" t="str">
        <f t="shared" si="256"/>
        <v>0.0106249136221738-0.0000282726595313748i</v>
      </c>
      <c r="L889" t="str">
        <f t="shared" si="257"/>
        <v>0.00025-19.0771322264101i</v>
      </c>
      <c r="M889" t="str">
        <f t="shared" si="258"/>
        <v>0.0025-5.04982911875562i</v>
      </c>
      <c r="N889">
        <f t="shared" si="259"/>
        <v>90.16271494017073</v>
      </c>
      <c r="O889">
        <f t="shared" si="260"/>
        <v>60.940974331311722</v>
      </c>
      <c r="P889" s="3">
        <f t="shared" si="261"/>
        <v>60.940974331311722</v>
      </c>
      <c r="Q889" s="3">
        <f t="shared" si="262"/>
        <v>-89.83728505982927</v>
      </c>
      <c r="R889">
        <f t="shared" si="263"/>
        <v>90.16271494017073</v>
      </c>
      <c r="S889">
        <f t="shared" si="264"/>
        <v>2.465339234972496E-2</v>
      </c>
      <c r="T889">
        <f t="shared" si="247"/>
        <v>60.940974331311722</v>
      </c>
    </row>
    <row r="890" spans="1:20" x14ac:dyDescent="0.25">
      <c r="A890">
        <f t="shared" si="248"/>
        <v>155.49045954774442</v>
      </c>
      <c r="B890">
        <f t="shared" si="265"/>
        <v>24.747075240653917</v>
      </c>
      <c r="C890" t="str">
        <f t="shared" si="249"/>
        <v>3.16484838822357-1110.19634702651i</v>
      </c>
      <c r="D890" t="str">
        <f t="shared" si="250"/>
        <v>3.4781249959761-643.126393001204i</v>
      </c>
      <c r="E890" t="str">
        <f t="shared" si="251"/>
        <v>162.469536531841+0.0184706944686465i</v>
      </c>
      <c r="F890" t="str">
        <f t="shared" si="252"/>
        <v>2.90990990926154-6035.34421289843i</v>
      </c>
      <c r="G890" t="str">
        <f t="shared" si="253"/>
        <v>0.999999999777182-0.0000149270841132575i</v>
      </c>
      <c r="H890" t="str">
        <f t="shared" si="254"/>
        <v>470.591335734147+0.595851441736459i</v>
      </c>
      <c r="I890" t="str">
        <f t="shared" si="255"/>
        <v>33.6192355687578-19229.4316547004i</v>
      </c>
      <c r="K890" t="str">
        <f t="shared" si="256"/>
        <v>0.0106249129644613-0.0000283800936122262i</v>
      </c>
      <c r="L890" t="str">
        <f t="shared" si="257"/>
        <v>0.00025-19.0049135549015i</v>
      </c>
      <c r="M890" t="str">
        <f t="shared" si="258"/>
        <v>0.0025-5.03071241159157i</v>
      </c>
      <c r="N890">
        <f t="shared" si="259"/>
        <v>90.163333238061554</v>
      </c>
      <c r="O890">
        <f t="shared" si="260"/>
        <v>60.908031173058689</v>
      </c>
      <c r="P890" s="3">
        <f t="shared" si="261"/>
        <v>60.908031173058689</v>
      </c>
      <c r="Q890" s="3">
        <f t="shared" si="262"/>
        <v>-89.836666761938446</v>
      </c>
      <c r="R890">
        <f t="shared" si="263"/>
        <v>90.163333238061554</v>
      </c>
      <c r="S890">
        <f t="shared" si="264"/>
        <v>2.4747075240653917E-2</v>
      </c>
      <c r="T890">
        <f t="shared" si="247"/>
        <v>60.908031173058689</v>
      </c>
    </row>
    <row r="891" spans="1:20" x14ac:dyDescent="0.25">
      <c r="A891">
        <f t="shared" si="248"/>
        <v>156.08132329402585</v>
      </c>
      <c r="B891">
        <f t="shared" si="265"/>
        <v>24.841114126568403</v>
      </c>
      <c r="C891" t="str">
        <f t="shared" si="249"/>
        <v>3.16484823242812-1105.99362302838i</v>
      </c>
      <c r="D891" t="str">
        <f t="shared" si="250"/>
        <v>3.47812499594544-640.691765194277i</v>
      </c>
      <c r="E891" t="str">
        <f t="shared" si="251"/>
        <v>162.469536528568+0.018540883628027i</v>
      </c>
      <c r="F891" t="str">
        <f t="shared" si="252"/>
        <v>2.90990990925659-6012.4967256716i</v>
      </c>
      <c r="G891" t="str">
        <f t="shared" si="253"/>
        <v>0.999999999775486-0.0000149838070328624i</v>
      </c>
      <c r="H891" t="str">
        <f t="shared" si="254"/>
        <v>470.591359342323+0.598115653795017i</v>
      </c>
      <c r="I891" t="str">
        <f t="shared" si="255"/>
        <v>33.6192350818199-19156.6373092763i</v>
      </c>
      <c r="K891" t="str">
        <f t="shared" si="256"/>
        <v>0.0106249123017407-0.0000284879359194081i</v>
      </c>
      <c r="L891" t="str">
        <f t="shared" si="257"/>
        <v>0.00025-18.9329682754547i</v>
      </c>
      <c r="M891" t="str">
        <f t="shared" si="258"/>
        <v>0.0025-5.01166807291448i</v>
      </c>
      <c r="N891">
        <f t="shared" si="259"/>
        <v>90.163953885268285</v>
      </c>
      <c r="O891">
        <f t="shared" si="260"/>
        <v>60.875088019896808</v>
      </c>
      <c r="P891" s="3">
        <f t="shared" si="261"/>
        <v>60.875088019896808</v>
      </c>
      <c r="Q891" s="3">
        <f t="shared" si="262"/>
        <v>-89.836046114731715</v>
      </c>
      <c r="R891">
        <f t="shared" si="263"/>
        <v>90.163953885268285</v>
      </c>
      <c r="S891">
        <f t="shared" si="264"/>
        <v>2.4841114126568403E-2</v>
      </c>
      <c r="T891">
        <f t="shared" si="247"/>
        <v>60.875088019896808</v>
      </c>
    </row>
    <row r="892" spans="1:20" x14ac:dyDescent="0.25">
      <c r="A892">
        <f t="shared" si="248"/>
        <v>156.67443232254314</v>
      </c>
      <c r="B892">
        <f t="shared" si="265"/>
        <v>24.935510360249364</v>
      </c>
      <c r="C892" t="str">
        <f t="shared" si="249"/>
        <v>3.16484807544647-1101.80680911983i</v>
      </c>
      <c r="D892" t="str">
        <f t="shared" si="250"/>
        <v>3.47812499591458-638.266353953492i</v>
      </c>
      <c r="E892" t="str">
        <f t="shared" si="251"/>
        <v>162.469536525271+0.0186113395121664i</v>
      </c>
      <c r="F892" t="str">
        <f t="shared" si="252"/>
        <v>2.90990990925162-5989.73573022875i</v>
      </c>
      <c r="G892" t="str">
        <f t="shared" si="253"/>
        <v>0.999999999773776-0.0000150407454995615i</v>
      </c>
      <c r="H892" t="str">
        <f t="shared" si="254"/>
        <v>470.591383130261+0.600388469591389i</v>
      </c>
      <c r="I892" t="str">
        <f t="shared" si="255"/>
        <v>33.6192345911743-19084.1185385113i</v>
      </c>
      <c r="K892" t="str">
        <f t="shared" si="256"/>
        <v>0.010624911633974-0.0000285961880039154i</v>
      </c>
      <c r="L892" t="str">
        <f t="shared" si="257"/>
        <v>0.00025-18.8612953531129i</v>
      </c>
      <c r="M892" t="str">
        <f t="shared" si="258"/>
        <v>0.0025-4.99269582876518i</v>
      </c>
      <c r="N892">
        <f t="shared" si="259"/>
        <v>90.164576890715864</v>
      </c>
      <c r="O892">
        <f t="shared" si="260"/>
        <v>60.842144871865109</v>
      </c>
      <c r="P892" s="3">
        <f t="shared" si="261"/>
        <v>60.842144871865109</v>
      </c>
      <c r="Q892" s="3">
        <f t="shared" si="262"/>
        <v>-89.835423109284136</v>
      </c>
      <c r="R892">
        <f t="shared" si="263"/>
        <v>90.164576890715864</v>
      </c>
      <c r="S892">
        <f t="shared" si="264"/>
        <v>2.4935510360249363E-2</v>
      </c>
      <c r="T892">
        <f t="shared" si="247"/>
        <v>60.842144871865109</v>
      </c>
    </row>
    <row r="893" spans="1:20" x14ac:dyDescent="0.25">
      <c r="A893">
        <f t="shared" si="248"/>
        <v>157.26979516536881</v>
      </c>
      <c r="B893">
        <f t="shared" si="265"/>
        <v>25.030265299618311</v>
      </c>
      <c r="C893" t="str">
        <f t="shared" si="249"/>
        <v>3.16484791726947-1097.63584507212i</v>
      </c>
      <c r="D893" t="str">
        <f t="shared" si="250"/>
        <v>3.47812499588346-635.850124388487i</v>
      </c>
      <c r="E893" t="str">
        <f t="shared" si="251"/>
        <v>162.469536521949+0.018682063134688i</v>
      </c>
      <c r="F893" t="str">
        <f t="shared" si="252"/>
        <v>2.9099099092466-5967.06089914524i</v>
      </c>
      <c r="G893" t="str">
        <f t="shared" si="253"/>
        <v>0.999999999772053-0.0000150979003324339i</v>
      </c>
      <c r="H893" t="str">
        <f t="shared" si="254"/>
        <v>470.591407099332+0.602669921816706i</v>
      </c>
      <c r="I893" t="str">
        <f t="shared" si="255"/>
        <v>33.6192340967921-19011.8742991984i</v>
      </c>
      <c r="K893" t="str">
        <f t="shared" si="256"/>
        <v>0.0106249109611227-0.0000287048514226335i</v>
      </c>
      <c r="L893" t="str">
        <f t="shared" si="257"/>
        <v>0.00025-18.7898937568369i</v>
      </c>
      <c r="M893" t="str">
        <f t="shared" si="258"/>
        <v>0.0025-4.97379540622155i</v>
      </c>
      <c r="N893">
        <f t="shared" si="259"/>
        <v>90.165202263363099</v>
      </c>
      <c r="O893">
        <f t="shared" si="260"/>
        <v>60.809201729002531</v>
      </c>
      <c r="P893" s="3">
        <f t="shared" si="261"/>
        <v>60.809201729002531</v>
      </c>
      <c r="Q893" s="3">
        <f t="shared" si="262"/>
        <v>-89.834797736636901</v>
      </c>
      <c r="R893">
        <f t="shared" si="263"/>
        <v>90.165202263363099</v>
      </c>
      <c r="S893">
        <f t="shared" si="264"/>
        <v>2.5030265299618312E-2</v>
      </c>
      <c r="T893">
        <f t="shared" si="247"/>
        <v>60.809201729002531</v>
      </c>
    </row>
    <row r="894" spans="1:20" x14ac:dyDescent="0.25">
      <c r="A894">
        <f t="shared" si="248"/>
        <v>157.86742038699722</v>
      </c>
      <c r="B894">
        <f t="shared" si="265"/>
        <v>25.12538030775686</v>
      </c>
      <c r="C894" t="str">
        <f t="shared" si="249"/>
        <v>3.16484775788811-1093.48067088456i</v>
      </c>
      <c r="D894" t="str">
        <f t="shared" si="250"/>
        <v>3.47812499585212-633.443041740995i</v>
      </c>
      <c r="E894" t="str">
        <f t="shared" si="251"/>
        <v>162.469536518602+0.0187530555130677i</v>
      </c>
      <c r="F894" t="str">
        <f t="shared" si="252"/>
        <v>2.90990990924156-5944.47190623609i</v>
      </c>
      <c r="G894" t="str">
        <f t="shared" si="253"/>
        <v>0.999999999770318-0.0000151552723536708i</v>
      </c>
      <c r="H894" t="str">
        <f t="shared" si="254"/>
        <v>470.591431250912+0.604960043286306i</v>
      </c>
      <c r="I894" t="str">
        <f t="shared" si="255"/>
        <v>33.6192335986457-18939.9035520801i</v>
      </c>
      <c r="K894" t="str">
        <f t="shared" si="256"/>
        <v>0.0106249102831482-0.0000288139277383614i</v>
      </c>
      <c r="L894" t="str">
        <f t="shared" si="257"/>
        <v>0.00025-18.7187624594908i</v>
      </c>
      <c r="M894" t="str">
        <f t="shared" si="258"/>
        <v>0.0025-4.95496653339464i</v>
      </c>
      <c r="N894">
        <f t="shared" si="259"/>
        <v>90.165830012202846</v>
      </c>
      <c r="O894">
        <f t="shared" si="260"/>
        <v>60.77625859134865</v>
      </c>
      <c r="P894" s="3">
        <f t="shared" si="261"/>
        <v>60.77625859134865</v>
      </c>
      <c r="Q894" s="3">
        <f t="shared" si="262"/>
        <v>-89.834169987797154</v>
      </c>
      <c r="R894">
        <f t="shared" si="263"/>
        <v>90.165830012202846</v>
      </c>
      <c r="S894">
        <f t="shared" si="264"/>
        <v>2.5125380307756861E-2</v>
      </c>
      <c r="T894">
        <f t="shared" si="247"/>
        <v>60.77625859134865</v>
      </c>
    </row>
    <row r="895" spans="1:20" x14ac:dyDescent="0.25">
      <c r="A895">
        <f t="shared" si="248"/>
        <v>158.46731658446782</v>
      </c>
      <c r="B895">
        <f t="shared" si="265"/>
        <v>25.220856752926338</v>
      </c>
      <c r="C895" t="str">
        <f t="shared" si="249"/>
        <v>3.16484759729311-1089.34122678352i</v>
      </c>
      <c r="D895" t="str">
        <f t="shared" si="250"/>
        <v>3.47812499582053-631.045071384317i</v>
      </c>
      <c r="E895" t="str">
        <f t="shared" si="251"/>
        <v>162.469536515228+0.0188243176686492i</v>
      </c>
      <c r="F895" t="str">
        <f t="shared" si="252"/>
        <v>2.90990990923647-5921.96842655098i</v>
      </c>
      <c r="G895" t="str">
        <f t="shared" si="253"/>
        <v>0.999999999768569-0.0000152128623885882i</v>
      </c>
      <c r="H895" t="str">
        <f t="shared" si="254"/>
        <v>470.591455586399+0.607258866940185i</v>
      </c>
      <c r="I895" t="str">
        <f t="shared" si="255"/>
        <v>33.6192330967063-18868.2052618332i</v>
      </c>
      <c r="K895" t="str">
        <f t="shared" si="256"/>
        <v>0.0106249096000113-0.0000289234185198331i</v>
      </c>
      <c r="L895" t="str">
        <f t="shared" si="257"/>
        <v>0.00025-18.6479004378271i</v>
      </c>
      <c r="M895" t="str">
        <f t="shared" si="258"/>
        <v>0.0025-4.93620893942481i</v>
      </c>
      <c r="N895">
        <f t="shared" si="259"/>
        <v>90.16646014626204</v>
      </c>
      <c r="O895">
        <f t="shared" si="260"/>
        <v>60.743315458942689</v>
      </c>
      <c r="P895" s="3">
        <f t="shared" si="261"/>
        <v>60.743315458942689</v>
      </c>
      <c r="Q895" s="3">
        <f t="shared" si="262"/>
        <v>-89.83353985373796</v>
      </c>
      <c r="R895">
        <f t="shared" si="263"/>
        <v>90.16646014626204</v>
      </c>
      <c r="S895">
        <f t="shared" si="264"/>
        <v>2.5220856752926339E-2</v>
      </c>
      <c r="T895">
        <f t="shared" si="247"/>
        <v>60.743315458942689</v>
      </c>
    </row>
    <row r="896" spans="1:20" x14ac:dyDescent="0.25">
      <c r="A896">
        <f t="shared" si="248"/>
        <v>159.06949238748879</v>
      </c>
      <c r="B896">
        <f t="shared" si="265"/>
        <v>25.31669600858746</v>
      </c>
      <c r="C896" t="str">
        <f t="shared" si="249"/>
        <v>3.16484743547541-1085.21745322177i</v>
      </c>
      <c r="D896" t="str">
        <f t="shared" si="250"/>
        <v>3.47812499578871-628.65617882285i</v>
      </c>
      <c r="E896" t="str">
        <f t="shared" si="251"/>
        <v>162.469536511831+0.0188958506266512i</v>
      </c>
      <c r="F896" t="str">
        <f t="shared" si="252"/>
        <v>2.90990990923133-5899.55013636985i</v>
      </c>
      <c r="G896" t="str">
        <f t="shared" si="253"/>
        <v>0.999999999766807-0.0000152706712656379i</v>
      </c>
      <c r="H896" t="str">
        <f t="shared" si="254"/>
        <v>470.591480107183+0.609566425843438i</v>
      </c>
      <c r="I896" t="str">
        <f t="shared" si="255"/>
        <v>33.6192325909438-18796.7783970533i</v>
      </c>
      <c r="K896" t="str">
        <f t="shared" si="256"/>
        <v>0.0106249089116729-0.0000290333253417406i</v>
      </c>
      <c r="L896" t="str">
        <f t="shared" si="257"/>
        <v>0.00025-18.5773066724717i</v>
      </c>
      <c r="M896" t="str">
        <f t="shared" si="258"/>
        <v>0.0025-4.9175223544778i</v>
      </c>
      <c r="N896">
        <f t="shared" si="259"/>
        <v>90.167092674601946</v>
      </c>
      <c r="O896">
        <f t="shared" si="260"/>
        <v>60.710372331825127</v>
      </c>
      <c r="P896" s="3">
        <f t="shared" si="261"/>
        <v>60.710372331825127</v>
      </c>
      <c r="Q896" s="3">
        <f t="shared" si="262"/>
        <v>-89.832907325398054</v>
      </c>
      <c r="R896">
        <f t="shared" si="263"/>
        <v>90.167092674601946</v>
      </c>
      <c r="S896">
        <f t="shared" si="264"/>
        <v>2.531669600858746E-2</v>
      </c>
      <c r="T896">
        <f t="shared" si="247"/>
        <v>60.710372331825127</v>
      </c>
    </row>
    <row r="897" spans="1:20" x14ac:dyDescent="0.25">
      <c r="A897">
        <f t="shared" si="248"/>
        <v>159.67395645856126</v>
      </c>
      <c r="B897">
        <f t="shared" si="265"/>
        <v>25.412899453420092</v>
      </c>
      <c r="C897" t="str">
        <f t="shared" si="249"/>
        <v>3.1648472724255-1081.10929087739i</v>
      </c>
      <c r="D897" t="str">
        <f t="shared" si="250"/>
        <v>3.47812499575665-626.276329691572i</v>
      </c>
      <c r="E897" t="str">
        <f t="shared" si="251"/>
        <v>162.469536508406+0.0189676554161995i</v>
      </c>
      <c r="F897" t="str">
        <f t="shared" si="252"/>
        <v>2.90990990922618-5877.21671319808i</v>
      </c>
      <c r="G897" t="str">
        <f t="shared" si="253"/>
        <v>0.999999999765031-0.0000153286998164201i</v>
      </c>
      <c r="H897" t="str">
        <f t="shared" si="254"/>
        <v>470.591504814684+0.61188275318684i</v>
      </c>
      <c r="I897" t="str">
        <f t="shared" si="255"/>
        <v>33.6192320813309-18725.6219302415i</v>
      </c>
      <c r="K897" t="str">
        <f t="shared" si="256"/>
        <v>0.0106249082180932-0.0000291436497847572i</v>
      </c>
      <c r="L897" t="str">
        <f t="shared" si="257"/>
        <v>0.00025-18.5069801479097i</v>
      </c>
      <c r="M897" t="str">
        <f t="shared" si="258"/>
        <v>0.0025-4.89890650974079i</v>
      </c>
      <c r="N897">
        <f t="shared" si="259"/>
        <v>90.167727606318209</v>
      </c>
      <c r="O897">
        <f t="shared" si="260"/>
        <v>60.677429210035797</v>
      </c>
      <c r="P897" s="3">
        <f t="shared" si="261"/>
        <v>60.677429210035797</v>
      </c>
      <c r="Q897" s="3">
        <f t="shared" si="262"/>
        <v>-89.832272393681791</v>
      </c>
      <c r="R897">
        <f t="shared" si="263"/>
        <v>90.167727606318209</v>
      </c>
      <c r="S897">
        <f t="shared" si="264"/>
        <v>2.5412899453420092E-2</v>
      </c>
      <c r="T897">
        <f t="shared" si="247"/>
        <v>60.677429210035797</v>
      </c>
    </row>
    <row r="898" spans="1:20" x14ac:dyDescent="0.25">
      <c r="A898">
        <f t="shared" si="248"/>
        <v>160.28071749310382</v>
      </c>
      <c r="B898">
        <f t="shared" si="265"/>
        <v>25.509468471343091</v>
      </c>
      <c r="C898" t="str">
        <f t="shared" si="249"/>
        <v>3.16484710813407-1077.01668065309i</v>
      </c>
      <c r="D898" t="str">
        <f t="shared" si="250"/>
        <v>3.47812499572433-623.905489755549i</v>
      </c>
      <c r="E898" t="str">
        <f t="shared" si="251"/>
        <v>162.469536504955+0.0190397330703229i</v>
      </c>
      <c r="F898" t="str">
        <f t="shared" si="252"/>
        <v>2.90990990922096-5854.96783576181i</v>
      </c>
      <c r="G898" t="str">
        <f t="shared" si="253"/>
        <v>0.999999999763242-0.000015386948875695i</v>
      </c>
      <c r="H898" t="str">
        <f t="shared" si="254"/>
        <v>470.591529710319+0.614207882287204i</v>
      </c>
      <c r="I898" t="str">
        <f t="shared" si="255"/>
        <v>33.6192315678373-18654.7348377877i</v>
      </c>
      <c r="K898" t="str">
        <f t="shared" si="256"/>
        <v>0.0106249075192324-0.0000292543934355591i</v>
      </c>
      <c r="L898" t="str">
        <f t="shared" si="257"/>
        <v>0.00025-18.4369198524703i</v>
      </c>
      <c r="M898" t="str">
        <f t="shared" si="258"/>
        <v>0.0025-4.8803611374186i</v>
      </c>
      <c r="N898">
        <f t="shared" si="259"/>
        <v>90.168364950541019</v>
      </c>
      <c r="O898">
        <f t="shared" si="260"/>
        <v>60.644486093615299</v>
      </c>
      <c r="P898" s="3">
        <f t="shared" si="261"/>
        <v>60.644486093615299</v>
      </c>
      <c r="Q898" s="3">
        <f t="shared" si="262"/>
        <v>-89.831635049458981</v>
      </c>
      <c r="R898">
        <f t="shared" si="263"/>
        <v>90.168364950541019</v>
      </c>
      <c r="S898">
        <f t="shared" si="264"/>
        <v>2.550946847134309E-2</v>
      </c>
      <c r="T898">
        <f t="shared" si="247"/>
        <v>60.644486093615299</v>
      </c>
    </row>
    <row r="899" spans="1:20" x14ac:dyDescent="0.25">
      <c r="A899">
        <f t="shared" si="248"/>
        <v>160.88978421957762</v>
      </c>
      <c r="B899">
        <f t="shared" si="265"/>
        <v>25.606404451534196</v>
      </c>
      <c r="C899" t="str">
        <f t="shared" si="249"/>
        <v>3.16484694259172-1072.93956367534i</v>
      </c>
      <c r="D899" t="str">
        <f t="shared" si="250"/>
        <v>3.47812499569177-621.543624909458i</v>
      </c>
      <c r="E899" t="str">
        <f t="shared" si="251"/>
        <v>162.469536501479+0.0191120846259812i</v>
      </c>
      <c r="F899" t="str">
        <f t="shared" si="252"/>
        <v>2.90990990921571-5832.80318400352i</v>
      </c>
      <c r="G899" t="str">
        <f t="shared" si="253"/>
        <v>0.999999999761439-0.0000154454192813948i</v>
      </c>
      <c r="H899" t="str">
        <f t="shared" si="254"/>
        <v>470.59155479552+0.616541846587922i</v>
      </c>
      <c r="I899" t="str">
        <f t="shared" si="255"/>
        <v>33.6192310504335-18584.1160999574i</v>
      </c>
      <c r="K899" t="str">
        <f t="shared" si="256"/>
        <v>0.0106249068150503-0.0000293655578868486i</v>
      </c>
      <c r="L899" t="str">
        <f t="shared" si="257"/>
        <v>0.00025-18.3671247783127i</v>
      </c>
      <c r="M899" t="str">
        <f t="shared" si="258"/>
        <v>0.0025-4.86188597072983i</v>
      </c>
      <c r="N899">
        <f t="shared" si="259"/>
        <v>90.169004716435225</v>
      </c>
      <c r="O899">
        <f t="shared" si="260"/>
        <v>60.611542982604846</v>
      </c>
      <c r="P899" s="3">
        <f t="shared" si="261"/>
        <v>60.611542982604846</v>
      </c>
      <c r="Q899" s="3">
        <f t="shared" si="262"/>
        <v>-89.830995283564775</v>
      </c>
      <c r="R899">
        <f t="shared" si="263"/>
        <v>90.169004716435225</v>
      </c>
      <c r="S899">
        <f t="shared" si="264"/>
        <v>2.5606404451534195E-2</v>
      </c>
      <c r="T899">
        <f t="shared" si="247"/>
        <v>60.611542982604846</v>
      </c>
    </row>
    <row r="900" spans="1:20" x14ac:dyDescent="0.25">
      <c r="A900">
        <f t="shared" si="248"/>
        <v>161.50116539961201</v>
      </c>
      <c r="B900">
        <f t="shared" si="265"/>
        <v>25.703708788450026</v>
      </c>
      <c r="C900" t="str">
        <f t="shared" si="249"/>
        <v>3.1648467757889-1068.87788129342i</v>
      </c>
      <c r="D900" t="str">
        <f t="shared" si="250"/>
        <v>3.47812499565897-619.19070117708i</v>
      </c>
      <c r="E900" t="str">
        <f t="shared" si="251"/>
        <v>162.469536497976+0.0191847111240714i</v>
      </c>
      <c r="F900" t="str">
        <f t="shared" si="252"/>
        <v>2.90990990921043-5810.72243907727i</v>
      </c>
      <c r="G900" t="str">
        <f t="shared" si="253"/>
        <v>0.999999999759623-0.000015504111874636i</v>
      </c>
      <c r="H900" t="str">
        <f t="shared" si="254"/>
        <v>470.591580071731+0.618884679659421i</v>
      </c>
      <c r="I900" t="str">
        <f t="shared" si="255"/>
        <v>33.6192305290896-18513.7647008764i</v>
      </c>
      <c r="K900" t="str">
        <f t="shared" si="256"/>
        <v>0.0106249061055064-0.0000294771447373771i</v>
      </c>
      <c r="L900" t="str">
        <f t="shared" si="257"/>
        <v>0.00025-18.2975939214113i</v>
      </c>
      <c r="M900" t="str">
        <f t="shared" si="258"/>
        <v>0.0025-4.843480743903i</v>
      </c>
      <c r="N900">
        <f t="shared" si="259"/>
        <v>90.169646913200452</v>
      </c>
      <c r="O900">
        <f t="shared" si="260"/>
        <v>60.578599877045463</v>
      </c>
      <c r="P900" s="3">
        <f t="shared" si="261"/>
        <v>60.578599877045463</v>
      </c>
      <c r="Q900" s="3">
        <f t="shared" si="262"/>
        <v>-89.830353086799548</v>
      </c>
      <c r="R900">
        <f t="shared" si="263"/>
        <v>90.169646913200452</v>
      </c>
      <c r="S900">
        <f t="shared" si="264"/>
        <v>2.5703708788450026E-2</v>
      </c>
      <c r="T900">
        <f t="shared" si="247"/>
        <v>60.578599877045463</v>
      </c>
    </row>
    <row r="901" spans="1:20" x14ac:dyDescent="0.25">
      <c r="A901">
        <f t="shared" si="248"/>
        <v>162.11486982813054</v>
      </c>
      <c r="B901">
        <f t="shared" si="265"/>
        <v>25.801382881846138</v>
      </c>
      <c r="C901" t="str">
        <f t="shared" si="249"/>
        <v>3.16484660771591-1064.83157507864i</v>
      </c>
      <c r="D901" t="str">
        <f t="shared" si="250"/>
        <v>3.47812499562591-616.846684710813i</v>
      </c>
      <c r="E901" t="str">
        <f t="shared" si="251"/>
        <v>162.469536494446+0.0192576136094539i</v>
      </c>
      <c r="F901" t="str">
        <f t="shared" si="252"/>
        <v>2.9099099092051-5788.72528334407i</v>
      </c>
      <c r="G901" t="str">
        <f t="shared" si="253"/>
        <v>0.999999999757792-0.000015563027499731i</v>
      </c>
      <c r="H901" t="str">
        <f t="shared" si="254"/>
        <v>470.591605540412+0.621236415199706i</v>
      </c>
      <c r="I901" t="str">
        <f t="shared" si="255"/>
        <v>33.6192300037765-18443.6796285163i</v>
      </c>
      <c r="K901" t="str">
        <f t="shared" si="256"/>
        <v>0.0106249053905597-0.0000295891555919679i</v>
      </c>
      <c r="L901" t="str">
        <f t="shared" si="257"/>
        <v>0.00025-18.2283262815415i</v>
      </c>
      <c r="M901" t="str">
        <f t="shared" si="258"/>
        <v>0.0025-4.82514519217274i</v>
      </c>
      <c r="N901">
        <f t="shared" si="259"/>
        <v>90.170291550071298</v>
      </c>
      <c r="O901">
        <f t="shared" si="260"/>
        <v>60.545656776978419</v>
      </c>
      <c r="P901" s="3">
        <f t="shared" si="261"/>
        <v>60.545656776978419</v>
      </c>
      <c r="Q901" s="3">
        <f t="shared" si="262"/>
        <v>-89.829708449928702</v>
      </c>
      <c r="R901">
        <f t="shared" si="263"/>
        <v>90.170291550071298</v>
      </c>
      <c r="S901">
        <f t="shared" si="264"/>
        <v>2.5801382881846139E-2</v>
      </c>
      <c r="T901">
        <f t="shared" si="247"/>
        <v>60.545656776978419</v>
      </c>
    </row>
    <row r="902" spans="1:20" x14ac:dyDescent="0.25">
      <c r="A902">
        <f t="shared" si="248"/>
        <v>162.73090633347746</v>
      </c>
      <c r="B902">
        <f t="shared" si="265"/>
        <v>25.899428136797155</v>
      </c>
      <c r="C902" t="str">
        <f t="shared" si="249"/>
        <v>3.16484643836322-1060.80058682357i</v>
      </c>
      <c r="D902" t="str">
        <f t="shared" si="250"/>
        <v>3.47812499559262-614.511541791202i</v>
      </c>
      <c r="E902" t="str">
        <f t="shared" si="251"/>
        <v>162.469536490889+0.0193307931309531i</v>
      </c>
      <c r="F902" t="str">
        <f t="shared" si="252"/>
        <v>2.90990990919975-5766.81140036754i</v>
      </c>
      <c r="G902" t="str">
        <f t="shared" si="253"/>
        <v>0.999999999755948-0.0000156221670042012i</v>
      </c>
      <c r="H902" t="str">
        <f t="shared" si="254"/>
        <v>470.591631203019+0.623597087034734i</v>
      </c>
      <c r="I902" t="str">
        <f t="shared" si="255"/>
        <v>33.6192294744634-18373.8598746797i</v>
      </c>
      <c r="K902" t="str">
        <f t="shared" si="256"/>
        <v>0.0106249046701693-0.0000297015920615395i</v>
      </c>
      <c r="L902" t="str">
        <f t="shared" si="257"/>
        <v>0.00025-18.1593208622648i</v>
      </c>
      <c r="M902" t="str">
        <f t="shared" si="258"/>
        <v>0.0025-4.80687905177598i</v>
      </c>
      <c r="N902">
        <f t="shared" si="259"/>
        <v>90.170938636317373</v>
      </c>
      <c r="O902">
        <f t="shared" si="260"/>
        <v>60.512713682445906</v>
      </c>
      <c r="P902" s="3">
        <f t="shared" si="261"/>
        <v>60.512713682445906</v>
      </c>
      <c r="Q902" s="3">
        <f t="shared" si="262"/>
        <v>-89.829061363682627</v>
      </c>
      <c r="R902">
        <f t="shared" si="263"/>
        <v>90.170938636317373</v>
      </c>
      <c r="S902">
        <f t="shared" si="264"/>
        <v>2.5899428136797156E-2</v>
      </c>
      <c r="T902">
        <f t="shared" si="247"/>
        <v>60.512713682445906</v>
      </c>
    </row>
    <row r="903" spans="1:20" x14ac:dyDescent="0.25">
      <c r="A903">
        <f t="shared" si="248"/>
        <v>163.34928377754466</v>
      </c>
      <c r="B903">
        <f t="shared" si="265"/>
        <v>25.997845963716983</v>
      </c>
      <c r="C903" t="str">
        <f t="shared" si="249"/>
        <v>3.16484626772109-1056.78485854106i</v>
      </c>
      <c r="D903" t="str">
        <f t="shared" si="250"/>
        <v>3.47812499555904-612.185238826418i</v>
      </c>
      <c r="E903" t="str">
        <f t="shared" si="251"/>
        <v>162.469536487306+0.0194042507413823i</v>
      </c>
      <c r="F903" t="str">
        <f t="shared" si="252"/>
        <v>2.90990990919433-5744.98047490901i</v>
      </c>
      <c r="G903" t="str">
        <f t="shared" si="253"/>
        <v>0.99999999975409-0.000015681531238788i</v>
      </c>
      <c r="H903" t="str">
        <f t="shared" si="254"/>
        <v>470.591657061032+0.625966729118966i</v>
      </c>
      <c r="I903" t="str">
        <f t="shared" si="255"/>
        <v>33.6192289411184-18304.3044349857i</v>
      </c>
      <c r="K903" t="str">
        <f t="shared" si="256"/>
        <v>0.0106249039442937-0.0000298144557631276i</v>
      </c>
      <c r="L903" t="str">
        <f t="shared" si="257"/>
        <v>0.00025-18.0905766709154i</v>
      </c>
      <c r="M903" t="str">
        <f t="shared" si="258"/>
        <v>0.0025-4.78868205994819i</v>
      </c>
      <c r="N903">
        <f t="shared" si="259"/>
        <v>90.171588181243521</v>
      </c>
      <c r="O903">
        <f t="shared" si="260"/>
        <v>60.479770593489803</v>
      </c>
      <c r="P903" s="3">
        <f t="shared" si="261"/>
        <v>60.479770593489803</v>
      </c>
      <c r="Q903" s="3">
        <f t="shared" si="262"/>
        <v>-89.828411818756479</v>
      </c>
      <c r="R903">
        <f t="shared" si="263"/>
        <v>90.171588181243521</v>
      </c>
      <c r="S903">
        <f t="shared" si="264"/>
        <v>2.5997845963716983E-2</v>
      </c>
      <c r="T903">
        <f t="shared" si="247"/>
        <v>60.479770593489803</v>
      </c>
    </row>
    <row r="904" spans="1:20" x14ac:dyDescent="0.25">
      <c r="A904">
        <f t="shared" si="248"/>
        <v>163.97001105589933</v>
      </c>
      <c r="B904">
        <f t="shared" si="265"/>
        <v>26.096637778379108</v>
      </c>
      <c r="C904" t="str">
        <f t="shared" si="249"/>
        <v>3.16484609577961-1052.78433246353i</v>
      </c>
      <c r="D904" t="str">
        <f t="shared" si="250"/>
        <v>3.47812499552525-609.867742351827i</v>
      </c>
      <c r="E904" t="str">
        <f t="shared" si="251"/>
        <v>162.469536483695+0.0194779874975569i</v>
      </c>
      <c r="F904" t="str">
        <f t="shared" si="252"/>
        <v>2.90990990918889-5723.23219292338i</v>
      </c>
      <c r="G904" t="str">
        <f t="shared" si="253"/>
        <v>0.999999999752217-0.0000157411210574659i</v>
      </c>
      <c r="H904" t="str">
        <f t="shared" si="254"/>
        <v>470.591683115943+0.628345375535923i</v>
      </c>
      <c r="I904" t="str">
        <f t="shared" si="255"/>
        <v>33.6192284037133-18235.0123088565i</v>
      </c>
      <c r="K904" t="str">
        <f t="shared" si="256"/>
        <v>0.010624903212891-0.0000299277483199105i</v>
      </c>
      <c r="L904" t="str">
        <f t="shared" si="257"/>
        <v>0.00025-18.0220927185848i</v>
      </c>
      <c r="M904" t="str">
        <f t="shared" si="258"/>
        <v>0.0025-4.77055395491949i</v>
      </c>
      <c r="N904">
        <f t="shared" si="259"/>
        <v>90.172240194189854</v>
      </c>
      <c r="O904">
        <f t="shared" si="260"/>
        <v>60.446827510152737</v>
      </c>
      <c r="P904" s="3">
        <f t="shared" si="261"/>
        <v>60.446827510152737</v>
      </c>
      <c r="Q904" s="3">
        <f t="shared" si="262"/>
        <v>-89.827759805810146</v>
      </c>
      <c r="R904">
        <f t="shared" si="263"/>
        <v>90.172240194189854</v>
      </c>
      <c r="S904">
        <f t="shared" si="264"/>
        <v>2.6096637778379107E-2</v>
      </c>
      <c r="T904">
        <f t="shared" si="247"/>
        <v>60.446827510152737</v>
      </c>
    </row>
    <row r="905" spans="1:20" x14ac:dyDescent="0.25">
      <c r="A905">
        <f t="shared" si="248"/>
        <v>164.59309709791177</v>
      </c>
      <c r="B905">
        <f t="shared" si="265"/>
        <v>26.19580500193695</v>
      </c>
      <c r="C905" t="str">
        <f t="shared" si="249"/>
        <v>3.16484592252889-1048.79895104204i</v>
      </c>
      <c r="D905" t="str">
        <f t="shared" si="250"/>
        <v>3.47812499549116-607.559019029452i</v>
      </c>
      <c r="E905" t="str">
        <f t="shared" si="251"/>
        <v>162.469536480057+0.0195520044603103i</v>
      </c>
      <c r="F905" t="str">
        <f t="shared" si="252"/>
        <v>2.90990990918339-5701.56624155424i</v>
      </c>
      <c r="G905" t="str">
        <f t="shared" si="253"/>
        <v>0.99999999975033-0.0000158009373174545i</v>
      </c>
      <c r="H905" t="str">
        <f t="shared" si="254"/>
        <v>470.591709369249+0.630733060498524i</v>
      </c>
      <c r="I905" t="str">
        <f t="shared" si="255"/>
        <v>33.6192278622156-18165.9824995013i</v>
      </c>
      <c r="K905" t="str">
        <f t="shared" si="256"/>
        <v>0.0106249024759192-0.0000300414713612301i</v>
      </c>
      <c r="L905" t="str">
        <f t="shared" si="257"/>
        <v>0.00025-17.9538680201084i</v>
      </c>
      <c r="M905" t="str">
        <f t="shared" si="258"/>
        <v>0.0025-4.75249447591104i</v>
      </c>
      <c r="N905">
        <f t="shared" si="259"/>
        <v>90.172894684532025</v>
      </c>
      <c r="O905">
        <f t="shared" si="260"/>
        <v>60.413884432477246</v>
      </c>
      <c r="P905" s="3">
        <f t="shared" si="261"/>
        <v>60.413884432477246</v>
      </c>
      <c r="Q905" s="3">
        <f t="shared" si="262"/>
        <v>-89.827105315467975</v>
      </c>
      <c r="R905">
        <f t="shared" si="263"/>
        <v>90.172894684532025</v>
      </c>
      <c r="S905">
        <f t="shared" si="264"/>
        <v>2.619580500193695E-2</v>
      </c>
      <c r="T905">
        <f t="shared" si="247"/>
        <v>60.413884432477246</v>
      </c>
    </row>
    <row r="906" spans="1:20" x14ac:dyDescent="0.25">
      <c r="A906">
        <f t="shared" si="248"/>
        <v>165.21855086688382</v>
      </c>
      <c r="B906">
        <f t="shared" si="265"/>
        <v>26.295349060944311</v>
      </c>
      <c r="C906" t="str">
        <f t="shared" si="249"/>
        <v>3.16484574795892-1044.82865694556i</v>
      </c>
      <c r="D906" t="str">
        <f t="shared" si="250"/>
        <v>3.47812499545682-605.25903564754i</v>
      </c>
      <c r="E906" t="str">
        <f t="shared" si="251"/>
        <v>162.469536476391+0.0196263026945043i</v>
      </c>
      <c r="F906" t="str">
        <f t="shared" si="252"/>
        <v>2.90990990917786-5679.98230912966i</v>
      </c>
      <c r="G906" t="str">
        <f t="shared" si="253"/>
        <v>0.999999999748429-0.0000158609808792306i</v>
      </c>
      <c r="H906" t="str">
        <f t="shared" si="254"/>
        <v>470.591735822464+0.633129818349707i</v>
      </c>
      <c r="I906" t="str">
        <f t="shared" si="255"/>
        <v>33.6192273165953-18097.2140139033i</v>
      </c>
      <c r="K906" t="str">
        <f t="shared" si="256"/>
        <v>0.0106249017333358-0.0000301556265226168i</v>
      </c>
      <c r="L906" t="str">
        <f t="shared" si="257"/>
        <v>0.00025-17.8859015940509i</v>
      </c>
      <c r="M906" t="str">
        <f t="shared" si="258"/>
        <v>0.0025-4.73450336313114i</v>
      </c>
      <c r="N906">
        <f t="shared" si="259"/>
        <v>90.173551661681216</v>
      </c>
      <c r="O906">
        <f t="shared" si="260"/>
        <v>60.38094136050659</v>
      </c>
      <c r="P906" s="3">
        <f t="shared" si="261"/>
        <v>60.38094136050659</v>
      </c>
      <c r="Q906" s="3">
        <f t="shared" si="262"/>
        <v>-89.826448338318784</v>
      </c>
      <c r="R906">
        <f t="shared" si="263"/>
        <v>90.173551661681216</v>
      </c>
      <c r="S906">
        <f t="shared" si="264"/>
        <v>2.6295349060944311E-2</v>
      </c>
      <c r="T906">
        <f t="shared" si="247"/>
        <v>60.38094136050659</v>
      </c>
    </row>
    <row r="907" spans="1:20" x14ac:dyDescent="0.25">
      <c r="A907">
        <f t="shared" si="248"/>
        <v>165.84638136017799</v>
      </c>
      <c r="B907">
        <f t="shared" si="265"/>
        <v>26.3952713873759</v>
      </c>
      <c r="C907" t="str">
        <f t="shared" si="249"/>
        <v>3.16484557205986-1040.87339306009i</v>
      </c>
      <c r="D907" t="str">
        <f t="shared" si="250"/>
        <v>3.47812499542224-602.967759120056i</v>
      </c>
      <c r="E907" t="str">
        <f t="shared" si="251"/>
        <v>162.469536472697+0.0197008832690532i</v>
      </c>
      <c r="F907" t="str">
        <f t="shared" si="252"/>
        <v>2.90990990917229-5658.4800851575i</v>
      </c>
      <c r="G907" t="str">
        <f t="shared" si="253"/>
        <v>0.999999999746514-0.0000159212526065413i</v>
      </c>
      <c r="H907" t="str">
        <f t="shared" si="254"/>
        <v>470.591762477101+0.635535683562818i</v>
      </c>
      <c r="I907" t="str">
        <f t="shared" si="255"/>
        <v>33.6192267668193-18028.7058628045i</v>
      </c>
      <c r="K907" t="str">
        <f t="shared" si="256"/>
        <v>0.0106249009850983-0.0000302702154458122i</v>
      </c>
      <c r="L907" t="str">
        <f t="shared" si="257"/>
        <v>0.00025-17.8181924626927i</v>
      </c>
      <c r="M907" t="str">
        <f t="shared" si="258"/>
        <v>0.0025-4.71658035777159i</v>
      </c>
      <c r="N907">
        <f t="shared" si="259"/>
        <v>90.174211135084391</v>
      </c>
      <c r="O907">
        <f t="shared" si="260"/>
        <v>60.347998294284331</v>
      </c>
      <c r="P907" s="3">
        <f t="shared" si="261"/>
        <v>60.347998294284331</v>
      </c>
      <c r="Q907" s="3">
        <f t="shared" si="262"/>
        <v>-89.825788864915609</v>
      </c>
      <c r="R907">
        <f t="shared" si="263"/>
        <v>90.174211135084391</v>
      </c>
      <c r="S907">
        <f t="shared" si="264"/>
        <v>2.63952713873759E-2</v>
      </c>
      <c r="T907">
        <f t="shared" si="247"/>
        <v>60.347998294284331</v>
      </c>
    </row>
    <row r="908" spans="1:20" x14ac:dyDescent="0.25">
      <c r="A908">
        <f t="shared" si="248"/>
        <v>166.47659760934667</v>
      </c>
      <c r="B908">
        <f t="shared" si="265"/>
        <v>26.495573418647929</v>
      </c>
      <c r="C908" t="str">
        <f t="shared" si="249"/>
        <v>3.1648453948214-1036.93310248781i</v>
      </c>
      <c r="D908" t="str">
        <f t="shared" si="250"/>
        <v>3.47812499538737-600.685156486217i</v>
      </c>
      <c r="E908" t="str">
        <f t="shared" si="251"/>
        <v>162.469536468974+0.0197757472569298i</v>
      </c>
      <c r="F908" t="str">
        <f t="shared" si="252"/>
        <v>2.90990990916666-5637.05926032104i</v>
      </c>
      <c r="G908" t="str">
        <f t="shared" si="253"/>
        <v>0.999999999744584-0.0000159817533664153i</v>
      </c>
      <c r="H908" t="str">
        <f t="shared" si="254"/>
        <v>470.5917893347+0.637950690742218i</v>
      </c>
      <c r="I908" t="str">
        <f t="shared" si="255"/>
        <v>33.619226212857-17960.4570606922i</v>
      </c>
      <c r="K908" t="str">
        <f t="shared" si="256"/>
        <v>0.0106249002311635-0.000030385239778793i</v>
      </c>
      <c r="L908" t="str">
        <f t="shared" si="257"/>
        <v>0.00025-17.7507396520151i</v>
      </c>
      <c r="M908" t="str">
        <f t="shared" si="258"/>
        <v>0.0025-4.69872520200398i</v>
      </c>
      <c r="N908">
        <f t="shared" si="259"/>
        <v>90.174873114224297</v>
      </c>
      <c r="O908">
        <f t="shared" si="260"/>
        <v>60.315055233854054</v>
      </c>
      <c r="P908" s="3">
        <f t="shared" si="261"/>
        <v>60.315055233854054</v>
      </c>
      <c r="Q908" s="3">
        <f t="shared" si="262"/>
        <v>-89.825126885775703</v>
      </c>
      <c r="R908">
        <f t="shared" si="263"/>
        <v>90.174873114224297</v>
      </c>
      <c r="S908">
        <f t="shared" si="264"/>
        <v>2.649557341864793E-2</v>
      </c>
      <c r="T908">
        <f t="shared" si="247"/>
        <v>60.315055233854054</v>
      </c>
    </row>
    <row r="909" spans="1:20" x14ac:dyDescent="0.25">
      <c r="A909">
        <f t="shared" si="248"/>
        <v>167.10920868026218</v>
      </c>
      <c r="B909">
        <f t="shared" si="265"/>
        <v>26.596256597638792</v>
      </c>
      <c r="C909" t="str">
        <f t="shared" si="249"/>
        <v>3.16484521623344-1033.00772854633i</v>
      </c>
      <c r="D909" t="str">
        <f t="shared" si="250"/>
        <v>3.47812499535226-598.411194910021i</v>
      </c>
      <c r="E909" t="str">
        <f t="shared" si="251"/>
        <v>162.469536465225+0.0198508957351834i</v>
      </c>
      <c r="F909" t="str">
        <f t="shared" si="252"/>
        <v>2.90990990916101-5615.71952647457i</v>
      </c>
      <c r="G909" t="str">
        <f t="shared" si="253"/>
        <v>0.999999999742639-0.0000160424840291765i</v>
      </c>
      <c r="H909" t="str">
        <f t="shared" si="254"/>
        <v>470.591816396807+0.640374874623695i</v>
      </c>
      <c r="I909" t="str">
        <f t="shared" si="255"/>
        <v>33.6192256546767-17892.4666257846i</v>
      </c>
      <c r="K909" t="str">
        <f t="shared" si="256"/>
        <v>0.010624899471488-0.0000305007011757945i</v>
      </c>
      <c r="L909" t="str">
        <f t="shared" si="257"/>
        <v>0.00025-17.6835421916867i</v>
      </c>
      <c r="M909" t="str">
        <f t="shared" si="258"/>
        <v>0.0025-4.68093763897588i</v>
      </c>
      <c r="N909">
        <f t="shared" si="259"/>
        <v>90.175537608619763</v>
      </c>
      <c r="O909">
        <f t="shared" si="260"/>
        <v>60.282112179259968</v>
      </c>
      <c r="P909" s="3">
        <f t="shared" si="261"/>
        <v>60.282112179259968</v>
      </c>
      <c r="Q909" s="3">
        <f t="shared" si="262"/>
        <v>-89.824462391380237</v>
      </c>
      <c r="R909">
        <f t="shared" si="263"/>
        <v>90.175537608619763</v>
      </c>
      <c r="S909">
        <f t="shared" si="264"/>
        <v>2.6596256597638791E-2</v>
      </c>
      <c r="T909">
        <f t="shared" si="247"/>
        <v>60.282112179259968</v>
      </c>
    </row>
    <row r="910" spans="1:20" x14ac:dyDescent="0.25">
      <c r="A910">
        <f t="shared" si="248"/>
        <v>167.74422367324718</v>
      </c>
      <c r="B910">
        <f t="shared" si="265"/>
        <v>26.69732237270982</v>
      </c>
      <c r="C910" t="str">
        <f t="shared" si="249"/>
        <v>3.16484503628559-1029.09721476781i</v>
      </c>
      <c r="D910" t="str">
        <f t="shared" si="250"/>
        <v>3.47812499531687-596.145841679763i</v>
      </c>
      <c r="E910" t="str">
        <f t="shared" si="251"/>
        <v>162.469536461445+0.0199263297849662i</v>
      </c>
      <c r="F910" t="str">
        <f t="shared" si="252"/>
        <v>2.90990990915531-5594.4605766388i</v>
      </c>
      <c r="G910" t="str">
        <f t="shared" si="253"/>
        <v>0.999999999740679-0.0000161034454684557i</v>
      </c>
      <c r="H910" t="str">
        <f t="shared" si="254"/>
        <v>470.591843664979+0.642808270075012i</v>
      </c>
      <c r="I910" t="str">
        <f t="shared" si="255"/>
        <v>33.6192250922465-17824.7335800165i</v>
      </c>
      <c r="K910" t="str">
        <f t="shared" si="256"/>
        <v>0.0106248987060281-0.0000306166012973348i</v>
      </c>
      <c r="L910" t="str">
        <f t="shared" si="257"/>
        <v>0.00025-17.6165991150495i</v>
      </c>
      <c r="M910" t="str">
        <f t="shared" si="258"/>
        <v>0.0025-4.66321741280721i</v>
      </c>
      <c r="N910">
        <f t="shared" si="259"/>
        <v>90.176204627825726</v>
      </c>
      <c r="O910">
        <f t="shared" si="260"/>
        <v>60.249169130546356</v>
      </c>
      <c r="P910" s="3">
        <f t="shared" si="261"/>
        <v>60.249169130546356</v>
      </c>
      <c r="Q910" s="3">
        <f t="shared" si="262"/>
        <v>-89.823795372174274</v>
      </c>
      <c r="R910">
        <f t="shared" si="263"/>
        <v>90.176204627825726</v>
      </c>
      <c r="S910">
        <f t="shared" si="264"/>
        <v>2.669732237270982E-2</v>
      </c>
      <c r="T910">
        <f t="shared" si="247"/>
        <v>60.249169130546356</v>
      </c>
    </row>
    <row r="911" spans="1:20" x14ac:dyDescent="0.25">
      <c r="A911">
        <f t="shared" si="248"/>
        <v>168.38165172320555</v>
      </c>
      <c r="B911">
        <f t="shared" si="265"/>
        <v>26.79877219772612</v>
      </c>
      <c r="C911" t="str">
        <f t="shared" si="249"/>
        <v>3.1648448549676-1025.20150489821i</v>
      </c>
      <c r="D911" t="str">
        <f t="shared" si="250"/>
        <v>3.4781249952812-593.889064207576i</v>
      </c>
      <c r="E911" t="str">
        <f t="shared" si="251"/>
        <v>162.469536457638+0.0200020504915273i</v>
      </c>
      <c r="F911" t="str">
        <f t="shared" si="252"/>
        <v>2.90990990914956-5573.2821049966i</v>
      </c>
      <c r="G911" t="str">
        <f t="shared" si="253"/>
        <v>0.999999999738705-0.000016164638561204i</v>
      </c>
      <c r="H911" t="str">
        <f t="shared" si="254"/>
        <v>470.591871140783+0.645250912096345i</v>
      </c>
      <c r="I911" t="str">
        <f t="shared" si="255"/>
        <v>33.619224525533-17757.256949025i</v>
      </c>
      <c r="K911" t="str">
        <f t="shared" si="256"/>
        <v>0.0106248979347398-0.0000307329418102376i</v>
      </c>
      <c r="L911" t="str">
        <f t="shared" si="257"/>
        <v>0.00025-17.5499094591048i</v>
      </c>
      <c r="M911" t="str">
        <f t="shared" si="258"/>
        <v>0.0025-4.64556426858658i</v>
      </c>
      <c r="N911">
        <f t="shared" si="259"/>
        <v>90.176874181433377</v>
      </c>
      <c r="O911">
        <f t="shared" si="260"/>
        <v>60.216226087758116</v>
      </c>
      <c r="P911" s="3">
        <f t="shared" si="261"/>
        <v>60.216226087758116</v>
      </c>
      <c r="Q911" s="3">
        <f t="shared" si="262"/>
        <v>-89.823125818566623</v>
      </c>
      <c r="R911">
        <f t="shared" si="263"/>
        <v>90.176874181433377</v>
      </c>
      <c r="S911">
        <f t="shared" si="264"/>
        <v>2.6798772197726119E-2</v>
      </c>
      <c r="T911">
        <f t="shared" si="247"/>
        <v>60.216226087758116</v>
      </c>
    </row>
    <row r="912" spans="1:20" x14ac:dyDescent="0.25">
      <c r="A912">
        <f t="shared" si="248"/>
        <v>169.02150199975372</v>
      </c>
      <c r="B912">
        <f t="shared" si="265"/>
        <v>26.90060753207748</v>
      </c>
      <c r="C912" t="str">
        <f t="shared" si="249"/>
        <v>3.164844672269-1021.32054289644i</v>
      </c>
      <c r="D912" t="str">
        <f t="shared" si="250"/>
        <v>3.47812499524527-591.640830028964i</v>
      </c>
      <c r="E912" t="str">
        <f t="shared" si="251"/>
        <v>162.469536453801+0.0200780589442515i</v>
      </c>
      <c r="F912" t="str">
        <f t="shared" si="252"/>
        <v>2.90990990914377-5552.18380688859i</v>
      </c>
      <c r="G912" t="str">
        <f t="shared" si="253"/>
        <v>0.999999999736715-0.0000162260641877043i</v>
      </c>
      <c r="H912" t="str">
        <f t="shared" si="254"/>
        <v>470.591898825801+0.647702835820856i</v>
      </c>
      <c r="I912" t="str">
        <f t="shared" si="255"/>
        <v>33.6192239545041-17690.0357621364i</v>
      </c>
      <c r="K912" t="str">
        <f t="shared" si="256"/>
        <v>0.0106248971575787-0.0000308497243876571i</v>
      </c>
      <c r="L912" t="str">
        <f t="shared" si="257"/>
        <v>0.00025-17.4834722644997i</v>
      </c>
      <c r="M912" t="str">
        <f t="shared" si="258"/>
        <v>0.0025-4.62797795236759i</v>
      </c>
      <c r="N912">
        <f t="shared" si="259"/>
        <v>90.177546279070398</v>
      </c>
      <c r="O912">
        <f t="shared" si="260"/>
        <v>60.183283050940375</v>
      </c>
      <c r="P912" s="3">
        <f t="shared" si="261"/>
        <v>60.183283050940375</v>
      </c>
      <c r="Q912" s="3">
        <f t="shared" si="262"/>
        <v>-89.822453720929602</v>
      </c>
      <c r="R912">
        <f t="shared" si="263"/>
        <v>90.177546279070398</v>
      </c>
      <c r="S912">
        <f t="shared" si="264"/>
        <v>2.6900607532077479E-2</v>
      </c>
      <c r="T912">
        <f t="shared" si="247"/>
        <v>60.183283050940375</v>
      </c>
    </row>
    <row r="913" spans="1:20" x14ac:dyDescent="0.25">
      <c r="A913">
        <f t="shared" si="248"/>
        <v>169.66378370735279</v>
      </c>
      <c r="B913">
        <f t="shared" si="265"/>
        <v>27.002829840699373</v>
      </c>
      <c r="C913" t="str">
        <f t="shared" si="249"/>
        <v>3.16484448817932-1017.45427293355i</v>
      </c>
      <c r="D913" t="str">
        <f t="shared" si="250"/>
        <v>3.47812499520907-589.401106802319i</v>
      </c>
      <c r="E913" t="str">
        <f t="shared" si="251"/>
        <v>162.469536449936+0.0201543562366581i</v>
      </c>
      <c r="F913" t="str">
        <f t="shared" si="252"/>
        <v>2.90990990913793-5531.16537880865i</v>
      </c>
      <c r="G913" t="str">
        <f t="shared" si="253"/>
        <v>0.99999999973471-0.0000162877232315849i</v>
      </c>
      <c r="H913" t="str">
        <f t="shared" si="254"/>
        <v>470.591926721627+0.65016407651518i</v>
      </c>
      <c r="I913" t="str">
        <f t="shared" si="255"/>
        <v>33.6192233791272-17623.0690523513i</v>
      </c>
      <c r="K913" t="str">
        <f t="shared" si="256"/>
        <v>0.0106248963745001-0.0000309669507091019i</v>
      </c>
      <c r="L913" t="str">
        <f t="shared" si="257"/>
        <v>0.00025-17.4172865755128i</v>
      </c>
      <c r="M913" t="str">
        <f t="shared" si="258"/>
        <v>0.0025-4.61045821116515i</v>
      </c>
      <c r="N913">
        <f t="shared" si="259"/>
        <v>90.178220930400897</v>
      </c>
      <c r="O913">
        <f t="shared" si="260"/>
        <v>60.15034002013855</v>
      </c>
      <c r="P913" s="3">
        <f t="shared" si="261"/>
        <v>60.15034002013855</v>
      </c>
      <c r="Q913" s="3">
        <f t="shared" si="262"/>
        <v>-89.821779069599103</v>
      </c>
      <c r="R913">
        <f t="shared" si="263"/>
        <v>90.178220930400897</v>
      </c>
      <c r="S913">
        <f t="shared" si="264"/>
        <v>2.7002829840699374E-2</v>
      </c>
      <c r="T913">
        <f t="shared" si="247"/>
        <v>60.15034002013855</v>
      </c>
    </row>
    <row r="914" spans="1:20" x14ac:dyDescent="0.25">
      <c r="A914">
        <f t="shared" si="248"/>
        <v>170.30850608544074</v>
      </c>
      <c r="B914">
        <f t="shared" si="265"/>
        <v>27.105440594094031</v>
      </c>
      <c r="C914" t="str">
        <f t="shared" si="249"/>
        <v>3.16484430268789-1013.60263939195i</v>
      </c>
      <c r="D914" t="str">
        <f t="shared" si="250"/>
        <v>3.47812499517259-587.169862308472i</v>
      </c>
      <c r="E914" t="str">
        <f t="shared" si="251"/>
        <v>162.46953644604+0.0202309434664266i</v>
      </c>
      <c r="F914" t="str">
        <f t="shared" si="252"/>
        <v>2.90990990913206-5510.22651839962i</v>
      </c>
      <c r="G914" t="str">
        <f t="shared" si="253"/>
        <v>0.99999999973269-0.0000163496165798319i</v>
      </c>
      <c r="H914" t="str">
        <f t="shared" si="254"/>
        <v>470.591954829865+0.652634669579904i</v>
      </c>
      <c r="I914" t="str">
        <f t="shared" si="255"/>
        <v>33.6192227993691-17556.3558563311i</v>
      </c>
      <c r="K914" t="str">
        <f t="shared" si="256"/>
        <v>0.0106248955854589-0.0000310846224604585i</v>
      </c>
      <c r="L914" t="str">
        <f t="shared" si="257"/>
        <v>0.00025-17.3513514400407i</v>
      </c>
      <c r="M914" t="str">
        <f t="shared" si="258"/>
        <v>0.0025-4.59300479295195i</v>
      </c>
      <c r="N914">
        <f t="shared" si="259"/>
        <v>90.178898145125743</v>
      </c>
      <c r="O914">
        <f t="shared" si="260"/>
        <v>60.117396995398437</v>
      </c>
      <c r="P914" s="3">
        <f t="shared" si="261"/>
        <v>60.117396995398437</v>
      </c>
      <c r="Q914" s="3">
        <f t="shared" si="262"/>
        <v>-89.821101854874257</v>
      </c>
      <c r="R914">
        <f t="shared" si="263"/>
        <v>90.178898145125743</v>
      </c>
      <c r="S914">
        <f t="shared" si="264"/>
        <v>2.7105440594094029E-2</v>
      </c>
      <c r="T914">
        <f t="shared" si="247"/>
        <v>60.117396995398437</v>
      </c>
    </row>
    <row r="915" spans="1:20" x14ac:dyDescent="0.25">
      <c r="A915">
        <f t="shared" si="248"/>
        <v>170.9556784085654</v>
      </c>
      <c r="B915">
        <f t="shared" si="265"/>
        <v>27.208441268351589</v>
      </c>
      <c r="C915" t="str">
        <f t="shared" si="249"/>
        <v>3.16484411578413-1009.76558686461i</v>
      </c>
      <c r="D915" t="str">
        <f t="shared" si="250"/>
        <v>3.47812499513584-584.947064450223i</v>
      </c>
      <c r="E915" t="str">
        <f t="shared" si="251"/>
        <v>162.469536442116+0.0203078217354018i</v>
      </c>
      <c r="F915" t="str">
        <f t="shared" si="252"/>
        <v>2.90990990912614-5489.366924449i</v>
      </c>
      <c r="G915" t="str">
        <f t="shared" si="253"/>
        <v>0.999999999730655-0.0000164117451228019i</v>
      </c>
      <c r="H915" t="str">
        <f t="shared" si="254"/>
        <v>470.591983152131+0.655114650550081i</v>
      </c>
      <c r="I915" t="str">
        <f t="shared" si="255"/>
        <v>33.619222215196-17489.895214384i</v>
      </c>
      <c r="K915" t="str">
        <f t="shared" si="256"/>
        <v>0.0106248947904098-0.000031202741334016i</v>
      </c>
      <c r="L915" t="str">
        <f t="shared" si="257"/>
        <v>0.00025-17.2856659095842i</v>
      </c>
      <c r="M915" t="str">
        <f t="shared" si="258"/>
        <v>0.0025-4.57561744665465i</v>
      </c>
      <c r="N915">
        <f t="shared" si="259"/>
        <v>90.179577932982653</v>
      </c>
      <c r="O915">
        <f t="shared" si="260"/>
        <v>60.084453976766284</v>
      </c>
      <c r="P915" s="3">
        <f t="shared" si="261"/>
        <v>60.084453976766284</v>
      </c>
      <c r="Q915" s="3">
        <f t="shared" si="262"/>
        <v>-89.820422067017347</v>
      </c>
      <c r="R915">
        <f t="shared" si="263"/>
        <v>90.179577932982653</v>
      </c>
      <c r="S915">
        <f t="shared" si="264"/>
        <v>2.7208441268351587E-2</v>
      </c>
      <c r="T915">
        <f t="shared" si="247"/>
        <v>60.084453976766284</v>
      </c>
    </row>
    <row r="916" spans="1:20" x14ac:dyDescent="0.25">
      <c r="A916">
        <f t="shared" si="248"/>
        <v>171.60530998651797</v>
      </c>
      <c r="B916">
        <f t="shared" si="265"/>
        <v>27.311833345171326</v>
      </c>
      <c r="C916" t="str">
        <f t="shared" si="249"/>
        <v>3.16484392745717-1005.94306015421i</v>
      </c>
      <c r="D916" t="str">
        <f t="shared" si="250"/>
        <v>3.4781249950988-582.732681251874i</v>
      </c>
      <c r="E916" t="str">
        <f t="shared" si="251"/>
        <v>162.469536438161+0.0203849921496252i</v>
      </c>
      <c r="F916" t="str">
        <f t="shared" si="252"/>
        <v>2.90990990912017-5468.58629688447i</v>
      </c>
      <c r="G916" t="str">
        <f t="shared" si="253"/>
        <v>0.999999999728604-0.0000164741097542347i</v>
      </c>
      <c r="H916" t="str">
        <f t="shared" si="254"/>
        <v>470.592011690059+0.657604055095796i</v>
      </c>
      <c r="I916" t="str">
        <f t="shared" si="255"/>
        <v>33.6192216265751-17423.6861704514i</v>
      </c>
      <c r="K916" t="str">
        <f t="shared" si="256"/>
        <v>0.0106248939893069-0.0000313213090284904i</v>
      </c>
      <c r="L916" t="str">
        <f t="shared" si="257"/>
        <v>0.00025-17.2202290392351i</v>
      </c>
      <c r="M916" t="str">
        <f t="shared" si="258"/>
        <v>0.0025-4.55829592215047i</v>
      </c>
      <c r="N916">
        <f t="shared" si="259"/>
        <v>90.180260303746238</v>
      </c>
      <c r="O916">
        <f t="shared" si="260"/>
        <v>60.05151096428834</v>
      </c>
      <c r="P916" s="3">
        <f t="shared" si="261"/>
        <v>60.05151096428834</v>
      </c>
      <c r="Q916" s="3">
        <f t="shared" si="262"/>
        <v>-89.819739696253762</v>
      </c>
      <c r="R916">
        <f t="shared" si="263"/>
        <v>90.180260303746238</v>
      </c>
      <c r="S916">
        <f t="shared" si="264"/>
        <v>2.7311833345171326E-2</v>
      </c>
      <c r="T916">
        <f t="shared" si="247"/>
        <v>60.05151096428834</v>
      </c>
    </row>
    <row r="917" spans="1:20" x14ac:dyDescent="0.25">
      <c r="A917">
        <f t="shared" si="248"/>
        <v>172.25741016446673</v>
      </c>
      <c r="B917">
        <f t="shared" si="265"/>
        <v>27.415618311882977</v>
      </c>
      <c r="C917" t="str">
        <f t="shared" si="249"/>
        <v>3.16484373769632-1002.13500427246i</v>
      </c>
      <c r="D917" t="str">
        <f t="shared" si="250"/>
        <v>3.47812499506147-580.526680858783i</v>
      </c>
      <c r="E917" t="str">
        <f t="shared" si="251"/>
        <v>162.469536434177+0.0204624558193364i</v>
      </c>
      <c r="F917" t="str">
        <f t="shared" si="252"/>
        <v>2.90990990911415-5447.88433676976i</v>
      </c>
      <c r="G917" t="str">
        <f t="shared" si="253"/>
        <v>0.999999999726537-0.0000165367113712666i</v>
      </c>
      <c r="H917" t="str">
        <f t="shared" si="254"/>
        <v>470.592040445285+0.660102919022567i</v>
      </c>
      <c r="I917" t="str">
        <f t="shared" si="255"/>
        <v>33.6192210334711-17357.7277720938i</v>
      </c>
      <c r="K917" t="str">
        <f t="shared" si="256"/>
        <v>0.0106248931821043-0.0000314403272490485i</v>
      </c>
      <c r="L917" t="str">
        <f t="shared" si="257"/>
        <v>0.00025-17.155039887662i</v>
      </c>
      <c r="M917" t="str">
        <f t="shared" si="258"/>
        <v>0.0025-4.54103997026348i</v>
      </c>
      <c r="N917">
        <f t="shared" si="259"/>
        <v>90.180945267228296</v>
      </c>
      <c r="O917">
        <f t="shared" si="260"/>
        <v>60.018567958011815</v>
      </c>
      <c r="P917" s="3">
        <f t="shared" si="261"/>
        <v>60.018567958011815</v>
      </c>
      <c r="Q917" s="3">
        <f t="shared" si="262"/>
        <v>-89.819054732771704</v>
      </c>
      <c r="R917">
        <f t="shared" si="263"/>
        <v>90.180945267228296</v>
      </c>
      <c r="S917">
        <f t="shared" si="264"/>
        <v>2.7415618311882977E-2</v>
      </c>
      <c r="T917">
        <f t="shared" si="247"/>
        <v>60.018567958011815</v>
      </c>
    </row>
    <row r="918" spans="1:20" x14ac:dyDescent="0.25">
      <c r="A918">
        <f t="shared" si="248"/>
        <v>172.91198832309172</v>
      </c>
      <c r="B918">
        <f t="shared" si="265"/>
        <v>27.519797661468132</v>
      </c>
      <c r="C918" t="str">
        <f t="shared" si="249"/>
        <v>3.16484354649051-998.341364439155i</v>
      </c>
      <c r="D918" t="str">
        <f t="shared" si="250"/>
        <v>3.47812499502387-578.329031536893i</v>
      </c>
      <c r="E918" t="str">
        <f t="shared" si="251"/>
        <v>162.469536430162+0.0205402138589977i</v>
      </c>
      <c r="F918" t="str">
        <f t="shared" si="252"/>
        <v>2.90990990910809-5427.26074630022i</v>
      </c>
      <c r="G918" t="str">
        <f t="shared" si="253"/>
        <v>0.999999999724455-0.0000165995508744429i</v>
      </c>
      <c r="H918" t="str">
        <f t="shared" si="254"/>
        <v>470.592069419473+0.662611278272002i</v>
      </c>
      <c r="I918" t="str">
        <f t="shared" si="255"/>
        <v>33.6192204358515-17292.0190704779i</v>
      </c>
      <c r="K918" t="str">
        <f t="shared" si="256"/>
        <v>0.0106248923687553-0.0000315597977073329i</v>
      </c>
      <c r="L918" t="str">
        <f t="shared" si="257"/>
        <v>0.00025-17.0900975170971i</v>
      </c>
      <c r="M918" t="str">
        <f t="shared" si="258"/>
        <v>0.0025-4.52384934276099i</v>
      </c>
      <c r="N918">
        <f t="shared" si="259"/>
        <v>90.181632833277845</v>
      </c>
      <c r="O918">
        <f t="shared" si="260"/>
        <v>59.985624957983539</v>
      </c>
      <c r="P918" s="3">
        <f t="shared" si="261"/>
        <v>59.985624957983539</v>
      </c>
      <c r="Q918" s="3">
        <f t="shared" si="262"/>
        <v>-89.818367166722155</v>
      </c>
      <c r="R918">
        <f t="shared" si="263"/>
        <v>90.181632833277845</v>
      </c>
      <c r="S918">
        <f t="shared" si="264"/>
        <v>2.7519797661468132E-2</v>
      </c>
      <c r="T918">
        <f t="shared" si="247"/>
        <v>59.985624957983539</v>
      </c>
    </row>
    <row r="919" spans="1:20" x14ac:dyDescent="0.25">
      <c r="A919">
        <f t="shared" si="248"/>
        <v>173.56905387871944</v>
      </c>
      <c r="B919">
        <f t="shared" si="265"/>
        <v>27.624372892581711</v>
      </c>
      <c r="C919" t="str">
        <f t="shared" si="249"/>
        <v>3.16484335382888-994.56208608156i</v>
      </c>
      <c r="D919" t="str">
        <f t="shared" si="250"/>
        <v>3.47812499498599-576.139701672284i</v>
      </c>
      <c r="E919" t="str">
        <f t="shared" si="251"/>
        <v>162.469536426117+0.020618267387306i</v>
      </c>
      <c r="F919" t="str">
        <f t="shared" si="252"/>
        <v>2.909909909102-5406.71522879862i</v>
      </c>
      <c r="G919" t="str">
        <f t="shared" si="253"/>
        <v>0.999999999722357-0.0000166626291677308i</v>
      </c>
      <c r="H919" t="str">
        <f t="shared" si="254"/>
        <v>470.592098614279+0.665129168922178i</v>
      </c>
      <c r="I919" t="str">
        <f t="shared" si="255"/>
        <v>33.6192198336809-17226.5591203617i</v>
      </c>
      <c r="K919" t="str">
        <f t="shared" si="256"/>
        <v>0.0106248915492134-0.0000316797221214867i</v>
      </c>
      <c r="L919" t="str">
        <f t="shared" si="257"/>
        <v>0.00025-17.0254009933224i</v>
      </c>
      <c r="M919" t="str">
        <f t="shared" si="258"/>
        <v>0.0025-4.50672379235005i</v>
      </c>
      <c r="N919">
        <f t="shared" si="259"/>
        <v>90.182323011781207</v>
      </c>
      <c r="O919">
        <f t="shared" si="260"/>
        <v>59.952681964251504</v>
      </c>
      <c r="P919" s="3">
        <f t="shared" si="261"/>
        <v>59.952681964251504</v>
      </c>
      <c r="Q919" s="3">
        <f t="shared" si="262"/>
        <v>-89.817676988218793</v>
      </c>
      <c r="R919">
        <f t="shared" si="263"/>
        <v>90.182323011781207</v>
      </c>
      <c r="S919">
        <f t="shared" si="264"/>
        <v>2.7624372892581711E-2</v>
      </c>
      <c r="T919">
        <f t="shared" si="247"/>
        <v>59.952681964251504</v>
      </c>
    </row>
    <row r="920" spans="1:20" x14ac:dyDescent="0.25">
      <c r="A920">
        <f t="shared" si="248"/>
        <v>174.22861628345859</v>
      </c>
      <c r="B920">
        <f t="shared" si="265"/>
        <v>27.729345509573523</v>
      </c>
      <c r="C920" t="str">
        <f t="shared" si="249"/>
        <v>3.16484315970022-990.797114833442i</v>
      </c>
      <c r="D920" t="str">
        <f t="shared" si="250"/>
        <v>3.4781249949478-573.958659770702i</v>
      </c>
      <c r="E920" t="str">
        <f t="shared" si="251"/>
        <v>162.469536422041+0.0206966175272114i</v>
      </c>
      <c r="F920" t="str">
        <f t="shared" si="252"/>
        <v>2.90990990909583-5386.24748871069i</v>
      </c>
      <c r="G920" t="str">
        <f t="shared" si="253"/>
        <v>0.999999999720243-0.0000167259471585328i</v>
      </c>
      <c r="H920" t="str">
        <f t="shared" si="254"/>
        <v>470.592128031392+0.667656627188273i</v>
      </c>
      <c r="I920" t="str">
        <f t="shared" si="255"/>
        <v>33.6192192269251-17161.3469800818i</v>
      </c>
      <c r="K920" t="str">
        <f t="shared" si="256"/>
        <v>0.0106248907234312-0.0000318001022161772i</v>
      </c>
      <c r="L920" t="str">
        <f t="shared" si="257"/>
        <v>0.00025-16.9609493856569i</v>
      </c>
      <c r="M920" t="str">
        <f t="shared" si="258"/>
        <v>0.0025-4.4896630726739i</v>
      </c>
      <c r="N920">
        <f t="shared" si="259"/>
        <v>90.183015812662404</v>
      </c>
      <c r="O920">
        <f t="shared" si="260"/>
        <v>59.919738976863258</v>
      </c>
      <c r="P920" s="3">
        <f t="shared" si="261"/>
        <v>59.919738976863258</v>
      </c>
      <c r="Q920" s="3">
        <f t="shared" si="262"/>
        <v>-89.816984187337596</v>
      </c>
      <c r="R920">
        <f t="shared" si="263"/>
        <v>90.183015812662404</v>
      </c>
      <c r="S920">
        <f t="shared" si="264"/>
        <v>2.7729345509573525E-2</v>
      </c>
      <c r="T920">
        <f t="shared" si="247"/>
        <v>59.919738976863258</v>
      </c>
    </row>
    <row r="921" spans="1:20" x14ac:dyDescent="0.25">
      <c r="A921">
        <f t="shared" si="248"/>
        <v>174.89068502533573</v>
      </c>
      <c r="B921">
        <f t="shared" si="265"/>
        <v>27.834717022509903</v>
      </c>
      <c r="C921" t="str">
        <f t="shared" si="249"/>
        <v>3.16484296409343-987.046396534447i</v>
      </c>
      <c r="D921" t="str">
        <f t="shared" si="250"/>
        <v>3.47812499490933-571.785874457136i</v>
      </c>
      <c r="E921" t="str">
        <f t="shared" si="251"/>
        <v>162.469536417933+0.0207752654059331i</v>
      </c>
      <c r="F921" t="str">
        <f t="shared" si="252"/>
        <v>2.90990990908964-5365.85723160121i</v>
      </c>
      <c r="G921" t="str">
        <f t="shared" si="253"/>
        <v>0.999999999718113-0.0000167895057576995i</v>
      </c>
      <c r="H921" t="str">
        <f t="shared" si="254"/>
        <v>470.5921576725+0.670193689422987i</v>
      </c>
      <c r="I921" t="str">
        <f t="shared" si="255"/>
        <v>33.6192186155488-17096.3817115398i</v>
      </c>
      <c r="K921" t="str">
        <f t="shared" si="256"/>
        <v>0.0106248898913613-0.0000319209397226215i</v>
      </c>
      <c r="L921" t="str">
        <f t="shared" si="257"/>
        <v>0.00025-16.8967417669426i</v>
      </c>
      <c r="M921" t="str">
        <f t="shared" si="258"/>
        <v>0.0025-4.47266693830833i</v>
      </c>
      <c r="N921">
        <f t="shared" si="259"/>
        <v>90.183711245882947</v>
      </c>
      <c r="O921">
        <f t="shared" si="260"/>
        <v>59.886795995867303</v>
      </c>
      <c r="P921" s="3">
        <f t="shared" si="261"/>
        <v>59.886795995867303</v>
      </c>
      <c r="Q921" s="3">
        <f t="shared" si="262"/>
        <v>-89.816288754117053</v>
      </c>
      <c r="R921">
        <f t="shared" si="263"/>
        <v>90.183711245882947</v>
      </c>
      <c r="S921">
        <f t="shared" si="264"/>
        <v>2.7834717022509902E-2</v>
      </c>
      <c r="T921">
        <f t="shared" si="247"/>
        <v>59.886795995867303</v>
      </c>
    </row>
    <row r="922" spans="1:20" x14ac:dyDescent="0.25">
      <c r="A922">
        <f t="shared" si="248"/>
        <v>175.55526962843203</v>
      </c>
      <c r="B922">
        <f t="shared" si="265"/>
        <v>27.940488947195441</v>
      </c>
      <c r="C922" t="str">
        <f t="shared" si="249"/>
        <v>3.16484276699722-983.309877229239i</v>
      </c>
      <c r="D922" t="str">
        <f t="shared" si="250"/>
        <v>3.47812499487057-569.621314475337i</v>
      </c>
      <c r="E922" t="str">
        <f t="shared" si="251"/>
        <v>162.469536413795+0.0208542121549702i</v>
      </c>
      <c r="F922" t="str">
        <f t="shared" si="252"/>
        <v>2.9099099090834-5345.54416414946i</v>
      </c>
      <c r="G922" t="str">
        <f t="shared" si="253"/>
        <v>0.999999999715966-0.0000168533058795426i</v>
      </c>
      <c r="H922" t="str">
        <f t="shared" si="254"/>
        <v>470.592187539311+0.672740392117155i</v>
      </c>
      <c r="I922" t="str">
        <f t="shared" si="255"/>
        <v>33.6192179995175-17031.6623801885i</v>
      </c>
      <c r="K922" t="str">
        <f t="shared" si="256"/>
        <v>0.0106248890529558-0.0000320422363786116i</v>
      </c>
      <c r="L922" t="str">
        <f t="shared" si="257"/>
        <v>0.00025-16.8327772135311i</v>
      </c>
      <c r="M922" t="str">
        <f t="shared" si="258"/>
        <v>0.0025-4.45573514475823i</v>
      </c>
      <c r="N922">
        <f t="shared" si="259"/>
        <v>90.184409321442288</v>
      </c>
      <c r="O922">
        <f t="shared" si="260"/>
        <v>59.853853021312339</v>
      </c>
      <c r="P922" s="3">
        <f t="shared" si="261"/>
        <v>59.853853021312339</v>
      </c>
      <c r="Q922" s="3">
        <f t="shared" si="262"/>
        <v>-89.815590678557712</v>
      </c>
      <c r="R922">
        <f t="shared" si="263"/>
        <v>90.184409321442288</v>
      </c>
      <c r="S922">
        <f t="shared" si="264"/>
        <v>2.794048894719544E-2</v>
      </c>
      <c r="T922">
        <f t="shared" si="247"/>
        <v>59.853853021312339</v>
      </c>
    </row>
    <row r="923" spans="1:20" x14ac:dyDescent="0.25">
      <c r="A923">
        <f t="shared" si="248"/>
        <v>176.22237965302008</v>
      </c>
      <c r="B923">
        <f t="shared" si="265"/>
        <v>28.046662805194785</v>
      </c>
      <c r="C923" t="str">
        <f t="shared" si="249"/>
        <v>3.16484256840031-979.587503166724i</v>
      </c>
      <c r="D923" t="str">
        <f t="shared" si="250"/>
        <v>3.47812499483151-567.464948687382i</v>
      </c>
      <c r="E923" t="str">
        <f t="shared" si="251"/>
        <v>162.469536409625+0.0209334589101285i</v>
      </c>
      <c r="F923" t="str">
        <f t="shared" si="252"/>
        <v>2.9099099090771-5325.30799414513i</v>
      </c>
      <c r="G923" t="str">
        <f t="shared" si="253"/>
        <v>0.999999999713803-0.0000169173484418482i</v>
      </c>
      <c r="H923" t="str">
        <f t="shared" si="254"/>
        <v>470.59221763354+0.675296771900187i</v>
      </c>
      <c r="I923" t="str">
        <f t="shared" si="255"/>
        <v>33.6192173787948-16967.1880550185i</v>
      </c>
      <c r="K923" t="str">
        <f t="shared" si="256"/>
        <v>0.0106248882081665-0.0000321639939285378i</v>
      </c>
      <c r="L923" t="str">
        <f t="shared" si="257"/>
        <v>0.00025-16.7690548052711i</v>
      </c>
      <c r="M923" t="str">
        <f t="shared" si="258"/>
        <v>0.0025-4.43886744845411i</v>
      </c>
      <c r="N923">
        <f t="shared" si="259"/>
        <v>90.185110049377784</v>
      </c>
      <c r="O923">
        <f t="shared" si="260"/>
        <v>59.820910053247331</v>
      </c>
      <c r="P923" s="3">
        <f t="shared" si="261"/>
        <v>59.820910053247331</v>
      </c>
      <c r="Q923" s="3">
        <f t="shared" si="262"/>
        <v>-89.814889950622216</v>
      </c>
      <c r="R923">
        <f t="shared" si="263"/>
        <v>90.185110049377784</v>
      </c>
      <c r="S923">
        <f t="shared" si="264"/>
        <v>2.8046662805194786E-2</v>
      </c>
      <c r="T923">
        <f t="shared" si="247"/>
        <v>59.820910053247331</v>
      </c>
    </row>
    <row r="924" spans="1:20" x14ac:dyDescent="0.25">
      <c r="A924">
        <f t="shared" si="248"/>
        <v>176.89202469570156</v>
      </c>
      <c r="B924">
        <f t="shared" si="265"/>
        <v>28.153240123854527</v>
      </c>
      <c r="C924" t="str">
        <f t="shared" si="249"/>
        <v>3.16484236829119-975.879220799291i</v>
      </c>
      <c r="D924" t="str">
        <f t="shared" si="250"/>
        <v>3.47812499479215-565.316746073223i</v>
      </c>
      <c r="E924" t="str">
        <f t="shared" si="251"/>
        <v>162.469536405423+0.0210130068115252i</v>
      </c>
      <c r="F924" t="str">
        <f t="shared" si="252"/>
        <v>2.90990990907076-5305.14843048412i</v>
      </c>
      <c r="G924" t="str">
        <f t="shared" si="253"/>
        <v>0.999999999711624-0.0000169816343658903i</v>
      </c>
      <c r="H924" t="str">
        <f t="shared" si="254"/>
        <v>470.592247956924+0.677862865540671i</v>
      </c>
      <c r="I924" t="str">
        <f t="shared" si="255"/>
        <v>33.6192167533457-16902.957808545i</v>
      </c>
      <c r="K924" t="str">
        <f t="shared" si="256"/>
        <v>0.0106248873569447-0.0000322862141234157i</v>
      </c>
      <c r="L924" t="str">
        <f t="shared" si="257"/>
        <v>0.00025-16.7055736254942i</v>
      </c>
      <c r="M924" t="str">
        <f t="shared" si="258"/>
        <v>0.0025-4.42206360674847i</v>
      </c>
      <c r="N924">
        <f t="shared" si="259"/>
        <v>90.185813439764942</v>
      </c>
      <c r="O924">
        <f t="shared" si="260"/>
        <v>59.787967091721598</v>
      </c>
      <c r="P924" s="3">
        <f t="shared" si="261"/>
        <v>59.787967091721598</v>
      </c>
      <c r="Q924" s="3">
        <f t="shared" si="262"/>
        <v>-89.814186560235058</v>
      </c>
      <c r="R924">
        <f t="shared" si="263"/>
        <v>90.185813439764942</v>
      </c>
      <c r="S924">
        <f t="shared" si="264"/>
        <v>2.8153240123854527E-2</v>
      </c>
      <c r="T924">
        <f t="shared" si="247"/>
        <v>59.787967091721598</v>
      </c>
    </row>
    <row r="925" spans="1:20" x14ac:dyDescent="0.25">
      <c r="A925">
        <f t="shared" si="248"/>
        <v>177.56421438954524</v>
      </c>
      <c r="B925">
        <f t="shared" si="265"/>
        <v>28.260222436325176</v>
      </c>
      <c r="C925" t="str">
        <f t="shared" si="249"/>
        <v>3.16484216665846-972.184976782082i</v>
      </c>
      <c r="D925" t="str">
        <f t="shared" si="250"/>
        <v>3.47812499475251-563.176675730251i</v>
      </c>
      <c r="E925" t="str">
        <f t="shared" si="251"/>
        <v>162.469536401189+0.0210928570036164i</v>
      </c>
      <c r="F925" t="str">
        <f t="shared" si="252"/>
        <v>2.90990990906437-5285.06518316439i</v>
      </c>
      <c r="G925" t="str">
        <f t="shared" si="253"/>
        <v>0.999999999709428-0.0000170461645764432i</v>
      </c>
      <c r="H925" t="str">
        <f t="shared" si="254"/>
        <v>470.592278511201+0.680438709946841i</v>
      </c>
      <c r="I925" t="str">
        <f t="shared" si="255"/>
        <v>33.6192161231338-16838.9707167944i</v>
      </c>
      <c r="K925" t="str">
        <f t="shared" si="256"/>
        <v>0.0106248864992416-0.00003240889872091i</v>
      </c>
      <c r="L925" t="str">
        <f t="shared" si="257"/>
        <v>0.00025-16.6423327610024i</v>
      </c>
      <c r="M925" t="str">
        <f t="shared" si="258"/>
        <v>0.0025-4.4053233779124i</v>
      </c>
      <c r="N925">
        <f t="shared" si="259"/>
        <v>90.186519502717417</v>
      </c>
      <c r="O925">
        <f t="shared" si="260"/>
        <v>59.755024136785202</v>
      </c>
      <c r="P925" s="3">
        <f t="shared" si="261"/>
        <v>59.755024136785202</v>
      </c>
      <c r="Q925" s="3">
        <f t="shared" si="262"/>
        <v>-89.813480497282583</v>
      </c>
      <c r="R925">
        <f t="shared" si="263"/>
        <v>90.186519502717417</v>
      </c>
      <c r="S925">
        <f t="shared" si="264"/>
        <v>2.8260222436325175E-2</v>
      </c>
      <c r="T925">
        <f t="shared" si="247"/>
        <v>59.755024136785202</v>
      </c>
    </row>
    <row r="926" spans="1:20" x14ac:dyDescent="0.25">
      <c r="A926">
        <f t="shared" si="248"/>
        <v>178.23895840422551</v>
      </c>
      <c r="B926">
        <f t="shared" si="265"/>
        <v>28.367611281583212</v>
      </c>
      <c r="C926" t="str">
        <f t="shared" si="249"/>
        <v>3.16484196349039-968.504717972132i</v>
      </c>
      <c r="D926" t="str">
        <f t="shared" si="250"/>
        <v>3.47812499471254-561.044706872827i</v>
      </c>
      <c r="E926" t="str">
        <f t="shared" si="251"/>
        <v>162.469536396925+0.0211730106352035i</v>
      </c>
      <c r="F926" t="str">
        <f t="shared" si="252"/>
        <v>2.90990990905792-5265.05796328159i</v>
      </c>
      <c r="G926" t="str">
        <f t="shared" si="253"/>
        <v>0.999999999707216-0.0000171109400017959i</v>
      </c>
      <c r="H926" t="str">
        <f t="shared" si="254"/>
        <v>470.592309298138+0.683024342167155i</v>
      </c>
      <c r="I926" t="str">
        <f t="shared" si="255"/>
        <v>33.6192154881231-16775.2258592908i</v>
      </c>
      <c r="K926" t="str">
        <f t="shared" si="256"/>
        <v>0.0106248856350076-0.0000325320494853601i</v>
      </c>
      <c r="L926" t="str">
        <f t="shared" si="257"/>
        <v>0.00025-16.5793313020546i</v>
      </c>
      <c r="M926" t="str">
        <f t="shared" si="258"/>
        <v>0.0025-4.3886465211321i</v>
      </c>
      <c r="N926">
        <f t="shared" si="259"/>
        <v>90.187228248387385</v>
      </c>
      <c r="O926">
        <f t="shared" si="260"/>
        <v>59.722081188488076</v>
      </c>
      <c r="P926" s="3">
        <f t="shared" si="261"/>
        <v>59.722081188488076</v>
      </c>
      <c r="Q926" s="3">
        <f t="shared" si="262"/>
        <v>-89.812771751612615</v>
      </c>
      <c r="R926">
        <f t="shared" si="263"/>
        <v>90.187228248387385</v>
      </c>
      <c r="S926">
        <f t="shared" si="264"/>
        <v>2.8367611281583213E-2</v>
      </c>
      <c r="T926">
        <f t="shared" si="247"/>
        <v>59.722081188488076</v>
      </c>
    </row>
    <row r="927" spans="1:20" x14ac:dyDescent="0.25">
      <c r="A927">
        <f t="shared" si="248"/>
        <v>178.91626644616156</v>
      </c>
      <c r="B927">
        <f t="shared" si="265"/>
        <v>28.475408204453228</v>
      </c>
      <c r="C927" t="str">
        <f t="shared" si="249"/>
        <v>3.16484175877536-964.838391427684i</v>
      </c>
      <c r="D927" t="str">
        <f t="shared" si="250"/>
        <v>3.47812499467228-558.920808831871i</v>
      </c>
      <c r="E927" t="str">
        <f t="shared" si="251"/>
        <v>162.469536392625+0.0212534688594631i</v>
      </c>
      <c r="F927" t="str">
        <f t="shared" si="252"/>
        <v>2.90990990905144-5245.12648302523i</v>
      </c>
      <c r="G927" t="str">
        <f t="shared" si="253"/>
        <v>0.999999999704986-0.0000171759615737644i</v>
      </c>
      <c r="H927" t="str">
        <f t="shared" si="254"/>
        <v>470.592340319498+0.685619799390779i</v>
      </c>
      <c r="I927" t="str">
        <f t="shared" si="255"/>
        <v>33.6192148482769-16711.7223190432i</v>
      </c>
      <c r="K927" t="str">
        <f t="shared" si="256"/>
        <v>0.0106248847641932-0.0000326556681878055i</v>
      </c>
      <c r="L927" t="str">
        <f t="shared" si="257"/>
        <v>0.00025-16.5165683423537i</v>
      </c>
      <c r="M927" t="str">
        <f t="shared" si="258"/>
        <v>0.0025-4.37203279650538i</v>
      </c>
      <c r="N927">
        <f t="shared" si="259"/>
        <v>90.18793968696545</v>
      </c>
      <c r="O927">
        <f t="shared" si="260"/>
        <v>59.689138246880795</v>
      </c>
      <c r="P927" s="3">
        <f t="shared" si="261"/>
        <v>59.689138246880795</v>
      </c>
      <c r="Q927" s="3">
        <f t="shared" si="262"/>
        <v>-89.81206031303455</v>
      </c>
      <c r="R927">
        <f t="shared" si="263"/>
        <v>90.18793968696545</v>
      </c>
      <c r="S927">
        <f t="shared" si="264"/>
        <v>2.8475408204453226E-2</v>
      </c>
      <c r="T927">
        <f t="shared" si="247"/>
        <v>59.689138246880795</v>
      </c>
    </row>
    <row r="928" spans="1:20" x14ac:dyDescent="0.25">
      <c r="A928">
        <f t="shared" si="248"/>
        <v>179.596148258657</v>
      </c>
      <c r="B928">
        <f t="shared" si="265"/>
        <v>28.583614755630151</v>
      </c>
      <c r="C928" t="str">
        <f t="shared" si="249"/>
        <v>3.16484155250162-961.185944407419i</v>
      </c>
      <c r="D928" t="str">
        <f t="shared" si="250"/>
        <v>3.47812499463172-556.804951054393i</v>
      </c>
      <c r="E928" t="str">
        <f t="shared" si="251"/>
        <v>162.469536388295+0.0213342328339401i</v>
      </c>
      <c r="F928" t="str">
        <f t="shared" si="252"/>
        <v>2.90990990904491-5225.27045567425i</v>
      </c>
      <c r="G928" t="str">
        <f t="shared" si="253"/>
        <v>0.99999999970274-0.000017241230227706i</v>
      </c>
      <c r="H928" t="str">
        <f t="shared" si="254"/>
        <v>470.592371577071+0.688225118948157i</v>
      </c>
      <c r="I928" t="str">
        <f t="shared" si="255"/>
        <v>33.6192142035583-16648.4591825317i</v>
      </c>
      <c r="K928" t="str">
        <f t="shared" si="256"/>
        <v>0.0106248838867482-0.0000327797566060111i</v>
      </c>
      <c r="L928" t="str">
        <f t="shared" si="257"/>
        <v>0.00025-16.4540429790333i</v>
      </c>
      <c r="M928" t="str">
        <f t="shared" si="258"/>
        <v>0.0025-4.35548196503824i</v>
      </c>
      <c r="N928">
        <f t="shared" si="259"/>
        <v>90.188653828680941</v>
      </c>
      <c r="O928">
        <f t="shared" si="260"/>
        <v>59.656195312014447</v>
      </c>
      <c r="P928" s="3">
        <f t="shared" si="261"/>
        <v>59.656195312014447</v>
      </c>
      <c r="Q928" s="3">
        <f t="shared" si="262"/>
        <v>-89.811346171319059</v>
      </c>
      <c r="R928">
        <f t="shared" si="263"/>
        <v>90.188653828680941</v>
      </c>
      <c r="S928">
        <f t="shared" si="264"/>
        <v>2.8583614755630152E-2</v>
      </c>
      <c r="T928">
        <f t="shared" si="247"/>
        <v>59.656195312014447</v>
      </c>
    </row>
    <row r="929" spans="1:20" x14ac:dyDescent="0.25">
      <c r="A929">
        <f t="shared" si="248"/>
        <v>180.27861362203987</v>
      </c>
      <c r="B929">
        <f t="shared" si="265"/>
        <v>28.692232491701546</v>
      </c>
      <c r="C929" t="str">
        <f t="shared" si="249"/>
        <v>3.1648413446572-957.547324369634i</v>
      </c>
      <c r="D929" t="str">
        <f t="shared" si="250"/>
        <v>3.47812499459084-554.697103103068i</v>
      </c>
      <c r="E929" t="str">
        <f t="shared" si="251"/>
        <v>162.469536383932+0.0214153037205932i</v>
      </c>
      <c r="F929" t="str">
        <f t="shared" si="252"/>
        <v>2.90990990903832-5205.48959559302i</v>
      </c>
      <c r="G929" t="str">
        <f t="shared" si="253"/>
        <v>0.999999999700476-0.000017306746902532i</v>
      </c>
      <c r="H929" t="str">
        <f t="shared" si="254"/>
        <v>470.592403072658+0.69084033831156i</v>
      </c>
      <c r="I929" t="str">
        <f t="shared" si="255"/>
        <v>33.6192135539309-16585.435539695i</v>
      </c>
      <c r="K929" t="str">
        <f t="shared" si="256"/>
        <v>0.010624883002622-0.0000329043165244927i</v>
      </c>
      <c r="L929" t="str">
        <f t="shared" si="257"/>
        <v>0.00025-16.3917543126453i</v>
      </c>
      <c r="M929" t="str">
        <f t="shared" si="258"/>
        <v>0.0025-4.33899378864139i</v>
      </c>
      <c r="N929">
        <f t="shared" si="259"/>
        <v>90.189370683802011</v>
      </c>
      <c r="O929">
        <f t="shared" si="260"/>
        <v>59.623252383940155</v>
      </c>
      <c r="P929" s="3">
        <f t="shared" si="261"/>
        <v>59.623252383940155</v>
      </c>
      <c r="Q929" s="3">
        <f t="shared" si="262"/>
        <v>-89.810629316197989</v>
      </c>
      <c r="R929">
        <f t="shared" si="263"/>
        <v>90.189370683802011</v>
      </c>
      <c r="S929">
        <f t="shared" si="264"/>
        <v>2.8692232491701546E-2</v>
      </c>
      <c r="T929">
        <f t="shared" si="247"/>
        <v>59.623252383940155</v>
      </c>
    </row>
    <row r="930" spans="1:20" x14ac:dyDescent="0.25">
      <c r="A930">
        <f t="shared" si="248"/>
        <v>180.96367235380364</v>
      </c>
      <c r="B930">
        <f t="shared" si="265"/>
        <v>28.801262975170012</v>
      </c>
      <c r="C930" t="str">
        <f t="shared" si="249"/>
        <v>3.16484113523025-953.922478971573i</v>
      </c>
      <c r="D930" t="str">
        <f t="shared" si="250"/>
        <v>3.47812499454965-552.597234655796i</v>
      </c>
      <c r="E930" t="str">
        <f t="shared" si="251"/>
        <v>162.469536379534+0.0214966826857955i</v>
      </c>
      <c r="F930" t="str">
        <f t="shared" si="252"/>
        <v>2.90990990903168-5185.78361822722i</v>
      </c>
      <c r="G930" t="str">
        <f t="shared" si="253"/>
        <v>0.999999999698196-0.0000173725125407221i</v>
      </c>
      <c r="H930" t="str">
        <f t="shared" si="254"/>
        <v>470.592434808062+0.693465495095551i</v>
      </c>
      <c r="I930" t="str">
        <f t="shared" si="255"/>
        <v>33.6192128993561-16522.6504839166i</v>
      </c>
      <c r="K930" t="str">
        <f t="shared" si="256"/>
        <v>0.010624882111764-0.000033029349734543i</v>
      </c>
      <c r="L930" t="str">
        <f t="shared" si="257"/>
        <v>0.00025-16.3297014471461i</v>
      </c>
      <c r="M930" t="str">
        <f t="shared" si="258"/>
        <v>0.0025-4.32256803012691i</v>
      </c>
      <c r="N930">
        <f t="shared" si="259"/>
        <v>90.190090262635792</v>
      </c>
      <c r="O930">
        <f t="shared" si="260"/>
        <v>59.590309462709726</v>
      </c>
      <c r="P930" s="3">
        <f t="shared" si="261"/>
        <v>59.590309462709726</v>
      </c>
      <c r="Q930" s="3">
        <f t="shared" si="262"/>
        <v>-89.809909737364208</v>
      </c>
      <c r="R930">
        <f t="shared" si="263"/>
        <v>90.190090262635792</v>
      </c>
      <c r="S930">
        <f t="shared" si="264"/>
        <v>2.8801262975170012E-2</v>
      </c>
      <c r="T930">
        <f t="shared" si="247"/>
        <v>59.590309462709726</v>
      </c>
    </row>
    <row r="931" spans="1:20" x14ac:dyDescent="0.25">
      <c r="A931">
        <f t="shared" si="248"/>
        <v>181.65133430874809</v>
      </c>
      <c r="B931">
        <f t="shared" si="265"/>
        <v>28.910707774475657</v>
      </c>
      <c r="C931" t="str">
        <f t="shared" si="249"/>
        <v>3.16484092420864-950.311356068619i</v>
      </c>
      <c r="D931" t="str">
        <f t="shared" si="250"/>
        <v>3.47812499450815-550.505315505267i</v>
      </c>
      <c r="E931" t="str">
        <f t="shared" si="251"/>
        <v>162.469536375104+0.0215783709003439i</v>
      </c>
      <c r="F931" t="str">
        <f t="shared" si="252"/>
        <v>2.909909909025-5166.15224009978i</v>
      </c>
      <c r="G931" t="str">
        <f t="shared" si="253"/>
        <v>0.999999999695898-0.0000174385280883367i</v>
      </c>
      <c r="H931" t="str">
        <f t="shared" si="254"/>
        <v>470.592466785119+0.696100627057616i</v>
      </c>
      <c r="I931" t="str">
        <f t="shared" si="255"/>
        <v>33.6192122397973-16460.1031120127i</v>
      </c>
      <c r="K931" t="str">
        <f t="shared" si="256"/>
        <v>0.0106248812141227-0.0000331548580342562i</v>
      </c>
      <c r="L931" t="str">
        <f t="shared" si="257"/>
        <v>0.00025-16.2678834898846i</v>
      </c>
      <c r="M931" t="str">
        <f t="shared" si="258"/>
        <v>0.0025-4.30620445320473i</v>
      </c>
      <c r="N931">
        <f t="shared" si="259"/>
        <v>90.190812575528568</v>
      </c>
      <c r="O931">
        <f t="shared" si="260"/>
        <v>59.557366548375306</v>
      </c>
      <c r="P931" s="3">
        <f t="shared" si="261"/>
        <v>59.557366548375306</v>
      </c>
      <c r="Q931" s="3">
        <f t="shared" si="262"/>
        <v>-89.809187424471432</v>
      </c>
      <c r="R931">
        <f t="shared" si="263"/>
        <v>90.190812575528568</v>
      </c>
      <c r="S931">
        <f t="shared" si="264"/>
        <v>2.8910707774475658E-2</v>
      </c>
      <c r="T931">
        <f t="shared" si="247"/>
        <v>59.557366548375306</v>
      </c>
    </row>
    <row r="932" spans="1:20" x14ac:dyDescent="0.25">
      <c r="A932">
        <f t="shared" si="248"/>
        <v>182.34160937912134</v>
      </c>
      <c r="B932">
        <f t="shared" si="265"/>
        <v>29.020568464018666</v>
      </c>
      <c r="C932" t="str">
        <f t="shared" si="249"/>
        <v>3.16484071158024-946.713903713539i</v>
      </c>
      <c r="D932" t="str">
        <f t="shared" si="250"/>
        <v>3.47812499446634-548.421315558518i</v>
      </c>
      <c r="E932" t="str">
        <f t="shared" si="251"/>
        <v>162.469536370639+0.0216603695394949i</v>
      </c>
      <c r="F932" t="str">
        <f t="shared" si="252"/>
        <v>2.90990990901827-5146.59517880671i</v>
      </c>
      <c r="G932" t="str">
        <f t="shared" si="253"/>
        <v>0.999999999693582-0.0000175047944950318i</v>
      </c>
      <c r="H932" t="str">
        <f t="shared" si="254"/>
        <v>470.592499005667+0.698745772098656i</v>
      </c>
      <c r="I932" t="str">
        <f t="shared" si="255"/>
        <v>33.6192115752164-16397.7925242182i</v>
      </c>
      <c r="K932" t="str">
        <f t="shared" si="256"/>
        <v>0.0106248803096465-0.0000332808432285551i</v>
      </c>
      <c r="L932" t="str">
        <f t="shared" si="257"/>
        <v>0.00025-16.2062995515885i</v>
      </c>
      <c r="M932" t="str">
        <f t="shared" si="258"/>
        <v>0.0025-4.28990282247931i</v>
      </c>
      <c r="N932">
        <f t="shared" si="259"/>
        <v>90.191537632865831</v>
      </c>
      <c r="O932">
        <f t="shared" si="260"/>
        <v>59.524423640989227</v>
      </c>
      <c r="P932" s="3">
        <f t="shared" si="261"/>
        <v>59.524423640989227</v>
      </c>
      <c r="Q932" s="3">
        <f t="shared" si="262"/>
        <v>-89.808462367134169</v>
      </c>
      <c r="R932">
        <f t="shared" si="263"/>
        <v>90.191537632865831</v>
      </c>
      <c r="S932">
        <f t="shared" si="264"/>
        <v>2.9020568464018667E-2</v>
      </c>
      <c r="T932">
        <f t="shared" si="247"/>
        <v>59.524423640989227</v>
      </c>
    </row>
    <row r="933" spans="1:20" x14ac:dyDescent="0.25">
      <c r="A933">
        <f t="shared" si="248"/>
        <v>183.03450749476201</v>
      </c>
      <c r="B933">
        <f t="shared" si="265"/>
        <v>29.130846624181938</v>
      </c>
      <c r="C933" t="str">
        <f t="shared" si="249"/>
        <v>3.1648404973329-943.130070155806i</v>
      </c>
      <c r="D933" t="str">
        <f t="shared" si="250"/>
        <v>3.4781249944242-546.345204836511i</v>
      </c>
      <c r="E933" t="str">
        <f t="shared" si="251"/>
        <v>162.469536366142+0.0217426797829678i</v>
      </c>
      <c r="F933" t="str">
        <f t="shared" si="252"/>
        <v>2.90990990901147-5127.11215301311i</v>
      </c>
      <c r="G933" t="str">
        <f t="shared" si="253"/>
        <v>0.999999999691249-0.000017571312714072i</v>
      </c>
      <c r="H933" t="str">
        <f t="shared" si="254"/>
        <v>470.592531471553+0.701400968263511i</v>
      </c>
      <c r="I933" t="str">
        <f t="shared" si="255"/>
        <v>33.619210905574-16335.7178241741i</v>
      </c>
      <c r="K933" t="str">
        <f t="shared" si="256"/>
        <v>0.0106248793982835-0.0000334073071292163i</v>
      </c>
      <c r="L933" t="str">
        <f t="shared" si="257"/>
        <v>0.00025-16.1449487463524i</v>
      </c>
      <c r="M933" t="str">
        <f t="shared" si="258"/>
        <v>0.0025-4.27366290344622i</v>
      </c>
      <c r="N933">
        <f t="shared" si="259"/>
        <v>90.192265445072536</v>
      </c>
      <c r="O933">
        <f t="shared" si="260"/>
        <v>59.4914807406047</v>
      </c>
      <c r="P933" s="3">
        <f t="shared" si="261"/>
        <v>59.4914807406047</v>
      </c>
      <c r="Q933" s="3">
        <f t="shared" si="262"/>
        <v>-89.807734554927464</v>
      </c>
      <c r="R933">
        <f t="shared" si="263"/>
        <v>90.192265445072536</v>
      </c>
      <c r="S933">
        <f t="shared" si="264"/>
        <v>2.9130846624181937E-2</v>
      </c>
      <c r="T933">
        <f t="shared" si="247"/>
        <v>59.4914807406047</v>
      </c>
    </row>
    <row r="934" spans="1:20" x14ac:dyDescent="0.25">
      <c r="A934">
        <f t="shared" si="248"/>
        <v>183.73003862324211</v>
      </c>
      <c r="B934">
        <f t="shared" si="265"/>
        <v>29.241543841353831</v>
      </c>
      <c r="C934" t="str">
        <f t="shared" si="249"/>
        <v>3.1648402814542-939.559803840741i</v>
      </c>
      <c r="D934" t="str">
        <f t="shared" si="250"/>
        <v>3.47812499438174-544.276953473697i</v>
      </c>
      <c r="E934" t="str">
        <f t="shared" si="251"/>
        <v>162.46953636161+0.0218253028149718i</v>
      </c>
      <c r="F934" t="str">
        <f t="shared" si="252"/>
        <v>2.90990990900463-5107.70288244914i</v>
      </c>
      <c r="G934" t="str">
        <f t="shared" si="253"/>
        <v>0.999999999688898-0.000017638083702344i</v>
      </c>
      <c r="H934" t="str">
        <f t="shared" si="254"/>
        <v>470.592564184654+0.704066253741598i</v>
      </c>
      <c r="I934" t="str">
        <f t="shared" si="255"/>
        <v>33.6192102308332-16273.8781189155i</v>
      </c>
      <c r="K934" t="str">
        <f t="shared" si="256"/>
        <v>0.0106248784799811-0.0000335342515548963i</v>
      </c>
      <c r="L934" t="str">
        <f t="shared" si="257"/>
        <v>0.00025-16.0838301916242i</v>
      </c>
      <c r="M934" t="str">
        <f t="shared" si="258"/>
        <v>0.0025-4.25748446248876i</v>
      </c>
      <c r="N934">
        <f t="shared" si="259"/>
        <v>90.192996022613215</v>
      </c>
      <c r="O934">
        <f t="shared" si="260"/>
        <v>59.458537847274741</v>
      </c>
      <c r="P934" s="3">
        <f t="shared" si="261"/>
        <v>59.458537847274741</v>
      </c>
      <c r="Q934" s="3">
        <f t="shared" si="262"/>
        <v>-89.807003977386785</v>
      </c>
      <c r="R934">
        <f t="shared" si="263"/>
        <v>90.192996022613215</v>
      </c>
      <c r="S934">
        <f t="shared" si="264"/>
        <v>2.9241543841353832E-2</v>
      </c>
      <c r="T934">
        <f t="shared" si="247"/>
        <v>59.458537847274741</v>
      </c>
    </row>
    <row r="935" spans="1:20" x14ac:dyDescent="0.25">
      <c r="A935">
        <f t="shared" si="248"/>
        <v>184.42821277001042</v>
      </c>
      <c r="B935">
        <f t="shared" si="265"/>
        <v>29.352661707950976</v>
      </c>
      <c r="C935" t="str">
        <f t="shared" si="249"/>
        <v>3.16484006393177-936.003053408878i</v>
      </c>
      <c r="D935" t="str">
        <f t="shared" si="250"/>
        <v>3.47812499433897-542.216531717588i</v>
      </c>
      <c r="E935" t="str">
        <f t="shared" si="251"/>
        <v>162.469536357042+0.0219082398242108i</v>
      </c>
      <c r="F935" t="str">
        <f t="shared" si="252"/>
        <v>2.90990990899774-5088.36708790592i</v>
      </c>
      <c r="G935" t="str">
        <f t="shared" si="253"/>
        <v>0.999999999686529-0.000017705108420371i</v>
      </c>
      <c r="H935" t="str">
        <f t="shared" si="254"/>
        <v>470.592597146845+0.70674166686732i</v>
      </c>
      <c r="I935" t="str">
        <f t="shared" si="255"/>
        <v>33.6192095509537-16212.2725188572i</v>
      </c>
      <c r="K935" t="str">
        <f t="shared" si="256"/>
        <v>0.0106248775546866-0.0000336616783311574i</v>
      </c>
      <c r="L935" t="str">
        <f t="shared" si="257"/>
        <v>0.00025-16.0229430081931i</v>
      </c>
      <c r="M935" t="str">
        <f t="shared" si="258"/>
        <v>0.0025-4.24136726687465i</v>
      </c>
      <c r="N935">
        <f t="shared" si="259"/>
        <v>90.193729375992078</v>
      </c>
      <c r="O935">
        <f t="shared" si="260"/>
        <v>59.425594961053207</v>
      </c>
      <c r="P935" s="3">
        <f t="shared" si="261"/>
        <v>59.425594961053207</v>
      </c>
      <c r="Q935" s="3">
        <f t="shared" si="262"/>
        <v>-89.806270624007922</v>
      </c>
      <c r="R935">
        <f t="shared" si="263"/>
        <v>90.193729375992078</v>
      </c>
      <c r="S935">
        <f t="shared" si="264"/>
        <v>2.9352661707950974E-2</v>
      </c>
      <c r="T935">
        <f t="shared" si="247"/>
        <v>59.425594961053207</v>
      </c>
    </row>
    <row r="936" spans="1:20" x14ac:dyDescent="0.25">
      <c r="A936">
        <f t="shared" si="248"/>
        <v>185.12903997853647</v>
      </c>
      <c r="B936">
        <f t="shared" si="265"/>
        <v>29.46420182244119</v>
      </c>
      <c r="C936" t="str">
        <f t="shared" si="249"/>
        <v>3.16483984475306-932.459767695168i</v>
      </c>
      <c r="D936" t="str">
        <f t="shared" si="250"/>
        <v>3.47812499429587-540.163909928321i</v>
      </c>
      <c r="E936" t="str">
        <f t="shared" si="251"/>
        <v>162.469536352442+0.0219914920039063i</v>
      </c>
      <c r="F936" t="str">
        <f t="shared" si="252"/>
        <v>2.9099099089908-5069.10449123154i</v>
      </c>
      <c r="G936" t="str">
        <f t="shared" si="253"/>
        <v>0.999999999684142-0.000017772387832326i</v>
      </c>
      <c r="H936" t="str">
        <f t="shared" si="254"/>
        <v>470.592630360031+0.70942724612078i</v>
      </c>
      <c r="I936" t="str">
        <f t="shared" si="255"/>
        <v>33.6192088658978-16150.900137782i</v>
      </c>
      <c r="K936" t="str">
        <f t="shared" si="256"/>
        <v>0.0106248766223466-0.0000337895892904946i</v>
      </c>
      <c r="L936" t="str">
        <f t="shared" si="257"/>
        <v>0.00025-15.9622863201764i</v>
      </c>
      <c r="M936" t="str">
        <f t="shared" si="258"/>
        <v>0.0025-4.22531108475258i</v>
      </c>
      <c r="N936">
        <f t="shared" si="259"/>
        <v>90.194465515753279</v>
      </c>
      <c r="O936">
        <f t="shared" si="260"/>
        <v>59.3926520819942</v>
      </c>
      <c r="P936" s="3">
        <f t="shared" si="261"/>
        <v>59.3926520819942</v>
      </c>
      <c r="Q936" s="3">
        <f t="shared" si="262"/>
        <v>-89.805534484246721</v>
      </c>
      <c r="R936">
        <f t="shared" si="263"/>
        <v>90.194465515753279</v>
      </c>
      <c r="S936">
        <f t="shared" si="264"/>
        <v>2.946420182244119E-2</v>
      </c>
      <c r="T936">
        <f t="shared" si="247"/>
        <v>59.3926520819942</v>
      </c>
    </row>
    <row r="937" spans="1:20" x14ac:dyDescent="0.25">
      <c r="A937">
        <f t="shared" si="248"/>
        <v>185.83253033045492</v>
      </c>
      <c r="B937">
        <f t="shared" si="265"/>
        <v>29.576165789366467</v>
      </c>
      <c r="C937" t="str">
        <f t="shared" si="249"/>
        <v>3.16483962390544-928.929895728244i</v>
      </c>
      <c r="D937" t="str">
        <f t="shared" si="250"/>
        <v>3.47812499425242-538.119058578243i</v>
      </c>
      <c r="E937" t="str">
        <f t="shared" si="251"/>
        <v>162.469536347805+0.0220750605518233i</v>
      </c>
      <c r="F937" t="str">
        <f t="shared" si="252"/>
        <v>2.90990990898379-5049.91481532707i</v>
      </c>
      <c r="G937" t="str">
        <f t="shared" si="253"/>
        <v>0.999999999681737-0.0000178399229060459i</v>
      </c>
      <c r="H937" t="str">
        <f t="shared" si="254"/>
        <v>470.592663826115+0.71212303012817i</v>
      </c>
      <c r="I937" t="str">
        <f t="shared" si="255"/>
        <v>33.6192081756249-16089.7600928275i</v>
      </c>
      <c r="K937" t="str">
        <f t="shared" si="256"/>
        <v>0.0106248756829076-0.0000339179862723608i</v>
      </c>
      <c r="L937" t="str">
        <f t="shared" si="257"/>
        <v>0.00025-15.9018592550074i</v>
      </c>
      <c r="M937" t="str">
        <f t="shared" si="258"/>
        <v>0.0025-4.20931568514901i</v>
      </c>
      <c r="N937">
        <f t="shared" si="259"/>
        <v>90.19520445248088</v>
      </c>
      <c r="O937">
        <f t="shared" si="260"/>
        <v>59.359709210152161</v>
      </c>
      <c r="P937" s="3">
        <f t="shared" si="261"/>
        <v>59.359709210152161</v>
      </c>
      <c r="Q937" s="3">
        <f t="shared" si="262"/>
        <v>-89.80479554751912</v>
      </c>
      <c r="R937">
        <f t="shared" si="263"/>
        <v>90.19520445248088</v>
      </c>
      <c r="S937">
        <f t="shared" si="264"/>
        <v>2.9576165789366466E-2</v>
      </c>
      <c r="T937">
        <f t="shared" si="247"/>
        <v>59.359709210152161</v>
      </c>
    </row>
    <row r="938" spans="1:20" x14ac:dyDescent="0.25">
      <c r="A938">
        <f t="shared" si="248"/>
        <v>186.53869394571063</v>
      </c>
      <c r="B938">
        <f t="shared" si="265"/>
        <v>29.688555219366059</v>
      </c>
      <c r="C938" t="str">
        <f t="shared" si="249"/>
        <v>3.16483940137631-925.413386729731i</v>
      </c>
      <c r="D938" t="str">
        <f t="shared" si="250"/>
        <v>3.47812499420865-536.081948251483i</v>
      </c>
      <c r="E938" t="str">
        <f t="shared" si="251"/>
        <v>162.469536343134+0.0221589466702732i</v>
      </c>
      <c r="F938" t="str">
        <f t="shared" si="252"/>
        <v>2.90990990897674-5030.79778414261i</v>
      </c>
      <c r="G938" t="str">
        <f t="shared" si="253"/>
        <v>0.999999999679314-0.0000179077146130454i</v>
      </c>
      <c r="H938" t="str">
        <f t="shared" si="254"/>
        <v>470.592697547027+0.71482905766244i</v>
      </c>
      <c r="I938" t="str">
        <f t="shared" si="255"/>
        <v>33.6192074800955-16028.8515044738i</v>
      </c>
      <c r="K938" t="str">
        <f t="shared" si="256"/>
        <v>0.0106248747363155-0.0000340468711231938i</v>
      </c>
      <c r="L938" t="str">
        <f t="shared" si="257"/>
        <v>0.00025-15.8416609434224i</v>
      </c>
      <c r="M938" t="str">
        <f t="shared" si="258"/>
        <v>0.0025-4.19338083796476i</v>
      </c>
      <c r="N938">
        <f t="shared" si="259"/>
        <v>90.195946196799241</v>
      </c>
      <c r="O938">
        <f t="shared" si="260"/>
        <v>59.326766345582193</v>
      </c>
      <c r="P938" s="3">
        <f t="shared" si="261"/>
        <v>59.326766345582193</v>
      </c>
      <c r="Q938" s="3">
        <f t="shared" si="262"/>
        <v>-89.804053803200759</v>
      </c>
      <c r="R938">
        <f t="shared" si="263"/>
        <v>90.195946196799241</v>
      </c>
      <c r="S938">
        <f t="shared" si="264"/>
        <v>2.9688555219366058E-2</v>
      </c>
      <c r="T938">
        <f t="shared" si="247"/>
        <v>59.326766345582193</v>
      </c>
    </row>
    <row r="939" spans="1:20" x14ac:dyDescent="0.25">
      <c r="A939">
        <f t="shared" si="248"/>
        <v>187.24754098270435</v>
      </c>
      <c r="B939">
        <f t="shared" si="265"/>
        <v>29.801371729199651</v>
      </c>
      <c r="C939" t="str">
        <f t="shared" si="249"/>
        <v>3.16483917715274-921.910190113451i</v>
      </c>
      <c r="D939" t="str">
        <f t="shared" si="250"/>
        <v>3.47812499416457-534.052549643527i</v>
      </c>
      <c r="E939" t="str">
        <f t="shared" si="251"/>
        <v>162.469536338426+0.0222431515661393i</v>
      </c>
      <c r="F939" t="str">
        <f t="shared" si="252"/>
        <v>2.90990990896964-5011.75312267325i</v>
      </c>
      <c r="G939" t="str">
        <f t="shared" si="253"/>
        <v>0.999999999676872-0.0000179757639285311i</v>
      </c>
      <c r="H939" t="str">
        <f t="shared" si="254"/>
        <v>470.592731524707+0.717545367643842i</v>
      </c>
      <c r="I939" t="str">
        <f t="shared" si="255"/>
        <v>33.6192067792705-15968.1734965304i</v>
      </c>
      <c r="K939" t="str">
        <f t="shared" si="256"/>
        <v>0.0106248737825158-0.0000341762456964436i</v>
      </c>
      <c r="L939" t="str">
        <f t="shared" si="257"/>
        <v>0.00025-15.7816905194485i</v>
      </c>
      <c r="M939" t="str">
        <f t="shared" si="258"/>
        <v>0.0025-4.17750631397166i</v>
      </c>
      <c r="N939">
        <f t="shared" si="259"/>
        <v>90.196690759372927</v>
      </c>
      <c r="O939">
        <f t="shared" si="260"/>
        <v>59.293823488339534</v>
      </c>
      <c r="P939" s="3">
        <f t="shared" si="261"/>
        <v>59.293823488339534</v>
      </c>
      <c r="Q939" s="3">
        <f t="shared" si="262"/>
        <v>-89.803309240627073</v>
      </c>
      <c r="R939">
        <f t="shared" si="263"/>
        <v>90.196690759372927</v>
      </c>
      <c r="S939">
        <f t="shared" si="264"/>
        <v>2.9801371729199652E-2</v>
      </c>
      <c r="T939">
        <f t="shared" si="247"/>
        <v>59.293823488339534</v>
      </c>
    </row>
    <row r="940" spans="1:20" x14ac:dyDescent="0.25">
      <c r="A940">
        <f t="shared" si="248"/>
        <v>187.95908163843862</v>
      </c>
      <c r="B940">
        <f t="shared" si="265"/>
        <v>29.91461694177061</v>
      </c>
      <c r="C940" t="str">
        <f t="shared" si="249"/>
        <v>3.1648389512219-918.420255484758i</v>
      </c>
      <c r="D940" t="str">
        <f t="shared" si="250"/>
        <v>3.47812499412012-532.030833560788i</v>
      </c>
      <c r="E940" t="str">
        <f t="shared" si="251"/>
        <v>162.469536333684+0.0223276764508897i</v>
      </c>
      <c r="F940" t="str">
        <f t="shared" si="252"/>
        <v>2.90990990896247-4992.7805569551i</v>
      </c>
      <c r="G940" t="str">
        <f t="shared" si="253"/>
        <v>0.999999999674412-0.0000180440718314152i</v>
      </c>
      <c r="H940" t="str">
        <f t="shared" si="254"/>
        <v>470.592765761108+0.720271999140413i</v>
      </c>
      <c r="I940" t="str">
        <f t="shared" si="255"/>
        <v>33.6192060731084-15907.7251961236i</v>
      </c>
      <c r="K940" t="str">
        <f t="shared" si="256"/>
        <v>0.0106248728214537-0.000034306111852597i</v>
      </c>
      <c r="L940" t="str">
        <f t="shared" si="257"/>
        <v>0.00025-15.721947120391i</v>
      </c>
      <c r="M940" t="str">
        <f t="shared" si="258"/>
        <v>0.0025-4.16169188480938i</v>
      </c>
      <c r="N940">
        <f t="shared" si="259"/>
        <v>90.197438150907104</v>
      </c>
      <c r="O940">
        <f t="shared" si="260"/>
        <v>59.260880638480074</v>
      </c>
      <c r="P940" s="3">
        <f t="shared" si="261"/>
        <v>59.260880638480074</v>
      </c>
      <c r="Q940" s="3">
        <f t="shared" si="262"/>
        <v>-89.802561849092896</v>
      </c>
      <c r="R940">
        <f t="shared" si="263"/>
        <v>90.197438150907104</v>
      </c>
      <c r="S940">
        <f t="shared" si="264"/>
        <v>2.9914616941770611E-2</v>
      </c>
      <c r="T940">
        <f t="shared" ref="T940:T1003" si="266">P940</f>
        <v>59.260880638480074</v>
      </c>
    </row>
    <row r="941" spans="1:20" x14ac:dyDescent="0.25">
      <c r="A941">
        <f t="shared" ref="A941:A1004" si="267">2*PI()*B941</f>
        <v>188.6733261486647</v>
      </c>
      <c r="B941">
        <f t="shared" si="265"/>
        <v>30.02829248614934</v>
      </c>
      <c r="C941" t="str">
        <f t="shared" ref="C941:C1004" si="268">IMPRODUCT(D941,E941,$C$40,,K941,$C$41)</f>
        <v>3.16483872357077-914.943532639752i</v>
      </c>
      <c r="D941" t="str">
        <f t="shared" ref="D941:D1004" si="269">IMDIV(IMPRODUCT($C$37,$C$38,COMPLEX(1,A941/$C$38)),IMSUM(-1*A941*A941/$C$39,COMPLEX(0,1*A941)))</f>
        <v>3.47812499407535-530.016770920208i</v>
      </c>
      <c r="E941" t="str">
        <f t="shared" ref="E941:E1004" si="270">IMDIV(IMPRODUCT(IMSUM(F941,G941),$C$29,H941),IMSUM(1,I941))</f>
        <v>162.469536328904+0.022412522540605i</v>
      </c>
      <c r="F941" t="str">
        <f t="shared" ref="F941:F1004" si="271">IMDIV(IMPRODUCT($C$14,$C$15,COMPLEX(1,A941/$C$15)),IMSUM(-1*A941*A941/$C$16,COMPLEX(0,A941)))</f>
        <v>2.90990990895526-4973.87981406148i</v>
      </c>
      <c r="G941" t="str">
        <f t="shared" ref="G941:G1004" si="272">IMDIV(1,COMPLEX(1,A941*$C$9*$C$10))</f>
        <v>0.999999999671932-0.0000181126393043296i</v>
      </c>
      <c r="H941" t="str">
        <f t="shared" ref="H941:H1004" si="273">IMDIV($C$3,IMSUM(K941,COMPLEX(0,$C$28*A941)))</f>
        <v>470.592800258205+0.723008991368619i</v>
      </c>
      <c r="I941" t="str">
        <f t="shared" ref="I941:I1004" si="274">IMPRODUCT(F941,$C$29,H941,$C$31)</f>
        <v>33.619205361569-15847.5057336846i</v>
      </c>
      <c r="K941" t="str">
        <f t="shared" ref="K941:K1004" si="275">IF($C$26&lt;=0,IMDIV(1,IMSUM(IMDIV(1,L941),1/$C$18)),IMDIV(1,IMSUM(IMDIV(1,L941),1/$C$18,IMDIV(1,M941))))</f>
        <v>0.0106248718530738-0.0000344364714592057i</v>
      </c>
      <c r="L941" t="str">
        <f t="shared" ref="L941:L1004" si="276">IMSUM($C$21/$C$22,IMDIV(1,COMPLEX(0,$C$20*$C$22*A941)))</f>
        <v>0.00025-15.6624298868211i</v>
      </c>
      <c r="M941" t="str">
        <f t="shared" ref="M941:M1004" si="277">IMSUM($C$25/$C$26,IMDIV(1,COMPLEX(0,$C$24*$C$26*A941)))</f>
        <v>0.0025-4.14593732298205i</v>
      </c>
      <c r="N941">
        <f t="shared" ref="N941:N1004" si="278">ABS(R941)</f>
        <v>90.198188382147464</v>
      </c>
      <c r="O941">
        <f t="shared" ref="O941:O1004" si="279">ABS(P941)</f>
        <v>59.227937796059877</v>
      </c>
      <c r="P941" s="3">
        <f t="shared" ref="P941:P1004" si="280">20*LOG10(IMABS(C941))</f>
        <v>59.227937796059877</v>
      </c>
      <c r="Q941" s="3">
        <f t="shared" ref="Q941:Q1004" si="281">IMARGUMENT(C941)*180/PI()</f>
        <v>-89.801811617852536</v>
      </c>
      <c r="R941">
        <f t="shared" ref="R941:R1004" si="282">IF(Q941&lt;0,Q941+180,Q941-180)</f>
        <v>90.198188382147464</v>
      </c>
      <c r="S941">
        <f t="shared" ref="S941:S1004" si="283">B941/1000</f>
        <v>3.0028292486149341E-2</v>
      </c>
      <c r="T941">
        <f t="shared" si="266"/>
        <v>59.227937796059877</v>
      </c>
    </row>
    <row r="942" spans="1:20" x14ac:dyDescent="0.25">
      <c r="A942">
        <f t="shared" si="267"/>
        <v>189.39028478802965</v>
      </c>
      <c r="B942">
        <f t="shared" ref="B942:B1005" si="284">B941*(1+B$42)</f>
        <v>30.142399997596709</v>
      </c>
      <c r="C942" t="str">
        <f t="shared" si="268"/>
        <v>3.16483849418623-911.479971564621i</v>
      </c>
      <c r="D942" t="str">
        <f t="shared" si="269"/>
        <v>3.47812499403024-528.010332748816i</v>
      </c>
      <c r="E942" t="str">
        <f t="shared" si="270"/>
        <v>162.469536324089+0.0224976910559769i</v>
      </c>
      <c r="F942" t="str">
        <f t="shared" si="271"/>
        <v>2.90990990894799-4955.05062209883i</v>
      </c>
      <c r="G942" t="str">
        <f t="shared" si="272"/>
        <v>0.999999999669434-0.0000181814673336406i</v>
      </c>
      <c r="H942" t="str">
        <f t="shared" si="273"/>
        <v>470.592835017981+0.725756383693902i</v>
      </c>
      <c r="I942" t="str">
        <f t="shared" si="274"/>
        <v>33.6192046446119-15787.514242936i</v>
      </c>
      <c r="K942" t="str">
        <f t="shared" si="275"/>
        <v>0.0106248708773204-0.0000345673263909134i</v>
      </c>
      <c r="L942" t="str">
        <f t="shared" si="276"/>
        <v>0.00025-15.6031379625633i</v>
      </c>
      <c r="M942" t="str">
        <f t="shared" si="277"/>
        <v>0.0025-4.130242401855i</v>
      </c>
      <c r="N942">
        <f t="shared" si="278"/>
        <v>90.198941463880544</v>
      </c>
      <c r="O942">
        <f t="shared" si="279"/>
        <v>59.194994961135691</v>
      </c>
      <c r="P942" s="3">
        <f t="shared" si="280"/>
        <v>59.194994961135691</v>
      </c>
      <c r="Q942" s="3">
        <f t="shared" si="281"/>
        <v>-89.801058536119456</v>
      </c>
      <c r="R942">
        <f t="shared" si="282"/>
        <v>90.198941463880544</v>
      </c>
      <c r="S942">
        <f t="shared" si="283"/>
        <v>3.0142399997596707E-2</v>
      </c>
      <c r="T942">
        <f t="shared" si="266"/>
        <v>59.194994961135691</v>
      </c>
    </row>
    <row r="943" spans="1:20" x14ac:dyDescent="0.25">
      <c r="A943">
        <f t="shared" si="267"/>
        <v>190.10996787022415</v>
      </c>
      <c r="B943">
        <f t="shared" si="284"/>
        <v>30.256941117587576</v>
      </c>
      <c r="C943" t="str">
        <f t="shared" si="268"/>
        <v>3.16483826305516-908.029522434884i</v>
      </c>
      <c r="D943" t="str">
        <f t="shared" si="269"/>
        <v>3.47812499398479-526.011490183329i</v>
      </c>
      <c r="E943" t="str">
        <f t="shared" si="270"/>
        <v>162.469536319237+0.0225831832223479i</v>
      </c>
      <c r="F943" t="str">
        <f t="shared" si="271"/>
        <v>2.90990990894067-4936.29271020292i</v>
      </c>
      <c r="G943" t="str">
        <f t="shared" si="272"/>
        <v>0.999999999666917-0.0000182505569094626i</v>
      </c>
      <c r="H943" t="str">
        <f t="shared" si="273"/>
        <v>470.592870042431+0.728514215631188i</v>
      </c>
      <c r="I943" t="str">
        <f t="shared" si="274"/>
        <v>33.6192039221949-15727.7498608801i</v>
      </c>
      <c r="K943" t="str">
        <f t="shared" si="275"/>
        <v>0.0106248698941375-0.0000346986785294816i</v>
      </c>
      <c r="L943" t="str">
        <f t="shared" si="276"/>
        <v>0.00025-15.5440704946835i</v>
      </c>
      <c r="M943" t="str">
        <f t="shared" si="277"/>
        <v>0.0025-4.11460689565151i</v>
      </c>
      <c r="N943">
        <f t="shared" si="278"/>
        <v>90.199697406933765</v>
      </c>
      <c r="O943">
        <f t="shared" si="279"/>
        <v>59.162052133764682</v>
      </c>
      <c r="P943" s="3">
        <f t="shared" si="280"/>
        <v>59.162052133764682</v>
      </c>
      <c r="Q943" s="3">
        <f t="shared" si="281"/>
        <v>-89.800302593066235</v>
      </c>
      <c r="R943">
        <f t="shared" si="282"/>
        <v>90.199697406933765</v>
      </c>
      <c r="S943">
        <f t="shared" si="283"/>
        <v>3.0256941117587578E-2</v>
      </c>
      <c r="T943">
        <f t="shared" si="266"/>
        <v>59.162052133764682</v>
      </c>
    </row>
    <row r="944" spans="1:20" x14ac:dyDescent="0.25">
      <c r="A944">
        <f t="shared" si="267"/>
        <v>190.832385748131</v>
      </c>
      <c r="B944">
        <f t="shared" si="284"/>
        <v>30.37191749383441</v>
      </c>
      <c r="C944" t="str">
        <f t="shared" si="268"/>
        <v>3.16483803016414-904.592135614647i</v>
      </c>
      <c r="D944" t="str">
        <f t="shared" si="269"/>
        <v>3.47812499393899-524.020214469721i</v>
      </c>
      <c r="E944" t="str">
        <f t="shared" si="270"/>
        <v>162.469536314348+0.0226690002697095i</v>
      </c>
      <c r="F944" t="str">
        <f t="shared" si="271"/>
        <v>2.90990990893329-4917.60580853487i</v>
      </c>
      <c r="G944" t="str">
        <f t="shared" si="272"/>
        <v>0.999999999664381-0.0000183199090256721i</v>
      </c>
      <c r="H944" t="str">
        <f t="shared" si="273"/>
        <v>470.59290533358+0.731282526845542i</v>
      </c>
      <c r="I944" t="str">
        <f t="shared" si="274"/>
        <v>33.6192031942772-15668.2117277863i</v>
      </c>
      <c r="K944" t="str">
        <f t="shared" si="275"/>
        <v>0.0106248689034683-0.0000348305297638168i</v>
      </c>
      <c r="L944" t="str">
        <f t="shared" si="276"/>
        <v>0.00025-15.4852266334763i</v>
      </c>
      <c r="M944" t="str">
        <f t="shared" si="277"/>
        <v>0.0025-4.09903057944961i</v>
      </c>
      <c r="N944">
        <f t="shared" si="278"/>
        <v>90.200456222175703</v>
      </c>
      <c r="O944">
        <f t="shared" si="279"/>
        <v>59.129109314004104</v>
      </c>
      <c r="P944" s="3">
        <f t="shared" si="280"/>
        <v>59.129109314004104</v>
      </c>
      <c r="Q944" s="3">
        <f t="shared" si="281"/>
        <v>-89.799543777824297</v>
      </c>
      <c r="R944">
        <f t="shared" si="282"/>
        <v>90.200456222175703</v>
      </c>
      <c r="S944">
        <f t="shared" si="283"/>
        <v>3.0371917493834409E-2</v>
      </c>
      <c r="T944">
        <f t="shared" si="266"/>
        <v>59.129109314004104</v>
      </c>
    </row>
    <row r="945" spans="1:20" x14ac:dyDescent="0.25">
      <c r="A945">
        <f t="shared" si="267"/>
        <v>191.55754881397391</v>
      </c>
      <c r="B945">
        <f t="shared" si="284"/>
        <v>30.48733078031098</v>
      </c>
      <c r="C945" t="str">
        <f t="shared" si="268"/>
        <v>3.16483779549988-901.167761655973i</v>
      </c>
      <c r="D945" t="str">
        <f t="shared" si="269"/>
        <v>3.47812499389283-522.036476962824i</v>
      </c>
      <c r="E945" t="str">
        <f t="shared" si="270"/>
        <v>162.469536309423+0.0227551434327355i</v>
      </c>
      <c r="F945" t="str">
        <f t="shared" si="271"/>
        <v>2.90990990892585-4898.98964827733i</v>
      </c>
      <c r="G945" t="str">
        <f t="shared" si="272"/>
        <v>0.999999999661825-0.0000183895246799226i</v>
      </c>
      <c r="H945" t="str">
        <f t="shared" si="273"/>
        <v>470.592940893449+0.734061357152663i</v>
      </c>
      <c r="I945" t="str">
        <f t="shared" si="274"/>
        <v>33.6192024608162-15608.8989871783i</v>
      </c>
      <c r="K945" t="str">
        <f t="shared" si="275"/>
        <v>0.010624867905256-0.0000349628819899985i</v>
      </c>
      <c r="L945" t="str">
        <f t="shared" si="276"/>
        <v>0.00025-15.426605532453i</v>
      </c>
      <c r="M945" t="str">
        <f t="shared" si="277"/>
        <v>0.0025-4.08351322917874i</v>
      </c>
      <c r="N945">
        <f t="shared" si="278"/>
        <v>90.201217920516171</v>
      </c>
      <c r="O945">
        <f t="shared" si="279"/>
        <v>59.096166501912151</v>
      </c>
      <c r="P945" s="3">
        <f t="shared" si="280"/>
        <v>59.096166501912151</v>
      </c>
      <c r="Q945" s="3">
        <f t="shared" si="281"/>
        <v>-89.798782079483829</v>
      </c>
      <c r="R945">
        <f t="shared" si="282"/>
        <v>90.201217920516171</v>
      </c>
      <c r="S945">
        <f t="shared" si="283"/>
        <v>3.0487330780310979E-2</v>
      </c>
      <c r="T945">
        <f t="shared" si="266"/>
        <v>59.096166501912151</v>
      </c>
    </row>
    <row r="946" spans="1:20" x14ac:dyDescent="0.25">
      <c r="A946">
        <f t="shared" si="267"/>
        <v>192.28546749946702</v>
      </c>
      <c r="B946">
        <f t="shared" si="284"/>
        <v>30.603182637276163</v>
      </c>
      <c r="C946" t="str">
        <f t="shared" si="268"/>
        <v>3.16483755904882-897.756351298074i</v>
      </c>
      <c r="D946" t="str">
        <f t="shared" si="269"/>
        <v>3.47812499384633-520.06024912591i</v>
      </c>
      <c r="E946" t="str">
        <f t="shared" si="270"/>
        <v>162.469536304459+0.0228416139507896i</v>
      </c>
      <c r="F946" t="str">
        <f t="shared" si="271"/>
        <v>2.90990990891836-4880.4439616306i</v>
      </c>
      <c r="G946" t="str">
        <f t="shared" si="272"/>
        <v>0.99999999965925-0.0000184594048736588i</v>
      </c>
      <c r="H946" t="str">
        <f t="shared" si="273"/>
        <v>470.59297672409+0.736850746519504i</v>
      </c>
      <c r="I946" t="str">
        <f t="shared" si="274"/>
        <v>33.6192017217703-15549.8107858227i</v>
      </c>
      <c r="K946" t="str">
        <f t="shared" si="275"/>
        <v>0.0106248668994431-0.0000350957371113054i</v>
      </c>
      <c r="L946" t="str">
        <f t="shared" si="276"/>
        <v>0.00025-15.3682063483294i</v>
      </c>
      <c r="M946" t="str">
        <f t="shared" si="277"/>
        <v>0.0025-4.06805462161658i</v>
      </c>
      <c r="N946">
        <f t="shared" si="278"/>
        <v>90.201982512906355</v>
      </c>
      <c r="O946">
        <f t="shared" si="279"/>
        <v>59.063223697547052</v>
      </c>
      <c r="P946" s="3">
        <f t="shared" si="280"/>
        <v>59.063223697547052</v>
      </c>
      <c r="Q946" s="3">
        <f t="shared" si="281"/>
        <v>-89.798017487093645</v>
      </c>
      <c r="R946">
        <f t="shared" si="282"/>
        <v>90.201982512906355</v>
      </c>
      <c r="S946">
        <f t="shared" si="283"/>
        <v>3.0603182637276162E-2</v>
      </c>
      <c r="T946">
        <f t="shared" si="266"/>
        <v>59.063223697547052</v>
      </c>
    </row>
    <row r="947" spans="1:20" x14ac:dyDescent="0.25">
      <c r="A947">
        <f t="shared" si="267"/>
        <v>193.01615227596497</v>
      </c>
      <c r="B947">
        <f t="shared" si="284"/>
        <v>30.719474731297812</v>
      </c>
      <c r="C947" t="str">
        <f t="shared" si="268"/>
        <v>3.16483732079739-894.357855466674i</v>
      </c>
      <c r="D947" t="str">
        <f t="shared" si="269"/>
        <v>3.47812499379947-518.091502530275i</v>
      </c>
      <c r="E947" t="str">
        <f t="shared" si="270"/>
        <v>162.469536299458+0.022928413067948i</v>
      </c>
      <c r="F947" t="str">
        <f t="shared" si="271"/>
        <v>2.90990990891081-4861.96848180874i</v>
      </c>
      <c r="G947" t="str">
        <f t="shared" si="272"/>
        <v>0.999999999656656-0.0000185295506121306i</v>
      </c>
      <c r="H947" t="str">
        <f t="shared" si="273"/>
        <v>470.593012827563+0.739650735064818i</v>
      </c>
      <c r="I947" t="str">
        <f t="shared" si="274"/>
        <v>33.6192009770965-15490.9462737158i</v>
      </c>
      <c r="K947" t="str">
        <f t="shared" si="275"/>
        <v>0.0106248658859717-0.000035229097038243i</v>
      </c>
      <c r="L947" t="str">
        <f t="shared" si="276"/>
        <v>0.00025-15.3100282410135i</v>
      </c>
      <c r="M947" t="str">
        <f t="shared" si="277"/>
        <v>0.0025-4.05265453438592i</v>
      </c>
      <c r="N947">
        <f t="shared" si="278"/>
        <v>90.202750010339003</v>
      </c>
      <c r="O947">
        <f t="shared" si="279"/>
        <v>59.030280900967682</v>
      </c>
      <c r="P947" s="3">
        <f t="shared" si="280"/>
        <v>59.030280900967682</v>
      </c>
      <c r="Q947" s="3">
        <f t="shared" si="281"/>
        <v>-89.797249989660997</v>
      </c>
      <c r="R947">
        <f t="shared" si="282"/>
        <v>90.202750010339003</v>
      </c>
      <c r="S947">
        <f t="shared" si="283"/>
        <v>3.0719474731297811E-2</v>
      </c>
      <c r="T947">
        <f t="shared" si="266"/>
        <v>59.030280900967682</v>
      </c>
    </row>
    <row r="948" spans="1:20" x14ac:dyDescent="0.25">
      <c r="A948">
        <f t="shared" si="267"/>
        <v>193.74961365461365</v>
      </c>
      <c r="B948">
        <f t="shared" si="284"/>
        <v>30.836208735276745</v>
      </c>
      <c r="C948" t="str">
        <f t="shared" si="268"/>
        <v>3.16483708073184-890.972225273267i</v>
      </c>
      <c r="D948" t="str">
        <f t="shared" si="269"/>
        <v>3.47812499375225-516.13020885484i</v>
      </c>
      <c r="E948" t="str">
        <f t="shared" si="270"/>
        <v>162.469536294419+0.0230155420330114i</v>
      </c>
      <c r="F948" t="str">
        <f t="shared" si="271"/>
        <v>2.9099099089032-4843.56294303576i</v>
      </c>
      <c r="G948" t="str">
        <f t="shared" si="272"/>
        <v>0.999999999654041-0.0000185999629044081i</v>
      </c>
      <c r="H948" t="str">
        <f t="shared" si="273"/>
        <v>470.593049205947+0.742461363059755i</v>
      </c>
      <c r="I948" t="str">
        <f t="shared" si="274"/>
        <v>33.6192002267523-15432.3046040718i</v>
      </c>
      <c r="K948" t="str">
        <f t="shared" si="275"/>
        <v>0.0106248648647835-0.0000353629636885713i</v>
      </c>
      <c r="L948" t="str">
        <f t="shared" si="276"/>
        <v>0.00025-15.2520703735938i</v>
      </c>
      <c r="M948" t="str">
        <f t="shared" si="277"/>
        <v>0.0025-4.03731274595131i</v>
      </c>
      <c r="N948">
        <f t="shared" si="278"/>
        <v>90.203520423848616</v>
      </c>
      <c r="O948">
        <f t="shared" si="279"/>
        <v>58.997338112233315</v>
      </c>
      <c r="P948" s="3">
        <f t="shared" si="280"/>
        <v>58.997338112233315</v>
      </c>
      <c r="Q948" s="3">
        <f t="shared" si="281"/>
        <v>-89.796479576151384</v>
      </c>
      <c r="R948">
        <f t="shared" si="282"/>
        <v>90.203520423848616</v>
      </c>
      <c r="S948">
        <f t="shared" si="283"/>
        <v>3.0836208735276746E-2</v>
      </c>
      <c r="T948">
        <f t="shared" si="266"/>
        <v>58.997338112233315</v>
      </c>
    </row>
    <row r="949" spans="1:20" x14ac:dyDescent="0.25">
      <c r="A949">
        <f t="shared" si="267"/>
        <v>194.48586218650121</v>
      </c>
      <c r="B949">
        <f t="shared" si="284"/>
        <v>30.953386328470799</v>
      </c>
      <c r="C949" t="str">
        <f t="shared" si="268"/>
        <v>3.16483683883842-887.599412014438i</v>
      </c>
      <c r="D949" t="str">
        <f t="shared" si="269"/>
        <v>3.47812499370469-514.176339885739i</v>
      </c>
      <c r="E949" t="str">
        <f t="shared" si="270"/>
        <v>162.469536289342+0.0231030020995312i</v>
      </c>
      <c r="F949" t="str">
        <f t="shared" si="271"/>
        <v>2.90990990889554-4825.22708054184i</v>
      </c>
      <c r="G949" t="str">
        <f t="shared" si="272"/>
        <v>0.999999999651407-0.0000186706427633956i</v>
      </c>
      <c r="H949" t="str">
        <f t="shared" si="273"/>
        <v>470.593085861331+0.745282670928414i</v>
      </c>
      <c r="I949" t="str">
        <f t="shared" si="274"/>
        <v>33.6191994706943-15373.8849333105i</v>
      </c>
      <c r="K949" t="str">
        <f t="shared" si="275"/>
        <v>0.0106248638358198-0.0000354973389873318i</v>
      </c>
      <c r="L949" t="str">
        <f t="shared" si="276"/>
        <v>0.00025-15.194331912327i</v>
      </c>
      <c r="M949" t="str">
        <f t="shared" si="277"/>
        <v>0.0025-4.02202903561597i</v>
      </c>
      <c r="N949">
        <f t="shared" si="278"/>
        <v>90.204293764511576</v>
      </c>
      <c r="O949">
        <f t="shared" si="279"/>
        <v>58.964395331403793</v>
      </c>
      <c r="P949" s="3">
        <f t="shared" si="280"/>
        <v>58.964395331403793</v>
      </c>
      <c r="Q949" s="3">
        <f t="shared" si="281"/>
        <v>-89.795706235488424</v>
      </c>
      <c r="R949">
        <f t="shared" si="282"/>
        <v>90.204293764511576</v>
      </c>
      <c r="S949">
        <f t="shared" si="283"/>
        <v>3.0953386328470799E-2</v>
      </c>
      <c r="T949">
        <f t="shared" si="266"/>
        <v>58.964395331403793</v>
      </c>
    </row>
    <row r="950" spans="1:20" x14ac:dyDescent="0.25">
      <c r="A950">
        <f t="shared" si="267"/>
        <v>195.22490846280991</v>
      </c>
      <c r="B950">
        <f t="shared" si="284"/>
        <v>31.07100919651899</v>
      </c>
      <c r="C950" t="str">
        <f t="shared" si="268"/>
        <v>3.16483659510314-884.239367171113i</v>
      </c>
      <c r="D950" t="str">
        <f t="shared" si="269"/>
        <v>3.47812499365675-512.229867515906i</v>
      </c>
      <c r="E950" t="str">
        <f t="shared" si="270"/>
        <v>162.469536284226+0.0231907945258275i</v>
      </c>
      <c r="F950" t="str">
        <f t="shared" si="271"/>
        <v>2.90990990888781-4806.9606305594i</v>
      </c>
      <c r="G950" t="str">
        <f t="shared" si="272"/>
        <v>0.999999999648753-0.0000187415912058468i</v>
      </c>
      <c r="H950" t="str">
        <f t="shared" si="273"/>
        <v>470.593122795831+0.748114699248463i</v>
      </c>
      <c r="I950" t="str">
        <f t="shared" si="274"/>
        <v>33.6191987088792-15315.6864210456i</v>
      </c>
      <c r="K950" t="str">
        <f t="shared" si="275"/>
        <v>0.0106248627990213-0.0000356322248668755i</v>
      </c>
      <c r="L950" t="str">
        <f t="shared" si="276"/>
        <v>0.00025-15.1368120266258i</v>
      </c>
      <c r="M950" t="str">
        <f t="shared" si="277"/>
        <v>0.0025-4.0068031835186i</v>
      </c>
      <c r="N950">
        <f t="shared" si="278"/>
        <v>90.205070043446256</v>
      </c>
      <c r="O950">
        <f t="shared" si="279"/>
        <v>58.931452558539057</v>
      </c>
      <c r="P950" s="3">
        <f t="shared" si="280"/>
        <v>58.931452558539057</v>
      </c>
      <c r="Q950" s="3">
        <f t="shared" si="281"/>
        <v>-89.794929956553744</v>
      </c>
      <c r="R950">
        <f t="shared" si="282"/>
        <v>90.205070043446256</v>
      </c>
      <c r="S950">
        <f t="shared" si="283"/>
        <v>3.1071009196518989E-2</v>
      </c>
      <c r="T950">
        <f t="shared" si="266"/>
        <v>58.931452558539057</v>
      </c>
    </row>
    <row r="951" spans="1:20" x14ac:dyDescent="0.25">
      <c r="A951">
        <f t="shared" si="267"/>
        <v>195.96676311496861</v>
      </c>
      <c r="B951">
        <f t="shared" si="284"/>
        <v>31.189079031465763</v>
      </c>
      <c r="C951" t="str">
        <f t="shared" si="268"/>
        <v>3.164836349512-880.89204240793i</v>
      </c>
      <c r="D951" t="str">
        <f t="shared" si="269"/>
        <v>3.47812499360844-510.290763744685i</v>
      </c>
      <c r="E951" t="str">
        <f t="shared" si="270"/>
        <v>162.469536279071+0.0232789205749947i</v>
      </c>
      <c r="F951" t="str">
        <f t="shared" si="271"/>
        <v>2.90990990888002-4788.76333031944i</v>
      </c>
      <c r="G951" t="str">
        <f t="shared" si="272"/>
        <v>0.999999999646078-0.0000188128092523787i</v>
      </c>
      <c r="H951" t="str">
        <f t="shared" si="273"/>
        <v>470.593160011568+0.750957488751666i</v>
      </c>
      <c r="I951" t="str">
        <f t="shared" si="274"/>
        <v>33.6191979412628-15257.7082300717i</v>
      </c>
      <c r="K951" t="str">
        <f t="shared" si="275"/>
        <v>0.0106248617543284-0.0000357676232668903i</v>
      </c>
      <c r="L951" t="str">
        <f t="shared" si="276"/>
        <v>0.00025-15.0795098890474i</v>
      </c>
      <c r="M951" t="str">
        <f t="shared" si="277"/>
        <v>0.0025-3.9916349706302i</v>
      </c>
      <c r="N951">
        <f t="shared" si="278"/>
        <v>90.205849271813278</v>
      </c>
      <c r="O951">
        <f t="shared" si="279"/>
        <v>58.89850979369988</v>
      </c>
      <c r="P951" s="3">
        <f t="shared" si="280"/>
        <v>58.89850979369988</v>
      </c>
      <c r="Q951" s="3">
        <f t="shared" si="281"/>
        <v>-89.794150728186722</v>
      </c>
      <c r="R951">
        <f t="shared" si="282"/>
        <v>90.205849271813278</v>
      </c>
      <c r="S951">
        <f t="shared" si="283"/>
        <v>3.1189079031465762E-2</v>
      </c>
      <c r="T951">
        <f t="shared" si="266"/>
        <v>58.89850979369988</v>
      </c>
    </row>
    <row r="952" spans="1:20" x14ac:dyDescent="0.25">
      <c r="A952">
        <f t="shared" si="267"/>
        <v>196.7114368148055</v>
      </c>
      <c r="B952">
        <f t="shared" si="284"/>
        <v>31.307597531785333</v>
      </c>
      <c r="C952" t="str">
        <f t="shared" si="268"/>
        <v>3.16483610205092-877.557389572502i</v>
      </c>
      <c r="D952" t="str">
        <f t="shared" si="269"/>
        <v>3.47812499355979-508.359000677421i</v>
      </c>
      <c r="E952" t="str">
        <f t="shared" si="270"/>
        <v>162.469536273876+0.0233673815149378i</v>
      </c>
      <c r="F952" t="str">
        <f t="shared" si="271"/>
        <v>2.90990990887219-4770.63491804772i</v>
      </c>
      <c r="G952" t="str">
        <f t="shared" si="272"/>
        <v>0.999999999643383-0.0000188842979274868i</v>
      </c>
      <c r="H952" t="str">
        <f t="shared" si="273"/>
        <v>470.593197510683+0.753811080324522i</v>
      </c>
      <c r="I952" t="str">
        <f t="shared" si="274"/>
        <v>33.6191971678012-15199.9495263533i</v>
      </c>
      <c r="K952" t="str">
        <f t="shared" si="275"/>
        <v>0.010624860701681-0.000035903536134429i</v>
      </c>
      <c r="L952" t="str">
        <f t="shared" si="276"/>
        <v>0.00025-15.0224246752814i</v>
      </c>
      <c r="M952" t="str">
        <f t="shared" si="277"/>
        <v>0.0025-3.97652417875095i</v>
      </c>
      <c r="N952">
        <f t="shared" si="278"/>
        <v>90.206631460815558</v>
      </c>
      <c r="O952">
        <f t="shared" si="279"/>
        <v>58.865567036947397</v>
      </c>
      <c r="P952" s="3">
        <f t="shared" si="280"/>
        <v>58.865567036947397</v>
      </c>
      <c r="Q952" s="3">
        <f t="shared" si="281"/>
        <v>-89.793368539184442</v>
      </c>
      <c r="R952">
        <f t="shared" si="282"/>
        <v>90.206631460815558</v>
      </c>
      <c r="S952">
        <f t="shared" si="283"/>
        <v>3.1307597531785331E-2</v>
      </c>
      <c r="T952">
        <f t="shared" si="266"/>
        <v>58.865567036947397</v>
      </c>
    </row>
    <row r="953" spans="1:20" x14ac:dyDescent="0.25">
      <c r="A953">
        <f t="shared" si="267"/>
        <v>197.45894027470177</v>
      </c>
      <c r="B953">
        <f t="shared" si="284"/>
        <v>31.42656640240612</v>
      </c>
      <c r="C953" t="str">
        <f t="shared" si="268"/>
        <v>3.16483585270561-874.235360694732i</v>
      </c>
      <c r="D953" t="str">
        <f t="shared" si="269"/>
        <v>3.47812499351074-506.434550525046i</v>
      </c>
      <c r="E953" t="str">
        <f t="shared" si="270"/>
        <v>162.469536268643+0.0234561786183706i</v>
      </c>
      <c r="F953" t="str">
        <f t="shared" si="271"/>
        <v>2.90990990886428-4752.57513296088i</v>
      </c>
      <c r="G953" t="str">
        <f t="shared" si="272"/>
        <v>0.999999999640668-0.0000189560582595599i</v>
      </c>
      <c r="H953" t="str">
        <f t="shared" si="273"/>
        <v>470.593235295333+0.756675515008838i</v>
      </c>
      <c r="I953" t="str">
        <f t="shared" si="274"/>
        <v>33.6191963884499-15142.4094790117i</v>
      </c>
      <c r="K953" t="str">
        <f t="shared" si="275"/>
        <v>0.0106248596410186-0.000036039965423938i</v>
      </c>
      <c r="L953" t="str">
        <f t="shared" si="276"/>
        <v>0.00025-14.9655555641376i</v>
      </c>
      <c r="M953" t="str">
        <f t="shared" si="277"/>
        <v>0.0025-3.96147059050702i</v>
      </c>
      <c r="N953">
        <f t="shared" si="278"/>
        <v>90.207416621698599</v>
      </c>
      <c r="O953">
        <f t="shared" si="279"/>
        <v>58.832624288343204</v>
      </c>
      <c r="P953" s="3">
        <f t="shared" si="280"/>
        <v>58.832624288343204</v>
      </c>
      <c r="Q953" s="3">
        <f t="shared" si="281"/>
        <v>-89.792583378301401</v>
      </c>
      <c r="R953">
        <f t="shared" si="282"/>
        <v>90.207416621698599</v>
      </c>
      <c r="S953">
        <f t="shared" si="283"/>
        <v>3.1426566402406118E-2</v>
      </c>
      <c r="T953">
        <f t="shared" si="266"/>
        <v>58.832624288343204</v>
      </c>
    </row>
    <row r="954" spans="1:20" x14ac:dyDescent="0.25">
      <c r="A954">
        <f t="shared" si="267"/>
        <v>198.20928424774564</v>
      </c>
      <c r="B954">
        <f t="shared" si="284"/>
        <v>31.545987354735264</v>
      </c>
      <c r="C954" t="str">
        <f t="shared" si="268"/>
        <v>3.16483560146174-870.925907986106i</v>
      </c>
      <c r="D954" t="str">
        <f t="shared" si="269"/>
        <v>3.47812499346133-504.517385603704i</v>
      </c>
      <c r="E954" t="str">
        <f t="shared" si="270"/>
        <v>162.46953626337+0.0235453131628538i</v>
      </c>
      <c r="F954" t="str">
        <f t="shared" si="271"/>
        <v>2.90990990885632-4734.58371526289i</v>
      </c>
      <c r="G954" t="str">
        <f t="shared" si="272"/>
        <v>0.999999999637932-0.0000190280912808941i</v>
      </c>
      <c r="H954" t="str">
        <f t="shared" si="273"/>
        <v>470.593273367698+0.75955083400228i</v>
      </c>
      <c r="I954" t="str">
        <f t="shared" si="274"/>
        <v>33.6191956031638-15085.0872603143i</v>
      </c>
      <c r="K954" t="str">
        <f t="shared" si="275"/>
        <v>0.01062485857228-0.0000361769130972827i</v>
      </c>
      <c r="L954" t="str">
        <f t="shared" si="276"/>
        <v>0.00025-14.908901737535i</v>
      </c>
      <c r="M954" t="str">
        <f t="shared" si="277"/>
        <v>0.0025-3.9464739893475i</v>
      </c>
      <c r="N954">
        <f t="shared" si="278"/>
        <v>90.208204765750494</v>
      </c>
      <c r="O954">
        <f t="shared" si="279"/>
        <v>58.79968154794922</v>
      </c>
      <c r="P954" s="3">
        <f t="shared" si="280"/>
        <v>58.79968154794922</v>
      </c>
      <c r="Q954" s="3">
        <f t="shared" si="281"/>
        <v>-89.791795234249506</v>
      </c>
      <c r="R954">
        <f t="shared" si="282"/>
        <v>90.208204765750494</v>
      </c>
      <c r="S954">
        <f t="shared" si="283"/>
        <v>3.1545987354735266E-2</v>
      </c>
      <c r="T954">
        <f t="shared" si="266"/>
        <v>58.79968154794922</v>
      </c>
    </row>
    <row r="955" spans="1:20" x14ac:dyDescent="0.25">
      <c r="A955">
        <f t="shared" si="267"/>
        <v>198.96247952788707</v>
      </c>
      <c r="B955">
        <f t="shared" si="284"/>
        <v>31.66586210668326</v>
      </c>
      <c r="C955" t="str">
        <f t="shared" si="268"/>
        <v>3.16483534830482-867.628983839044i</v>
      </c>
      <c r="D955" t="str">
        <f t="shared" si="269"/>
        <v>3.47812499341155-502.607478334334i</v>
      </c>
      <c r="E955" t="str">
        <f t="shared" si="270"/>
        <v>162.469536258057+0.0236347864308015i</v>
      </c>
      <c r="F955" t="str">
        <f t="shared" si="271"/>
        <v>2.9099099088483-4716.66040614118i</v>
      </c>
      <c r="G955" t="str">
        <f t="shared" si="272"/>
        <v>0.999999999635175-0.0000191003980277089i</v>
      </c>
      <c r="H955" t="str">
        <f t="shared" si="273"/>
        <v>470.593311729966+0.762437078659035i</v>
      </c>
      <c r="I955" t="str">
        <f t="shared" si="274"/>
        <v>33.6191948118985-15027.9820456618i</v>
      </c>
      <c r="K955" t="str">
        <f t="shared" si="275"/>
        <v>0.0106248574954038-0.0000363143811237794i</v>
      </c>
      <c r="L955" t="str">
        <f t="shared" si="276"/>
        <v>0.00025-14.8524623804891i</v>
      </c>
      <c r="M955" t="str">
        <f t="shared" si="277"/>
        <v>0.0025-3.93153415954124i</v>
      </c>
      <c r="N955">
        <f t="shared" si="278"/>
        <v>90.20899590430227</v>
      </c>
      <c r="O955">
        <f t="shared" si="279"/>
        <v>58.766738815828027</v>
      </c>
      <c r="P955" s="3">
        <f t="shared" si="280"/>
        <v>58.766738815828027</v>
      </c>
      <c r="Q955" s="3">
        <f t="shared" si="281"/>
        <v>-89.79100409569773</v>
      </c>
      <c r="R955">
        <f t="shared" si="282"/>
        <v>90.20899590430227</v>
      </c>
      <c r="S955">
        <f t="shared" si="283"/>
        <v>3.1665862106683262E-2</v>
      </c>
      <c r="T955">
        <f t="shared" si="266"/>
        <v>58.766738815828027</v>
      </c>
    </row>
    <row r="956" spans="1:20" x14ac:dyDescent="0.25">
      <c r="A956">
        <f t="shared" si="267"/>
        <v>199.71853695009307</v>
      </c>
      <c r="B956">
        <f t="shared" si="284"/>
        <v>31.786192382688657</v>
      </c>
      <c r="C956" t="str">
        <f t="shared" si="268"/>
        <v>3.16483509322034-864.344540826184i</v>
      </c>
      <c r="D956" t="str">
        <f t="shared" si="269"/>
        <v>3.47812499336138-500.704801242277i</v>
      </c>
      <c r="E956" t="str">
        <f t="shared" si="270"/>
        <v>162.469536252703+0.0237245997095034i</v>
      </c>
      <c r="F956" t="str">
        <f t="shared" si="271"/>
        <v>2.90990990884022-4698.80494776289i</v>
      </c>
      <c r="G956" t="str">
        <f t="shared" si="272"/>
        <v>0.999999999632397-0.0000191729795401609i</v>
      </c>
      <c r="H956" t="str">
        <f t="shared" si="273"/>
        <v>470.59335038434+0.765334290490319i</v>
      </c>
      <c r="I956" t="str">
        <f t="shared" si="274"/>
        <v>33.6191940146074-14971.0930135762i</v>
      </c>
      <c r="K956" t="str">
        <f t="shared" si="275"/>
        <v>0.0106248564103281-0.0000364523714802203i</v>
      </c>
      <c r="L956" t="str">
        <f t="shared" si="276"/>
        <v>0.00025-14.796236681101i</v>
      </c>
      <c r="M956" t="str">
        <f t="shared" si="277"/>
        <v>0.0025-3.91665088617378i</v>
      </c>
      <c r="N956">
        <f t="shared" si="278"/>
        <v>90.209790048727896</v>
      </c>
      <c r="O956">
        <f t="shared" si="279"/>
        <v>58.733796092042596</v>
      </c>
      <c r="P956" s="3">
        <f t="shared" si="280"/>
        <v>58.733796092042596</v>
      </c>
      <c r="Q956" s="3">
        <f t="shared" si="281"/>
        <v>-89.790209951272104</v>
      </c>
      <c r="R956">
        <f t="shared" si="282"/>
        <v>90.209790048727896</v>
      </c>
      <c r="S956">
        <f t="shared" si="283"/>
        <v>3.1786192382688656E-2</v>
      </c>
      <c r="T956">
        <f t="shared" si="266"/>
        <v>58.733796092042596</v>
      </c>
    </row>
    <row r="957" spans="1:20" x14ac:dyDescent="0.25">
      <c r="A957">
        <f t="shared" si="267"/>
        <v>200.47746739050342</v>
      </c>
      <c r="B957">
        <f t="shared" si="284"/>
        <v>31.906979913742877</v>
      </c>
      <c r="C957" t="str">
        <f t="shared" si="268"/>
        <v>3.16483483619358-861.072531699712i</v>
      </c>
      <c r="D957" t="str">
        <f t="shared" si="269"/>
        <v>3.47812499331083-498.809326956885i</v>
      </c>
      <c r="E957" t="str">
        <f t="shared" si="270"/>
        <v>162.469536247309+0.0238147542911374i</v>
      </c>
      <c r="F957" t="str">
        <f t="shared" si="271"/>
        <v>2.90990990883208-4681.01708327129i</v>
      </c>
      <c r="G957" t="str">
        <f t="shared" si="272"/>
        <v>0.999999999629598-0.0000192458368623596i</v>
      </c>
      <c r="H957" t="str">
        <f t="shared" si="273"/>
        <v>470.593389333049+0.768242511165055i</v>
      </c>
      <c r="I957" t="str">
        <f t="shared" si="274"/>
        <v>33.6191932112453-14914.4193456899i</v>
      </c>
      <c r="K957" t="str">
        <f t="shared" si="275"/>
        <v>0.0106248553169904-0.0000365908861509038i</v>
      </c>
      <c r="L957" t="str">
        <f t="shared" si="276"/>
        <v>0.00025-14.7402238305449i</v>
      </c>
      <c r="M957" t="str">
        <f t="shared" si="277"/>
        <v>0.0025-3.90182395514423i</v>
      </c>
      <c r="N957">
        <f t="shared" si="278"/>
        <v>90.210587210444487</v>
      </c>
      <c r="O957">
        <f t="shared" si="279"/>
        <v>58.700853376656426</v>
      </c>
      <c r="P957" s="3">
        <f t="shared" si="280"/>
        <v>58.700853376656426</v>
      </c>
      <c r="Q957" s="3">
        <f t="shared" si="281"/>
        <v>-89.789412789555513</v>
      </c>
      <c r="R957">
        <f t="shared" si="282"/>
        <v>90.210587210444487</v>
      </c>
      <c r="S957">
        <f t="shared" si="283"/>
        <v>3.1906979913742875E-2</v>
      </c>
      <c r="T957">
        <f t="shared" si="266"/>
        <v>58.700853376656426</v>
      </c>
    </row>
    <row r="958" spans="1:20" x14ac:dyDescent="0.25">
      <c r="A958">
        <f t="shared" si="267"/>
        <v>201.23928176658734</v>
      </c>
      <c r="B958">
        <f t="shared" si="284"/>
        <v>32.0282264374151</v>
      </c>
      <c r="C958" t="str">
        <f t="shared" si="268"/>
        <v>3.16483457720979-857.812909390667i</v>
      </c>
      <c r="D958" t="str">
        <f t="shared" si="269"/>
        <v>3.4781249932599-496.921028211122i</v>
      </c>
      <c r="E958" t="str">
        <f t="shared" si="270"/>
        <v>162.469536241873+0.0239052514728054i</v>
      </c>
      <c r="F958" t="str">
        <f t="shared" si="271"/>
        <v>2.90990990882387-4663.29655678196i</v>
      </c>
      <c r="G958" t="str">
        <f t="shared" si="272"/>
        <v>0.999999999626777-0.0000193189710423821i</v>
      </c>
      <c r="H958" t="str">
        <f t="shared" si="273"/>
        <v>470.593428578334+0.771161782510413i</v>
      </c>
      <c r="I958" t="str">
        <f t="shared" si="274"/>
        <v>33.6191924017654-14857.9602267332i</v>
      </c>
      <c r="K958" t="str">
        <f t="shared" si="275"/>
        <v>0.0106248542153278-0.0000367299271276618i</v>
      </c>
      <c r="L958" t="str">
        <f t="shared" si="276"/>
        <v>0.00025-14.6844230230573i</v>
      </c>
      <c r="M958" t="str">
        <f t="shared" si="277"/>
        <v>0.0025-3.88705315316222i</v>
      </c>
      <c r="N958">
        <f t="shared" si="278"/>
        <v>90.211387400912514</v>
      </c>
      <c r="O958">
        <f t="shared" si="279"/>
        <v>58.667910669733331</v>
      </c>
      <c r="P958" s="3">
        <f t="shared" si="280"/>
        <v>58.667910669733331</v>
      </c>
      <c r="Q958" s="3">
        <f t="shared" si="281"/>
        <v>-89.788612599087486</v>
      </c>
      <c r="R958">
        <f t="shared" si="282"/>
        <v>90.211387400912514</v>
      </c>
      <c r="S958">
        <f t="shared" si="283"/>
        <v>3.2028226437415097E-2</v>
      </c>
      <c r="T958">
        <f t="shared" si="266"/>
        <v>58.667910669733331</v>
      </c>
    </row>
    <row r="959" spans="1:20" x14ac:dyDescent="0.25">
      <c r="A959">
        <f t="shared" si="267"/>
        <v>202.00399103730038</v>
      </c>
      <c r="B959">
        <f t="shared" si="284"/>
        <v>32.14993369787728</v>
      </c>
      <c r="C959" t="str">
        <f t="shared" si="268"/>
        <v>3.16483431625399-854.565627008292i</v>
      </c>
      <c r="D959" t="str">
        <f t="shared" si="269"/>
        <v>3.47812499320857-495.039877841179i</v>
      </c>
      <c r="E959" t="str">
        <f t="shared" si="270"/>
        <v>162.469536236395+0.0239960925565241i</v>
      </c>
      <c r="F959" t="str">
        <f t="shared" si="271"/>
        <v>2.9099099088156-4645.64311337917i</v>
      </c>
      <c r="G959" t="str">
        <f t="shared" si="272"/>
        <v>0.999999999623935-0.000019392383132288i</v>
      </c>
      <c r="H959" t="str">
        <f t="shared" si="273"/>
        <v>470.593468122453+0.774092146512456i</v>
      </c>
      <c r="I959" t="str">
        <f t="shared" si="274"/>
        <v>33.6191915861218-14801.7148445226i</v>
      </c>
      <c r="K959" t="str">
        <f t="shared" si="275"/>
        <v>0.0106248531052769-0.0000368694964098891i</v>
      </c>
      <c r="L959" t="str">
        <f t="shared" si="276"/>
        <v>0.00025-14.6288334559248i</v>
      </c>
      <c r="M959" t="str">
        <f t="shared" si="277"/>
        <v>0.0025-3.87233826774479i</v>
      </c>
      <c r="N959">
        <f t="shared" si="278"/>
        <v>90.212190631635963</v>
      </c>
      <c r="O959">
        <f t="shared" si="279"/>
        <v>58.634967971337808</v>
      </c>
      <c r="P959" s="3">
        <f t="shared" si="280"/>
        <v>58.634967971337808</v>
      </c>
      <c r="Q959" s="3">
        <f t="shared" si="281"/>
        <v>-89.787809368364037</v>
      </c>
      <c r="R959">
        <f t="shared" si="282"/>
        <v>90.212190631635963</v>
      </c>
      <c r="S959">
        <f t="shared" si="283"/>
        <v>3.2149933697877282E-2</v>
      </c>
      <c r="T959">
        <f t="shared" si="266"/>
        <v>58.634967971337808</v>
      </c>
    </row>
    <row r="960" spans="1:20" x14ac:dyDescent="0.25">
      <c r="A960">
        <f t="shared" si="267"/>
        <v>202.77160620324213</v>
      </c>
      <c r="B960">
        <f t="shared" si="284"/>
        <v>32.272103445929211</v>
      </c>
      <c r="C960" t="str">
        <f t="shared" si="268"/>
        <v>3.16483405331131-851.330637839362i</v>
      </c>
      <c r="D960" t="str">
        <f t="shared" si="269"/>
        <v>3.47812499315686-493.165848786076i</v>
      </c>
      <c r="E960" t="str">
        <f t="shared" si="270"/>
        <v>162.469536230878+0.0240872788492691i</v>
      </c>
      <c r="F960" t="str">
        <f t="shared" si="271"/>
        <v>2.90990990880726-4628.05649911222i</v>
      </c>
      <c r="G960" t="str">
        <f t="shared" si="272"/>
        <v>0.999999999621072-0.000019466074188135i</v>
      </c>
      <c r="H960" t="str">
        <f t="shared" si="273"/>
        <v>470.593507967679+0.777033645316692i</v>
      </c>
      <c r="I960" t="str">
        <f t="shared" si="274"/>
        <v>33.6191907642669-14745.6823899493i</v>
      </c>
      <c r="K960" t="str">
        <f t="shared" si="275"/>
        <v>0.0106248519867739-0.0000370095960045716i</v>
      </c>
      <c r="L960" t="str">
        <f t="shared" si="276"/>
        <v>0.00025-14.5734543294728i</v>
      </c>
      <c r="M960" t="str">
        <f t="shared" si="277"/>
        <v>0.0025-3.85767908721337i</v>
      </c>
      <c r="N960">
        <f t="shared" si="278"/>
        <v>90.212996914162431</v>
      </c>
      <c r="O960">
        <f t="shared" si="279"/>
        <v>58.602025281534992</v>
      </c>
      <c r="P960" s="3">
        <f t="shared" si="280"/>
        <v>58.602025281534992</v>
      </c>
      <c r="Q960" s="3">
        <f t="shared" si="281"/>
        <v>-89.787003085837569</v>
      </c>
      <c r="R960">
        <f t="shared" si="282"/>
        <v>90.212996914162431</v>
      </c>
      <c r="S960">
        <f t="shared" si="283"/>
        <v>3.2272103445929214E-2</v>
      </c>
      <c r="T960">
        <f t="shared" si="266"/>
        <v>58.602025281534992</v>
      </c>
    </row>
    <row r="961" spans="1:20" x14ac:dyDescent="0.25">
      <c r="A961">
        <f t="shared" si="267"/>
        <v>203.54213830681445</v>
      </c>
      <c r="B961">
        <f t="shared" si="284"/>
        <v>32.394737439023743</v>
      </c>
      <c r="C961" t="str">
        <f t="shared" si="268"/>
        <v>3.1648337883665-848.107895347442i</v>
      </c>
      <c r="D961" t="str">
        <f t="shared" si="269"/>
        <v>3.47812499310476-491.298914087275i</v>
      </c>
      <c r="E961" t="str">
        <f t="shared" si="270"/>
        <v>162.469536225317+0.0241788116629857i</v>
      </c>
      <c r="F961" t="str">
        <f t="shared" si="271"/>
        <v>2.90990990879887-4610.53646099178i</v>
      </c>
      <c r="G961" t="str">
        <f t="shared" si="272"/>
        <v>0.999999999618187-0.0000195400452699935i</v>
      </c>
      <c r="H961" t="str">
        <f t="shared" si="273"/>
        <v>470.593548116307+0.779986321228724i</v>
      </c>
      <c r="I961" t="str">
        <f t="shared" si="274"/>
        <v>33.6191899361538-14689.8620569679i</v>
      </c>
      <c r="K961" t="str">
        <f t="shared" si="275"/>
        <v>0.0106248508597544-0.0000371502279263151i</v>
      </c>
      <c r="L961" t="str">
        <f t="shared" si="276"/>
        <v>0.00025-14.518284847054i</v>
      </c>
      <c r="M961" t="str">
        <f t="shared" si="277"/>
        <v>0.0025-3.84307540069075i</v>
      </c>
      <c r="N961">
        <f t="shared" si="278"/>
        <v>90.213806260083331</v>
      </c>
      <c r="O961">
        <f t="shared" si="279"/>
        <v>58.569082600390018</v>
      </c>
      <c r="P961" s="3">
        <f t="shared" si="280"/>
        <v>58.569082600390018</v>
      </c>
      <c r="Q961" s="3">
        <f t="shared" si="281"/>
        <v>-89.786193739916669</v>
      </c>
      <c r="R961">
        <f t="shared" si="282"/>
        <v>90.213806260083331</v>
      </c>
      <c r="S961">
        <f t="shared" si="283"/>
        <v>3.2394737439023741E-2</v>
      </c>
      <c r="T961">
        <f t="shared" si="266"/>
        <v>58.569082600390018</v>
      </c>
    </row>
    <row r="962" spans="1:20" x14ac:dyDescent="0.25">
      <c r="A962">
        <f t="shared" si="267"/>
        <v>204.31559843238031</v>
      </c>
      <c r="B962">
        <f t="shared" si="284"/>
        <v>32.517837441292031</v>
      </c>
      <c r="C962" t="str">
        <f t="shared" si="268"/>
        <v>3.16483352140438-844.897353172319i</v>
      </c>
      <c r="D962" t="str">
        <f t="shared" si="269"/>
        <v>3.47812499305225-489.439046888294i</v>
      </c>
      <c r="E962" t="str">
        <f t="shared" si="270"/>
        <v>162.469536219715+0.024270692314598i</v>
      </c>
      <c r="F962" t="str">
        <f t="shared" si="271"/>
        <v>2.90990990879041-4593.08274698618i</v>
      </c>
      <c r="G962" t="str">
        <f t="shared" si="272"/>
        <v>0.999999999615279-0.0000196142974419625i</v>
      </c>
      <c r="H962" t="str">
        <f t="shared" si="273"/>
        <v>470.593588570645+0.782950216714838i</v>
      </c>
      <c r="I962" t="str">
        <f t="shared" si="274"/>
        <v>33.6191891017346-14634.2530425839i</v>
      </c>
      <c r="K962" t="str">
        <f t="shared" si="275"/>
        <v>0.0106248497241536-0.0000372913941973743i</v>
      </c>
      <c r="L962" t="str">
        <f t="shared" si="276"/>
        <v>0.00025-14.4633242150368i</v>
      </c>
      <c r="M962" t="str">
        <f t="shared" si="277"/>
        <v>0.0025-3.82852699809798i</v>
      </c>
      <c r="N962">
        <f t="shared" si="278"/>
        <v>90.214618681034096</v>
      </c>
      <c r="O962">
        <f t="shared" si="279"/>
        <v>58.536139927968989</v>
      </c>
      <c r="P962" s="3">
        <f t="shared" si="280"/>
        <v>58.536139927968989</v>
      </c>
      <c r="Q962" s="3">
        <f t="shared" si="281"/>
        <v>-89.785381318965904</v>
      </c>
      <c r="R962">
        <f t="shared" si="282"/>
        <v>90.214618681034096</v>
      </c>
      <c r="S962">
        <f t="shared" si="283"/>
        <v>3.2517837441292032E-2</v>
      </c>
      <c r="T962">
        <f t="shared" si="266"/>
        <v>58.536139927968989</v>
      </c>
    </row>
    <row r="963" spans="1:20" x14ac:dyDescent="0.25">
      <c r="A963">
        <f t="shared" si="267"/>
        <v>205.09199770642334</v>
      </c>
      <c r="B963">
        <f t="shared" si="284"/>
        <v>32.641405223568938</v>
      </c>
      <c r="C963" t="str">
        <f t="shared" si="268"/>
        <v>3.16483325240948-841.698965129243i</v>
      </c>
      <c r="D963" t="str">
        <f t="shared" si="269"/>
        <v>3.47812499299935-487.58622043432i</v>
      </c>
      <c r="E963" t="str">
        <f t="shared" si="270"/>
        <v>162.469536214069+0.0243629221260482i</v>
      </c>
      <c r="F963" t="str">
        <f t="shared" si="271"/>
        <v>2.90990990878189-4575.69510601792i</v>
      </c>
      <c r="G963" t="str">
        <f t="shared" si="272"/>
        <v>0.99999999961235-0.0000196888317721842i</v>
      </c>
      <c r="H963" t="str">
        <f t="shared" si="273"/>
        <v>470.593629333028+0.785925374402633i</v>
      </c>
      <c r="I963" t="str">
        <f t="shared" si="274"/>
        <v>33.6191882609621-14578.8545468433i</v>
      </c>
      <c r="K963" t="str">
        <f t="shared" si="275"/>
        <v>0.010624848579906-0.0000374330968476817i</v>
      </c>
      <c r="L963" t="str">
        <f t="shared" si="276"/>
        <v>0.00025-14.4085716427942i</v>
      </c>
      <c r="M963" t="str">
        <f t="shared" si="277"/>
        <v>0.0025-3.8140336701514i</v>
      </c>
      <c r="N963">
        <f t="shared" si="278"/>
        <v>90.215434188694275</v>
      </c>
      <c r="O963">
        <f t="shared" si="279"/>
        <v>58.503197264338105</v>
      </c>
      <c r="P963" s="3">
        <f t="shared" si="280"/>
        <v>58.503197264338105</v>
      </c>
      <c r="Q963" s="3">
        <f t="shared" si="281"/>
        <v>-89.784565811305725</v>
      </c>
      <c r="R963">
        <f t="shared" si="282"/>
        <v>90.215434188694275</v>
      </c>
      <c r="S963">
        <f t="shared" si="283"/>
        <v>3.2641405223568939E-2</v>
      </c>
      <c r="T963">
        <f t="shared" si="266"/>
        <v>58.503197264338105</v>
      </c>
    </row>
    <row r="964" spans="1:20" x14ac:dyDescent="0.25">
      <c r="A964">
        <f t="shared" si="267"/>
        <v>205.87134729770779</v>
      </c>
      <c r="B964">
        <f t="shared" si="284"/>
        <v>32.765442563418503</v>
      </c>
      <c r="C964" t="str">
        <f t="shared" si="268"/>
        <v>3.16483298136647-838.512685208356i</v>
      </c>
      <c r="D964" t="str">
        <f t="shared" si="269"/>
        <v>3.47812499294603-485.740408071819i</v>
      </c>
      <c r="E964" t="str">
        <f t="shared" si="270"/>
        <v>162.469536208382+0.0244555024242863i</v>
      </c>
      <c r="F964" t="str">
        <f t="shared" si="271"/>
        <v>2.90990990877329-4558.37328795991i</v>
      </c>
      <c r="G964" t="str">
        <f t="shared" si="272"/>
        <v>0.999999999609398-0.0000197636493328602i</v>
      </c>
      <c r="H964" t="str">
        <f t="shared" si="273"/>
        <v>470.593670405791+0.788911837081557i</v>
      </c>
      <c r="I964" t="str">
        <f t="shared" si="274"/>
        <v>33.6191874137865-14523.6657728196i</v>
      </c>
      <c r="K964" t="str">
        <f t="shared" si="275"/>
        <v>0.010624847426946-0.0000375753379148767i</v>
      </c>
      <c r="L964" t="str">
        <f t="shared" si="276"/>
        <v>0.00025-14.354026342692i</v>
      </c>
      <c r="M964" t="str">
        <f t="shared" si="277"/>
        <v>0.0025-3.79959520835963i</v>
      </c>
      <c r="N964">
        <f t="shared" si="278"/>
        <v>90.216252794787792</v>
      </c>
      <c r="O964">
        <f t="shared" si="279"/>
        <v>58.470254609564577</v>
      </c>
      <c r="P964" s="3">
        <f t="shared" si="280"/>
        <v>58.470254609564577</v>
      </c>
      <c r="Q964" s="3">
        <f t="shared" si="281"/>
        <v>-89.783747205212208</v>
      </c>
      <c r="R964">
        <f t="shared" si="282"/>
        <v>90.216252794787792</v>
      </c>
      <c r="S964">
        <f t="shared" si="283"/>
        <v>3.2765442563418505E-2</v>
      </c>
      <c r="T964">
        <f t="shared" si="266"/>
        <v>58.470254609564577</v>
      </c>
    </row>
    <row r="965" spans="1:20" x14ac:dyDescent="0.25">
      <c r="A965">
        <f t="shared" si="267"/>
        <v>206.65365841743906</v>
      </c>
      <c r="B965">
        <f t="shared" si="284"/>
        <v>32.889951245159494</v>
      </c>
      <c r="C965" t="str">
        <f t="shared" si="268"/>
        <v>3.16483270825969-835.338467573925i</v>
      </c>
      <c r="D965" t="str">
        <f t="shared" si="269"/>
        <v>3.47812499289233-483.901583248166i</v>
      </c>
      <c r="E965" t="str">
        <f t="shared" si="270"/>
        <v>162.469536202649+0.0245484345413281i</v>
      </c>
      <c r="F965" t="str">
        <f t="shared" si="271"/>
        <v>2.90990990876464-4541.11704363202i</v>
      </c>
      <c r="G965" t="str">
        <f t="shared" si="272"/>
        <v>0.999999999606424-0.0000198387512002661i</v>
      </c>
      <c r="H965" t="str">
        <f t="shared" si="273"/>
        <v>470.593711791306+0.791909647703636i</v>
      </c>
      <c r="I965" t="str">
        <f t="shared" si="274"/>
        <v>33.6191865601599-14468.6859266044i</v>
      </c>
      <c r="K965" t="str">
        <f t="shared" si="275"/>
        <v>0.0106248462652071-0.0000377181194443347i</v>
      </c>
      <c r="L965" t="str">
        <f t="shared" si="276"/>
        <v>0.00025-14.2996875300777i</v>
      </c>
      <c r="M965" t="str">
        <f t="shared" si="277"/>
        <v>0.0025-3.78521140502056i</v>
      </c>
      <c r="N965">
        <f t="shared" si="278"/>
        <v>90.217074511082998</v>
      </c>
      <c r="O965">
        <f t="shared" si="279"/>
        <v>58.437311963715544</v>
      </c>
      <c r="P965" s="3">
        <f t="shared" si="280"/>
        <v>58.437311963715544</v>
      </c>
      <c r="Q965" s="3">
        <f t="shared" si="281"/>
        <v>-89.782925488917002</v>
      </c>
      <c r="R965">
        <f t="shared" si="282"/>
        <v>90.217074511082998</v>
      </c>
      <c r="S965">
        <f t="shared" si="283"/>
        <v>3.2889951245159497E-2</v>
      </c>
      <c r="T965">
        <f t="shared" si="266"/>
        <v>58.437311963715544</v>
      </c>
    </row>
    <row r="966" spans="1:20" x14ac:dyDescent="0.25">
      <c r="A966">
        <f t="shared" si="267"/>
        <v>207.43894231942534</v>
      </c>
      <c r="B966">
        <f t="shared" si="284"/>
        <v>33.014933059891099</v>
      </c>
      <c r="C966" t="str">
        <f t="shared" si="268"/>
        <v>3.16483243307342-832.176266563786i</v>
      </c>
      <c r="D966" t="str">
        <f t="shared" si="269"/>
        <v>3.47812499283821-482.069719511244i</v>
      </c>
      <c r="E966" t="str">
        <f t="shared" si="270"/>
        <v>162.469536196875+0.0246417198142325i</v>
      </c>
      <c r="F966" t="str">
        <f t="shared" si="271"/>
        <v>2.90990990875592-4523.92612479737i</v>
      </c>
      <c r="G966" t="str">
        <f t="shared" si="272"/>
        <v>0.999999999603427-0.0000199141384547674i</v>
      </c>
      <c r="H966" t="str">
        <f t="shared" si="273"/>
        <v>470.59375349195+0.794918849384026i</v>
      </c>
      <c r="I966" t="str">
        <f t="shared" si="274"/>
        <v>33.6191857000333-14413.9142172937i</v>
      </c>
      <c r="K966" t="str">
        <f t="shared" si="275"/>
        <v>0.0106248450946225-0.0000378614434891972i</v>
      </c>
      <c r="L966" t="str">
        <f t="shared" si="276"/>
        <v>0.00025-14.2455544232693i</v>
      </c>
      <c r="M966" t="str">
        <f t="shared" si="277"/>
        <v>0.0025-3.77088205321834i</v>
      </c>
      <c r="N966">
        <f t="shared" si="278"/>
        <v>90.217899349392937</v>
      </c>
      <c r="O966">
        <f t="shared" si="279"/>
        <v>58.404369326859218</v>
      </c>
      <c r="P966" s="3">
        <f t="shared" si="280"/>
        <v>58.404369326859218</v>
      </c>
      <c r="Q966" s="3">
        <f t="shared" si="281"/>
        <v>-89.782100650607063</v>
      </c>
      <c r="R966">
        <f t="shared" si="282"/>
        <v>90.217899349392937</v>
      </c>
      <c r="S966">
        <f t="shared" si="283"/>
        <v>3.3014933059891102E-2</v>
      </c>
      <c r="T966">
        <f t="shared" si="266"/>
        <v>58.404369326859218</v>
      </c>
    </row>
    <row r="967" spans="1:20" x14ac:dyDescent="0.25">
      <c r="A967">
        <f t="shared" si="267"/>
        <v>208.22721030023916</v>
      </c>
      <c r="B967">
        <f t="shared" si="284"/>
        <v>33.140389805518687</v>
      </c>
      <c r="C967" t="str">
        <f t="shared" si="268"/>
        <v>3.16483215579179-829.026036688602i</v>
      </c>
      <c r="D967" t="str">
        <f t="shared" si="269"/>
        <v>3.47812499278367-480.24479050908i</v>
      </c>
      <c r="E967" t="str">
        <f t="shared" si="270"/>
        <v>162.469536191057+0.0247353595851528i</v>
      </c>
      <c r="F967" t="str">
        <f t="shared" si="271"/>
        <v>2.90990990874714-4506.80028415881i</v>
      </c>
      <c r="G967" t="str">
        <f t="shared" si="272"/>
        <v>0.999999999600407-0.0000199898121808352i</v>
      </c>
      <c r="H967" t="str">
        <f t="shared" si="273"/>
        <v>470.593795510128+0.797939485401626i</v>
      </c>
      <c r="I967" t="str">
        <f t="shared" si="274"/>
        <v>33.6191848333572-14359.3498569783i</v>
      </c>
      <c r="K967" t="str">
        <f t="shared" si="275"/>
        <v>0.0106248439151248-0.0000380053121103999i</v>
      </c>
      <c r="L967" t="str">
        <f t="shared" si="276"/>
        <v>0.00025-14.1916262435438i</v>
      </c>
      <c r="M967" t="str">
        <f t="shared" si="277"/>
        <v>0.0025-3.75660694682041i</v>
      </c>
      <c r="N967">
        <f t="shared" si="278"/>
        <v>90.218727321575415</v>
      </c>
      <c r="O967">
        <f t="shared" si="279"/>
        <v>58.371426699063903</v>
      </c>
      <c r="P967" s="3">
        <f t="shared" si="280"/>
        <v>58.371426699063903</v>
      </c>
      <c r="Q967" s="3">
        <f t="shared" si="281"/>
        <v>-89.781272678424585</v>
      </c>
      <c r="R967">
        <f t="shared" si="282"/>
        <v>90.218727321575415</v>
      </c>
      <c r="S967">
        <f t="shared" si="283"/>
        <v>3.3140389805518686E-2</v>
      </c>
      <c r="T967">
        <f t="shared" si="266"/>
        <v>58.371426699063903</v>
      </c>
    </row>
    <row r="968" spans="1:20" x14ac:dyDescent="0.25">
      <c r="A968">
        <f t="shared" si="267"/>
        <v>209.01847369938008</v>
      </c>
      <c r="B968">
        <f t="shared" si="284"/>
        <v>33.266323286779659</v>
      </c>
      <c r="C968" t="str">
        <f t="shared" si="268"/>
        <v>3.16483187639894-825.887732631261i</v>
      </c>
      <c r="D968" t="str">
        <f t="shared" si="269"/>
        <v>3.47812499272872-478.426769989457i</v>
      </c>
      <c r="E968" t="str">
        <f t="shared" si="270"/>
        <v>162.469536185193+0.0248293552013447i</v>
      </c>
      <c r="F968" t="str">
        <f t="shared" si="271"/>
        <v>2.90990990873828-4489.73927535538i</v>
      </c>
      <c r="G968" t="str">
        <f t="shared" si="272"/>
        <v>0.999999999597365-0.0000200657734670613i</v>
      </c>
      <c r="H968" t="str">
        <f t="shared" si="273"/>
        <v>470.593837848248+0.8009715991997i</v>
      </c>
      <c r="I968" t="str">
        <f t="shared" si="274"/>
        <v>33.6191839600809-14304.9920607314i</v>
      </c>
      <c r="K968" t="str">
        <f t="shared" si="275"/>
        <v>0.0106248427266463-0.0000381497273767032i</v>
      </c>
      <c r="L968" t="str">
        <f t="shared" si="276"/>
        <v>0.00025-14.1379022151263i</v>
      </c>
      <c r="M968" t="str">
        <f t="shared" si="277"/>
        <v>0.0025-3.74238588047462i</v>
      </c>
      <c r="N968">
        <f t="shared" si="278"/>
        <v>90.21955843953333</v>
      </c>
      <c r="O968">
        <f t="shared" si="279"/>
        <v>58.338484080398601</v>
      </c>
      <c r="P968" s="3">
        <f t="shared" si="280"/>
        <v>58.338484080398601</v>
      </c>
      <c r="Q968" s="3">
        <f t="shared" si="281"/>
        <v>-89.78044156046667</v>
      </c>
      <c r="R968">
        <f t="shared" si="282"/>
        <v>90.21955843953333</v>
      </c>
      <c r="S968">
        <f t="shared" si="283"/>
        <v>3.3266323286779656E-2</v>
      </c>
      <c r="T968">
        <f t="shared" si="266"/>
        <v>58.338484080398601</v>
      </c>
    </row>
    <row r="969" spans="1:20" x14ac:dyDescent="0.25">
      <c r="A969">
        <f t="shared" si="267"/>
        <v>209.81274389943769</v>
      </c>
      <c r="B969">
        <f t="shared" si="284"/>
        <v>33.39273531526942</v>
      </c>
      <c r="C969" t="str">
        <f t="shared" si="268"/>
        <v>3.1648315948787-822.761309246204i</v>
      </c>
      <c r="D969" t="str">
        <f t="shared" si="269"/>
        <v>3.47812499267335-476.615631799539i</v>
      </c>
      <c r="E969" t="str">
        <f t="shared" si="270"/>
        <v>162.469536179286+0.0249237080151785i</v>
      </c>
      <c r="F969" t="str">
        <f t="shared" si="271"/>
        <v>2.90990990872935-4472.74285295873i</v>
      </c>
      <c r="G969" t="str">
        <f t="shared" si="272"/>
        <v>0.999999999594299-0.0000201420234061744i</v>
      </c>
      <c r="H969" t="str">
        <f t="shared" si="273"/>
        <v>470.593880508757+0.804015234386566i</v>
      </c>
      <c r="I969" t="str">
        <f t="shared" si="274"/>
        <v>33.6191830801555-14250.840046598i</v>
      </c>
      <c r="K969" t="str">
        <f t="shared" si="275"/>
        <v>0.0106248415291184-0.0000382946913647217i</v>
      </c>
      <c r="L969" t="str">
        <f t="shared" si="276"/>
        <v>0.00025-14.0843815651786i</v>
      </c>
      <c r="M969" t="str">
        <f t="shared" si="277"/>
        <v>0.0025-3.72821864960611i</v>
      </c>
      <c r="N969">
        <f t="shared" si="278"/>
        <v>90.220392715214658</v>
      </c>
      <c r="O969">
        <f t="shared" si="279"/>
        <v>58.305541470932837</v>
      </c>
      <c r="P969" s="3">
        <f t="shared" si="280"/>
        <v>58.305541470932837</v>
      </c>
      <c r="Q969" s="3">
        <f t="shared" si="281"/>
        <v>-89.779607284785342</v>
      </c>
      <c r="R969">
        <f t="shared" si="282"/>
        <v>90.220392715214658</v>
      </c>
      <c r="S969">
        <f t="shared" si="283"/>
        <v>3.3392735315269421E-2</v>
      </c>
      <c r="T969">
        <f t="shared" si="266"/>
        <v>58.305541470932837</v>
      </c>
    </row>
    <row r="970" spans="1:20" x14ac:dyDescent="0.25">
      <c r="A970">
        <f t="shared" si="267"/>
        <v>210.61003232625558</v>
      </c>
      <c r="B970">
        <f t="shared" si="284"/>
        <v>33.519627709467443</v>
      </c>
      <c r="C970" t="str">
        <f t="shared" si="268"/>
        <v>3.16483131121496-819.646721558784i</v>
      </c>
      <c r="D970" t="str">
        <f t="shared" si="269"/>
        <v>3.47812499261756-474.811349885496i</v>
      </c>
      <c r="E970" t="str">
        <f t="shared" si="270"/>
        <v>162.469536173333+0.0250184193841701i</v>
      </c>
      <c r="F970" t="str">
        <f t="shared" si="271"/>
        <v>2.90990990872036-4455.81077246964i</v>
      </c>
      <c r="G970" t="str">
        <f t="shared" si="272"/>
        <v>0.99999999959121-0.0000202185630950553i</v>
      </c>
      <c r="H970" t="str">
        <f t="shared" si="273"/>
        <v>470.593923494101+0.807070434736094i</v>
      </c>
      <c r="I970" t="str">
        <f t="shared" si="274"/>
        <v>33.619182193529-14196.8930355831i</v>
      </c>
      <c r="K970" t="str">
        <f t="shared" si="275"/>
        <v>0.0106248403224724-0.0000384402061589535i</v>
      </c>
      <c r="L970" t="str">
        <f t="shared" si="276"/>
        <v>0.00025-14.0310635237882i</v>
      </c>
      <c r="M970" t="str">
        <f t="shared" si="277"/>
        <v>0.0025-3.71410505041453i</v>
      </c>
      <c r="N970">
        <f t="shared" si="278"/>
        <v>90.221230160612777</v>
      </c>
      <c r="O970">
        <f t="shared" si="279"/>
        <v>58.272598870736658</v>
      </c>
      <c r="P970" s="3">
        <f t="shared" si="280"/>
        <v>58.272598870736658</v>
      </c>
      <c r="Q970" s="3">
        <f t="shared" si="281"/>
        <v>-89.778769839387223</v>
      </c>
      <c r="R970">
        <f t="shared" si="282"/>
        <v>90.221230160612777</v>
      </c>
      <c r="S970">
        <f t="shared" si="283"/>
        <v>3.3519627709467439E-2</v>
      </c>
      <c r="T970">
        <f t="shared" si="266"/>
        <v>58.272598870736658</v>
      </c>
    </row>
    <row r="971" spans="1:20" x14ac:dyDescent="0.25">
      <c r="A971">
        <f t="shared" si="267"/>
        <v>211.41035044909532</v>
      </c>
      <c r="B971">
        <f t="shared" si="284"/>
        <v>33.647002294763418</v>
      </c>
      <c r="C971" t="str">
        <f t="shared" si="268"/>
        <v>3.16483102539139-816.543924764625i</v>
      </c>
      <c r="D971" t="str">
        <f t="shared" si="269"/>
        <v>3.47812499256136-473.01389829213i</v>
      </c>
      <c r="E971" t="str">
        <f t="shared" si="270"/>
        <v>162.469536167336+0.0251134906709921i</v>
      </c>
      <c r="F971" t="str">
        <f t="shared" si="271"/>
        <v>2.90990990871131-4438.94279031445i</v>
      </c>
      <c r="G971" t="str">
        <f t="shared" si="272"/>
        <v>0.999999999588097-0.0000202953936347535i</v>
      </c>
      <c r="H971" t="str">
        <f t="shared" si="273"/>
        <v>470.593966806757+0.810137244188467i</v>
      </c>
      <c r="I971" t="str">
        <f t="shared" si="274"/>
        <v>33.6191813001509-14143.1502516408i</v>
      </c>
      <c r="K971" t="str">
        <f t="shared" si="275"/>
        <v>0.0106248391066388-0.0000385862738518107i</v>
      </c>
      <c r="L971" t="str">
        <f t="shared" si="276"/>
        <v>0.00025-13.9779473239572i</v>
      </c>
      <c r="M971" t="str">
        <f t="shared" si="277"/>
        <v>0.0025-3.70004487987103i</v>
      </c>
      <c r="N971">
        <f t="shared" si="278"/>
        <v>90.222070787766498</v>
      </c>
      <c r="O971">
        <f t="shared" si="279"/>
        <v>58.239656279880805</v>
      </c>
      <c r="P971" s="3">
        <f t="shared" si="280"/>
        <v>58.239656279880805</v>
      </c>
      <c r="Q971" s="3">
        <f t="shared" si="281"/>
        <v>-89.777929212233502</v>
      </c>
      <c r="R971">
        <f t="shared" si="282"/>
        <v>90.222070787766498</v>
      </c>
      <c r="S971">
        <f t="shared" si="283"/>
        <v>3.3647002294763417E-2</v>
      </c>
      <c r="T971">
        <f t="shared" si="266"/>
        <v>58.239656279880805</v>
      </c>
    </row>
    <row r="972" spans="1:20" x14ac:dyDescent="0.25">
      <c r="A972">
        <f t="shared" si="267"/>
        <v>212.21370978080191</v>
      </c>
      <c r="B972">
        <f t="shared" si="284"/>
        <v>33.774860903483521</v>
      </c>
      <c r="C972" t="str">
        <f t="shared" si="268"/>
        <v>3.16483073739146-813.452874228927i</v>
      </c>
      <c r="D972" t="str">
        <f t="shared" si="269"/>
        <v>3.47812499250471-471.22325116249i</v>
      </c>
      <c r="E972" t="str">
        <f t="shared" si="270"/>
        <v>162.469536161293+0.0252089232435028i</v>
      </c>
      <c r="F972" t="str">
        <f t="shared" si="271"/>
        <v>2.90990990870218-4422.13866384153i</v>
      </c>
      <c r="G972" t="str">
        <f t="shared" si="272"/>
        <v>0.999999999584961-0.0000203725161305016i</v>
      </c>
      <c r="H972" t="str">
        <f t="shared" si="273"/>
        <v>470.594010449219+0.81321570685075i</v>
      </c>
      <c r="I972" t="str">
        <f t="shared" si="274"/>
        <v>33.6191803999699-14089.6109216632i</v>
      </c>
      <c r="K972" t="str">
        <f t="shared" si="275"/>
        <v>0.0106248378815476-0.0000387328965436492i</v>
      </c>
      <c r="L972" t="str">
        <f t="shared" si="276"/>
        <v>0.00025-13.9250322015911i</v>
      </c>
      <c r="M972" t="str">
        <f t="shared" si="277"/>
        <v>0.0025-3.68603793571531i</v>
      </c>
      <c r="N972">
        <f t="shared" si="278"/>
        <v>90.222914608760377</v>
      </c>
      <c r="O972">
        <f t="shared" si="279"/>
        <v>58.20671369843609</v>
      </c>
      <c r="P972" s="3">
        <f t="shared" si="280"/>
        <v>58.20671369843609</v>
      </c>
      <c r="Q972" s="3">
        <f t="shared" si="281"/>
        <v>-89.777085391239623</v>
      </c>
      <c r="R972">
        <f t="shared" si="282"/>
        <v>90.222914608760377</v>
      </c>
      <c r="S972">
        <f t="shared" si="283"/>
        <v>3.3774860903483521E-2</v>
      </c>
      <c r="T972">
        <f t="shared" si="266"/>
        <v>58.20671369843609</v>
      </c>
    </row>
    <row r="973" spans="1:20" x14ac:dyDescent="0.25">
      <c r="A973">
        <f t="shared" si="267"/>
        <v>213.02012187796896</v>
      </c>
      <c r="B973">
        <f t="shared" si="284"/>
        <v>33.903205374916759</v>
      </c>
      <c r="C973" t="str">
        <f t="shared" si="268"/>
        <v>3.16483044719863-810.373525485895i</v>
      </c>
      <c r="D973" t="str">
        <f t="shared" si="269"/>
        <v>3.47812499244764-469.43938273752i</v>
      </c>
      <c r="E973" t="str">
        <f t="shared" si="270"/>
        <v>162.469536155203+0.0253047184747582i</v>
      </c>
      <c r="F973" t="str">
        <f t="shared" si="271"/>
        <v>2.90990990869299-4405.39815131793i</v>
      </c>
      <c r="G973" t="str">
        <f t="shared" si="272"/>
        <v>0.9999999995818-0.0000204499316917328i</v>
      </c>
      <c r="H973" t="str">
        <f t="shared" si="273"/>
        <v>470.594054423999+0.816305866997524i</v>
      </c>
      <c r="I973" t="str">
        <f t="shared" si="274"/>
        <v>33.6191794929347-14036.2742754692i</v>
      </c>
      <c r="K973" t="str">
        <f t="shared" si="275"/>
        <v>0.0106248366471283-0.0000388800763427984i</v>
      </c>
      <c r="L973" t="str">
        <f t="shared" si="276"/>
        <v>0.00025-13.8723173954883i</v>
      </c>
      <c r="M973" t="str">
        <f t="shared" si="277"/>
        <v>0.0025-3.67208401645278i</v>
      </c>
      <c r="N973">
        <f t="shared" si="278"/>
        <v>90.22376163572477</v>
      </c>
      <c r="O973">
        <f t="shared" si="279"/>
        <v>58.173771126474222</v>
      </c>
      <c r="P973" s="3">
        <f t="shared" si="280"/>
        <v>58.173771126474222</v>
      </c>
      <c r="Q973" s="3">
        <f t="shared" si="281"/>
        <v>-89.77623836427523</v>
      </c>
      <c r="R973">
        <f t="shared" si="282"/>
        <v>90.22376163572477</v>
      </c>
      <c r="S973">
        <f t="shared" si="283"/>
        <v>3.3903205374916756E-2</v>
      </c>
      <c r="T973">
        <f t="shared" si="266"/>
        <v>58.173771126474222</v>
      </c>
    </row>
    <row r="974" spans="1:20" x14ac:dyDescent="0.25">
      <c r="A974">
        <f t="shared" si="267"/>
        <v>213.82959834110525</v>
      </c>
      <c r="B974">
        <f t="shared" si="284"/>
        <v>34.032037555341446</v>
      </c>
      <c r="C974" t="str">
        <f t="shared" si="268"/>
        <v>3.1648301547963-807.305834238088i</v>
      </c>
      <c r="D974" t="str">
        <f t="shared" si="269"/>
        <v>3.47812499239014-467.662267355673i</v>
      </c>
      <c r="E974" t="str">
        <f t="shared" si="270"/>
        <v>162.469536149069+0.0254008777430263i</v>
      </c>
      <c r="F974" t="str">
        <f t="shared" si="271"/>
        <v>2.90990990868372-4388.72101192573i</v>
      </c>
      <c r="G974" t="str">
        <f t="shared" si="272"/>
        <v>0.999999999578616-0.0000205276414320961i</v>
      </c>
      <c r="H974" t="str">
        <f t="shared" si="273"/>
        <v>470.594098733623+0.819407769071498i</v>
      </c>
      <c r="I974" t="str">
        <f t="shared" si="274"/>
        <v>33.619178578992-13983.1395457929i</v>
      </c>
      <c r="K974" t="str">
        <f t="shared" si="275"/>
        <v>0.01062483540331-0.000039027815365592i</v>
      </c>
      <c r="L974" t="str">
        <f t="shared" si="276"/>
        <v>0.00025-13.8198021473284i</v>
      </c>
      <c r="M974" t="str">
        <f t="shared" si="277"/>
        <v>0.0025-3.65818292135165i</v>
      </c>
      <c r="N974">
        <f t="shared" si="278"/>
        <v>90.224611880836093</v>
      </c>
      <c r="O974">
        <f t="shared" si="279"/>
        <v>58.140828564067675</v>
      </c>
      <c r="P974" s="3">
        <f t="shared" si="280"/>
        <v>58.140828564067675</v>
      </c>
      <c r="Q974" s="3">
        <f t="shared" si="281"/>
        <v>-89.775388119163907</v>
      </c>
      <c r="R974">
        <f t="shared" si="282"/>
        <v>90.224611880836093</v>
      </c>
      <c r="S974">
        <f t="shared" si="283"/>
        <v>3.4032037555341448E-2</v>
      </c>
      <c r="T974">
        <f t="shared" si="266"/>
        <v>58.140828564067675</v>
      </c>
    </row>
    <row r="975" spans="1:20" x14ac:dyDescent="0.25">
      <c r="A975">
        <f t="shared" si="267"/>
        <v>214.64215081480145</v>
      </c>
      <c r="B975">
        <f t="shared" si="284"/>
        <v>34.161359298051742</v>
      </c>
      <c r="C975" t="str">
        <f t="shared" si="268"/>
        <v>3.16482986016752-804.249756355702i</v>
      </c>
      <c r="D975" t="str">
        <f t="shared" si="269"/>
        <v>3.4781249923322-465.891879452547i</v>
      </c>
      <c r="E975" t="str">
        <f t="shared" si="270"/>
        <v>162.469536142886+0.0254974024318292i</v>
      </c>
      <c r="F975" t="str">
        <f t="shared" si="271"/>
        <v>2.90990990867439-4372.10700575869i</v>
      </c>
      <c r="G975" t="str">
        <f t="shared" si="272"/>
        <v>0.999999999575407-0.0000206056464694719i</v>
      </c>
      <c r="H975" t="str">
        <f t="shared" si="273"/>
        <v>470.594143380645+0.822521457684216i</v>
      </c>
      <c r="I975" t="str">
        <f t="shared" si="274"/>
        <v>33.61917765809-13930.2059682737i</v>
      </c>
      <c r="K975" t="str">
        <f t="shared" si="275"/>
        <v>0.010624834150021-0.0000391761157363977i</v>
      </c>
      <c r="L975" t="str">
        <f t="shared" si="276"/>
        <v>0.00025-13.7674857016621i</v>
      </c>
      <c r="M975" t="str">
        <f t="shared" si="277"/>
        <v>0.0025-3.64433445043998i</v>
      </c>
      <c r="N975">
        <f t="shared" si="278"/>
        <v>90.225465356316974</v>
      </c>
      <c r="O975">
        <f t="shared" si="279"/>
        <v>58.107886011288798</v>
      </c>
      <c r="P975" s="3">
        <f t="shared" si="280"/>
        <v>58.107886011288798</v>
      </c>
      <c r="Q975" s="3">
        <f t="shared" si="281"/>
        <v>-89.774534643683026</v>
      </c>
      <c r="R975">
        <f t="shared" si="282"/>
        <v>90.225465356316974</v>
      </c>
      <c r="S975">
        <f t="shared" si="283"/>
        <v>3.4161359298051745E-2</v>
      </c>
      <c r="T975">
        <f t="shared" si="266"/>
        <v>58.107886011288798</v>
      </c>
    </row>
    <row r="976" spans="1:20" x14ac:dyDescent="0.25">
      <c r="A976">
        <f t="shared" si="267"/>
        <v>215.45779098789771</v>
      </c>
      <c r="B976">
        <f t="shared" si="284"/>
        <v>34.291172463384342</v>
      </c>
      <c r="C976" t="str">
        <f t="shared" si="268"/>
        <v>3.16482956329539-801.205247876054i</v>
      </c>
      <c r="D976" t="str">
        <f t="shared" si="269"/>
        <v>3.4781249922738-464.128193560517i</v>
      </c>
      <c r="E976" t="str">
        <f t="shared" si="270"/>
        <v>162.469536136657+0.0255942939299347i</v>
      </c>
      <c r="F976" t="str">
        <f t="shared" si="271"/>
        <v>2.90990990866497-4355.55589381873i</v>
      </c>
      <c r="G976" t="str">
        <f t="shared" si="272"/>
        <v>0.999999999572174-0.0000206839479259891i</v>
      </c>
      <c r="H976" t="str">
        <f t="shared" si="273"/>
        <v>470.59418836763+0.825646977616625i</v>
      </c>
      <c r="I976" t="str">
        <f t="shared" si="274"/>
        <v>33.619176730175-13877.472781444i</v>
      </c>
      <c r="K976" t="str">
        <f t="shared" si="275"/>
        <v>0.0106248328871893-0.0000393249795876485i</v>
      </c>
      <c r="L976" t="str">
        <f t="shared" si="276"/>
        <v>0.00025-13.7153673058997i</v>
      </c>
      <c r="M976" t="str">
        <f t="shared" si="277"/>
        <v>0.0025-3.63053840450287i</v>
      </c>
      <c r="N976">
        <f t="shared" si="278"/>
        <v>90.226322074436339</v>
      </c>
      <c r="O976">
        <f t="shared" si="279"/>
        <v>58.07494346821116</v>
      </c>
      <c r="P976" s="3">
        <f t="shared" si="280"/>
        <v>58.07494346821116</v>
      </c>
      <c r="Q976" s="3">
        <f t="shared" si="281"/>
        <v>-89.773677925563661</v>
      </c>
      <c r="R976">
        <f t="shared" si="282"/>
        <v>90.226322074436339</v>
      </c>
      <c r="S976">
        <f t="shared" si="283"/>
        <v>3.429117246338434E-2</v>
      </c>
      <c r="T976">
        <f t="shared" si="266"/>
        <v>58.07494346821116</v>
      </c>
    </row>
    <row r="977" spans="1:20" x14ac:dyDescent="0.25">
      <c r="A977">
        <f t="shared" si="267"/>
        <v>216.27653059365173</v>
      </c>
      <c r="B977">
        <f t="shared" si="284"/>
        <v>34.421478918745201</v>
      </c>
      <c r="C977" t="str">
        <f t="shared" si="268"/>
        <v>3.16482926416287-798.172265002866i</v>
      </c>
      <c r="D977" t="str">
        <f t="shared" si="269"/>
        <v>3.47812499221497-462.371184308372i</v>
      </c>
      <c r="E977" t="str">
        <f t="shared" si="270"/>
        <v>162.469536130381+0.0256915536313991i</v>
      </c>
      <c r="F977" t="str">
        <f t="shared" si="271"/>
        <v>2.90990990865549-4339.06743801258i</v>
      </c>
      <c r="G977" t="str">
        <f t="shared" si="272"/>
        <v>0.999999999568917-0.0000207625469280402i</v>
      </c>
      <c r="H977" t="str">
        <f t="shared" si="273"/>
        <v>470.59423369717+0.828784373819779i</v>
      </c>
      <c r="I977" t="str">
        <f t="shared" si="274"/>
        <v>33.6191757951943-13824.9392267195i</v>
      </c>
      <c r="K977" t="str">
        <f t="shared" si="275"/>
        <v>0.0106248316147422-0.0000394744090598725i</v>
      </c>
      <c r="L977" t="str">
        <f t="shared" si="276"/>
        <v>0.00025-13.6634462103006i</v>
      </c>
      <c r="M977" t="str">
        <f t="shared" si="277"/>
        <v>0.0025-3.61679458507957i</v>
      </c>
      <c r="N977">
        <f t="shared" si="278"/>
        <v>90.227182047509729</v>
      </c>
      <c r="O977">
        <f t="shared" si="279"/>
        <v>58.042000934908586</v>
      </c>
      <c r="P977" s="3">
        <f t="shared" si="280"/>
        <v>58.042000934908586</v>
      </c>
      <c r="Q977" s="3">
        <f t="shared" si="281"/>
        <v>-89.772817952490271</v>
      </c>
      <c r="R977">
        <f t="shared" si="282"/>
        <v>90.227182047509729</v>
      </c>
      <c r="S977">
        <f t="shared" si="283"/>
        <v>3.4421478918745203E-2</v>
      </c>
      <c r="T977">
        <f t="shared" si="266"/>
        <v>58.042000934908586</v>
      </c>
    </row>
    <row r="978" spans="1:20" x14ac:dyDescent="0.25">
      <c r="A978">
        <f t="shared" si="267"/>
        <v>217.09838140990757</v>
      </c>
      <c r="B978">
        <f t="shared" si="284"/>
        <v>34.552280538636431</v>
      </c>
      <c r="C978" t="str">
        <f t="shared" si="268"/>
        <v>3.16482896275264-795.150764105647i</v>
      </c>
      <c r="D978" t="str">
        <f t="shared" si="269"/>
        <v>3.47812499215569-460.620826420942i</v>
      </c>
      <c r="E978" t="str">
        <f t="shared" si="270"/>
        <v>162.469536124057+0.0257891829355695i</v>
      </c>
      <c r="F978" t="str">
        <f t="shared" si="271"/>
        <v>2.90990990864594-4322.64140114826i</v>
      </c>
      <c r="G978" t="str">
        <f t="shared" si="272"/>
        <v>0.999999999565634-0.0000208414446062983i</v>
      </c>
      <c r="H978" t="str">
        <f t="shared" si="273"/>
        <v>470.594279371875+0.831933691415442i</v>
      </c>
      <c r="I978" t="str">
        <f t="shared" si="274"/>
        <v>33.6191748530943-13772.6045483873i</v>
      </c>
      <c r="K978" t="str">
        <f t="shared" si="275"/>
        <v>0.0106248303326064-0.0000396244063017236i</v>
      </c>
      <c r="L978" t="str">
        <f t="shared" si="276"/>
        <v>0.00025-13.6117216679623i</v>
      </c>
      <c r="M978" t="str">
        <f t="shared" si="277"/>
        <v>0.0025-3.60310279446061i</v>
      </c>
      <c r="N978">
        <f t="shared" si="278"/>
        <v>90.228045287899434</v>
      </c>
      <c r="O978">
        <f t="shared" si="279"/>
        <v>58.009058411455364</v>
      </c>
      <c r="P978" s="3">
        <f t="shared" si="280"/>
        <v>58.009058411455364</v>
      </c>
      <c r="Q978" s="3">
        <f t="shared" si="281"/>
        <v>-89.771954712100566</v>
      </c>
      <c r="R978">
        <f t="shared" si="282"/>
        <v>90.228045287899434</v>
      </c>
      <c r="S978">
        <f t="shared" si="283"/>
        <v>3.4552280538636432E-2</v>
      </c>
      <c r="T978">
        <f t="shared" si="266"/>
        <v>58.009058411455364</v>
      </c>
    </row>
    <row r="979" spans="1:20" x14ac:dyDescent="0.25">
      <c r="A979">
        <f t="shared" si="267"/>
        <v>217.92335525926524</v>
      </c>
      <c r="B979">
        <f t="shared" si="284"/>
        <v>34.683579204683248</v>
      </c>
      <c r="C979" t="str">
        <f t="shared" si="268"/>
        <v>3.16482865904748-792.140701719111i</v>
      </c>
      <c r="D979" t="str">
        <f t="shared" si="269"/>
        <v>3.47812499209597-458.877094718743i</v>
      </c>
      <c r="E979" t="str">
        <f t="shared" si="270"/>
        <v>162.469536117685+0.0258871832471214i</v>
      </c>
      <c r="F979" t="str">
        <f t="shared" si="271"/>
        <v>2.90990990863632-4306.27754693172i</v>
      </c>
      <c r="G979" t="str">
        <f t="shared" si="272"/>
        <v>0.999999999562327-0.0000209206420957331i</v>
      </c>
      <c r="H979" t="str">
        <f t="shared" si="273"/>
        <v>470.594325394368+0.835094975696725i</v>
      </c>
      <c r="I979" t="str">
        <f t="shared" si="274"/>
        <v>33.61917390382-13720.4679935954i</v>
      </c>
      <c r="K979" t="str">
        <f t="shared" si="275"/>
        <v>0.0106248290407083-0.000039774973470013i</v>
      </c>
      <c r="L979" t="str">
        <f t="shared" si="276"/>
        <v>0.00025-13.56019293481i</v>
      </c>
      <c r="M979" t="str">
        <f t="shared" si="277"/>
        <v>0.0025-3.589462835685i</v>
      </c>
      <c r="N979">
        <f t="shared" si="278"/>
        <v>90.228911808014516</v>
      </c>
      <c r="O979">
        <f t="shared" si="279"/>
        <v>57.97611589792669</v>
      </c>
      <c r="P979" s="3">
        <f t="shared" si="280"/>
        <v>57.97611589792669</v>
      </c>
      <c r="Q979" s="3">
        <f t="shared" si="281"/>
        <v>-89.771088191985484</v>
      </c>
      <c r="R979">
        <f t="shared" si="282"/>
        <v>90.228911808014516</v>
      </c>
      <c r="S979">
        <f t="shared" si="283"/>
        <v>3.4683579204683249E-2</v>
      </c>
      <c r="T979">
        <f t="shared" si="266"/>
        <v>57.97611589792669</v>
      </c>
    </row>
    <row r="980" spans="1:20" x14ac:dyDescent="0.25">
      <c r="A980">
        <f t="shared" si="267"/>
        <v>218.75146400925044</v>
      </c>
      <c r="B980">
        <f t="shared" si="284"/>
        <v>34.815376805661046</v>
      </c>
      <c r="C980" t="str">
        <f t="shared" si="268"/>
        <v>3.16482835302989-789.14203454249i</v>
      </c>
      <c r="D980" t="str">
        <f t="shared" si="269"/>
        <v>3.47812499203579-457.139964117607i</v>
      </c>
      <c r="E980" t="str">
        <f t="shared" si="270"/>
        <v>162.469536111265+0.0259855559760632i</v>
      </c>
      <c r="F980" t="str">
        <f t="shared" si="271"/>
        <v>2.90990990862663-4289.97563996341i</v>
      </c>
      <c r="G980" t="str">
        <f t="shared" si="272"/>
        <v>0.999999999558994-0.0000210001405356268i</v>
      </c>
      <c r="H980" t="str">
        <f t="shared" si="273"/>
        <v>470.594371767298+0.838268272128782i</v>
      </c>
      <c r="I980" t="str">
        <f t="shared" si="274"/>
        <v>33.6191729473169-13668.5288123419i</v>
      </c>
      <c r="K980" t="str">
        <f t="shared" si="275"/>
        <v>0.0106248277389735-0.0000399261127297389i</v>
      </c>
      <c r="L980" t="str">
        <f t="shared" si="276"/>
        <v>0.00025-13.5088592695856i</v>
      </c>
      <c r="M980" t="str">
        <f t="shared" si="277"/>
        <v>0.0025-3.57587451253736i</v>
      </c>
      <c r="N980">
        <f t="shared" si="278"/>
        <v>90.2297816203113</v>
      </c>
      <c r="O980">
        <f t="shared" si="279"/>
        <v>57.943173394398002</v>
      </c>
      <c r="P980" s="3">
        <f t="shared" si="280"/>
        <v>57.943173394398002</v>
      </c>
      <c r="Q980" s="3">
        <f t="shared" si="281"/>
        <v>-89.7702183796887</v>
      </c>
      <c r="R980">
        <f t="shared" si="282"/>
        <v>90.2297816203113</v>
      </c>
      <c r="S980">
        <f t="shared" si="283"/>
        <v>3.4815376805661047E-2</v>
      </c>
      <c r="T980">
        <f t="shared" si="266"/>
        <v>57.943173394398002</v>
      </c>
    </row>
    <row r="981" spans="1:20" x14ac:dyDescent="0.25">
      <c r="A981">
        <f t="shared" si="267"/>
        <v>219.58271957248562</v>
      </c>
      <c r="B981">
        <f t="shared" si="284"/>
        <v>34.94767523752256</v>
      </c>
      <c r="C981" t="str">
        <f t="shared" si="268"/>
        <v>3.16482804468214-786.154719438934i</v>
      </c>
      <c r="D981" t="str">
        <f t="shared" si="269"/>
        <v>3.47812499197513-455.409409628326i</v>
      </c>
      <c r="E981" t="str">
        <f t="shared" si="270"/>
        <v>162.469536104795+0.0260843025377722i</v>
      </c>
      <c r="F981" t="str">
        <f t="shared" si="271"/>
        <v>2.90990990861685-4273.73544573491i</v>
      </c>
      <c r="G981" t="str">
        <f t="shared" si="272"/>
        <v>0.999999999555636-0.0000210799410695914i</v>
      </c>
      <c r="H981" t="str">
        <f t="shared" si="273"/>
        <v>470.594418493341+0.841453626349463i</v>
      </c>
      <c r="I981" t="str">
        <f t="shared" si="274"/>
        <v>33.6191719835305-13616.7862574645i</v>
      </c>
      <c r="K981" t="str">
        <f t="shared" si="275"/>
        <v>0.010624826427327-0.0000400778262541191i</v>
      </c>
      <c r="L981" t="str">
        <f t="shared" si="276"/>
        <v>0.00025-13.457719933837i</v>
      </c>
      <c r="M981" t="str">
        <f t="shared" si="277"/>
        <v>0.0025-3.56233762954509i</v>
      </c>
      <c r="N981">
        <f t="shared" si="278"/>
        <v>90.230654737293193</v>
      </c>
      <c r="O981">
        <f t="shared" si="279"/>
        <v>57.910230900945265</v>
      </c>
      <c r="P981" s="3">
        <f t="shared" si="280"/>
        <v>57.910230900945265</v>
      </c>
      <c r="Q981" s="3">
        <f t="shared" si="281"/>
        <v>-89.769345262706807</v>
      </c>
      <c r="R981">
        <f t="shared" si="282"/>
        <v>90.230654737293193</v>
      </c>
      <c r="S981">
        <f t="shared" si="283"/>
        <v>3.4947675237522562E-2</v>
      </c>
      <c r="T981">
        <f t="shared" si="266"/>
        <v>57.910230900945265</v>
      </c>
    </row>
    <row r="982" spans="1:20" x14ac:dyDescent="0.25">
      <c r="A982">
        <f t="shared" si="267"/>
        <v>220.41713390686104</v>
      </c>
      <c r="B982">
        <f t="shared" si="284"/>
        <v>35.080476403425145</v>
      </c>
      <c r="C982" t="str">
        <f t="shared" si="268"/>
        <v>3.16482773398667-783.178713434938i</v>
      </c>
      <c r="D982" t="str">
        <f t="shared" si="269"/>
        <v>3.47812499191403-453.685406356297i</v>
      </c>
      <c r="E982" t="str">
        <f t="shared" si="270"/>
        <v>162.469536098276+0.0261834243529953i</v>
      </c>
      <c r="F982" t="str">
        <f t="shared" si="271"/>
        <v>2.909909908607-4257.55673062562i</v>
      </c>
      <c r="G982" t="str">
        <f t="shared" si="272"/>
        <v>0.999999999552253-0.0000211600448455843i</v>
      </c>
      <c r="H982" t="str">
        <f t="shared" si="273"/>
        <v>470.594465575176+0.844651084169873i</v>
      </c>
      <c r="I982" t="str">
        <f t="shared" si="274"/>
        <v>33.6191710124042-13565.239584629i</v>
      </c>
      <c r="K982" t="str">
        <f t="shared" si="275"/>
        <v>0.0106248251056935-0.0000402301162246203i</v>
      </c>
      <c r="L982" t="str">
        <f t="shared" si="276"/>
        <v>0.00025-13.4067741919078i</v>
      </c>
      <c r="M982" t="str">
        <f t="shared" si="277"/>
        <v>0.0025-3.54885199197559i</v>
      </c>
      <c r="N982">
        <f t="shared" si="278"/>
        <v>90.231531171511151</v>
      </c>
      <c r="O982">
        <f t="shared" si="279"/>
        <v>57.877288417645481</v>
      </c>
      <c r="P982" s="3">
        <f t="shared" si="280"/>
        <v>57.877288417645481</v>
      </c>
      <c r="Q982" s="3">
        <f t="shared" si="281"/>
        <v>-89.768468828488849</v>
      </c>
      <c r="R982">
        <f t="shared" si="282"/>
        <v>90.231531171511151</v>
      </c>
      <c r="S982">
        <f t="shared" si="283"/>
        <v>3.5080476403425147E-2</v>
      </c>
      <c r="T982">
        <f t="shared" si="266"/>
        <v>57.877288417645481</v>
      </c>
    </row>
    <row r="983" spans="1:20" x14ac:dyDescent="0.25">
      <c r="A983">
        <f t="shared" si="267"/>
        <v>221.25471901570711</v>
      </c>
      <c r="B983">
        <f t="shared" si="284"/>
        <v>35.213782213758158</v>
      </c>
      <c r="C983" t="str">
        <f t="shared" si="268"/>
        <v>3.16482742092552-780.213973719652i</v>
      </c>
      <c r="D983" t="str">
        <f t="shared" si="269"/>
        <v>3.47812499185246-451.96792950115i</v>
      </c>
      <c r="E983" t="str">
        <f t="shared" si="270"/>
        <v>162.469536091709+0.0262829228478841i</v>
      </c>
      <c r="F983" t="str">
        <f t="shared" si="271"/>
        <v>2.90990990859708-4241.43926189925i</v>
      </c>
      <c r="G983" t="str">
        <f t="shared" si="272"/>
        <v>0.999999999548843-0.0000212404530159251i</v>
      </c>
      <c r="H983" t="str">
        <f t="shared" si="273"/>
        <v>470.594513015516+0.847860691575203i</v>
      </c>
      <c r="I983" t="str">
        <f t="shared" si="274"/>
        <v>33.6191700338834-13513.8880523191i</v>
      </c>
      <c r="K983" t="str">
        <f t="shared" si="275"/>
        <v>0.0106248237739969-0.0000403829848309917i</v>
      </c>
      <c r="L983" t="str">
        <f t="shared" si="276"/>
        <v>0.00025-13.3560213109263i</v>
      </c>
      <c r="M983" t="str">
        <f t="shared" si="277"/>
        <v>0.0025-3.53541740583342i</v>
      </c>
      <c r="N983">
        <f t="shared" si="278"/>
        <v>90.232410935563706</v>
      </c>
      <c r="O983">
        <f t="shared" si="279"/>
        <v>57.844345944575892</v>
      </c>
      <c r="P983" s="3">
        <f t="shared" si="280"/>
        <v>57.844345944575892</v>
      </c>
      <c r="Q983" s="3">
        <f t="shared" si="281"/>
        <v>-89.767589064436294</v>
      </c>
      <c r="R983">
        <f t="shared" si="282"/>
        <v>90.232410935563706</v>
      </c>
      <c r="S983">
        <f t="shared" si="283"/>
        <v>3.5213782213758156E-2</v>
      </c>
      <c r="T983">
        <f t="shared" si="266"/>
        <v>57.844345944575892</v>
      </c>
    </row>
    <row r="984" spans="1:20" x14ac:dyDescent="0.25">
      <c r="A984">
        <f t="shared" si="267"/>
        <v>222.09548694796678</v>
      </c>
      <c r="B984">
        <f t="shared" si="284"/>
        <v>35.347594586170437</v>
      </c>
      <c r="C984" t="str">
        <f t="shared" si="268"/>
        <v>3.16482710548064-777.260457644284i</v>
      </c>
      <c r="D984" t="str">
        <f t="shared" si="269"/>
        <v>3.47812499179042-450.256954356406i</v>
      </c>
      <c r="E984" t="str">
        <f t="shared" si="270"/>
        <v>162.469536085091+0.0263827994540179i</v>
      </c>
      <c r="F984" t="str">
        <f t="shared" si="271"/>
        <v>2.90990990858708-4225.38280770061i</v>
      </c>
      <c r="G984" t="str">
        <f t="shared" si="272"/>
        <v>0.999999999545408-0.0000213211667373124i</v>
      </c>
      <c r="H984" t="str">
        <f t="shared" si="273"/>
        <v>470.594560817094+0.851082494725217i</v>
      </c>
      <c r="I984" t="str">
        <f t="shared" si="274"/>
        <v>33.6191690479114-13462.730921826i</v>
      </c>
      <c r="K984" t="str">
        <f t="shared" si="275"/>
        <v>0.0106248224321605-0.0000405364342712935i</v>
      </c>
      <c r="L984" t="str">
        <f t="shared" si="276"/>
        <v>0.00025-13.3054605607952i</v>
      </c>
      <c r="M984" t="str">
        <f t="shared" si="277"/>
        <v>0.0025-3.52203367785756i</v>
      </c>
      <c r="N984">
        <f t="shared" si="278"/>
        <v>90.233294042097199</v>
      </c>
      <c r="O984">
        <f t="shared" si="279"/>
        <v>57.81140348181421</v>
      </c>
      <c r="P984" s="3">
        <f t="shared" si="280"/>
        <v>57.81140348181421</v>
      </c>
      <c r="Q984" s="3">
        <f t="shared" si="281"/>
        <v>-89.766705957902801</v>
      </c>
      <c r="R984">
        <f t="shared" si="282"/>
        <v>90.233294042097199</v>
      </c>
      <c r="S984">
        <f t="shared" si="283"/>
        <v>3.5347594586170435E-2</v>
      </c>
      <c r="T984">
        <f t="shared" si="266"/>
        <v>57.81140348181421</v>
      </c>
    </row>
    <row r="985" spans="1:20" x14ac:dyDescent="0.25">
      <c r="A985">
        <f t="shared" si="267"/>
        <v>222.93944979836905</v>
      </c>
      <c r="B985">
        <f t="shared" si="284"/>
        <v>35.481915445597885</v>
      </c>
      <c r="C985" t="str">
        <f t="shared" si="268"/>
        <v>3.16482678763394-774.318122721528i</v>
      </c>
      <c r="D985" t="str">
        <f t="shared" si="269"/>
        <v>3.47812499172791-448.552456309113i</v>
      </c>
      <c r="E985" t="str">
        <f t="shared" si="270"/>
        <v>162.469536078423+0.0264830556084137i</v>
      </c>
      <c r="F985" t="str">
        <f t="shared" si="271"/>
        <v>2.90990990857702-4209.38713705224i</v>
      </c>
      <c r="G985" t="str">
        <f t="shared" si="272"/>
        <v>0.999999999541946-0.0000214021871708401i</v>
      </c>
      <c r="H985" t="str">
        <f t="shared" si="273"/>
        <v>470.594608982657+0.854316539955007i</v>
      </c>
      <c r="I985" t="str">
        <f t="shared" si="274"/>
        <v>33.6191680544313-13411.7674572371i</v>
      </c>
      <c r="K985" t="str">
        <f t="shared" si="275"/>
        <v>0.0106248210801072-0.0000406904667519309i</v>
      </c>
      <c r="L985" t="str">
        <f t="shared" si="276"/>
        <v>0.00025-13.2550912141813i</v>
      </c>
      <c r="M985" t="str">
        <f t="shared" si="277"/>
        <v>0.0025-3.50870061551859i</v>
      </c>
      <c r="N985">
        <f t="shared" si="278"/>
        <v>90.234180503805888</v>
      </c>
      <c r="O985">
        <f t="shared" si="279"/>
        <v>57.778461029439079</v>
      </c>
      <c r="P985" s="3">
        <f t="shared" si="280"/>
        <v>57.778461029439079</v>
      </c>
      <c r="Q985" s="3">
        <f t="shared" si="281"/>
        <v>-89.765819496194112</v>
      </c>
      <c r="R985">
        <f t="shared" si="282"/>
        <v>90.234180503805888</v>
      </c>
      <c r="S985">
        <f t="shared" si="283"/>
        <v>3.5481915445597888E-2</v>
      </c>
      <c r="T985">
        <f t="shared" si="266"/>
        <v>57.778461029439079</v>
      </c>
    </row>
    <row r="986" spans="1:20" x14ac:dyDescent="0.25">
      <c r="A986">
        <f t="shared" si="267"/>
        <v>223.78661970760282</v>
      </c>
      <c r="B986">
        <f t="shared" si="284"/>
        <v>35.616746724291154</v>
      </c>
      <c r="C986" t="str">
        <f t="shared" si="268"/>
        <v>3.16482646736715-771.386926624905i</v>
      </c>
      <c r="D986" t="str">
        <f t="shared" si="269"/>
        <v>3.47812499166492-446.854410839493i</v>
      </c>
      <c r="E986" t="str">
        <f t="shared" si="270"/>
        <v>162.469536071705+0.0265836927535458i</v>
      </c>
      <c r="F986" t="str">
        <f t="shared" si="271"/>
        <v>2.90990990856687-4193.45201985102i</v>
      </c>
      <c r="G986" t="str">
        <f t="shared" si="272"/>
        <v>0.999999999538459-0.0000214835154820144i</v>
      </c>
      <c r="H986" t="str">
        <f t="shared" si="273"/>
        <v>470.594657514976+0.857562873775622i</v>
      </c>
      <c r="I986" t="str">
        <f t="shared" si="274"/>
        <v>33.6191670533855-13360.9969254258i</v>
      </c>
      <c r="K986" t="str">
        <f t="shared" si="275"/>
        <v>0.0106248197177592-0.000040845084487684i</v>
      </c>
      <c r="L986" t="str">
        <f t="shared" si="276"/>
        <v>0.00025-13.2049125465046i</v>
      </c>
      <c r="M986" t="str">
        <f t="shared" si="277"/>
        <v>0.0025-3.49541802701594i</v>
      </c>
      <c r="N986">
        <f t="shared" si="278"/>
        <v>90.23507033343229</v>
      </c>
      <c r="O986">
        <f t="shared" si="279"/>
        <v>57.745518587529538</v>
      </c>
      <c r="P986" s="3">
        <f t="shared" si="280"/>
        <v>57.745518587529538</v>
      </c>
      <c r="Q986" s="3">
        <f t="shared" si="281"/>
        <v>-89.76492966656771</v>
      </c>
      <c r="R986">
        <f t="shared" si="282"/>
        <v>90.23507033343229</v>
      </c>
      <c r="S986">
        <f t="shared" si="283"/>
        <v>3.5616746724291153E-2</v>
      </c>
      <c r="T986">
        <f t="shared" si="266"/>
        <v>57.745518587529538</v>
      </c>
    </row>
    <row r="987" spans="1:20" x14ac:dyDescent="0.25">
      <c r="A987">
        <f t="shared" si="267"/>
        <v>224.63700886249174</v>
      </c>
      <c r="B987">
        <f t="shared" si="284"/>
        <v>35.752090361843464</v>
      </c>
      <c r="C987" t="str">
        <f t="shared" si="268"/>
        <v>3.16482614466177-768.466827188166i</v>
      </c>
      <c r="D987" t="str">
        <f t="shared" si="269"/>
        <v>3.47812499160145-445.162793520593i</v>
      </c>
      <c r="E987" t="str">
        <f t="shared" si="270"/>
        <v>162.469536064934+0.0266847123373824i</v>
      </c>
      <c r="F987" t="str">
        <f t="shared" si="271"/>
        <v>2.90990990855664-4177.57722686495i</v>
      </c>
      <c r="G987" t="str">
        <f t="shared" si="272"/>
        <v>0.999999999534944-0.0000215651528407702i</v>
      </c>
      <c r="H987" t="str">
        <f t="shared" si="273"/>
        <v>470.594706416845+0.860821542874789i</v>
      </c>
      <c r="I987" t="str">
        <f t="shared" si="274"/>
        <v>33.6191660447168-13310.418596041i</v>
      </c>
      <c r="K987" t="str">
        <f t="shared" si="275"/>
        <v>0.0106248183450381-0.0000410002897017408i</v>
      </c>
      <c r="L987" t="str">
        <f t="shared" si="276"/>
        <v>0.00025-13.1549238359281i</v>
      </c>
      <c r="M987" t="str">
        <f t="shared" si="277"/>
        <v>0.0025-3.48218572127509i</v>
      </c>
      <c r="N987">
        <f t="shared" si="278"/>
        <v>90.235963543767184</v>
      </c>
      <c r="O987">
        <f t="shared" si="279"/>
        <v>57.712576156165163</v>
      </c>
      <c r="P987" s="3">
        <f t="shared" si="280"/>
        <v>57.712576156165163</v>
      </c>
      <c r="Q987" s="3">
        <f t="shared" si="281"/>
        <v>-89.764036456232816</v>
      </c>
      <c r="R987">
        <f t="shared" si="282"/>
        <v>90.235963543767184</v>
      </c>
      <c r="S987">
        <f t="shared" si="283"/>
        <v>3.5752090361843465E-2</v>
      </c>
      <c r="T987">
        <f t="shared" si="266"/>
        <v>57.712576156165163</v>
      </c>
    </row>
    <row r="988" spans="1:20" x14ac:dyDescent="0.25">
      <c r="A988">
        <f t="shared" si="267"/>
        <v>225.49062949616925</v>
      </c>
      <c r="B988">
        <f t="shared" si="284"/>
        <v>35.887948305218472</v>
      </c>
      <c r="C988" t="str">
        <f t="shared" si="268"/>
        <v>3.16482581949929-765.557782404714i</v>
      </c>
      <c r="D988" t="str">
        <f t="shared" si="269"/>
        <v>3.47812499153751-443.477580017931i</v>
      </c>
      <c r="E988" t="str">
        <f t="shared" si="270"/>
        <v>162.469536058113+0.0267861158133906i</v>
      </c>
      <c r="F988" t="str">
        <f t="shared" si="271"/>
        <v>2.90990990854634-4161.76252972981i</v>
      </c>
      <c r="G988" t="str">
        <f t="shared" si="272"/>
        <v>0.999999999531403-0.0000216471004214884i</v>
      </c>
      <c r="H988" t="str">
        <f t="shared" si="273"/>
        <v>470.594755691078+0.864092594117538i</v>
      </c>
      <c r="I988" t="str">
        <f t="shared" si="274"/>
        <v>33.6191650283676-13260.0317414965i</v>
      </c>
      <c r="K988" t="str">
        <f t="shared" si="275"/>
        <v>0.0106248169618649-0.0000411560846257285i</v>
      </c>
      <c r="L988" t="str">
        <f t="shared" si="276"/>
        <v>0.00025-13.1051243633474i</v>
      </c>
      <c r="M988" t="str">
        <f t="shared" si="277"/>
        <v>0.0025-3.46900350794489i</v>
      </c>
      <c r="N988">
        <f t="shared" si="278"/>
        <v>90.236860147649892</v>
      </c>
      <c r="O988">
        <f t="shared" si="279"/>
        <v>57.679633735426407</v>
      </c>
      <c r="P988" s="3">
        <f t="shared" si="280"/>
        <v>57.679633735426407</v>
      </c>
      <c r="Q988" s="3">
        <f t="shared" si="281"/>
        <v>-89.763139852350108</v>
      </c>
      <c r="R988">
        <f t="shared" si="282"/>
        <v>90.236860147649892</v>
      </c>
      <c r="S988">
        <f t="shared" si="283"/>
        <v>3.5887948305218471E-2</v>
      </c>
      <c r="T988">
        <f t="shared" si="266"/>
        <v>57.679633735426407</v>
      </c>
    </row>
    <row r="989" spans="1:20" x14ac:dyDescent="0.25">
      <c r="A989">
        <f t="shared" si="267"/>
        <v>226.34749388825469</v>
      </c>
      <c r="B989">
        <f t="shared" si="284"/>
        <v>36.024322508778305</v>
      </c>
      <c r="C989" t="str">
        <f t="shared" si="268"/>
        <v>3.16482549186095-762.659750426947i</v>
      </c>
      <c r="D989" t="str">
        <f t="shared" si="269"/>
        <v>3.47812499147306-441.798746089141i</v>
      </c>
      <c r="E989" t="str">
        <f t="shared" si="270"/>
        <v>162.46953605124+0.0268879046405632i</v>
      </c>
      <c r="F989" t="str">
        <f t="shared" si="271"/>
        <v>2.90990990853595-4146.00770094585i</v>
      </c>
      <c r="G989" t="str">
        <f t="shared" si="272"/>
        <v>0.999999999527835-0.0000217293594030127i</v>
      </c>
      <c r="H989" t="str">
        <f t="shared" si="273"/>
        <v>470.594805340513+0.867376074546846i</v>
      </c>
      <c r="I989" t="str">
        <f t="shared" si="274"/>
        <v>33.6191640042787-13209.8356369605i</v>
      </c>
      <c r="K989" t="str">
        <f t="shared" si="275"/>
        <v>0.01062481556816-0.0000413124714997447i</v>
      </c>
      <c r="L989" t="str">
        <f t="shared" si="276"/>
        <v>0.00025-13.0555134123803i</v>
      </c>
      <c r="M989" t="str">
        <f t="shared" si="277"/>
        <v>0.0025-3.45587119739479i</v>
      </c>
      <c r="N989">
        <f t="shared" si="278"/>
        <v>90.237760157968452</v>
      </c>
      <c r="O989">
        <f t="shared" si="279"/>
        <v>57.646691325393959</v>
      </c>
      <c r="P989" s="3">
        <f t="shared" si="280"/>
        <v>57.646691325393959</v>
      </c>
      <c r="Q989" s="3">
        <f t="shared" si="281"/>
        <v>-89.762239842031548</v>
      </c>
      <c r="R989">
        <f t="shared" si="282"/>
        <v>90.237760157968452</v>
      </c>
      <c r="S989">
        <f t="shared" si="283"/>
        <v>3.6024322508778302E-2</v>
      </c>
      <c r="T989">
        <f t="shared" si="266"/>
        <v>57.646691325393959</v>
      </c>
    </row>
    <row r="990" spans="1:20" x14ac:dyDescent="0.25">
      <c r="A990">
        <f t="shared" si="267"/>
        <v>227.20761436503008</v>
      </c>
      <c r="B990">
        <f t="shared" si="284"/>
        <v>36.161214934311666</v>
      </c>
      <c r="C990" t="str">
        <f t="shared" si="268"/>
        <v>3.16482516172792-759.77268956571i</v>
      </c>
      <c r="D990" t="str">
        <f t="shared" si="269"/>
        <v>3.47812499140814-440.126267583639i</v>
      </c>
      <c r="E990" t="str">
        <f t="shared" si="270"/>
        <v>162.469536044314+0.0269900802834413i</v>
      </c>
      <c r="F990" t="str">
        <f t="shared" si="271"/>
        <v>2.90990990852549-4130.3125138746i</v>
      </c>
      <c r="G990" t="str">
        <f t="shared" si="272"/>
        <v>0.99999999952424-0.0000218119309686656i</v>
      </c>
      <c r="H990" t="str">
        <f t="shared" si="273"/>
        <v>470.594855368007+0.870672031384393i</v>
      </c>
      <c r="I990" t="str">
        <f t="shared" si="274"/>
        <v>33.6191629723919-13159.8295603452i</v>
      </c>
      <c r="K990" t="str">
        <f t="shared" si="275"/>
        <v>0.0106248141638432-0.0000414694525723908i</v>
      </c>
      <c r="L990" t="str">
        <f t="shared" si="276"/>
        <v>0.00025-13.0060902693568i</v>
      </c>
      <c r="M990" t="str">
        <f t="shared" si="277"/>
        <v>0.0025-3.44278860071209i</v>
      </c>
      <c r="N990">
        <f t="shared" si="278"/>
        <v>90.238663587659744</v>
      </c>
      <c r="O990">
        <f t="shared" si="279"/>
        <v>57.613748926149448</v>
      </c>
      <c r="P990" s="3">
        <f t="shared" si="280"/>
        <v>57.613748926149448</v>
      </c>
      <c r="Q990" s="3">
        <f t="shared" si="281"/>
        <v>-89.761336412340256</v>
      </c>
      <c r="R990">
        <f t="shared" si="282"/>
        <v>90.238663587659744</v>
      </c>
      <c r="S990">
        <f t="shared" si="283"/>
        <v>3.6161214934311667E-2</v>
      </c>
      <c r="T990">
        <f t="shared" si="266"/>
        <v>57.613748926149448</v>
      </c>
    </row>
    <row r="991" spans="1:20" x14ac:dyDescent="0.25">
      <c r="A991">
        <f t="shared" si="267"/>
        <v>228.07100329961719</v>
      </c>
      <c r="B991">
        <f t="shared" si="284"/>
        <v>36.298627551062047</v>
      </c>
      <c r="C991" t="str">
        <f t="shared" si="268"/>
        <v>3.16482482908126-756.896558289677i</v>
      </c>
      <c r="D991" t="str">
        <f t="shared" si="269"/>
        <v>3.47812499134272-438.460120442256i</v>
      </c>
      <c r="E991" t="str">
        <f t="shared" si="270"/>
        <v>162.469536037338+0.0270926442121266i</v>
      </c>
      <c r="F991" t="str">
        <f t="shared" si="271"/>
        <v>2.90990990851495-4114.6767427355i</v>
      </c>
      <c r="G991" t="str">
        <f t="shared" si="272"/>
        <v>0.999999999520617-0.0000218948163062673i</v>
      </c>
      <c r="H991" t="str">
        <f t="shared" si="273"/>
        <v>470.594905776434+0.873980512031162i</v>
      </c>
      <c r="I991" t="str">
        <f t="shared" si="274"/>
        <v>33.6191619326471-13110.0127922962i</v>
      </c>
      <c r="K991" t="str">
        <f t="shared" si="275"/>
        <v>0.0106248127488338-0.0000416270301008038i</v>
      </c>
      <c r="L991" t="str">
        <f t="shared" si="276"/>
        <v>0.00025-12.9568542233082i</v>
      </c>
      <c r="M991" t="str">
        <f t="shared" si="277"/>
        <v>0.0025-3.42975552969923i</v>
      </c>
      <c r="N991">
        <f t="shared" si="278"/>
        <v>90.239570449709802</v>
      </c>
      <c r="O991">
        <f t="shared" si="279"/>
        <v>57.580806537775146</v>
      </c>
      <c r="P991" s="3">
        <f t="shared" si="280"/>
        <v>57.580806537775146</v>
      </c>
      <c r="Q991" s="3">
        <f t="shared" si="281"/>
        <v>-89.760429550290198</v>
      </c>
      <c r="R991">
        <f t="shared" si="282"/>
        <v>90.239570449709802</v>
      </c>
      <c r="S991">
        <f t="shared" si="283"/>
        <v>3.629862755106205E-2</v>
      </c>
      <c r="T991">
        <f t="shared" si="266"/>
        <v>57.580806537775146</v>
      </c>
    </row>
    <row r="992" spans="1:20" x14ac:dyDescent="0.25">
      <c r="A992">
        <f t="shared" si="267"/>
        <v>228.93767311215575</v>
      </c>
      <c r="B992">
        <f t="shared" si="284"/>
        <v>36.436562335756086</v>
      </c>
      <c r="C992" t="str">
        <f t="shared" si="268"/>
        <v>3.16482449390181-754.03131522471i</v>
      </c>
      <c r="D992" t="str">
        <f t="shared" si="269"/>
        <v>3.4781249912768-436.800280696907i</v>
      </c>
      <c r="E992" t="str">
        <f t="shared" si="270"/>
        <v>162.469536030306+0.0271955979023251i</v>
      </c>
      <c r="F992" t="str">
        <f t="shared" si="271"/>
        <v>2.90990990850433-4099.10016260273i</v>
      </c>
      <c r="G992" t="str">
        <f t="shared" si="272"/>
        <v>0.999999999516967-0.0000219780166081509i</v>
      </c>
      <c r="H992" t="str">
        <f t="shared" si="273"/>
        <v>470.594956568694+0.877301564068154i</v>
      </c>
      <c r="I992" t="str">
        <f t="shared" si="274"/>
        <v>33.6191608849841-13060.3846161827i</v>
      </c>
      <c r="K992" t="str">
        <f t="shared" si="275"/>
        <v>0.0106248113230504-0.0000417852063506878i</v>
      </c>
      <c r="L992" t="str">
        <f t="shared" si="276"/>
        <v>0.00025-12.9078045659576i</v>
      </c>
      <c r="M992" t="str">
        <f t="shared" si="277"/>
        <v>0.0025-3.41677179687112i</v>
      </c>
      <c r="N992">
        <f t="shared" si="278"/>
        <v>90.240480757153875</v>
      </c>
      <c r="O992">
        <f t="shared" si="279"/>
        <v>57.547864160353541</v>
      </c>
      <c r="P992" s="3">
        <f t="shared" si="280"/>
        <v>57.547864160353541</v>
      </c>
      <c r="Q992" s="3">
        <f t="shared" si="281"/>
        <v>-89.759519242846125</v>
      </c>
      <c r="R992">
        <f t="shared" si="282"/>
        <v>90.240480757153875</v>
      </c>
      <c r="S992">
        <f t="shared" si="283"/>
        <v>3.6436562335756088E-2</v>
      </c>
      <c r="T992">
        <f t="shared" si="266"/>
        <v>57.547864160353541</v>
      </c>
    </row>
    <row r="993" spans="1:20" x14ac:dyDescent="0.25">
      <c r="A993">
        <f t="shared" si="267"/>
        <v>229.80763626998191</v>
      </c>
      <c r="B993">
        <f t="shared" si="284"/>
        <v>36.575021272631957</v>
      </c>
      <c r="C993" t="str">
        <f t="shared" si="268"/>
        <v>3.1648241561702-751.176919153335i</v>
      </c>
      <c r="D993" t="str">
        <f t="shared" si="269"/>
        <v>3.47812499121038-435.146724470241i</v>
      </c>
      <c r="E993" t="str">
        <f t="shared" si="270"/>
        <v>162.469536023222+0.0272989428353345i</v>
      </c>
      <c r="F993" t="str">
        <f t="shared" si="271"/>
        <v>2.90990990849362-4083.58254940198i</v>
      </c>
      <c r="G993" t="str">
        <f t="shared" si="272"/>
        <v>0.999999999513289-0.0000220615330711807i</v>
      </c>
      <c r="H993" t="str">
        <f t="shared" si="273"/>
        <v>470.595007747717+0.88063523525713i</v>
      </c>
      <c r="I993" t="str">
        <f t="shared" si="274"/>
        <v>33.6191598293442-13010.9443180868i</v>
      </c>
      <c r="K993" t="str">
        <f t="shared" si="275"/>
        <v>0.0106248098864108-0.000041943983596348i</v>
      </c>
      <c r="L993" t="str">
        <f t="shared" si="276"/>
        <v>0.00025-12.8589405917091i</v>
      </c>
      <c r="M993" t="str">
        <f t="shared" si="277"/>
        <v>0.0025-3.4038372154524i</v>
      </c>
      <c r="N993">
        <f t="shared" si="278"/>
        <v>90.241394523076607</v>
      </c>
      <c r="O993">
        <f t="shared" si="279"/>
        <v>57.514921793968142</v>
      </c>
      <c r="P993" s="3">
        <f t="shared" si="280"/>
        <v>57.514921793968142</v>
      </c>
      <c r="Q993" s="3">
        <f t="shared" si="281"/>
        <v>-89.758605476923393</v>
      </c>
      <c r="R993">
        <f t="shared" si="282"/>
        <v>90.241394523076607</v>
      </c>
      <c r="S993">
        <f t="shared" si="283"/>
        <v>3.6575021272631958E-2</v>
      </c>
      <c r="T993">
        <f t="shared" si="266"/>
        <v>57.514921793968142</v>
      </c>
    </row>
    <row r="994" spans="1:20" x14ac:dyDescent="0.25">
      <c r="A994">
        <f t="shared" si="267"/>
        <v>230.68090528780786</v>
      </c>
      <c r="B994">
        <f t="shared" si="284"/>
        <v>36.714006353467958</v>
      </c>
      <c r="C994" t="str">
        <f t="shared" si="268"/>
        <v>3.16482381586708-748.333329014109i</v>
      </c>
      <c r="D994" t="str">
        <f t="shared" si="269"/>
        <v>3.47812499114345-433.499427975295i</v>
      </c>
      <c r="E994" t="str">
        <f t="shared" si="270"/>
        <v>162.469536016084+0.027402680498097i</v>
      </c>
      <c r="F994" t="str">
        <f t="shared" si="271"/>
        <v>2.90990990848284-4068.12367990715i</v>
      </c>
      <c r="G994" t="str">
        <f t="shared" si="272"/>
        <v>0.999999999509583-0.0000221453668967691i</v>
      </c>
      <c r="H994" t="str">
        <f t="shared" si="273"/>
        <v>470.595059316443+0.883981573541148i</v>
      </c>
      <c r="I994" t="str">
        <f t="shared" si="274"/>
        <v>33.6191587656653-12961.6911867931i</v>
      </c>
      <c r="K994" t="str">
        <f t="shared" si="275"/>
        <v>0.0106248084388325-0.0000421033641207216i</v>
      </c>
      <c r="L994" t="str">
        <f t="shared" si="276"/>
        <v>0.00025-12.810261597638i</v>
      </c>
      <c r="M994" t="str">
        <f t="shared" si="277"/>
        <v>0.0025-3.39095159937477i</v>
      </c>
      <c r="N994">
        <f t="shared" si="278"/>
        <v>90.242311760612395</v>
      </c>
      <c r="O994">
        <f t="shared" si="279"/>
        <v>57.481979438702993</v>
      </c>
      <c r="P994" s="3">
        <f t="shared" si="280"/>
        <v>57.481979438702993</v>
      </c>
      <c r="Q994" s="3">
        <f t="shared" si="281"/>
        <v>-89.757688239387605</v>
      </c>
      <c r="R994">
        <f t="shared" si="282"/>
        <v>90.242311760612395</v>
      </c>
      <c r="S994">
        <f t="shared" si="283"/>
        <v>3.6714006353467957E-2</v>
      </c>
      <c r="T994">
        <f t="shared" si="266"/>
        <v>57.481979438702993</v>
      </c>
    </row>
    <row r="995" spans="1:20" x14ac:dyDescent="0.25">
      <c r="A995">
        <f t="shared" si="267"/>
        <v>231.55749272790155</v>
      </c>
      <c r="B995">
        <f t="shared" si="284"/>
        <v>36.853519577611138</v>
      </c>
      <c r="C995" t="str">
        <f t="shared" si="268"/>
        <v>3.16482347297291-745.500503901033i</v>
      </c>
      <c r="D995" t="str">
        <f t="shared" si="269"/>
        <v>3.47812499107601-431.858367515156i</v>
      </c>
      <c r="E995" t="str">
        <f t="shared" si="270"/>
        <v>162.469536008892+0.0275068123831994i</v>
      </c>
      <c r="F995" t="str">
        <f t="shared" si="271"/>
        <v>2.90990990847197-4052.72333173723i</v>
      </c>
      <c r="G995" t="str">
        <f t="shared" si="272"/>
        <v>0.999999999505848-0.0000222295192908937i</v>
      </c>
      <c r="H995" t="str">
        <f t="shared" si="273"/>
        <v>470.595111277837+0.887340627045369i</v>
      </c>
      <c r="I995" t="str">
        <f t="shared" si="274"/>
        <v>33.619157693886-12912.6245137787i</v>
      </c>
      <c r="K995" t="str">
        <f t="shared" si="275"/>
        <v>0.0106248069802322-0.0000422633502154111i</v>
      </c>
      <c r="L995" t="str">
        <f t="shared" si="276"/>
        <v>0.00025-12.7617668834808i</v>
      </c>
      <c r="M995" t="str">
        <f t="shared" si="277"/>
        <v>0.0025-3.37811476327434i</v>
      </c>
      <c r="N995">
        <f t="shared" si="278"/>
        <v>90.243232482945331</v>
      </c>
      <c r="O995">
        <f t="shared" si="279"/>
        <v>57.449037094642755</v>
      </c>
      <c r="P995" s="3">
        <f t="shared" si="280"/>
        <v>57.449037094642755</v>
      </c>
      <c r="Q995" s="3">
        <f t="shared" si="281"/>
        <v>-89.756767517054669</v>
      </c>
      <c r="R995">
        <f t="shared" si="282"/>
        <v>90.243232482945331</v>
      </c>
      <c r="S995">
        <f t="shared" si="283"/>
        <v>3.6853519577611141E-2</v>
      </c>
      <c r="T995">
        <f t="shared" si="266"/>
        <v>57.449037094642755</v>
      </c>
    </row>
    <row r="996" spans="1:20" x14ac:dyDescent="0.25">
      <c r="A996">
        <f t="shared" si="267"/>
        <v>232.43741120026755</v>
      </c>
      <c r="B996">
        <f t="shared" si="284"/>
        <v>36.993562952006059</v>
      </c>
      <c r="C996" t="str">
        <f t="shared" si="268"/>
        <v>3.16482312746786-742.678403062964i</v>
      </c>
      <c r="D996" t="str">
        <f t="shared" si="269"/>
        <v>3.47812499100805-430.22351948262i</v>
      </c>
      <c r="E996" t="str">
        <f t="shared" si="270"/>
        <v>162.469536001646+0.027611339988911i</v>
      </c>
      <c r="F996" t="str">
        <f t="shared" si="271"/>
        <v>2.90990990846102-4037.38128335304i</v>
      </c>
      <c r="G996" t="str">
        <f t="shared" si="272"/>
        <v>0.999999999502086-0.0000223139914641152i</v>
      </c>
      <c r="H996" t="str">
        <f t="shared" si="273"/>
        <v>470.595163634895+0.890712444077762i</v>
      </c>
      <c r="I996" t="str">
        <f t="shared" si="274"/>
        <v>33.6191566139456-12863.7435932033i</v>
      </c>
      <c r="K996" t="str">
        <f t="shared" si="275"/>
        <v>0.0106248055105259-0.0000424239441807185i</v>
      </c>
      <c r="L996" t="str">
        <f t="shared" si="276"/>
        <v>0.00025-12.7134557516247i</v>
      </c>
      <c r="M996" t="str">
        <f t="shared" si="277"/>
        <v>0.0025-3.36532652248888i</v>
      </c>
      <c r="N996">
        <f t="shared" si="278"/>
        <v>90.244156703309613</v>
      </c>
      <c r="O996">
        <f t="shared" si="279"/>
        <v>57.416094761872714</v>
      </c>
      <c r="P996" s="3">
        <f t="shared" si="280"/>
        <v>57.416094761872714</v>
      </c>
      <c r="Q996" s="3">
        <f t="shared" si="281"/>
        <v>-89.755843296690387</v>
      </c>
      <c r="R996">
        <f t="shared" si="282"/>
        <v>90.244156703309613</v>
      </c>
      <c r="S996">
        <f t="shared" si="283"/>
        <v>3.6993562952006058E-2</v>
      </c>
      <c r="T996">
        <f t="shared" si="266"/>
        <v>57.416094761872714</v>
      </c>
    </row>
    <row r="997" spans="1:20" x14ac:dyDescent="0.25">
      <c r="A997">
        <f t="shared" si="267"/>
        <v>233.32067336282856</v>
      </c>
      <c r="B997">
        <f t="shared" si="284"/>
        <v>37.13413849122368</v>
      </c>
      <c r="C997" t="str">
        <f t="shared" si="268"/>
        <v>3.1648227793321-739.866985903028i</v>
      </c>
      <c r="D997" t="str">
        <f t="shared" si="269"/>
        <v>3.47812499093959-428.594860359849i</v>
      </c>
      <c r="E997" t="str">
        <f t="shared" si="270"/>
        <v>162.469535994343+0.027716264819193i</v>
      </c>
      <c r="F997" t="str">
        <f t="shared" si="271"/>
        <v>2.90990990844998-4022.09731405405i</v>
      </c>
      <c r="G997" t="str">
        <f t="shared" si="272"/>
        <v>0.999999999498294-0.0000223987846315939i</v>
      </c>
      <c r="H997" t="str">
        <f t="shared" si="273"/>
        <v>470.595216390627+0.894097073129713i</v>
      </c>
      <c r="I997" t="str">
        <f t="shared" si="274"/>
        <v>33.6191555257816-12815.0477218983i</v>
      </c>
      <c r="K997" t="str">
        <f t="shared" si="275"/>
        <v>0.0106248040296291-0.0000425851483256761i</v>
      </c>
      <c r="L997" t="str">
        <f t="shared" si="276"/>
        <v>0.00025-12.6653275070977i</v>
      </c>
      <c r="M997" t="str">
        <f t="shared" si="277"/>
        <v>0.0025-3.35258669305527i</v>
      </c>
      <c r="N997">
        <f t="shared" si="278"/>
        <v>90.245084434989565</v>
      </c>
      <c r="O997">
        <f t="shared" si="279"/>
        <v>57.383152440478746</v>
      </c>
      <c r="P997" s="3">
        <f t="shared" si="280"/>
        <v>57.383152440478746</v>
      </c>
      <c r="Q997" s="3">
        <f t="shared" si="281"/>
        <v>-89.754915565010435</v>
      </c>
      <c r="R997">
        <f t="shared" si="282"/>
        <v>90.245084434989565</v>
      </c>
      <c r="S997">
        <f t="shared" si="283"/>
        <v>3.7134138491223684E-2</v>
      </c>
      <c r="T997">
        <f t="shared" si="266"/>
        <v>57.383152440478746</v>
      </c>
    </row>
    <row r="998" spans="1:20" x14ac:dyDescent="0.25">
      <c r="A998">
        <f t="shared" si="267"/>
        <v>234.20729192160729</v>
      </c>
      <c r="B998">
        <f t="shared" si="284"/>
        <v>37.275248217490329</v>
      </c>
      <c r="C998" t="str">
        <f t="shared" si="268"/>
        <v>3.16482242854563-737.066211978054i</v>
      </c>
      <c r="D998" t="str">
        <f t="shared" si="269"/>
        <v>3.47812499087061-426.972366718034i</v>
      </c>
      <c r="E998" t="str">
        <f t="shared" si="270"/>
        <v>162.469535986985+0.0278215883837234i</v>
      </c>
      <c r="F998" t="str">
        <f t="shared" si="271"/>
        <v>2.90990990843888-4006.87120397525i</v>
      </c>
      <c r="G998" t="str">
        <f t="shared" si="272"/>
        <v>0.999999999494474-0.0000224839000131081i</v>
      </c>
      <c r="H998" t="str">
        <f t="shared" si="273"/>
        <v>470.595269548068+0.897494562876743i</v>
      </c>
      <c r="I998" t="str">
        <f t="shared" si="274"/>
        <v>33.619154429331-12766.5361993573i</v>
      </c>
      <c r="K998" t="str">
        <f t="shared" si="275"/>
        <v>0.0106248025374566-0.0000427469649680804i</v>
      </c>
      <c r="L998" t="str">
        <f t="shared" si="276"/>
        <v>0.00025-12.617381457559i</v>
      </c>
      <c r="M998" t="str">
        <f t="shared" si="277"/>
        <v>0.0025-3.33989509170678i</v>
      </c>
      <c r="N998">
        <f t="shared" si="278"/>
        <v>90.246015691319954</v>
      </c>
      <c r="O998">
        <f t="shared" si="279"/>
        <v>57.350210130547559</v>
      </c>
      <c r="P998" s="3">
        <f t="shared" si="280"/>
        <v>57.350210130547559</v>
      </c>
      <c r="Q998" s="3">
        <f t="shared" si="281"/>
        <v>-89.753984308680046</v>
      </c>
      <c r="R998">
        <f t="shared" si="282"/>
        <v>90.246015691319954</v>
      </c>
      <c r="S998">
        <f t="shared" si="283"/>
        <v>3.7275248217490328E-2</v>
      </c>
      <c r="T998">
        <f t="shared" si="266"/>
        <v>57.350210130547559</v>
      </c>
    </row>
    <row r="999" spans="1:20" x14ac:dyDescent="0.25">
      <c r="A999">
        <f t="shared" si="267"/>
        <v>235.09727963090941</v>
      </c>
      <c r="B999">
        <f t="shared" si="284"/>
        <v>37.416894160716794</v>
      </c>
      <c r="C999" t="str">
        <f t="shared" si="268"/>
        <v>3.16482207508818-734.276040997966i</v>
      </c>
      <c r="D999" t="str">
        <f t="shared" si="269"/>
        <v>3.47812499080109-425.356015217059i</v>
      </c>
      <c r="E999" t="str">
        <f t="shared" si="270"/>
        <v>162.469535979572+0.0279273121979121i</v>
      </c>
      <c r="F999" t="str">
        <f t="shared" si="271"/>
        <v>2.90990990842768-3991.70273408392i</v>
      </c>
      <c r="G999" t="str">
        <f t="shared" si="272"/>
        <v>0.999999999490625-0.000022569338833071i</v>
      </c>
      <c r="H999" t="str">
        <f t="shared" si="273"/>
        <v>470.595323110279+0.900904962179278i</v>
      </c>
      <c r="I999" t="str">
        <f t="shared" si="274"/>
        <v>33.6191533245314-12718.2083277256i</v>
      </c>
      <c r="K999" t="str">
        <f t="shared" si="275"/>
        <v>0.0106248010339225-0.000042909396434526i</v>
      </c>
      <c r="L999" t="str">
        <f t="shared" si="276"/>
        <v>0.00025-12.5696169132885i</v>
      </c>
      <c r="M999" t="str">
        <f t="shared" si="277"/>
        <v>0.0025-3.32725153587047i</v>
      </c>
      <c r="N999">
        <f t="shared" si="278"/>
        <v>90.246950485686085</v>
      </c>
      <c r="O999">
        <f t="shared" si="279"/>
        <v>57.317267832166422</v>
      </c>
      <c r="P999" s="3">
        <f t="shared" si="280"/>
        <v>57.317267832166422</v>
      </c>
      <c r="Q999" s="3">
        <f t="shared" si="281"/>
        <v>-89.753049514313915</v>
      </c>
      <c r="R999">
        <f t="shared" si="282"/>
        <v>90.246950485686085</v>
      </c>
      <c r="S999">
        <f t="shared" si="283"/>
        <v>3.7416894160716793E-2</v>
      </c>
      <c r="T999">
        <f t="shared" si="266"/>
        <v>57.317267832166422</v>
      </c>
    </row>
    <row r="1000" spans="1:20" x14ac:dyDescent="0.25">
      <c r="A1000">
        <f t="shared" si="267"/>
        <v>235.99064929350689</v>
      </c>
      <c r="B1000">
        <f t="shared" si="284"/>
        <v>37.559078358527522</v>
      </c>
      <c r="C1000" t="str">
        <f t="shared" si="268"/>
        <v>3.16482171893948-731.496432825209i</v>
      </c>
      <c r="D1000" t="str">
        <f t="shared" si="269"/>
        <v>3.47812499073104-423.745782605164i</v>
      </c>
      <c r="E1000" t="str">
        <f t="shared" si="270"/>
        <v>162.469535972102+0.0280334377829506i</v>
      </c>
      <c r="F1000" t="str">
        <f t="shared" si="271"/>
        <v>2.90990990841639-3976.59168617652i</v>
      </c>
      <c r="G1000" t="str">
        <f t="shared" si="272"/>
        <v>0.999999999486746-0.0000226551023205489i</v>
      </c>
      <c r="H1000" t="str">
        <f t="shared" si="273"/>
        <v>470.595377080342+0.904328320083251i</v>
      </c>
      <c r="I1000" t="str">
        <f t="shared" si="274"/>
        <v>33.6191522113186-12670.0634117908i</v>
      </c>
      <c r="K1000" t="str">
        <f t="shared" si="275"/>
        <v>0.0106247995189403-0.0000430724450604378i</v>
      </c>
      <c r="L1000" t="str">
        <f t="shared" si="276"/>
        <v>0.00025-12.5220331871772i</v>
      </c>
      <c r="M1000" t="str">
        <f t="shared" si="277"/>
        <v>0.0025-3.31465584366455i</v>
      </c>
      <c r="N1000">
        <f t="shared" si="278"/>
        <v>90.247888831524051</v>
      </c>
      <c r="O1000">
        <f t="shared" si="279"/>
        <v>57.28432554542313</v>
      </c>
      <c r="P1000" s="3">
        <f t="shared" si="280"/>
        <v>57.28432554542313</v>
      </c>
      <c r="Q1000" s="3">
        <f t="shared" si="281"/>
        <v>-89.752111168475949</v>
      </c>
      <c r="R1000">
        <f t="shared" si="282"/>
        <v>90.247888831524051</v>
      </c>
      <c r="S1000">
        <f t="shared" si="283"/>
        <v>3.7559078358527523E-2</v>
      </c>
      <c r="T1000">
        <f t="shared" si="266"/>
        <v>57.28432554542313</v>
      </c>
    </row>
    <row r="1001" spans="1:20" x14ac:dyDescent="0.25">
      <c r="A1001">
        <f t="shared" si="267"/>
        <v>236.88741376082226</v>
      </c>
      <c r="B1001">
        <f t="shared" si="284"/>
        <v>37.70180285628993</v>
      </c>
      <c r="C1001" t="str">
        <f t="shared" si="268"/>
        <v>3.16482136007907-728.727347474207i</v>
      </c>
      <c r="D1001" t="str">
        <f t="shared" si="269"/>
        <v>3.47812499066047-422.141645718615i</v>
      </c>
      <c r="E1001" t="str">
        <f t="shared" si="270"/>
        <v>162.469535964577+0.028139966665788i</v>
      </c>
      <c r="F1001" t="str">
        <f t="shared" si="271"/>
        <v>2.90990990840502-3961.53784287557i</v>
      </c>
      <c r="G1001" t="str">
        <f t="shared" si="272"/>
        <v>0.999999999482838-0.000022741191709278i</v>
      </c>
      <c r="H1001" t="str">
        <f t="shared" si="273"/>
        <v>470.59543146136+0.907764685820863i</v>
      </c>
      <c r="I1001" t="str">
        <f t="shared" si="274"/>
        <v>33.6191510896288-12622.1007589718i</v>
      </c>
      <c r="K1001" t="str">
        <f t="shared" si="275"/>
        <v>0.0106247979924229-0.0000432361131901051i</v>
      </c>
      <c r="L1001" t="str">
        <f t="shared" si="276"/>
        <v>0.00025-12.4746295947173i</v>
      </c>
      <c r="M1001" t="str">
        <f t="shared" si="277"/>
        <v>0.0025-3.30210783389575i</v>
      </c>
      <c r="N1001">
        <f t="shared" si="278"/>
        <v>90.248830742320905</v>
      </c>
      <c r="O1001">
        <f t="shared" si="279"/>
        <v>57.251383270406549</v>
      </c>
      <c r="P1001" s="3">
        <f t="shared" si="280"/>
        <v>57.251383270406549</v>
      </c>
      <c r="Q1001" s="3">
        <f t="shared" si="281"/>
        <v>-89.751169257679095</v>
      </c>
      <c r="R1001">
        <f t="shared" si="282"/>
        <v>90.248830742320905</v>
      </c>
      <c r="S1001">
        <f t="shared" si="283"/>
        <v>3.7701802856289927E-2</v>
      </c>
      <c r="T1001">
        <f t="shared" si="266"/>
        <v>57.251383270406549</v>
      </c>
    </row>
    <row r="1002" spans="1:20" x14ac:dyDescent="0.25">
      <c r="A1002">
        <f t="shared" si="267"/>
        <v>237.78758593311341</v>
      </c>
      <c r="B1002">
        <f t="shared" si="284"/>
        <v>37.845069707143836</v>
      </c>
      <c r="C1002" t="str">
        <f t="shared" si="268"/>
        <v>3.16482099848628-725.968745110718i</v>
      </c>
      <c r="D1002" t="str">
        <f t="shared" si="269"/>
        <v>3.47812499058936-420.543581481362i</v>
      </c>
      <c r="E1002" t="str">
        <f t="shared" si="270"/>
        <v>162.469535956993+0.0282469003792024i</v>
      </c>
      <c r="F1002" t="str">
        <f t="shared" si="271"/>
        <v>2.90990990839356-3946.54098762648i</v>
      </c>
      <c r="G1002" t="str">
        <f t="shared" si="272"/>
        <v>0.9999999994789-0.0000228276082376834i</v>
      </c>
      <c r="H1002" t="str">
        <f t="shared" si="273"/>
        <v>470.595486256462+0.911214108811271i</v>
      </c>
      <c r="I1002" t="str">
        <f t="shared" si="274"/>
        <v>33.6191499593969-12574.31967931i</v>
      </c>
      <c r="K1002" t="str">
        <f t="shared" si="275"/>
        <v>0.0106247964542825-0.0000434004031767152i</v>
      </c>
      <c r="L1002" t="str">
        <f t="shared" si="276"/>
        <v>0.00025-12.4274054539921i</v>
      </c>
      <c r="M1002" t="str">
        <f t="shared" si="277"/>
        <v>0.0025-3.28960732605673i</v>
      </c>
      <c r="N1002">
        <f t="shared" si="278"/>
        <v>90.249776231614845</v>
      </c>
      <c r="O1002">
        <f t="shared" si="279"/>
        <v>57.218441007205726</v>
      </c>
      <c r="P1002" s="3">
        <f t="shared" si="280"/>
        <v>57.218441007205726</v>
      </c>
      <c r="Q1002" s="3">
        <f t="shared" si="281"/>
        <v>-89.750223768385155</v>
      </c>
      <c r="R1002">
        <f t="shared" si="282"/>
        <v>90.249776231614845</v>
      </c>
      <c r="S1002">
        <f t="shared" si="283"/>
        <v>3.7845069707143839E-2</v>
      </c>
      <c r="T1002">
        <f t="shared" si="266"/>
        <v>57.218441007205726</v>
      </c>
    </row>
    <row r="1003" spans="1:20" x14ac:dyDescent="0.25">
      <c r="A1003">
        <f t="shared" si="267"/>
        <v>238.69117875965924</v>
      </c>
      <c r="B1003">
        <f t="shared" si="284"/>
        <v>37.988880972030984</v>
      </c>
      <c r="C1003" t="str">
        <f t="shared" si="268"/>
        <v>3.16482063414024-723.220586051325i</v>
      </c>
      <c r="D1003" t="str">
        <f t="shared" si="269"/>
        <v>3.47812499051769-418.951566904715i</v>
      </c>
      <c r="E1003" t="str">
        <f t="shared" si="270"/>
        <v>162.469535949352+0.0283542404617823i</v>
      </c>
      <c r="F1003" t="str">
        <f t="shared" si="271"/>
        <v>2.90990990838201-3931.60090469443i</v>
      </c>
      <c r="G1003" t="str">
        <f t="shared" si="272"/>
        <v>0.999999999474932-0.0000229143531488957i</v>
      </c>
      <c r="H1003" t="str">
        <f t="shared" si="273"/>
        <v>470.595541468804+0.914676638661337i</v>
      </c>
      <c r="I1003" t="str">
        <f t="shared" si="274"/>
        <v>33.6191488205586-12526.7194854584i</v>
      </c>
      <c r="K1003" t="str">
        <f t="shared" si="275"/>
        <v>0.0106247949044305-0.0000435653173823867i</v>
      </c>
      <c r="L1003" t="str">
        <f t="shared" si="276"/>
        <v>0.00025-12.3803600856665i</v>
      </c>
      <c r="M1003" t="str">
        <f t="shared" si="277"/>
        <v>0.0025-3.2771541403235i</v>
      </c>
      <c r="N1003">
        <f t="shared" si="278"/>
        <v>90.250725312995399</v>
      </c>
      <c r="O1003">
        <f t="shared" si="279"/>
        <v>57.185498755910665</v>
      </c>
      <c r="P1003" s="3">
        <f t="shared" si="280"/>
        <v>57.185498755910665</v>
      </c>
      <c r="Q1003" s="3">
        <f t="shared" si="281"/>
        <v>-89.749274687004601</v>
      </c>
      <c r="R1003">
        <f t="shared" si="282"/>
        <v>90.250725312995399</v>
      </c>
      <c r="S1003">
        <f t="shared" si="283"/>
        <v>3.7988880972030986E-2</v>
      </c>
      <c r="T1003">
        <f t="shared" si="266"/>
        <v>57.185498755910665</v>
      </c>
    </row>
    <row r="1004" spans="1:20" x14ac:dyDescent="0.25">
      <c r="A1004">
        <f t="shared" si="267"/>
        <v>239.59820523894595</v>
      </c>
      <c r="B1004">
        <f t="shared" si="284"/>
        <v>38.133238719724702</v>
      </c>
      <c r="C1004" t="str">
        <f t="shared" si="268"/>
        <v>3.16482026702003-720.482830762834i</v>
      </c>
      <c r="D1004" t="str">
        <f t="shared" si="269"/>
        <v>3.47812499044549-417.36557908701i</v>
      </c>
      <c r="E1004" t="str">
        <f t="shared" si="270"/>
        <v>162.469535941653+0.0284619884579727i</v>
      </c>
      <c r="F1004" t="str">
        <f t="shared" si="271"/>
        <v>2.90990990837037-3916.71737916134i</v>
      </c>
      <c r="G1004" t="str">
        <f t="shared" si="272"/>
        <v>0.999999999470934-0.0000230014276907695i</v>
      </c>
      <c r="H1004" t="str">
        <f t="shared" si="273"/>
        <v>470.595597101565+0.918152325166278i</v>
      </c>
      <c r="I1004" t="str">
        <f t="shared" si="274"/>
        <v>33.6191476730484-12479.2994926724i</v>
      </c>
      <c r="K1004" t="str">
        <f t="shared" si="275"/>
        <v>0.0106247933427777-0.0000437308581782034i</v>
      </c>
      <c r="L1004" t="str">
        <f t="shared" si="276"/>
        <v>0.00025-12.3334928129772i</v>
      </c>
      <c r="M1004" t="str">
        <f t="shared" si="277"/>
        <v>0.0025-3.2647480975528i</v>
      </c>
      <c r="N1004">
        <f t="shared" si="278"/>
        <v>90.251678000103681</v>
      </c>
      <c r="O1004">
        <f t="shared" si="279"/>
        <v>57.15255651661198</v>
      </c>
      <c r="P1004" s="3">
        <f t="shared" si="280"/>
        <v>57.15255651661198</v>
      </c>
      <c r="Q1004" s="3">
        <f t="shared" si="281"/>
        <v>-89.748321999896319</v>
      </c>
      <c r="R1004">
        <f t="shared" si="282"/>
        <v>90.251678000103681</v>
      </c>
      <c r="S1004">
        <f t="shared" si="283"/>
        <v>3.8133238719724703E-2</v>
      </c>
      <c r="T1004">
        <f t="shared" ref="T1004:T1067" si="285">P1004</f>
        <v>57.15255651661198</v>
      </c>
    </row>
    <row r="1005" spans="1:20" x14ac:dyDescent="0.25">
      <c r="A1005">
        <f t="shared" ref="A1005:A1068" si="286">2*PI()*B1005</f>
        <v>240.50867841885392</v>
      </c>
      <c r="B1005">
        <f t="shared" si="284"/>
        <v>38.278145026859654</v>
      </c>
      <c r="C1005" t="str">
        <f t="shared" ref="C1005:C1068" si="287">IMPRODUCT(D1005,E1005,$C$40,,K1005,$C$41)</f>
        <v>3.16481989710454-717.75543986172i</v>
      </c>
      <c r="D1005" t="str">
        <f t="shared" ref="D1005:D1068" si="288">IMDIV(IMPRODUCT($C$37,$C$38,COMPLEX(1,A1005/$C$38)),IMSUM(-1*A1005*A1005/$C$39,COMPLEX(0,1*A1005)))</f>
        <v>3.47812499037274-415.785595213281i</v>
      </c>
      <c r="E1005" t="str">
        <f t="shared" ref="E1005:E1068" si="289">IMDIV(IMPRODUCT(IMSUM(F1005,G1005),$C$29,H1005),IMSUM(1,I1005))</f>
        <v>162.469535933894+0.0285701459180921i</v>
      </c>
      <c r="F1005" t="str">
        <f t="shared" ref="F1005:F1068" si="290">IMDIV(IMPRODUCT($C$14,$C$15,COMPLEX(1,A1005/$C$15)),IMSUM(-1*A1005*A1005/$C$16,COMPLEX(0,A1005)))</f>
        <v>2.90990990835865-3901.89019692268i</v>
      </c>
      <c r="G1005" t="str">
        <f t="shared" ref="G1005:G1068" si="291">IMDIV(1,COMPLEX(1,A1005*$C$9*$C$10))</f>
        <v>0.999999999466906-0.0000230888331159015i</v>
      </c>
      <c r="H1005" t="str">
        <f t="shared" ref="H1005:H1068" si="292">IMDIV($C$3,IMSUM(K1005,COMPLEX(0,$C$28*A1005)))</f>
        <v>470.595653157941+0.921641218310396i</v>
      </c>
      <c r="I1005" t="str">
        <f t="shared" ref="I1005:I1068" si="293">IMPRODUCT(F1005,$C$29,H1005,$C$31)</f>
        <v>33.6191465167997-12432.0590187993i</v>
      </c>
      <c r="K1005" t="str">
        <f t="shared" ref="K1005:K1068" si="294">IF($C$26&lt;=0,IMDIV(1,IMSUM(IMDIV(1,L1005),1/$C$18)),IMDIV(1,IMSUM(IMDIV(1,L1005),1/$C$18,IMDIV(1,M1005))))</f>
        <v>0.0106247917692344-0.0000438970279442488i</v>
      </c>
      <c r="L1005" t="str">
        <f t="shared" ref="L1005:L1068" si="295">IMSUM($C$21/$C$22,IMDIV(1,COMPLEX(0,$C$20*$C$22*A1005)))</f>
        <v>0.00025-12.2868029617227i</v>
      </c>
      <c r="M1005" t="str">
        <f t="shared" ref="M1005:M1068" si="296">IMSUM($C$25/$C$26,IMDIV(1,COMPLEX(0,$C$24*$C$26*A1005)))</f>
        <v>0.0025-3.25238901927953i</v>
      </c>
      <c r="N1005">
        <f t="shared" ref="N1005:N1068" si="297">ABS(R1005)</f>
        <v>90.252634306632501</v>
      </c>
      <c r="O1005">
        <f t="shared" ref="O1005:O1068" si="298">ABS(P1005)</f>
        <v>57.119614289401028</v>
      </c>
      <c r="P1005" s="3">
        <f t="shared" ref="P1005:P1068" si="299">20*LOG10(IMABS(C1005))</f>
        <v>57.119614289401028</v>
      </c>
      <c r="Q1005" s="3">
        <f t="shared" ref="Q1005:Q1068" si="300">IMARGUMENT(C1005)*180/PI()</f>
        <v>-89.747365693367499</v>
      </c>
      <c r="R1005">
        <f t="shared" ref="R1005:R1068" si="301">IF(Q1005&lt;0,Q1005+180,Q1005-180)</f>
        <v>90.252634306632501</v>
      </c>
      <c r="S1005">
        <f t="shared" ref="S1005:S1068" si="302">B1005/1000</f>
        <v>3.8278145026859653E-2</v>
      </c>
      <c r="T1005">
        <f t="shared" si="285"/>
        <v>57.119614289401028</v>
      </c>
    </row>
    <row r="1006" spans="1:20" x14ac:dyDescent="0.25">
      <c r="A1006">
        <f t="shared" si="286"/>
        <v>241.42261139684558</v>
      </c>
      <c r="B1006">
        <f t="shared" ref="B1006:B1069" si="303">B1005*(1+B$42)</f>
        <v>38.423601977961724</v>
      </c>
      <c r="C1006" t="str">
        <f t="shared" si="287"/>
        <v>3.16481952437254-715.038374113559i</v>
      </c>
      <c r="D1006" t="str">
        <f t="shared" si="288"/>
        <v>3.47812499029943-414.211592554927i</v>
      </c>
      <c r="E1006" t="str">
        <f t="shared" si="289"/>
        <v>162.469535926079+0.0286787143983428i</v>
      </c>
      <c r="F1006" t="str">
        <f t="shared" si="290"/>
        <v>2.90990990834684-3887.11914468446i</v>
      </c>
      <c r="G1006" t="str">
        <f t="shared" si="291"/>
        <v>0.999999999462847-0.0000231765706816478i</v>
      </c>
      <c r="H1006" t="str">
        <f t="shared" si="292"/>
        <v>470.595709641159+0.92514336826782i</v>
      </c>
      <c r="I1006" t="str">
        <f t="shared" si="293"/>
        <v>33.6191453517457-12384.997384269i</v>
      </c>
      <c r="K1006" t="str">
        <f t="shared" si="294"/>
        <v>0.01062479018371-0.000044063829069639i</v>
      </c>
      <c r="L1006" t="str">
        <f t="shared" si="295"/>
        <v>0.00025-12.2402898602537i</v>
      </c>
      <c r="M1006" t="str">
        <f t="shared" si="296"/>
        <v>0.0025-3.24007672771423i</v>
      </c>
      <c r="N1006">
        <f t="shared" si="297"/>
        <v>90.253594246326642</v>
      </c>
      <c r="O1006">
        <f t="shared" si="298"/>
        <v>57.086672074369986</v>
      </c>
      <c r="P1006" s="3">
        <f t="shared" si="299"/>
        <v>57.086672074369986</v>
      </c>
      <c r="Q1006" s="3">
        <f t="shared" si="300"/>
        <v>-89.746405753673358</v>
      </c>
      <c r="R1006">
        <f t="shared" si="301"/>
        <v>90.253594246326642</v>
      </c>
      <c r="S1006">
        <f t="shared" si="302"/>
        <v>3.8423601977961727E-2</v>
      </c>
      <c r="T1006">
        <f t="shared" si="285"/>
        <v>57.086672074369986</v>
      </c>
    </row>
    <row r="1007" spans="1:20" x14ac:dyDescent="0.25">
      <c r="A1007">
        <f t="shared" si="286"/>
        <v>242.34001732015361</v>
      </c>
      <c r="B1007">
        <f t="shared" si="303"/>
        <v>38.569611665477979</v>
      </c>
      <c r="C1007" t="str">
        <f t="shared" si="287"/>
        <v>3.16481914880244-712.331594432429i</v>
      </c>
      <c r="D1007" t="str">
        <f t="shared" si="288"/>
        <v>3.47812499022556-412.643548469394i</v>
      </c>
      <c r="E1007" t="str">
        <f t="shared" si="289"/>
        <v>162.469535918203+0.0287876954608571i</v>
      </c>
      <c r="F1007" t="str">
        <f t="shared" si="290"/>
        <v>2.90990990833494-3872.40400996014i</v>
      </c>
      <c r="G1007" t="str">
        <f t="shared" si="291"/>
        <v>0.999999999458757-0.0000232646416501429i</v>
      </c>
      <c r="H1007" t="str">
        <f t="shared" si="292"/>
        <v>470.595766554474+0.928658825403265i</v>
      </c>
      <c r="I1007" t="str">
        <f t="shared" si="293"/>
        <v>33.6191441778208-12338.1139120843i</v>
      </c>
      <c r="K1007" t="str">
        <f t="shared" si="294"/>
        <v>0.0106247885861132-0.0000442312639525588i</v>
      </c>
      <c r="L1007" t="str">
        <f t="shared" si="295"/>
        <v>0.00025-12.1939528394638i</v>
      </c>
      <c r="M1007" t="str">
        <f t="shared" si="296"/>
        <v>0.0025-3.22781104574041i</v>
      </c>
      <c r="N1007">
        <f t="shared" si="297"/>
        <v>90.254557832982911</v>
      </c>
      <c r="O1007">
        <f t="shared" si="298"/>
        <v>57.053729871611324</v>
      </c>
      <c r="P1007" s="3">
        <f t="shared" si="299"/>
        <v>57.053729871611324</v>
      </c>
      <c r="Q1007" s="3">
        <f t="shared" si="300"/>
        <v>-89.745442167017089</v>
      </c>
      <c r="R1007">
        <f t="shared" si="301"/>
        <v>90.254557832982911</v>
      </c>
      <c r="S1007">
        <f t="shared" si="302"/>
        <v>3.8569611665477982E-2</v>
      </c>
      <c r="T1007">
        <f t="shared" si="285"/>
        <v>57.053729871611324</v>
      </c>
    </row>
    <row r="1008" spans="1:20" x14ac:dyDescent="0.25">
      <c r="A1008">
        <f t="shared" si="286"/>
        <v>243.26090938597019</v>
      </c>
      <c r="B1008">
        <f t="shared" si="303"/>
        <v>38.716176189806795</v>
      </c>
      <c r="C1008" t="str">
        <f t="shared" si="287"/>
        <v>3.16481877037279-709.635061880409i</v>
      </c>
      <c r="D1008" t="str">
        <f t="shared" si="288"/>
        <v>3.47812499015114-411.08144039984i</v>
      </c>
      <c r="E1008" t="str">
        <f t="shared" si="289"/>
        <v>162.469535910268+0.028897090673696i</v>
      </c>
      <c r="F1008" t="str">
        <f t="shared" si="290"/>
        <v>2.90990990832295-3857.74458106758i</v>
      </c>
      <c r="G1008" t="str">
        <f t="shared" si="291"/>
        <v>0.999999999454635-0.0000233530472883172i</v>
      </c>
      <c r="H1008" t="str">
        <f t="shared" si="292"/>
        <v>470.595823901156+0.932187640272599i</v>
      </c>
      <c r="I1008" t="str">
        <f t="shared" si="293"/>
        <v>33.6191429949559-12291.4079278106i</v>
      </c>
      <c r="K1008" t="str">
        <f t="shared" si="294"/>
        <v>0.0106247869763522-0.0000443993350002935i</v>
      </c>
      <c r="L1008" t="str">
        <f t="shared" si="295"/>
        <v>0.00025-12.1477912327792i</v>
      </c>
      <c r="M1008" t="str">
        <f t="shared" si="296"/>
        <v>0.0025-3.21559179691215i</v>
      </c>
      <c r="N1008">
        <f t="shared" si="297"/>
        <v>90.255525080450596</v>
      </c>
      <c r="O1008">
        <f t="shared" si="298"/>
        <v>57.02078768121865</v>
      </c>
      <c r="P1008" s="3">
        <f t="shared" si="299"/>
        <v>57.02078768121865</v>
      </c>
      <c r="Q1008" s="3">
        <f t="shared" si="300"/>
        <v>-89.744474919549404</v>
      </c>
      <c r="R1008">
        <f t="shared" si="301"/>
        <v>90.255525080450596</v>
      </c>
      <c r="S1008">
        <f t="shared" si="302"/>
        <v>3.8716176189806793E-2</v>
      </c>
      <c r="T1008">
        <f t="shared" si="285"/>
        <v>57.02078768121865</v>
      </c>
    </row>
    <row r="1009" spans="1:20" x14ac:dyDescent="0.25">
      <c r="A1009">
        <f t="shared" si="286"/>
        <v>244.18530084163689</v>
      </c>
      <c r="B1009">
        <f t="shared" si="303"/>
        <v>38.863297659328062</v>
      </c>
      <c r="C1009" t="str">
        <f t="shared" si="287"/>
        <v>3.16481838906172-706.948737666964i</v>
      </c>
      <c r="D1009" t="str">
        <f t="shared" si="288"/>
        <v>3.47812499007614-409.525245874816i</v>
      </c>
      <c r="E1009" t="str">
        <f t="shared" si="289"/>
        <v>162.469535902271+0.0290069016108915i</v>
      </c>
      <c r="F1009" t="str">
        <f t="shared" si="290"/>
        <v>2.90990990831086-3843.14064712594i</v>
      </c>
      <c r="G1009" t="str">
        <f t="shared" si="291"/>
        <v>0.999999999450482-0.0000234417888679154i</v>
      </c>
      <c r="H1009" t="str">
        <f t="shared" si="292"/>
        <v>470.595881684503+0.935729863623761i</v>
      </c>
      <c r="I1009" t="str">
        <f t="shared" si="293"/>
        <v>33.6191418030834-12244.8787595666i</v>
      </c>
      <c r="K1009" t="str">
        <f t="shared" si="294"/>
        <v>0.0106247853543344-0.0000445680446292661i</v>
      </c>
      <c r="L1009" t="str">
        <f t="shared" si="295"/>
        <v>0.00025-12.1018043761498i</v>
      </c>
      <c r="M1009" t="str">
        <f t="shared" si="296"/>
        <v>0.0025-3.20341880545142i</v>
      </c>
      <c r="N1009">
        <f t="shared" si="297"/>
        <v>90.256496002631366</v>
      </c>
      <c r="O1009">
        <f t="shared" si="298"/>
        <v>56.98784550328601</v>
      </c>
      <c r="P1009" s="3">
        <f t="shared" si="299"/>
        <v>56.98784550328601</v>
      </c>
      <c r="Q1009" s="3">
        <f t="shared" si="300"/>
        <v>-89.743503997368634</v>
      </c>
      <c r="R1009">
        <f t="shared" si="301"/>
        <v>90.256496002631366</v>
      </c>
      <c r="S1009">
        <f t="shared" si="302"/>
        <v>3.8863297659328062E-2</v>
      </c>
      <c r="T1009">
        <f t="shared" si="285"/>
        <v>56.98784550328601</v>
      </c>
    </row>
    <row r="1010" spans="1:20" x14ac:dyDescent="0.25">
      <c r="A1010">
        <f t="shared" si="286"/>
        <v>245.11320498483514</v>
      </c>
      <c r="B1010">
        <f t="shared" si="303"/>
        <v>39.010978190433512</v>
      </c>
      <c r="C1010" t="str">
        <f t="shared" si="287"/>
        <v>3.16481800484737-704.272583148433i</v>
      </c>
      <c r="D1010" t="str">
        <f t="shared" si="288"/>
        <v>3.47812499000058-407.974942507942i</v>
      </c>
      <c r="E1010" t="str">
        <f t="shared" si="289"/>
        <v>162.469535894216+0.0291171298524435i</v>
      </c>
      <c r="F1010" t="str">
        <f t="shared" si="290"/>
        <v>2.90990990829869-3828.59199805275i</v>
      </c>
      <c r="G1010" t="str">
        <f t="shared" si="291"/>
        <v>0.999999999446298-0.0000235308676655151i</v>
      </c>
      <c r="H1010" t="str">
        <f t="shared" si="292"/>
        <v>470.595939907844+0.939285546397355i</v>
      </c>
      <c r="I1010" t="str">
        <f t="shared" si="293"/>
        <v>33.6191406021347-12198.5257380145i</v>
      </c>
      <c r="K1010" t="str">
        <f t="shared" si="294"/>
        <v>0.0106247837199664-0.0000447373952650692i</v>
      </c>
      <c r="L1010" t="str">
        <f t="shared" si="295"/>
        <v>0.00025-12.0559916080393i</v>
      </c>
      <c r="M1010" t="str">
        <f t="shared" si="296"/>
        <v>0.0025-3.1912918962457i</v>
      </c>
      <c r="N1010">
        <f t="shared" si="297"/>
        <v>90.257470613479697</v>
      </c>
      <c r="O1010">
        <f t="shared" si="298"/>
        <v>56.954903337908441</v>
      </c>
      <c r="P1010" s="3">
        <f t="shared" si="299"/>
        <v>56.954903337908441</v>
      </c>
      <c r="Q1010" s="3">
        <f t="shared" si="300"/>
        <v>-89.742529386520303</v>
      </c>
      <c r="R1010">
        <f t="shared" si="301"/>
        <v>90.257470613479697</v>
      </c>
      <c r="S1010">
        <f t="shared" si="302"/>
        <v>3.9010978190433511E-2</v>
      </c>
      <c r="T1010">
        <f t="shared" si="285"/>
        <v>56.954903337908441</v>
      </c>
    </row>
    <row r="1011" spans="1:20" x14ac:dyDescent="0.25">
      <c r="A1011">
        <f t="shared" si="286"/>
        <v>246.04463516377749</v>
      </c>
      <c r="B1011">
        <f t="shared" si="303"/>
        <v>39.159219907557159</v>
      </c>
      <c r="C1011" t="str">
        <f t="shared" si="287"/>
        <v>3.16481761770751-701.606559827408i</v>
      </c>
      <c r="D1011" t="str">
        <f t="shared" si="288"/>
        <v>3.47812498992445-406.430507997583i</v>
      </c>
      <c r="E1011" t="str">
        <f t="shared" si="289"/>
        <v>162.469535886098+0.0292277769843803i</v>
      </c>
      <c r="F1011" t="str">
        <f t="shared" si="290"/>
        <v>2.90990990828642-3814.0984245608i</v>
      </c>
      <c r="G1011" t="str">
        <f t="shared" si="291"/>
        <v>0.999999999442082-0.0000236202849625444i</v>
      </c>
      <c r="H1011" t="str">
        <f t="shared" si="292"/>
        <v>470.595998574533+0.942854739727476i</v>
      </c>
      <c r="I1011" t="str">
        <f t="shared" si="293"/>
        <v>33.6191393920415-12152.3481963509i</v>
      </c>
      <c r="K1011" t="str">
        <f t="shared" si="294"/>
        <v>0.0106247820731541-0.000044907389342502i</v>
      </c>
      <c r="L1011" t="str">
        <f t="shared" si="295"/>
        <v>0.00025-12.0103522694155i</v>
      </c>
      <c r="M1011" t="str">
        <f t="shared" si="296"/>
        <v>0.0025-3.17921089484528i</v>
      </c>
      <c r="N1011">
        <f t="shared" si="297"/>
        <v>90.258448927002931</v>
      </c>
      <c r="O1011">
        <f t="shared" si="298"/>
        <v>56.921961185181189</v>
      </c>
      <c r="P1011" s="3">
        <f t="shared" si="299"/>
        <v>56.921961185181189</v>
      </c>
      <c r="Q1011" s="3">
        <f t="shared" si="300"/>
        <v>-89.741551072997069</v>
      </c>
      <c r="R1011">
        <f t="shared" si="301"/>
        <v>90.258448927002931</v>
      </c>
      <c r="S1011">
        <f t="shared" si="302"/>
        <v>3.9159219907557156E-2</v>
      </c>
      <c r="T1011">
        <f t="shared" si="285"/>
        <v>56.921961185181189</v>
      </c>
    </row>
    <row r="1012" spans="1:20" x14ac:dyDescent="0.25">
      <c r="A1012">
        <f t="shared" si="286"/>
        <v>246.97960477739986</v>
      </c>
      <c r="B1012">
        <f t="shared" si="303"/>
        <v>39.308024943205879</v>
      </c>
      <c r="C1012" t="str">
        <f t="shared" si="287"/>
        <v>3.16481722762002-698.950629352269i</v>
      </c>
      <c r="D1012" t="str">
        <f t="shared" si="288"/>
        <v>3.47812498984772-404.891920126528i</v>
      </c>
      <c r="E1012" t="str">
        <f t="shared" si="289"/>
        <v>162.469535877918+0.0293388445987443i</v>
      </c>
      <c r="F1012" t="str">
        <f t="shared" si="290"/>
        <v>2.90990990827406-3799.65971815517i</v>
      </c>
      <c r="G1012" t="str">
        <f t="shared" si="291"/>
        <v>0.999999999437834-0.0000237100420453014i</v>
      </c>
      <c r="H1012" t="str">
        <f t="shared" si="292"/>
        <v>470.596057687935+0.946437494942298i</v>
      </c>
      <c r="I1012" t="str">
        <f t="shared" si="293"/>
        <v>33.6191381727323-12106.3454702959i</v>
      </c>
      <c r="K1012" t="str">
        <f t="shared" si="294"/>
        <v>0.010624780413803-0.0000450780293056037i</v>
      </c>
      <c r="L1012" t="str">
        <f t="shared" si="295"/>
        <v>0.00025-11.9648857037413i</v>
      </c>
      <c r="M1012" t="str">
        <f t="shared" si="296"/>
        <v>0.0025-3.16717562746093i</v>
      </c>
      <c r="N1012">
        <f t="shared" si="297"/>
        <v>90.259430957261557</v>
      </c>
      <c r="O1012">
        <f t="shared" si="298"/>
        <v>56.889019045200833</v>
      </c>
      <c r="P1012" s="3">
        <f t="shared" si="299"/>
        <v>56.889019045200833</v>
      </c>
      <c r="Q1012" s="3">
        <f t="shared" si="300"/>
        <v>-89.740569042738443</v>
      </c>
      <c r="R1012">
        <f t="shared" si="301"/>
        <v>90.259430957261557</v>
      </c>
      <c r="S1012">
        <f t="shared" si="302"/>
        <v>3.9308024943205878E-2</v>
      </c>
      <c r="T1012">
        <f t="shared" si="285"/>
        <v>56.889019045200833</v>
      </c>
    </row>
    <row r="1013" spans="1:20" x14ac:dyDescent="0.25">
      <c r="A1013">
        <f t="shared" si="286"/>
        <v>247.91812727555401</v>
      </c>
      <c r="B1013">
        <f t="shared" si="303"/>
        <v>39.457395437990066</v>
      </c>
      <c r="C1013" t="str">
        <f t="shared" si="287"/>
        <v>3.1648168345623-696.304753516551i</v>
      </c>
      <c r="D1013" t="str">
        <f t="shared" si="288"/>
        <v>3.47812498977042-403.359156761678i</v>
      </c>
      <c r="E1013" t="str">
        <f t="shared" si="289"/>
        <v>162.469535869676+0.0294503342936383i</v>
      </c>
      <c r="F1013" t="str">
        <f t="shared" si="290"/>
        <v>2.9099099082616-3785.27567113022i</v>
      </c>
      <c r="G1013" t="str">
        <f t="shared" si="291"/>
        <v>0.999999999433553-0.0000238001402049717i</v>
      </c>
      <c r="H1013" t="str">
        <f t="shared" si="292"/>
        <v>470.596117251466+0.950033863565035i</v>
      </c>
      <c r="I1013" t="str">
        <f t="shared" si="293"/>
        <v>33.6191369441389-12060.5168980852i</v>
      </c>
      <c r="K1013" t="str">
        <f t="shared" si="294"/>
        <v>0.0106247787418173-0.0000452493176076891i</v>
      </c>
      <c r="L1013" t="str">
        <f t="shared" si="295"/>
        <v>0.00025-11.9195912569648i</v>
      </c>
      <c r="M1013" t="str">
        <f t="shared" si="296"/>
        <v>0.0025-3.15518592096128i</v>
      </c>
      <c r="N1013">
        <f t="shared" si="297"/>
        <v>90.260416718369385</v>
      </c>
      <c r="O1013">
        <f t="shared" si="298"/>
        <v>56.856076918064247</v>
      </c>
      <c r="P1013" s="3">
        <f t="shared" si="299"/>
        <v>56.856076918064247</v>
      </c>
      <c r="Q1013" s="3">
        <f t="shared" si="300"/>
        <v>-89.739583281630615</v>
      </c>
      <c r="R1013">
        <f t="shared" si="301"/>
        <v>90.260416718369385</v>
      </c>
      <c r="S1013">
        <f t="shared" si="302"/>
        <v>3.9457395437990067E-2</v>
      </c>
      <c r="T1013">
        <f t="shared" si="285"/>
        <v>56.856076918064247</v>
      </c>
    </row>
    <row r="1014" spans="1:20" x14ac:dyDescent="0.25">
      <c r="A1014">
        <f t="shared" si="286"/>
        <v>248.86021615920114</v>
      </c>
      <c r="B1014">
        <f t="shared" si="303"/>
        <v>39.60733354065443</v>
      </c>
      <c r="C1014" t="str">
        <f t="shared" si="287"/>
        <v>3.16481643851187-693.668894258458i</v>
      </c>
      <c r="D1014" t="str">
        <f t="shared" si="288"/>
        <v>3.47812498969253-401.832195853715i</v>
      </c>
      <c r="E1014" t="str">
        <f t="shared" si="289"/>
        <v>162.469535861372+0.0295622476732323i</v>
      </c>
      <c r="F1014" t="str">
        <f t="shared" si="290"/>
        <v>2.90990990824905-3770.94607656662i</v>
      </c>
      <c r="G1014" t="str">
        <f t="shared" si="291"/>
        <v>0.99999999942924-0.0000238905807376475i</v>
      </c>
      <c r="H1014" t="str">
        <f t="shared" si="292"/>
        <v>470.59617726854+0.953643897314432i</v>
      </c>
      <c r="I1014" t="str">
        <f t="shared" si="293"/>
        <v>33.6191357061893-12014.8618204592i</v>
      </c>
      <c r="K1014" t="str">
        <f t="shared" si="294"/>
        <v>0.0106247770571011-0.0000454212567113836i</v>
      </c>
      <c r="L1014" t="str">
        <f t="shared" si="295"/>
        <v>0.00025-11.8744682775103i</v>
      </c>
      <c r="M1014" t="str">
        <f t="shared" si="296"/>
        <v>0.0025-3.14324160287037i</v>
      </c>
      <c r="N1014">
        <f t="shared" si="297"/>
        <v>90.261406224493726</v>
      </c>
      <c r="O1014">
        <f t="shared" si="298"/>
        <v>56.823134803869408</v>
      </c>
      <c r="P1014" s="3">
        <f t="shared" si="299"/>
        <v>56.823134803869408</v>
      </c>
      <c r="Q1014" s="3">
        <f t="shared" si="300"/>
        <v>-89.738593775506274</v>
      </c>
      <c r="R1014">
        <f t="shared" si="301"/>
        <v>90.261406224493726</v>
      </c>
      <c r="S1014">
        <f t="shared" si="302"/>
        <v>3.9607333540654432E-2</v>
      </c>
      <c r="T1014">
        <f t="shared" si="285"/>
        <v>56.823134803869408</v>
      </c>
    </row>
    <row r="1015" spans="1:20" x14ac:dyDescent="0.25">
      <c r="A1015">
        <f t="shared" si="286"/>
        <v>249.80588498060609</v>
      </c>
      <c r="B1015">
        <f t="shared" si="303"/>
        <v>39.757841408108916</v>
      </c>
      <c r="C1015" t="str">
        <f t="shared" si="287"/>
        <v>3.16481603944584-691.043013660258i</v>
      </c>
      <c r="D1015" t="str">
        <f t="shared" si="288"/>
        <v>3.47812498961404-400.311015436795i</v>
      </c>
      <c r="E1015" t="str">
        <f t="shared" si="289"/>
        <v>162.469535853005+0.0296745863478043i</v>
      </c>
      <c r="F1015" t="str">
        <f t="shared" si="290"/>
        <v>2.90990990823641-3756.67072832832i</v>
      </c>
      <c r="G1015" t="str">
        <f t="shared" si="291"/>
        <v>0.999999999424894-0.0000239813649443464i</v>
      </c>
      <c r="H1015" t="str">
        <f t="shared" si="292"/>
        <v>470.596237742619+0.957267648105709i</v>
      </c>
      <c r="I1015" t="str">
        <f t="shared" si="293"/>
        <v>33.6191344588129-11969.3795806543i</v>
      </c>
      <c r="K1015" t="str">
        <f t="shared" si="294"/>
        <v>0.0106247753595573-0.0000455938490886585i</v>
      </c>
      <c r="L1015" t="str">
        <f t="shared" si="295"/>
        <v>0.00025-11.8295161162685i</v>
      </c>
      <c r="M1015" t="str">
        <f t="shared" si="296"/>
        <v>0.0025-3.13134250136518i</v>
      </c>
      <c r="N1015">
        <f t="shared" si="297"/>
        <v>90.262399489855582</v>
      </c>
      <c r="O1015">
        <f t="shared" si="298"/>
        <v>56.790192702714705</v>
      </c>
      <c r="P1015" s="3">
        <f t="shared" si="299"/>
        <v>56.790192702714705</v>
      </c>
      <c r="Q1015" s="3">
        <f t="shared" si="300"/>
        <v>-89.737600510144418</v>
      </c>
      <c r="R1015">
        <f t="shared" si="301"/>
        <v>90.262399489855582</v>
      </c>
      <c r="S1015">
        <f t="shared" si="302"/>
        <v>3.9757841408108917E-2</v>
      </c>
      <c r="T1015">
        <f t="shared" si="285"/>
        <v>56.790192702714705</v>
      </c>
    </row>
    <row r="1016" spans="1:20" x14ac:dyDescent="0.25">
      <c r="A1016">
        <f t="shared" si="286"/>
        <v>250.75514734353243</v>
      </c>
      <c r="B1016">
        <f t="shared" si="303"/>
        <v>39.908921205459734</v>
      </c>
      <c r="C1016" t="str">
        <f t="shared" si="287"/>
        <v>3.16481563734137-688.427073947783i</v>
      </c>
      <c r="D1016" t="str">
        <f t="shared" si="288"/>
        <v>3.47812498953496-398.795593628226i</v>
      </c>
      <c r="E1016" t="str">
        <f t="shared" si="289"/>
        <v>162.469535844574+0.0297873519337562i</v>
      </c>
      <c r="F1016" t="str">
        <f t="shared" si="290"/>
        <v>2.90990990822367-3742.44942105967i</v>
      </c>
      <c r="G1016" t="str">
        <f t="shared" si="291"/>
        <v>0.999999999420515-0.0000240724941310295i</v>
      </c>
      <c r="H1016" t="str">
        <f t="shared" si="292"/>
        <v>470.596298677175+0.960905168051179i</v>
      </c>
      <c r="I1016" t="str">
        <f t="shared" si="293"/>
        <v>33.6191332019375-11924.0695243933i</v>
      </c>
      <c r="K1016" t="str">
        <f t="shared" si="294"/>
        <v>0.0106247736490884-0.0000457670972208664i</v>
      </c>
      <c r="L1016" t="str">
        <f t="shared" si="295"/>
        <v>0.00025-11.7847341265874i</v>
      </c>
      <c r="M1016" t="str">
        <f t="shared" si="296"/>
        <v>0.0025-3.11948844527314i</v>
      </c>
      <c r="N1016">
        <f t="shared" si="297"/>
        <v>90.263396528729999</v>
      </c>
      <c r="O1016">
        <f t="shared" si="298"/>
        <v>56.757250614699501</v>
      </c>
      <c r="P1016" s="3">
        <f t="shared" si="299"/>
        <v>56.757250614699501</v>
      </c>
      <c r="Q1016" s="3">
        <f t="shared" si="300"/>
        <v>-89.736603471270001</v>
      </c>
      <c r="R1016">
        <f t="shared" si="301"/>
        <v>90.263396528729999</v>
      </c>
      <c r="S1016">
        <f t="shared" si="302"/>
        <v>3.9908921205459733E-2</v>
      </c>
      <c r="T1016">
        <f t="shared" si="285"/>
        <v>56.757250614699501</v>
      </c>
    </row>
    <row r="1017" spans="1:20" x14ac:dyDescent="0.25">
      <c r="A1017">
        <f t="shared" si="286"/>
        <v>251.70801690343785</v>
      </c>
      <c r="B1017">
        <f t="shared" si="303"/>
        <v>40.060575106040481</v>
      </c>
      <c r="C1017" t="str">
        <f t="shared" si="287"/>
        <v>3.16481523217519-685.821037489844i</v>
      </c>
      <c r="D1017" t="str">
        <f t="shared" si="288"/>
        <v>3.47812498945527-397.285908628155i</v>
      </c>
      <c r="E1017" t="str">
        <f t="shared" si="289"/>
        <v>162.469535836079+0.0299005460536276i</v>
      </c>
      <c r="F1017" t="str">
        <f t="shared" si="290"/>
        <v>2.90990990821082-3728.28195018235i</v>
      </c>
      <c r="G1017" t="str">
        <f t="shared" si="291"/>
        <v>0.999999999416103-0.0000241639696086207i</v>
      </c>
      <c r="H1017" t="str">
        <f t="shared" si="292"/>
        <v>470.596360075728+0.964556509461071i</v>
      </c>
      <c r="I1017" t="str">
        <f t="shared" si="293"/>
        <v>33.6191319354913-11878.9309998759i</v>
      </c>
      <c r="K1017" t="str">
        <f t="shared" si="294"/>
        <v>0.0106247719255957-0.0000459410035987757i</v>
      </c>
      <c r="L1017" t="str">
        <f t="shared" si="295"/>
        <v>0.00025-11.7401216642632i</v>
      </c>
      <c r="M1017" t="str">
        <f t="shared" si="296"/>
        <v>0.0025-3.10767926406968i</v>
      </c>
      <c r="N1017">
        <f t="shared" si="297"/>
        <v>90.264397355446036</v>
      </c>
      <c r="O1017">
        <f t="shared" si="298"/>
        <v>56.724308539923584</v>
      </c>
      <c r="P1017" s="3">
        <f t="shared" si="299"/>
        <v>56.724308539923584</v>
      </c>
      <c r="Q1017" s="3">
        <f t="shared" si="300"/>
        <v>-89.735602644553964</v>
      </c>
      <c r="R1017">
        <f t="shared" si="301"/>
        <v>90.264397355446036</v>
      </c>
      <c r="S1017">
        <f t="shared" si="302"/>
        <v>4.0060575106040483E-2</v>
      </c>
      <c r="T1017">
        <f t="shared" si="285"/>
        <v>56.724308539923584</v>
      </c>
    </row>
    <row r="1018" spans="1:20" x14ac:dyDescent="0.25">
      <c r="A1018">
        <f t="shared" si="286"/>
        <v>252.66450736767092</v>
      </c>
      <c r="B1018">
        <f t="shared" si="303"/>
        <v>40.212805291443438</v>
      </c>
      <c r="C1018" t="str">
        <f t="shared" si="287"/>
        <v>3.16481482392412-683.224866797763i</v>
      </c>
      <c r="D1018" t="str">
        <f t="shared" si="288"/>
        <v>3.47812498937498-395.781938719259i</v>
      </c>
      <c r="E1018" t="str">
        <f t="shared" si="289"/>
        <v>162.469535827521+0.0300141703361225i</v>
      </c>
      <c r="F1018" t="str">
        <f t="shared" si="290"/>
        <v>2.90990990819788-3714.16811189256i</v>
      </c>
      <c r="G1018" t="str">
        <f t="shared" si="291"/>
        <v>0.999999999411657-0.0000242557926930257i</v>
      </c>
      <c r="H1018" t="str">
        <f t="shared" si="292"/>
        <v>470.596421941795+0.968221724844204i</v>
      </c>
      <c r="I1018" t="str">
        <f t="shared" si="293"/>
        <v>33.6191306594007-11833.9633577689i</v>
      </c>
      <c r="K1018" t="str">
        <f t="shared" si="294"/>
        <v>0.0106247701889804-0.0000461155707226087i</v>
      </c>
      <c r="L1018" t="str">
        <f t="shared" si="295"/>
        <v>0.00025-11.6956780875306i</v>
      </c>
      <c r="M1018" t="str">
        <f t="shared" si="296"/>
        <v>0.0025-3.09591478787574i</v>
      </c>
      <c r="N1018">
        <f t="shared" si="297"/>
        <v>90.265401984387097</v>
      </c>
      <c r="O1018">
        <f t="shared" si="298"/>
        <v>56.691366478488156</v>
      </c>
      <c r="P1018" s="3">
        <f t="shared" si="299"/>
        <v>56.691366478488156</v>
      </c>
      <c r="Q1018" s="3">
        <f t="shared" si="300"/>
        <v>-89.734598015612903</v>
      </c>
      <c r="R1018">
        <f t="shared" si="301"/>
        <v>90.265401984387097</v>
      </c>
      <c r="S1018">
        <f t="shared" si="302"/>
        <v>4.0212805291443436E-2</v>
      </c>
      <c r="T1018">
        <f t="shared" si="285"/>
        <v>56.691366478488156</v>
      </c>
    </row>
    <row r="1019" spans="1:20" x14ac:dyDescent="0.25">
      <c r="A1019">
        <f t="shared" si="286"/>
        <v>253.6246324956681</v>
      </c>
      <c r="B1019">
        <f t="shared" si="303"/>
        <v>40.365613951550927</v>
      </c>
      <c r="C1019" t="str">
        <f t="shared" si="287"/>
        <v>3.16481441256456-680.638524524717i</v>
      </c>
      <c r="D1019" t="str">
        <f t="shared" si="288"/>
        <v>3.47812498929408-394.283662266426i</v>
      </c>
      <c r="E1019" t="str">
        <f t="shared" si="289"/>
        <v>162.469535818895+0.0301282264161594i</v>
      </c>
      <c r="F1019" t="str">
        <f t="shared" si="290"/>
        <v>2.90990990818485-3700.10770315801i</v>
      </c>
      <c r="G1019" t="str">
        <f t="shared" si="291"/>
        <v>0.999999999407177-0.0000243479647051501i</v>
      </c>
      <c r="H1019" t="str">
        <f t="shared" si="292"/>
        <v>470.596484278948+0.971900866908827i</v>
      </c>
      <c r="I1019" t="str">
        <f t="shared" si="293"/>
        <v>33.6191293735927-11789.1659511982i</v>
      </c>
      <c r="K1019" t="str">
        <f t="shared" si="294"/>
        <v>0.0106247684391423-0.000046290801102074i</v>
      </c>
      <c r="L1019" t="str">
        <f t="shared" si="295"/>
        <v>0.00025-11.6514027570538i</v>
      </c>
      <c r="M1019" t="str">
        <f t="shared" si="296"/>
        <v>0.0025-3.08419484745542i</v>
      </c>
      <c r="N1019">
        <f t="shared" si="297"/>
        <v>90.266410429991197</v>
      </c>
      <c r="O1019">
        <f t="shared" si="298"/>
        <v>56.658424430494321</v>
      </c>
      <c r="P1019" s="3">
        <f t="shared" si="299"/>
        <v>56.658424430494321</v>
      </c>
      <c r="Q1019" s="3">
        <f t="shared" si="300"/>
        <v>-89.733589570008803</v>
      </c>
      <c r="R1019">
        <f t="shared" si="301"/>
        <v>90.266410429991197</v>
      </c>
      <c r="S1019">
        <f t="shared" si="302"/>
        <v>4.036561395155093E-2</v>
      </c>
      <c r="T1019">
        <f t="shared" si="285"/>
        <v>56.658424430494321</v>
      </c>
    </row>
    <row r="1020" spans="1:20" x14ac:dyDescent="0.25">
      <c r="A1020">
        <f t="shared" si="286"/>
        <v>254.58840609915165</v>
      </c>
      <c r="B1020">
        <f t="shared" si="303"/>
        <v>40.519003284566821</v>
      </c>
      <c r="C1020" t="str">
        <f t="shared" si="287"/>
        <v>3.16481399807293-678.061973465337i</v>
      </c>
      <c r="D1020" t="str">
        <f t="shared" si="288"/>
        <v>3.47812498921255-392.791057716444i</v>
      </c>
      <c r="E1020" t="str">
        <f t="shared" si="289"/>
        <v>162.469535810207+0.0302427159348413i</v>
      </c>
      <c r="F1020" t="str">
        <f t="shared" si="290"/>
        <v>2.90990990817171-3686.10052171497i</v>
      </c>
      <c r="G1020" t="str">
        <f t="shared" si="291"/>
        <v>0.999999999402662-0.0000244404869709194i</v>
      </c>
      <c r="H1020" t="str">
        <f t="shared" si="292"/>
        <v>470.596547090768+0.975593988563304i</v>
      </c>
      <c r="I1020" t="str">
        <f t="shared" si="293"/>
        <v>33.6191280779928-11744.5381357376i</v>
      </c>
      <c r="K1020" t="str">
        <f t="shared" si="294"/>
        <v>0.0106247666759809-0.0000464666972564057i</v>
      </c>
      <c r="L1020" t="str">
        <f t="shared" si="295"/>
        <v>0.00025-11.6072950359173i</v>
      </c>
      <c r="M1020" t="str">
        <f t="shared" si="296"/>
        <v>0.0025-3.07251927421341i</v>
      </c>
      <c r="N1020">
        <f t="shared" si="297"/>
        <v>90.267422706751049</v>
      </c>
      <c r="O1020">
        <f t="shared" si="298"/>
        <v>56.625482396044838</v>
      </c>
      <c r="P1020" s="3">
        <f t="shared" si="299"/>
        <v>56.625482396044838</v>
      </c>
      <c r="Q1020" s="3">
        <f t="shared" si="300"/>
        <v>-89.732577293248951</v>
      </c>
      <c r="R1020">
        <f t="shared" si="301"/>
        <v>90.267422706751049</v>
      </c>
      <c r="S1020">
        <f t="shared" si="302"/>
        <v>4.0519003284566819E-2</v>
      </c>
      <c r="T1020">
        <f t="shared" si="285"/>
        <v>56.625482396044838</v>
      </c>
    </row>
    <row r="1021" spans="1:20" x14ac:dyDescent="0.25">
      <c r="A1021">
        <f t="shared" si="286"/>
        <v>255.55584204232844</v>
      </c>
      <c r="B1021">
        <f t="shared" si="303"/>
        <v>40.672975497048178</v>
      </c>
      <c r="C1021" t="str">
        <f t="shared" si="287"/>
        <v>3.16481358042528-675.495176555048i</v>
      </c>
      <c r="D1021" t="str">
        <f t="shared" si="288"/>
        <v>3.47812498913042-391.304103597699i</v>
      </c>
      <c r="E1021" t="str">
        <f t="shared" si="289"/>
        <v>162.469535801452+0.030357640539539i</v>
      </c>
      <c r="F1021" t="str">
        <f t="shared" si="290"/>
        <v>2.90990990815848-3672.14636606547i</v>
      </c>
      <c r="G1021" t="str">
        <f t="shared" si="291"/>
        <v>0.999999999398114-0.0000245333608212972i</v>
      </c>
      <c r="H1021" t="str">
        <f t="shared" si="292"/>
        <v>470.596610380875+0.979301142916967i</v>
      </c>
      <c r="I1021" t="str">
        <f t="shared" si="293"/>
        <v>33.619126772528-11700.0792694014i</v>
      </c>
      <c r="K1021" t="str">
        <f t="shared" si="294"/>
        <v>0.0106247648993946-0.0000466432617143977i</v>
      </c>
      <c r="L1021" t="str">
        <f t="shared" si="295"/>
        <v>0.00025-11.5633542896168i</v>
      </c>
      <c r="M1021" t="str">
        <f t="shared" si="296"/>
        <v>0.0025-3.06088790019267i</v>
      </c>
      <c r="N1021">
        <f t="shared" si="297"/>
        <v>90.268438829214276</v>
      </c>
      <c r="O1021">
        <f t="shared" si="298"/>
        <v>56.592540375242521</v>
      </c>
      <c r="P1021" s="3">
        <f t="shared" si="299"/>
        <v>56.592540375242521</v>
      </c>
      <c r="Q1021" s="3">
        <f t="shared" si="300"/>
        <v>-89.731561170785724</v>
      </c>
      <c r="R1021">
        <f t="shared" si="301"/>
        <v>90.268438829214276</v>
      </c>
      <c r="S1021">
        <f t="shared" si="302"/>
        <v>4.067297549704818E-2</v>
      </c>
      <c r="T1021">
        <f t="shared" si="285"/>
        <v>56.592540375242521</v>
      </c>
    </row>
    <row r="1022" spans="1:20" x14ac:dyDescent="0.25">
      <c r="A1022">
        <f t="shared" si="286"/>
        <v>256.52695424208929</v>
      </c>
      <c r="B1022">
        <f t="shared" si="303"/>
        <v>40.827532803936961</v>
      </c>
      <c r="C1022" t="str">
        <f t="shared" si="287"/>
        <v>3.16481315959772-672.938096869617i</v>
      </c>
      <c r="D1022" t="str">
        <f t="shared" si="288"/>
        <v>3.47812498904766-389.822778519852i</v>
      </c>
      <c r="E1022" t="str">
        <f t="shared" si="289"/>
        <v>162.469535792629+0.0304730018838737i</v>
      </c>
      <c r="F1022" t="str">
        <f t="shared" si="290"/>
        <v>2.90990990814514-3658.24503547426i</v>
      </c>
      <c r="G1022" t="str">
        <f t="shared" si="291"/>
        <v>0.999999999393531-0.0000246265875923053i</v>
      </c>
      <c r="H1022" t="str">
        <f t="shared" si="292"/>
        <v>470.596674152903+0.983022383280687i</v>
      </c>
      <c r="I1022" t="str">
        <f t="shared" si="293"/>
        <v>33.619125457121-11655.7887126336i</v>
      </c>
      <c r="K1022" t="str">
        <f t="shared" si="294"/>
        <v>0.0106247631092814-0.0000468204970144393i</v>
      </c>
      <c r="L1022" t="str">
        <f t="shared" si="295"/>
        <v>0.00025-11.5195798860498i</v>
      </c>
      <c r="M1022" t="str">
        <f t="shared" si="296"/>
        <v>0.0025-3.049300558072i</v>
      </c>
      <c r="N1022">
        <f t="shared" si="297"/>
        <v>90.269458811983725</v>
      </c>
      <c r="O1022">
        <f t="shared" si="298"/>
        <v>56.559598368191303</v>
      </c>
      <c r="P1022" s="3">
        <f t="shared" si="299"/>
        <v>56.559598368191303</v>
      </c>
      <c r="Q1022" s="3">
        <f t="shared" si="300"/>
        <v>-89.730541188016275</v>
      </c>
      <c r="R1022">
        <f t="shared" si="301"/>
        <v>90.269458811983725</v>
      </c>
      <c r="S1022">
        <f t="shared" si="302"/>
        <v>4.0827532803936958E-2</v>
      </c>
      <c r="T1022">
        <f t="shared" si="285"/>
        <v>56.559598368191303</v>
      </c>
    </row>
    <row r="1023" spans="1:20" x14ac:dyDescent="0.25">
      <c r="A1023">
        <f t="shared" si="286"/>
        <v>257.50175666820923</v>
      </c>
      <c r="B1023">
        <f t="shared" si="303"/>
        <v>40.98267742859192</v>
      </c>
      <c r="C1023" t="str">
        <f t="shared" si="287"/>
        <v>3.16481273556596-670.390697624605i</v>
      </c>
      <c r="D1023" t="str">
        <f t="shared" si="288"/>
        <v>3.47812498896426-388.347061173548i</v>
      </c>
      <c r="E1023" t="str">
        <f t="shared" si="289"/>
        <v>162.46953578374+0.0305888016277526i</v>
      </c>
      <c r="F1023" t="str">
        <f t="shared" si="290"/>
        <v>2.9099099081317-3644.39632996605i</v>
      </c>
      <c r="G1023" t="str">
        <f t="shared" si="291"/>
        <v>0.999999999388913-0.0000247201686250419i</v>
      </c>
      <c r="H1023" t="str">
        <f t="shared" si="292"/>
        <v>470.596738410525+0.986757763167879i</v>
      </c>
      <c r="I1023" t="str">
        <f t="shared" si="293"/>
        <v>33.619124131697-11611.6658282997i</v>
      </c>
      <c r="K1023" t="str">
        <f t="shared" si="294"/>
        <v>0.0106247613055382-0.0000469984057045532i</v>
      </c>
      <c r="L1023" t="str">
        <f t="shared" si="295"/>
        <v>0.00025-11.4759711955069i</v>
      </c>
      <c r="M1023" t="str">
        <f t="shared" si="296"/>
        <v>0.0025-3.03775708116358i</v>
      </c>
      <c r="N1023">
        <f t="shared" si="297"/>
        <v>90.27048266971758</v>
      </c>
      <c r="O1023">
        <f t="shared" si="298"/>
        <v>56.526656374996023</v>
      </c>
      <c r="P1023" s="3">
        <f t="shared" si="299"/>
        <v>56.526656374996023</v>
      </c>
      <c r="Q1023" s="3">
        <f t="shared" si="300"/>
        <v>-89.72951733028242</v>
      </c>
      <c r="R1023">
        <f t="shared" si="301"/>
        <v>90.27048266971758</v>
      </c>
      <c r="S1023">
        <f t="shared" si="302"/>
        <v>4.0982677428591921E-2</v>
      </c>
      <c r="T1023">
        <f t="shared" si="285"/>
        <v>56.526656374996023</v>
      </c>
    </row>
    <row r="1024" spans="1:20" x14ac:dyDescent="0.25">
      <c r="A1024">
        <f t="shared" si="286"/>
        <v>258.48026334354842</v>
      </c>
      <c r="B1024">
        <f t="shared" si="303"/>
        <v>41.138411602820568</v>
      </c>
      <c r="C1024" t="str">
        <f t="shared" si="287"/>
        <v>3.16481230830554-667.852942174806i</v>
      </c>
      <c r="D1024" t="str">
        <f t="shared" si="288"/>
        <v>3.47812498888023-386.876930330097i</v>
      </c>
      <c r="E1024" t="str">
        <f t="shared" si="289"/>
        <v>162.469535774784+0.0307050414373953i</v>
      </c>
      <c r="F1024" t="str">
        <f t="shared" si="290"/>
        <v>2.90990990811817-3630.60005032256i</v>
      </c>
      <c r="G1024" t="str">
        <f t="shared" si="291"/>
        <v>0.99999999938426-0.0000248141052657016i</v>
      </c>
      <c r="H1024" t="str">
        <f t="shared" si="292"/>
        <v>470.596803157445+0.990507336295143i</v>
      </c>
      <c r="I1024" t="str">
        <f t="shared" si="293"/>
        <v>33.6191227961808-11567.7099816773i</v>
      </c>
      <c r="K1024" t="str">
        <f t="shared" si="294"/>
        <v>0.0106247594880611-0.000047176990342431i</v>
      </c>
      <c r="L1024" t="str">
        <f t="shared" si="295"/>
        <v>0.00025-11.4325275906623i</v>
      </c>
      <c r="M1024" t="str">
        <f t="shared" si="296"/>
        <v>0.0025-3.02625730341062i</v>
      </c>
      <c r="N1024">
        <f t="shared" si="297"/>
        <v>90.271510417129619</v>
      </c>
      <c r="O1024">
        <f t="shared" si="298"/>
        <v>56.493714395761984</v>
      </c>
      <c r="P1024" s="3">
        <f t="shared" si="299"/>
        <v>56.493714395761984</v>
      </c>
      <c r="Q1024" s="3">
        <f t="shared" si="300"/>
        <v>-89.728489582870381</v>
      </c>
      <c r="R1024">
        <f t="shared" si="301"/>
        <v>90.271510417129619</v>
      </c>
      <c r="S1024">
        <f t="shared" si="302"/>
        <v>4.1138411602820571E-2</v>
      </c>
      <c r="T1024">
        <f t="shared" si="285"/>
        <v>56.493714395761984</v>
      </c>
    </row>
    <row r="1025" spans="1:20" x14ac:dyDescent="0.25">
      <c r="A1025">
        <f t="shared" si="286"/>
        <v>259.46248834425387</v>
      </c>
      <c r="B1025">
        <f t="shared" si="303"/>
        <v>41.294737566911287</v>
      </c>
      <c r="C1025" t="str">
        <f t="shared" si="287"/>
        <v>3.16481187779202-665.324794013763i</v>
      </c>
      <c r="D1025" t="str">
        <f t="shared" si="288"/>
        <v>3.47812498879555-385.412364841171i</v>
      </c>
      <c r="E1025" t="str">
        <f t="shared" si="289"/>
        <v>162.469535765759+0.0308217229853609i</v>
      </c>
      <c r="F1025" t="str">
        <f t="shared" si="290"/>
        <v>2.90990990810452-3616.85599807966i</v>
      </c>
      <c r="G1025" t="str">
        <f t="shared" si="291"/>
        <v>0.999999999379572-0.0000249083988655945i</v>
      </c>
      <c r="H1025" t="str">
        <f t="shared" si="292"/>
        <v>470.596868397377+0.994271156582944i</v>
      </c>
      <c r="I1025" t="str">
        <f t="shared" si="293"/>
        <v>33.6191214504933-11523.9205404467i</v>
      </c>
      <c r="K1025" t="str">
        <f t="shared" si="294"/>
        <v>0.0106247576567458-0.0000473562534954694i</v>
      </c>
      <c r="L1025" t="str">
        <f t="shared" si="295"/>
        <v>0.00025-11.3892484465654i</v>
      </c>
      <c r="M1025" t="str">
        <f t="shared" si="296"/>
        <v>0.0025-3.01480105938496i</v>
      </c>
      <c r="N1025">
        <f t="shared" si="297"/>
        <v>90.272542068989381</v>
      </c>
      <c r="O1025">
        <f t="shared" si="298"/>
        <v>56.460772430595576</v>
      </c>
      <c r="P1025" s="3">
        <f t="shared" si="299"/>
        <v>56.460772430595576</v>
      </c>
      <c r="Q1025" s="3">
        <f t="shared" si="300"/>
        <v>-89.727457931010619</v>
      </c>
      <c r="R1025">
        <f t="shared" si="301"/>
        <v>90.272542068989381</v>
      </c>
      <c r="S1025">
        <f t="shared" si="302"/>
        <v>4.1294737566911287E-2</v>
      </c>
      <c r="T1025">
        <f t="shared" si="285"/>
        <v>56.460772430595576</v>
      </c>
    </row>
    <row r="1026" spans="1:20" x14ac:dyDescent="0.25">
      <c r="A1026">
        <f t="shared" si="286"/>
        <v>260.44844579996203</v>
      </c>
      <c r="B1026">
        <f t="shared" si="303"/>
        <v>41.451657569665549</v>
      </c>
      <c r="C1026" t="str">
        <f t="shared" si="287"/>
        <v>3.16481144400052-662.806216773215i</v>
      </c>
      <c r="D1026" t="str">
        <f t="shared" si="288"/>
        <v>3.47812498871024-383.953343638507i</v>
      </c>
      <c r="E1026" t="str">
        <f t="shared" si="289"/>
        <v>162.469535756667+0.0309388479505601i</v>
      </c>
      <c r="F1026" t="str">
        <f t="shared" si="290"/>
        <v>2.90990990809077-3603.16397552458i</v>
      </c>
      <c r="G1026" t="str">
        <f t="shared" si="291"/>
        <v>0.999999999374847-0.0000250030507811657i</v>
      </c>
      <c r="H1026" t="str">
        <f t="shared" si="292"/>
        <v>470.596934134086+0.998049278156635i</v>
      </c>
      <c r="I1026" t="str">
        <f t="shared" si="293"/>
        <v>33.6191200945592-11480.2968746822i</v>
      </c>
      <c r="K1026" t="str">
        <f t="shared" si="294"/>
        <v>0.0106247558114867-0.0000475361977408082i</v>
      </c>
      <c r="L1026" t="str">
        <f t="shared" si="295"/>
        <v>0.00025-11.346133140631i</v>
      </c>
      <c r="M1026" t="str">
        <f t="shared" si="296"/>
        <v>0.0025-3.00338818428468i</v>
      </c>
      <c r="N1026">
        <f t="shared" si="297"/>
        <v>90.273577640122411</v>
      </c>
      <c r="O1026">
        <f t="shared" si="298"/>
        <v>56.427830479603891</v>
      </c>
      <c r="P1026" s="3">
        <f t="shared" si="299"/>
        <v>56.427830479603891</v>
      </c>
      <c r="Q1026" s="3">
        <f t="shared" si="300"/>
        <v>-89.726422359877589</v>
      </c>
      <c r="R1026">
        <f t="shared" si="301"/>
        <v>90.273577640122411</v>
      </c>
      <c r="S1026">
        <f t="shared" si="302"/>
        <v>4.1451657569665547E-2</v>
      </c>
      <c r="T1026">
        <f t="shared" si="285"/>
        <v>56.427830479603891</v>
      </c>
    </row>
    <row r="1027" spans="1:20" x14ac:dyDescent="0.25">
      <c r="A1027">
        <f t="shared" si="286"/>
        <v>261.43814989400192</v>
      </c>
      <c r="B1027">
        <f t="shared" si="303"/>
        <v>41.609173868430283</v>
      </c>
      <c r="C1027" t="str">
        <f t="shared" si="287"/>
        <v>3.16481100690616-660.29717422258i</v>
      </c>
      <c r="D1027" t="str">
        <f t="shared" si="288"/>
        <v>3.47812498862427-382.499845733593i</v>
      </c>
      <c r="E1027" t="str">
        <f t="shared" si="289"/>
        <v>162.469535747505+0.0310564180182989i</v>
      </c>
      <c r="F1027" t="str">
        <f t="shared" si="290"/>
        <v>2.90990990807692-3589.52378569294i</v>
      </c>
      <c r="G1027" t="str">
        <f t="shared" si="291"/>
        <v>0.999999999370087-0.0000250980623740146i</v>
      </c>
      <c r="H1027" t="str">
        <f t="shared" si="292"/>
        <v>470.597000371348+1.00184175534697i</v>
      </c>
      <c r="I1027" t="str">
        <f t="shared" si="293"/>
        <v>33.6191187282991-11436.8383568426i</v>
      </c>
      <c r="K1027" t="str">
        <f t="shared" si="294"/>
        <v>0.0106247539521778-0.0000477168256653657i</v>
      </c>
      <c r="L1027" t="str">
        <f t="shared" si="295"/>
        <v>0.00025-11.303181052631i</v>
      </c>
      <c r="M1027" t="str">
        <f t="shared" si="296"/>
        <v>0.0025-2.99201851393173i</v>
      </c>
      <c r="N1027">
        <f t="shared" si="297"/>
        <v>90.27461714541046</v>
      </c>
      <c r="O1027">
        <f t="shared" si="298"/>
        <v>56.394888542894805</v>
      </c>
      <c r="P1027" s="3">
        <f t="shared" si="299"/>
        <v>56.394888542894805</v>
      </c>
      <c r="Q1027" s="3">
        <f t="shared" si="300"/>
        <v>-89.72538285458954</v>
      </c>
      <c r="R1027">
        <f t="shared" si="301"/>
        <v>90.27461714541046</v>
      </c>
      <c r="S1027">
        <f t="shared" si="302"/>
        <v>4.1609173868430285E-2</v>
      </c>
      <c r="T1027">
        <f t="shared" si="285"/>
        <v>56.394888542894805</v>
      </c>
    </row>
    <row r="1028" spans="1:20" x14ac:dyDescent="0.25">
      <c r="A1028">
        <f t="shared" si="286"/>
        <v>262.43161486359918</v>
      </c>
      <c r="B1028">
        <f t="shared" si="303"/>
        <v>41.767288729130321</v>
      </c>
      <c r="C1028" t="str">
        <f t="shared" si="287"/>
        <v>3.1648105664837-657.797630268434i</v>
      </c>
      <c r="D1028" t="str">
        <f t="shared" si="288"/>
        <v>3.47812498853765-381.051850217375i</v>
      </c>
      <c r="E1028" t="str">
        <f t="shared" si="289"/>
        <v>162.469535738273+0.0311744348802782i</v>
      </c>
      <c r="F1028" t="str">
        <f t="shared" si="290"/>
        <v>2.90990990806297-3575.93523236606i</v>
      </c>
      <c r="G1028" t="str">
        <f t="shared" si="291"/>
        <v>0.999999999365291-0.000025193435010915i</v>
      </c>
      <c r="H1028" t="str">
        <f t="shared" si="292"/>
        <v>470.597067112979+1.00564864269106i</v>
      </c>
      <c r="I1028" t="str">
        <f t="shared" si="293"/>
        <v>33.6191173516352-11393.5443617627i</v>
      </c>
      <c r="K1028" t="str">
        <f t="shared" si="294"/>
        <v>0.010624752078712-0.0000478981398658768i</v>
      </c>
      <c r="L1028" t="str">
        <f t="shared" si="295"/>
        <v>0.00025-11.2603915646852i</v>
      </c>
      <c r="M1028" t="str">
        <f t="shared" si="296"/>
        <v>0.0025-2.98069188476961i</v>
      </c>
      <c r="N1028">
        <f t="shared" si="297"/>
        <v>90.275660599791706</v>
      </c>
      <c r="O1028">
        <f t="shared" si="298"/>
        <v>56.36194662057698</v>
      </c>
      <c r="P1028" s="3">
        <f t="shared" si="299"/>
        <v>56.36194662057698</v>
      </c>
      <c r="Q1028" s="3">
        <f t="shared" si="300"/>
        <v>-89.724339400208294</v>
      </c>
      <c r="R1028">
        <f t="shared" si="301"/>
        <v>90.275660599791706</v>
      </c>
      <c r="S1028">
        <f t="shared" si="302"/>
        <v>4.1767288729130318E-2</v>
      </c>
      <c r="T1028">
        <f t="shared" si="285"/>
        <v>56.36194662057698</v>
      </c>
    </row>
    <row r="1029" spans="1:20" x14ac:dyDescent="0.25">
      <c r="A1029">
        <f t="shared" si="286"/>
        <v>263.42885500008089</v>
      </c>
      <c r="B1029">
        <f t="shared" si="303"/>
        <v>41.92600442630102</v>
      </c>
      <c r="C1029" t="str">
        <f t="shared" si="287"/>
        <v>3.16481012270788-655.307548954003i</v>
      </c>
      <c r="D1029" t="str">
        <f t="shared" si="288"/>
        <v>3.47812498845037-379.60933625995i</v>
      </c>
      <c r="E1029" t="str">
        <f t="shared" si="289"/>
        <v>162.469535728971+0.0312929002346367i</v>
      </c>
      <c r="F1029" t="str">
        <f t="shared" si="290"/>
        <v>2.9099099080489-3562.39812006802i</v>
      </c>
      <c r="G1029" t="str">
        <f t="shared" si="291"/>
        <v>0.999999999360458-0.0000252891700638343i</v>
      </c>
      <c r="H1029" t="str">
        <f t="shared" si="292"/>
        <v>470.597134362817+1.00946999493306i</v>
      </c>
      <c r="I1029" t="str">
        <f t="shared" si="293"/>
        <v>33.6191159644876-11350.4142666437i</v>
      </c>
      <c r="K1029" t="str">
        <f t="shared" si="294"/>
        <v>0.0106247501909816-0.0000480801429489294i</v>
      </c>
      <c r="L1029" t="str">
        <f t="shared" si="295"/>
        <v>0.00025-11.2177640612524i</v>
      </c>
      <c r="M1029" t="str">
        <f t="shared" si="296"/>
        <v>0.0025-2.96940813386094i</v>
      </c>
      <c r="N1029">
        <f t="shared" si="297"/>
        <v>90.276708018260962</v>
      </c>
      <c r="O1029">
        <f t="shared" si="298"/>
        <v>56.329004712760067</v>
      </c>
      <c r="P1029" s="3">
        <f t="shared" si="299"/>
        <v>56.329004712760067</v>
      </c>
      <c r="Q1029" s="3">
        <f t="shared" si="300"/>
        <v>-89.723291981739038</v>
      </c>
      <c r="R1029">
        <f t="shared" si="301"/>
        <v>90.276708018260962</v>
      </c>
      <c r="S1029">
        <f t="shared" si="302"/>
        <v>4.1926004426301018E-2</v>
      </c>
      <c r="T1029">
        <f t="shared" si="285"/>
        <v>56.329004712760067</v>
      </c>
    </row>
    <row r="1030" spans="1:20" x14ac:dyDescent="0.25">
      <c r="A1030">
        <f t="shared" si="286"/>
        <v>264.4298846490812</v>
      </c>
      <c r="B1030">
        <f t="shared" si="303"/>
        <v>42.085323243120968</v>
      </c>
      <c r="C1030" t="str">
        <f t="shared" si="287"/>
        <v>3.16480967555317-652.826894458635i</v>
      </c>
      <c r="D1030" t="str">
        <f t="shared" si="288"/>
        <v>3.47812498836243-378.172283110272i</v>
      </c>
      <c r="E1030" t="str">
        <f t="shared" si="289"/>
        <v>162.469535719599+0.0314118157859659i</v>
      </c>
      <c r="F1030" t="str">
        <f t="shared" si="290"/>
        <v>2.90990990803473-3548.91225406292i</v>
      </c>
      <c r="G1030" t="str">
        <f t="shared" si="291"/>
        <v>0.999999999355588-0.0000253852689099532i</v>
      </c>
      <c r="H1030" t="str">
        <f t="shared" si="292"/>
        <v>470.597202124731+1.013305867025i</v>
      </c>
      <c r="I1030" t="str">
        <f t="shared" si="293"/>
        <v>33.6191145667766-11307.4474510447i</v>
      </c>
      <c r="K1030" t="str">
        <f t="shared" si="294"/>
        <v>0.010624748288878-0.0000482628375310023i</v>
      </c>
      <c r="L1030" t="str">
        <f t="shared" si="295"/>
        <v>0.00025-11.1752979291218i</v>
      </c>
      <c r="M1030" t="str">
        <f t="shared" si="296"/>
        <v>0.0025-2.95816709888518i</v>
      </c>
      <c r="N1030">
        <f t="shared" si="297"/>
        <v>90.277759415869852</v>
      </c>
      <c r="O1030">
        <f t="shared" si="298"/>
        <v>56.2960628195545</v>
      </c>
      <c r="P1030" s="3">
        <f t="shared" si="299"/>
        <v>56.2960628195545</v>
      </c>
      <c r="Q1030" s="3">
        <f t="shared" si="300"/>
        <v>-89.722240584130148</v>
      </c>
      <c r="R1030">
        <f t="shared" si="301"/>
        <v>90.277759415869852</v>
      </c>
      <c r="S1030">
        <f t="shared" si="302"/>
        <v>4.2085323243120969E-2</v>
      </c>
      <c r="T1030">
        <f t="shared" si="285"/>
        <v>56.2960628195545</v>
      </c>
    </row>
    <row r="1031" spans="1:20" x14ac:dyDescent="0.25">
      <c r="A1031">
        <f t="shared" si="286"/>
        <v>265.43471821074769</v>
      </c>
      <c r="B1031">
        <f t="shared" si="303"/>
        <v>42.245247471444827</v>
      </c>
      <c r="C1031" t="str">
        <f t="shared" si="287"/>
        <v>3.16480922499378-650.355631097274i</v>
      </c>
      <c r="D1031" t="str">
        <f t="shared" si="288"/>
        <v>3.47812498827381-376.740670095847i</v>
      </c>
      <c r="E1031" t="str">
        <f t="shared" si="289"/>
        <v>162.469535710156+0.0315311832453488i</v>
      </c>
      <c r="F1031" t="str">
        <f t="shared" si="290"/>
        <v>2.90990990802045-3535.47744035205i</v>
      </c>
      <c r="G1031" t="str">
        <f t="shared" si="291"/>
        <v>0.999999999350681-0.000025481732931686i</v>
      </c>
      <c r="H1031" t="str">
        <f t="shared" si="292"/>
        <v>470.597270402623+1.0171563141276i</v>
      </c>
      <c r="I1031" t="str">
        <f t="shared" si="293"/>
        <v>33.6191131584225-11264.6432968737i</v>
      </c>
      <c r="K1031" t="str">
        <f t="shared" si="294"/>
        <v>0.0106247463722917-0.0000484462262385026i</v>
      </c>
      <c r="L1031" t="str">
        <f t="shared" si="295"/>
        <v>0.00025-11.1329925574036i</v>
      </c>
      <c r="M1031" t="str">
        <f t="shared" si="296"/>
        <v>0.0025-2.94696861813626i</v>
      </c>
      <c r="N1031">
        <f t="shared" si="297"/>
        <v>90.278814807727102</v>
      </c>
      <c r="O1031">
        <f t="shared" si="298"/>
        <v>56.263120941071413</v>
      </c>
      <c r="P1031" s="3">
        <f t="shared" si="299"/>
        <v>56.263120941071413</v>
      </c>
      <c r="Q1031" s="3">
        <f t="shared" si="300"/>
        <v>-89.721185192272898</v>
      </c>
      <c r="R1031">
        <f t="shared" si="301"/>
        <v>90.278814807727102</v>
      </c>
      <c r="S1031">
        <f t="shared" si="302"/>
        <v>4.2245247471444827E-2</v>
      </c>
      <c r="T1031">
        <f t="shared" si="285"/>
        <v>56.263120941071413</v>
      </c>
    </row>
    <row r="1032" spans="1:20" x14ac:dyDescent="0.25">
      <c r="A1032">
        <f t="shared" si="286"/>
        <v>266.44337013994857</v>
      </c>
      <c r="B1032">
        <f t="shared" si="303"/>
        <v>42.40577941183632</v>
      </c>
      <c r="C1032" t="str">
        <f t="shared" si="287"/>
        <v>3.1648087710039-647.893723319973i</v>
      </c>
      <c r="D1032" t="str">
        <f t="shared" si="288"/>
        <v>3.47812498818452-375.314476622443i</v>
      </c>
      <c r="E1032" t="str">
        <f t="shared" si="289"/>
        <v>162.46953570064+0.0316510043303669i</v>
      </c>
      <c r="F1032" t="str">
        <f t="shared" si="290"/>
        <v>2.90990990800606-3522.0934856711i</v>
      </c>
      <c r="G1032" t="str">
        <f t="shared" si="291"/>
        <v>0.999999999345737-0.0000255785635167i</v>
      </c>
      <c r="H1032" t="str">
        <f t="shared" si="292"/>
        <v>470.597339200416+1.02102139161092i</v>
      </c>
      <c r="I1032" t="str">
        <f t="shared" si="293"/>
        <v>33.6191117393426-11222.0011883785i</v>
      </c>
      <c r="K1032" t="str">
        <f t="shared" si="294"/>
        <v>0.0106247444411126-0.0000486303117078021i</v>
      </c>
      <c r="L1032" t="str">
        <f t="shared" si="295"/>
        <v>0.00025-11.0908473375211i</v>
      </c>
      <c r="M1032" t="str">
        <f t="shared" si="296"/>
        <v>0.0025-2.93581253052028i</v>
      </c>
      <c r="N1032">
        <f t="shared" si="297"/>
        <v>90.27987420899872</v>
      </c>
      <c r="O1032">
        <f t="shared" si="298"/>
        <v>56.230179077422953</v>
      </c>
      <c r="P1032" s="3">
        <f t="shared" si="299"/>
        <v>56.230179077422953</v>
      </c>
      <c r="Q1032" s="3">
        <f t="shared" si="300"/>
        <v>-89.72012579100128</v>
      </c>
      <c r="R1032">
        <f t="shared" si="301"/>
        <v>90.27987420899872</v>
      </c>
      <c r="S1032">
        <f t="shared" si="302"/>
        <v>4.240577941183632E-2</v>
      </c>
      <c r="T1032">
        <f t="shared" si="285"/>
        <v>56.230179077422953</v>
      </c>
    </row>
    <row r="1033" spans="1:20" x14ac:dyDescent="0.25">
      <c r="A1033">
        <f t="shared" si="286"/>
        <v>267.45585494648037</v>
      </c>
      <c r="B1033">
        <f t="shared" si="303"/>
        <v>42.566921373601296</v>
      </c>
      <c r="C1033" t="str">
        <f t="shared" si="287"/>
        <v>3.16480831355725-645.441135711355i</v>
      </c>
      <c r="D1033" t="str">
        <f t="shared" si="288"/>
        <v>3.47812498809456-373.893682173789i</v>
      </c>
      <c r="E1033" t="str">
        <f t="shared" si="289"/>
        <v>162.469535691053+0.0317712807651263i</v>
      </c>
      <c r="F1033" t="str">
        <f t="shared" si="290"/>
        <v>2.90990990799157-3508.76019748741i</v>
      </c>
      <c r="G1033" t="str">
        <f t="shared" si="291"/>
        <v>0.999999999340755-0.0000256757620579355i</v>
      </c>
      <c r="H1033" t="str">
        <f t="shared" si="292"/>
        <v>470.597408522081+1.02490115505539i</v>
      </c>
      <c r="I1033" t="str">
        <f t="shared" si="293"/>
        <v>33.6191103094573-11179.5205121383i</v>
      </c>
      <c r="K1033" t="str">
        <f t="shared" si="294"/>
        <v>0.0106247424952293-0.0000488150965852766i</v>
      </c>
      <c r="L1033" t="str">
        <f t="shared" si="295"/>
        <v>0.00025-11.0488616632009i</v>
      </c>
      <c r="M1033" t="str">
        <f t="shared" si="296"/>
        <v>0.0025-2.92469867555318i</v>
      </c>
      <c r="N1033">
        <f t="shared" si="297"/>
        <v>90.280937634908156</v>
      </c>
      <c r="O1033">
        <f t="shared" si="298"/>
        <v>56.197237228721988</v>
      </c>
      <c r="P1033" s="3">
        <f t="shared" si="299"/>
        <v>56.197237228721988</v>
      </c>
      <c r="Q1033" s="3">
        <f t="shared" si="300"/>
        <v>-89.719062365091844</v>
      </c>
      <c r="R1033">
        <f t="shared" si="301"/>
        <v>90.280937634908156</v>
      </c>
      <c r="S1033">
        <f t="shared" si="302"/>
        <v>4.2566921373601296E-2</v>
      </c>
      <c r="T1033">
        <f t="shared" si="285"/>
        <v>56.197237228721988</v>
      </c>
    </row>
    <row r="1034" spans="1:20" x14ac:dyDescent="0.25">
      <c r="A1034">
        <f t="shared" si="286"/>
        <v>268.472187195277</v>
      </c>
      <c r="B1034">
        <f t="shared" si="303"/>
        <v>42.728675674820984</v>
      </c>
      <c r="C1034" t="str">
        <f t="shared" si="287"/>
        <v>3.16480785262767-642.997832990131i</v>
      </c>
      <c r="D1034" t="str">
        <f t="shared" si="288"/>
        <v>3.47812498800391-372.478266311276i</v>
      </c>
      <c r="E1034" t="str">
        <f t="shared" si="289"/>
        <v>162.469535681394+0.031892014280299i</v>
      </c>
      <c r="F1034" t="str">
        <f t="shared" si="290"/>
        <v>2.90990990797696-3495.47738399713i</v>
      </c>
      <c r="G1034" t="str">
        <f t="shared" si="291"/>
        <v>0.999999999335735-0.0000257733299536263i</v>
      </c>
      <c r="H1034" t="str">
        <f t="shared" si="292"/>
        <v>470.597478371595+1.02879566025236i</v>
      </c>
      <c r="I1034" t="str">
        <f t="shared" si="293"/>
        <v>33.6191088686828-11137.200657054i</v>
      </c>
      <c r="K1034" t="str">
        <f t="shared" si="294"/>
        <v>0.0106247405345301-0.000049000583527343i</v>
      </c>
      <c r="L1034" t="str">
        <f t="shared" si="295"/>
        <v>0.00025-11.0070349304651i</v>
      </c>
      <c r="M1034" t="str">
        <f t="shared" si="296"/>
        <v>0.0025-2.91362689335842i</v>
      </c>
      <c r="N1034">
        <f t="shared" si="297"/>
        <v>90.282005100736598</v>
      </c>
      <c r="O1034">
        <f t="shared" si="298"/>
        <v>56.164295395082391</v>
      </c>
      <c r="P1034" s="3">
        <f t="shared" si="299"/>
        <v>56.164295395082391</v>
      </c>
      <c r="Q1034" s="3">
        <f t="shared" si="300"/>
        <v>-89.717994899263402</v>
      </c>
      <c r="R1034">
        <f t="shared" si="301"/>
        <v>90.282005100736598</v>
      </c>
      <c r="S1034">
        <f t="shared" si="302"/>
        <v>4.2728675674820984E-2</v>
      </c>
      <c r="T1034">
        <f t="shared" si="285"/>
        <v>56.164295395082391</v>
      </c>
    </row>
    <row r="1035" spans="1:20" x14ac:dyDescent="0.25">
      <c r="A1035">
        <f t="shared" si="286"/>
        <v>269.49238150661904</v>
      </c>
      <c r="B1035">
        <f t="shared" si="303"/>
        <v>42.891044642385303</v>
      </c>
      <c r="C1035" t="str">
        <f t="shared" si="287"/>
        <v>3.16480738818859-640.563780008571i</v>
      </c>
      <c r="D1035" t="str">
        <f t="shared" si="288"/>
        <v>3.47812498791256-371.068208673675i</v>
      </c>
      <c r="E1035" t="str">
        <f t="shared" si="289"/>
        <v>162.469535671661+0.0320132066131338i</v>
      </c>
      <c r="F1035" t="str">
        <f t="shared" si="290"/>
        <v>2.90990990796224-3482.24485412253i</v>
      </c>
      <c r="G1035" t="str">
        <f t="shared" si="291"/>
        <v>0.999999999330677-0.0000258712686073192i</v>
      </c>
      <c r="H1035" t="str">
        <f t="shared" si="292"/>
        <v>470.597548752979+1.03270496320506i</v>
      </c>
      <c r="I1035" t="str">
        <f t="shared" si="293"/>
        <v>33.6191074169363-11095.0410143403i</v>
      </c>
      <c r="K1035" t="str">
        <f t="shared" si="294"/>
        <v>0.0106247385589022-0.000049186775200497i</v>
      </c>
      <c r="L1035" t="str">
        <f t="shared" si="295"/>
        <v>0.00025-10.9653665376222i</v>
      </c>
      <c r="M1035" t="str">
        <f t="shared" si="296"/>
        <v>0.0025-2.90259702466469i</v>
      </c>
      <c r="N1035">
        <f t="shared" si="297"/>
        <v>90.283076621823156</v>
      </c>
      <c r="O1035">
        <f t="shared" si="298"/>
        <v>56.131353576618835</v>
      </c>
      <c r="P1035" s="3">
        <f t="shared" si="299"/>
        <v>56.131353576618835</v>
      </c>
      <c r="Q1035" s="3">
        <f t="shared" si="300"/>
        <v>-89.716923378176844</v>
      </c>
      <c r="R1035">
        <f t="shared" si="301"/>
        <v>90.283076621823156</v>
      </c>
      <c r="S1035">
        <f t="shared" si="302"/>
        <v>4.2891044642385301E-2</v>
      </c>
      <c r="T1035">
        <f t="shared" si="285"/>
        <v>56.131353576618835</v>
      </c>
    </row>
    <row r="1036" spans="1:20" x14ac:dyDescent="0.25">
      <c r="A1036">
        <f t="shared" si="286"/>
        <v>270.51645255634418</v>
      </c>
      <c r="B1036">
        <f t="shared" si="303"/>
        <v>43.054030612026366</v>
      </c>
      <c r="C1036" t="str">
        <f t="shared" si="287"/>
        <v>3.16480692021325-638.138941751991i</v>
      </c>
      <c r="D1036" t="str">
        <f t="shared" si="288"/>
        <v>3.47812498782053-369.663488976832i</v>
      </c>
      <c r="E1036" t="str">
        <f t="shared" si="289"/>
        <v>162.469535661853+0.0321348595074852i</v>
      </c>
      <c r="F1036" t="str">
        <f t="shared" si="290"/>
        <v>2.90990990794741-3469.06241750923i</v>
      </c>
      <c r="G1036" t="str">
        <f t="shared" si="291"/>
        <v>0.999999999325581-0.0000259695794278946i</v>
      </c>
      <c r="H1036" t="str">
        <f t="shared" si="292"/>
        <v>470.597619670289+1.03662912012937i</v>
      </c>
      <c r="I1036" t="str">
        <f t="shared" si="293"/>
        <v>33.6191059541349-11053.0409775168i</v>
      </c>
      <c r="K1036" t="str">
        <f t="shared" si="294"/>
        <v>0.0106247365682318-0.0000493736742813519i</v>
      </c>
      <c r="L1036" t="str">
        <f t="shared" si="295"/>
        <v>0.00025-10.9238558852582i</v>
      </c>
      <c r="M1036" t="str">
        <f t="shared" si="296"/>
        <v>0.0025-2.89160891080364i</v>
      </c>
      <c r="N1036">
        <f t="shared" si="297"/>
        <v>90.284152213565122</v>
      </c>
      <c r="O1036">
        <f t="shared" si="298"/>
        <v>56.098411773446664</v>
      </c>
      <c r="P1036" s="3">
        <f t="shared" si="299"/>
        <v>56.098411773446664</v>
      </c>
      <c r="Q1036" s="3">
        <f t="shared" si="300"/>
        <v>-89.715847786434878</v>
      </c>
      <c r="R1036">
        <f t="shared" si="301"/>
        <v>90.284152213565122</v>
      </c>
      <c r="S1036">
        <f t="shared" si="302"/>
        <v>4.3054030612026367E-2</v>
      </c>
      <c r="T1036">
        <f t="shared" si="285"/>
        <v>56.098411773446664</v>
      </c>
    </row>
    <row r="1037" spans="1:20" x14ac:dyDescent="0.25">
      <c r="A1037">
        <f t="shared" si="286"/>
        <v>271.54441507605833</v>
      </c>
      <c r="B1037">
        <f t="shared" si="303"/>
        <v>43.217635928352067</v>
      </c>
      <c r="C1037" t="str">
        <f t="shared" si="287"/>
        <v>3.16480644867472-635.723283338289i</v>
      </c>
      <c r="D1037" t="str">
        <f t="shared" si="288"/>
        <v>3.47812498772779-368.264087013383i</v>
      </c>
      <c r="E1037" t="str">
        <f t="shared" si="289"/>
        <v>162.469535651971+0.0322569747138339i</v>
      </c>
      <c r="F1037" t="str">
        <f t="shared" si="290"/>
        <v>2.90990990793247-3455.92988452346i</v>
      </c>
      <c r="G1037" t="str">
        <f t="shared" si="291"/>
        <v>0.999999999320446-0.0000260682638295868i</v>
      </c>
      <c r="H1037" t="str">
        <f t="shared" si="292"/>
        <v>470.597691127604+1.04056818745458i</v>
      </c>
      <c r="I1037" t="str">
        <f t="shared" si="293"/>
        <v>33.619104480194-11011.1999423988i</v>
      </c>
      <c r="K1037" t="str">
        <f t="shared" si="294"/>
        <v>0.0106247345624044-0.0000495612834566762i</v>
      </c>
      <c r="L1037" t="str">
        <f t="shared" si="295"/>
        <v>0.00025-10.8825023762285i</v>
      </c>
      <c r="M1037" t="str">
        <f t="shared" si="296"/>
        <v>0.0025-2.88066239370755i</v>
      </c>
      <c r="N1037">
        <f t="shared" si="297"/>
        <v>90.285231891418064</v>
      </c>
      <c r="O1037">
        <f t="shared" si="298"/>
        <v>56.065469985682412</v>
      </c>
      <c r="P1037" s="3">
        <f t="shared" si="299"/>
        <v>56.065469985682412</v>
      </c>
      <c r="Q1037" s="3">
        <f t="shared" si="300"/>
        <v>-89.714768108581936</v>
      </c>
      <c r="R1037">
        <f t="shared" si="301"/>
        <v>90.285231891418064</v>
      </c>
      <c r="S1037">
        <f t="shared" si="302"/>
        <v>4.3217635928352066E-2</v>
      </c>
      <c r="T1037">
        <f t="shared" si="285"/>
        <v>56.065469985682412</v>
      </c>
    </row>
    <row r="1038" spans="1:20" x14ac:dyDescent="0.25">
      <c r="A1038">
        <f t="shared" si="286"/>
        <v>272.57628385334732</v>
      </c>
      <c r="B1038">
        <f t="shared" si="303"/>
        <v>43.381862944879806</v>
      </c>
      <c r="C1038" t="str">
        <f t="shared" si="287"/>
        <v>3.16480597354594-633.316770017418i</v>
      </c>
      <c r="D1038" t="str">
        <f t="shared" si="288"/>
        <v>3.47812498763434-366.869982652461i</v>
      </c>
      <c r="E1038" t="str">
        <f t="shared" si="289"/>
        <v>162.469535642016+0.0323795539893196i</v>
      </c>
      <c r="F1038" t="str">
        <f t="shared" si="290"/>
        <v>2.90990990791741-3442.84706624932i</v>
      </c>
      <c r="G1038" t="str">
        <f t="shared" si="291"/>
        <v>0.999999999315271-0.0000261673232320038i</v>
      </c>
      <c r="H1038" t="str">
        <f t="shared" si="292"/>
        <v>470.597763129032+1.04452222182426i</v>
      </c>
      <c r="I1038" t="str">
        <f t="shared" si="293"/>
        <v>33.6191029950291-10969.5173070888i</v>
      </c>
      <c r="K1038" t="str">
        <f t="shared" si="294"/>
        <v>0.0106247325413047-0.0000497496054234326i</v>
      </c>
      <c r="L1038" t="str">
        <f t="shared" si="295"/>
        <v>0.00025-10.841305415649i</v>
      </c>
      <c r="M1038" t="str">
        <f t="shared" si="296"/>
        <v>0.0025-2.8697573159071i</v>
      </c>
      <c r="N1038">
        <f t="shared" si="297"/>
        <v>90.286315670896215</v>
      </c>
      <c r="O1038">
        <f t="shared" si="298"/>
        <v>56.032528213443541</v>
      </c>
      <c r="P1038" s="3">
        <f t="shared" si="299"/>
        <v>56.032528213443541</v>
      </c>
      <c r="Q1038" s="3">
        <f t="shared" si="300"/>
        <v>-89.713684329103785</v>
      </c>
      <c r="R1038">
        <f t="shared" si="301"/>
        <v>90.286315670896215</v>
      </c>
      <c r="S1038">
        <f t="shared" si="302"/>
        <v>4.3381862944879807E-2</v>
      </c>
      <c r="T1038">
        <f t="shared" si="285"/>
        <v>56.032528213443541</v>
      </c>
    </row>
    <row r="1039" spans="1:20" x14ac:dyDescent="0.25">
      <c r="A1039">
        <f t="shared" si="286"/>
        <v>273.61207373199005</v>
      </c>
      <c r="B1039">
        <f t="shared" si="303"/>
        <v>43.546714024070347</v>
      </c>
      <c r="C1039" t="str">
        <f t="shared" si="287"/>
        <v>3.16480549479954-630.919367170847i</v>
      </c>
      <c r="D1039" t="str">
        <f t="shared" si="288"/>
        <v>3.47812498754018-365.481155839405i</v>
      </c>
      <c r="E1039" t="str">
        <f t="shared" si="289"/>
        <v>162.469535631983+0.0325025990977752i</v>
      </c>
      <c r="F1039" t="str">
        <f t="shared" si="290"/>
        <v>2.90990990790224-3429.81377448607i</v>
      </c>
      <c r="G1039" t="str">
        <f t="shared" si="291"/>
        <v>0.999999999310057-0.0000262667590601484i</v>
      </c>
      <c r="H1039" t="str">
        <f t="shared" si="292"/>
        <v>470.597835678722+1.048491280097i</v>
      </c>
      <c r="I1039" t="str">
        <f t="shared" si="293"/>
        <v>33.6191014985541-10927.9924719684i</v>
      </c>
      <c r="K1039" t="str">
        <f t="shared" si="294"/>
        <v>0.0106247305048163-0.0000499386428888157i</v>
      </c>
      <c r="L1039" t="str">
        <f t="shared" si="295"/>
        <v>0.00025-10.8002644108877i</v>
      </c>
      <c r="M1039" t="str">
        <f t="shared" si="296"/>
        <v>0.0025-2.85889352052909i</v>
      </c>
      <c r="N1039">
        <f t="shared" si="297"/>
        <v>90.287403567572596</v>
      </c>
      <c r="O1039">
        <f t="shared" si="298"/>
        <v>55.999586456847837</v>
      </c>
      <c r="P1039" s="3">
        <f t="shared" si="299"/>
        <v>55.999586456847837</v>
      </c>
      <c r="Q1039" s="3">
        <f t="shared" si="300"/>
        <v>-89.712596432427404</v>
      </c>
      <c r="R1039">
        <f t="shared" si="301"/>
        <v>90.287403567572596</v>
      </c>
      <c r="S1039">
        <f t="shared" si="302"/>
        <v>4.354671402407035E-2</v>
      </c>
      <c r="T1039">
        <f t="shared" si="285"/>
        <v>55.999586456847837</v>
      </c>
    </row>
    <row r="1040" spans="1:20" x14ac:dyDescent="0.25">
      <c r="A1040">
        <f t="shared" si="286"/>
        <v>274.6517996121716</v>
      </c>
      <c r="B1040">
        <f t="shared" si="303"/>
        <v>43.712191537361818</v>
      </c>
      <c r="C1040" t="str">
        <f t="shared" si="287"/>
        <v>3.16480501240794-628.531040311155i</v>
      </c>
      <c r="D1040" t="str">
        <f t="shared" si="288"/>
        <v>3.4781249874453-364.097586595478i</v>
      </c>
      <c r="E1040" t="str">
        <f t="shared" si="289"/>
        <v>162.469535621875+0.0326261118097144i</v>
      </c>
      <c r="F1040" t="str">
        <f t="shared" si="290"/>
        <v>2.90990990788695-3416.82982174543i</v>
      </c>
      <c r="G1040" t="str">
        <f t="shared" si="291"/>
        <v>0.999999999304804-0.0000263665727444386i</v>
      </c>
      <c r="H1040" t="str">
        <f t="shared" si="292"/>
        <v>470.597908780845+1.05247541934732i</v>
      </c>
      <c r="I1040" t="str">
        <f t="shared" si="293"/>
        <v>33.6190999906833-10886.6248396886i</v>
      </c>
      <c r="K1040" t="str">
        <f t="shared" si="294"/>
        <v>0.0106247284528221-0.0000501283985702922i</v>
      </c>
      <c r="L1040" t="str">
        <f t="shared" si="295"/>
        <v>0.00025-10.7593787715558i</v>
      </c>
      <c r="M1040" t="str">
        <f t="shared" si="296"/>
        <v>0.0025-2.84807085129417i</v>
      </c>
      <c r="N1040">
        <f t="shared" si="297"/>
        <v>90.288495597079233</v>
      </c>
      <c r="O1040">
        <f t="shared" si="298"/>
        <v>55.96664471601472</v>
      </c>
      <c r="P1040" s="3">
        <f t="shared" si="299"/>
        <v>55.96664471601472</v>
      </c>
      <c r="Q1040" s="3">
        <f t="shared" si="300"/>
        <v>-89.711504402920767</v>
      </c>
      <c r="R1040">
        <f t="shared" si="301"/>
        <v>90.288495597079233</v>
      </c>
      <c r="S1040">
        <f t="shared" si="302"/>
        <v>4.3712191537361819E-2</v>
      </c>
      <c r="T1040">
        <f t="shared" si="285"/>
        <v>55.96664471601472</v>
      </c>
    </row>
    <row r="1041" spans="1:20" x14ac:dyDescent="0.25">
      <c r="A1041">
        <f t="shared" si="286"/>
        <v>275.69547645069787</v>
      </c>
      <c r="B1041">
        <f t="shared" si="303"/>
        <v>43.878297865203791</v>
      </c>
      <c r="C1041" t="str">
        <f t="shared" si="287"/>
        <v>3.16480452634343-626.151755081448i</v>
      </c>
      <c r="D1041" t="str">
        <f t="shared" si="288"/>
        <v>3.47812498734971-362.719255017571i</v>
      </c>
      <c r="E1041" t="str">
        <f t="shared" si="289"/>
        <v>162.46953561169+0.0327500939024054i</v>
      </c>
      <c r="F1041" t="str">
        <f t="shared" si="290"/>
        <v>2.90990990787154-3403.8950212489i</v>
      </c>
      <c r="G1041" t="str">
        <f t="shared" si="291"/>
        <v>0.99999999929951-0.0000264667657207273i</v>
      </c>
      <c r="H1041" t="str">
        <f t="shared" si="292"/>
        <v>470.59798243961+1.05647469686641i</v>
      </c>
      <c r="I1041" t="str">
        <f t="shared" si="293"/>
        <v>33.6190984713302-10845.4138151624i</v>
      </c>
      <c r="K1041" t="str">
        <f t="shared" si="294"/>
        <v>0.010624726385204-0.000050318875195638i</v>
      </c>
      <c r="L1041" t="str">
        <f t="shared" si="295"/>
        <v>0.00025-10.7186479094997i</v>
      </c>
      <c r="M1041" t="str">
        <f t="shared" si="296"/>
        <v>0.0025-2.83728915251462i</v>
      </c>
      <c r="N1041">
        <f t="shared" si="297"/>
        <v>90.289591775107397</v>
      </c>
      <c r="O1041">
        <f t="shared" si="298"/>
        <v>55.933702991064052</v>
      </c>
      <c r="P1041" s="3">
        <f t="shared" si="299"/>
        <v>55.933702991064052</v>
      </c>
      <c r="Q1041" s="3">
        <f t="shared" si="300"/>
        <v>-89.710408224892603</v>
      </c>
      <c r="R1041">
        <f t="shared" si="301"/>
        <v>90.289591775107397</v>
      </c>
      <c r="S1041">
        <f t="shared" si="302"/>
        <v>4.3878297865203794E-2</v>
      </c>
      <c r="T1041">
        <f t="shared" si="285"/>
        <v>55.933702991064052</v>
      </c>
    </row>
    <row r="1042" spans="1:20" x14ac:dyDescent="0.25">
      <c r="A1042">
        <f t="shared" si="286"/>
        <v>276.74311926121055</v>
      </c>
      <c r="B1042">
        <f t="shared" si="303"/>
        <v>44.045035397091567</v>
      </c>
      <c r="C1042" t="str">
        <f t="shared" si="287"/>
        <v>3.16480403657808-623.781477254917i</v>
      </c>
      <c r="D1042" t="str">
        <f t="shared" si="288"/>
        <v>3.47812498725338-361.34614127792i</v>
      </c>
      <c r="E1042" t="str">
        <f t="shared" si="289"/>
        <v>162.469535601428+0.0328745471598652i</v>
      </c>
      <c r="F1042" t="str">
        <f t="shared" si="290"/>
        <v>2.90990990785602-3391.00918692501i</v>
      </c>
      <c r="G1042" t="str">
        <f t="shared" si="291"/>
        <v>0.999999999294176-0.0000265673394303243i</v>
      </c>
      <c r="H1042" t="str">
        <f t="shared" si="292"/>
        <v>470.598056659249+1.06048917016295i</v>
      </c>
      <c r="I1042" t="str">
        <f t="shared" si="293"/>
        <v>33.6190969404063-10804.3588055551i</v>
      </c>
      <c r="K1042" t="str">
        <f t="shared" si="294"/>
        <v>0.0106247243018432-0.0000505100755029787i</v>
      </c>
      <c r="L1042" t="str">
        <f t="shared" si="295"/>
        <v>0.00025-10.6780712387923i</v>
      </c>
      <c r="M1042" t="str">
        <f t="shared" si="296"/>
        <v>0.0025-2.82654826909206i</v>
      </c>
      <c r="N1042">
        <f t="shared" si="297"/>
        <v>90.290692117407886</v>
      </c>
      <c r="O1042">
        <f t="shared" si="298"/>
        <v>55.900761282116875</v>
      </c>
      <c r="P1042" s="3">
        <f t="shared" si="299"/>
        <v>55.900761282116875</v>
      </c>
      <c r="Q1042" s="3">
        <f t="shared" si="300"/>
        <v>-89.709307882592114</v>
      </c>
      <c r="R1042">
        <f t="shared" si="301"/>
        <v>90.290692117407886</v>
      </c>
      <c r="S1042">
        <f t="shared" si="302"/>
        <v>4.4045035397091564E-2</v>
      </c>
      <c r="T1042">
        <f t="shared" si="285"/>
        <v>55.900761282116875</v>
      </c>
    </row>
    <row r="1043" spans="1:20" x14ac:dyDescent="0.25">
      <c r="A1043">
        <f t="shared" si="286"/>
        <v>277.7947431144031</v>
      </c>
      <c r="B1043">
        <f t="shared" si="303"/>
        <v>44.212406531600514</v>
      </c>
      <c r="C1043" t="str">
        <f t="shared" si="287"/>
        <v>3.16480354308368-621.420172734312i</v>
      </c>
      <c r="D1043" t="str">
        <f t="shared" si="288"/>
        <v>3.47812498715633-359.978225623825i</v>
      </c>
      <c r="E1043" t="str">
        <f t="shared" si="289"/>
        <v>162.469535591088+0.0329994733728939i</v>
      </c>
      <c r="F1043" t="str">
        <f t="shared" si="290"/>
        <v>2.90990990784039-3378.17213340674i</v>
      </c>
      <c r="G1043" t="str">
        <f t="shared" si="291"/>
        <v>0.999999999288802-0.0000266682953200163i</v>
      </c>
      <c r="H1043" t="str">
        <f t="shared" si="292"/>
        <v>470.59813144404+1.06451889696401i</v>
      </c>
      <c r="I1043" t="str">
        <f t="shared" si="293"/>
        <v>33.6190953978244-10763.4592202768i</v>
      </c>
      <c r="K1043" t="str">
        <f t="shared" si="294"/>
        <v>0.0106247222026197-0.0000507020022408273i</v>
      </c>
      <c r="L1043" t="str">
        <f t="shared" si="295"/>
        <v>0.00025-10.6376481757245i</v>
      </c>
      <c r="M1043" t="str">
        <f t="shared" si="296"/>
        <v>0.0025-2.81584804651531i</v>
      </c>
      <c r="N1043">
        <f t="shared" si="297"/>
        <v>90.291796639791116</v>
      </c>
      <c r="O1043">
        <f t="shared" si="298"/>
        <v>55.867819589294868</v>
      </c>
      <c r="P1043" s="3">
        <f t="shared" si="299"/>
        <v>55.867819589294868</v>
      </c>
      <c r="Q1043" s="3">
        <f t="shared" si="300"/>
        <v>-89.708203360208884</v>
      </c>
      <c r="R1043">
        <f t="shared" si="301"/>
        <v>90.291796639791116</v>
      </c>
      <c r="S1043">
        <f t="shared" si="302"/>
        <v>4.4212406531600516E-2</v>
      </c>
      <c r="T1043">
        <f t="shared" si="285"/>
        <v>55.867819589294868</v>
      </c>
    </row>
    <row r="1044" spans="1:20" x14ac:dyDescent="0.25">
      <c r="A1044">
        <f t="shared" si="286"/>
        <v>278.85036313823787</v>
      </c>
      <c r="B1044">
        <f t="shared" si="303"/>
        <v>44.380413676420595</v>
      </c>
      <c r="C1044" t="str">
        <f t="shared" si="287"/>
        <v>3.16480304583178-619.06780755147i</v>
      </c>
      <c r="D1044" t="str">
        <f t="shared" si="288"/>
        <v>3.47812498705853-358.615488377359i</v>
      </c>
      <c r="E1044" t="str">
        <f t="shared" si="289"/>
        <v>162.469535580669+0.0331248743391054i</v>
      </c>
      <c r="F1044" t="str">
        <f t="shared" si="290"/>
        <v>2.90990990782463-3365.38367602872i</v>
      </c>
      <c r="G1044" t="str">
        <f t="shared" si="291"/>
        <v>0.999999999283387-0.0000267696348420873i</v>
      </c>
      <c r="H1044" t="str">
        <f t="shared" si="292"/>
        <v>470.598206798287+1.06856393521583i</v>
      </c>
      <c r="I1044" t="str">
        <f t="shared" si="293"/>
        <v>33.6190938434958-10722.7144709732i</v>
      </c>
      <c r="K1044" t="str">
        <f t="shared" si="294"/>
        <v>0.0106247200874127-0.0000508946581681248i</v>
      </c>
      <c r="L1044" t="str">
        <f t="shared" si="295"/>
        <v>0.00025-10.5973781387971i</v>
      </c>
      <c r="M1044" t="str">
        <f t="shared" si="296"/>
        <v>0.0025-2.80518833085805i</v>
      </c>
      <c r="N1044">
        <f t="shared" si="297"/>
        <v>90.292905358127499</v>
      </c>
      <c r="O1044">
        <f t="shared" si="298"/>
        <v>55.834877912720778</v>
      </c>
      <c r="P1044" s="3">
        <f t="shared" si="299"/>
        <v>55.834877912720778</v>
      </c>
      <c r="Q1044" s="3">
        <f t="shared" si="300"/>
        <v>-89.707094641872501</v>
      </c>
      <c r="R1044">
        <f t="shared" si="301"/>
        <v>90.292905358127499</v>
      </c>
      <c r="S1044">
        <f t="shared" si="302"/>
        <v>4.4380413676420594E-2</v>
      </c>
      <c r="T1044">
        <f t="shared" si="285"/>
        <v>55.834877912720778</v>
      </c>
    </row>
    <row r="1045" spans="1:20" x14ac:dyDescent="0.25">
      <c r="A1045">
        <f t="shared" si="286"/>
        <v>279.90999451816316</v>
      </c>
      <c r="B1045">
        <f t="shared" si="303"/>
        <v>44.549059248390996</v>
      </c>
      <c r="C1045" t="str">
        <f t="shared" si="287"/>
        <v>3.16480254479384-616.724347866839i</v>
      </c>
      <c r="D1045" t="str">
        <f t="shared" si="288"/>
        <v>3.47812498695999-357.257909935089i</v>
      </c>
      <c r="E1045" t="str">
        <f t="shared" si="289"/>
        <v>162.469535570172+0.0332507518629389i</v>
      </c>
      <c r="F1045" t="str">
        <f t="shared" si="290"/>
        <v>2.90990990780875-3352.64363082474i</v>
      </c>
      <c r="G1045" t="str">
        <f t="shared" si="291"/>
        <v>0.99999999927793-0.0000268713594543407i</v>
      </c>
      <c r="H1045" t="str">
        <f t="shared" si="292"/>
        <v>470.598282726322+1.0726243430846i</v>
      </c>
      <c r="I1045" t="str">
        <f t="shared" si="293"/>
        <v>33.6190922773306-10682.1239715174i</v>
      </c>
      <c r="K1045" t="str">
        <f t="shared" si="294"/>
        <v>0.0106247179561006-0.0000510880460542792i</v>
      </c>
      <c r="L1045" t="str">
        <f t="shared" si="295"/>
        <v>0.00025-10.557260548712i</v>
      </c>
      <c r="M1045" t="str">
        <f t="shared" si="296"/>
        <v>0.0025-2.79456896877669i</v>
      </c>
      <c r="N1045">
        <f t="shared" si="297"/>
        <v>90.29401828834753</v>
      </c>
      <c r="O1045">
        <f t="shared" si="298"/>
        <v>55.801936252518416</v>
      </c>
      <c r="P1045" s="3">
        <f t="shared" si="299"/>
        <v>55.801936252518416</v>
      </c>
      <c r="Q1045" s="3">
        <f t="shared" si="300"/>
        <v>-89.70598171165247</v>
      </c>
      <c r="R1045">
        <f t="shared" si="301"/>
        <v>90.29401828834753</v>
      </c>
      <c r="S1045">
        <f t="shared" si="302"/>
        <v>4.4549059248390997E-2</v>
      </c>
      <c r="T1045">
        <f t="shared" si="285"/>
        <v>55.801936252518416</v>
      </c>
    </row>
    <row r="1046" spans="1:20" x14ac:dyDescent="0.25">
      <c r="A1046">
        <f t="shared" si="286"/>
        <v>280.97365249733218</v>
      </c>
      <c r="B1046">
        <f t="shared" si="303"/>
        <v>44.718345673534884</v>
      </c>
      <c r="C1046" t="str">
        <f t="shared" si="287"/>
        <v>3.16480203994101-614.389759968949i</v>
      </c>
      <c r="D1046" t="str">
        <f t="shared" si="288"/>
        <v>3.4781249868607-355.905470767793i</v>
      </c>
      <c r="E1046" t="str">
        <f t="shared" si="289"/>
        <v>162.469535559594+0.0333771077557137i</v>
      </c>
      <c r="F1046" t="str">
        <f t="shared" si="290"/>
        <v>2.90990990779276-3339.95181452494i</v>
      </c>
      <c r="G1046" t="str">
        <f t="shared" si="291"/>
        <v>0.999999999272432-0.0000269734706201189i</v>
      </c>
      <c r="H1046" t="str">
        <f t="shared" si="292"/>
        <v>470.598359232519+1.07670017895739i</v>
      </c>
      <c r="I1046" t="str">
        <f t="shared" si="293"/>
        <v>33.6190906992389-10641.6871380015i</v>
      </c>
      <c r="K1046" t="str">
        <f t="shared" si="294"/>
        <v>0.0106247158085607-0.0000512821686792041i</v>
      </c>
      <c r="L1046" t="str">
        <f t="shared" si="295"/>
        <v>0.00025-10.5172948283642i</v>
      </c>
      <c r="M1046" t="str">
        <f t="shared" si="296"/>
        <v>0.0025-2.78398980750817i</v>
      </c>
      <c r="N1046">
        <f t="shared" si="297"/>
        <v>90.295135446442131</v>
      </c>
      <c r="O1046">
        <f t="shared" si="298"/>
        <v>55.768994608812214</v>
      </c>
      <c r="P1046" s="3">
        <f t="shared" si="299"/>
        <v>55.768994608812214</v>
      </c>
      <c r="Q1046" s="3">
        <f t="shared" si="300"/>
        <v>-89.704864553557869</v>
      </c>
      <c r="R1046">
        <f t="shared" si="301"/>
        <v>90.295135446442131</v>
      </c>
      <c r="S1046">
        <f t="shared" si="302"/>
        <v>4.4718345673534887E-2</v>
      </c>
      <c r="T1046">
        <f t="shared" si="285"/>
        <v>55.768994608812214</v>
      </c>
    </row>
    <row r="1047" spans="1:20" x14ac:dyDescent="0.25">
      <c r="A1047">
        <f t="shared" si="286"/>
        <v>282.04135237682209</v>
      </c>
      <c r="B1047">
        <f t="shared" si="303"/>
        <v>44.888275387094318</v>
      </c>
      <c r="C1047" t="str">
        <f t="shared" si="287"/>
        <v>3.16480153124429-612.064010273988i</v>
      </c>
      <c r="D1047" t="str">
        <f t="shared" si="288"/>
        <v>3.47812498676064-354.55815142018i</v>
      </c>
      <c r="E1047" t="str">
        <f t="shared" si="289"/>
        <v>162.469535548937+0.0335039438356136i</v>
      </c>
      <c r="F1047" t="str">
        <f t="shared" si="290"/>
        <v>2.90990990777663-3327.3080445533i</v>
      </c>
      <c r="G1047" t="str">
        <f t="shared" si="291"/>
        <v>0.999999999266892-0.0000270759698083253i</v>
      </c>
      <c r="H1047" t="str">
        <f t="shared" si="292"/>
        <v>470.598436321272+1.08079150144291i</v>
      </c>
      <c r="I1047" t="str">
        <f t="shared" si="293"/>
        <v>33.6190891091295-10601.4033887279i</v>
      </c>
      <c r="K1047" t="str">
        <f t="shared" si="294"/>
        <v>0.0106247136446696-0.0000514770288333604i</v>
      </c>
      <c r="L1047" t="str">
        <f t="shared" si="295"/>
        <v>0.00025-10.4774804028334i</v>
      </c>
      <c r="M1047" t="str">
        <f t="shared" si="296"/>
        <v>0.0025-2.77345069486767i</v>
      </c>
      <c r="N1047">
        <f t="shared" si="297"/>
        <v>90.296256848462789</v>
      </c>
      <c r="O1047">
        <f t="shared" si="298"/>
        <v>55.736052981728015</v>
      </c>
      <c r="P1047" s="3">
        <f t="shared" si="299"/>
        <v>55.736052981728015</v>
      </c>
      <c r="Q1047" s="3">
        <f t="shared" si="300"/>
        <v>-89.703743151537211</v>
      </c>
      <c r="R1047">
        <f t="shared" si="301"/>
        <v>90.296256848462789</v>
      </c>
      <c r="S1047">
        <f t="shared" si="302"/>
        <v>4.488827538709432E-2</v>
      </c>
      <c r="T1047">
        <f t="shared" si="285"/>
        <v>55.736052981728015</v>
      </c>
    </row>
    <row r="1048" spans="1:20" x14ac:dyDescent="0.25">
      <c r="A1048">
        <f t="shared" si="286"/>
        <v>283.11310951585403</v>
      </c>
      <c r="B1048">
        <f t="shared" si="303"/>
        <v>45.05885083356528</v>
      </c>
      <c r="C1048" t="str">
        <f t="shared" si="287"/>
        <v>3.16480101867439-609.74706532526i</v>
      </c>
      <c r="D1048" t="str">
        <f t="shared" si="288"/>
        <v>3.47812498665983-353.21593251061i</v>
      </c>
      <c r="E1048" t="str">
        <f t="shared" si="289"/>
        <v>162.4695355382+0.0336312619277489i</v>
      </c>
      <c r="F1048" t="str">
        <f t="shared" si="290"/>
        <v>2.90990990776039-3314.71213902493i</v>
      </c>
      <c r="G1048" t="str">
        <f t="shared" si="291"/>
        <v>0.99999999926131-0.0000271788584934452i</v>
      </c>
      <c r="H1048" t="str">
        <f t="shared" si="292"/>
        <v>470.598513997024+1.08489836937239i</v>
      </c>
      <c r="I1048" t="str">
        <f t="shared" si="293"/>
        <v>33.6190875069108-10561.2721442014i</v>
      </c>
      <c r="K1048" t="str">
        <f t="shared" si="294"/>
        <v>0.0106247114643027-0.0000516726293177941i</v>
      </c>
      <c r="L1048" t="str">
        <f t="shared" si="295"/>
        <v>0.00025-10.4378166993758i</v>
      </c>
      <c r="M1048" t="str">
        <f t="shared" si="296"/>
        <v>0.0025-2.76295147924653i</v>
      </c>
      <c r="N1048">
        <f t="shared" si="297"/>
        <v>90.297382510521871</v>
      </c>
      <c r="O1048">
        <f t="shared" si="298"/>
        <v>55.703111371392289</v>
      </c>
      <c r="P1048" s="3">
        <f t="shared" si="299"/>
        <v>55.703111371392289</v>
      </c>
      <c r="Q1048" s="3">
        <f t="shared" si="300"/>
        <v>-89.702617489478129</v>
      </c>
      <c r="R1048">
        <f t="shared" si="301"/>
        <v>90.297382510521871</v>
      </c>
      <c r="S1048">
        <f t="shared" si="302"/>
        <v>4.5058850833565284E-2</v>
      </c>
      <c r="T1048">
        <f t="shared" si="285"/>
        <v>55.703111371392289</v>
      </c>
    </row>
    <row r="1049" spans="1:20" x14ac:dyDescent="0.25">
      <c r="A1049">
        <f t="shared" si="286"/>
        <v>284.18893933201429</v>
      </c>
      <c r="B1049">
        <f t="shared" si="303"/>
        <v>45.23007446673283</v>
      </c>
      <c r="C1049" t="str">
        <f t="shared" si="287"/>
        <v>3.16480050220175-607.438891792715i</v>
      </c>
      <c r="D1049" t="str">
        <f t="shared" si="288"/>
        <v>3.47812498655826-351.878794730812i</v>
      </c>
      <c r="E1049" t="str">
        <f t="shared" si="289"/>
        <v>162.469535527379+0.0337590638641766i</v>
      </c>
      <c r="F1049" t="str">
        <f t="shared" si="290"/>
        <v>2.90990990774402-3302.16391674352i</v>
      </c>
      <c r="G1049" t="str">
        <f t="shared" si="291"/>
        <v>0.999999999255685-0.0000272821381555669i</v>
      </c>
      <c r="H1049" t="str">
        <f t="shared" si="292"/>
        <v>470.598592264246+1.08902084180045i</v>
      </c>
      <c r="I1049" t="str">
        <f t="shared" si="293"/>
        <v>33.6190858924915-10521.2928271208i</v>
      </c>
      <c r="K1049" t="str">
        <f t="shared" si="294"/>
        <v>0.0106247092673345-0.0000518689729441778i</v>
      </c>
      <c r="L1049" t="str">
        <f t="shared" si="295"/>
        <v>0.00025-10.3983031474156i</v>
      </c>
      <c r="M1049" t="str">
        <f t="shared" si="296"/>
        <v>0.0025-2.75249200961001i</v>
      </c>
      <c r="N1049">
        <f t="shared" si="297"/>
        <v>90.298512448792735</v>
      </c>
      <c r="O1049">
        <f t="shared" si="298"/>
        <v>55.670169777932266</v>
      </c>
      <c r="P1049" s="3">
        <f t="shared" si="299"/>
        <v>55.670169777932266</v>
      </c>
      <c r="Q1049" s="3">
        <f t="shared" si="300"/>
        <v>-89.701487551207265</v>
      </c>
      <c r="R1049">
        <f t="shared" si="301"/>
        <v>90.298512448792735</v>
      </c>
      <c r="S1049">
        <f t="shared" si="302"/>
        <v>4.5230074466732828E-2</v>
      </c>
      <c r="T1049">
        <f t="shared" si="285"/>
        <v>55.670169777932266</v>
      </c>
    </row>
    <row r="1050" spans="1:20" x14ac:dyDescent="0.25">
      <c r="A1050">
        <f t="shared" si="286"/>
        <v>285.26885730147592</v>
      </c>
      <c r="B1050">
        <f t="shared" si="303"/>
        <v>45.401948749706413</v>
      </c>
      <c r="C1050" t="str">
        <f t="shared" si="287"/>
        <v>3.16479998179682-605.139456472531i</v>
      </c>
      <c r="D1050" t="str">
        <f t="shared" si="288"/>
        <v>3.4781249864559-350.546718845609i</v>
      </c>
      <c r="E1050" t="str">
        <f t="shared" si="289"/>
        <v>162.469535516479+0.0338873514838981i</v>
      </c>
      <c r="F1050" t="str">
        <f t="shared" si="290"/>
        <v>2.90990990772752-3289.66319719866i</v>
      </c>
      <c r="G1050" t="str">
        <f t="shared" si="291"/>
        <v>0.999999999250017-0.0000273858102804028i</v>
      </c>
      <c r="H1050" t="str">
        <f t="shared" si="292"/>
        <v>470.598671127434+1.09315897800583i</v>
      </c>
      <c r="I1050" t="str">
        <f t="shared" si="293"/>
        <v>33.6190842657772-10481.4648623698i</v>
      </c>
      <c r="K1050" t="str">
        <f t="shared" si="294"/>
        <v>0.0106247070536388-0.0000520660625348501i</v>
      </c>
      <c r="L1050" t="str">
        <f t="shared" si="295"/>
        <v>0.00025-10.3589391785372i</v>
      </c>
      <c r="M1050" t="str">
        <f t="shared" si="296"/>
        <v>0.0025-2.74207213549513i</v>
      </c>
      <c r="N1050">
        <f t="shared" si="297"/>
        <v>90.299646679510118</v>
      </c>
      <c r="O1050">
        <f t="shared" si="298"/>
        <v>55.637228201476823</v>
      </c>
      <c r="P1050" s="3">
        <f t="shared" si="299"/>
        <v>55.637228201476823</v>
      </c>
      <c r="Q1050" s="3">
        <f t="shared" si="300"/>
        <v>-89.700353320489882</v>
      </c>
      <c r="R1050">
        <f t="shared" si="301"/>
        <v>90.299646679510118</v>
      </c>
      <c r="S1050">
        <f t="shared" si="302"/>
        <v>4.5401948749706413E-2</v>
      </c>
      <c r="T1050">
        <f t="shared" si="285"/>
        <v>55.637228201476823</v>
      </c>
    </row>
    <row r="1051" spans="1:20" x14ac:dyDescent="0.25">
      <c r="A1051">
        <f t="shared" si="286"/>
        <v>286.35287895922153</v>
      </c>
      <c r="B1051">
        <f t="shared" si="303"/>
        <v>45.574476154955299</v>
      </c>
      <c r="C1051" t="str">
        <f t="shared" si="287"/>
        <v>3.16479945742947-602.848726286529i</v>
      </c>
      <c r="D1051" t="str">
        <f t="shared" si="288"/>
        <v>3.47812498635278-349.219685692645i</v>
      </c>
      <c r="E1051" t="str">
        <f t="shared" si="289"/>
        <v>162.469535505494+0.034016126632935i</v>
      </c>
      <c r="F1051" t="str">
        <f t="shared" si="290"/>
        <v>2.9099099077109-3277.20980056331i</v>
      </c>
      <c r="G1051" t="str">
        <f t="shared" si="291"/>
        <v>0.999999999244307-0.0000274898763593114i</v>
      </c>
      <c r="H1051" t="str">
        <f t="shared" si="292"/>
        <v>470.598750591136+1.09731283749244i</v>
      </c>
      <c r="I1051" t="str">
        <f t="shared" si="293"/>
        <v>33.6190826266762-10441.7876770102i</v>
      </c>
      <c r="K1051" t="str">
        <f t="shared" si="294"/>
        <v>0.010624704823088-0.0000522639009228565i</v>
      </c>
      <c r="L1051" t="str">
        <f t="shared" si="295"/>
        <v>0.00025-10.3197242264765i</v>
      </c>
      <c r="M1051" t="str">
        <f t="shared" si="296"/>
        <v>0.0025-2.7316917070085i</v>
      </c>
      <c r="N1051">
        <f t="shared" si="297"/>
        <v>90.300785218970148</v>
      </c>
      <c r="O1051">
        <f t="shared" si="298"/>
        <v>55.604286642155003</v>
      </c>
      <c r="P1051" s="3">
        <f t="shared" si="299"/>
        <v>55.604286642155003</v>
      </c>
      <c r="Q1051" s="3">
        <f t="shared" si="300"/>
        <v>-89.699214781029852</v>
      </c>
      <c r="R1051">
        <f t="shared" si="301"/>
        <v>90.300785218970148</v>
      </c>
      <c r="S1051">
        <f t="shared" si="302"/>
        <v>4.5574476154955301E-2</v>
      </c>
      <c r="T1051">
        <f t="shared" si="285"/>
        <v>55.604286642155003</v>
      </c>
    </row>
    <row r="1052" spans="1:20" x14ac:dyDescent="0.25">
      <c r="A1052">
        <f t="shared" si="286"/>
        <v>287.44101989926656</v>
      </c>
      <c r="B1052">
        <f t="shared" si="303"/>
        <v>45.747659164344128</v>
      </c>
      <c r="C1052" t="str">
        <f t="shared" si="287"/>
        <v>3.16479892906962-600.566668281802i</v>
      </c>
      <c r="D1052" t="str">
        <f t="shared" si="288"/>
        <v>3.47812498624884-347.897676182101i</v>
      </c>
      <c r="E1052" t="str">
        <f t="shared" si="289"/>
        <v>162.469535494425+0.0341453911643093i</v>
      </c>
      <c r="F1052" t="str">
        <f t="shared" si="290"/>
        <v>2.90990990769416-3264.80354769119i</v>
      </c>
      <c r="G1052" t="str">
        <f t="shared" si="291"/>
        <v>0.999999999238552-0.000027594337889318i</v>
      </c>
      <c r="H1052" t="str">
        <f t="shared" si="292"/>
        <v>470.598830659916+1.10148247998994i</v>
      </c>
      <c r="I1052" t="str">
        <f t="shared" si="293"/>
        <v>33.6190809750923-10402.2607002721i</v>
      </c>
      <c r="K1052" t="str">
        <f t="shared" si="294"/>
        <v>0.010624702575554-0.0000524624909519889i</v>
      </c>
      <c r="L1052" t="str">
        <f t="shared" si="295"/>
        <v>0.00025-10.2806577271135i</v>
      </c>
      <c r="M1052" t="str">
        <f t="shared" si="296"/>
        <v>0.0025-2.72135057482417i</v>
      </c>
      <c r="N1052">
        <f t="shared" si="297"/>
        <v>90.301928083530839</v>
      </c>
      <c r="O1052">
        <f t="shared" si="298"/>
        <v>55.57134510009746</v>
      </c>
      <c r="P1052" s="3">
        <f t="shared" si="299"/>
        <v>55.57134510009746</v>
      </c>
      <c r="Q1052" s="3">
        <f t="shared" si="300"/>
        <v>-89.698071916469161</v>
      </c>
      <c r="R1052">
        <f t="shared" si="301"/>
        <v>90.301928083530839</v>
      </c>
      <c r="S1052">
        <f t="shared" si="302"/>
        <v>4.5747659164344132E-2</v>
      </c>
      <c r="T1052">
        <f t="shared" si="285"/>
        <v>55.57134510009746</v>
      </c>
    </row>
    <row r="1053" spans="1:20" x14ac:dyDescent="0.25">
      <c r="A1053">
        <f t="shared" si="286"/>
        <v>288.53329577488381</v>
      </c>
      <c r="B1053">
        <f t="shared" si="303"/>
        <v>45.921500269168639</v>
      </c>
      <c r="C1053" t="str">
        <f t="shared" si="287"/>
        <v>3.16479839668691-598.293249630178i</v>
      </c>
      <c r="D1053" t="str">
        <f t="shared" si="288"/>
        <v>3.47812498614414-346.580671296426i</v>
      </c>
      <c r="E1053" t="str">
        <f t="shared" si="289"/>
        <v>162.469535483274+0.0342751469380904i</v>
      </c>
      <c r="F1053" t="str">
        <f t="shared" si="290"/>
        <v>2.90990990767729-3252.44426011417i</v>
      </c>
      <c r="G1053" t="str">
        <f t="shared" si="291"/>
        <v>0.999999999232755-0.0000276991963731368i</v>
      </c>
      <c r="H1053" t="str">
        <f t="shared" si="292"/>
        <v>470.59891133839+1.10566796545489i</v>
      </c>
      <c r="I1053" t="str">
        <f t="shared" si="293"/>
        <v>33.6190793109316-10362.8833635468i</v>
      </c>
      <c r="K1053" t="str">
        <f t="shared" si="294"/>
        <v>0.0106247003109073-0.0000526618354768276i</v>
      </c>
      <c r="L1053" t="str">
        <f t="shared" si="295"/>
        <v>0.00025-10.2417391184634i</v>
      </c>
      <c r="M1053" t="str">
        <f t="shared" si="296"/>
        <v>0.0025-2.71104859018148i</v>
      </c>
      <c r="N1053">
        <f t="shared" si="297"/>
        <v>90.303075289612124</v>
      </c>
      <c r="O1053">
        <f t="shared" si="298"/>
        <v>55.538403575435602</v>
      </c>
      <c r="P1053" s="3">
        <f t="shared" si="299"/>
        <v>55.538403575435602</v>
      </c>
      <c r="Q1053" s="3">
        <f t="shared" si="300"/>
        <v>-89.696924710387876</v>
      </c>
      <c r="R1053">
        <f t="shared" si="301"/>
        <v>90.303075289612124</v>
      </c>
      <c r="S1053">
        <f t="shared" si="302"/>
        <v>4.5921500269168643E-2</v>
      </c>
      <c r="T1053">
        <f t="shared" si="285"/>
        <v>55.538403575435602</v>
      </c>
    </row>
    <row r="1054" spans="1:20" x14ac:dyDescent="0.25">
      <c r="A1054">
        <f t="shared" si="286"/>
        <v>289.62972229882837</v>
      </c>
      <c r="B1054">
        <f t="shared" si="303"/>
        <v>46.09600197019148</v>
      </c>
      <c r="C1054" t="str">
        <f t="shared" si="287"/>
        <v>3.1647978602507-596.02843762777i</v>
      </c>
      <c r="D1054" t="str">
        <f t="shared" si="288"/>
        <v>3.47812498603865-345.268652090065i</v>
      </c>
      <c r="E1054" t="str">
        <f t="shared" si="289"/>
        <v>162.469535472038+0.0344053958214271i</v>
      </c>
      <c r="F1054" t="str">
        <f t="shared" si="290"/>
        <v>2.9099099076603-3240.13176003977i</v>
      </c>
      <c r="G1054" t="str">
        <f t="shared" si="291"/>
        <v>0.999999999226912-0.0000278044533191922i</v>
      </c>
      <c r="H1054" t="str">
        <f t="shared" si="292"/>
        <v>470.598992631193+1.10986935407138i</v>
      </c>
      <c r="I1054" t="str">
        <f t="shared" si="293"/>
        <v>33.619077634098-10323.655100378i</v>
      </c>
      <c r="K1054" t="str">
        <f t="shared" si="294"/>
        <v>0.0106246980290178-0.0000528619373627812i</v>
      </c>
      <c r="L1054" t="str">
        <f t="shared" si="295"/>
        <v>0.00025-10.2029678406688i</v>
      </c>
      <c r="M1054" t="str">
        <f t="shared" si="296"/>
        <v>0.0025-2.70078560488292i</v>
      </c>
      <c r="N1054">
        <f t="shared" si="297"/>
        <v>90.304226853696179</v>
      </c>
      <c r="O1054">
        <f t="shared" si="298"/>
        <v>55.505462068301917</v>
      </c>
      <c r="P1054" s="3">
        <f t="shared" si="299"/>
        <v>55.505462068301917</v>
      </c>
      <c r="Q1054" s="3">
        <f t="shared" si="300"/>
        <v>-89.695773146303821</v>
      </c>
      <c r="R1054">
        <f t="shared" si="301"/>
        <v>90.304226853696179</v>
      </c>
      <c r="S1054">
        <f t="shared" si="302"/>
        <v>4.609600197019148E-2</v>
      </c>
      <c r="T1054">
        <f t="shared" si="285"/>
        <v>55.505462068301917</v>
      </c>
    </row>
    <row r="1055" spans="1:20" x14ac:dyDescent="0.25">
      <c r="A1055">
        <f t="shared" si="286"/>
        <v>290.73031524356395</v>
      </c>
      <c r="B1055">
        <f t="shared" si="303"/>
        <v>46.271166777678211</v>
      </c>
      <c r="C1055" t="str">
        <f t="shared" si="287"/>
        <v>3.16479731973004-593.772199694478i</v>
      </c>
      <c r="D1055" t="str">
        <f t="shared" si="288"/>
        <v>3.47812498593232-343.961599689177i</v>
      </c>
      <c r="E1055" t="str">
        <f t="shared" si="289"/>
        <v>162.469535460715+0.0345361396885753i</v>
      </c>
      <c r="F1055" t="str">
        <f t="shared" si="290"/>
        <v>2.90990990764316-3227.86587034851i</v>
      </c>
      <c r="G1055" t="str">
        <f t="shared" si="291"/>
        <v>0.999999999221026-0.0000279101102416408i</v>
      </c>
      <c r="H1055" t="str">
        <f t="shared" si="292"/>
        <v>470.599074543006+1.11408670625202i</v>
      </c>
      <c r="I1055" t="str">
        <f t="shared" si="293"/>
        <v>33.6190759444947-10284.575346454i</v>
      </c>
      <c r="K1055" t="str">
        <f t="shared" si="294"/>
        <v>0.0106246957297541-0.0000530627994861272i</v>
      </c>
      <c r="L1055" t="str">
        <f t="shared" si="295"/>
        <v>0.00025-10.164343335992i</v>
      </c>
      <c r="M1055" t="str">
        <f t="shared" si="296"/>
        <v>0.0025-2.69056147129201i</v>
      </c>
      <c r="N1055">
        <f t="shared" si="297"/>
        <v>90.305382792327578</v>
      </c>
      <c r="O1055">
        <f t="shared" si="298"/>
        <v>55.472520578829574</v>
      </c>
      <c r="P1055" s="3">
        <f t="shared" si="299"/>
        <v>55.472520578829574</v>
      </c>
      <c r="Q1055" s="3">
        <f t="shared" si="300"/>
        <v>-89.694617207672422</v>
      </c>
      <c r="R1055">
        <f t="shared" si="301"/>
        <v>90.305382792327578</v>
      </c>
      <c r="S1055">
        <f t="shared" si="302"/>
        <v>4.6271166777678209E-2</v>
      </c>
      <c r="T1055">
        <f t="shared" si="285"/>
        <v>55.472520578829574</v>
      </c>
    </row>
    <row r="1056" spans="1:20" x14ac:dyDescent="0.25">
      <c r="A1056">
        <f t="shared" si="286"/>
        <v>291.83509044148951</v>
      </c>
      <c r="B1056">
        <f t="shared" si="303"/>
        <v>46.446997211433391</v>
      </c>
      <c r="C1056" t="str">
        <f t="shared" si="287"/>
        <v>3.16479677509396-591.52450337359i</v>
      </c>
      <c r="D1056" t="str">
        <f t="shared" si="288"/>
        <v>3.4781249858252-342.659495291378i</v>
      </c>
      <c r="E1056" t="str">
        <f t="shared" si="289"/>
        <v>162.469535449309+0.0346673804208891i</v>
      </c>
      <c r="F1056" t="str">
        <f t="shared" si="290"/>
        <v>2.9099099076259-3215.64641459147i</v>
      </c>
      <c r="G1056" t="str">
        <f t="shared" si="291"/>
        <v>0.999999999215094-0.000028016168660393i</v>
      </c>
      <c r="H1056" t="str">
        <f t="shared" si="292"/>
        <v>470.599157078542+1.11832008263874i</v>
      </c>
      <c r="I1056" t="str">
        <f t="shared" si="293"/>
        <v>33.6190742420245-10245.6435395993i</v>
      </c>
      <c r="K1056" t="str">
        <f t="shared" si="294"/>
        <v>0.010624693412984-0.000053264424734054i</v>
      </c>
      <c r="L1056" t="str">
        <f t="shared" si="295"/>
        <v>0.00025-10.1258650488066i</v>
      </c>
      <c r="M1056" t="str">
        <f t="shared" si="296"/>
        <v>0.0025-2.68037604233115i</v>
      </c>
      <c r="N1056">
        <f t="shared" si="297"/>
        <v>90.306543122113652</v>
      </c>
      <c r="O1056">
        <f t="shared" si="298"/>
        <v>55.439579107153421</v>
      </c>
      <c r="P1056" s="3">
        <f t="shared" si="299"/>
        <v>55.439579107153421</v>
      </c>
      <c r="Q1056" s="3">
        <f t="shared" si="300"/>
        <v>-89.693456877886348</v>
      </c>
      <c r="R1056">
        <f t="shared" si="301"/>
        <v>90.306543122113652</v>
      </c>
      <c r="S1056">
        <f t="shared" si="302"/>
        <v>4.6446997211433388E-2</v>
      </c>
      <c r="T1056">
        <f t="shared" si="285"/>
        <v>55.439579107153421</v>
      </c>
    </row>
    <row r="1057" spans="1:20" x14ac:dyDescent="0.25">
      <c r="A1057">
        <f t="shared" si="286"/>
        <v>292.9440637851672</v>
      </c>
      <c r="B1057">
        <f t="shared" si="303"/>
        <v>46.623495800836842</v>
      </c>
      <c r="C1057" t="str">
        <f t="shared" si="287"/>
        <v>3.1647962263111-589.285316331213i</v>
      </c>
      <c r="D1057" t="str">
        <f t="shared" si="288"/>
        <v>3.47812498571731-341.362320165458i</v>
      </c>
      <c r="E1057" t="str">
        <f t="shared" si="289"/>
        <v>162.469535437815+0.0347991199069157i</v>
      </c>
      <c r="F1057" t="str">
        <f t="shared" si="290"/>
        <v>2.90990990760852-3203.47321698769i</v>
      </c>
      <c r="G1057" t="str">
        <f t="shared" si="291"/>
        <v>0.999999999209118-0.0000281226301011344i</v>
      </c>
      <c r="H1057" t="str">
        <f t="shared" si="292"/>
        <v>470.599240242554+1.12256954410372i</v>
      </c>
      <c r="I1057" t="str">
        <f t="shared" si="293"/>
        <v>33.6190725265901-10206.8591197671i</v>
      </c>
      <c r="K1057" t="str">
        <f t="shared" si="294"/>
        <v>0.0106246910785741-0.0000534668160047016i</v>
      </c>
      <c r="L1057" t="str">
        <f t="shared" si="295"/>
        <v>0.00025-10.0875324255893i</v>
      </c>
      <c r="M1057" t="str">
        <f t="shared" si="296"/>
        <v>0.0025-2.67022917147953i</v>
      </c>
      <c r="N1057">
        <f t="shared" si="297"/>
        <v>90.307707859724658</v>
      </c>
      <c r="O1057">
        <f t="shared" si="298"/>
        <v>55.406637653408552</v>
      </c>
      <c r="P1057" s="3">
        <f t="shared" si="299"/>
        <v>55.406637653408552</v>
      </c>
      <c r="Q1057" s="3">
        <f t="shared" si="300"/>
        <v>-89.692292140275342</v>
      </c>
      <c r="R1057">
        <f t="shared" si="301"/>
        <v>90.307707859724658</v>
      </c>
      <c r="S1057">
        <f t="shared" si="302"/>
        <v>4.6623495800836842E-2</v>
      </c>
      <c r="T1057">
        <f t="shared" si="285"/>
        <v>55.406637653408552</v>
      </c>
    </row>
    <row r="1058" spans="1:20" x14ac:dyDescent="0.25">
      <c r="A1058">
        <f t="shared" si="286"/>
        <v>294.05725122755081</v>
      </c>
      <c r="B1058">
        <f t="shared" si="303"/>
        <v>46.800665084880023</v>
      </c>
      <c r="C1058" t="str">
        <f t="shared" si="287"/>
        <v>3.16479567334984-587.054606355907i</v>
      </c>
      <c r="D1058" t="str">
        <f t="shared" si="288"/>
        <v>3.47812498560854-340.070055651117i</v>
      </c>
      <c r="E1058" t="str">
        <f t="shared" si="289"/>
        <v>162.469535426234+0.0349313600423574i</v>
      </c>
      <c r="F1058" t="str">
        <f t="shared" si="290"/>
        <v>2.90990990759099-3191.34610242161i</v>
      </c>
      <c r="G1058" t="str">
        <f t="shared" si="291"/>
        <v>0.999999999203095-0.0000282294960953487i</v>
      </c>
      <c r="H1058" t="str">
        <f t="shared" si="292"/>
        <v>470.599324039819+1.12683515175018i</v>
      </c>
      <c r="I1058" t="str">
        <f t="shared" si="293"/>
        <v>33.6190707980915-10168.2215290302i</v>
      </c>
      <c r="K1058" t="str">
        <f t="shared" si="294"/>
        <v>0.0106246887263903-0.0000536699762072031i</v>
      </c>
      <c r="L1058" t="str">
        <f t="shared" si="295"/>
        <v>0.00025-10.0493449149127i</v>
      </c>
      <c r="M1058" t="str">
        <f t="shared" si="296"/>
        <v>0.0025-2.660120712771i</v>
      </c>
      <c r="N1058">
        <f t="shared" si="297"/>
        <v>90.308877021893963</v>
      </c>
      <c r="O1058">
        <f t="shared" si="298"/>
        <v>55.373696217731734</v>
      </c>
      <c r="P1058" s="3">
        <f t="shared" si="299"/>
        <v>55.373696217731734</v>
      </c>
      <c r="Q1058" s="3">
        <f t="shared" si="300"/>
        <v>-89.691122978106037</v>
      </c>
      <c r="R1058">
        <f t="shared" si="301"/>
        <v>90.308877021893963</v>
      </c>
      <c r="S1058">
        <f t="shared" si="302"/>
        <v>4.6800665084880025E-2</v>
      </c>
      <c r="T1058">
        <f t="shared" si="285"/>
        <v>55.373696217731734</v>
      </c>
    </row>
    <row r="1059" spans="1:20" x14ac:dyDescent="0.25">
      <c r="A1059">
        <f t="shared" si="286"/>
        <v>295.17466878221552</v>
      </c>
      <c r="B1059">
        <f t="shared" si="303"/>
        <v>46.97850761220257</v>
      </c>
      <c r="C1059" t="str">
        <f t="shared" si="287"/>
        <v>3.16479511617827-584.832341358143i</v>
      </c>
      <c r="D1059" t="str">
        <f t="shared" si="288"/>
        <v>3.47812498549893-338.782683158696i</v>
      </c>
      <c r="E1059" t="str">
        <f t="shared" si="289"/>
        <v>162.469535414565+0.0350641027301323i</v>
      </c>
      <c r="F1059" t="str">
        <f t="shared" si="290"/>
        <v>2.90990990757333-3179.26489644062i</v>
      </c>
      <c r="G1059" t="str">
        <f t="shared" si="291"/>
        <v>0.999999999197028-0.0000283367681803391i</v>
      </c>
      <c r="H1059" t="str">
        <f t="shared" si="292"/>
        <v>470.599408475171+1.13111696691337i</v>
      </c>
      <c r="I1059" t="str">
        <f t="shared" si="293"/>
        <v>33.6190690564306-10129.7302115741i</v>
      </c>
      <c r="K1059" t="str">
        <f t="shared" si="294"/>
        <v>0.010624686356297-0.0000538739082617263i</v>
      </c>
      <c r="L1059" t="str">
        <f t="shared" si="295"/>
        <v>0.00025-10.0113019674364i</v>
      </c>
      <c r="M1059" t="str">
        <f t="shared" si="296"/>
        <v>0.0025-2.65005052079199i</v>
      </c>
      <c r="N1059">
        <f t="shared" si="297"/>
        <v>90.310050625418356</v>
      </c>
      <c r="O1059">
        <f t="shared" si="298"/>
        <v>55.340754800260257</v>
      </c>
      <c r="P1059" s="3">
        <f t="shared" si="299"/>
        <v>55.340754800260257</v>
      </c>
      <c r="Q1059" s="3">
        <f t="shared" si="300"/>
        <v>-89.689949374581644</v>
      </c>
      <c r="R1059">
        <f t="shared" si="301"/>
        <v>90.310050625418356</v>
      </c>
      <c r="S1059">
        <f t="shared" si="302"/>
        <v>4.6978507612202569E-2</v>
      </c>
      <c r="T1059">
        <f t="shared" si="285"/>
        <v>55.340754800260257</v>
      </c>
    </row>
    <row r="1060" spans="1:20" x14ac:dyDescent="0.25">
      <c r="A1060">
        <f t="shared" si="286"/>
        <v>296.29633252358798</v>
      </c>
      <c r="B1060">
        <f t="shared" si="303"/>
        <v>47.157025941128943</v>
      </c>
      <c r="C1060" t="str">
        <f t="shared" si="287"/>
        <v>3.16479455476459-582.618489369904i</v>
      </c>
      <c r="D1060" t="str">
        <f t="shared" si="288"/>
        <v>3.47812498538854-337.50018416891i</v>
      </c>
      <c r="E1060" t="str">
        <f t="shared" si="289"/>
        <v>162.469535402807+0.0351973498803939i</v>
      </c>
      <c r="F1060" t="str">
        <f t="shared" si="290"/>
        <v>2.90990990755554-3167.22942525253i</v>
      </c>
      <c r="G1060" t="str">
        <f t="shared" si="291"/>
        <v>0.999999999190913-0.0000284444478992504i</v>
      </c>
      <c r="H1060" t="str">
        <f t="shared" si="292"/>
        <v>470.59949355346+1.13541505116131i</v>
      </c>
      <c r="I1060" t="str">
        <f t="shared" si="293"/>
        <v>33.6190673015064-10091.3846136882i</v>
      </c>
      <c r="K1060" t="str">
        <f t="shared" si="294"/>
        <v>0.0106246839681581-0.0000540786150995153i</v>
      </c>
      <c r="L1060" t="str">
        <f t="shared" si="295"/>
        <v>0.00025-9.97340303590001i</v>
      </c>
      <c r="M1060" t="str">
        <f t="shared" si="296"/>
        <v>0.0025-2.64001845067941i</v>
      </c>
      <c r="N1060">
        <f t="shared" si="297"/>
        <v>90.311228687158291</v>
      </c>
      <c r="O1060">
        <f t="shared" si="298"/>
        <v>55.307813401132876</v>
      </c>
      <c r="P1060" s="3">
        <f t="shared" si="299"/>
        <v>55.307813401132876</v>
      </c>
      <c r="Q1060" s="3">
        <f t="shared" si="300"/>
        <v>-89.688771312841709</v>
      </c>
      <c r="R1060">
        <f t="shared" si="301"/>
        <v>90.311228687158291</v>
      </c>
      <c r="S1060">
        <f t="shared" si="302"/>
        <v>4.7157025941128944E-2</v>
      </c>
      <c r="T1060">
        <f t="shared" si="285"/>
        <v>55.307813401132876</v>
      </c>
    </row>
    <row r="1061" spans="1:20" x14ac:dyDescent="0.25">
      <c r="A1061">
        <f t="shared" si="286"/>
        <v>297.42225858717762</v>
      </c>
      <c r="B1061">
        <f t="shared" si="303"/>
        <v>47.336222639705234</v>
      </c>
      <c r="C1061" t="str">
        <f t="shared" si="287"/>
        <v>3.16479398907627-580.413018544182i</v>
      </c>
      <c r="D1061" t="str">
        <f t="shared" si="288"/>
        <v>3.47812498527726-336.22254023258i</v>
      </c>
      <c r="E1061" t="str">
        <f t="shared" si="289"/>
        <v>162.46953539096+0.0353311034105622i</v>
      </c>
      <c r="F1061" t="str">
        <f t="shared" si="290"/>
        <v>2.90990990753761-3155.23951572303i</v>
      </c>
      <c r="G1061" t="str">
        <f t="shared" si="291"/>
        <v>0.999999999184753-0.0000285525368010916i</v>
      </c>
      <c r="H1061" t="str">
        <f t="shared" si="292"/>
        <v>470.599579279584+1.13972946629577i</v>
      </c>
      <c r="I1061" t="str">
        <f t="shared" si="293"/>
        <v>33.6190655332176-10053.1841837581i</v>
      </c>
      <c r="K1061" t="str">
        <f t="shared" si="294"/>
        <v>0.0106246815618361-0.0000542840996629323i</v>
      </c>
      <c r="L1061" t="str">
        <f t="shared" si="295"/>
        <v>0.00025-9.93564757511454i</v>
      </c>
      <c r="M1061" t="str">
        <f t="shared" si="296"/>
        <v>0.0025-2.63002435811856i</v>
      </c>
      <c r="N1061">
        <f t="shared" si="297"/>
        <v>90.312411224038044</v>
      </c>
      <c r="O1061">
        <f t="shared" si="298"/>
        <v>55.274872020489205</v>
      </c>
      <c r="P1061" s="3">
        <f t="shared" si="299"/>
        <v>55.274872020489205</v>
      </c>
      <c r="Q1061" s="3">
        <f t="shared" si="300"/>
        <v>-89.687588775961956</v>
      </c>
      <c r="R1061">
        <f t="shared" si="301"/>
        <v>90.312411224038044</v>
      </c>
      <c r="S1061">
        <f t="shared" si="302"/>
        <v>4.733622263970523E-2</v>
      </c>
      <c r="T1061">
        <f t="shared" si="285"/>
        <v>55.274872020489205</v>
      </c>
    </row>
    <row r="1062" spans="1:20" x14ac:dyDescent="0.25">
      <c r="A1062">
        <f t="shared" si="286"/>
        <v>298.5524631698089</v>
      </c>
      <c r="B1062">
        <f t="shared" si="303"/>
        <v>47.516100285736115</v>
      </c>
      <c r="C1062" t="str">
        <f t="shared" si="287"/>
        <v>3.16479341908093-578.215897154544i</v>
      </c>
      <c r="D1062" t="str">
        <f t="shared" si="288"/>
        <v>3.47812498516516-334.94973297037i</v>
      </c>
      <c r="E1062" t="str">
        <f t="shared" si="289"/>
        <v>162.469535379024+0.0354653652453439i</v>
      </c>
      <c r="F1062" t="str">
        <f t="shared" si="290"/>
        <v>2.90990990751955-3143.29499537327i</v>
      </c>
      <c r="G1062" t="str">
        <f t="shared" si="291"/>
        <v>0.999999999178545-0.000028661036440758i</v>
      </c>
      <c r="H1062" t="str">
        <f t="shared" si="292"/>
        <v>470.599665658475+1.14406027435316i</v>
      </c>
      <c r="I1062" t="str">
        <f t="shared" si="293"/>
        <v>33.6190637514631-10015.1283722579i</v>
      </c>
      <c r="K1062" t="str">
        <f t="shared" si="294"/>
        <v>0.0106246791371926-0.0000544903649054999i</v>
      </c>
      <c r="L1062" t="str">
        <f t="shared" si="295"/>
        <v>0.00025-9.89803504195516i</v>
      </c>
      <c r="M1062" t="str">
        <f t="shared" si="296"/>
        <v>0.0025-2.62006809934106i</v>
      </c>
      <c r="N1062">
        <f t="shared" si="297"/>
        <v>90.313598253046067</v>
      </c>
      <c r="O1062">
        <f t="shared" si="298"/>
        <v>55.241930658470004</v>
      </c>
      <c r="P1062" s="3">
        <f t="shared" si="299"/>
        <v>55.241930658470004</v>
      </c>
      <c r="Q1062" s="3">
        <f t="shared" si="300"/>
        <v>-89.686401746953933</v>
      </c>
      <c r="R1062">
        <f t="shared" si="301"/>
        <v>90.313598253046067</v>
      </c>
      <c r="S1062">
        <f t="shared" si="302"/>
        <v>4.7516100285736114E-2</v>
      </c>
      <c r="T1062">
        <f t="shared" si="285"/>
        <v>55.241930658470004</v>
      </c>
    </row>
    <row r="1063" spans="1:20" x14ac:dyDescent="0.25">
      <c r="A1063">
        <f t="shared" si="286"/>
        <v>299.68696252985421</v>
      </c>
      <c r="B1063">
        <f t="shared" si="303"/>
        <v>47.696661466821915</v>
      </c>
      <c r="C1063" t="str">
        <f t="shared" si="287"/>
        <v>3.16479284474571-576.027093594657i</v>
      </c>
      <c r="D1063" t="str">
        <f t="shared" si="288"/>
        <v>3.47812498505221-333.681744072519i</v>
      </c>
      <c r="E1063" t="str">
        <f t="shared" si="289"/>
        <v>162.469535366998+0.0356001373167678i</v>
      </c>
      <c r="F1063" t="str">
        <f t="shared" si="290"/>
        <v>2.90990990750135-3131.39569237729i</v>
      </c>
      <c r="G1063" t="str">
        <f t="shared" si="291"/>
        <v>0.99999999917229-0.0000287699483790528i</v>
      </c>
      <c r="H1063" t="str">
        <f t="shared" si="292"/>
        <v>470.599752695106+1.14840753760535i</v>
      </c>
      <c r="I1063" t="str">
        <f t="shared" si="293"/>
        <v>33.61906195614-9977.21663174196i</v>
      </c>
      <c r="K1063" t="str">
        <f t="shared" si="294"/>
        <v>0.0106246766940881-0.0000546974137919432i</v>
      </c>
      <c r="L1063" t="str">
        <f t="shared" si="295"/>
        <v>0.00025-9.86056489535275i</v>
      </c>
      <c r="M1063" t="str">
        <f t="shared" si="296"/>
        <v>0.0025-2.61014953112279i</v>
      </c>
      <c r="N1063">
        <f t="shared" si="297"/>
        <v>90.314789791235128</v>
      </c>
      <c r="O1063">
        <f t="shared" si="298"/>
        <v>55.208989315217011</v>
      </c>
      <c r="P1063" s="3">
        <f t="shared" si="299"/>
        <v>55.208989315217011</v>
      </c>
      <c r="Q1063" s="3">
        <f t="shared" si="300"/>
        <v>-89.685210208764872</v>
      </c>
      <c r="R1063">
        <f t="shared" si="301"/>
        <v>90.314789791235128</v>
      </c>
      <c r="S1063">
        <f t="shared" si="302"/>
        <v>4.7696661466821916E-2</v>
      </c>
      <c r="T1063">
        <f t="shared" si="285"/>
        <v>55.208989315217011</v>
      </c>
    </row>
    <row r="1064" spans="1:20" x14ac:dyDescent="0.25">
      <c r="A1064">
        <f t="shared" si="286"/>
        <v>300.82577298746764</v>
      </c>
      <c r="B1064">
        <f t="shared" si="303"/>
        <v>47.877908780395842</v>
      </c>
      <c r="C1064" t="str">
        <f t="shared" si="287"/>
        <v>3.16479226603754-573.846576377836i</v>
      </c>
      <c r="D1064" t="str">
        <f t="shared" si="288"/>
        <v>3.4781249849384-332.418555298581i</v>
      </c>
      <c r="E1064" t="str">
        <f t="shared" si="289"/>
        <v>162.469535354879+0.0357354215642159i</v>
      </c>
      <c r="F1064" t="str">
        <f t="shared" si="290"/>
        <v>2.90990990748301-3119.54143555962i</v>
      </c>
      <c r="G1064" t="str">
        <f t="shared" si="291"/>
        <v>0.999999999165988-0.0000288792741827112i</v>
      </c>
      <c r="H1064" t="str">
        <f t="shared" si="292"/>
        <v>470.599840394486+1.15277131856061i</v>
      </c>
      <c r="I1064" t="str">
        <f t="shared" si="293"/>
        <v>33.6190601471449-9939.44841683718i</v>
      </c>
      <c r="K1064" t="str">
        <f t="shared" si="294"/>
        <v>0.010624674232382-0.0000549052492982314i</v>
      </c>
      <c r="L1064" t="str">
        <f t="shared" si="295"/>
        <v>0.00025-9.8232365962869i</v>
      </c>
      <c r="M1064" t="str">
        <f t="shared" si="296"/>
        <v>0.0025-2.60026851078182i</v>
      </c>
      <c r="N1064">
        <f t="shared" si="297"/>
        <v>90.315985855722687</v>
      </c>
      <c r="O1064">
        <f t="shared" si="298"/>
        <v>55.176047990872931</v>
      </c>
      <c r="P1064" s="3">
        <f t="shared" si="299"/>
        <v>55.176047990872931</v>
      </c>
      <c r="Q1064" s="3">
        <f t="shared" si="300"/>
        <v>-89.684014144277313</v>
      </c>
      <c r="R1064">
        <f t="shared" si="301"/>
        <v>90.315985855722687</v>
      </c>
      <c r="S1064">
        <f t="shared" si="302"/>
        <v>4.7877908780395842E-2</v>
      </c>
      <c r="T1064">
        <f t="shared" si="285"/>
        <v>55.176047990872931</v>
      </c>
    </row>
    <row r="1065" spans="1:20" x14ac:dyDescent="0.25">
      <c r="A1065">
        <f t="shared" si="286"/>
        <v>301.96891092482002</v>
      </c>
      <c r="B1065">
        <f t="shared" si="303"/>
        <v>48.059844833761346</v>
      </c>
      <c r="C1065" t="str">
        <f t="shared" si="287"/>
        <v>3.16479168292317-571.674314136625i</v>
      </c>
      <c r="D1065" t="str">
        <f t="shared" si="288"/>
        <v>3.4781249848237-331.160148477163i</v>
      </c>
      <c r="E1065" t="str">
        <f t="shared" si="289"/>
        <v>162.469535342669+0.0358712199344378i</v>
      </c>
      <c r="F1065" t="str">
        <f t="shared" si="290"/>
        <v>2.90990990746453-3107.73205439282i</v>
      </c>
      <c r="G1065" t="str">
        <f t="shared" si="291"/>
        <v>0.999999999159637-0.0000289890154244214i</v>
      </c>
      <c r="H1065" t="str">
        <f t="shared" si="292"/>
        <v>470.599928761657+1.15715167996449i</v>
      </c>
      <c r="I1065" t="str">
        <f t="shared" si="293"/>
        <v>33.6190583243735-9901.82318423509i</v>
      </c>
      <c r="K1065" t="str">
        <f t="shared" si="294"/>
        <v>0.0106246717519328-0.0000551138744116216i</v>
      </c>
      <c r="L1065" t="str">
        <f t="shared" si="295"/>
        <v>0.00025-9.78604960777735i</v>
      </c>
      <c r="M1065" t="str">
        <f t="shared" si="296"/>
        <v>0.0025-2.59042489617635i</v>
      </c>
      <c r="N1065">
        <f t="shared" si="297"/>
        <v>90.317186463690874</v>
      </c>
      <c r="O1065">
        <f t="shared" si="298"/>
        <v>55.143106685581941</v>
      </c>
      <c r="P1065" s="3">
        <f t="shared" si="299"/>
        <v>55.143106685581941</v>
      </c>
      <c r="Q1065" s="3">
        <f t="shared" si="300"/>
        <v>-89.682813536309126</v>
      </c>
      <c r="R1065">
        <f t="shared" si="301"/>
        <v>90.317186463690874</v>
      </c>
      <c r="S1065">
        <f t="shared" si="302"/>
        <v>4.8059844833761349E-2</v>
      </c>
      <c r="T1065">
        <f t="shared" si="285"/>
        <v>55.143106685581941</v>
      </c>
    </row>
    <row r="1066" spans="1:20" x14ac:dyDescent="0.25">
      <c r="A1066">
        <f t="shared" si="286"/>
        <v>303.11639278633436</v>
      </c>
      <c r="B1066">
        <f t="shared" si="303"/>
        <v>48.242472244129644</v>
      </c>
      <c r="C1066" t="str">
        <f t="shared" si="287"/>
        <v>3.16479109536901-569.510275622289i</v>
      </c>
      <c r="D1066" t="str">
        <f t="shared" si="288"/>
        <v>3.47812498470815-329.906505505659i</v>
      </c>
      <c r="E1066" t="str">
        <f t="shared" si="289"/>
        <v>162.469535330367+0.0360075343815821i</v>
      </c>
      <c r="F1066" t="str">
        <f t="shared" si="290"/>
        <v>2.90990990744591-3095.96737899496i</v>
      </c>
      <c r="G1066" t="str">
        <f t="shared" si="291"/>
        <v>0.999999999153238-0.000029099173682848i</v>
      </c>
      <c r="H1066" t="str">
        <f t="shared" si="292"/>
        <v>470.600017801712+1.16154868480077i</v>
      </c>
      <c r="I1066" t="str">
        <f t="shared" si="293"/>
        <v>33.6190564877218-9864.34039268419i</v>
      </c>
      <c r="K1066" t="str">
        <f t="shared" si="294"/>
        <v>0.0106246692525976-0.0000553232921307005i</v>
      </c>
      <c r="L1066" t="str">
        <f t="shared" si="295"/>
        <v>0.00025-9.74900339487676i</v>
      </c>
      <c r="M1066" t="str">
        <f t="shared" si="296"/>
        <v>0.0025-2.58061854570268i</v>
      </c>
      <c r="N1066">
        <f t="shared" si="297"/>
        <v>90.318391632387105</v>
      </c>
      <c r="O1066">
        <f t="shared" si="298"/>
        <v>55.110165399488892</v>
      </c>
      <c r="P1066" s="3">
        <f t="shared" si="299"/>
        <v>55.110165399488892</v>
      </c>
      <c r="Q1066" s="3">
        <f t="shared" si="300"/>
        <v>-89.681608367612895</v>
      </c>
      <c r="R1066">
        <f t="shared" si="301"/>
        <v>90.318391632387105</v>
      </c>
      <c r="S1066">
        <f t="shared" si="302"/>
        <v>4.8242472244129642E-2</v>
      </c>
      <c r="T1066">
        <f t="shared" si="285"/>
        <v>55.110165399488892</v>
      </c>
    </row>
    <row r="1067" spans="1:20" x14ac:dyDescent="0.25">
      <c r="A1067">
        <f t="shared" si="286"/>
        <v>304.26823507892249</v>
      </c>
      <c r="B1067">
        <f t="shared" si="303"/>
        <v>48.425793638657339</v>
      </c>
      <c r="C1067" t="str">
        <f t="shared" si="287"/>
        <v>3.16479050334132-567.354429704413i</v>
      </c>
      <c r="D1067" t="str">
        <f t="shared" si="288"/>
        <v>3.47812498459172-328.657608349995i</v>
      </c>
      <c r="E1067" t="str">
        <f t="shared" si="289"/>
        <v>162.469535317971+0.0361443668672384i</v>
      </c>
      <c r="F1067" t="str">
        <f t="shared" si="290"/>
        <v>2.90990990742715-3084.24724012724i</v>
      </c>
      <c r="G1067" t="str">
        <f t="shared" si="291"/>
        <v>0.99999999914679-0.0000292097505426546i</v>
      </c>
      <c r="H1067" t="str">
        <f t="shared" si="292"/>
        <v>470.600107519768+1.16596239629224i</v>
      </c>
      <c r="I1067" t="str">
        <f t="shared" si="293"/>
        <v>33.619054637083-9826.99950298182i</v>
      </c>
      <c r="K1067" t="str">
        <f t="shared" si="294"/>
        <v>0.0106246667342328-0.0000555335054654272i</v>
      </c>
      <c r="L1067" t="str">
        <f t="shared" si="295"/>
        <v>0.00025-9.71209742466312i</v>
      </c>
      <c r="M1067" t="str">
        <f t="shared" si="296"/>
        <v>0.0025-2.57084931829317i</v>
      </c>
      <c r="N1067">
        <f t="shared" si="297"/>
        <v>90.319601379124009</v>
      </c>
      <c r="O1067">
        <f t="shared" si="298"/>
        <v>55.07722413274</v>
      </c>
      <c r="P1067" s="3">
        <f t="shared" si="299"/>
        <v>55.07722413274</v>
      </c>
      <c r="Q1067" s="3">
        <f t="shared" si="300"/>
        <v>-89.680398620875991</v>
      </c>
      <c r="R1067">
        <f t="shared" si="301"/>
        <v>90.319601379124009</v>
      </c>
      <c r="S1067">
        <f t="shared" si="302"/>
        <v>4.8425793638657337E-2</v>
      </c>
      <c r="T1067">
        <f t="shared" si="285"/>
        <v>55.07722413274</v>
      </c>
    </row>
    <row r="1068" spans="1:20" x14ac:dyDescent="0.25">
      <c r="A1068">
        <f t="shared" si="286"/>
        <v>305.42445437222239</v>
      </c>
      <c r="B1068">
        <f t="shared" si="303"/>
        <v>48.60981165448424</v>
      </c>
      <c r="C1068" t="str">
        <f t="shared" si="287"/>
        <v>3.16478990680601-565.206745370428i</v>
      </c>
      <c r="D1068" t="str">
        <f t="shared" si="288"/>
        <v>3.47812498447439-327.413439044364i</v>
      </c>
      <c r="E1068" t="str">
        <f t="shared" si="289"/>
        <v>162.469535305481+0.0362817193604535i</v>
      </c>
      <c r="F1068" t="str">
        <f t="shared" si="290"/>
        <v>2.90990990740825-3072.57146919152i</v>
      </c>
      <c r="G1068" t="str">
        <f t="shared" si="291"/>
        <v>0.999999999140294-0.0000293207475945262i</v>
      </c>
      <c r="H1068" t="str">
        <f t="shared" si="292"/>
        <v>470.600197920988+1.17039287790174i</v>
      </c>
      <c r="I1068" t="str">
        <f t="shared" si="293"/>
        <v>33.619052772351-9789.79997796673i</v>
      </c>
      <c r="K1068" t="str">
        <f t="shared" si="294"/>
        <v>0.0106246641966935-0.0000557445174371771i</v>
      </c>
      <c r="L1068" t="str">
        <f t="shared" si="295"/>
        <v>0.00025-9.67533116623141i</v>
      </c>
      <c r="M1068" t="str">
        <f t="shared" si="296"/>
        <v>0.0025-2.5611170734142i</v>
      </c>
      <c r="N1068">
        <f t="shared" si="297"/>
        <v>90.320815721279828</v>
      </c>
      <c r="O1068">
        <f t="shared" si="298"/>
        <v>55.044282885482538</v>
      </c>
      <c r="P1068" s="3">
        <f t="shared" si="299"/>
        <v>55.044282885482538</v>
      </c>
      <c r="Q1068" s="3">
        <f t="shared" si="300"/>
        <v>-89.679184278720172</v>
      </c>
      <c r="R1068">
        <f t="shared" si="301"/>
        <v>90.320815721279828</v>
      </c>
      <c r="S1068">
        <f t="shared" si="302"/>
        <v>4.860981165448424E-2</v>
      </c>
      <c r="T1068">
        <f t="shared" ref="T1068:T1131" si="304">P1068</f>
        <v>55.044282885482538</v>
      </c>
    </row>
    <row r="1069" spans="1:20" x14ac:dyDescent="0.25">
      <c r="A1069">
        <f t="shared" ref="A1069:A1132" si="305">2*PI()*B1069</f>
        <v>306.5850672988368</v>
      </c>
      <c r="B1069">
        <f t="shared" si="303"/>
        <v>48.794528938771279</v>
      </c>
      <c r="C1069" t="str">
        <f t="shared" ref="C1069:C1132" si="306">IMPRODUCT(D1069,E1069,$C$40,,K1069,$C$41)</f>
        <v>3.16478930572873-563.067191725172i</v>
      </c>
      <c r="D1069" t="str">
        <f t="shared" ref="D1069:D1132" si="307">IMDIV(IMPRODUCT($C$37,$C$38,COMPLEX(1,A1069/$C$38)),IMSUM(-1*A1069*A1069/$C$39,COMPLEX(0,1*A1069)))</f>
        <v>3.47812498435616-326.173979690975i</v>
      </c>
      <c r="E1069" t="str">
        <f t="shared" ref="E1069:E1132" si="308">IMDIV(IMPRODUCT(IMSUM(F1069,G1069),$C$29,H1069),IMSUM(1,I1069))</f>
        <v>162.469535292897+0.0364195938377602i</v>
      </c>
      <c r="F1069" t="str">
        <f t="shared" ref="F1069:F1132" si="309">IMDIV(IMPRODUCT($C$14,$C$15,COMPLEX(1,A1069/$C$15)),IMSUM(-1*A1069*A1069/$C$16,COMPLEX(0,A1069)))</f>
        <v>2.90990990738919-3060.93989822792i</v>
      </c>
      <c r="G1069" t="str">
        <f t="shared" ref="G1069:G1132" si="310">IMDIV(1,COMPLEX(1,A1069*$C$9*$C$10))</f>
        <v>0.999999999133748-0.0000294321664351926i</v>
      </c>
      <c r="H1069" t="str">
        <f t="shared" ref="H1069:H1132" si="311">IMDIV($C$3,IMSUM(K1069,COMPLEX(0,$C$28*A1069)))</f>
        <v>470.60028901058+1.174840193333i</v>
      </c>
      <c r="I1069" t="str">
        <f t="shared" ref="I1069:I1132" si="312">IMPRODUCT(F1069,$C$29,H1069,$C$31)</f>
        <v>33.6190508934186-9752.74128251141i</v>
      </c>
      <c r="K1069" t="str">
        <f t="shared" ref="K1069:K1132" si="313">IF($C$26&lt;=0,IMDIV(1,IMSUM(IMDIV(1,L1069),1/$C$18)),IMDIV(1,IMSUM(IMDIV(1,L1069),1/$C$18,IMDIV(1,M1069))))</f>
        <v>0.0106246616398336-0.0000559563310787835i</v>
      </c>
      <c r="L1069" t="str">
        <f t="shared" ref="L1069:L1132" si="314">IMSUM($C$21/$C$22,IMDIV(1,COMPLEX(0,$C$20*$C$22*A1069)))</f>
        <v>0.00025-9.63870409068683i</v>
      </c>
      <c r="M1069" t="str">
        <f t="shared" ref="M1069:M1132" si="315">IMSUM($C$25/$C$26,IMDIV(1,COMPLEX(0,$C$24*$C$26*A1069)))</f>
        <v>0.0025-2.55142167106415i</v>
      </c>
      <c r="N1069">
        <f t="shared" ref="N1069:N1132" si="316">ABS(R1069)</f>
        <v>90.322034676298642</v>
      </c>
      <c r="O1069">
        <f t="shared" ref="O1069:O1132" si="317">ABS(P1069)</f>
        <v>55.011341657864818</v>
      </c>
      <c r="P1069" s="3">
        <f t="shared" ref="P1069:P1132" si="318">20*LOG10(IMABS(C1069))</f>
        <v>55.011341657864818</v>
      </c>
      <c r="Q1069" s="3">
        <f t="shared" ref="Q1069:Q1132" si="319">IMARGUMENT(C1069)*180/PI()</f>
        <v>-89.677965323701358</v>
      </c>
      <c r="R1069">
        <f t="shared" ref="R1069:R1132" si="320">IF(Q1069&lt;0,Q1069+180,Q1069-180)</f>
        <v>90.322034676298642</v>
      </c>
      <c r="S1069">
        <f t="shared" ref="S1069:S1132" si="321">B1069/1000</f>
        <v>4.879452893877128E-2</v>
      </c>
      <c r="T1069">
        <f t="shared" si="304"/>
        <v>55.011341657864818</v>
      </c>
    </row>
    <row r="1070" spans="1:20" x14ac:dyDescent="0.25">
      <c r="A1070">
        <f t="shared" si="305"/>
        <v>307.75009055457247</v>
      </c>
      <c r="B1070">
        <f t="shared" ref="B1070:B1133" si="322">B1069*(1+B$42)</f>
        <v>48.979948148738615</v>
      </c>
      <c r="C1070" t="str">
        <f t="shared" si="306"/>
        <v>3.16478870007498-560.935737990453i</v>
      </c>
      <c r="D1070" t="str">
        <f t="shared" si="307"/>
        <v>3.47812498423704-324.939212459789i</v>
      </c>
      <c r="E1070" t="str">
        <f t="shared" si="308"/>
        <v>162.469535280217+0.0365579922832051i</v>
      </c>
      <c r="F1070" t="str">
        <f t="shared" si="309"/>
        <v>2.90990990737-3049.3523599124i</v>
      </c>
      <c r="G1070" t="str">
        <f t="shared" si="310"/>
        <v>0.999999999127152-0.0000295440086674516i</v>
      </c>
      <c r="H1070" t="str">
        <f t="shared" si="311"/>
        <v>470.600380793776+1.17930440653153i</v>
      </c>
      <c r="I1070" t="str">
        <f t="shared" si="312"/>
        <v>33.6190490001772-9715.82288351393i</v>
      </c>
      <c r="K1070" t="str">
        <f t="shared" si="313"/>
        <v>0.0106246590635062-0.0000561689494345825i</v>
      </c>
      <c r="L1070" t="str">
        <f t="shared" si="314"/>
        <v>0.00025-9.60221567113651i</v>
      </c>
      <c r="M1070" t="str">
        <f t="shared" si="315"/>
        <v>0.0025-2.54176297177142i</v>
      </c>
      <c r="N1070">
        <f t="shared" si="316"/>
        <v>90.323258261690583</v>
      </c>
      <c r="O1070">
        <f t="shared" si="317"/>
        <v>54.97840045003646</v>
      </c>
      <c r="P1070" s="3">
        <f t="shared" si="318"/>
        <v>54.97840045003646</v>
      </c>
      <c r="Q1070" s="3">
        <f t="shared" si="319"/>
        <v>-89.676741738309417</v>
      </c>
      <c r="R1070">
        <f t="shared" si="320"/>
        <v>90.323258261690583</v>
      </c>
      <c r="S1070">
        <f t="shared" si="321"/>
        <v>4.8979948148738614E-2</v>
      </c>
      <c r="T1070">
        <f t="shared" si="304"/>
        <v>54.97840045003646</v>
      </c>
    </row>
    <row r="1071" spans="1:20" x14ac:dyDescent="0.25">
      <c r="A1071">
        <f t="shared" si="305"/>
        <v>308.91954089867983</v>
      </c>
      <c r="B1071">
        <f t="shared" si="322"/>
        <v>49.16607195170382</v>
      </c>
      <c r="C1071" t="str">
        <f t="shared" si="306"/>
        <v>3.16478808980988-558.81235350458i</v>
      </c>
      <c r="D1071" t="str">
        <f t="shared" si="307"/>
        <v>3.47812498411702-323.709119588262i</v>
      </c>
      <c r="E1071" t="str">
        <f t="shared" si="308"/>
        <v>162.469535267441+0.0366969166883882i</v>
      </c>
      <c r="F1071" t="str">
        <f t="shared" si="309"/>
        <v>2.90990990735066-3037.8086875543i</v>
      </c>
      <c r="G1071" t="str">
        <f t="shared" si="310"/>
        <v>0.999999999120505-0.0000296562759001908i</v>
      </c>
      <c r="H1071" t="str">
        <f t="shared" si="311"/>
        <v>470.600473275867+1.18378558168562i</v>
      </c>
      <c r="I1071" t="str">
        <f t="shared" si="312"/>
        <v>33.6190470925179-9679.0442498908i</v>
      </c>
      <c r="K1071" t="str">
        <f t="shared" si="313"/>
        <v>0.0106246564675629-0.000056382375560455i</v>
      </c>
      <c r="L1071" t="str">
        <f t="shared" si="314"/>
        <v>0.00025-9.56586538268231i</v>
      </c>
      <c r="M1071" t="str">
        <f t="shared" si="315"/>
        <v>0.0025-2.53214083659237i</v>
      </c>
      <c r="N1071">
        <f t="shared" si="316"/>
        <v>90.324486495032147</v>
      </c>
      <c r="O1071">
        <f t="shared" si="317"/>
        <v>54.945459262147907</v>
      </c>
      <c r="P1071" s="3">
        <f t="shared" si="318"/>
        <v>54.945459262147907</v>
      </c>
      <c r="Q1071" s="3">
        <f t="shared" si="319"/>
        <v>-89.675513504967853</v>
      </c>
      <c r="R1071">
        <f t="shared" si="320"/>
        <v>90.324486495032147</v>
      </c>
      <c r="S1071">
        <f t="shared" si="321"/>
        <v>4.9166071951703819E-2</v>
      </c>
      <c r="T1071">
        <f t="shared" si="304"/>
        <v>54.945459262147907</v>
      </c>
    </row>
    <row r="1072" spans="1:20" x14ac:dyDescent="0.25">
      <c r="A1072">
        <f t="shared" si="305"/>
        <v>310.09343515409483</v>
      </c>
      <c r="B1072">
        <f t="shared" si="322"/>
        <v>49.352903025120298</v>
      </c>
      <c r="C1072" t="str">
        <f t="shared" si="306"/>
        <v>3.16478747489824-556.697007721962i</v>
      </c>
      <c r="D1072" t="str">
        <f t="shared" si="307"/>
        <v>3.47812498399607-322.483683381099i</v>
      </c>
      <c r="E1072" t="str">
        <f t="shared" si="308"/>
        <v>162.469535254568+0.0368363690524774i</v>
      </c>
      <c r="F1072" t="str">
        <f t="shared" si="309"/>
        <v>2.90990990733117-3026.30871509405i</v>
      </c>
      <c r="G1072" t="str">
        <f t="shared" si="310"/>
        <v>0.999999999113808-0.0000297689697484121i</v>
      </c>
      <c r="H1072" t="str">
        <f t="shared" si="311"/>
        <v>470.600566462172+1.18828378322722i</v>
      </c>
      <c r="I1072" t="str">
        <f t="shared" si="312"/>
        <v>33.619045170332-9642.40485256911i</v>
      </c>
      <c r="K1072" t="str">
        <f t="shared" si="313"/>
        <v>0.0106246538518544-0.0000565966125238718i</v>
      </c>
      <c r="L1072" t="str">
        <f t="shared" si="314"/>
        <v>0.00025-9.52965270241308i</v>
      </c>
      <c r="M1072" t="str">
        <f t="shared" si="315"/>
        <v>0.0025-2.52255512710935i</v>
      </c>
      <c r="N1072">
        <f t="shared" si="316"/>
        <v>90.325719393966367</v>
      </c>
      <c r="O1072">
        <f t="shared" si="317"/>
        <v>54.912518094351064</v>
      </c>
      <c r="P1072" s="3">
        <f t="shared" si="318"/>
        <v>54.912518094351064</v>
      </c>
      <c r="Q1072" s="3">
        <f t="shared" si="319"/>
        <v>-89.674280606033633</v>
      </c>
      <c r="R1072">
        <f t="shared" si="320"/>
        <v>90.325719393966367</v>
      </c>
      <c r="S1072">
        <f t="shared" si="321"/>
        <v>4.9352903025120298E-2</v>
      </c>
      <c r="T1072">
        <f t="shared" si="304"/>
        <v>54.912518094351064</v>
      </c>
    </row>
    <row r="1073" spans="1:20" x14ac:dyDescent="0.25">
      <c r="A1073">
        <f t="shared" si="305"/>
        <v>311.27179020768034</v>
      </c>
      <c r="B1073">
        <f t="shared" si="322"/>
        <v>49.540444056615755</v>
      </c>
      <c r="C1073" t="str">
        <f t="shared" si="306"/>
        <v>3.16478685530481-554.589670212641i</v>
      </c>
      <c r="D1073" t="str">
        <f t="shared" si="307"/>
        <v>3.47812498387422-321.262886209988i</v>
      </c>
      <c r="E1073" t="str">
        <f t="shared" si="308"/>
        <v>162.469535241597+0.0369763513822432i</v>
      </c>
      <c r="F1073" t="str">
        <f t="shared" si="309"/>
        <v>2.90990990731154-3014.85227710067i</v>
      </c>
      <c r="G1073" t="str">
        <f t="shared" si="310"/>
        <v>0.99999999910706-0.0000298820918332544i</v>
      </c>
      <c r="H1073" t="str">
        <f t="shared" si="311"/>
        <v>470.600660358051+1.19279907583277i</v>
      </c>
      <c r="I1073" t="str">
        <f t="shared" si="312"/>
        <v>33.6190432335076-9605.90416447871i</v>
      </c>
      <c r="K1073" t="str">
        <f t="shared" si="313"/>
        <v>0.0106246512162303-0.0000568116634039356i</v>
      </c>
      <c r="L1073" t="str">
        <f t="shared" si="314"/>
        <v>0.00025-9.49357710939741i</v>
      </c>
      <c r="M1073" t="str">
        <f t="shared" si="315"/>
        <v>0.0025-2.51300570542872i</v>
      </c>
      <c r="N1073">
        <f t="shared" si="316"/>
        <v>90.326956976203121</v>
      </c>
      <c r="O1073">
        <f t="shared" si="317"/>
        <v>54.879576946798906</v>
      </c>
      <c r="P1073" s="3">
        <f t="shared" si="318"/>
        <v>54.879576946798906</v>
      </c>
      <c r="Q1073" s="3">
        <f t="shared" si="319"/>
        <v>-89.673043023796879</v>
      </c>
      <c r="R1073">
        <f t="shared" si="320"/>
        <v>90.326956976203121</v>
      </c>
      <c r="S1073">
        <f t="shared" si="321"/>
        <v>4.9540444056615757E-2</v>
      </c>
      <c r="T1073">
        <f t="shared" si="304"/>
        <v>54.879576946798906</v>
      </c>
    </row>
    <row r="1074" spans="1:20" x14ac:dyDescent="0.25">
      <c r="A1074">
        <f t="shared" si="305"/>
        <v>312.45462301046956</v>
      </c>
      <c r="B1074">
        <f t="shared" si="322"/>
        <v>49.728697744030896</v>
      </c>
      <c r="C1074" t="str">
        <f t="shared" si="306"/>
        <v>3.16478623099386-552.490310661851i</v>
      </c>
      <c r="D1074" t="str">
        <f t="shared" si="307"/>
        <v>3.47812498375141-320.046710513348i</v>
      </c>
      <c r="E1074" t="str">
        <f t="shared" si="308"/>
        <v>162.469535228528+0.0371168656920891i</v>
      </c>
      <c r="F1074" t="str">
        <f t="shared" si="309"/>
        <v>2.90990990729175-3003.43920876945i</v>
      </c>
      <c r="G1074" t="str">
        <f t="shared" si="310"/>
        <v>0.999999999100261-0.0000299956437820169i</v>
      </c>
      <c r="H1074" t="str">
        <f t="shared" si="311"/>
        <v>470.60075496891+1.19733152442427i</v>
      </c>
      <c r="I1074" t="str">
        <f t="shared" si="312"/>
        <v>33.6190412819334-9569.54166054501i</v>
      </c>
      <c r="K1074" t="str">
        <f t="shared" si="313"/>
        <v>0.0106246485605389-0.0000570275312914265i</v>
      </c>
      <c r="L1074" t="str">
        <f t="shared" si="314"/>
        <v>0.00025-9.45763808467563i</v>
      </c>
      <c r="M1074" t="str">
        <f t="shared" si="315"/>
        <v>0.0025-2.50349243417885i</v>
      </c>
      <c r="N1074">
        <f t="shared" si="316"/>
        <v>90.328199259519351</v>
      </c>
      <c r="O1074">
        <f t="shared" si="317"/>
        <v>54.846635819645407</v>
      </c>
      <c r="P1074" s="3">
        <f t="shared" si="318"/>
        <v>54.846635819645407</v>
      </c>
      <c r="Q1074" s="3">
        <f t="shared" si="319"/>
        <v>-89.671800740480649</v>
      </c>
      <c r="R1074">
        <f t="shared" si="320"/>
        <v>90.328199259519351</v>
      </c>
      <c r="S1074">
        <f t="shared" si="321"/>
        <v>4.9728697744030895E-2</v>
      </c>
      <c r="T1074">
        <f t="shared" si="304"/>
        <v>54.846635819645407</v>
      </c>
    </row>
    <row r="1075" spans="1:20" x14ac:dyDescent="0.25">
      <c r="A1075">
        <f t="shared" si="305"/>
        <v>313.64195057790937</v>
      </c>
      <c r="B1075">
        <f t="shared" si="322"/>
        <v>49.917666795458217</v>
      </c>
      <c r="C1075" t="str">
        <f t="shared" si="306"/>
        <v>3.16478560192957-550.398898869616i</v>
      </c>
      <c r="D1075" t="str">
        <f t="shared" si="307"/>
        <v>3.4781249836277-318.835138796089i</v>
      </c>
      <c r="E1075" t="str">
        <f t="shared" si="308"/>
        <v>162.469535215361+0.0372579140040817i</v>
      </c>
      <c r="F1075" t="str">
        <f t="shared" si="309"/>
        <v>2.90990990727182-2992.06934591958i</v>
      </c>
      <c r="G1075" t="str">
        <f t="shared" si="310"/>
        <v>0.99999999909341-0.0000301096272281822i</v>
      </c>
      <c r="H1075" t="str">
        <f t="shared" si="311"/>
        <v>470.600850300191+1.20188119417014i</v>
      </c>
      <c r="I1075" t="str">
        <f t="shared" si="312"/>
        <v>33.6190393154972-9533.31681768116i</v>
      </c>
      <c r="K1075" t="str">
        <f t="shared" si="313"/>
        <v>0.0106246458846275-0.0000572442192888457i</v>
      </c>
      <c r="L1075" t="str">
        <f t="shared" si="314"/>
        <v>0.00025-9.42183511125283i</v>
      </c>
      <c r="M1075" t="str">
        <f t="shared" si="315"/>
        <v>0.0025-2.49401517650812i</v>
      </c>
      <c r="N1075">
        <f t="shared" si="316"/>
        <v>90.329446261759315</v>
      </c>
      <c r="O1075">
        <f t="shared" si="317"/>
        <v>54.813694713046118</v>
      </c>
      <c r="P1075" s="3">
        <f t="shared" si="318"/>
        <v>54.813694713046118</v>
      </c>
      <c r="Q1075" s="3">
        <f t="shared" si="319"/>
        <v>-89.670553738240685</v>
      </c>
      <c r="R1075">
        <f t="shared" si="320"/>
        <v>90.329446261759315</v>
      </c>
      <c r="S1075">
        <f t="shared" si="321"/>
        <v>4.991766679545822E-2</v>
      </c>
      <c r="T1075">
        <f t="shared" si="304"/>
        <v>54.813694713046118</v>
      </c>
    </row>
    <row r="1076" spans="1:20" x14ac:dyDescent="0.25">
      <c r="A1076">
        <f t="shared" si="305"/>
        <v>314.83378999010546</v>
      </c>
      <c r="B1076">
        <f t="shared" si="322"/>
        <v>50.107353929280961</v>
      </c>
      <c r="C1076" t="str">
        <f t="shared" si="306"/>
        <v>3.16478496807569-548.315404750255i</v>
      </c>
      <c r="D1076" t="str">
        <f t="shared" si="307"/>
        <v>3.47812498350305-317.628153629341i</v>
      </c>
      <c r="E1076" t="str">
        <f t="shared" si="308"/>
        <v>162.469535202093+0.0373994983479745i</v>
      </c>
      <c r="F1076" t="str">
        <f t="shared" si="309"/>
        <v>2.90990990725173-2980.74252499176i</v>
      </c>
      <c r="G1076" t="str">
        <f t="shared" si="310"/>
        <v>0.999999999086507-0.0000302240438114407i</v>
      </c>
      <c r="H1076" t="str">
        <f t="shared" si="311"/>
        <v>470.600946357381+1.20644815048617i</v>
      </c>
      <c r="I1076" t="str">
        <f t="shared" si="312"/>
        <v>33.619037334086-9497.22911478065i</v>
      </c>
      <c r="K1076" t="str">
        <f t="shared" si="313"/>
        <v>0.0106246431883421-0.000057461730510459i</v>
      </c>
      <c r="L1076" t="str">
        <f t="shared" si="314"/>
        <v>0.00025-9.3861676740913i</v>
      </c>
      <c r="M1076" t="str">
        <f t="shared" si="315"/>
        <v>0.0025-2.484573796083i</v>
      </c>
      <c r="N1076">
        <f t="shared" si="316"/>
        <v>90.330698000834886</v>
      </c>
      <c r="O1076">
        <f t="shared" si="317"/>
        <v>54.780753627157182</v>
      </c>
      <c r="P1076" s="3">
        <f t="shared" si="318"/>
        <v>54.780753627157182</v>
      </c>
      <c r="Q1076" s="3">
        <f t="shared" si="319"/>
        <v>-89.669301999165114</v>
      </c>
      <c r="R1076">
        <f t="shared" si="320"/>
        <v>90.330698000834886</v>
      </c>
      <c r="S1076">
        <f t="shared" si="321"/>
        <v>5.0107353929280958E-2</v>
      </c>
      <c r="T1076">
        <f t="shared" si="304"/>
        <v>54.780753627157182</v>
      </c>
    </row>
    <row r="1077" spans="1:20" x14ac:dyDescent="0.25">
      <c r="A1077">
        <f t="shared" si="305"/>
        <v>316.03015839206785</v>
      </c>
      <c r="B1077">
        <f t="shared" si="322"/>
        <v>50.297761874212227</v>
      </c>
      <c r="C1077" t="str">
        <f t="shared" si="306"/>
        <v>3.16478432939568-546.239798332009i</v>
      </c>
      <c r="D1077" t="str">
        <f t="shared" si="307"/>
        <v>3.47812498337743-316.425737650218i</v>
      </c>
      <c r="E1077" t="str">
        <f t="shared" si="308"/>
        <v>162.469535188725+0.0375416207612417i</v>
      </c>
      <c r="F1077" t="str">
        <f t="shared" si="309"/>
        <v>2.90990990723148-2969.45858304587i</v>
      </c>
      <c r="G1077" t="str">
        <f t="shared" si="310"/>
        <v>0.999999999079551-0.0000303388951777131i</v>
      </c>
      <c r="H1077" t="str">
        <f t="shared" si="311"/>
        <v>470.601043146012+1.21103245903644i</v>
      </c>
      <c r="I1077" t="str">
        <f t="shared" si="312"/>
        <v>33.619035337586-9461.27803270985i</v>
      </c>
      <c r="K1077" t="str">
        <f t="shared" si="313"/>
        <v>0.0106246404715275-0.0000576800680823419i</v>
      </c>
      <c r="L1077" t="str">
        <f t="shared" si="314"/>
        <v>0.00025-9.35063526010291i</v>
      </c>
      <c r="M1077" t="str">
        <f t="shared" si="315"/>
        <v>0.0025-2.47516815708607i</v>
      </c>
      <c r="N1077">
        <f t="shared" si="316"/>
        <v>90.331954494725764</v>
      </c>
      <c r="O1077">
        <f t="shared" si="317"/>
        <v>54.747812562136318</v>
      </c>
      <c r="P1077" s="3">
        <f t="shared" si="318"/>
        <v>54.747812562136318</v>
      </c>
      <c r="Q1077" s="3">
        <f t="shared" si="319"/>
        <v>-89.668045505274236</v>
      </c>
      <c r="R1077">
        <f t="shared" si="320"/>
        <v>90.331954494725764</v>
      </c>
      <c r="S1077">
        <f t="shared" si="321"/>
        <v>5.0297761874212227E-2</v>
      </c>
      <c r="T1077">
        <f t="shared" si="304"/>
        <v>54.747812562136318</v>
      </c>
    </row>
    <row r="1078" spans="1:20" x14ac:dyDescent="0.25">
      <c r="A1078">
        <f t="shared" si="305"/>
        <v>317.2310729939577</v>
      </c>
      <c r="B1078">
        <f t="shared" si="322"/>
        <v>50.488893369334235</v>
      </c>
      <c r="C1078" t="str">
        <f t="shared" si="306"/>
        <v>3.16478368585291-544.172049756595i</v>
      </c>
      <c r="D1078" t="str">
        <f t="shared" si="307"/>
        <v>3.47812498325084-315.227873561564i</v>
      </c>
      <c r="E1078" t="str">
        <f t="shared" si="308"/>
        <v>162.469535175256+0.0376842832891068i</v>
      </c>
      <c r="F1078" t="str">
        <f t="shared" si="309"/>
        <v>2.90990990721108-2958.21735775861i</v>
      </c>
      <c r="G1078" t="str">
        <f t="shared" si="310"/>
        <v>0.999999999072543-0.000030454182979175i</v>
      </c>
      <c r="H1078" t="str">
        <f t="shared" si="311"/>
        <v>470.601140671645+1.21563418573424i</v>
      </c>
      <c r="I1078" t="str">
        <f t="shared" si="312"/>
        <v>33.6190333258814-9425.46305430019i</v>
      </c>
      <c r="K1078" t="str">
        <f t="shared" si="313"/>
        <v>0.0106246377340276-0.0000578992351424244i</v>
      </c>
      <c r="L1078" t="str">
        <f t="shared" si="314"/>
        <v>0.00025-9.31523735814202i</v>
      </c>
      <c r="M1078" t="str">
        <f t="shared" si="315"/>
        <v>0.0025-2.46579812421405i</v>
      </c>
      <c r="N1078">
        <f t="shared" si="316"/>
        <v>90.333215761479693</v>
      </c>
      <c r="O1078">
        <f t="shared" si="317"/>
        <v>54.714871518142573</v>
      </c>
      <c r="P1078" s="3">
        <f t="shared" si="318"/>
        <v>54.714871518142573</v>
      </c>
      <c r="Q1078" s="3">
        <f t="shared" si="319"/>
        <v>-89.666784238520307</v>
      </c>
      <c r="R1078">
        <f t="shared" si="320"/>
        <v>90.333215761479693</v>
      </c>
      <c r="S1078">
        <f t="shared" si="321"/>
        <v>5.0488893369334237E-2</v>
      </c>
      <c r="T1078">
        <f t="shared" si="304"/>
        <v>54.714871518142573</v>
      </c>
    </row>
    <row r="1079" spans="1:20" x14ac:dyDescent="0.25">
      <c r="A1079">
        <f t="shared" si="305"/>
        <v>318.43655107133475</v>
      </c>
      <c r="B1079">
        <f t="shared" si="322"/>
        <v>50.680751164137703</v>
      </c>
      <c r="C1079" t="str">
        <f t="shared" si="306"/>
        <v>3.16478303741034-542.112129278739i</v>
      </c>
      <c r="D1079" t="str">
        <f t="shared" si="307"/>
        <v>3.47812498312331-314.0345441317i</v>
      </c>
      <c r="E1079" t="str">
        <f t="shared" si="308"/>
        <v>162.469535161684+0.0378274879845718i</v>
      </c>
      <c r="F1079" t="str">
        <f t="shared" si="309"/>
        <v>2.90990990719053-2947.0186874212i</v>
      </c>
      <c r="G1079" t="str">
        <f t="shared" si="310"/>
        <v>0.999999999065481-0.0000305699088742799i</v>
      </c>
      <c r="H1079" t="str">
        <f t="shared" si="311"/>
        <v>470.601238939899+1.22025339674308i</v>
      </c>
      <c r="I1079" t="str">
        <f t="shared" si="312"/>
        <v>33.6190312988571-9389.78366434139i</v>
      </c>
      <c r="K1079" t="str">
        <f t="shared" si="313"/>
        <v>0.0106246349756848-0.0000581192348405353i</v>
      </c>
      <c r="L1079" t="str">
        <f t="shared" si="314"/>
        <v>0.00025-9.27997345899777i</v>
      </c>
      <c r="M1079" t="str">
        <f t="shared" si="315"/>
        <v>0.0025-2.45646356267589i</v>
      </c>
      <c r="N1079">
        <f t="shared" si="316"/>
        <v>90.334481819212854</v>
      </c>
      <c r="O1079">
        <f t="shared" si="317"/>
        <v>54.681930495335749</v>
      </c>
      <c r="P1079" s="3">
        <f t="shared" si="318"/>
        <v>54.681930495335749</v>
      </c>
      <c r="Q1079" s="3">
        <f t="shared" si="319"/>
        <v>-89.665518180787146</v>
      </c>
      <c r="R1079">
        <f t="shared" si="320"/>
        <v>90.334481819212854</v>
      </c>
      <c r="S1079">
        <f t="shared" si="321"/>
        <v>5.0680751164137706E-2</v>
      </c>
      <c r="T1079">
        <f t="shared" si="304"/>
        <v>54.681930495335749</v>
      </c>
    </row>
    <row r="1080" spans="1:20" x14ac:dyDescent="0.25">
      <c r="A1080">
        <f t="shared" si="305"/>
        <v>319.64660996540579</v>
      </c>
      <c r="B1080">
        <f t="shared" si="322"/>
        <v>50.873338018561427</v>
      </c>
      <c r="C1080" t="str">
        <f t="shared" si="306"/>
        <v>3.16478238403067-540.060007265804i</v>
      </c>
      <c r="D1080" t="str">
        <f t="shared" si="307"/>
        <v>3.47812498299481-312.845732194183i</v>
      </c>
      <c r="E1080" t="str">
        <f t="shared" si="308"/>
        <v>162.469535148009+0.0379712369084418i</v>
      </c>
      <c r="F1080" t="str">
        <f t="shared" si="309"/>
        <v>2.90990990716984-2935.86241093698i</v>
      </c>
      <c r="G1080" t="str">
        <f t="shared" si="310"/>
        <v>0.999999999058365-0.0000306860745277839i</v>
      </c>
      <c r="H1080" t="str">
        <f t="shared" si="311"/>
        <v>470.601337956423+1.22489015847757i</v>
      </c>
      <c r="I1080" t="str">
        <f t="shared" si="312"/>
        <v>33.6190292563958-9354.23934957323i</v>
      </c>
      <c r="K1080" t="str">
        <f t="shared" si="313"/>
        <v>0.0106246321963405-0.0000583400703384472i</v>
      </c>
      <c r="L1080" t="str">
        <f t="shared" si="314"/>
        <v>0.00025-9.24484305538736i</v>
      </c>
      <c r="M1080" t="str">
        <f t="shared" si="315"/>
        <v>0.0025-2.44716433819076i</v>
      </c>
      <c r="N1080">
        <f t="shared" si="316"/>
        <v>90.335752686109942</v>
      </c>
      <c r="O1080">
        <f t="shared" si="317"/>
        <v>54.648989493877309</v>
      </c>
      <c r="P1080" s="3">
        <f t="shared" si="318"/>
        <v>54.648989493877309</v>
      </c>
      <c r="Q1080" s="3">
        <f t="shared" si="319"/>
        <v>-89.664247313890058</v>
      </c>
      <c r="R1080">
        <f t="shared" si="320"/>
        <v>90.335752686109942</v>
      </c>
      <c r="S1080">
        <f t="shared" si="321"/>
        <v>5.0873338018561427E-2</v>
      </c>
      <c r="T1080">
        <f t="shared" si="304"/>
        <v>54.648989493877309</v>
      </c>
    </row>
    <row r="1081" spans="1:20" x14ac:dyDescent="0.25">
      <c r="A1081">
        <f t="shared" si="305"/>
        <v>320.86126708327436</v>
      </c>
      <c r="B1081">
        <f t="shared" si="322"/>
        <v>51.06665670303196</v>
      </c>
      <c r="C1081" t="str">
        <f t="shared" si="306"/>
        <v>3.16478172567629-538.015654197322i</v>
      </c>
      <c r="D1081" t="str">
        <f t="shared" si="307"/>
        <v>3.47812498286533-311.661420647553i</v>
      </c>
      <c r="E1081" t="str">
        <f t="shared" si="308"/>
        <v>162.469535134232+0.0381155321293654i</v>
      </c>
      <c r="F1081" t="str">
        <f t="shared" si="309"/>
        <v>2.90990990714897-2924.7483678192i</v>
      </c>
      <c r="G1081" t="str">
        <f t="shared" si="310"/>
        <v>0.999999999051195-0.0000308026816107686i</v>
      </c>
      <c r="H1081" t="str">
        <f t="shared" si="311"/>
        <v>470.60143772692+1.22954453760445i</v>
      </c>
      <c r="I1081" t="str">
        <f t="shared" si="312"/>
        <v>33.6190271983806-9318.82959867903i</v>
      </c>
      <c r="K1081" t="str">
        <f t="shared" si="313"/>
        <v>0.0106246293958347-0.0000585617448099217i</v>
      </c>
      <c r="L1081" t="str">
        <f t="shared" si="314"/>
        <v>0.00025-9.20984564194793i</v>
      </c>
      <c r="M1081" t="str">
        <f t="shared" si="315"/>
        <v>0.0025-2.43790031698622i</v>
      </c>
      <c r="N1081">
        <f t="shared" si="316"/>
        <v>90.337028380424528</v>
      </c>
      <c r="O1081">
        <f t="shared" si="317"/>
        <v>54.616048513929712</v>
      </c>
      <c r="P1081" s="3">
        <f t="shared" si="318"/>
        <v>54.616048513929712</v>
      </c>
      <c r="Q1081" s="3">
        <f t="shared" si="319"/>
        <v>-89.662971619575472</v>
      </c>
      <c r="R1081">
        <f t="shared" si="320"/>
        <v>90.337028380424528</v>
      </c>
      <c r="S1081">
        <f t="shared" si="321"/>
        <v>5.1066656703031961E-2</v>
      </c>
      <c r="T1081">
        <f t="shared" si="304"/>
        <v>54.616048513929712</v>
      </c>
    </row>
    <row r="1082" spans="1:20" x14ac:dyDescent="0.25">
      <c r="A1082">
        <f t="shared" si="305"/>
        <v>322.08053989819075</v>
      </c>
      <c r="B1082">
        <f t="shared" si="322"/>
        <v>51.260709998503479</v>
      </c>
      <c r="C1082" t="str">
        <f t="shared" si="306"/>
        <v>3.16478106230928-535.979040664578i</v>
      </c>
      <c r="D1082" t="str">
        <f t="shared" si="307"/>
        <v>3.47812498273486-310.481592455091i</v>
      </c>
      <c r="E1082" t="str">
        <f t="shared" si="308"/>
        <v>162.469535120349+0.0382603757238589i</v>
      </c>
      <c r="F1082" t="str">
        <f t="shared" si="309"/>
        <v>2.90990990712796-2913.67639818858i</v>
      </c>
      <c r="G1082" t="str">
        <f t="shared" si="310"/>
        <v>0.99999999904397-0.0000309197318006661i</v>
      </c>
      <c r="H1082" t="str">
        <f t="shared" si="311"/>
        <v>470.601538257133+1.23421660104346i</v>
      </c>
      <c r="I1082" t="str">
        <f t="shared" si="312"/>
        <v>33.619025124693-9283.55390227755i</v>
      </c>
      <c r="K1082" t="str">
        <f t="shared" si="313"/>
        <v>0.0106246265740063-0.0000587842614407547i</v>
      </c>
      <c r="L1082" t="str">
        <f t="shared" si="314"/>
        <v>0.00025-9.17498071523003i</v>
      </c>
      <c r="M1082" t="str">
        <f t="shared" si="315"/>
        <v>0.0025-2.42867136579619i</v>
      </c>
      <c r="N1082">
        <f t="shared" si="316"/>
        <v>90.338308920479392</v>
      </c>
      <c r="O1082">
        <f t="shared" si="317"/>
        <v>54.583107555656539</v>
      </c>
      <c r="P1082" s="3">
        <f t="shared" si="318"/>
        <v>54.583107555656539</v>
      </c>
      <c r="Q1082" s="3">
        <f t="shared" si="319"/>
        <v>-89.661691079520608</v>
      </c>
      <c r="R1082">
        <f t="shared" si="320"/>
        <v>90.338308920479392</v>
      </c>
      <c r="S1082">
        <f t="shared" si="321"/>
        <v>5.1260709998503476E-2</v>
      </c>
      <c r="T1082">
        <f t="shared" si="304"/>
        <v>54.583107555656539</v>
      </c>
    </row>
    <row r="1083" spans="1:20" x14ac:dyDescent="0.25">
      <c r="A1083">
        <f t="shared" si="305"/>
        <v>323.30444594980389</v>
      </c>
      <c r="B1083">
        <f t="shared" si="322"/>
        <v>51.455500696497793</v>
      </c>
      <c r="C1083" t="str">
        <f t="shared" si="306"/>
        <v>3.16478039389155-533.950137370216i</v>
      </c>
      <c r="D1083" t="str">
        <f t="shared" si="307"/>
        <v>3.47812498260338-309.306230644574i</v>
      </c>
      <c r="E1083" t="str">
        <f t="shared" si="308"/>
        <v>162.469535106361+0.0384057697763336i</v>
      </c>
      <c r="F1083" t="str">
        <f t="shared" si="309"/>
        <v>2.90990990710676-2902.64634277115i</v>
      </c>
      <c r="G1083" t="str">
        <f t="shared" si="310"/>
        <v>0.999999999036691-0.0000310372267812827i</v>
      </c>
      <c r="H1083" t="str">
        <f t="shared" si="311"/>
        <v>470.601639552839+1.23890641596831i</v>
      </c>
      <c r="I1083" t="str">
        <f t="shared" si="312"/>
        <v>33.6190230352129-9248.41175291599i</v>
      </c>
      <c r="K1083" t="str">
        <f t="shared" si="313"/>
        <v>0.0106246237306931-0.0000590076234288217i</v>
      </c>
      <c r="L1083" t="str">
        <f t="shared" si="314"/>
        <v>0.00025-9.14024777369i</v>
      </c>
      <c r="M1083" t="str">
        <f t="shared" si="315"/>
        <v>0.0025-2.41947735185913i</v>
      </c>
      <c r="N1083">
        <f t="shared" si="316"/>
        <v>90.339594324666606</v>
      </c>
      <c r="O1083">
        <f t="shared" si="317"/>
        <v>54.550166619223006</v>
      </c>
      <c r="P1083" s="3">
        <f t="shared" si="318"/>
        <v>54.550166619223006</v>
      </c>
      <c r="Q1083" s="3">
        <f t="shared" si="319"/>
        <v>-89.660405675333394</v>
      </c>
      <c r="R1083">
        <f t="shared" si="320"/>
        <v>90.339594324666606</v>
      </c>
      <c r="S1083">
        <f t="shared" si="321"/>
        <v>5.1455500696497791E-2</v>
      </c>
      <c r="T1083">
        <f t="shared" si="304"/>
        <v>54.550166619223006</v>
      </c>
    </row>
    <row r="1084" spans="1:20" x14ac:dyDescent="0.25">
      <c r="A1084">
        <f t="shared" si="305"/>
        <v>324.5330028444132</v>
      </c>
      <c r="B1084">
        <f t="shared" si="322"/>
        <v>51.651031599144488</v>
      </c>
      <c r="C1084" t="str">
        <f t="shared" si="306"/>
        <v>3.16477972038468-531.928915127773i</v>
      </c>
      <c r="D1084" t="str">
        <f t="shared" si="307"/>
        <v>3.47812498247094-308.135318308025i</v>
      </c>
      <c r="E1084" t="str">
        <f t="shared" si="308"/>
        <v>162.469535092268+0.0385517163791224i</v>
      </c>
      <c r="F1084" t="str">
        <f t="shared" si="309"/>
        <v>2.90990990708542-2891.65804289585i</v>
      </c>
      <c r="G1084" t="str">
        <f t="shared" si="310"/>
        <v>0.999999999029356-0.0000311551682428231i</v>
      </c>
      <c r="H1084" t="str">
        <f t="shared" si="311"/>
        <v>470.601741619874+1.24361404980772i</v>
      </c>
      <c r="I1084" t="str">
        <f t="shared" si="312"/>
        <v>33.6190209298208-9213.40264506285i</v>
      </c>
      <c r="K1084" t="str">
        <f t="shared" si="313"/>
        <v>0.0106246208657314-0.0000592318339841237i</v>
      </c>
      <c r="L1084" t="str">
        <f t="shared" si="314"/>
        <v>0.00025-9.10564631768287i</v>
      </c>
      <c r="M1084" t="str">
        <f t="shared" si="315"/>
        <v>0.0025-2.41031814291604i</v>
      </c>
      <c r="N1084">
        <f t="shared" si="316"/>
        <v>90.340884611447905</v>
      </c>
      <c r="O1084">
        <f t="shared" si="317"/>
        <v>54.517225704795251</v>
      </c>
      <c r="P1084" s="3">
        <f t="shared" si="318"/>
        <v>54.517225704795251</v>
      </c>
      <c r="Q1084" s="3">
        <f t="shared" si="319"/>
        <v>-89.659115388552095</v>
      </c>
      <c r="R1084">
        <f t="shared" si="320"/>
        <v>90.340884611447905</v>
      </c>
      <c r="S1084">
        <f t="shared" si="321"/>
        <v>5.1651031599144491E-2</v>
      </c>
      <c r="T1084">
        <f t="shared" si="304"/>
        <v>54.517225704795251</v>
      </c>
    </row>
    <row r="1085" spans="1:20" x14ac:dyDescent="0.25">
      <c r="A1085">
        <f t="shared" si="305"/>
        <v>325.76622825522196</v>
      </c>
      <c r="B1085">
        <f t="shared" si="322"/>
        <v>51.847305519221237</v>
      </c>
      <c r="C1085" t="str">
        <f t="shared" si="306"/>
        <v>3.16477904174981-529.915344861288i</v>
      </c>
      <c r="D1085" t="str">
        <f t="shared" si="307"/>
        <v>3.47812498233746-306.968838601479i</v>
      </c>
      <c r="E1085" t="str">
        <f t="shared" si="308"/>
        <v>162.469535078068+0.0386982176325286i</v>
      </c>
      <c r="F1085" t="str">
        <f t="shared" si="309"/>
        <v>2.9099099070639-2880.71134049229i</v>
      </c>
      <c r="G1085" t="str">
        <f t="shared" si="310"/>
        <v>0.999999999021965-0.0000312735578819147i</v>
      </c>
      <c r="H1085" t="str">
        <f t="shared" si="311"/>
        <v>470.601844464111+1.2483395702463i</v>
      </c>
      <c r="I1085" t="str">
        <f t="shared" si="312"/>
        <v>33.6190188083953-9178.52607510032i</v>
      </c>
      <c r="K1085" t="str">
        <f t="shared" si="313"/>
        <v>0.0106246179789564-0.0000594568963288321i</v>
      </c>
      <c r="L1085" t="str">
        <f t="shared" si="314"/>
        <v>0.00025-9.07117584945492i</v>
      </c>
      <c r="M1085" t="str">
        <f t="shared" si="315"/>
        <v>0.0025-2.40119360720865i</v>
      </c>
      <c r="N1085">
        <f t="shared" si="316"/>
        <v>90.342179799354895</v>
      </c>
      <c r="O1085">
        <f t="shared" si="317"/>
        <v>54.484284812540764</v>
      </c>
      <c r="P1085" s="3">
        <f t="shared" si="318"/>
        <v>54.484284812540764</v>
      </c>
      <c r="Q1085" s="3">
        <f t="shared" si="319"/>
        <v>-89.657820200645105</v>
      </c>
      <c r="R1085">
        <f t="shared" si="320"/>
        <v>90.342179799354895</v>
      </c>
      <c r="S1085">
        <f t="shared" si="321"/>
        <v>5.1847305519221239E-2</v>
      </c>
      <c r="T1085">
        <f t="shared" si="304"/>
        <v>54.484284812540764</v>
      </c>
    </row>
    <row r="1086" spans="1:20" x14ac:dyDescent="0.25">
      <c r="A1086">
        <f t="shared" si="305"/>
        <v>327.00413992259178</v>
      </c>
      <c r="B1086">
        <f t="shared" si="322"/>
        <v>52.044325280194279</v>
      </c>
      <c r="C1086" t="str">
        <f t="shared" si="306"/>
        <v>3.16477835794796-527.909397604876i</v>
      </c>
      <c r="D1086" t="str">
        <f t="shared" si="307"/>
        <v>3.47812498220295-305.806774744733i</v>
      </c>
      <c r="E1086" t="str">
        <f t="shared" si="308"/>
        <v>162.46953506376+0.0388452756448347i</v>
      </c>
      <c r="F1086" t="str">
        <f t="shared" si="309"/>
        <v>2.90990990704224-2869.80607808849i</v>
      </c>
      <c r="G1086" t="str">
        <f t="shared" si="310"/>
        <v>0.999999999014517-0.0000313923974016321i</v>
      </c>
      <c r="H1086" t="str">
        <f t="shared" si="311"/>
        <v>470.601948091464+1.25308304522552i</v>
      </c>
      <c r="I1086" t="str">
        <f t="shared" si="312"/>
        <v>33.6190166708138-9143.7815413172i</v>
      </c>
      <c r="K1086" t="str">
        <f t="shared" si="313"/>
        <v>0.0106246150702021-0.0000596828136973359i</v>
      </c>
      <c r="L1086" t="str">
        <f t="shared" si="314"/>
        <v>0.00025-9.03683587313699i</v>
      </c>
      <c r="M1086" t="str">
        <f t="shared" si="315"/>
        <v>0.0025-2.39210361347744i</v>
      </c>
      <c r="N1086">
        <f t="shared" si="316"/>
        <v>90.343479906989415</v>
      </c>
      <c r="O1086">
        <f t="shared" si="317"/>
        <v>54.451343942628334</v>
      </c>
      <c r="P1086" s="3">
        <f t="shared" si="318"/>
        <v>54.451343942628334</v>
      </c>
      <c r="Q1086" s="3">
        <f t="shared" si="319"/>
        <v>-89.656520093010585</v>
      </c>
      <c r="R1086">
        <f t="shared" si="320"/>
        <v>90.343479906989415</v>
      </c>
      <c r="S1086">
        <f t="shared" si="321"/>
        <v>5.204432528019428E-2</v>
      </c>
      <c r="T1086">
        <f t="shared" si="304"/>
        <v>54.451343942628334</v>
      </c>
    </row>
    <row r="1087" spans="1:20" x14ac:dyDescent="0.25">
      <c r="A1087">
        <f t="shared" si="305"/>
        <v>328.24675565429766</v>
      </c>
      <c r="B1087">
        <f t="shared" si="322"/>
        <v>52.242093716259021</v>
      </c>
      <c r="C1087" t="str">
        <f t="shared" si="306"/>
        <v>3.16477766893981-525.911044502311i</v>
      </c>
      <c r="D1087" t="str">
        <f t="shared" si="307"/>
        <v>3.47812498206744-304.649110021108i</v>
      </c>
      <c r="E1087" t="str">
        <f t="shared" si="308"/>
        <v>162.469535049344+0.0389928925323432i</v>
      </c>
      <c r="F1087" t="str">
        <f t="shared" si="309"/>
        <v>2.90990990702041-2858.94209880859i</v>
      </c>
      <c r="G1087" t="str">
        <f t="shared" si="310"/>
        <v>0.999999999007013-0.0000315116885115219i</v>
      </c>
      <c r="H1087" t="str">
        <f t="shared" si="311"/>
        <v>470.602052507901+1.2578445429448i</v>
      </c>
      <c r="I1087" t="str">
        <f t="shared" si="312"/>
        <v>33.6190145169543-9109.1685439018i</v>
      </c>
      <c r="K1087" t="str">
        <f t="shared" si="313"/>
        <v>0.0106246121393011-0.0000599095893362873i</v>
      </c>
      <c r="L1087" t="str">
        <f t="shared" si="314"/>
        <v>0.00025-9.00262589473701i</v>
      </c>
      <c r="M1087" t="str">
        <f t="shared" si="315"/>
        <v>0.0025-2.38304803095979i</v>
      </c>
      <c r="N1087">
        <f t="shared" si="316"/>
        <v>90.344784953023733</v>
      </c>
      <c r="O1087">
        <f t="shared" si="317"/>
        <v>54.418403095228022</v>
      </c>
      <c r="P1087" s="3">
        <f t="shared" si="318"/>
        <v>54.418403095228022</v>
      </c>
      <c r="Q1087" s="3">
        <f t="shared" si="319"/>
        <v>-89.655215046976267</v>
      </c>
      <c r="R1087">
        <f t="shared" si="320"/>
        <v>90.344784953023733</v>
      </c>
      <c r="S1087">
        <f t="shared" si="321"/>
        <v>5.2242093716259021E-2</v>
      </c>
      <c r="T1087">
        <f t="shared" si="304"/>
        <v>54.418403095228022</v>
      </c>
    </row>
    <row r="1088" spans="1:20" x14ac:dyDescent="0.25">
      <c r="A1088">
        <f t="shared" si="305"/>
        <v>329.49409332578398</v>
      </c>
      <c r="B1088">
        <f t="shared" si="322"/>
        <v>52.440613672380806</v>
      </c>
      <c r="C1088" t="str">
        <f t="shared" si="306"/>
        <v>3.16477697468573-523.920256806617i</v>
      </c>
      <c r="D1088" t="str">
        <f t="shared" si="307"/>
        <v>3.47812498193089-303.49582777721i</v>
      </c>
      <c r="E1088" t="str">
        <f t="shared" si="308"/>
        <v>162.469535034818+0.0391410704194074i</v>
      </c>
      <c r="F1088" t="str">
        <f t="shared" si="309"/>
        <v>2.90990990699842-2848.1192463706i</v>
      </c>
      <c r="G1088" t="str">
        <f t="shared" si="310"/>
        <v>0.999999998999452-0.0000316314329276265i</v>
      </c>
      <c r="H1088" t="str">
        <f t="shared" si="311"/>
        <v>470.602157719424+1.26262413186227i</v>
      </c>
      <c r="I1088" t="str">
        <f t="shared" si="312"/>
        <v>33.6190123466913-9074.6865849344i</v>
      </c>
      <c r="K1088" t="str">
        <f t="shared" si="313"/>
        <v>0.0106246091860849-0.000060137226504647i</v>
      </c>
      <c r="L1088" t="str">
        <f t="shared" si="314"/>
        <v>0.00025-8.96854542213291i</v>
      </c>
      <c r="M1088" t="str">
        <f t="shared" si="315"/>
        <v>0.0025-2.37402672938812i</v>
      </c>
      <c r="N1088">
        <f t="shared" si="316"/>
        <v>90.346094956200702</v>
      </c>
      <c r="O1088">
        <f t="shared" si="317"/>
        <v>54.385462270511269</v>
      </c>
      <c r="P1088" s="3">
        <f t="shared" si="318"/>
        <v>54.385462270511269</v>
      </c>
      <c r="Q1088" s="3">
        <f t="shared" si="319"/>
        <v>-89.653905043799298</v>
      </c>
      <c r="R1088">
        <f t="shared" si="320"/>
        <v>90.346094956200702</v>
      </c>
      <c r="S1088">
        <f t="shared" si="321"/>
        <v>5.2440613672380808E-2</v>
      </c>
      <c r="T1088">
        <f t="shared" si="304"/>
        <v>54.385462270511269</v>
      </c>
    </row>
    <row r="1089" spans="1:20" x14ac:dyDescent="0.25">
      <c r="A1089">
        <f t="shared" si="305"/>
        <v>330.74617088042197</v>
      </c>
      <c r="B1089">
        <f t="shared" si="322"/>
        <v>52.639888004335852</v>
      </c>
      <c r="C1089" t="str">
        <f t="shared" si="306"/>
        <v>3.16477627514577-521.937005879637i</v>
      </c>
      <c r="D1089" t="str">
        <f t="shared" si="307"/>
        <v>3.47812498179332-302.346911422685i</v>
      </c>
      <c r="E1089" t="str">
        <f t="shared" si="308"/>
        <v>162.469535020182+0.0392898114384598i</v>
      </c>
      <c r="F1089" t="str">
        <f t="shared" si="309"/>
        <v>2.90990990697623-2837.33736508415i</v>
      </c>
      <c r="G1089" t="str">
        <f t="shared" si="310"/>
        <v>0.999999998991834-0.0000317516323725096i</v>
      </c>
      <c r="H1089" t="str">
        <f t="shared" si="311"/>
        <v>470.602263732095+1.26742188069603i</v>
      </c>
      <c r="I1089" t="str">
        <f t="shared" si="312"/>
        <v>33.6190101599014-9040.33516838059i</v>
      </c>
      <c r="K1089" t="str">
        <f t="shared" si="313"/>
        <v>0.0106246062103835-0.0000603657284737328i</v>
      </c>
      <c r="L1089" t="str">
        <f t="shared" si="314"/>
        <v>0.00025-8.93459396506562i</v>
      </c>
      <c r="M1089" t="str">
        <f t="shared" si="315"/>
        <v>0.0025-2.36503957898796i</v>
      </c>
      <c r="N1089">
        <f t="shared" si="316"/>
        <v>90.347409935334298</v>
      </c>
      <c r="O1089">
        <f t="shared" si="317"/>
        <v>54.352521468650615</v>
      </c>
      <c r="P1089" s="3">
        <f t="shared" si="318"/>
        <v>54.352521468650615</v>
      </c>
      <c r="Q1089" s="3">
        <f t="shared" si="319"/>
        <v>-89.652590064665702</v>
      </c>
      <c r="R1089">
        <f t="shared" si="320"/>
        <v>90.347409935334298</v>
      </c>
      <c r="S1089">
        <f t="shared" si="321"/>
        <v>5.2639888004335854E-2</v>
      </c>
      <c r="T1089">
        <f t="shared" si="304"/>
        <v>54.352521468650615</v>
      </c>
    </row>
    <row r="1090" spans="1:20" x14ac:dyDescent="0.25">
      <c r="A1090">
        <f t="shared" si="305"/>
        <v>332.00300632976757</v>
      </c>
      <c r="B1090">
        <f t="shared" si="322"/>
        <v>52.83991957875233</v>
      </c>
      <c r="C1090" t="str">
        <f t="shared" si="306"/>
        <v>3.16477557027964-519.961263191638i</v>
      </c>
      <c r="D1090" t="str">
        <f t="shared" si="307"/>
        <v>3.47812498165468-301.202344429985i</v>
      </c>
      <c r="E1090" t="str">
        <f t="shared" si="308"/>
        <v>162.469535005435+0.0394391177300436i</v>
      </c>
      <c r="F1090" t="str">
        <f t="shared" si="309"/>
        <v>2.90990990695389-2826.59629984825i</v>
      </c>
      <c r="G1090" t="str">
        <f t="shared" si="310"/>
        <v>0.999999998984157-0.0000318722885752805i</v>
      </c>
      <c r="H1090" t="str">
        <f t="shared" si="311"/>
        <v>470.602370552012+1.27223785842486i</v>
      </c>
      <c r="I1090" t="str">
        <f t="shared" si="312"/>
        <v>33.6190079564579-9006.11380008364i</v>
      </c>
      <c r="K1090" t="str">
        <f t="shared" si="313"/>
        <v>0.0106246032120257-0.0000605950985272637i</v>
      </c>
      <c r="L1090" t="str">
        <f t="shared" si="314"/>
        <v>0.00025-8.90077103513216i</v>
      </c>
      <c r="M1090" t="str">
        <f t="shared" si="315"/>
        <v>0.0025-2.35608645047615i</v>
      </c>
      <c r="N1090">
        <f t="shared" si="316"/>
        <v>90.348729909309583</v>
      </c>
      <c r="O1090">
        <f t="shared" si="317"/>
        <v>54.319580689820022</v>
      </c>
      <c r="P1090" s="3">
        <f t="shared" si="318"/>
        <v>54.319580689820022</v>
      </c>
      <c r="Q1090" s="3">
        <f t="shared" si="319"/>
        <v>-89.651270090690417</v>
      </c>
      <c r="R1090">
        <f t="shared" si="320"/>
        <v>90.348729909309583</v>
      </c>
      <c r="S1090">
        <f t="shared" si="321"/>
        <v>5.283991957875233E-2</v>
      </c>
      <c r="T1090">
        <f t="shared" si="304"/>
        <v>54.319580689820022</v>
      </c>
    </row>
    <row r="1091" spans="1:20" x14ac:dyDescent="0.25">
      <c r="A1091">
        <f t="shared" si="305"/>
        <v>333.26461775382069</v>
      </c>
      <c r="B1091">
        <f t="shared" si="322"/>
        <v>53.040711273151587</v>
      </c>
      <c r="C1091" t="str">
        <f t="shared" si="306"/>
        <v>3.16477486004682-517.993000320903i</v>
      </c>
      <c r="D1091" t="str">
        <f t="shared" si="307"/>
        <v>3.47812498151498-300.062110334131i</v>
      </c>
      <c r="E1091" t="str">
        <f t="shared" si="308"/>
        <v>162.469534990576+0.0395889914428395i</v>
      </c>
      <c r="F1091" t="str">
        <f t="shared" si="309"/>
        <v>2.90990990693138-2815.89589614909i</v>
      </c>
      <c r="G1091" t="str">
        <f t="shared" si="310"/>
        <v>0.999999998976422-0.0000319934032716191i</v>
      </c>
      <c r="H1091" t="str">
        <f t="shared" si="311"/>
        <v>470.602478185321+1.27707213428936i</v>
      </c>
      <c r="I1091" t="str">
        <f t="shared" si="312"/>
        <v>33.6190057362338-8972.02198775771i</v>
      </c>
      <c r="K1091" t="str">
        <f t="shared" si="313"/>
        <v>0.0106246001908391-0.0000608253399614086i</v>
      </c>
      <c r="L1091" t="str">
        <f t="shared" si="314"/>
        <v>0.00025-8.86707614577817i</v>
      </c>
      <c r="M1091" t="str">
        <f t="shared" si="315"/>
        <v>0.0025-2.34716721505893i</v>
      </c>
      <c r="N1091">
        <f t="shared" si="316"/>
        <v>90.350054897083197</v>
      </c>
      <c r="O1091">
        <f t="shared" si="317"/>
        <v>54.286639934194874</v>
      </c>
      <c r="P1091" s="3">
        <f t="shared" si="318"/>
        <v>54.286639934194874</v>
      </c>
      <c r="Q1091" s="3">
        <f t="shared" si="319"/>
        <v>-89.649945102916803</v>
      </c>
      <c r="R1091">
        <f t="shared" si="320"/>
        <v>90.350054897083197</v>
      </c>
      <c r="S1091">
        <f t="shared" si="321"/>
        <v>5.3040711273151589E-2</v>
      </c>
      <c r="T1091">
        <f t="shared" si="304"/>
        <v>54.286639934194874</v>
      </c>
    </row>
    <row r="1092" spans="1:20" x14ac:dyDescent="0.25">
      <c r="A1092">
        <f t="shared" si="305"/>
        <v>334.53102330128519</v>
      </c>
      <c r="B1092">
        <f t="shared" si="322"/>
        <v>53.242265975989561</v>
      </c>
      <c r="C1092" t="str">
        <f t="shared" si="306"/>
        <v>3.16477414440653-516.03218895332i</v>
      </c>
      <c r="D1092" t="str">
        <f t="shared" si="307"/>
        <v>3.47812498137424-298.926192732474i</v>
      </c>
      <c r="E1092" t="str">
        <f t="shared" si="308"/>
        <v>162.469534975607+0.0397394347337021i</v>
      </c>
      <c r="F1092" t="str">
        <f t="shared" si="309"/>
        <v>2.90990990690873-2805.23600005777i</v>
      </c>
      <c r="G1092" t="str">
        <f t="shared" si="310"/>
        <v>0.999999998968628-0.0000321149782038009i</v>
      </c>
      <c r="H1092" t="str">
        <f t="shared" si="311"/>
        <v>470.602586638215+1.28192477779297i</v>
      </c>
      <c r="I1092" t="str">
        <f t="shared" si="312"/>
        <v>33.6190034991023-8938.05924098064i</v>
      </c>
      <c r="K1092" t="str">
        <f t="shared" si="313"/>
        <v>0.0106245971466499-0.0000610564560848332i</v>
      </c>
      <c r="L1092" t="str">
        <f t="shared" si="314"/>
        <v>0.00025-8.83350881229146i</v>
      </c>
      <c r="M1092" t="str">
        <f t="shared" si="315"/>
        <v>0.0025-2.33828174443009i</v>
      </c>
      <c r="N1092">
        <f t="shared" si="316"/>
        <v>90.351384917683475</v>
      </c>
      <c r="O1092">
        <f t="shared" si="317"/>
        <v>54.253699201951989</v>
      </c>
      <c r="P1092" s="3">
        <f t="shared" si="318"/>
        <v>54.253699201951989</v>
      </c>
      <c r="Q1092" s="3">
        <f t="shared" si="319"/>
        <v>-89.648615082316525</v>
      </c>
      <c r="R1092">
        <f t="shared" si="320"/>
        <v>90.351384917683475</v>
      </c>
      <c r="S1092">
        <f t="shared" si="321"/>
        <v>5.3242265975989564E-2</v>
      </c>
      <c r="T1092">
        <f t="shared" si="304"/>
        <v>54.253699201951989</v>
      </c>
    </row>
    <row r="1093" spans="1:20" x14ac:dyDescent="0.25">
      <c r="A1093">
        <f t="shared" si="305"/>
        <v>335.80224118983011</v>
      </c>
      <c r="B1093">
        <f t="shared" si="322"/>
        <v>53.444586586698321</v>
      </c>
      <c r="C1093" t="str">
        <f t="shared" si="306"/>
        <v>3.16477342331753-514.078800881936i</v>
      </c>
      <c r="D1093" t="str">
        <f t="shared" si="307"/>
        <v>3.47812498123243-297.794575284454i</v>
      </c>
      <c r="E1093" t="str">
        <f t="shared" si="308"/>
        <v>162.469534960523+0.039890449767697i</v>
      </c>
      <c r="F1093" t="str">
        <f t="shared" si="309"/>
        <v>2.90990990688586-2794.61645822808i</v>
      </c>
      <c r="G1093" t="str">
        <f t="shared" si="310"/>
        <v>0.999999998960775-0.0000322370151207222i</v>
      </c>
      <c r="H1093" t="str">
        <f t="shared" si="311"/>
        <v>470.602695916938+1.28679585870281i</v>
      </c>
      <c r="I1093" t="str">
        <f t="shared" si="312"/>
        <v>33.6190012449333-8904.22507118688i</v>
      </c>
      <c r="K1093" t="str">
        <f t="shared" si="313"/>
        <v>0.0106245940792829-0.0000612884502187451i</v>
      </c>
      <c r="L1093" t="str">
        <f t="shared" si="314"/>
        <v>0.00025-8.80006855179461i</v>
      </c>
      <c r="M1093" t="str">
        <f t="shared" si="315"/>
        <v>0.0025-2.32942991076917i</v>
      </c>
      <c r="N1093">
        <f t="shared" si="316"/>
        <v>90.352719990210886</v>
      </c>
      <c r="O1093">
        <f t="shared" si="317"/>
        <v>54.220758493268981</v>
      </c>
      <c r="P1093" s="3">
        <f t="shared" si="318"/>
        <v>54.220758493268981</v>
      </c>
      <c r="Q1093" s="3">
        <f t="shared" si="319"/>
        <v>-89.647280009789114</v>
      </c>
      <c r="R1093">
        <f t="shared" si="320"/>
        <v>90.352719990210886</v>
      </c>
      <c r="S1093">
        <f t="shared" si="321"/>
        <v>5.3444586586698324E-2</v>
      </c>
      <c r="T1093">
        <f t="shared" si="304"/>
        <v>54.220758493268981</v>
      </c>
    </row>
    <row r="1094" spans="1:20" x14ac:dyDescent="0.25">
      <c r="A1094">
        <f t="shared" si="305"/>
        <v>337.07828970635143</v>
      </c>
      <c r="B1094">
        <f t="shared" si="322"/>
        <v>53.647676015727775</v>
      </c>
      <c r="C1094" t="str">
        <f t="shared" si="306"/>
        <v>3.16477269673827-512.132808006617i</v>
      </c>
      <c r="D1094" t="str">
        <f t="shared" si="307"/>
        <v>3.47812498108951-296.667241711378i</v>
      </c>
      <c r="E1094" t="str">
        <f t="shared" si="308"/>
        <v>162.469534945324+0.0400420387181201i</v>
      </c>
      <c r="F1094" t="str">
        <f t="shared" si="309"/>
        <v>2.90990990686282-2784.03711789437i</v>
      </c>
      <c r="G1094" t="str">
        <f t="shared" si="310"/>
        <v>0.999999998952862-0.0000323595157779248i</v>
      </c>
      <c r="H1094" t="str">
        <f t="shared" si="311"/>
        <v>470.602806027776+1.29168544705085i</v>
      </c>
      <c r="I1094" t="str">
        <f t="shared" si="312"/>
        <v>33.6189989735979-8870.51899166059i</v>
      </c>
      <c r="K1094" t="str">
        <f t="shared" si="313"/>
        <v>0.0106245909885617-0.000061521325696944i</v>
      </c>
      <c r="L1094" t="str">
        <f t="shared" si="314"/>
        <v>0.00025-8.76675488323837i</v>
      </c>
      <c r="M1094" t="str">
        <f t="shared" si="315"/>
        <v>0.0025-2.32061158673956i</v>
      </c>
      <c r="N1094">
        <f t="shared" si="316"/>
        <v>90.35406013383809</v>
      </c>
      <c r="O1094">
        <f t="shared" si="317"/>
        <v>54.187817808325335</v>
      </c>
      <c r="P1094" s="3">
        <f t="shared" si="318"/>
        <v>54.187817808325335</v>
      </c>
      <c r="Q1094" s="3">
        <f t="shared" si="319"/>
        <v>-89.64593986616191</v>
      </c>
      <c r="R1094">
        <f t="shared" si="320"/>
        <v>90.35406013383809</v>
      </c>
      <c r="S1094">
        <f t="shared" si="321"/>
        <v>5.3647676015727778E-2</v>
      </c>
      <c r="T1094">
        <f t="shared" si="304"/>
        <v>54.187817808325335</v>
      </c>
    </row>
    <row r="1095" spans="1:20" x14ac:dyDescent="0.25">
      <c r="A1095">
        <f t="shared" si="305"/>
        <v>338.35918720723561</v>
      </c>
      <c r="B1095">
        <f t="shared" si="322"/>
        <v>53.851537184587542</v>
      </c>
      <c r="C1095" t="str">
        <f t="shared" si="306"/>
        <v>3.16477196462702-510.194182333597i</v>
      </c>
      <c r="D1095" t="str">
        <f t="shared" si="307"/>
        <v>3.4781249809455-295.544175796171i</v>
      </c>
      <c r="E1095" t="str">
        <f t="shared" si="308"/>
        <v>162.469534930009+0.0401942037665281i</v>
      </c>
      <c r="F1095" t="str">
        <f t="shared" si="309"/>
        <v>2.90990990683964-2773.49782686926i</v>
      </c>
      <c r="G1095" t="str">
        <f t="shared" si="310"/>
        <v>0.999999998944888-0.000032482481937622i</v>
      </c>
      <c r="H1095" t="str">
        <f t="shared" si="311"/>
        <v>470.602916977067+1.2965936131348i</v>
      </c>
      <c r="I1095" t="str">
        <f t="shared" si="312"/>
        <v>33.6189966849652-8836.94051752847i</v>
      </c>
      <c r="K1095" t="str">
        <f t="shared" si="313"/>
        <v>0.0106245878743085-0.0000617550858658674i</v>
      </c>
      <c r="L1095" t="str">
        <f t="shared" si="314"/>
        <v>0.00025-8.73356732739421i</v>
      </c>
      <c r="M1095" t="str">
        <f t="shared" si="315"/>
        <v>0.0025-2.31182664548671i</v>
      </c>
      <c r="N1095">
        <f t="shared" si="316"/>
        <v>90.355405367810405</v>
      </c>
      <c r="O1095">
        <f t="shared" si="317"/>
        <v>54.154877147301697</v>
      </c>
      <c r="P1095" s="3">
        <f t="shared" si="318"/>
        <v>54.154877147301697</v>
      </c>
      <c r="Q1095" s="3">
        <f t="shared" si="319"/>
        <v>-89.644594632189595</v>
      </c>
      <c r="R1095">
        <f t="shared" si="320"/>
        <v>90.355405367810405</v>
      </c>
      <c r="S1095">
        <f t="shared" si="321"/>
        <v>5.3851537184587545E-2</v>
      </c>
      <c r="T1095">
        <f t="shared" si="304"/>
        <v>54.154877147301697</v>
      </c>
    </row>
    <row r="1096" spans="1:20" x14ac:dyDescent="0.25">
      <c r="A1096">
        <f t="shared" si="305"/>
        <v>339.64495211862305</v>
      </c>
      <c r="B1096">
        <f t="shared" si="322"/>
        <v>54.056173025888974</v>
      </c>
      <c r="C1096" t="str">
        <f t="shared" si="306"/>
        <v>3.16477122694179-508.262895975112i</v>
      </c>
      <c r="D1096" t="str">
        <f t="shared" si="307"/>
        <v>3.47812498080042-294.425361383155i</v>
      </c>
      <c r="E1096" t="str">
        <f t="shared" si="308"/>
        <v>162.469534914581+0.0403469471027731i</v>
      </c>
      <c r="F1096" t="str">
        <f t="shared" si="309"/>
        <v>2.90990990681623-2762.99843354153i</v>
      </c>
      <c r="G1096" t="str">
        <f t="shared" si="310"/>
        <v>0.999999998936854-0.000032605915368723i</v>
      </c>
      <c r="H1096" t="str">
        <f t="shared" si="311"/>
        <v>470.603028771191+1.30152042751913i</v>
      </c>
      <c r="I1096" t="str">
        <f t="shared" si="312"/>
        <v>33.6189943789027-8803.48916575288i</v>
      </c>
      <c r="K1096" t="str">
        <f t="shared" si="313"/>
        <v>0.0106245847363442-0.0000619897340846381i</v>
      </c>
      <c r="L1096" t="str">
        <f t="shared" si="314"/>
        <v>0.00025-8.70050540684822i</v>
      </c>
      <c r="M1096" t="str">
        <f t="shared" si="315"/>
        <v>0.0025-2.30307496063629i</v>
      </c>
      <c r="N1096">
        <f t="shared" si="316"/>
        <v>90.356755711445942</v>
      </c>
      <c r="O1096">
        <f t="shared" si="317"/>
        <v>54.121936510380422</v>
      </c>
      <c r="P1096" s="3">
        <f t="shared" si="318"/>
        <v>54.121936510380422</v>
      </c>
      <c r="Q1096" s="3">
        <f t="shared" si="319"/>
        <v>-89.643244288554058</v>
      </c>
      <c r="R1096">
        <f t="shared" si="320"/>
        <v>90.356755711445942</v>
      </c>
      <c r="S1096">
        <f t="shared" si="321"/>
        <v>5.4056173025888971E-2</v>
      </c>
      <c r="T1096">
        <f t="shared" si="304"/>
        <v>54.121936510380422</v>
      </c>
    </row>
    <row r="1097" spans="1:20" x14ac:dyDescent="0.25">
      <c r="A1097">
        <f t="shared" si="305"/>
        <v>340.93560293667383</v>
      </c>
      <c r="B1097">
        <f t="shared" si="322"/>
        <v>54.261586483387354</v>
      </c>
      <c r="C1097" t="str">
        <f t="shared" si="306"/>
        <v>3.16477048364-506.338921148938i</v>
      </c>
      <c r="D1097" t="str">
        <f t="shared" si="307"/>
        <v>3.47812498065423-293.310782377807i</v>
      </c>
      <c r="E1097" t="str">
        <f t="shared" si="308"/>
        <v>162.469534899035+0.0405002709250552i</v>
      </c>
      <c r="F1097" t="str">
        <f t="shared" si="309"/>
        <v>2.90990990679269-2752.53878687387i</v>
      </c>
      <c r="G1097" t="str">
        <f t="shared" si="310"/>
        <v>0.999999998928759-0.0000327298178468592i</v>
      </c>
      <c r="H1097" t="str">
        <f t="shared" si="311"/>
        <v>470.603141416587+1.30646596103616i</v>
      </c>
      <c r="I1097" t="str">
        <f t="shared" si="312"/>
        <v>33.6189920552786-8770.16445512496i</v>
      </c>
      <c r="K1097" t="str">
        <f t="shared" si="313"/>
        <v>0.0106245815744882-0.0000622252737251137i</v>
      </c>
      <c r="L1097" t="str">
        <f t="shared" si="314"/>
        <v>0.00025-8.66756864599348i</v>
      </c>
      <c r="M1097" t="str">
        <f t="shared" si="315"/>
        <v>0.0025-2.29435640629238i</v>
      </c>
      <c r="N1097">
        <f t="shared" si="316"/>
        <v>90.358111184135993</v>
      </c>
      <c r="O1097">
        <f t="shared" si="317"/>
        <v>54.088995897744631</v>
      </c>
      <c r="P1097" s="3">
        <f t="shared" si="318"/>
        <v>54.088995897744631</v>
      </c>
      <c r="Q1097" s="3">
        <f t="shared" si="319"/>
        <v>-89.641888815864007</v>
      </c>
      <c r="R1097">
        <f t="shared" si="320"/>
        <v>90.358111184135993</v>
      </c>
      <c r="S1097">
        <f t="shared" si="321"/>
        <v>5.4261586483387352E-2</v>
      </c>
      <c r="T1097">
        <f t="shared" si="304"/>
        <v>54.088995897744631</v>
      </c>
    </row>
    <row r="1098" spans="1:20" x14ac:dyDescent="0.25">
      <c r="A1098">
        <f t="shared" si="305"/>
        <v>342.23115822783325</v>
      </c>
      <c r="B1098">
        <f t="shared" si="322"/>
        <v>54.467780512024227</v>
      </c>
      <c r="C1098" t="str">
        <f t="shared" si="306"/>
        <v>3.16476973467887-504.422230178055i</v>
      </c>
      <c r="D1098" t="str">
        <f t="shared" si="307"/>
        <v>3.47812498050693-292.200422746537i</v>
      </c>
      <c r="E1098" t="str">
        <f t="shared" si="308"/>
        <v>162.46953488337+0.0406541774399214i</v>
      </c>
      <c r="F1098" t="str">
        <f t="shared" si="309"/>
        <v>2.90990990676896-2742.11873640076i</v>
      </c>
      <c r="G1098" t="str">
        <f t="shared" si="310"/>
        <v>0.999999998920602-0.0000328541911544093i</v>
      </c>
      <c r="H1098" t="str">
        <f t="shared" si="311"/>
        <v>470.603254919737+1.311430284787i</v>
      </c>
      <c r="I1098" t="str">
        <f t="shared" si="312"/>
        <v>33.6189897139592-8736.9659062576i</v>
      </c>
      <c r="K1098" t="str">
        <f t="shared" si="313"/>
        <v>0.0106245783885586-0.0000624617081719329i</v>
      </c>
      <c r="L1098" t="str">
        <f t="shared" si="314"/>
        <v>0.00025-8.63475657102354i</v>
      </c>
      <c r="M1098" t="str">
        <f t="shared" si="315"/>
        <v>0.0025-2.28567085703565i</v>
      </c>
      <c r="N1098">
        <f t="shared" si="316"/>
        <v>90.359471805345166</v>
      </c>
      <c r="O1098">
        <f t="shared" si="317"/>
        <v>54.05605530957925</v>
      </c>
      <c r="P1098" s="3">
        <f t="shared" si="318"/>
        <v>54.05605530957925</v>
      </c>
      <c r="Q1098" s="3">
        <f t="shared" si="319"/>
        <v>-89.640528194654834</v>
      </c>
      <c r="R1098">
        <f t="shared" si="320"/>
        <v>90.359471805345166</v>
      </c>
      <c r="S1098">
        <f t="shared" si="321"/>
        <v>5.4467780512024229E-2</v>
      </c>
      <c r="T1098">
        <f t="shared" si="304"/>
        <v>54.05605530957925</v>
      </c>
    </row>
    <row r="1099" spans="1:20" x14ac:dyDescent="0.25">
      <c r="A1099">
        <f t="shared" si="305"/>
        <v>343.53163662909901</v>
      </c>
      <c r="B1099">
        <f t="shared" si="322"/>
        <v>54.674758077969919</v>
      </c>
      <c r="C1099" t="str">
        <f t="shared" si="306"/>
        <v>3.1647689800154-502.512795490225i</v>
      </c>
      <c r="D1099" t="str">
        <f t="shared" si="307"/>
        <v>3.4781249803585-291.094266516446i</v>
      </c>
      <c r="E1099" t="str">
        <f t="shared" si="308"/>
        <v>162.469534867588+0.0408086688623061i</v>
      </c>
      <c r="F1099" t="str">
        <f t="shared" si="309"/>
        <v>2.90990990674502-2731.73813222626i</v>
      </c>
      <c r="G1099" t="str">
        <f t="shared" si="310"/>
        <v>0.999999998912383-0.0000329790370805249i</v>
      </c>
      <c r="H1099" t="str">
        <f t="shared" si="311"/>
        <v>470.60336928717+1.31641347014254i</v>
      </c>
      <c r="I1099" t="str">
        <f t="shared" si="312"/>
        <v>33.618987354809-8703.89304157844i</v>
      </c>
      <c r="K1099" t="str">
        <f t="shared" si="313"/>
        <v>0.0106245751783722-0.0000626990408225645i</v>
      </c>
      <c r="L1099" t="str">
        <f t="shared" si="314"/>
        <v>0.00025-8.60206870992584i</v>
      </c>
      <c r="M1099" t="str">
        <f t="shared" si="315"/>
        <v>0.0025-2.27701818792155i</v>
      </c>
      <c r="N1099">
        <f t="shared" si="316"/>
        <v>90.360837594611766</v>
      </c>
      <c r="O1099">
        <f t="shared" si="317"/>
        <v>54.023114746070647</v>
      </c>
      <c r="P1099" s="3">
        <f t="shared" si="318"/>
        <v>54.023114746070647</v>
      </c>
      <c r="Q1099" s="3">
        <f t="shared" si="319"/>
        <v>-89.639162405388234</v>
      </c>
      <c r="R1099">
        <f t="shared" si="320"/>
        <v>90.360837594611766</v>
      </c>
      <c r="S1099">
        <f t="shared" si="321"/>
        <v>5.4674758077969919E-2</v>
      </c>
      <c r="T1099">
        <f t="shared" si="304"/>
        <v>54.023114746070647</v>
      </c>
    </row>
    <row r="1100" spans="1:20" x14ac:dyDescent="0.25">
      <c r="A1100">
        <f t="shared" si="305"/>
        <v>344.83705684828959</v>
      </c>
      <c r="B1100">
        <f t="shared" si="322"/>
        <v>54.882522158666205</v>
      </c>
      <c r="C1100" t="str">
        <f t="shared" si="306"/>
        <v>3.16476821960603-500.610589617574i</v>
      </c>
      <c r="D1100" t="str">
        <f t="shared" si="307"/>
        <v>3.47812498020892-289.992297775105i</v>
      </c>
      <c r="E1100" t="str">
        <f t="shared" si="308"/>
        <v>162.469534851685+0.0409637474155797i</v>
      </c>
      <c r="F1100" t="str">
        <f t="shared" si="309"/>
        <v>2.90990990672094-2721.3968250219i</v>
      </c>
      <c r="G1100" t="str">
        <f t="shared" si="310"/>
        <v>0.999999998904102-0.0000331043574211568i</v>
      </c>
      <c r="H1100" t="str">
        <f t="shared" si="311"/>
        <v>470.603484525472+1.32141558874457i</v>
      </c>
      <c r="I1100" t="str">
        <f t="shared" si="312"/>
        <v>33.6189849776932-8670.94538532331i</v>
      </c>
      <c r="K1100" t="str">
        <f t="shared" si="313"/>
        <v>0.0106245719437442-0.0000629372750873559i</v>
      </c>
      <c r="L1100" t="str">
        <f t="shared" si="314"/>
        <v>0.00025-8.56950459247445i</v>
      </c>
      <c r="M1100" t="str">
        <f t="shared" si="315"/>
        <v>0.0025-2.26839827447853i</v>
      </c>
      <c r="N1100">
        <f t="shared" si="316"/>
        <v>90.362208571548138</v>
      </c>
      <c r="O1100">
        <f t="shared" si="317"/>
        <v>53.990174207406255</v>
      </c>
      <c r="P1100" s="3">
        <f t="shared" si="318"/>
        <v>53.990174207406255</v>
      </c>
      <c r="Q1100" s="3">
        <f t="shared" si="319"/>
        <v>-89.637791428451862</v>
      </c>
      <c r="R1100">
        <f t="shared" si="320"/>
        <v>90.362208571548138</v>
      </c>
      <c r="S1100">
        <f t="shared" si="321"/>
        <v>5.4882522158666208E-2</v>
      </c>
      <c r="T1100">
        <f t="shared" si="304"/>
        <v>53.990174207406255</v>
      </c>
    </row>
    <row r="1101" spans="1:20" x14ac:dyDescent="0.25">
      <c r="A1101">
        <f t="shared" si="305"/>
        <v>346.14743766431309</v>
      </c>
      <c r="B1101">
        <f t="shared" si="322"/>
        <v>55.091075742869137</v>
      </c>
      <c r="C1101" t="str">
        <f t="shared" si="306"/>
        <v>3.16476745340731-498.715585196257i</v>
      </c>
      <c r="D1101" t="str">
        <f t="shared" si="307"/>
        <v>3.47812498005825-288.894500670327i</v>
      </c>
      <c r="E1101" t="str">
        <f t="shared" si="308"/>
        <v>162.469534835663+0.0411194153315693i</v>
      </c>
      <c r="F1101" t="str">
        <f t="shared" si="309"/>
        <v>2.90990990669666-2711.09466602451i</v>
      </c>
      <c r="G1101" t="str">
        <f t="shared" si="310"/>
        <v>0.999999998895757-0.0000332301539790799i</v>
      </c>
      <c r="H1101" t="str">
        <f t="shared" si="311"/>
        <v>470.603600641263+1.32643671250667i</v>
      </c>
      <c r="I1101" t="str">
        <f t="shared" si="312"/>
        <v>33.6189825824735-8638.12246352893i</v>
      </c>
      <c r="K1101" t="str">
        <f t="shared" si="313"/>
        <v>0.0106245686844888-0.0000631764143895817i</v>
      </c>
      <c r="L1101" t="str">
        <f t="shared" si="314"/>
        <v>0.00025-8.53706375022355i</v>
      </c>
      <c r="M1101" t="str">
        <f t="shared" si="315"/>
        <v>0.0025-2.25981099270624i</v>
      </c>
      <c r="N1101">
        <f t="shared" si="316"/>
        <v>90.363584755840733</v>
      </c>
      <c r="O1101">
        <f t="shared" si="317"/>
        <v>53.957233693775621</v>
      </c>
      <c r="P1101" s="3">
        <f t="shared" si="318"/>
        <v>53.957233693775621</v>
      </c>
      <c r="Q1101" s="3">
        <f t="shared" si="319"/>
        <v>-89.636415244159267</v>
      </c>
      <c r="R1101">
        <f t="shared" si="320"/>
        <v>90.363584755840733</v>
      </c>
      <c r="S1101">
        <f t="shared" si="321"/>
        <v>5.5091075742869137E-2</v>
      </c>
      <c r="T1101">
        <f t="shared" si="304"/>
        <v>53.957233693775621</v>
      </c>
    </row>
    <row r="1102" spans="1:20" x14ac:dyDescent="0.25">
      <c r="A1102">
        <f t="shared" si="305"/>
        <v>347.46279792743746</v>
      </c>
      <c r="B1102">
        <f t="shared" si="322"/>
        <v>55.300421830692038</v>
      </c>
      <c r="C1102" t="str">
        <f t="shared" si="306"/>
        <v>3.16476668137483-496.827754965974i</v>
      </c>
      <c r="D1102" t="str">
        <f t="shared" si="307"/>
        <v>3.47812497990639-287.80085940993i</v>
      </c>
      <c r="E1102" t="str">
        <f t="shared" si="308"/>
        <v>162.469534819519+0.0412756748505829i</v>
      </c>
      <c r="F1102" t="str">
        <f t="shared" si="309"/>
        <v>2.90990990667219-2700.83150703408i</v>
      </c>
      <c r="G1102" t="str">
        <f t="shared" si="310"/>
        <v>0.999999998887349-0.0000333564285639199i</v>
      </c>
      <c r="H1102" t="str">
        <f t="shared" si="311"/>
        <v>470.603717641239+1.33147691361542i</v>
      </c>
      <c r="I1102" t="str">
        <f t="shared" si="312"/>
        <v>33.6189801690135-8605.42380402685i</v>
      </c>
      <c r="K1102" t="str">
        <f t="shared" si="313"/>
        <v>0.0106245654004182-0.0000634164621654912i</v>
      </c>
      <c r="L1102" t="str">
        <f t="shared" si="314"/>
        <v>0.00025-8.50474571650087i</v>
      </c>
      <c r="M1102" t="str">
        <f t="shared" si="315"/>
        <v>0.0025-2.25125621907376i</v>
      </c>
      <c r="N1102">
        <f t="shared" si="316"/>
        <v>90.3649661672505</v>
      </c>
      <c r="O1102">
        <f t="shared" si="317"/>
        <v>53.924293205368876</v>
      </c>
      <c r="P1102" s="3">
        <f t="shared" si="318"/>
        <v>53.924293205368876</v>
      </c>
      <c r="Q1102" s="3">
        <f t="shared" si="319"/>
        <v>-89.6350338327495</v>
      </c>
      <c r="R1102">
        <f t="shared" si="320"/>
        <v>90.3649661672505</v>
      </c>
      <c r="S1102">
        <f t="shared" si="321"/>
        <v>5.5300421830692038E-2</v>
      </c>
      <c r="T1102">
        <f t="shared" si="304"/>
        <v>53.924293205368876</v>
      </c>
    </row>
    <row r="1103" spans="1:20" x14ac:dyDescent="0.25">
      <c r="A1103">
        <f t="shared" si="305"/>
        <v>348.78315655956175</v>
      </c>
      <c r="B1103">
        <f t="shared" si="322"/>
        <v>55.51056343364867</v>
      </c>
      <c r="C1103" t="str">
        <f t="shared" si="306"/>
        <v>3.16476590346443-494.947071769659i</v>
      </c>
      <c r="D1103" t="str">
        <f t="shared" si="307"/>
        <v>3.4781249797534-286.711358261515i</v>
      </c>
      <c r="E1103" t="str">
        <f t="shared" si="308"/>
        <v>162.469534803252+0.0414325282214607i</v>
      </c>
      <c r="F1103" t="str">
        <f t="shared" si="309"/>
        <v>2.90990990664755-2690.6072004116i</v>
      </c>
      <c r="G1103" t="str">
        <f t="shared" si="310"/>
        <v>0.999999998878876-0.0000334831829921791i</v>
      </c>
      <c r="H1103" t="str">
        <f t="shared" si="311"/>
        <v>470.603835532123+1.33653626453124i</v>
      </c>
      <c r="I1103" t="str">
        <f t="shared" si="312"/>
        <v>33.6189777371732-8572.84893643562i</v>
      </c>
      <c r="K1103" t="str">
        <f t="shared" si="313"/>
        <v>0.0106245620913437-0.0000636574218643597i</v>
      </c>
      <c r="L1103" t="str">
        <f t="shared" si="314"/>
        <v>0.00025-8.47255002640054i</v>
      </c>
      <c r="M1103" t="str">
        <f t="shared" si="315"/>
        <v>0.0025-2.24273383051779i</v>
      </c>
      <c r="N1103">
        <f t="shared" si="316"/>
        <v>90.366352825613305</v>
      </c>
      <c r="O1103">
        <f t="shared" si="317"/>
        <v>53.891352742378125</v>
      </c>
      <c r="P1103" s="3">
        <f t="shared" si="318"/>
        <v>53.891352742378125</v>
      </c>
      <c r="Q1103" s="3">
        <f t="shared" si="319"/>
        <v>-89.633647174386695</v>
      </c>
      <c r="R1103">
        <f t="shared" si="320"/>
        <v>90.366352825613305</v>
      </c>
      <c r="S1103">
        <f t="shared" si="321"/>
        <v>5.5510563433648671E-2</v>
      </c>
      <c r="T1103">
        <f t="shared" si="304"/>
        <v>53.891352742378125</v>
      </c>
    </row>
    <row r="1104" spans="1:20" x14ac:dyDescent="0.25">
      <c r="A1104">
        <f t="shared" si="305"/>
        <v>350.10853255448808</v>
      </c>
      <c r="B1104">
        <f t="shared" si="322"/>
        <v>55.721503574696534</v>
      </c>
      <c r="C1104" t="str">
        <f t="shared" si="306"/>
        <v>3.16476511963123-493.073508553061i</v>
      </c>
      <c r="D1104" t="str">
        <f t="shared" si="307"/>
        <v>3.47812497959923-285.625981552247i</v>
      </c>
      <c r="E1104" t="str">
        <f t="shared" si="308"/>
        <v>162.469534786864+0.041589977701584i</v>
      </c>
      <c r="F1104" t="str">
        <f t="shared" si="309"/>
        <v>2.90990990662272-2680.42159907701i</v>
      </c>
      <c r="G1104" t="str">
        <f t="shared" si="310"/>
        <v>0.99999999887034-0.0000336104190872625i</v>
      </c>
      <c r="H1104" t="str">
        <f t="shared" si="311"/>
        <v>470.603954320706+1.34161483798957i</v>
      </c>
      <c r="I1104" t="str">
        <f t="shared" si="312"/>
        <v>33.6189752868132-8540.39739215503i</v>
      </c>
      <c r="K1104" t="str">
        <f t="shared" si="313"/>
        <v>0.0106245587570748-0.0000638992969485348i</v>
      </c>
      <c r="L1104" t="str">
        <f t="shared" si="314"/>
        <v>0.00025-8.44047621677679i</v>
      </c>
      <c r="M1104" t="str">
        <f t="shared" si="315"/>
        <v>0.0025-2.23424370444092i</v>
      </c>
      <c r="N1104">
        <f t="shared" si="316"/>
        <v>90.367744750839933</v>
      </c>
      <c r="O1104">
        <f t="shared" si="317"/>
        <v>53.858412304996989</v>
      </c>
      <c r="P1104" s="3">
        <f t="shared" si="318"/>
        <v>53.858412304996989</v>
      </c>
      <c r="Q1104" s="3">
        <f t="shared" si="319"/>
        <v>-89.632255249160067</v>
      </c>
      <c r="R1104">
        <f t="shared" si="320"/>
        <v>90.367744750839933</v>
      </c>
      <c r="S1104">
        <f t="shared" si="321"/>
        <v>5.5721503574696532E-2</v>
      </c>
      <c r="T1104">
        <f t="shared" si="304"/>
        <v>53.858412304996989</v>
      </c>
    </row>
    <row r="1105" spans="1:20" x14ac:dyDescent="0.25">
      <c r="A1105">
        <f t="shared" si="305"/>
        <v>351.43894497819514</v>
      </c>
      <c r="B1105">
        <f t="shared" si="322"/>
        <v>55.933245288280382</v>
      </c>
      <c r="C1105" t="str">
        <f t="shared" si="306"/>
        <v>3.16476432983017-491.20703836433i</v>
      </c>
      <c r="D1105" t="str">
        <f t="shared" si="307"/>
        <v>3.47812497944388-284.544713668614i</v>
      </c>
      <c r="E1105" t="str">
        <f t="shared" si="308"/>
        <v>162.46953477035+0.0417480255569355i</v>
      </c>
      <c r="F1105" t="str">
        <f t="shared" si="309"/>
        <v>2.90990990659766-2670.274556507i</v>
      </c>
      <c r="G1105" t="str">
        <f t="shared" si="310"/>
        <v>0.999999998861738-0.0000337381386795039i</v>
      </c>
      <c r="H1105" t="str">
        <f t="shared" si="311"/>
        <v>470.604074013819+1.34671270700184i</v>
      </c>
      <c r="I1105" t="str">
        <f t="shared" si="312"/>
        <v>33.6189728177921-8508.06870435859i</v>
      </c>
      <c r="K1105" t="str">
        <f t="shared" si="313"/>
        <v>0.0106245553974198-0.0000641420908934887i</v>
      </c>
      <c r="L1105" t="str">
        <f t="shared" si="314"/>
        <v>0.00025-8.40852382623712i</v>
      </c>
      <c r="M1105" t="str">
        <f t="shared" si="315"/>
        <v>0.0025-2.22578571870982i</v>
      </c>
      <c r="N1105">
        <f t="shared" si="316"/>
        <v>90.369141962916601</v>
      </c>
      <c r="O1105">
        <f t="shared" si="317"/>
        <v>53.825471893420143</v>
      </c>
      <c r="P1105" s="3">
        <f t="shared" si="318"/>
        <v>53.825471893420143</v>
      </c>
      <c r="Q1105" s="3">
        <f t="shared" si="319"/>
        <v>-89.630858037083399</v>
      </c>
      <c r="R1105">
        <f t="shared" si="320"/>
        <v>90.369141962916601</v>
      </c>
      <c r="S1105">
        <f t="shared" si="321"/>
        <v>5.5933245288280385E-2</v>
      </c>
      <c r="T1105">
        <f t="shared" si="304"/>
        <v>53.825471893420143</v>
      </c>
    </row>
    <row r="1106" spans="1:20" x14ac:dyDescent="0.25">
      <c r="A1106">
        <f t="shared" si="305"/>
        <v>352.77441296911223</v>
      </c>
      <c r="B1106">
        <f t="shared" si="322"/>
        <v>56.145791620375846</v>
      </c>
      <c r="C1106" t="str">
        <f t="shared" si="306"/>
        <v>3.1647635340158-489.347634353672i</v>
      </c>
      <c r="D1106" t="str">
        <f t="shared" si="307"/>
        <v>3.47812497928735-283.467539056216i</v>
      </c>
      <c r="E1106" t="str">
        <f t="shared" si="308"/>
        <v>162.469534753711+0.0419066740621063i</v>
      </c>
      <c r="F1106" t="str">
        <f t="shared" si="309"/>
        <v>2.90990990657246-2660.16592673296i</v>
      </c>
      <c r="G1106" t="str">
        <f t="shared" si="310"/>
        <v>0.999999998853071-0.0000338663436061925i</v>
      </c>
      <c r="H1106" t="str">
        <f t="shared" si="311"/>
        <v>470.60419461835+1.35182994485653i</v>
      </c>
      <c r="I1106" t="str">
        <f t="shared" si="312"/>
        <v>33.6189703299679-8475.86240798731i</v>
      </c>
      <c r="K1106" t="str">
        <f t="shared" si="313"/>
        <v>0.0106245520121854-0.0000643858071878654i</v>
      </c>
      <c r="L1106" t="str">
        <f t="shared" si="314"/>
        <v>0.00025-8.37669239513556i</v>
      </c>
      <c r="M1106" t="str">
        <f t="shared" si="315"/>
        <v>0.0025-2.21735975165354i</v>
      </c>
      <c r="N1106">
        <f t="shared" si="316"/>
        <v>90.370544481905128</v>
      </c>
      <c r="O1106">
        <f t="shared" si="317"/>
        <v>53.792531507844153</v>
      </c>
      <c r="P1106" s="3">
        <f t="shared" si="318"/>
        <v>53.792531507844153</v>
      </c>
      <c r="Q1106" s="3">
        <f t="shared" si="319"/>
        <v>-89.629455518094872</v>
      </c>
      <c r="R1106">
        <f t="shared" si="320"/>
        <v>90.370544481905128</v>
      </c>
      <c r="S1106">
        <f t="shared" si="321"/>
        <v>5.6145791620375848E-2</v>
      </c>
      <c r="T1106">
        <f t="shared" si="304"/>
        <v>53.792531507844153</v>
      </c>
    </row>
    <row r="1107" spans="1:20" x14ac:dyDescent="0.25">
      <c r="A1107">
        <f t="shared" si="305"/>
        <v>354.11495573839488</v>
      </c>
      <c r="B1107">
        <f t="shared" si="322"/>
        <v>56.359145628533277</v>
      </c>
      <c r="C1107" t="str">
        <f t="shared" si="306"/>
        <v>3.16476273214238-487.495269772934i</v>
      </c>
      <c r="D1107" t="str">
        <f t="shared" si="307"/>
        <v>3.47812497912964-282.394442219534i</v>
      </c>
      <c r="E1107" t="str">
        <f t="shared" si="308"/>
        <v>162.469534736947+0.0420659255003412i</v>
      </c>
      <c r="F1107" t="str">
        <f t="shared" si="309"/>
        <v>2.90990990654702-2650.09556433886i</v>
      </c>
      <c r="G1107" t="str">
        <f t="shared" si="310"/>
        <v>0.999999998844338-0.0000339950357115991i</v>
      </c>
      <c r="H1107" t="str">
        <f t="shared" si="311"/>
        <v>470.604316141244+1.35696662512024i</v>
      </c>
      <c r="I1107" t="str">
        <f t="shared" si="312"/>
        <v>33.6189678231976-8443.77803974289i</v>
      </c>
      <c r="K1107" t="str">
        <f t="shared" si="313"/>
        <v>0.0106245486011768-0.0000646304493335309i</v>
      </c>
      <c r="L1107" t="str">
        <f t="shared" si="314"/>
        <v>0.00025-8.34498146556643i</v>
      </c>
      <c r="M1107" t="str">
        <f t="shared" si="315"/>
        <v>0.0025-2.2089656820617i</v>
      </c>
      <c r="N1107">
        <f t="shared" si="316"/>
        <v>90.371952327943262</v>
      </c>
      <c r="O1107">
        <f t="shared" si="317"/>
        <v>53.759591148466882</v>
      </c>
      <c r="P1107" s="3">
        <f t="shared" si="318"/>
        <v>53.759591148466882</v>
      </c>
      <c r="Q1107" s="3">
        <f t="shared" si="319"/>
        <v>-89.628047672056738</v>
      </c>
      <c r="R1107">
        <f t="shared" si="320"/>
        <v>90.371952327943262</v>
      </c>
      <c r="S1107">
        <f t="shared" si="321"/>
        <v>5.6359145628533273E-2</v>
      </c>
      <c r="T1107">
        <f t="shared" si="304"/>
        <v>53.759591148466882</v>
      </c>
    </row>
    <row r="1108" spans="1:20" x14ac:dyDescent="0.25">
      <c r="A1108">
        <f t="shared" si="305"/>
        <v>355.46059257020084</v>
      </c>
      <c r="B1108">
        <f t="shared" si="322"/>
        <v>56.573310381921708</v>
      </c>
      <c r="C1108" t="str">
        <f t="shared" si="306"/>
        <v>3.16476192416378-485.649917975227i</v>
      </c>
      <c r="D1108" t="str">
        <f t="shared" si="307"/>
        <v>3.47812497897072-281.32540772171i</v>
      </c>
      <c r="E1108" t="str">
        <f t="shared" si="308"/>
        <v>162.469534720055+0.0422257821635795i</v>
      </c>
      <c r="F1108" t="str">
        <f t="shared" si="309"/>
        <v>2.90990990652142-2640.06332445915i</v>
      </c>
      <c r="G1108" t="str">
        <f t="shared" si="310"/>
        <v>0.999999998835538-0.0000341242168470029i</v>
      </c>
      <c r="H1108" t="str">
        <f t="shared" si="311"/>
        <v>470.604438589489+1.36212282163866i</v>
      </c>
      <c r="I1108" t="str">
        <f t="shared" si="312"/>
        <v>33.6189652973362-8411.81513808082i</v>
      </c>
      <c r="K1108" t="str">
        <f t="shared" si="313"/>
        <v>0.0106245451641979-0.0000648760208456233i</v>
      </c>
      <c r="L1108" t="str">
        <f t="shared" si="314"/>
        <v>0.00025-8.31339058135728i</v>
      </c>
      <c r="M1108" t="str">
        <f t="shared" si="315"/>
        <v>0.0025-2.20060338918281i</v>
      </c>
      <c r="N1108">
        <f t="shared" si="316"/>
        <v>90.373365521244892</v>
      </c>
      <c r="O1108">
        <f t="shared" si="317"/>
        <v>53.726650815487709</v>
      </c>
      <c r="P1108" s="3">
        <f t="shared" si="318"/>
        <v>53.726650815487709</v>
      </c>
      <c r="Q1108" s="3">
        <f t="shared" si="319"/>
        <v>-89.626634478755108</v>
      </c>
      <c r="R1108">
        <f t="shared" si="320"/>
        <v>90.373365521244892</v>
      </c>
      <c r="S1108">
        <f t="shared" si="321"/>
        <v>5.6573310381921711E-2</v>
      </c>
      <c r="T1108">
        <f t="shared" si="304"/>
        <v>53.726650815487709</v>
      </c>
    </row>
    <row r="1109" spans="1:20" x14ac:dyDescent="0.25">
      <c r="A1109">
        <f t="shared" si="305"/>
        <v>356.81134282196763</v>
      </c>
      <c r="B1109">
        <f t="shared" si="322"/>
        <v>56.788288961373013</v>
      </c>
      <c r="C1109" t="str">
        <f t="shared" si="306"/>
        <v>3.16476111003358-483.811552414553i</v>
      </c>
      <c r="D1109" t="str">
        <f t="shared" si="307"/>
        <v>3.47812497881061-280.260420184324i</v>
      </c>
      <c r="E1109" t="str">
        <f t="shared" si="308"/>
        <v>162.469534703036+0.0423862463524624i</v>
      </c>
      <c r="F1109" t="str">
        <f t="shared" si="309"/>
        <v>2.90990990649565-2630.0690627767i</v>
      </c>
      <c r="G1109" t="str">
        <f t="shared" si="310"/>
        <v>0.999999998826671-0.0000342538888707178i</v>
      </c>
      <c r="H1109" t="str">
        <f t="shared" si="311"/>
        <v>470.60456197013+1.36729860853776i</v>
      </c>
      <c r="I1109" t="str">
        <f t="shared" si="312"/>
        <v>33.6189627522388-8379.97324320404i</v>
      </c>
      <c r="K1109" t="str">
        <f t="shared" si="313"/>
        <v>0.010624541701051-0.0000651225252526035i</v>
      </c>
      <c r="L1109" t="str">
        <f t="shared" si="314"/>
        <v>0.00025-8.28191928806263i</v>
      </c>
      <c r="M1109" t="str">
        <f t="shared" si="315"/>
        <v>0.0025-2.19227275272247i</v>
      </c>
      <c r="N1109">
        <f t="shared" si="316"/>
        <v>90.374784082100433</v>
      </c>
      <c r="O1109">
        <f t="shared" si="317"/>
        <v>53.693710509107717</v>
      </c>
      <c r="P1109" s="3">
        <f t="shared" si="318"/>
        <v>53.693710509107717</v>
      </c>
      <c r="Q1109" s="3">
        <f t="shared" si="319"/>
        <v>-89.625215917899567</v>
      </c>
      <c r="R1109">
        <f t="shared" si="320"/>
        <v>90.374784082100433</v>
      </c>
      <c r="S1109">
        <f t="shared" si="321"/>
        <v>5.6788288961373015E-2</v>
      </c>
      <c r="T1109">
        <f t="shared" si="304"/>
        <v>53.693710509107717</v>
      </c>
    </row>
    <row r="1110" spans="1:20" x14ac:dyDescent="0.25">
      <c r="A1110">
        <f t="shared" si="305"/>
        <v>358.16722592469108</v>
      </c>
      <c r="B1110">
        <f t="shared" si="322"/>
        <v>57.004084459426231</v>
      </c>
      <c r="C1110" t="str">
        <f t="shared" si="306"/>
        <v>3.16476028970476-481.980146645393i</v>
      </c>
      <c r="D1110" t="str">
        <f t="shared" si="307"/>
        <v>3.47812497864926-279.199464287173i</v>
      </c>
      <c r="E1110" t="str">
        <f t="shared" si="308"/>
        <v>162.469534685888+0.0425473203763986i</v>
      </c>
      <c r="F1110" t="str">
        <f t="shared" si="309"/>
        <v>2.90990990646962-2620.1126355207i</v>
      </c>
      <c r="G1110" t="str">
        <f t="shared" si="310"/>
        <v>0.999999998817737-0.0000343840536481193i</v>
      </c>
      <c r="H1110" t="str">
        <f t="shared" si="311"/>
        <v>470.604686290275+1.37249406022478i</v>
      </c>
      <c r="I1110" t="str">
        <f t="shared" si="312"/>
        <v>33.6189601877591-8348.25189705635i</v>
      </c>
      <c r="K1110" t="str">
        <f t="shared" si="313"/>
        <v>0.0106245382115367-0.000065369966096304i</v>
      </c>
      <c r="L1110" t="str">
        <f t="shared" si="314"/>
        <v>0.00025-8.25056713295743i</v>
      </c>
      <c r="M1110" t="str">
        <f t="shared" si="315"/>
        <v>0.0025-2.18397365284167i</v>
      </c>
      <c r="N1110">
        <f t="shared" si="316"/>
        <v>90.376208030877095</v>
      </c>
      <c r="O1110">
        <f t="shared" si="317"/>
        <v>53.660770229529142</v>
      </c>
      <c r="P1110" s="3">
        <f t="shared" si="318"/>
        <v>53.660770229529142</v>
      </c>
      <c r="Q1110" s="3">
        <f t="shared" si="319"/>
        <v>-89.623791969122905</v>
      </c>
      <c r="R1110">
        <f t="shared" si="320"/>
        <v>90.376208030877095</v>
      </c>
      <c r="S1110">
        <f t="shared" si="321"/>
        <v>5.700408445942623E-2</v>
      </c>
      <c r="T1110">
        <f t="shared" si="304"/>
        <v>53.660770229529142</v>
      </c>
    </row>
    <row r="1111" spans="1:20" x14ac:dyDescent="0.25">
      <c r="A1111">
        <f t="shared" si="305"/>
        <v>359.52826138320495</v>
      </c>
      <c r="B1111">
        <f t="shared" si="322"/>
        <v>57.220699980372054</v>
      </c>
      <c r="C1111" t="str">
        <f t="shared" si="306"/>
        <v>3.16475946313034-480.155674322368i</v>
      </c>
      <c r="D1111" t="str">
        <f t="shared" si="307"/>
        <v>3.47812497848669-278.142524768049i</v>
      </c>
      <c r="E1111" t="str">
        <f t="shared" si="308"/>
        <v>162.46953466861+0.0427090065535766i</v>
      </c>
      <c r="F1111" t="str">
        <f t="shared" si="309"/>
        <v>2.90990990644342-2610.19389946459i</v>
      </c>
      <c r="G1111" t="str">
        <f t="shared" si="310"/>
        <v>0.999999998808734-0.0000345147130516715i</v>
      </c>
      <c r="H1111" t="str">
        <f t="shared" si="311"/>
        <v>470.604811557069+1.37770925138922i</v>
      </c>
      <c r="I1111" t="str">
        <f t="shared" si="312"/>
        <v>33.6189576037488-8316.65064331532i</v>
      </c>
      <c r="K1111" t="str">
        <f t="shared" si="313"/>
        <v>0.0106245346954545-0.0000656183469319805i</v>
      </c>
      <c r="L1111" t="str">
        <f t="shared" si="314"/>
        <v>0.00025-8.21933366503026i</v>
      </c>
      <c r="M1111" t="str">
        <f t="shared" si="315"/>
        <v>0.0025-2.17570597015508i</v>
      </c>
      <c r="N1111">
        <f t="shared" si="316"/>
        <v>90.377637388019124</v>
      </c>
      <c r="O1111">
        <f t="shared" si="317"/>
        <v>53.627829976956122</v>
      </c>
      <c r="P1111" s="3">
        <f t="shared" si="318"/>
        <v>53.627829976956122</v>
      </c>
      <c r="Q1111" s="3">
        <f t="shared" si="319"/>
        <v>-89.622362611980876</v>
      </c>
      <c r="R1111">
        <f t="shared" si="320"/>
        <v>90.377637388019124</v>
      </c>
      <c r="S1111">
        <f t="shared" si="321"/>
        <v>5.7220699980372054E-2</v>
      </c>
      <c r="T1111">
        <f t="shared" si="304"/>
        <v>53.627829976956122</v>
      </c>
    </row>
    <row r="1112" spans="1:20" x14ac:dyDescent="0.25">
      <c r="A1112">
        <f t="shared" si="305"/>
        <v>360.89446877646111</v>
      </c>
      <c r="B1112">
        <f t="shared" si="322"/>
        <v>57.438138640297467</v>
      </c>
      <c r="C1112" t="str">
        <f t="shared" si="306"/>
        <v>3.16475863026256-478.338109199825i</v>
      </c>
      <c r="D1112" t="str">
        <f t="shared" si="307"/>
        <v>3.47812497832286-277.089586422524i</v>
      </c>
      <c r="E1112" t="str">
        <f t="shared" si="308"/>
        <v>162.469534651202+0.0428713072109945i</v>
      </c>
      <c r="F1112" t="str">
        <f t="shared" si="309"/>
        <v>2.90990990641703-2600.31271192404i</v>
      </c>
      <c r="G1112" t="str">
        <f t="shared" si="310"/>
        <v>0.999999998799664-0.0000346458689609536i</v>
      </c>
      <c r="H1112" t="str">
        <f t="shared" si="311"/>
        <v>470.604937777731+1.38294425700408i</v>
      </c>
      <c r="I1112" t="str">
        <f t="shared" si="312"/>
        <v>33.6189550000604-8285.16902738659i</v>
      </c>
      <c r="K1112" t="str">
        <f t="shared" si="313"/>
        <v>0.0106245311526019-0.0000658676713283615i</v>
      </c>
      <c r="L1112" t="str">
        <f t="shared" si="314"/>
        <v>0.00025-8.1882184349774i</v>
      </c>
      <c r="M1112" t="str">
        <f t="shared" si="315"/>
        <v>0.0025-2.1674695857293i</v>
      </c>
      <c r="N1112">
        <f t="shared" si="316"/>
        <v>90.379072174048048</v>
      </c>
      <c r="O1112">
        <f t="shared" si="317"/>
        <v>53.594889751594138</v>
      </c>
      <c r="P1112" s="3">
        <f t="shared" si="318"/>
        <v>53.594889751594138</v>
      </c>
      <c r="Q1112" s="3">
        <f t="shared" si="319"/>
        <v>-89.620927825951952</v>
      </c>
      <c r="R1112">
        <f t="shared" si="320"/>
        <v>90.379072174048048</v>
      </c>
      <c r="S1112">
        <f t="shared" si="321"/>
        <v>5.7438138640297468E-2</v>
      </c>
      <c r="T1112">
        <f t="shared" si="304"/>
        <v>53.594889751594138</v>
      </c>
    </row>
    <row r="1113" spans="1:20" x14ac:dyDescent="0.25">
      <c r="A1113">
        <f t="shared" si="305"/>
        <v>362.26586775781163</v>
      </c>
      <c r="B1113">
        <f t="shared" si="322"/>
        <v>57.656403567130596</v>
      </c>
      <c r="C1113" t="str">
        <f t="shared" si="306"/>
        <v>3.16475779105374-476.52742513148i</v>
      </c>
      <c r="D1113" t="str">
        <f t="shared" si="307"/>
        <v>3.47812497815781-276.040634103724i</v>
      </c>
      <c r="E1113" t="str">
        <f t="shared" si="308"/>
        <v>162.469534633662+0.0430342246845159i</v>
      </c>
      <c r="F1113" t="str">
        <f t="shared" si="309"/>
        <v>2.90990990639043-2590.46893075483i</v>
      </c>
      <c r="G1113" t="str">
        <f t="shared" si="310"/>
        <v>0.999999998790524-0.0000347775232626873i</v>
      </c>
      <c r="H1113" t="str">
        <f t="shared" si="311"/>
        <v>470.605064959515+1.38819915232672i</v>
      </c>
      <c r="I1113" t="str">
        <f t="shared" si="312"/>
        <v>33.6189523765426-8253.80659639629i</v>
      </c>
      <c r="K1113" t="str">
        <f t="shared" si="313"/>
        <v>0.0106245275827753-0.0000661179428676998i</v>
      </c>
      <c r="L1113" t="str">
        <f t="shared" si="314"/>
        <v>0.00025-8.15722099519566i</v>
      </c>
      <c r="M1113" t="str">
        <f t="shared" si="315"/>
        <v>0.0025-2.1592643810812i</v>
      </c>
      <c r="N1113">
        <f t="shared" si="316"/>
        <v>90.380512409563153</v>
      </c>
      <c r="O1113">
        <f t="shared" si="317"/>
        <v>53.561949553650308</v>
      </c>
      <c r="P1113" s="3">
        <f t="shared" si="318"/>
        <v>53.561949553650308</v>
      </c>
      <c r="Q1113" s="3">
        <f t="shared" si="319"/>
        <v>-89.619487590436847</v>
      </c>
      <c r="R1113">
        <f t="shared" si="320"/>
        <v>90.380512409563153</v>
      </c>
      <c r="S1113">
        <f t="shared" si="321"/>
        <v>5.7656403567130594E-2</v>
      </c>
      <c r="T1113">
        <f t="shared" si="304"/>
        <v>53.561949553650308</v>
      </c>
    </row>
    <row r="1114" spans="1:20" x14ac:dyDescent="0.25">
      <c r="A1114">
        <f t="shared" si="305"/>
        <v>363.64247805529135</v>
      </c>
      <c r="B1114">
        <f t="shared" si="322"/>
        <v>57.875497900685694</v>
      </c>
      <c r="C1114" t="str">
        <f t="shared" si="306"/>
        <v>3.16475694545549-474.723596070039i</v>
      </c>
      <c r="D1114" t="str">
        <f t="shared" si="307"/>
        <v>3.4781249779915-274.995652722121i</v>
      </c>
      <c r="E1114" t="str">
        <f t="shared" si="308"/>
        <v>162.469534615989+0.043197761318883i</v>
      </c>
      <c r="F1114" t="str">
        <f t="shared" si="309"/>
        <v>2.90990990636366-2580.66241435087i</v>
      </c>
      <c r="G1114" t="str">
        <f t="shared" si="310"/>
        <v>0.999999998781314-0.0000349096778507641i</v>
      </c>
      <c r="H1114" t="str">
        <f t="shared" si="311"/>
        <v>470.605193109743+1.39347401290012i</v>
      </c>
      <c r="I1114" t="str">
        <f t="shared" si="312"/>
        <v>33.6189497330447-8222.56289918543i</v>
      </c>
      <c r="K1114" t="str">
        <f t="shared" si="313"/>
        <v>0.0106245239857693-0.0000663691651458234i</v>
      </c>
      <c r="L1114" t="str">
        <f t="shared" si="314"/>
        <v>0.00025-8.12634089977645i</v>
      </c>
      <c r="M1114" t="str">
        <f t="shared" si="315"/>
        <v>0.0025-2.15109023817613i</v>
      </c>
      <c r="N1114">
        <f t="shared" si="316"/>
        <v>90.381958115241545</v>
      </c>
      <c r="O1114">
        <f t="shared" si="317"/>
        <v>53.529009383333424</v>
      </c>
      <c r="P1114" s="3">
        <f t="shared" si="318"/>
        <v>53.529009383333424</v>
      </c>
      <c r="Q1114" s="3">
        <f t="shared" si="319"/>
        <v>-89.618041884758455</v>
      </c>
      <c r="R1114">
        <f t="shared" si="320"/>
        <v>90.381958115241545</v>
      </c>
      <c r="S1114">
        <f t="shared" si="321"/>
        <v>5.7875497900685698E-2</v>
      </c>
      <c r="T1114">
        <f t="shared" si="304"/>
        <v>53.529009383333424</v>
      </c>
    </row>
    <row r="1115" spans="1:20" x14ac:dyDescent="0.25">
      <c r="A1115">
        <f t="shared" si="305"/>
        <v>365.02431947190144</v>
      </c>
      <c r="B1115">
        <f t="shared" si="322"/>
        <v>58.0954247927083</v>
      </c>
      <c r="C1115" t="str">
        <f t="shared" si="306"/>
        <v>3.16475609341914-472.9265960668i</v>
      </c>
      <c r="D1115" t="str">
        <f t="shared" si="307"/>
        <v>3.47812497782393-273.954627245304i</v>
      </c>
      <c r="E1115" t="str">
        <f t="shared" si="308"/>
        <v>162.469534598181+0.043361919467763i</v>
      </c>
      <c r="F1115" t="str">
        <f t="shared" si="309"/>
        <v>2.90990990633663-2570.89302164214i</v>
      </c>
      <c r="G1115" t="str">
        <f t="shared" si="310"/>
        <v>0.999999998772035-0.0000350423346262717i</v>
      </c>
      <c r="H1115" t="str">
        <f t="shared" si="311"/>
        <v>470.605322235792+1.39876891455391i</v>
      </c>
      <c r="I1115" t="str">
        <f t="shared" si="312"/>
        <v>33.6189470694151-8191.437486303i</v>
      </c>
      <c r="K1115" t="str">
        <f t="shared" si="313"/>
        <v>0.0106245203613769-0.0000666213417721864i</v>
      </c>
      <c r="L1115" t="str">
        <f t="shared" si="314"/>
        <v>0.00025-8.09557770449941i</v>
      </c>
      <c r="M1115" t="str">
        <f t="shared" si="315"/>
        <v>0.0025-2.14294703942631i</v>
      </c>
      <c r="N1115">
        <f t="shared" si="316"/>
        <v>90.383409311838619</v>
      </c>
      <c r="O1115">
        <f t="shared" si="317"/>
        <v>53.496069240853501</v>
      </c>
      <c r="P1115" s="3">
        <f t="shared" si="318"/>
        <v>53.496069240853501</v>
      </c>
      <c r="Q1115" s="3">
        <f t="shared" si="319"/>
        <v>-89.616590688161381</v>
      </c>
      <c r="R1115">
        <f t="shared" si="320"/>
        <v>90.383409311838619</v>
      </c>
      <c r="S1115">
        <f t="shared" si="321"/>
        <v>5.8095424792708301E-2</v>
      </c>
      <c r="T1115">
        <f t="shared" si="304"/>
        <v>53.496069240853501</v>
      </c>
    </row>
    <row r="1116" spans="1:20" x14ac:dyDescent="0.25">
      <c r="A1116">
        <f t="shared" si="305"/>
        <v>366.41141188589467</v>
      </c>
      <c r="B1116">
        <f t="shared" si="322"/>
        <v>58.316187406920591</v>
      </c>
      <c r="C1116" t="str">
        <f t="shared" si="306"/>
        <v>3.16475523489571-471.136399271329i</v>
      </c>
      <c r="D1116" t="str">
        <f t="shared" si="307"/>
        <v>3.47812497765505-272.917542697772i</v>
      </c>
      <c r="E1116" t="str">
        <f t="shared" si="308"/>
        <v>162.469534580241+0.043526701493762i</v>
      </c>
      <c r="F1116" t="str">
        <f t="shared" si="309"/>
        <v>2.90990990630945-2561.16061209263i</v>
      </c>
      <c r="G1116" t="str">
        <f t="shared" si="310"/>
        <v>0.999999998762684-0.0000351754954975227i</v>
      </c>
      <c r="H1116" t="str">
        <f t="shared" si="311"/>
        <v>470.605452345091+1.40408393340538i</v>
      </c>
      <c r="I1116" t="str">
        <f t="shared" si="312"/>
        <v>33.6189443855002-8160.42990999941i</v>
      </c>
      <c r="K1116" t="str">
        <f t="shared" si="313"/>
        <v>0.0106245167093897-0.0000668744763699208i</v>
      </c>
      <c r="L1116" t="str">
        <f t="shared" si="314"/>
        <v>0.00025-8.06493096682543i</v>
      </c>
      <c r="M1116" t="str">
        <f t="shared" si="315"/>
        <v>0.0025-2.13483466768909i</v>
      </c>
      <c r="N1116">
        <f t="shared" si="316"/>
        <v>90.384866020188227</v>
      </c>
      <c r="O1116">
        <f t="shared" si="317"/>
        <v>53.463129126422693</v>
      </c>
      <c r="P1116" s="3">
        <f t="shared" si="318"/>
        <v>53.463129126422693</v>
      </c>
      <c r="Q1116" s="3">
        <f t="shared" si="319"/>
        <v>-89.615133979811773</v>
      </c>
      <c r="R1116">
        <f t="shared" si="320"/>
        <v>90.384866020188227</v>
      </c>
      <c r="S1116">
        <f t="shared" si="321"/>
        <v>5.8316187406920593E-2</v>
      </c>
      <c r="T1116">
        <f t="shared" si="304"/>
        <v>53.463129126422693</v>
      </c>
    </row>
    <row r="1117" spans="1:20" x14ac:dyDescent="0.25">
      <c r="A1117">
        <f t="shared" si="305"/>
        <v>367.8037752510611</v>
      </c>
      <c r="B1117">
        <f t="shared" si="322"/>
        <v>58.537788919066891</v>
      </c>
      <c r="C1117" t="str">
        <f t="shared" si="306"/>
        <v>3.16475436983586-469.352979931043i</v>
      </c>
      <c r="D1117" t="str">
        <f t="shared" si="307"/>
        <v>3.4781249774849-271.884384160719i</v>
      </c>
      <c r="E1117" t="str">
        <f t="shared" si="308"/>
        <v>162.469534562164+0.0436921097684891i</v>
      </c>
      <c r="F1117" t="str">
        <f t="shared" si="309"/>
        <v>2.90990990628201-2551.46504569837i</v>
      </c>
      <c r="G1117" t="str">
        <f t="shared" si="310"/>
        <v>0.999999998753263-0.0000353091623800807i</v>
      </c>
      <c r="H1117" t="str">
        <f t="shared" si="311"/>
        <v>470.605583445122+1.40941914586061i</v>
      </c>
      <c r="I1117" t="str">
        <f t="shared" si="312"/>
        <v>33.6189416811446-8129.53972422023i</v>
      </c>
      <c r="K1117" t="str">
        <f t="shared" si="313"/>
        <v>0.0106245130295977-0.0000671285725758871i</v>
      </c>
      <c r="L1117" t="str">
        <f t="shared" si="314"/>
        <v>0.00025-8.03440024589106i</v>
      </c>
      <c r="M1117" t="str">
        <f t="shared" si="315"/>
        <v>0.0025-2.12675300626528i</v>
      </c>
      <c r="N1117">
        <f t="shared" si="316"/>
        <v>90.386328261203076</v>
      </c>
      <c r="O1117">
        <f t="shared" si="317"/>
        <v>53.43018904025449</v>
      </c>
      <c r="P1117" s="3">
        <f t="shared" si="318"/>
        <v>53.43018904025449</v>
      </c>
      <c r="Q1117" s="3">
        <f t="shared" si="319"/>
        <v>-89.613671738796924</v>
      </c>
      <c r="R1117">
        <f t="shared" si="320"/>
        <v>90.386328261203076</v>
      </c>
      <c r="S1117">
        <f t="shared" si="321"/>
        <v>5.8537788919066892E-2</v>
      </c>
      <c r="T1117">
        <f t="shared" si="304"/>
        <v>53.43018904025449</v>
      </c>
    </row>
    <row r="1118" spans="1:20" x14ac:dyDescent="0.25">
      <c r="A1118">
        <f t="shared" si="305"/>
        <v>369.20142959701514</v>
      </c>
      <c r="B1118">
        <f t="shared" si="322"/>
        <v>58.760232516959348</v>
      </c>
      <c r="C1118" t="str">
        <f t="shared" si="306"/>
        <v>3.16475349818974-467.57631239084i</v>
      </c>
      <c r="D1118" t="str">
        <f t="shared" si="307"/>
        <v>3.47812497731346-270.855136771809i</v>
      </c>
      <c r="E1118" t="str">
        <f t="shared" si="308"/>
        <v>162.46953454395+0.0438581466725741i</v>
      </c>
      <c r="F1118" t="str">
        <f t="shared" si="309"/>
        <v>2.90990990625441-2541.80618298538i</v>
      </c>
      <c r="G1118" t="str">
        <f t="shared" si="310"/>
        <v>0.99999999874377-0.0000354433371967885i</v>
      </c>
      <c r="H1118" t="str">
        <f t="shared" si="311"/>
        <v>470.60571554344+1.41477462861567i</v>
      </c>
      <c r="I1118" t="str">
        <f t="shared" si="312"/>
        <v>33.6189389561942-8098.76648459993i</v>
      </c>
      <c r="K1118" t="str">
        <f t="shared" si="313"/>
        <v>0.010624509321789-0.0000673836340407268i</v>
      </c>
      <c r="L1118" t="str">
        <f t="shared" si="314"/>
        <v>0.00025-8.00398510250155i</v>
      </c>
      <c r="M1118" t="str">
        <f t="shared" si="315"/>
        <v>0.0025-2.11870193889747i</v>
      </c>
      <c r="N1118">
        <f t="shared" si="316"/>
        <v>90.387796055874972</v>
      </c>
      <c r="O1118">
        <f t="shared" si="317"/>
        <v>53.397248982563717</v>
      </c>
      <c r="P1118" s="3">
        <f t="shared" si="318"/>
        <v>53.397248982563717</v>
      </c>
      <c r="Q1118" s="3">
        <f t="shared" si="319"/>
        <v>-89.612203944125028</v>
      </c>
      <c r="R1118">
        <f t="shared" si="320"/>
        <v>90.387796055874972</v>
      </c>
      <c r="S1118">
        <f t="shared" si="321"/>
        <v>5.8760232516959346E-2</v>
      </c>
      <c r="T1118">
        <f t="shared" si="304"/>
        <v>53.397248982563717</v>
      </c>
    </row>
    <row r="1119" spans="1:20" x14ac:dyDescent="0.25">
      <c r="A1119">
        <f t="shared" si="305"/>
        <v>370.60439502948384</v>
      </c>
      <c r="B1119">
        <f t="shared" si="322"/>
        <v>58.983521400523799</v>
      </c>
      <c r="C1119" t="str">
        <f t="shared" si="306"/>
        <v>3.16475261990727-465.806371092767i</v>
      </c>
      <c r="D1119" t="str">
        <f t="shared" si="307"/>
        <v>3.47812497714071-269.829785724974i</v>
      </c>
      <c r="E1119" t="str">
        <f t="shared" si="308"/>
        <v>162.469534525597+0.0440248145957023i</v>
      </c>
      <c r="F1119" t="str">
        <f t="shared" si="309"/>
        <v>2.90990990622655-2532.18388500768i</v>
      </c>
      <c r="G1119" t="str">
        <f t="shared" si="310"/>
        <v>0.999999998734204-0.000035578021877796i</v>
      </c>
      <c r="H1119" t="str">
        <f t="shared" si="311"/>
        <v>470.605848647639+1.42015045865751i</v>
      </c>
      <c r="I1119" t="str">
        <f t="shared" si="312"/>
        <v>33.6189362104909-8068.10974845502i</v>
      </c>
      <c r="K1119" t="str">
        <f t="shared" si="313"/>
        <v>0.0106245055857505-0.0000676396644289144i</v>
      </c>
      <c r="L1119" t="str">
        <f t="shared" si="314"/>
        <v>0.00025-7.9736850991249i</v>
      </c>
      <c r="M1119" t="str">
        <f t="shared" si="315"/>
        <v>0.0025-2.11068134976835i</v>
      </c>
      <c r="N1119">
        <f t="shared" si="316"/>
        <v>90.389269425275103</v>
      </c>
      <c r="O1119">
        <f t="shared" si="317"/>
        <v>53.364308953567274</v>
      </c>
      <c r="P1119" s="3">
        <f t="shared" si="318"/>
        <v>53.364308953567274</v>
      </c>
      <c r="Q1119" s="3">
        <f t="shared" si="319"/>
        <v>-89.610730574724897</v>
      </c>
      <c r="R1119">
        <f t="shared" si="320"/>
        <v>90.389269425275103</v>
      </c>
      <c r="S1119">
        <f t="shared" si="321"/>
        <v>5.8983521400523799E-2</v>
      </c>
      <c r="T1119">
        <f t="shared" si="304"/>
        <v>53.364308953567274</v>
      </c>
    </row>
    <row r="1120" spans="1:20" x14ac:dyDescent="0.25">
      <c r="A1120">
        <f t="shared" si="305"/>
        <v>372.01269173059592</v>
      </c>
      <c r="B1120">
        <f t="shared" si="322"/>
        <v>59.207658781845794</v>
      </c>
      <c r="C1120" t="str">
        <f t="shared" si="306"/>
        <v>3.16475173493798-464.043130575629i</v>
      </c>
      <c r="D1120" t="str">
        <f t="shared" si="307"/>
        <v>3.47812497696668-268.808316270195i</v>
      </c>
      <c r="E1120" t="str">
        <f t="shared" si="308"/>
        <v>162.469534507107+0.0441921159366376i</v>
      </c>
      <c r="F1120" t="str">
        <f t="shared" si="309"/>
        <v>2.90990990619852-2522.59801334528i</v>
      </c>
      <c r="G1120" t="str">
        <f t="shared" si="310"/>
        <v>0.999999998724566-0.0000357132183605873i</v>
      </c>
      <c r="H1120" t="str">
        <f t="shared" si="311"/>
        <v>470.605982765382+1.42554671326524i</v>
      </c>
      <c r="I1120" t="str">
        <f t="shared" si="312"/>
        <v>33.6189334438772-8037.5690747781i</v>
      </c>
      <c r="K1120" t="str">
        <f t="shared" si="313"/>
        <v>0.0106245018212672-0.0000678966674188092i</v>
      </c>
      <c r="L1120" t="str">
        <f t="shared" si="314"/>
        <v>0.00025-7.94349979988529i</v>
      </c>
      <c r="M1120" t="str">
        <f t="shared" si="315"/>
        <v>0.0025-2.10269112349905i</v>
      </c>
      <c r="N1120">
        <f t="shared" si="316"/>
        <v>90.390748390554322</v>
      </c>
      <c r="O1120">
        <f t="shared" si="317"/>
        <v>53.331368953483647</v>
      </c>
      <c r="P1120" s="3">
        <f t="shared" si="318"/>
        <v>53.331368953483647</v>
      </c>
      <c r="Q1120" s="3">
        <f t="shared" si="319"/>
        <v>-89.609251609445678</v>
      </c>
      <c r="R1120">
        <f t="shared" si="320"/>
        <v>90.390748390554322</v>
      </c>
      <c r="S1120">
        <f t="shared" si="321"/>
        <v>5.9207658781845793E-2</v>
      </c>
      <c r="T1120">
        <f t="shared" si="304"/>
        <v>53.331368953483647</v>
      </c>
    </row>
    <row r="1121" spans="1:20" x14ac:dyDescent="0.25">
      <c r="A1121">
        <f t="shared" si="305"/>
        <v>373.42633995917214</v>
      </c>
      <c r="B1121">
        <f t="shared" si="322"/>
        <v>59.432647885216809</v>
      </c>
      <c r="C1121" t="str">
        <f t="shared" si="306"/>
        <v>3.16475084323087-462.286565474619i</v>
      </c>
      <c r="D1121" t="str">
        <f t="shared" si="307"/>
        <v>3.47812497679127-267.790713713292i</v>
      </c>
      <c r="E1121" t="str">
        <f t="shared" si="308"/>
        <v>162.469534488477+0.0443600531032884i</v>
      </c>
      <c r="F1121" t="str">
        <f t="shared" si="309"/>
        <v>2.90990990617024-2513.04843010221i</v>
      </c>
      <c r="G1121" t="str">
        <f t="shared" si="310"/>
        <v>0.999999998714854-0.0000358489285900094i</v>
      </c>
      <c r="H1121" t="str">
        <f t="shared" si="311"/>
        <v>470.606117904381+1.43096347001111i</v>
      </c>
      <c r="I1121" t="str">
        <f t="shared" si="312"/>
        <v>33.6189306561932-8007.14402423127i</v>
      </c>
      <c r="K1121" t="str">
        <f t="shared" si="313"/>
        <v>0.0106244980281227-0.0000681546467027074i</v>
      </c>
      <c r="L1121" t="str">
        <f t="shared" si="314"/>
        <v>0.00025-7.91342877055719i</v>
      </c>
      <c r="M1121" t="str">
        <f t="shared" si="315"/>
        <v>0.0025-2.09473114514749i</v>
      </c>
      <c r="N1121">
        <f t="shared" si="316"/>
        <v>90.392232972943546</v>
      </c>
      <c r="O1121">
        <f t="shared" si="317"/>
        <v>53.298428982532911</v>
      </c>
      <c r="P1121" s="3">
        <f t="shared" si="318"/>
        <v>53.298428982532911</v>
      </c>
      <c r="Q1121" s="3">
        <f t="shared" si="319"/>
        <v>-89.607767027056454</v>
      </c>
      <c r="R1121">
        <f t="shared" si="320"/>
        <v>90.392232972943546</v>
      </c>
      <c r="S1121">
        <f t="shared" si="321"/>
        <v>5.9432647885216808E-2</v>
      </c>
      <c r="T1121">
        <f t="shared" si="304"/>
        <v>53.298428982532911</v>
      </c>
    </row>
    <row r="1122" spans="1:20" x14ac:dyDescent="0.25">
      <c r="A1122">
        <f t="shared" si="305"/>
        <v>374.84536005101705</v>
      </c>
      <c r="B1122">
        <f t="shared" si="322"/>
        <v>59.658491947180636</v>
      </c>
      <c r="C1122" t="str">
        <f t="shared" si="306"/>
        <v>3.16474994473468-460.536650520945i</v>
      </c>
      <c r="D1122" t="str">
        <f t="shared" si="307"/>
        <v>3.47812497661456-266.776963415709i</v>
      </c>
      <c r="E1122" t="str">
        <f t="shared" si="308"/>
        <v>162.469534469705+0.0445286285127112i</v>
      </c>
      <c r="F1122" t="str">
        <f t="shared" si="309"/>
        <v>2.90990990614177-2503.53499790449i</v>
      </c>
      <c r="G1122" t="str">
        <f t="shared" si="310"/>
        <v>0.999999998705069-0.0000359851545182993i</v>
      </c>
      <c r="H1122" t="str">
        <f t="shared" si="311"/>
        <v>470.606254072422+1.43640080676175i</v>
      </c>
      <c r="I1122" t="str">
        <f t="shared" si="312"/>
        <v>33.6189278472793-7976.83415914008i</v>
      </c>
      <c r="K1122" t="str">
        <f t="shared" si="313"/>
        <v>0.0106244942060986-0.0000684136059868948i</v>
      </c>
      <c r="L1122" t="str">
        <f t="shared" si="314"/>
        <v>0.00025-7.88347157855868i</v>
      </c>
      <c r="M1122" t="str">
        <f t="shared" si="315"/>
        <v>0.0025-2.08680130020671i</v>
      </c>
      <c r="N1122">
        <f t="shared" si="316"/>
        <v>90.393723193753942</v>
      </c>
      <c r="O1122">
        <f t="shared" si="317"/>
        <v>53.265489040936593</v>
      </c>
      <c r="P1122" s="3">
        <f t="shared" si="318"/>
        <v>53.265489040936593</v>
      </c>
      <c r="Q1122" s="3">
        <f t="shared" si="319"/>
        <v>-89.606276806246058</v>
      </c>
      <c r="R1122">
        <f t="shared" si="320"/>
        <v>90.393723193753942</v>
      </c>
      <c r="S1122">
        <f t="shared" si="321"/>
        <v>5.9658491947180634E-2</v>
      </c>
      <c r="T1122">
        <f t="shared" si="304"/>
        <v>53.265489040936593</v>
      </c>
    </row>
    <row r="1123" spans="1:20" x14ac:dyDescent="0.25">
      <c r="A1123">
        <f t="shared" si="305"/>
        <v>376.26977241921094</v>
      </c>
      <c r="B1123">
        <f t="shared" si="322"/>
        <v>59.885194216579926</v>
      </c>
      <c r="C1123" t="str">
        <f t="shared" si="306"/>
        <v>3.16474903939767-458.793360541498i</v>
      </c>
      <c r="D1123" t="str">
        <f t="shared" si="307"/>
        <v>3.47812497643649-265.767050794308i</v>
      </c>
      <c r="E1123" t="str">
        <f t="shared" si="308"/>
        <v>162.469534450792+0.0446978445911591i</v>
      </c>
      <c r="F1123" t="str">
        <f t="shared" si="309"/>
        <v>2.90990990611308-2494.05757989821i</v>
      </c>
      <c r="G1123" t="str">
        <f t="shared" si="310"/>
        <v>0.999999998695208-0.0000361218981051127i</v>
      </c>
      <c r="H1123" t="str">
        <f t="shared" si="311"/>
        <v>470.606391277339+1.44185880167918i</v>
      </c>
      <c r="I1123" t="str">
        <f t="shared" si="312"/>
        <v>33.6189250169738-7946.63904348692i</v>
      </c>
      <c r="K1123" t="str">
        <f t="shared" si="313"/>
        <v>0.0106244903549751-0.0000686735489917003i</v>
      </c>
      <c r="L1123" t="str">
        <f t="shared" si="314"/>
        <v>0.00025-7.85362779294548i</v>
      </c>
      <c r="M1123" t="str">
        <f t="shared" si="315"/>
        <v>0.0025-2.07890147460322i</v>
      </c>
      <c r="N1123">
        <f t="shared" si="316"/>
        <v>90.39521907437728</v>
      </c>
      <c r="O1123">
        <f t="shared" si="317"/>
        <v>53.232549128918208</v>
      </c>
      <c r="P1123" s="3">
        <f t="shared" si="318"/>
        <v>53.232549128918208</v>
      </c>
      <c r="Q1123" s="3">
        <f t="shared" si="319"/>
        <v>-89.60478092562272</v>
      </c>
      <c r="R1123">
        <f t="shared" si="320"/>
        <v>90.39521907437728</v>
      </c>
      <c r="S1123">
        <f t="shared" si="321"/>
        <v>5.9885194216579923E-2</v>
      </c>
      <c r="T1123">
        <f t="shared" si="304"/>
        <v>53.232549128918208</v>
      </c>
    </row>
    <row r="1124" spans="1:20" x14ac:dyDescent="0.25">
      <c r="A1124">
        <f t="shared" si="305"/>
        <v>377.69959755440397</v>
      </c>
      <c r="B1124">
        <f t="shared" si="322"/>
        <v>60.112757954602934</v>
      </c>
      <c r="C1124" t="str">
        <f t="shared" si="306"/>
        <v>3.16474812716786-457.056670458468i</v>
      </c>
      <c r="D1124" t="str">
        <f t="shared" si="307"/>
        <v>3.47812497625706-264.760961321157i</v>
      </c>
      <c r="E1124" t="str">
        <f t="shared" si="308"/>
        <v>162.469534431735+0.0448677037741269i</v>
      </c>
      <c r="F1124" t="str">
        <f t="shared" si="309"/>
        <v>2.90990990608417-2484.61603974753i</v>
      </c>
      <c r="G1124" t="str">
        <f t="shared" si="310"/>
        <v>0.999999998685273-0.0000362591613175519i</v>
      </c>
      <c r="H1124" t="str">
        <f t="shared" si="311"/>
        <v>470.606529527022+1.44733753322189i</v>
      </c>
      <c r="I1124" t="str">
        <f t="shared" si="312"/>
        <v>33.6189221651128-7916.55824290484i</v>
      </c>
      <c r="K1124" t="str">
        <f t="shared" si="313"/>
        <v>0.0106244864745308-0.0000689344794515473i</v>
      </c>
      <c r="L1124" t="str">
        <f t="shared" si="314"/>
        <v>0.00025-7.82389698440476i</v>
      </c>
      <c r="M1124" t="str">
        <f t="shared" si="315"/>
        <v>0.0025-2.07103155469537i</v>
      </c>
      <c r="N1124">
        <f t="shared" si="316"/>
        <v>90.396720636286204</v>
      </c>
      <c r="O1124">
        <f t="shared" si="317"/>
        <v>53.199609246702941</v>
      </c>
      <c r="P1124" s="3">
        <f t="shared" si="318"/>
        <v>53.199609246702941</v>
      </c>
      <c r="Q1124" s="3">
        <f t="shared" si="319"/>
        <v>-89.603279363713796</v>
      </c>
      <c r="R1124">
        <f t="shared" si="320"/>
        <v>90.396720636286204</v>
      </c>
      <c r="S1124">
        <f t="shared" si="321"/>
        <v>6.0112757954602934E-2</v>
      </c>
      <c r="T1124">
        <f t="shared" si="304"/>
        <v>53.199609246702941</v>
      </c>
    </row>
    <row r="1125" spans="1:20" x14ac:dyDescent="0.25">
      <c r="A1125">
        <f t="shared" si="305"/>
        <v>379.13485602511071</v>
      </c>
      <c r="B1125">
        <f t="shared" si="322"/>
        <v>60.341186434830426</v>
      </c>
      <c r="C1125" t="str">
        <f t="shared" si="306"/>
        <v>3.16474720799277-455.326555288985i</v>
      </c>
      <c r="D1125" t="str">
        <f t="shared" si="307"/>
        <v>3.47812497607628-263.758680523322i</v>
      </c>
      <c r="E1125" t="str">
        <f t="shared" si="308"/>
        <v>162.469534412535+0.0450382085063565i</v>
      </c>
      <c r="F1125" t="str">
        <f t="shared" si="309"/>
        <v>2.90990990605503-2475.21024163273i</v>
      </c>
      <c r="G1125" t="str">
        <f t="shared" si="310"/>
        <v>0.999999998675262-0.0000363969461301942i</v>
      </c>
      <c r="H1125" t="str">
        <f t="shared" si="311"/>
        <v>470.60666882943+1.45283708014609i</v>
      </c>
      <c r="I1125" t="str">
        <f t="shared" si="312"/>
        <v>33.6189192915326-7886.5913246715i</v>
      </c>
      <c r="K1125" t="str">
        <f t="shared" si="313"/>
        <v>0.0106244825645424-0.0000691964011150073i</v>
      </c>
      <c r="L1125" t="str">
        <f t="shared" si="314"/>
        <v>0.00025-7.79427872524882i</v>
      </c>
      <c r="M1125" t="str">
        <f t="shared" si="315"/>
        <v>0.0025-2.06319142727174i</v>
      </c>
      <c r="N1125">
        <f t="shared" si="316"/>
        <v>90.398227901034645</v>
      </c>
      <c r="O1125">
        <f t="shared" si="317"/>
        <v>53.166669394517633</v>
      </c>
      <c r="P1125" s="3">
        <f t="shared" si="318"/>
        <v>53.166669394517633</v>
      </c>
      <c r="Q1125" s="3">
        <f t="shared" si="319"/>
        <v>-89.601772098965355</v>
      </c>
      <c r="R1125">
        <f t="shared" si="320"/>
        <v>90.398227901034645</v>
      </c>
      <c r="S1125">
        <f t="shared" si="321"/>
        <v>6.0341186434830427E-2</v>
      </c>
      <c r="T1125">
        <f t="shared" si="304"/>
        <v>53.166669394517633</v>
      </c>
    </row>
    <row r="1126" spans="1:20" x14ac:dyDescent="0.25">
      <c r="A1126">
        <f t="shared" si="305"/>
        <v>380.57556847800612</v>
      </c>
      <c r="B1126">
        <f t="shared" si="322"/>
        <v>60.570482943282784</v>
      </c>
      <c r="C1126" t="str">
        <f t="shared" si="306"/>
        <v>3.16474628181946-453.602990144751i</v>
      </c>
      <c r="D1126" t="str">
        <f t="shared" si="307"/>
        <v>3.47812497589411-262.760193982656i</v>
      </c>
      <c r="E1126" t="str">
        <f t="shared" si="308"/>
        <v>162.469534393188+0.0452093612419087i</v>
      </c>
      <c r="F1126" t="str">
        <f t="shared" si="309"/>
        <v>2.90990990602569-2465.84005024825i</v>
      </c>
      <c r="G1126" t="str">
        <f t="shared" si="310"/>
        <v>0.999999998665175-0.0000365352545251204i</v>
      </c>
      <c r="H1126" t="str">
        <f t="shared" si="311"/>
        <v>470.60680919258+1.45835752150676i</v>
      </c>
      <c r="I1126" t="str">
        <f t="shared" si="312"/>
        <v>33.6189163960677-7856.73785770273i</v>
      </c>
      <c r="K1126" t="str">
        <f t="shared" si="313"/>
        <v>0.010624478624785-0.000069459317744854i</v>
      </c>
      <c r="L1126" t="str">
        <f t="shared" si="314"/>
        <v>0.00025-7.76477258940906i</v>
      </c>
      <c r="M1126" t="str">
        <f t="shared" si="315"/>
        <v>0.0025-2.05538097954945i</v>
      </c>
      <c r="N1126">
        <f t="shared" si="316"/>
        <v>90.399740890257917</v>
      </c>
      <c r="O1126">
        <f t="shared" si="317"/>
        <v>53.13372957259066</v>
      </c>
      <c r="P1126" s="3">
        <f t="shared" si="318"/>
        <v>53.13372957259066</v>
      </c>
      <c r="Q1126" s="3">
        <f t="shared" si="319"/>
        <v>-89.600259109742083</v>
      </c>
      <c r="R1126">
        <f t="shared" si="320"/>
        <v>90.399740890257917</v>
      </c>
      <c r="S1126">
        <f t="shared" si="321"/>
        <v>6.057048294328278E-2</v>
      </c>
      <c r="T1126">
        <f t="shared" si="304"/>
        <v>53.13372957259066</v>
      </c>
    </row>
    <row r="1127" spans="1:20" x14ac:dyDescent="0.25">
      <c r="A1127">
        <f t="shared" si="305"/>
        <v>382.02175563822254</v>
      </c>
      <c r="B1127">
        <f t="shared" si="322"/>
        <v>60.800650778467258</v>
      </c>
      <c r="C1127" t="str">
        <f t="shared" si="306"/>
        <v>3.16474534859474-451.885950231715i</v>
      </c>
      <c r="D1127" t="str">
        <f t="shared" si="307"/>
        <v>3.47812497571056-261.765487335595i</v>
      </c>
      <c r="E1127" t="str">
        <f t="shared" si="308"/>
        <v>162.469534373697+0.0453811644441628i</v>
      </c>
      <c r="F1127" t="str">
        <f t="shared" si="309"/>
        <v>2.90990990599612-2456.50533080073i</v>
      </c>
      <c r="G1127" t="str">
        <f t="shared" si="310"/>
        <v>0.999999998655011-0.0000366740884919432i</v>
      </c>
      <c r="H1127" t="str">
        <f t="shared" si="311"/>
        <v>470.606950624547+1.4638989366588i</v>
      </c>
      <c r="I1127" t="str">
        <f t="shared" si="312"/>
        <v>33.6189134785515-7826.99741254634i</v>
      </c>
      <c r="K1127" t="str">
        <f t="shared" si="313"/>
        <v>0.010624474655032-0.0000697232331181163i</v>
      </c>
      <c r="L1127" t="str">
        <f t="shared" si="314"/>
        <v>0.00025-7.73537815242984i</v>
      </c>
      <c r="M1127" t="str">
        <f t="shared" si="315"/>
        <v>0.0025-2.04760009917259i</v>
      </c>
      <c r="N1127">
        <f t="shared" si="316"/>
        <v>90.401259625673219</v>
      </c>
      <c r="O1127">
        <f t="shared" si="317"/>
        <v>53.100789781152599</v>
      </c>
      <c r="P1127" s="3">
        <f t="shared" si="318"/>
        <v>53.100789781152599</v>
      </c>
      <c r="Q1127" s="3">
        <f t="shared" si="319"/>
        <v>-89.598740374326781</v>
      </c>
      <c r="R1127">
        <f t="shared" si="320"/>
        <v>90.401259625673219</v>
      </c>
      <c r="S1127">
        <f t="shared" si="321"/>
        <v>6.0800650778467261E-2</v>
      </c>
      <c r="T1127">
        <f t="shared" si="304"/>
        <v>53.100789781152599</v>
      </c>
    </row>
    <row r="1128" spans="1:20" x14ac:dyDescent="0.25">
      <c r="A1128">
        <f t="shared" si="305"/>
        <v>383.4734383096478</v>
      </c>
      <c r="B1128">
        <f t="shared" si="322"/>
        <v>61.031693251425438</v>
      </c>
      <c r="C1128" t="str">
        <f t="shared" si="306"/>
        <v>3.16474440826486-450.175410849668i</v>
      </c>
      <c r="D1128" t="str">
        <f t="shared" si="307"/>
        <v>3.47812497552562-260.774546272951i</v>
      </c>
      <c r="E1128" t="str">
        <f t="shared" si="308"/>
        <v>162.469534354057+0.0455536205858869i</v>
      </c>
      <c r="F1128" t="str">
        <f t="shared" si="309"/>
        <v>2.9099099059663-2447.2059490071i</v>
      </c>
      <c r="G1128" t="str">
        <f t="shared" si="310"/>
        <v>0.99999999864477-0.0000368134500278355i</v>
      </c>
      <c r="H1128" t="str">
        <f t="shared" si="311"/>
        <v>470.607093133474+1.46946140525814i</v>
      </c>
      <c r="I1128" t="str">
        <f t="shared" si="312"/>
        <v>33.618910538816-7797.36956137611i</v>
      </c>
      <c r="K1128" t="str">
        <f t="shared" si="313"/>
        <v>0.010624470655055-0.0000699881510261309i</v>
      </c>
      <c r="L1128" t="str">
        <f t="shared" si="314"/>
        <v>0.00025-7.70609499146224i</v>
      </c>
      <c r="M1128" t="str">
        <f t="shared" si="315"/>
        <v>0.0025-2.03984867421059i</v>
      </c>
      <c r="N1128">
        <f t="shared" si="316"/>
        <v>90.402784129079862</v>
      </c>
      <c r="O1128">
        <f t="shared" si="317"/>
        <v>53.06785002043523</v>
      </c>
      <c r="P1128" s="3">
        <f t="shared" si="318"/>
        <v>53.06785002043523</v>
      </c>
      <c r="Q1128" s="3">
        <f t="shared" si="319"/>
        <v>-89.597215870920138</v>
      </c>
      <c r="R1128">
        <f t="shared" si="320"/>
        <v>90.402784129079862</v>
      </c>
      <c r="S1128">
        <f t="shared" si="321"/>
        <v>6.1031693251425441E-2</v>
      </c>
      <c r="T1128">
        <f t="shared" si="304"/>
        <v>53.06785002043523</v>
      </c>
    </row>
    <row r="1129" spans="1:20" x14ac:dyDescent="0.25">
      <c r="A1129">
        <f t="shared" si="305"/>
        <v>384.93063737522448</v>
      </c>
      <c r="B1129">
        <f t="shared" si="322"/>
        <v>61.263613685780854</v>
      </c>
      <c r="C1129" t="str">
        <f t="shared" si="306"/>
        <v>3.16474346077572-448.471347391928i</v>
      </c>
      <c r="D1129" t="str">
        <f t="shared" si="307"/>
        <v>3.47812497533927-259.787356539704i</v>
      </c>
      <c r="E1129" t="str">
        <f t="shared" si="308"/>
        <v>162.469534334268+0.0457267321492524i</v>
      </c>
      <c r="F1129" t="str">
        <f t="shared" si="309"/>
        <v>2.9099099059363-2437.94177109264i</v>
      </c>
      <c r="G1129" t="str">
        <f t="shared" si="310"/>
        <v>0.999999998634451-0.00003695334113756i</v>
      </c>
      <c r="H1129" t="str">
        <f t="shared" si="311"/>
        <v>470.607236727561+1.47504500726291i</v>
      </c>
      <c r="I1129" t="str">
        <f t="shared" si="312"/>
        <v>33.6189075766923-7767.85387798549i</v>
      </c>
      <c r="K1129" t="str">
        <f t="shared" si="313"/>
        <v>0.0106244666246239-0.0000702540752745978i</v>
      </c>
      <c r="L1129" t="str">
        <f t="shared" si="314"/>
        <v>0.00025-7.67692268525827i</v>
      </c>
      <c r="M1129" t="str">
        <f t="shared" si="315"/>
        <v>0.0025-2.0321265931566i</v>
      </c>
      <c r="N1129">
        <f t="shared" si="316"/>
        <v>90.404314422359604</v>
      </c>
      <c r="O1129">
        <f t="shared" si="317"/>
        <v>53.03491029067245</v>
      </c>
      <c r="P1129" s="3">
        <f t="shared" si="318"/>
        <v>53.03491029067245</v>
      </c>
      <c r="Q1129" s="3">
        <f t="shared" si="319"/>
        <v>-89.595685577640396</v>
      </c>
      <c r="R1129">
        <f t="shared" si="320"/>
        <v>90.404314422359604</v>
      </c>
      <c r="S1129">
        <f t="shared" si="321"/>
        <v>6.1263613685780857E-2</v>
      </c>
      <c r="T1129">
        <f t="shared" si="304"/>
        <v>53.03491029067245</v>
      </c>
    </row>
    <row r="1130" spans="1:20" x14ac:dyDescent="0.25">
      <c r="A1130">
        <f t="shared" si="305"/>
        <v>386.39337379725032</v>
      </c>
      <c r="B1130">
        <f t="shared" si="322"/>
        <v>61.496415417786821</v>
      </c>
      <c r="C1130" t="str">
        <f t="shared" si="306"/>
        <v>3.1647425060729-446.773735344979i</v>
      </c>
      <c r="D1130" t="str">
        <f t="shared" si="307"/>
        <v>3.47812497515149-258.803903934797i</v>
      </c>
      <c r="E1130" t="str">
        <f t="shared" si="308"/>
        <v>162.469534314331+0.0459005016258618i</v>
      </c>
      <c r="F1130" t="str">
        <f t="shared" si="309"/>
        <v>2.90990990590603-2428.71266378903i</v>
      </c>
      <c r="G1130" t="str">
        <f t="shared" si="310"/>
        <v>0.999999998624053-0.0000370937638334969i</v>
      </c>
      <c r="H1130" t="str">
        <f t="shared" si="311"/>
        <v>470.607381415066+1.48064982293453i</v>
      </c>
      <c r="I1130" t="str">
        <f t="shared" si="312"/>
        <v>33.6189045920091-7738.44993778134i</v>
      </c>
      <c r="K1130" t="str">
        <f t="shared" si="313"/>
        <v>0.010624462563507-0.0000705210096836338i</v>
      </c>
      <c r="L1130" t="str">
        <f t="shared" si="314"/>
        <v>0.00025-7.64786081416442i</v>
      </c>
      <c r="M1130" t="str">
        <f t="shared" si="315"/>
        <v>0.0025-2.02443374492588i</v>
      </c>
      <c r="N1130">
        <f t="shared" si="316"/>
        <v>90.405850527476815</v>
      </c>
      <c r="O1130">
        <f t="shared" si="317"/>
        <v>53.001970592100022</v>
      </c>
      <c r="P1130" s="3">
        <f t="shared" si="318"/>
        <v>53.001970592100022</v>
      </c>
      <c r="Q1130" s="3">
        <f t="shared" si="319"/>
        <v>-89.594149472523185</v>
      </c>
      <c r="R1130">
        <f t="shared" si="320"/>
        <v>90.405850527476815</v>
      </c>
      <c r="S1130">
        <f t="shared" si="321"/>
        <v>6.1496415417786818E-2</v>
      </c>
      <c r="T1130">
        <f t="shared" si="304"/>
        <v>53.001970592100022</v>
      </c>
    </row>
    <row r="1131" spans="1:20" x14ac:dyDescent="0.25">
      <c r="A1131">
        <f t="shared" si="305"/>
        <v>387.86166861767987</v>
      </c>
      <c r="B1131">
        <f t="shared" si="322"/>
        <v>61.730101796374413</v>
      </c>
      <c r="C1131" t="str">
        <f t="shared" si="306"/>
        <v>3.16474154410137-445.082550288084i</v>
      </c>
      <c r="D1131" t="str">
        <f t="shared" si="307"/>
        <v>3.47812497496227-257.824174310935i</v>
      </c>
      <c r="E1131" t="str">
        <f t="shared" si="308"/>
        <v>162.469534294242+0.0460749315168193i</v>
      </c>
      <c r="F1131" t="str">
        <f t="shared" si="309"/>
        <v>2.90990990587554-2419.51849433246i</v>
      </c>
      <c r="G1131" t="str">
        <f t="shared" si="310"/>
        <v>0.999999998613576-0.0000372347201356742i</v>
      </c>
      <c r="H1131" t="str">
        <f t="shared" si="311"/>
        <v>470.607527204324+1.48627593283894i</v>
      </c>
      <c r="I1131" t="str">
        <f t="shared" si="312"/>
        <v>33.6189015845951-7709.15731777825i</v>
      </c>
      <c r="K1131" t="str">
        <f t="shared" si="313"/>
        <v>0.0106244584714705-0.000070788958087826i</v>
      </c>
      <c r="L1131" t="str">
        <f t="shared" si="314"/>
        <v>0.00025-7.61890896011599i</v>
      </c>
      <c r="M1131" t="str">
        <f t="shared" si="315"/>
        <v>0.0025-2.01677001885424i</v>
      </c>
      <c r="N1131">
        <f t="shared" si="316"/>
        <v>90.407392466479024</v>
      </c>
      <c r="O1131">
        <f t="shared" si="317"/>
        <v>52.969030924955014</v>
      </c>
      <c r="P1131" s="3">
        <f t="shared" si="318"/>
        <v>52.969030924955014</v>
      </c>
      <c r="Q1131" s="3">
        <f t="shared" si="319"/>
        <v>-89.592607533520976</v>
      </c>
      <c r="R1131">
        <f t="shared" si="320"/>
        <v>90.407392466479024</v>
      </c>
      <c r="S1131">
        <f t="shared" si="321"/>
        <v>6.1730101796374413E-2</v>
      </c>
      <c r="T1131">
        <f t="shared" si="304"/>
        <v>52.969030924955014</v>
      </c>
    </row>
    <row r="1132" spans="1:20" x14ac:dyDescent="0.25">
      <c r="A1132">
        <f t="shared" si="305"/>
        <v>389.33554295842708</v>
      </c>
      <c r="B1132">
        <f t="shared" si="322"/>
        <v>61.964676183200638</v>
      </c>
      <c r="C1132" t="str">
        <f t="shared" si="306"/>
        <v>3.16474057480589-443.397767892991i</v>
      </c>
      <c r="D1132" t="str">
        <f t="shared" si="307"/>
        <v>3.47812497477161-256.848153574378i</v>
      </c>
      <c r="E1132" t="str">
        <f t="shared" si="308"/>
        <v>162.469534274002+0.0462500243327185i</v>
      </c>
      <c r="F1132" t="str">
        <f t="shared" si="309"/>
        <v>2.90990990584482-2410.35913046173i</v>
      </c>
      <c r="G1132" t="str">
        <f t="shared" si="310"/>
        <v>0.999999998603019-0.0000373762120717951i</v>
      </c>
      <c r="H1132" t="str">
        <f t="shared" si="311"/>
        <v>470.607674103717+1.49192341784767i</v>
      </c>
      <c r="I1132" t="str">
        <f t="shared" si="312"/>
        <v>33.618898554277-7679.97559659197i</v>
      </c>
      <c r="K1132" t="str">
        <f t="shared" si="313"/>
        <v>0.0106244543482792-0.0000710579243362876i</v>
      </c>
      <c r="L1132" t="str">
        <f t="shared" si="314"/>
        <v>0.00025-7.59006670663079i</v>
      </c>
      <c r="M1132" t="str">
        <f t="shared" si="315"/>
        <v>0.0025-2.00913530469639i</v>
      </c>
      <c r="N1132">
        <f t="shared" si="316"/>
        <v>90.408940261497094</v>
      </c>
      <c r="O1132">
        <f t="shared" si="317"/>
        <v>52.936091289476899</v>
      </c>
      <c r="P1132" s="3">
        <f t="shared" si="318"/>
        <v>52.936091289476899</v>
      </c>
      <c r="Q1132" s="3">
        <f t="shared" si="319"/>
        <v>-89.591059738502906</v>
      </c>
      <c r="R1132">
        <f t="shared" si="320"/>
        <v>90.408940261497094</v>
      </c>
      <c r="S1132">
        <f t="shared" si="321"/>
        <v>6.1964676183200638E-2</v>
      </c>
      <c r="T1132">
        <f t="shared" ref="T1132:T1195" si="323">P1132</f>
        <v>52.936091289476899</v>
      </c>
    </row>
    <row r="1133" spans="1:20" x14ac:dyDescent="0.25">
      <c r="A1133">
        <f t="shared" ref="A1133:A1196" si="324">2*PI()*B1133</f>
        <v>390.81501802166912</v>
      </c>
      <c r="B1133">
        <f t="shared" si="322"/>
        <v>62.200141952696804</v>
      </c>
      <c r="C1133" t="str">
        <f t="shared" ref="C1133:C1196" si="325">IMPRODUCT(D1133,E1133,$C$40,,K1133,$C$41)</f>
        <v>3.16473959813068-441.719363923532i</v>
      </c>
      <c r="D1133" t="str">
        <f t="shared" ref="D1133:D1196" si="326">IMDIV(IMPRODUCT($C$37,$C$38,COMPLEX(1,A1133/$C$38)),IMSUM(-1*A1133*A1133/$C$39,COMPLEX(0,1*A1133)))</f>
        <v>3.47812497457951-255.875827684741i</v>
      </c>
      <c r="E1133" t="str">
        <f t="shared" ref="E1133:E1196" si="327">IMDIV(IMPRODUCT(IMSUM(F1133,G1133),$C$29,H1133),IMSUM(1,I1133))</f>
        <v>162.469534253609+0.0464257825937328i</v>
      </c>
      <c r="F1133" t="str">
        <f t="shared" ref="F1133:F1196" si="328">IMDIV(IMPRODUCT($C$14,$C$15,COMPLEX(1,A1133/$C$15)),IMSUM(-1*A1133*A1133/$C$16,COMPLEX(0,A1133)))</f>
        <v>2.90990990581387-2401.23444041631i</v>
      </c>
      <c r="G1133" t="str">
        <f t="shared" ref="G1133:G1196" si="329">IMDIV(1,COMPLEX(1,A1133*$C$9*$C$10))</f>
        <v>0.999999998592382-0.0000375182416772688i</v>
      </c>
      <c r="H1133" t="str">
        <f t="shared" ref="H1133:H1196" si="330">IMDIV($C$3,IMSUM(K1133,COMPLEX(0,$C$28*A1133)))</f>
        <v>470.607822121704+1.49759235913905i</v>
      </c>
      <c r="I1133" t="str">
        <f t="shared" ref="I1133:I1196" si="331">IMPRODUCT(F1133,$C$29,H1133,$C$31)</f>
        <v>33.6188955008806-7650.90435443373i</v>
      </c>
      <c r="K1133" t="str">
        <f t="shared" ref="K1133:K1196" si="332">IF($C$26&lt;=0,IMDIV(1,IMSUM(IMDIV(1,L1133),1/$C$18)),IMDIV(1,IMSUM(IMDIV(1,L1133),1/$C$18,IMDIV(1,M1133))))</f>
        <v>0.0106244501936958-0.0000713279122927116i</v>
      </c>
      <c r="L1133" t="str">
        <f t="shared" ref="L1133:L1196" si="333">IMSUM($C$21/$C$22,IMDIV(1,COMPLEX(0,$C$20*$C$22*A1133)))</f>
        <v>0.00025-7.56133363880334i</v>
      </c>
      <c r="M1133" t="str">
        <f t="shared" ref="M1133:M1196" si="334">IMSUM($C$25/$C$26,IMDIV(1,COMPLEX(0,$C$24*$C$26*A1133)))</f>
        <v>0.0025-2.00152949262442i</v>
      </c>
      <c r="N1133">
        <f t="shared" ref="N1133:N1196" si="335">ABS(R1133)</f>
        <v>90.410493934745503</v>
      </c>
      <c r="O1133">
        <f t="shared" ref="O1133:O1196" si="336">ABS(P1133)</f>
        <v>52.903151685906558</v>
      </c>
      <c r="P1133" s="3">
        <f t="shared" ref="P1133:P1196" si="337">20*LOG10(IMABS(C1133))</f>
        <v>52.903151685906558</v>
      </c>
      <c r="Q1133" s="3">
        <f t="shared" ref="Q1133:Q1196" si="338">IMARGUMENT(C1133)*180/PI()</f>
        <v>-89.589506065254497</v>
      </c>
      <c r="R1133">
        <f t="shared" ref="R1133:R1196" si="339">IF(Q1133&lt;0,Q1133+180,Q1133-180)</f>
        <v>90.410493934745503</v>
      </c>
      <c r="S1133">
        <f t="shared" ref="S1133:S1196" si="340">B1133/1000</f>
        <v>6.2200141952696804E-2</v>
      </c>
      <c r="T1133">
        <f t="shared" si="323"/>
        <v>52.903151685906558</v>
      </c>
    </row>
    <row r="1134" spans="1:20" x14ac:dyDescent="0.25">
      <c r="A1134">
        <f t="shared" si="324"/>
        <v>392.30011509015145</v>
      </c>
      <c r="B1134">
        <f t="shared" ref="B1134:B1197" si="341">B1133*(1+B$42)</f>
        <v>62.43650249211705</v>
      </c>
      <c r="C1134" t="str">
        <f t="shared" si="325"/>
        <v>3.16473861401959-440.047314235301i</v>
      </c>
      <c r="D1134" t="str">
        <f t="shared" si="326"/>
        <v>3.47812497438596-254.907182654788i</v>
      </c>
      <c r="E1134" t="str">
        <f t="shared" si="327"/>
        <v>162.469534233062+0.0466022088296005i</v>
      </c>
      <c r="F1134" t="str">
        <f t="shared" si="328"/>
        <v>2.9099099057827-2392.14429293446i</v>
      </c>
      <c r="G1134" t="str">
        <f t="shared" si="329"/>
        <v>0.999999998581663-0.0000376608109952388i</v>
      </c>
      <c r="H1134" t="str">
        <f t="shared" si="330"/>
        <v>470.6079712668+1.50328283819933i</v>
      </c>
      <c r="I1134" t="str">
        <f t="shared" si="331"/>
        <v>33.6188924242298-7621.94317310388i</v>
      </c>
      <c r="K1134" t="str">
        <f t="shared" si="332"/>
        <v>0.0106244460074814-0.0000715989258354257i</v>
      </c>
      <c r="L1134" t="str">
        <f t="shared" si="333"/>
        <v>0.00025-7.53270934329883i</v>
      </c>
      <c r="M1134" t="str">
        <f t="shared" si="334"/>
        <v>0.0025-1.99395247322616i</v>
      </c>
      <c r="N1134">
        <f t="shared" si="335"/>
        <v>90.412053508522774</v>
      </c>
      <c r="O1134">
        <f t="shared" si="336"/>
        <v>52.870212114486833</v>
      </c>
      <c r="P1134" s="3">
        <f t="shared" si="337"/>
        <v>52.870212114486833</v>
      </c>
      <c r="Q1134" s="3">
        <f t="shared" si="338"/>
        <v>-89.587946491477226</v>
      </c>
      <c r="R1134">
        <f t="shared" si="339"/>
        <v>90.412053508522774</v>
      </c>
      <c r="S1134">
        <f t="shared" si="340"/>
        <v>6.2436502492117053E-2</v>
      </c>
      <c r="T1134">
        <f t="shared" si="323"/>
        <v>52.870212114486833</v>
      </c>
    </row>
    <row r="1135" spans="1:20" x14ac:dyDescent="0.25">
      <c r="A1135">
        <f t="shared" si="324"/>
        <v>393.79085552749405</v>
      </c>
      <c r="B1135">
        <f t="shared" si="341"/>
        <v>62.673761201587098</v>
      </c>
      <c r="C1135" t="str">
        <f t="shared" si="325"/>
        <v>3.16473762241594-438.3815947753i</v>
      </c>
      <c r="D1135" t="str">
        <f t="shared" si="326"/>
        <v>3.47812497419092-253.942204550237i</v>
      </c>
      <c r="E1135" t="str">
        <f t="shared" si="327"/>
        <v>162.469534212358+0.0467793055797088i</v>
      </c>
      <c r="F1135" t="str">
        <f t="shared" si="328"/>
        <v>2.90990990575125-2383.08855725137i</v>
      </c>
      <c r="G1135" t="str">
        <f t="shared" si="329"/>
        <v>0.999999998570863-0.0000378039220766124i</v>
      </c>
      <c r="H1135" t="str">
        <f t="shared" si="330"/>
        <v>470.608121547589+1.50899493682388i</v>
      </c>
      <c r="I1135" t="str">
        <f t="shared" si="331"/>
        <v>33.6188893241476-7593.09163598616i</v>
      </c>
      <c r="K1135" t="str">
        <f t="shared" si="332"/>
        <v>0.0106244417893952-0.0000718709688574482i</v>
      </c>
      <c r="L1135" t="str">
        <f t="shared" si="333"/>
        <v>0.00025-7.5041934083471i</v>
      </c>
      <c r="M1135" t="str">
        <f t="shared" si="334"/>
        <v>0.0025-1.98640413750364i</v>
      </c>
      <c r="N1135">
        <f t="shared" si="335"/>
        <v>90.413619005211643</v>
      </c>
      <c r="O1135">
        <f t="shared" si="336"/>
        <v>52.8372725754624</v>
      </c>
      <c r="P1135" s="3">
        <f t="shared" si="337"/>
        <v>52.8372725754624</v>
      </c>
      <c r="Q1135" s="3">
        <f t="shared" si="338"/>
        <v>-89.586380994788357</v>
      </c>
      <c r="R1135">
        <f t="shared" si="339"/>
        <v>90.413619005211643</v>
      </c>
      <c r="S1135">
        <f t="shared" si="340"/>
        <v>6.2673761201587103E-2</v>
      </c>
      <c r="T1135">
        <f t="shared" si="323"/>
        <v>52.8372725754624</v>
      </c>
    </row>
    <row r="1136" spans="1:20" x14ac:dyDescent="0.25">
      <c r="A1136">
        <f t="shared" si="324"/>
        <v>395.28726077849859</v>
      </c>
      <c r="B1136">
        <f t="shared" si="341"/>
        <v>62.911921494153134</v>
      </c>
      <c r="C1136" t="str">
        <f t="shared" si="325"/>
        <v>3.16473662326281-436.722181581602i</v>
      </c>
      <c r="D1136" t="str">
        <f t="shared" si="326"/>
        <v>3.4781249739944-252.980879489552i</v>
      </c>
      <c r="E1136" t="str">
        <f t="shared" si="327"/>
        <v>162.4695341915+0.0469570753930769i</v>
      </c>
      <c r="F1136" t="str">
        <f t="shared" si="328"/>
        <v>2.90990990571957-2374.06710309723i</v>
      </c>
      <c r="G1136" t="str">
        <f t="shared" si="329"/>
        <v>0.999999998559981-0.0000379475769800907i</v>
      </c>
      <c r="H1136" t="str">
        <f t="shared" si="330"/>
        <v>470.608272972716+1.51472873711831i</v>
      </c>
      <c r="I1136" t="str">
        <f t="shared" si="331"/>
        <v>33.618886200455-7564.34932804145i</v>
      </c>
      <c r="K1136" t="str">
        <f t="shared" si="332"/>
        <v>0.0106244375391946-0.0000721440452665419i</v>
      </c>
      <c r="L1136" t="str">
        <f t="shared" si="333"/>
        <v>0.00025-7.47578542373689i</v>
      </c>
      <c r="M1136" t="str">
        <f t="shared" si="334"/>
        <v>0.0025-1.97888437687153i</v>
      </c>
      <c r="N1136">
        <f t="shared" si="335"/>
        <v>90.415190447279542</v>
      </c>
      <c r="O1136">
        <f t="shared" si="336"/>
        <v>52.804333069079973</v>
      </c>
      <c r="P1136" s="3">
        <f t="shared" si="337"/>
        <v>52.804333069079973</v>
      </c>
      <c r="Q1136" s="3">
        <f t="shared" si="338"/>
        <v>-89.584809552720458</v>
      </c>
      <c r="R1136">
        <f t="shared" si="339"/>
        <v>90.415190447279542</v>
      </c>
      <c r="S1136">
        <f t="shared" si="340"/>
        <v>6.2911921494153131E-2</v>
      </c>
      <c r="T1136">
        <f t="shared" si="323"/>
        <v>52.804333069079973</v>
      </c>
    </row>
    <row r="1137" spans="1:20" x14ac:dyDescent="0.25">
      <c r="A1137">
        <f t="shared" si="324"/>
        <v>396.78935236945688</v>
      </c>
      <c r="B1137">
        <f t="shared" si="341"/>
        <v>63.150986795830917</v>
      </c>
      <c r="C1137" t="str">
        <f t="shared" si="325"/>
        <v>3.16473561650258-435.069050782974i</v>
      </c>
      <c r="D1137" t="str">
        <f t="shared" si="326"/>
        <v>3.47812497379638-252.023193643751i</v>
      </c>
      <c r="E1137" t="str">
        <f t="shared" si="327"/>
        <v>162.469534170482+0.0471355208284577i</v>
      </c>
      <c r="F1137" t="str">
        <f t="shared" si="328"/>
        <v>2.90990990568768-2365.07980069541i</v>
      </c>
      <c r="G1137" t="str">
        <f t="shared" si="329"/>
        <v>0.999999998549016-0.0000380917777721974i</v>
      </c>
      <c r="H1137" t="str">
        <f t="shared" si="330"/>
        <v>470.608425550902+1.52048432149973i</v>
      </c>
      <c r="I1137" t="str">
        <f t="shared" si="331"/>
        <v>33.6188830529731-7535.71583580218i</v>
      </c>
      <c r="K1137" t="str">
        <f t="shared" si="332"/>
        <v>0.010624433256635-0.000072418158985271i</v>
      </c>
      <c r="L1137" t="str">
        <f t="shared" si="333"/>
        <v>0.00025-7.44748498080983i</v>
      </c>
      <c r="M1137" t="str">
        <f t="shared" si="334"/>
        <v>0.0025-1.97139308315554i</v>
      </c>
      <c r="N1137">
        <f t="shared" si="335"/>
        <v>90.416767857278742</v>
      </c>
      <c r="O1137">
        <f t="shared" si="336"/>
        <v>52.771393595587654</v>
      </c>
      <c r="P1137" s="3">
        <f t="shared" si="337"/>
        <v>52.771393595587654</v>
      </c>
      <c r="Q1137" s="3">
        <f t="shared" si="338"/>
        <v>-89.583232142721258</v>
      </c>
      <c r="R1137">
        <f t="shared" si="339"/>
        <v>90.416767857278742</v>
      </c>
      <c r="S1137">
        <f t="shared" si="340"/>
        <v>6.3150986795830921E-2</v>
      </c>
      <c r="T1137">
        <f t="shared" si="323"/>
        <v>52.771393595587654</v>
      </c>
    </row>
    <row r="1138" spans="1:20" x14ac:dyDescent="0.25">
      <c r="A1138">
        <f t="shared" si="324"/>
        <v>398.29715190846082</v>
      </c>
      <c r="B1138">
        <f t="shared" si="341"/>
        <v>63.390960545655076</v>
      </c>
      <c r="C1138" t="str">
        <f t="shared" si="325"/>
        <v>3.16473460207746-433.422178598589i</v>
      </c>
      <c r="D1138" t="str">
        <f t="shared" si="326"/>
        <v>3.47812497359684-251.0691332362i</v>
      </c>
      <c r="E1138" t="str">
        <f t="shared" si="327"/>
        <v>162.469534149307+0.047314644454303i</v>
      </c>
      <c r="F1138" t="str">
        <f t="shared" si="328"/>
        <v>2.90990990565552-2356.12652076053i</v>
      </c>
      <c r="G1138" t="str">
        <f t="shared" si="329"/>
        <v>0.999999998537968-0.0000382365265273092i</v>
      </c>
      <c r="H1138" t="str">
        <f t="shared" si="330"/>
        <v>470.608579290921+1.52626177269781i</v>
      </c>
      <c r="I1138" t="str">
        <f t="shared" si="331"/>
        <v>33.6188798815198-7507.19074736578i</v>
      </c>
      <c r="K1138" t="str">
        <f t="shared" si="332"/>
        <v>0.0106244289414702-0.0000726933139510558i</v>
      </c>
      <c r="L1138" t="str">
        <f t="shared" si="333"/>
        <v>0.00025-7.4192916724545i</v>
      </c>
      <c r="M1138" t="str">
        <f t="shared" si="334"/>
        <v>0.0025-1.9639301485909i</v>
      </c>
      <c r="N1138">
        <f t="shared" si="335"/>
        <v>90.418351257846766</v>
      </c>
      <c r="O1138">
        <f t="shared" si="336"/>
        <v>52.738454155236091</v>
      </c>
      <c r="P1138" s="3">
        <f t="shared" si="337"/>
        <v>52.738454155236091</v>
      </c>
      <c r="Q1138" s="3">
        <f t="shared" si="338"/>
        <v>-89.581648742153234</v>
      </c>
      <c r="R1138">
        <f t="shared" si="339"/>
        <v>90.418351257846766</v>
      </c>
      <c r="S1138">
        <f t="shared" si="340"/>
        <v>6.3390960545655073E-2</v>
      </c>
      <c r="T1138">
        <f t="shared" si="323"/>
        <v>52.738454155236091</v>
      </c>
    </row>
    <row r="1139" spans="1:20" x14ac:dyDescent="0.25">
      <c r="A1139">
        <f t="shared" si="324"/>
        <v>399.81068108571299</v>
      </c>
      <c r="B1139">
        <f t="shared" si="341"/>
        <v>63.631846195728571</v>
      </c>
      <c r="C1139" t="str">
        <f t="shared" si="325"/>
        <v>3.16473357992904-431.781541337624i</v>
      </c>
      <c r="D1139" t="str">
        <f t="shared" si="326"/>
        <v>3.47812497339582-250.118684542422i</v>
      </c>
      <c r="E1139" t="str">
        <f t="shared" si="327"/>
        <v>162.46953412797+0.0474944488488701i</v>
      </c>
      <c r="F1139" t="str">
        <f t="shared" si="328"/>
        <v>2.90990990562314-2347.20713449666i</v>
      </c>
      <c r="G1139" t="str">
        <f t="shared" si="329"/>
        <v>0.999999998526836-0.0000383818253276857i</v>
      </c>
      <c r="H1139" t="str">
        <f t="shared" si="330"/>
        <v>470.608734201624+1.53206117375609i</v>
      </c>
      <c r="I1139" t="str">
        <f t="shared" si="331"/>
        <v>33.6188766859134-7478.77365238938i</v>
      </c>
      <c r="K1139" t="str">
        <f t="shared" si="332"/>
        <v>0.0106244245934519-0.0000729695141162299i</v>
      </c>
      <c r="L1139" t="str">
        <f t="shared" si="333"/>
        <v>0.00025-7.39120509310072i</v>
      </c>
      <c r="M1139" t="str">
        <f t="shared" si="334"/>
        <v>0.0025-1.95649546582077i</v>
      </c>
      <c r="N1139">
        <f t="shared" si="335"/>
        <v>90.41994067170674</v>
      </c>
      <c r="O1139">
        <f t="shared" si="336"/>
        <v>52.705514748277238</v>
      </c>
      <c r="P1139" s="3">
        <f t="shared" si="337"/>
        <v>52.705514748277238</v>
      </c>
      <c r="Q1139" s="3">
        <f t="shared" si="338"/>
        <v>-89.58005932829326</v>
      </c>
      <c r="R1139">
        <f t="shared" si="339"/>
        <v>90.41994067170674</v>
      </c>
      <c r="S1139">
        <f t="shared" si="340"/>
        <v>6.3631846195728564E-2</v>
      </c>
      <c r="T1139">
        <f t="shared" si="323"/>
        <v>52.705514748277238</v>
      </c>
    </row>
    <row r="1140" spans="1:20" x14ac:dyDescent="0.25">
      <c r="A1140">
        <f t="shared" si="324"/>
        <v>401.32996167383874</v>
      </c>
      <c r="B1140">
        <f t="shared" si="341"/>
        <v>63.873647211272342</v>
      </c>
      <c r="C1140" t="str">
        <f t="shared" si="325"/>
        <v>3.16473254999859-430.147115398972i</v>
      </c>
      <c r="D1140" t="str">
        <f t="shared" si="326"/>
        <v>3.47812497319324-249.171833889891i</v>
      </c>
      <c r="E1140" t="str">
        <f t="shared" si="327"/>
        <v>162.469534106474+0.0476749366001991i</v>
      </c>
      <c r="F1140" t="str">
        <f t="shared" si="328"/>
        <v>2.9099099055905-2338.32151359544i</v>
      </c>
      <c r="G1140" t="str">
        <f t="shared" si="329"/>
        <v>0.999999998515618-0.0000385276762634987i</v>
      </c>
      <c r="H1140" t="str">
        <f t="shared" si="330"/>
        <v>470.608890291923+1.537882608033i</v>
      </c>
      <c r="I1140" t="str">
        <f t="shared" si="331"/>
        <v>33.6188734659689-7450.46414208352i</v>
      </c>
      <c r="K1140" t="str">
        <f t="shared" si="332"/>
        <v>0.0106244202123301-0.0000732467634480936i</v>
      </c>
      <c r="L1140" t="str">
        <f t="shared" si="333"/>
        <v>0.00025-7.3632248387136i</v>
      </c>
      <c r="M1140" t="str">
        <f t="shared" si="334"/>
        <v>0.0025-1.94908892789478i</v>
      </c>
      <c r="N1140">
        <f t="shared" si="335"/>
        <v>90.421536121667671</v>
      </c>
      <c r="O1140">
        <f t="shared" si="336"/>
        <v>52.672575374965504</v>
      </c>
      <c r="P1140" s="3">
        <f t="shared" si="337"/>
        <v>52.672575374965504</v>
      </c>
      <c r="Q1140" s="3">
        <f t="shared" si="338"/>
        <v>-89.578463878332329</v>
      </c>
      <c r="R1140">
        <f t="shared" si="339"/>
        <v>90.421536121667671</v>
      </c>
      <c r="S1140">
        <f t="shared" si="340"/>
        <v>6.3873647211272339E-2</v>
      </c>
      <c r="T1140">
        <f t="shared" si="323"/>
        <v>52.672575374965504</v>
      </c>
    </row>
    <row r="1141" spans="1:20" x14ac:dyDescent="0.25">
      <c r="A1141">
        <f t="shared" si="324"/>
        <v>402.85501552819937</v>
      </c>
      <c r="B1141">
        <f t="shared" si="341"/>
        <v>64.116367070675182</v>
      </c>
      <c r="C1141" t="str">
        <f t="shared" si="325"/>
        <v>3.16473151222676-428.518877270854i</v>
      </c>
      <c r="D1141" t="str">
        <f t="shared" si="326"/>
        <v>3.47812497298912-248.228567657844i</v>
      </c>
      <c r="E1141" t="str">
        <f t="shared" si="327"/>
        <v>162.469534084814+0.0478561103062007i</v>
      </c>
      <c r="F1141" t="str">
        <f t="shared" si="328"/>
        <v>2.90990990555761-2329.46953023422i</v>
      </c>
      <c r="G1141" t="str">
        <f t="shared" si="329"/>
        <v>0.999999998504315-0.0000386740814328629i</v>
      </c>
      <c r="H1141" t="str">
        <f t="shared" si="330"/>
        <v>470.609047570803+1.54372615920326i</v>
      </c>
      <c r="I1141" t="str">
        <f t="shared" si="331"/>
        <v>33.6188702215017-7422.26180920639i</v>
      </c>
      <c r="K1141" t="str">
        <f t="shared" si="332"/>
        <v>0.0106244157978527-0.0000735250659289738i</v>
      </c>
      <c r="L1141" t="str">
        <f t="shared" si="333"/>
        <v>0.00025-7.33535050678778i</v>
      </c>
      <c r="M1141" t="str">
        <f t="shared" si="334"/>
        <v>0.0025-1.94171042826736i</v>
      </c>
      <c r="N1141">
        <f t="shared" si="335"/>
        <v>90.42313763062468</v>
      </c>
      <c r="O1141">
        <f t="shared" si="336"/>
        <v>52.639636035556705</v>
      </c>
      <c r="P1141" s="3">
        <f t="shared" si="337"/>
        <v>52.639636035556705</v>
      </c>
      <c r="Q1141" s="3">
        <f t="shared" si="338"/>
        <v>-89.57686236937532</v>
      </c>
      <c r="R1141">
        <f t="shared" si="339"/>
        <v>90.42313763062468</v>
      </c>
      <c r="S1141">
        <f t="shared" si="340"/>
        <v>6.4116367070675181E-2</v>
      </c>
      <c r="T1141">
        <f t="shared" si="323"/>
        <v>52.639636035556705</v>
      </c>
    </row>
    <row r="1142" spans="1:20" x14ac:dyDescent="0.25">
      <c r="A1142">
        <f t="shared" si="324"/>
        <v>404.38586458720653</v>
      </c>
      <c r="B1142">
        <f t="shared" si="341"/>
        <v>64.360009265543752</v>
      </c>
      <c r="C1142" t="str">
        <f t="shared" si="325"/>
        <v>3.1647304665539-426.896803530522i</v>
      </c>
      <c r="D1142" t="str">
        <f t="shared" si="326"/>
        <v>3.47812497278343-247.288872277079i</v>
      </c>
      <c r="E1142" t="str">
        <f t="shared" si="327"/>
        <v>162.469534062991+0.0480379725746602i</v>
      </c>
      <c r="F1142" t="str">
        <f t="shared" si="328"/>
        <v>2.90990990552446-2320.65105707425i</v>
      </c>
      <c r="G1142" t="str">
        <f t="shared" si="329"/>
        <v>0.999999998492927-0.0000388210429418656i</v>
      </c>
      <c r="H1142" t="str">
        <f t="shared" si="330"/>
        <v>470.609206047315+1.5495919112589i</v>
      </c>
      <c r="I1142" t="str">
        <f t="shared" si="331"/>
        <v>33.6188669523248-7394.16624805798i</v>
      </c>
      <c r="K1142" t="str">
        <f t="shared" si="332"/>
        <v>0.0106244113497658-0.0000738044255562777i</v>
      </c>
      <c r="L1142" t="str">
        <f t="shared" si="333"/>
        <v>0.00025-7.30758169634169i</v>
      </c>
      <c r="M1142" t="str">
        <f t="shared" si="334"/>
        <v>0.0025-1.93435986079633i</v>
      </c>
      <c r="N1142">
        <f t="shared" si="335"/>
        <v>90.424745221559519</v>
      </c>
      <c r="O1142">
        <f t="shared" si="336"/>
        <v>52.606696730308997</v>
      </c>
      <c r="P1142" s="3">
        <f t="shared" si="337"/>
        <v>52.606696730308997</v>
      </c>
      <c r="Q1142" s="3">
        <f t="shared" si="338"/>
        <v>-89.575254778440481</v>
      </c>
      <c r="R1142">
        <f t="shared" si="339"/>
        <v>90.424745221559519</v>
      </c>
      <c r="S1142">
        <f t="shared" si="340"/>
        <v>6.4360009265543749E-2</v>
      </c>
      <c r="T1142">
        <f t="shared" si="323"/>
        <v>52.606696730308997</v>
      </c>
    </row>
    <row r="1143" spans="1:20" x14ac:dyDescent="0.25">
      <c r="A1143">
        <f t="shared" si="324"/>
        <v>405.92253087263794</v>
      </c>
      <c r="B1143">
        <f t="shared" si="341"/>
        <v>64.604577300752823</v>
      </c>
      <c r="C1143" t="str">
        <f t="shared" si="325"/>
        <v>3.16472941291993-425.280870843897i</v>
      </c>
      <c r="D1143" t="str">
        <f t="shared" si="326"/>
        <v>3.47812497257619-246.352734229762i</v>
      </c>
      <c r="E1143" t="str">
        <f t="shared" si="327"/>
        <v>162.469534041002+0.0482205260232826i</v>
      </c>
      <c r="F1143" t="str">
        <f t="shared" si="328"/>
        <v>2.90990990549106-2311.86596725884i</v>
      </c>
      <c r="G1143" t="str">
        <f t="shared" si="329"/>
        <v>0.999999998481451-0.0000389685629045975i</v>
      </c>
      <c r="H1143" t="str">
        <f t="shared" si="330"/>
        <v>470.609365730576+1.55547994851051i</v>
      </c>
      <c r="I1143" t="str">
        <f t="shared" si="331"/>
        <v>33.6188636582497-7366.17705447421i</v>
      </c>
      <c r="K1143" t="str">
        <f t="shared" si="332"/>
        <v>0.0106244068678136-0.0000740848463425501i</v>
      </c>
      <c r="L1143" t="str">
        <f t="shared" si="333"/>
        <v>0.00025-7.27991800791162i</v>
      </c>
      <c r="M1143" t="str">
        <f t="shared" si="334"/>
        <v>0.0025-1.92703711974132i</v>
      </c>
      <c r="N1143">
        <f t="shared" si="335"/>
        <v>90.426358917540696</v>
      </c>
      <c r="O1143">
        <f t="shared" si="336"/>
        <v>52.573757459482295</v>
      </c>
      <c r="P1143" s="3">
        <f t="shared" si="337"/>
        <v>52.573757459482295</v>
      </c>
      <c r="Q1143" s="3">
        <f t="shared" si="338"/>
        <v>-89.573641082459304</v>
      </c>
      <c r="R1143">
        <f t="shared" si="339"/>
        <v>90.426358917540696</v>
      </c>
      <c r="S1143">
        <f t="shared" si="340"/>
        <v>6.4604577300752822E-2</v>
      </c>
      <c r="T1143">
        <f t="shared" si="323"/>
        <v>52.573757459482295</v>
      </c>
    </row>
    <row r="1144" spans="1:20" x14ac:dyDescent="0.25">
      <c r="A1144">
        <f t="shared" si="324"/>
        <v>407.465036489954</v>
      </c>
      <c r="B1144">
        <f t="shared" si="341"/>
        <v>64.850074694495689</v>
      </c>
      <c r="C1144" t="str">
        <f t="shared" si="325"/>
        <v>3.16472835126426-423.671055965249i</v>
      </c>
      <c r="D1144" t="str">
        <f t="shared" si="326"/>
        <v>3.47812497236739-245.420140049234i</v>
      </c>
      <c r="E1144" t="str">
        <f t="shared" si="327"/>
        <v>162.469534018848+0.0484037732797359i</v>
      </c>
      <c r="F1144" t="str">
        <f t="shared" si="328"/>
        <v>2.90990990545742-2303.11413441151i</v>
      </c>
      <c r="G1144" t="str">
        <f t="shared" si="329"/>
        <v>0.999999998469888-0.0000391166434431828i</v>
      </c>
      <c r="H1144" t="str">
        <f t="shared" si="330"/>
        <v>470.609526629777+1.56139035558848i</v>
      </c>
      <c r="I1144" t="str">
        <f t="shared" si="331"/>
        <v>33.6188603390866-7338.29382582111i</v>
      </c>
      <c r="K1144" t="str">
        <f t="shared" si="332"/>
        <v>0.0106244023517383-0.0000743663323155318i</v>
      </c>
      <c r="L1144" t="str">
        <f t="shared" si="333"/>
        <v>0.00025-7.25235904354618i</v>
      </c>
      <c r="M1144" t="str">
        <f t="shared" si="334"/>
        <v>0.0025-1.91974209976222i</v>
      </c>
      <c r="N1144">
        <f t="shared" si="335"/>
        <v>90.427978741723948</v>
      </c>
      <c r="O1144">
        <f t="shared" si="336"/>
        <v>52.540818223338668</v>
      </c>
      <c r="P1144" s="3">
        <f t="shared" si="337"/>
        <v>52.540818223338668</v>
      </c>
      <c r="Q1144" s="3">
        <f t="shared" si="338"/>
        <v>-89.572021258276052</v>
      </c>
      <c r="R1144">
        <f t="shared" si="339"/>
        <v>90.427978741723948</v>
      </c>
      <c r="S1144">
        <f t="shared" si="340"/>
        <v>6.4850074694495691E-2</v>
      </c>
      <c r="T1144">
        <f t="shared" si="323"/>
        <v>52.540818223338668</v>
      </c>
    </row>
    <row r="1145" spans="1:20" x14ac:dyDescent="0.25">
      <c r="A1145">
        <f t="shared" si="324"/>
        <v>409.01340362861589</v>
      </c>
      <c r="B1145">
        <f t="shared" si="341"/>
        <v>65.096504978334778</v>
      </c>
      <c r="C1145" t="str">
        <f t="shared" si="325"/>
        <v>3.16472728152574-422.067335736846i</v>
      </c>
      <c r="D1145" t="str">
        <f t="shared" si="326"/>
        <v>3.47812497215699-244.491076319814i</v>
      </c>
      <c r="E1145" t="str">
        <f t="shared" si="327"/>
        <v>162.469533996527+0.0485877169816938i</v>
      </c>
      <c r="F1145" t="str">
        <f t="shared" si="328"/>
        <v>2.90990990542352-2294.39543263422i</v>
      </c>
      <c r="G1145" t="str">
        <f t="shared" si="329"/>
        <v>0.999999998458237-0.0000392652866878093i</v>
      </c>
      <c r="H1145" t="str">
        <f t="shared" si="330"/>
        <v>470.609688754178+1.56732321744423i</v>
      </c>
      <c r="I1145" t="str">
        <f t="shared" si="331"/>
        <v>33.6188569946452-7310.51616098915i</v>
      </c>
      <c r="K1145" t="str">
        <f t="shared" si="332"/>
        <v>0.0106243978012801-0.0000746488875182152i</v>
      </c>
      <c r="L1145" t="str">
        <f t="shared" si="333"/>
        <v>0.00025-7.2249044068003i</v>
      </c>
      <c r="M1145" t="str">
        <f t="shared" si="334"/>
        <v>0.0025-1.91247469591773i</v>
      </c>
      <c r="N1145">
        <f t="shared" si="335"/>
        <v>90.429604717352504</v>
      </c>
      <c r="O1145">
        <f t="shared" si="336"/>
        <v>52.507879022142035</v>
      </c>
      <c r="P1145" s="3">
        <f t="shared" si="337"/>
        <v>52.507879022142035</v>
      </c>
      <c r="Q1145" s="3">
        <f t="shared" si="338"/>
        <v>-89.570395282647496</v>
      </c>
      <c r="R1145">
        <f t="shared" si="339"/>
        <v>90.429604717352504</v>
      </c>
      <c r="S1145">
        <f t="shared" si="340"/>
        <v>6.5096504978334774E-2</v>
      </c>
      <c r="T1145">
        <f t="shared" si="323"/>
        <v>52.507879022142035</v>
      </c>
    </row>
    <row r="1146" spans="1:20" x14ac:dyDescent="0.25">
      <c r="A1146">
        <f t="shared" si="324"/>
        <v>410.56765456240464</v>
      </c>
      <c r="B1146">
        <f t="shared" si="341"/>
        <v>65.343871697252453</v>
      </c>
      <c r="C1146" t="str">
        <f t="shared" si="325"/>
        <v>3.16472620364286-420.469687088632i</v>
      </c>
      <c r="D1146" t="str">
        <f t="shared" si="326"/>
        <v>3.47812497194497-243.565529676609i</v>
      </c>
      <c r="E1146" t="str">
        <f t="shared" si="327"/>
        <v>162.469533974037+0.0487723597768548i</v>
      </c>
      <c r="F1146" t="str">
        <f t="shared" si="328"/>
        <v>2.90990990538937-2285.70973650551i</v>
      </c>
      <c r="G1146" t="str">
        <f t="shared" si="329"/>
        <v>0.999999998446498-0.0000394144947767603i</v>
      </c>
      <c r="H1146" t="str">
        <f t="shared" si="330"/>
        <v>470.609852113106+1.57327861935127i</v>
      </c>
      <c r="I1146" t="str">
        <f t="shared" si="331"/>
        <v>33.6188536247319-7282.84366038723i</v>
      </c>
      <c r="K1146" t="str">
        <f t="shared" si="332"/>
        <v>0.0106243932161773-0.0000749325160089014i</v>
      </c>
      <c r="L1146" t="str">
        <f t="shared" si="333"/>
        <v>0.00025-7.19755370272993i</v>
      </c>
      <c r="M1146" t="str">
        <f t="shared" si="334"/>
        <v>0.0025-1.90523480366381i</v>
      </c>
      <c r="N1146">
        <f t="shared" si="335"/>
        <v>90.431236867757335</v>
      </c>
      <c r="O1146">
        <f t="shared" si="336"/>
        <v>52.474939856158329</v>
      </c>
      <c r="P1146" s="3">
        <f t="shared" si="337"/>
        <v>52.474939856158329</v>
      </c>
      <c r="Q1146" s="3">
        <f t="shared" si="338"/>
        <v>-89.568763132242665</v>
      </c>
      <c r="R1146">
        <f t="shared" si="339"/>
        <v>90.431236867757335</v>
      </c>
      <c r="S1146">
        <f t="shared" si="340"/>
        <v>6.5343871697252448E-2</v>
      </c>
      <c r="T1146">
        <f t="shared" si="323"/>
        <v>52.474939856158329</v>
      </c>
    </row>
    <row r="1147" spans="1:20" x14ac:dyDescent="0.25">
      <c r="A1147">
        <f t="shared" si="324"/>
        <v>412.12781164974177</v>
      </c>
      <c r="B1147">
        <f t="shared" si="341"/>
        <v>65.592178409702015</v>
      </c>
      <c r="C1147" t="str">
        <f t="shared" si="325"/>
        <v>3.16472511755363-418.878087037891i</v>
      </c>
      <c r="D1147" t="str">
        <f t="shared" si="326"/>
        <v>3.47812497173135-242.643486805319i</v>
      </c>
      <c r="E1147" t="str">
        <f t="shared" si="327"/>
        <v>162.469533951377+0.0489577043230044i</v>
      </c>
      <c r="F1147" t="str">
        <f t="shared" si="328"/>
        <v>2.90990990535492-2277.05692107874i</v>
      </c>
      <c r="G1147" t="str">
        <f t="shared" si="329"/>
        <v>0.999999998434669-0.000039564269856444i</v>
      </c>
      <c r="H1147" t="str">
        <f t="shared" si="330"/>
        <v>470.610016715968+1.57925664690664i</v>
      </c>
      <c r="I1147" t="str">
        <f t="shared" si="331"/>
        <v>33.6188502291536-7255.27592593729i</v>
      </c>
      <c r="K1147" t="str">
        <f t="shared" si="332"/>
        <v>0.0106243885961661-0.0000752172218612597i</v>
      </c>
      <c r="L1147" t="str">
        <f t="shared" si="333"/>
        <v>0.00025-7.17030653788596i</v>
      </c>
      <c r="M1147" t="str">
        <f t="shared" si="334"/>
        <v>0.0025-1.89802231885217i</v>
      </c>
      <c r="N1147">
        <f t="shared" si="335"/>
        <v>90.432875216357658</v>
      </c>
      <c r="O1147">
        <f t="shared" si="336"/>
        <v>52.442000725655483</v>
      </c>
      <c r="P1147" s="3">
        <f t="shared" si="337"/>
        <v>52.442000725655483</v>
      </c>
      <c r="Q1147" s="3">
        <f t="shared" si="338"/>
        <v>-89.567124783642342</v>
      </c>
      <c r="R1147">
        <f t="shared" si="339"/>
        <v>90.432875216357658</v>
      </c>
      <c r="S1147">
        <f t="shared" si="340"/>
        <v>6.5592178409702009E-2</v>
      </c>
      <c r="T1147">
        <f t="shared" si="323"/>
        <v>52.442000725655483</v>
      </c>
    </row>
    <row r="1148" spans="1:20" x14ac:dyDescent="0.25">
      <c r="A1148">
        <f t="shared" si="324"/>
        <v>413.69389733401084</v>
      </c>
      <c r="B1148">
        <f t="shared" si="341"/>
        <v>65.84142868765889</v>
      </c>
      <c r="C1148" t="str">
        <f t="shared" si="325"/>
        <v>3.16472402319556-417.292512688916i</v>
      </c>
      <c r="D1148" t="str">
        <f t="shared" si="326"/>
        <v>3.4781249715161-241.724934442047i</v>
      </c>
      <c r="E1148" t="str">
        <f t="shared" si="327"/>
        <v>162.469533928544+0.0491437532880372i</v>
      </c>
      <c r="F1148" t="str">
        <f t="shared" si="328"/>
        <v>2.90990990532027-2268.43686188023i</v>
      </c>
      <c r="G1148" t="str">
        <f t="shared" si="329"/>
        <v>0.999999998422749-0.0000397146140814251i</v>
      </c>
      <c r="H1148" t="str">
        <f t="shared" si="330"/>
        <v>470.610182572232+1.58525738603195i</v>
      </c>
      <c r="I1148" t="str">
        <f t="shared" si="331"/>
        <v>33.6188468077145-7227.81256106807i</v>
      </c>
      <c r="K1148" t="str">
        <f t="shared" si="332"/>
        <v>0.0106243839409808-0.0000755030091643831i</v>
      </c>
      <c r="L1148" t="str">
        <f t="shared" si="333"/>
        <v>0.00025-7.14316252030882i</v>
      </c>
      <c r="M1148" t="str">
        <f t="shared" si="334"/>
        <v>0.0025-1.8908371377288i</v>
      </c>
      <c r="N1148">
        <f t="shared" si="335"/>
        <v>90.434519786661127</v>
      </c>
      <c r="O1148">
        <f t="shared" si="336"/>
        <v>52.409061630903444</v>
      </c>
      <c r="P1148" s="3">
        <f t="shared" si="337"/>
        <v>52.409061630903444</v>
      </c>
      <c r="Q1148" s="3">
        <f t="shared" si="338"/>
        <v>-89.565480213338873</v>
      </c>
      <c r="R1148">
        <f t="shared" si="339"/>
        <v>90.434519786661127</v>
      </c>
      <c r="S1148">
        <f t="shared" si="340"/>
        <v>6.5841428687658896E-2</v>
      </c>
      <c r="T1148">
        <f t="shared" si="323"/>
        <v>52.409061630903444</v>
      </c>
    </row>
    <row r="1149" spans="1:20" x14ac:dyDescent="0.25">
      <c r="A1149">
        <f t="shared" si="324"/>
        <v>415.26593414388003</v>
      </c>
      <c r="B1149">
        <f t="shared" si="341"/>
        <v>66.091626116671989</v>
      </c>
      <c r="C1149" t="str">
        <f t="shared" si="325"/>
        <v>3.16472292050579-415.712941232702i</v>
      </c>
      <c r="D1149" t="str">
        <f t="shared" si="326"/>
        <v>3.47812497129921-240.809859373111i</v>
      </c>
      <c r="E1149" t="str">
        <f t="shared" si="327"/>
        <v>162.469533905541+0.0493305093499931i</v>
      </c>
      <c r="F1149" t="str">
        <f t="shared" si="328"/>
        <v>2.90990990528531-2259.84943490755i</v>
      </c>
      <c r="G1149" t="str">
        <f t="shared" si="329"/>
        <v>0.999999998410739-0.0000398655296144558i</v>
      </c>
      <c r="H1149" t="str">
        <f t="shared" si="330"/>
        <v>470.610349691441+1.59128092297466i</v>
      </c>
      <c r="I1149" t="str">
        <f t="shared" si="331"/>
        <v>33.6188433602169-7200.45317070988i</v>
      </c>
      <c r="K1149" t="str">
        <f t="shared" si="332"/>
        <v>0.0106243792503537-0.000075789882022848i</v>
      </c>
      <c r="L1149" t="str">
        <f t="shared" si="333"/>
        <v>0.00025-7.11612125952262i</v>
      </c>
      <c r="M1149" t="str">
        <f t="shared" si="334"/>
        <v>0.0025-1.88367915693246i</v>
      </c>
      <c r="N1149">
        <f t="shared" si="335"/>
        <v>90.436170602264212</v>
      </c>
      <c r="O1149">
        <f t="shared" si="336"/>
        <v>52.376122572174594</v>
      </c>
      <c r="P1149" s="3">
        <f t="shared" si="337"/>
        <v>52.376122572174594</v>
      </c>
      <c r="Q1149" s="3">
        <f t="shared" si="338"/>
        <v>-89.563829397735788</v>
      </c>
      <c r="R1149">
        <f t="shared" si="339"/>
        <v>90.436170602264212</v>
      </c>
      <c r="S1149">
        <f t="shared" si="340"/>
        <v>6.6091626116671992E-2</v>
      </c>
      <c r="T1149">
        <f t="shared" si="323"/>
        <v>52.376122572174594</v>
      </c>
    </row>
    <row r="1150" spans="1:20" x14ac:dyDescent="0.25">
      <c r="A1150">
        <f t="shared" si="324"/>
        <v>416.84394469362684</v>
      </c>
      <c r="B1150">
        <f t="shared" si="341"/>
        <v>66.342774295915348</v>
      </c>
      <c r="C1150" t="str">
        <f t="shared" si="325"/>
        <v>3.16472180942072-414.139349946568i</v>
      </c>
      <c r="D1150" t="str">
        <f t="shared" si="326"/>
        <v>3.47812497108065-239.898248434848i</v>
      </c>
      <c r="E1150" t="str">
        <f t="shared" si="327"/>
        <v>162.469533882363+0.0495179751971084i</v>
      </c>
      <c r="F1150" t="str">
        <f t="shared" si="328"/>
        <v>2.90990990525009-2251.29451662768i</v>
      </c>
      <c r="G1150" t="str">
        <f t="shared" si="329"/>
        <v>0.999999998398638-0.0000400170186265065i</v>
      </c>
      <c r="H1150" t="str">
        <f t="shared" si="330"/>
        <v>470.610518083217+1.59732734430941i</v>
      </c>
      <c r="I1150" t="str">
        <f t="shared" si="331"/>
        <v>33.6188398864637-7173.19736128879i</v>
      </c>
      <c r="K1150" t="str">
        <f t="shared" si="332"/>
        <v>0.0106243745240149-0.0000760778445567717i</v>
      </c>
      <c r="L1150" t="str">
        <f t="shared" si="333"/>
        <v>0.00025-7.08918236652982i</v>
      </c>
      <c r="M1150" t="str">
        <f t="shared" si="334"/>
        <v>0.0025-1.87654827349318i</v>
      </c>
      <c r="N1150">
        <f t="shared" si="335"/>
        <v>90.437827686852515</v>
      </c>
      <c r="O1150">
        <f t="shared" si="336"/>
        <v>52.343183549742811</v>
      </c>
      <c r="P1150" s="3">
        <f t="shared" si="337"/>
        <v>52.343183549742811</v>
      </c>
      <c r="Q1150" s="3">
        <f t="shared" si="338"/>
        <v>-89.562172313147485</v>
      </c>
      <c r="R1150">
        <f t="shared" si="339"/>
        <v>90.437827686852515</v>
      </c>
      <c r="S1150">
        <f t="shared" si="340"/>
        <v>6.6342774295915341E-2</v>
      </c>
      <c r="T1150">
        <f t="shared" si="323"/>
        <v>52.343183549742811</v>
      </c>
    </row>
    <row r="1151" spans="1:20" x14ac:dyDescent="0.25">
      <c r="A1151">
        <f t="shared" si="324"/>
        <v>418.4279516834626</v>
      </c>
      <c r="B1151">
        <f t="shared" si="341"/>
        <v>66.594876838239827</v>
      </c>
      <c r="C1151" t="str">
        <f t="shared" si="325"/>
        <v>3.16472068987666-412.571716193874i</v>
      </c>
      <c r="D1151" t="str">
        <f t="shared" si="326"/>
        <v>3.47812497086046-238.990088513427i</v>
      </c>
      <c r="E1151" t="str">
        <f t="shared" si="327"/>
        <v>162.46953385901+0.0497061535278561i</v>
      </c>
      <c r="F1151" t="str">
        <f t="shared" si="328"/>
        <v>2.90990990521459-2242.77198397524i</v>
      </c>
      <c r="G1151" t="str">
        <f t="shared" si="329"/>
        <v>0.999999998386445-0.0000401690832967974i</v>
      </c>
      <c r="H1151" t="str">
        <f t="shared" si="330"/>
        <v>470.610687757249+1.60339673693906i</v>
      </c>
      <c r="I1151" t="str">
        <f t="shared" si="331"/>
        <v>33.6188363862536-7146.04474072079i</v>
      </c>
      <c r="K1151" t="str">
        <f t="shared" si="332"/>
        <v>0.0106243697616926-0.0000763669009018698i</v>
      </c>
      <c r="L1151" t="str">
        <f t="shared" si="333"/>
        <v>0.00025-7.06234545380533i</v>
      </c>
      <c r="M1151" t="str">
        <f t="shared" si="334"/>
        <v>0.0025-1.86944438483083i</v>
      </c>
      <c r="N1151">
        <f t="shared" si="335"/>
        <v>90.439491064201107</v>
      </c>
      <c r="O1151">
        <f t="shared" si="336"/>
        <v>52.310244563884325</v>
      </c>
      <c r="P1151" s="3">
        <f t="shared" si="337"/>
        <v>52.310244563884325</v>
      </c>
      <c r="Q1151" s="3">
        <f t="shared" si="338"/>
        <v>-89.560508935798893</v>
      </c>
      <c r="R1151">
        <f t="shared" si="339"/>
        <v>90.439491064201107</v>
      </c>
      <c r="S1151">
        <f t="shared" si="340"/>
        <v>6.6594876838239822E-2</v>
      </c>
      <c r="T1151">
        <f t="shared" si="323"/>
        <v>52.310244563884325</v>
      </c>
    </row>
    <row r="1152" spans="1:20" x14ac:dyDescent="0.25">
      <c r="A1152">
        <f t="shared" si="324"/>
        <v>420.01797789985977</v>
      </c>
      <c r="B1152">
        <f t="shared" si="341"/>
        <v>66.847937370225139</v>
      </c>
      <c r="C1152" t="str">
        <f t="shared" si="325"/>
        <v>3.16471956180908-411.010017423691i</v>
      </c>
      <c r="D1152" t="str">
        <f t="shared" si="326"/>
        <v>3.47812497063858-238.085366544665i</v>
      </c>
      <c r="E1152" t="str">
        <f t="shared" si="327"/>
        <v>162.469533835482+0.0498950470509621i</v>
      </c>
      <c r="F1152" t="str">
        <f t="shared" si="328"/>
        <v>2.90990990517886-2234.28171435075i</v>
      </c>
      <c r="G1152" t="str">
        <f t="shared" si="329"/>
        <v>0.999999998374158-0.0000403217258128298i</v>
      </c>
      <c r="H1152" t="str">
        <f t="shared" si="330"/>
        <v>470.610858723299+1.60948918809612i</v>
      </c>
      <c r="I1152" t="str">
        <f t="shared" si="331"/>
        <v>33.618832859386-7118.99491840634i</v>
      </c>
      <c r="K1152" t="str">
        <f t="shared" si="332"/>
        <v>0.0106243649631129-0.0000766570552095175i</v>
      </c>
      <c r="L1152" t="str">
        <f t="shared" si="333"/>
        <v>0.00025-7.03561013529122i</v>
      </c>
      <c r="M1152" t="str">
        <f t="shared" si="334"/>
        <v>0.0025-1.86236738875356i</v>
      </c>
      <c r="N1152">
        <f t="shared" si="335"/>
        <v>90.441160758174902</v>
      </c>
      <c r="O1152">
        <f t="shared" si="336"/>
        <v>52.27730561487769</v>
      </c>
      <c r="P1152" s="3">
        <f t="shared" si="337"/>
        <v>52.27730561487769</v>
      </c>
      <c r="Q1152" s="3">
        <f t="shared" si="338"/>
        <v>-89.558839241825098</v>
      </c>
      <c r="R1152">
        <f t="shared" si="339"/>
        <v>90.441160758174902</v>
      </c>
      <c r="S1152">
        <f t="shared" si="340"/>
        <v>6.6847937370225138E-2</v>
      </c>
      <c r="T1152">
        <f t="shared" si="323"/>
        <v>52.27730561487769</v>
      </c>
    </row>
    <row r="1153" spans="1:20" x14ac:dyDescent="0.25">
      <c r="A1153">
        <f t="shared" si="324"/>
        <v>421.61404621587928</v>
      </c>
      <c r="B1153">
        <f t="shared" si="341"/>
        <v>67.101959532232001</v>
      </c>
      <c r="C1153" t="str">
        <f t="shared" si="325"/>
        <v>3.16471842515318-409.454231170449i</v>
      </c>
      <c r="D1153" t="str">
        <f t="shared" si="326"/>
        <v>3.47812497041502-237.184069513832i</v>
      </c>
      <c r="E1153" t="str">
        <f t="shared" si="327"/>
        <v>162.469533811776+0.0500846584854771i</v>
      </c>
      <c r="F1153" t="str">
        <f t="shared" si="328"/>
        <v>2.90990990514282-2225.82358561882i</v>
      </c>
      <c r="G1153" t="str">
        <f t="shared" si="329"/>
        <v>0.999999998361778-0.0000404749483704175i</v>
      </c>
      <c r="H1153" t="str">
        <f t="shared" si="330"/>
        <v>470.611030991207+1.61560478534384i</v>
      </c>
      <c r="I1153" t="str">
        <f t="shared" si="331"/>
        <v>33.6188293056568-7092.04750522464i</v>
      </c>
      <c r="K1153" t="str">
        <f t="shared" si="332"/>
        <v>0.0106243601279998-0.0000769483116468049i</v>
      </c>
      <c r="L1153" t="str">
        <f t="shared" si="333"/>
        <v>0.00025-7.00897602639093i</v>
      </c>
      <c r="M1153" t="str">
        <f t="shared" si="334"/>
        <v>0.0025-1.85531718345643i</v>
      </c>
      <c r="N1153">
        <f t="shared" si="335"/>
        <v>90.442836792728897</v>
      </c>
      <c r="O1153">
        <f t="shared" si="336"/>
        <v>52.244366703003216</v>
      </c>
      <c r="P1153" s="3">
        <f t="shared" si="337"/>
        <v>52.244366703003216</v>
      </c>
      <c r="Q1153" s="3">
        <f t="shared" si="338"/>
        <v>-89.557163207271103</v>
      </c>
      <c r="R1153">
        <f t="shared" si="339"/>
        <v>90.442836792728897</v>
      </c>
      <c r="S1153">
        <f t="shared" si="340"/>
        <v>6.7101959532231997E-2</v>
      </c>
      <c r="T1153">
        <f t="shared" si="323"/>
        <v>52.244366703003216</v>
      </c>
    </row>
    <row r="1154" spans="1:20" x14ac:dyDescent="0.25">
      <c r="A1154">
        <f t="shared" si="324"/>
        <v>423.21617959149967</v>
      </c>
      <c r="B1154">
        <f t="shared" si="341"/>
        <v>67.356946978454488</v>
      </c>
      <c r="C1154" t="str">
        <f t="shared" si="325"/>
        <v>3.16471727984345-407.904335053634i</v>
      </c>
      <c r="D1154" t="str">
        <f t="shared" si="326"/>
        <v>3.47812497018974-236.286184455467i</v>
      </c>
      <c r="E1154" t="str">
        <f t="shared" si="327"/>
        <v>162.46953378789+0.0502749905607943i</v>
      </c>
      <c r="F1154" t="str">
        <f t="shared" si="328"/>
        <v>2.90990990510653-2217.39747610643i</v>
      </c>
      <c r="G1154" t="str">
        <f t="shared" si="329"/>
        <v>0.999999998349304-0.0000406287531737183i</v>
      </c>
      <c r="H1154" t="str">
        <f t="shared" si="330"/>
        <v>470.61120457089+1.62174361657764i</v>
      </c>
      <c r="I1154" t="str">
        <f t="shared" si="331"/>
        <v>33.6188257248624-7065.20211352818i</v>
      </c>
      <c r="K1154" t="str">
        <f t="shared" si="332"/>
        <v>0.0106243552560751-0.0000772406743965996i</v>
      </c>
      <c r="L1154" t="str">
        <f t="shared" si="333"/>
        <v>0.00025-6.98244274396391i</v>
      </c>
      <c r="M1154" t="str">
        <f t="shared" si="334"/>
        <v>0.0025-1.84829366751985i</v>
      </c>
      <c r="N1154">
        <f t="shared" si="335"/>
        <v>90.44451919190864</v>
      </c>
      <c r="O1154">
        <f t="shared" si="336"/>
        <v>52.211427828543364</v>
      </c>
      <c r="P1154" s="3">
        <f t="shared" si="337"/>
        <v>52.211427828543364</v>
      </c>
      <c r="Q1154" s="3">
        <f t="shared" si="338"/>
        <v>-89.55548080809136</v>
      </c>
      <c r="R1154">
        <f t="shared" si="339"/>
        <v>90.44451919190864</v>
      </c>
      <c r="S1154">
        <f t="shared" si="340"/>
        <v>6.7356946978454485E-2</v>
      </c>
      <c r="T1154">
        <f t="shared" si="323"/>
        <v>52.211427828543364</v>
      </c>
    </row>
    <row r="1155" spans="1:20" x14ac:dyDescent="0.25">
      <c r="A1155">
        <f t="shared" si="324"/>
        <v>424.82440107394734</v>
      </c>
      <c r="B1155">
        <f t="shared" si="341"/>
        <v>67.612903376972611</v>
      </c>
      <c r="C1155" t="str">
        <f t="shared" si="325"/>
        <v>3.16471612581412-406.360306777474i</v>
      </c>
      <c r="D1155" t="str">
        <f t="shared" si="326"/>
        <v>3.47812496996276-235.391698453193i</v>
      </c>
      <c r="E1155" t="str">
        <f t="shared" si="327"/>
        <v>162.469533763823+0.0504660460166872i</v>
      </c>
      <c r="F1155" t="str">
        <f t="shared" si="328"/>
        <v>2.90990990506996-2209.00326460118i</v>
      </c>
      <c r="G1155" t="str">
        <f t="shared" si="329"/>
        <v>0.999999998336735-0.0000407831424352657i</v>
      </c>
      <c r="H1155" t="str">
        <f t="shared" si="330"/>
        <v>470.611379472333+1.62790577002616i</v>
      </c>
      <c r="I1155" t="str">
        <f t="shared" si="331"/>
        <v>33.6188221167963-7038.45835713699i</v>
      </c>
      <c r="K1155" t="str">
        <f t="shared" si="332"/>
        <v>0.0106243503470587-0.0000775341476576037i</v>
      </c>
      <c r="L1155" t="str">
        <f t="shared" si="333"/>
        <v>0.00025-6.95600990631986i</v>
      </c>
      <c r="M1155" t="str">
        <f t="shared" si="334"/>
        <v>0.0025-1.8412967399082i</v>
      </c>
      <c r="N1155">
        <f t="shared" si="335"/>
        <v>90.446207979850413</v>
      </c>
      <c r="O1155">
        <f t="shared" si="336"/>
        <v>52.178488991782991</v>
      </c>
      <c r="P1155" s="3">
        <f t="shared" si="337"/>
        <v>52.178488991782991</v>
      </c>
      <c r="Q1155" s="3">
        <f t="shared" si="338"/>
        <v>-89.553792020149587</v>
      </c>
      <c r="R1155">
        <f t="shared" si="339"/>
        <v>90.446207979850413</v>
      </c>
      <c r="S1155">
        <f t="shared" si="340"/>
        <v>6.7612903376972608E-2</v>
      </c>
      <c r="T1155">
        <f t="shared" si="323"/>
        <v>52.178488991782991</v>
      </c>
    </row>
    <row r="1156" spans="1:20" x14ac:dyDescent="0.25">
      <c r="A1156">
        <f t="shared" si="324"/>
        <v>426.43873379802835</v>
      </c>
      <c r="B1156">
        <f t="shared" si="341"/>
        <v>67.869832409805113</v>
      </c>
      <c r="C1156" t="str">
        <f t="shared" si="325"/>
        <v>3.16471496299881-404.822124130604i</v>
      </c>
      <c r="D1156" t="str">
        <f t="shared" si="326"/>
        <v>3.47812496973403-234.500598639527i</v>
      </c>
      <c r="E1156" t="str">
        <f t="shared" si="327"/>
        <v>162.469533739576+0.0506578276033579i</v>
      </c>
      <c r="F1156" t="str">
        <f t="shared" si="328"/>
        <v>2.90990990503312-2200.64083034949i</v>
      </c>
      <c r="G1156" t="str">
        <f t="shared" si="329"/>
        <v>0.99999999832407-0.0000409381183760013i</v>
      </c>
      <c r="H1156" t="str">
        <f t="shared" si="330"/>
        <v>470.611555705602+1.63409133425265i</v>
      </c>
      <c r="I1156" t="str">
        <f t="shared" si="331"/>
        <v>33.6188184812502-7011.81585133306i</v>
      </c>
      <c r="K1156" t="str">
        <f t="shared" si="332"/>
        <v>0.0106243454006682-0.0000778287356444133i</v>
      </c>
      <c r="L1156" t="str">
        <f t="shared" si="333"/>
        <v>0.00025-6.92967713321365i</v>
      </c>
      <c r="M1156" t="str">
        <f t="shared" si="334"/>
        <v>0.0025-1.83432629996832i</v>
      </c>
      <c r="N1156">
        <f t="shared" si="335"/>
        <v>90.447903180781708</v>
      </c>
      <c r="O1156">
        <f t="shared" si="336"/>
        <v>52.145550193009022</v>
      </c>
      <c r="P1156" s="3">
        <f t="shared" si="337"/>
        <v>52.145550193009022</v>
      </c>
      <c r="Q1156" s="3">
        <f t="shared" si="338"/>
        <v>-89.552096819218292</v>
      </c>
      <c r="R1156">
        <f t="shared" si="339"/>
        <v>90.447903180781708</v>
      </c>
      <c r="S1156">
        <f t="shared" si="340"/>
        <v>6.7869832409805111E-2</v>
      </c>
      <c r="T1156">
        <f t="shared" si="323"/>
        <v>52.145550193009022</v>
      </c>
    </row>
    <row r="1157" spans="1:20" x14ac:dyDescent="0.25">
      <c r="A1157">
        <f t="shared" si="324"/>
        <v>428.05920098646089</v>
      </c>
      <c r="B1157">
        <f t="shared" si="341"/>
        <v>68.127737772962377</v>
      </c>
      <c r="C1157" t="str">
        <f t="shared" si="325"/>
        <v>3.16471379133059-403.289764985744i</v>
      </c>
      <c r="D1157" t="str">
        <f t="shared" si="326"/>
        <v>3.47812496950356-233.6128721957i</v>
      </c>
      <c r="E1157" t="str">
        <f t="shared" si="327"/>
        <v>162.469533715145+0.0508503380814799i</v>
      </c>
      <c r="F1157" t="str">
        <f t="shared" si="328"/>
        <v>2.90990990499596-2192.31005305496i</v>
      </c>
      <c r="G1157" t="str">
        <f t="shared" si="329"/>
        <v>0.999999998311309-0.0000410936832253057i</v>
      </c>
      <c r="H1157" t="str">
        <f t="shared" si="330"/>
        <v>470.611733280839+1.64030039815624i</v>
      </c>
      <c r="I1157" t="str">
        <f t="shared" si="331"/>
        <v>33.6188148180154-6985.27421285512i</v>
      </c>
      <c r="K1157" t="str">
        <f t="shared" si="332"/>
        <v>0.0106243404166191-0.0000781244425875801i</v>
      </c>
      <c r="L1157" t="str">
        <f t="shared" si="333"/>
        <v>0.00025-6.90344404583949i</v>
      </c>
      <c r="M1157" t="str">
        <f t="shared" si="334"/>
        <v>0.0025-1.82738224742809i</v>
      </c>
      <c r="N1157">
        <f t="shared" si="335"/>
        <v>90.449604819021502</v>
      </c>
      <c r="O1157">
        <f t="shared" si="336"/>
        <v>52.112611432510462</v>
      </c>
      <c r="P1157" s="3">
        <f t="shared" si="337"/>
        <v>52.112611432510462</v>
      </c>
      <c r="Q1157" s="3">
        <f t="shared" si="338"/>
        <v>-89.550395180978498</v>
      </c>
      <c r="R1157">
        <f t="shared" si="339"/>
        <v>90.449604819021502</v>
      </c>
      <c r="S1157">
        <f t="shared" si="340"/>
        <v>6.8127737772962382E-2</v>
      </c>
      <c r="T1157">
        <f t="shared" si="323"/>
        <v>52.112611432510462</v>
      </c>
    </row>
    <row r="1158" spans="1:20" x14ac:dyDescent="0.25">
      <c r="A1158">
        <f t="shared" si="324"/>
        <v>429.68582595020951</v>
      </c>
      <c r="B1158">
        <f t="shared" si="341"/>
        <v>68.38662317649964</v>
      </c>
      <c r="C1158" t="str">
        <f t="shared" si="325"/>
        <v>3.16471261074219-401.763207299399i</v>
      </c>
      <c r="D1158" t="str">
        <f t="shared" si="326"/>
        <v>3.47812496927135-232.72850635147i</v>
      </c>
      <c r="E1158" t="str">
        <f t="shared" si="327"/>
        <v>162.46953369053+0.0510435802222304i</v>
      </c>
      <c r="F1158" t="str">
        <f t="shared" si="328"/>
        <v>2.90990990495856-2184.01081287656i</v>
      </c>
      <c r="G1158" t="str">
        <f t="shared" si="329"/>
        <v>0.999999998298451-0.0000412498392210315i</v>
      </c>
      <c r="H1158" t="str">
        <f t="shared" si="330"/>
        <v>470.611912208261+1.64653305097307i</v>
      </c>
      <c r="I1158" t="str">
        <f t="shared" si="331"/>
        <v>33.6188111268804-6958.83305989273i</v>
      </c>
      <c r="K1158" t="str">
        <f t="shared" si="332"/>
        <v>0.0106243353946248-0.0000784212727336685i</v>
      </c>
      <c r="L1158" t="str">
        <f t="shared" si="333"/>
        <v>0.00025-6.87731026682553i</v>
      </c>
      <c r="M1158" t="str">
        <f t="shared" si="334"/>
        <v>0.0025-1.82046448239499i</v>
      </c>
      <c r="N1158">
        <f t="shared" si="335"/>
        <v>90.451312918980619</v>
      </c>
      <c r="O1158">
        <f t="shared" si="336"/>
        <v>52.079672710578734</v>
      </c>
      <c r="P1158" s="3">
        <f t="shared" si="337"/>
        <v>52.079672710578734</v>
      </c>
      <c r="Q1158" s="3">
        <f t="shared" si="338"/>
        <v>-89.548687081019381</v>
      </c>
      <c r="R1158">
        <f t="shared" si="339"/>
        <v>90.451312918980619</v>
      </c>
      <c r="S1158">
        <f t="shared" si="340"/>
        <v>6.8386623176499642E-2</v>
      </c>
      <c r="T1158">
        <f t="shared" si="323"/>
        <v>52.079672710578734</v>
      </c>
    </row>
    <row r="1159" spans="1:20" x14ac:dyDescent="0.25">
      <c r="A1159">
        <f t="shared" si="324"/>
        <v>431.31863208882027</v>
      </c>
      <c r="B1159">
        <f t="shared" si="341"/>
        <v>68.646492344570333</v>
      </c>
      <c r="C1159" t="str">
        <f t="shared" si="325"/>
        <v>3.16471142116559-400.242429111513i</v>
      </c>
      <c r="D1159" t="str">
        <f t="shared" si="326"/>
        <v>3.47812496903738-231.847488384936i</v>
      </c>
      <c r="E1159" t="str">
        <f t="shared" si="327"/>
        <v>162.469533665729+0.0512375568073256i</v>
      </c>
      <c r="F1159" t="str">
        <f t="shared" si="328"/>
        <v>2.90990990492085-2175.74299042692i</v>
      </c>
      <c r="G1159" t="str">
        <f t="shared" si="329"/>
        <v>0.999999998285494-0.0000414065886095349i</v>
      </c>
      <c r="H1159" t="str">
        <f t="shared" si="330"/>
        <v>470.612092498171+1.65278938227777i</v>
      </c>
      <c r="I1159" t="str">
        <f t="shared" si="331"/>
        <v>33.6188074076331-6932.49201208111i</v>
      </c>
      <c r="K1159" t="str">
        <f t="shared" si="332"/>
        <v>0.0106243303343963-0.000078719230345318i</v>
      </c>
      <c r="L1159" t="str">
        <f t="shared" si="333"/>
        <v>0.00025-6.85127542022865i</v>
      </c>
      <c r="M1159" t="str">
        <f t="shared" si="334"/>
        <v>0.0025-1.81357290535465i</v>
      </c>
      <c r="N1159">
        <f t="shared" si="335"/>
        <v>90.453027505162041</v>
      </c>
      <c r="O1159">
        <f t="shared" si="336"/>
        <v>52.046734027507114</v>
      </c>
      <c r="P1159" s="3">
        <f t="shared" si="337"/>
        <v>52.046734027507114</v>
      </c>
      <c r="Q1159" s="3">
        <f t="shared" si="338"/>
        <v>-89.546972494837959</v>
      </c>
      <c r="R1159">
        <f t="shared" si="339"/>
        <v>90.453027505162041</v>
      </c>
      <c r="S1159">
        <f t="shared" si="340"/>
        <v>6.8646492344570334E-2</v>
      </c>
      <c r="T1159">
        <f t="shared" si="323"/>
        <v>52.046734027507114</v>
      </c>
    </row>
    <row r="1160" spans="1:20" x14ac:dyDescent="0.25">
      <c r="A1160">
        <f t="shared" si="324"/>
        <v>432.95764289075777</v>
      </c>
      <c r="B1160">
        <f t="shared" si="341"/>
        <v>68.907349015479696</v>
      </c>
      <c r="C1160" t="str">
        <f t="shared" si="325"/>
        <v>3.16471022253239-398.727408545185i</v>
      </c>
      <c r="D1160" t="str">
        <f t="shared" si="326"/>
        <v>3.47812496880161-230.969805622359i</v>
      </c>
      <c r="E1160" t="str">
        <f t="shared" si="327"/>
        <v>162.469533640741+0.0514322706290855i</v>
      </c>
      <c r="F1160" t="str">
        <f t="shared" si="328"/>
        <v>2.90990990488286-2167.50646677065i</v>
      </c>
      <c r="G1160" t="str">
        <f t="shared" si="329"/>
        <v>0.999999998272439-0.0000415639336457085i</v>
      </c>
      <c r="H1160" t="str">
        <f t="shared" si="330"/>
        <v>470.612274160937+1.65906948198459i</v>
      </c>
      <c r="I1160" t="str">
        <f t="shared" si="331"/>
        <v>33.6188036600593-6906.25069049537i</v>
      </c>
      <c r="K1160" t="str">
        <f t="shared" si="332"/>
        <v>0.0106243252356427-0.000079018319701304i</v>
      </c>
      <c r="L1160" t="str">
        <f t="shared" si="333"/>
        <v>0.00025-6.82533913152888i</v>
      </c>
      <c r="M1160" t="str">
        <f t="shared" si="334"/>
        <v>0.0025-1.8067074171694i</v>
      </c>
      <c r="N1160">
        <f t="shared" si="335"/>
        <v>90.45474860216126</v>
      </c>
      <c r="O1160">
        <f t="shared" si="336"/>
        <v>52.013795383591479</v>
      </c>
      <c r="P1160" s="3">
        <f t="shared" si="337"/>
        <v>52.013795383591479</v>
      </c>
      <c r="Q1160" s="3">
        <f t="shared" si="338"/>
        <v>-89.54525139783874</v>
      </c>
      <c r="R1160">
        <f t="shared" si="339"/>
        <v>90.45474860216126</v>
      </c>
      <c r="S1160">
        <f t="shared" si="340"/>
        <v>6.8907349015479694E-2</v>
      </c>
      <c r="T1160">
        <f t="shared" si="323"/>
        <v>52.013795383591479</v>
      </c>
    </row>
    <row r="1161" spans="1:20" x14ac:dyDescent="0.25">
      <c r="A1161">
        <f t="shared" si="324"/>
        <v>434.60288193374265</v>
      </c>
      <c r="B1161">
        <f t="shared" si="341"/>
        <v>69.16919694173852</v>
      </c>
      <c r="C1161" t="str">
        <f t="shared" si="325"/>
        <v>3.16470901477365-397.218123806332i</v>
      </c>
      <c r="D1161" t="str">
        <f t="shared" si="326"/>
        <v>3.47812496856405-230.095445437978i</v>
      </c>
      <c r="E1161" t="str">
        <f t="shared" si="327"/>
        <v>162.469533615565+0.051627724490439i</v>
      </c>
      <c r="F1161" t="str">
        <f t="shared" si="328"/>
        <v>2.90990990484459-2159.30112342259i</v>
      </c>
      <c r="G1161" t="str">
        <f t="shared" si="329"/>
        <v>0.999999998259285-0.0000417218765930134i</v>
      </c>
      <c r="H1161" t="str">
        <f t="shared" si="330"/>
        <v>470.612457207022+1.66537344034871i</v>
      </c>
      <c r="I1161" t="str">
        <f t="shared" si="331"/>
        <v>33.6187998839436-6880.10871764542i</v>
      </c>
      <c r="K1161" t="str">
        <f t="shared" si="332"/>
        <v>0.0106243200980706-0.0000793185450965952i</v>
      </c>
      <c r="L1161" t="str">
        <f t="shared" si="333"/>
        <v>0.00025-6.79950102762386i</v>
      </c>
      <c r="M1161" t="str">
        <f t="shared" si="334"/>
        <v>0.0025-1.79986791907691i</v>
      </c>
      <c r="N1161">
        <f t="shared" si="335"/>
        <v>90.456476234666653</v>
      </c>
      <c r="O1161">
        <f t="shared" si="336"/>
        <v>51.980856779129738</v>
      </c>
      <c r="P1161" s="3">
        <f t="shared" si="337"/>
        <v>51.980856779129738</v>
      </c>
      <c r="Q1161" s="3">
        <f t="shared" si="338"/>
        <v>-89.543523765333347</v>
      </c>
      <c r="R1161">
        <f t="shared" si="339"/>
        <v>90.456476234666653</v>
      </c>
      <c r="S1161">
        <f t="shared" si="340"/>
        <v>6.9169196941738523E-2</v>
      </c>
      <c r="T1161">
        <f t="shared" si="323"/>
        <v>51.980856779129738</v>
      </c>
    </row>
    <row r="1162" spans="1:20" x14ac:dyDescent="0.25">
      <c r="A1162">
        <f t="shared" si="324"/>
        <v>436.25437288509085</v>
      </c>
      <c r="B1162">
        <f t="shared" si="341"/>
        <v>69.432039890117125</v>
      </c>
      <c r="C1162" t="str">
        <f t="shared" si="325"/>
        <v>3.16470779781992-395.714553183379i</v>
      </c>
      <c r="D1162" t="str">
        <f t="shared" si="326"/>
        <v>3.47812496832469-229.224395253828i</v>
      </c>
      <c r="E1162" t="str">
        <f t="shared" si="327"/>
        <v>162.469533590197+0.0518239212050006i</v>
      </c>
      <c r="F1162" t="str">
        <f t="shared" si="328"/>
        <v>2.90990990480601-2151.12684234612i</v>
      </c>
      <c r="G1162" t="str">
        <f t="shared" si="329"/>
        <v>0.99999999824603-0.0000418804197235117i</v>
      </c>
      <c r="H1162" t="str">
        <f t="shared" si="330"/>
        <v>470.612641646953+1.67170134796754i</v>
      </c>
      <c r="I1162" t="str">
        <f t="shared" si="331"/>
        <v>33.618796079068-6854.06571747012i</v>
      </c>
      <c r="K1162" t="str">
        <f t="shared" si="332"/>
        <v>0.0106243149213846-0.0000796199108424176i</v>
      </c>
      <c r="L1162" t="str">
        <f t="shared" si="333"/>
        <v>0.00025-6.77376073682394i</v>
      </c>
      <c r="M1162" t="str">
        <f t="shared" si="334"/>
        <v>0.0025-1.79305431268869i</v>
      </c>
      <c r="N1162">
        <f t="shared" si="335"/>
        <v>90.458210427459818</v>
      </c>
      <c r="O1162">
        <f t="shared" si="336"/>
        <v>51.947918214422025</v>
      </c>
      <c r="P1162" s="3">
        <f t="shared" si="337"/>
        <v>51.947918214422025</v>
      </c>
      <c r="Q1162" s="3">
        <f t="shared" si="338"/>
        <v>-89.541789572540182</v>
      </c>
      <c r="R1162">
        <f t="shared" si="339"/>
        <v>90.458210427459818</v>
      </c>
      <c r="S1162">
        <f t="shared" si="340"/>
        <v>6.943203989011712E-2</v>
      </c>
      <c r="T1162">
        <f t="shared" si="323"/>
        <v>51.947918214422025</v>
      </c>
    </row>
    <row r="1163" spans="1:20" x14ac:dyDescent="0.25">
      <c r="A1163">
        <f t="shared" si="324"/>
        <v>437.91213950205423</v>
      </c>
      <c r="B1163">
        <f t="shared" si="341"/>
        <v>69.695881641699572</v>
      </c>
      <c r="C1163" t="str">
        <f t="shared" si="325"/>
        <v>3.16470657160124-394.216675046972i</v>
      </c>
      <c r="D1163" t="str">
        <f t="shared" si="326"/>
        <v>3.4781249680835-228.356642539561i</v>
      </c>
      <c r="E1163" t="str">
        <f t="shared" si="327"/>
        <v>162.46953356464+0.0520208635970653i</v>
      </c>
      <c r="F1163" t="str">
        <f t="shared" si="328"/>
        <v>2.90990990476717-2142.98350595147i</v>
      </c>
      <c r="G1163" t="str">
        <f t="shared" si="329"/>
        <v>0.999999998232675-0.0000420395653178996i</v>
      </c>
      <c r="H1163" t="str">
        <f t="shared" si="330"/>
        <v>470.612827491344+1.67805329578197i</v>
      </c>
      <c r="I1163" t="str">
        <f t="shared" si="331"/>
        <v>33.6187922452131-6828.12131533219i</v>
      </c>
      <c r="K1163" t="str">
        <f t="shared" si="332"/>
        <v>0.010624309705287-0.000079922421266314i</v>
      </c>
      <c r="L1163" t="str">
        <f t="shared" si="333"/>
        <v>0.00025-6.74811788884634i</v>
      </c>
      <c r="M1163" t="str">
        <f t="shared" si="334"/>
        <v>0.0025-1.78626649998874i</v>
      </c>
      <c r="N1163">
        <f t="shared" si="335"/>
        <v>90.459951205415905</v>
      </c>
      <c r="O1163">
        <f t="shared" si="336"/>
        <v>51.914979689771201</v>
      </c>
      <c r="P1163" s="3">
        <f t="shared" si="337"/>
        <v>51.914979689771201</v>
      </c>
      <c r="Q1163" s="3">
        <f t="shared" si="338"/>
        <v>-89.540048794584095</v>
      </c>
      <c r="R1163">
        <f t="shared" si="339"/>
        <v>90.459951205415905</v>
      </c>
      <c r="S1163">
        <f t="shared" si="340"/>
        <v>6.969588164169957E-2</v>
      </c>
      <c r="T1163">
        <f t="shared" si="323"/>
        <v>51.914979689771201</v>
      </c>
    </row>
    <row r="1164" spans="1:20" x14ac:dyDescent="0.25">
      <c r="A1164">
        <f t="shared" si="324"/>
        <v>439.57620563216204</v>
      </c>
      <c r="B1164">
        <f t="shared" si="341"/>
        <v>69.960725991938034</v>
      </c>
      <c r="C1164" t="str">
        <f t="shared" si="325"/>
        <v>3.16470533604705-392.724467849616i</v>
      </c>
      <c r="D1164" t="str">
        <f t="shared" si="326"/>
        <v>3.47812496784048-227.492174812261i</v>
      </c>
      <c r="E1164" t="str">
        <f t="shared" si="327"/>
        <v>162.46953353889+0.0522185545017102i</v>
      </c>
      <c r="F1164" t="str">
        <f t="shared" si="328"/>
        <v>2.909909904728-2134.87099709399i</v>
      </c>
      <c r="G1164" t="str">
        <f t="shared" si="329"/>
        <v>0.999999998219218-0.0000421993156655398i</v>
      </c>
      <c r="H1164" t="str">
        <f t="shared" si="330"/>
        <v>470.613014750894+1.68442937507781i</v>
      </c>
      <c r="I1164" t="str">
        <f t="shared" si="331"/>
        <v>33.6187883821587-6802.27513801269i</v>
      </c>
      <c r="K1164" t="str">
        <f t="shared" si="332"/>
        <v>0.0106243044494777-0.0000802260807122063i</v>
      </c>
      <c r="L1164" t="str">
        <f t="shared" si="333"/>
        <v>0.00025-6.72257211481004i</v>
      </c>
      <c r="M1164" t="str">
        <f t="shared" si="334"/>
        <v>0.0025-1.77950438333207i</v>
      </c>
      <c r="N1164">
        <f t="shared" si="335"/>
        <v>90.461698593503968</v>
      </c>
      <c r="O1164">
        <f t="shared" si="336"/>
        <v>51.882041205481812</v>
      </c>
      <c r="P1164" s="3">
        <f t="shared" si="337"/>
        <v>51.882041205481812</v>
      </c>
      <c r="Q1164" s="3">
        <f t="shared" si="338"/>
        <v>-89.538301406496032</v>
      </c>
      <c r="R1164">
        <f t="shared" si="339"/>
        <v>90.461698593503968</v>
      </c>
      <c r="S1164">
        <f t="shared" si="340"/>
        <v>6.9960725991938033E-2</v>
      </c>
      <c r="T1164">
        <f t="shared" si="323"/>
        <v>51.882041205481812</v>
      </c>
    </row>
    <row r="1165" spans="1:20" x14ac:dyDescent="0.25">
      <c r="A1165">
        <f t="shared" si="324"/>
        <v>441.24659521356421</v>
      </c>
      <c r="B1165">
        <f t="shared" si="341"/>
        <v>70.226576750707395</v>
      </c>
      <c r="C1165" t="str">
        <f t="shared" si="325"/>
        <v>3.16470409108619-391.237910125399i</v>
      </c>
      <c r="D1165" t="str">
        <f t="shared" si="326"/>
        <v>3.47812496759559-226.63097963627i</v>
      </c>
      <c r="E1165" t="str">
        <f t="shared" si="327"/>
        <v>162.469533512942+0.0524169967647912i</v>
      </c>
      <c r="F1165" t="str">
        <f t="shared" si="328"/>
        <v>2.90990990468853-2126.78919907254i</v>
      </c>
      <c r="G1165" t="str">
        <f t="shared" si="329"/>
        <v>0.999999998205658-0.0000423596730644945i</v>
      </c>
      <c r="H1165" t="str">
        <f t="shared" si="330"/>
        <v>470.61320343638+1.69082967748692i</v>
      </c>
      <c r="I1165" t="str">
        <f t="shared" si="331"/>
        <v>33.6187844896826-6776.52681370579i</v>
      </c>
      <c r="K1165" t="str">
        <f t="shared" si="332"/>
        <v>0.0106242991536544-0.0000805308935404553i</v>
      </c>
      <c r="L1165" t="str">
        <f t="shared" si="333"/>
        <v>0.00025-6.69712304723059i</v>
      </c>
      <c r="M1165" t="str">
        <f t="shared" si="334"/>
        <v>0.0025-1.77276786544339i</v>
      </c>
      <c r="N1165">
        <f t="shared" si="335"/>
        <v>90.463452616787322</v>
      </c>
      <c r="O1165">
        <f t="shared" si="336"/>
        <v>51.849102761860799</v>
      </c>
      <c r="P1165" s="3">
        <f t="shared" si="337"/>
        <v>51.849102761860799</v>
      </c>
      <c r="Q1165" s="3">
        <f t="shared" si="338"/>
        <v>-89.536547383212678</v>
      </c>
      <c r="R1165">
        <f t="shared" si="339"/>
        <v>90.463452616787322</v>
      </c>
      <c r="S1165">
        <f t="shared" si="340"/>
        <v>7.0226576750707398E-2</v>
      </c>
      <c r="T1165">
        <f t="shared" si="323"/>
        <v>51.849102761860799</v>
      </c>
    </row>
    <row r="1166" spans="1:20" x14ac:dyDescent="0.25">
      <c r="A1166">
        <f t="shared" si="324"/>
        <v>442.9233322753758</v>
      </c>
      <c r="B1166">
        <f t="shared" si="341"/>
        <v>70.493437742360086</v>
      </c>
      <c r="C1166" t="str">
        <f t="shared" si="325"/>
        <v>3.16470283664726-389.75698048971i</v>
      </c>
      <c r="D1166" t="str">
        <f t="shared" si="326"/>
        <v>3.47812496734886-225.773044623007i</v>
      </c>
      <c r="E1166" t="str">
        <f t="shared" si="327"/>
        <v>162.469533486802+0.0526161932429764i</v>
      </c>
      <c r="F1166" t="str">
        <f t="shared" si="328"/>
        <v>2.90990990464878-2118.73799562773i</v>
      </c>
      <c r="G1166" t="str">
        <f t="shared" si="329"/>
        <v>0.999999998191995-0.0000425206398215586i</v>
      </c>
      <c r="H1166" t="str">
        <f t="shared" si="330"/>
        <v>470.613393558657+1.69725429498858i</v>
      </c>
      <c r="I1166" t="str">
        <f t="shared" si="331"/>
        <v>33.6187805675601-6750.87597201311i</v>
      </c>
      <c r="K1166" t="str">
        <f t="shared" si="332"/>
        <v>0.0106242938175126-0.0000808368641279244i</v>
      </c>
      <c r="L1166" t="str">
        <f t="shared" si="333"/>
        <v>0.00025-6.67177032001454i</v>
      </c>
      <c r="M1166" t="str">
        <f t="shared" si="334"/>
        <v>0.0025-1.76605684941561i</v>
      </c>
      <c r="N1166">
        <f t="shared" si="335"/>
        <v>90.465213300423926</v>
      </c>
      <c r="O1166">
        <f t="shared" si="336"/>
        <v>51.816164359218149</v>
      </c>
      <c r="P1166" s="3">
        <f t="shared" si="337"/>
        <v>51.816164359218149</v>
      </c>
      <c r="Q1166" s="3">
        <f t="shared" si="338"/>
        <v>-89.534786699576074</v>
      </c>
      <c r="R1166">
        <f t="shared" si="339"/>
        <v>90.465213300423926</v>
      </c>
      <c r="S1166">
        <f t="shared" si="340"/>
        <v>7.0493437742360082E-2</v>
      </c>
      <c r="T1166">
        <f t="shared" si="323"/>
        <v>51.816164359218149</v>
      </c>
    </row>
    <row r="1167" spans="1:20" x14ac:dyDescent="0.25">
      <c r="A1167">
        <f t="shared" si="324"/>
        <v>444.60644093802227</v>
      </c>
      <c r="B1167">
        <f t="shared" si="341"/>
        <v>70.76131280578106</v>
      </c>
      <c r="C1167" t="str">
        <f t="shared" si="325"/>
        <v>3.16470157265801-388.28165763887i</v>
      </c>
      <c r="D1167" t="str">
        <f t="shared" si="326"/>
        <v>3.47812496710024-224.918357430789i</v>
      </c>
      <c r="E1167" t="str">
        <f t="shared" si="327"/>
        <v>162.469533460465+0.0528161468038214i</v>
      </c>
      <c r="F1167" t="str">
        <f t="shared" si="328"/>
        <v>2.90990990460873-2110.71727094031i</v>
      </c>
      <c r="G1167" t="str">
        <f t="shared" si="329"/>
        <v>0.999999998178228-0.0000426822182522928i</v>
      </c>
      <c r="H1167" t="str">
        <f t="shared" si="330"/>
        <v>470.613585128664+1.70370331991081i</v>
      </c>
      <c r="I1167" t="str">
        <f t="shared" si="331"/>
        <v>33.6187766155654-6725.32224393871i</v>
      </c>
      <c r="K1167" t="str">
        <f t="shared" si="332"/>
        <v>0.0106242884407454-0.0000811439968680396i</v>
      </c>
      <c r="L1167" t="str">
        <f t="shared" si="333"/>
        <v>0.00025-6.64651356845439i</v>
      </c>
      <c r="M1167" t="str">
        <f t="shared" si="334"/>
        <v>0.0025-1.75937123870852i</v>
      </c>
      <c r="N1167">
        <f t="shared" si="335"/>
        <v>90.466980669666611</v>
      </c>
      <c r="O1167">
        <f t="shared" si="336"/>
        <v>51.783225997865543</v>
      </c>
      <c r="P1167" s="3">
        <f t="shared" si="337"/>
        <v>51.783225997865543</v>
      </c>
      <c r="Q1167" s="3">
        <f t="shared" si="338"/>
        <v>-89.533019330333389</v>
      </c>
      <c r="R1167">
        <f t="shared" si="339"/>
        <v>90.466980669666611</v>
      </c>
      <c r="S1167">
        <f t="shared" si="340"/>
        <v>7.076131280578106E-2</v>
      </c>
      <c r="T1167">
        <f t="shared" si="323"/>
        <v>51.783225997865543</v>
      </c>
    </row>
    <row r="1168" spans="1:20" x14ac:dyDescent="0.25">
      <c r="A1168">
        <f t="shared" si="324"/>
        <v>446.29594541358676</v>
      </c>
      <c r="B1168">
        <f t="shared" si="341"/>
        <v>71.030205794443035</v>
      </c>
      <c r="C1168" t="str">
        <f t="shared" si="325"/>
        <v>3.16470029904564-386.811920349845i</v>
      </c>
      <c r="D1168" t="str">
        <f t="shared" si="326"/>
        <v>3.47812496684971-224.066905764652i</v>
      </c>
      <c r="E1168" t="str">
        <f t="shared" si="327"/>
        <v>162.469533433926+0.0530168603258206i</v>
      </c>
      <c r="F1168" t="str">
        <f t="shared" si="328"/>
        <v>2.90990990456835-2102.72690962944i</v>
      </c>
      <c r="G1168" t="str">
        <f t="shared" si="329"/>
        <v>0.999999998164356-0.0000428444106810572i</v>
      </c>
      <c r="H1168" t="str">
        <f t="shared" si="330"/>
        <v>470.613778157434+1.71017684493173i</v>
      </c>
      <c r="I1168" t="str">
        <f t="shared" si="331"/>
        <v>33.6187726334711-6699.86526188369i</v>
      </c>
      <c r="K1168" t="str">
        <f t="shared" si="332"/>
        <v>0.0106242830230434-0.0000814522961708533i</v>
      </c>
      <c r="L1168" t="str">
        <f t="shared" si="333"/>
        <v>0.00025-6.62135242922334i</v>
      </c>
      <c r="M1168" t="str">
        <f t="shared" si="334"/>
        <v>0.0025-1.75271093714736i</v>
      </c>
      <c r="N1168">
        <f t="shared" si="335"/>
        <v>90.468754749863592</v>
      </c>
      <c r="O1168">
        <f t="shared" si="336"/>
        <v>51.750287678116777</v>
      </c>
      <c r="P1168" s="3">
        <f t="shared" si="337"/>
        <v>51.750287678116777</v>
      </c>
      <c r="Q1168" s="3">
        <f t="shared" si="338"/>
        <v>-89.531245250136408</v>
      </c>
      <c r="R1168">
        <f t="shared" si="339"/>
        <v>90.468754749863592</v>
      </c>
      <c r="S1168">
        <f t="shared" si="340"/>
        <v>7.1030205794443038E-2</v>
      </c>
      <c r="T1168">
        <f t="shared" si="323"/>
        <v>51.750287678116777</v>
      </c>
    </row>
    <row r="1169" spans="1:20" x14ac:dyDescent="0.25">
      <c r="A1169">
        <f t="shared" si="324"/>
        <v>447.99187000615842</v>
      </c>
      <c r="B1169">
        <f t="shared" si="341"/>
        <v>71.300120576461921</v>
      </c>
      <c r="C1169" t="str">
        <f t="shared" si="325"/>
        <v>3.1646990157371-385.347747479994i</v>
      </c>
      <c r="D1169" t="str">
        <f t="shared" si="326"/>
        <v>3.47812496659729-223.21867737618i</v>
      </c>
      <c r="E1169" t="str">
        <f t="shared" si="327"/>
        <v>162.46953340719+0.0532183366983726i</v>
      </c>
      <c r="F1169" t="str">
        <f t="shared" si="328"/>
        <v>2.90990990452769-2094.7667967511i</v>
      </c>
      <c r="G1169" t="str">
        <f t="shared" si="329"/>
        <v>0.999999998150379-0.0000430072194410441i</v>
      </c>
      <c r="H1169" t="str">
        <f t="shared" si="330"/>
        <v>470.613972656066+1.71667496308076i</v>
      </c>
      <c r="I1169" t="str">
        <f t="shared" si="331"/>
        <v>33.6187686210476-6674.50465964073i</v>
      </c>
      <c r="K1169" t="str">
        <f t="shared" si="332"/>
        <v>0.0106242775640952-0.0000817617664631059i</v>
      </c>
      <c r="L1169" t="str">
        <f t="shared" si="333"/>
        <v>0.00025-6.59628654036995i</v>
      </c>
      <c r="M1169" t="str">
        <f t="shared" si="334"/>
        <v>0.0025-1.74607584892146i</v>
      </c>
      <c r="N1169">
        <f t="shared" si="335"/>
        <v>90.470535566458778</v>
      </c>
      <c r="O1169">
        <f t="shared" si="336"/>
        <v>51.717349400289024</v>
      </c>
      <c r="P1169" s="3">
        <f t="shared" si="337"/>
        <v>51.717349400289024</v>
      </c>
      <c r="Q1169" s="3">
        <f t="shared" si="338"/>
        <v>-89.529464433541222</v>
      </c>
      <c r="R1169">
        <f t="shared" si="339"/>
        <v>90.470535566458778</v>
      </c>
      <c r="S1169">
        <f t="shared" si="340"/>
        <v>7.1300120576461928E-2</v>
      </c>
      <c r="T1169">
        <f t="shared" si="323"/>
        <v>51.717349400289024</v>
      </c>
    </row>
    <row r="1170" spans="1:20" x14ac:dyDescent="0.25">
      <c r="A1170">
        <f t="shared" si="324"/>
        <v>449.69423911218183</v>
      </c>
      <c r="B1170">
        <f t="shared" si="341"/>
        <v>71.571061034652473</v>
      </c>
      <c r="C1170" t="str">
        <f t="shared" si="325"/>
        <v>3.16469772265847-383.889117966683i</v>
      </c>
      <c r="D1170" t="str">
        <f t="shared" si="326"/>
        <v>3.47812496634296-222.373660063322i</v>
      </c>
      <c r="E1170" t="str">
        <f t="shared" si="327"/>
        <v>162.469533380252+0.0534205788219158i</v>
      </c>
      <c r="F1170" t="str">
        <f t="shared" si="328"/>
        <v>2.90990990448668-2086.8368177964i</v>
      </c>
      <c r="G1170" t="str">
        <f t="shared" si="329"/>
        <v>0.999999998136295-0.0000431706468743122i</v>
      </c>
      <c r="H1170" t="str">
        <f t="shared" si="330"/>
        <v>470.61416863576+1.72319776774011i</v>
      </c>
      <c r="I1170" t="str">
        <f t="shared" si="331"/>
        <v>33.6187645780644-6649.24007238918i</v>
      </c>
      <c r="K1170" t="str">
        <f t="shared" si="332"/>
        <v>0.0106242720635867-0.0000820724121882887i</v>
      </c>
      <c r="L1170" t="str">
        <f t="shared" si="333"/>
        <v>0.00025-6.57131554131297i</v>
      </c>
      <c r="M1170" t="str">
        <f t="shared" si="334"/>
        <v>0.0025-1.73946587858284i</v>
      </c>
      <c r="N1170">
        <f t="shared" si="335"/>
        <v>90.472323144992032</v>
      </c>
      <c r="O1170">
        <f t="shared" si="336"/>
        <v>51.684411164700975</v>
      </c>
      <c r="P1170" s="3">
        <f t="shared" si="337"/>
        <v>51.684411164700975</v>
      </c>
      <c r="Q1170" s="3">
        <f t="shared" si="338"/>
        <v>-89.527676855007968</v>
      </c>
      <c r="R1170">
        <f t="shared" si="339"/>
        <v>90.472323144992032</v>
      </c>
      <c r="S1170">
        <f t="shared" si="340"/>
        <v>7.1571061034652467E-2</v>
      </c>
      <c r="T1170">
        <f t="shared" si="323"/>
        <v>51.684411164700975</v>
      </c>
    </row>
    <row r="1171" spans="1:20" x14ac:dyDescent="0.25">
      <c r="A1171">
        <f t="shared" si="324"/>
        <v>451.40307722080814</v>
      </c>
      <c r="B1171">
        <f t="shared" si="341"/>
        <v>71.84303106658416</v>
      </c>
      <c r="C1171" t="str">
        <f t="shared" si="325"/>
        <v>3.16469641973533-382.436010827032i</v>
      </c>
      <c r="D1171" t="str">
        <f t="shared" si="326"/>
        <v>3.47812496608668-221.53184167022i</v>
      </c>
      <c r="E1171" t="str">
        <f t="shared" si="327"/>
        <v>162.46953335311+0.0536235896079125i</v>
      </c>
      <c r="F1171" t="str">
        <f t="shared" si="328"/>
        <v>2.90990990444539-2078.93685868993i</v>
      </c>
      <c r="G1171" t="str">
        <f t="shared" si="329"/>
        <v>0.999999998122104-0.0000433346953318196i</v>
      </c>
      <c r="H1171" t="str">
        <f t="shared" si="330"/>
        <v>470.614366107796+1.72974535264595i</v>
      </c>
      <c r="I1171" t="str">
        <f t="shared" si="331"/>
        <v>33.6187605042888-6624.07113668949i</v>
      </c>
      <c r="K1171" t="str">
        <f t="shared" si="332"/>
        <v>0.0106242665212015-0.0000823842378067056i</v>
      </c>
      <c r="L1171" t="str">
        <f t="shared" si="333"/>
        <v>0.00025-6.5464390728362i</v>
      </c>
      <c r="M1171" t="str">
        <f t="shared" si="334"/>
        <v>0.0025-1.73288093104487i</v>
      </c>
      <c r="N1171">
        <f t="shared" si="335"/>
        <v>90.474117511099635</v>
      </c>
      <c r="O1171">
        <f t="shared" si="336"/>
        <v>51.651472971673982</v>
      </c>
      <c r="P1171" s="3">
        <f t="shared" si="337"/>
        <v>51.651472971673982</v>
      </c>
      <c r="Q1171" s="3">
        <f t="shared" si="338"/>
        <v>-89.525882488900365</v>
      </c>
      <c r="R1171">
        <f t="shared" si="339"/>
        <v>90.474117511099635</v>
      </c>
      <c r="S1171">
        <f t="shared" si="340"/>
        <v>7.1843031066584156E-2</v>
      </c>
      <c r="T1171">
        <f t="shared" si="323"/>
        <v>51.651472971673982</v>
      </c>
    </row>
    <row r="1172" spans="1:20" x14ac:dyDescent="0.25">
      <c r="A1172">
        <f t="shared" si="324"/>
        <v>453.1184089142472</v>
      </c>
      <c r="B1172">
        <f t="shared" si="341"/>
        <v>72.116034584637177</v>
      </c>
      <c r="C1172" t="str">
        <f t="shared" si="325"/>
        <v>3.16469510689287-380.988405157611i</v>
      </c>
      <c r="D1172" t="str">
        <f t="shared" si="326"/>
        <v>3.47812496582846-220.693210087034i</v>
      </c>
      <c r="E1172" t="str">
        <f t="shared" si="327"/>
        <v>162.469533325763+0.0538273719789183i</v>
      </c>
      <c r="F1172" t="str">
        <f t="shared" si="328"/>
        <v>2.90990990440381-2071.06680578811i</v>
      </c>
      <c r="G1172" t="str">
        <f t="shared" si="329"/>
        <v>0.999999998107805-0.0000434993671734584i</v>
      </c>
      <c r="H1172" t="str">
        <f t="shared" si="330"/>
        <v>470.61456508353+1.73631781188982i</v>
      </c>
      <c r="I1172" t="str">
        <f t="shared" si="331"/>
        <v>33.6187563994853-6598.99749047793i</v>
      </c>
      <c r="K1172" t="str">
        <f t="shared" si="332"/>
        <v>0.010624260936621-0.0000826972477955383i</v>
      </c>
      <c r="L1172" t="str">
        <f t="shared" si="333"/>
        <v>0.00025-6.52165677708327i</v>
      </c>
      <c r="M1172" t="str">
        <f t="shared" si="334"/>
        <v>0.0025-1.72632091158086i</v>
      </c>
      <c r="N1172">
        <f t="shared" si="335"/>
        <v>90.475918690514661</v>
      </c>
      <c r="O1172">
        <f t="shared" si="336"/>
        <v>51.618534821532066</v>
      </c>
      <c r="P1172" s="3">
        <f t="shared" si="337"/>
        <v>51.618534821532066</v>
      </c>
      <c r="Q1172" s="3">
        <f t="shared" si="338"/>
        <v>-89.524081309485339</v>
      </c>
      <c r="R1172">
        <f t="shared" si="339"/>
        <v>90.475918690514661</v>
      </c>
      <c r="S1172">
        <f t="shared" si="340"/>
        <v>7.2116034584637181E-2</v>
      </c>
      <c r="T1172">
        <f t="shared" si="323"/>
        <v>51.618534821532066</v>
      </c>
    </row>
    <row r="1173" spans="1:20" x14ac:dyDescent="0.25">
      <c r="A1173">
        <f t="shared" si="324"/>
        <v>454.84025886812134</v>
      </c>
      <c r="B1173">
        <f t="shared" si="341"/>
        <v>72.390075516058801</v>
      </c>
      <c r="C1173" t="str">
        <f t="shared" si="325"/>
        <v>3.16469378405547-379.546280134122i</v>
      </c>
      <c r="D1173" t="str">
        <f t="shared" si="326"/>
        <v>3.47812496556824-219.857753249767i</v>
      </c>
      <c r="E1173" t="str">
        <f t="shared" si="327"/>
        <v>162.46953329821+0.0540319288685871i</v>
      </c>
      <c r="F1173" t="str">
        <f t="shared" si="328"/>
        <v>2.90990990436186-2063.22654587761i</v>
      </c>
      <c r="G1173" t="str">
        <f t="shared" si="329"/>
        <v>0.999999998093397-0.0000436646647680885i</v>
      </c>
      <c r="H1173" t="str">
        <f t="shared" si="330"/>
        <v>470.614765574419+1.74291523991999i</v>
      </c>
      <c r="I1173" t="str">
        <f t="shared" si="331"/>
        <v>33.618752263418-6574.01877306186i</v>
      </c>
      <c r="K1173" t="str">
        <f t="shared" si="332"/>
        <v>0.0106242553095239-0.0000830114466489072i</v>
      </c>
      <c r="L1173" t="str">
        <f t="shared" si="333"/>
        <v>0.00025-6.49696829755257i</v>
      </c>
      <c r="M1173" t="str">
        <f t="shared" si="334"/>
        <v>0.0025-1.71978572582274i</v>
      </c>
      <c r="N1173">
        <f t="shared" si="335"/>
        <v>90.47772670906717</v>
      </c>
      <c r="O1173">
        <f t="shared" si="336"/>
        <v>51.5855967146015</v>
      </c>
      <c r="P1173" s="3">
        <f t="shared" si="337"/>
        <v>51.5855967146015</v>
      </c>
      <c r="Q1173" s="3">
        <f t="shared" si="338"/>
        <v>-89.52227329093283</v>
      </c>
      <c r="R1173">
        <f t="shared" si="339"/>
        <v>90.47772670906717</v>
      </c>
      <c r="S1173">
        <f t="shared" si="340"/>
        <v>7.2390075516058805E-2</v>
      </c>
      <c r="T1173">
        <f t="shared" si="323"/>
        <v>51.5855967146015</v>
      </c>
    </row>
    <row r="1174" spans="1:20" x14ac:dyDescent="0.25">
      <c r="A1174">
        <f t="shared" si="324"/>
        <v>456.56865185182022</v>
      </c>
      <c r="B1174">
        <f t="shared" si="341"/>
        <v>72.665157803019824</v>
      </c>
      <c r="C1174" t="str">
        <f t="shared" si="325"/>
        <v>3.16469245114713-378.109615011109i</v>
      </c>
      <c r="D1174" t="str">
        <f t="shared" si="326"/>
        <v>3.47812496530607-219.025459140092i</v>
      </c>
      <c r="E1174" t="str">
        <f t="shared" si="327"/>
        <v>162.469533270448+0.0542372632217694i</v>
      </c>
      <c r="F1174" t="str">
        <f t="shared" si="328"/>
        <v>2.90990990431962-2055.41596617364i</v>
      </c>
      <c r="G1174" t="str">
        <f t="shared" si="329"/>
        <v>0.999999998078879-0.0000438305904935708i</v>
      </c>
      <c r="H1174" t="str">
        <f t="shared" si="330"/>
        <v>470.614967591998+1.7495377315428i</v>
      </c>
      <c r="I1174" t="str">
        <f t="shared" si="331"/>
        <v>33.6187480958489-6549.13462511393i</v>
      </c>
      <c r="K1174" t="str">
        <f t="shared" si="332"/>
        <v>0.0106242496395866-0.0000833268388779377i</v>
      </c>
      <c r="L1174" t="str">
        <f t="shared" si="333"/>
        <v>0.00025-6.47237327909201i</v>
      </c>
      <c r="M1174" t="str">
        <f t="shared" si="334"/>
        <v>0.0025-1.71327527975965i</v>
      </c>
      <c r="N1174">
        <f t="shared" si="335"/>
        <v>90.479541592684782</v>
      </c>
      <c r="O1174">
        <f t="shared" si="336"/>
        <v>51.552658651211061</v>
      </c>
      <c r="P1174" s="3">
        <f t="shared" si="337"/>
        <v>51.552658651211061</v>
      </c>
      <c r="Q1174" s="3">
        <f t="shared" si="338"/>
        <v>-89.520458407315218</v>
      </c>
      <c r="R1174">
        <f t="shared" si="339"/>
        <v>90.479541592684782</v>
      </c>
      <c r="S1174">
        <f t="shared" si="340"/>
        <v>7.2665157803019825E-2</v>
      </c>
      <c r="T1174">
        <f t="shared" si="323"/>
        <v>51.552658651211061</v>
      </c>
    </row>
    <row r="1175" spans="1:20" x14ac:dyDescent="0.25">
      <c r="A1175">
        <f t="shared" si="324"/>
        <v>458.3036127288571</v>
      </c>
      <c r="B1175">
        <f t="shared" si="341"/>
        <v>72.941285402671298</v>
      </c>
      <c r="C1175" t="str">
        <f t="shared" si="325"/>
        <v>3.16469110809119-376.678389121668i</v>
      </c>
      <c r="D1175" t="str">
        <f t="shared" si="326"/>
        <v>3.4781249650419-218.196315785179i</v>
      </c>
      <c r="E1175" t="str">
        <f t="shared" si="327"/>
        <v>162.469533242479+0.0544433779945014i</v>
      </c>
      <c r="F1175" t="str">
        <f t="shared" si="328"/>
        <v>2.90990990427705-2047.6349543184i</v>
      </c>
      <c r="G1175" t="str">
        <f t="shared" si="329"/>
        <v>0.999999998064251-0.0000439971467368029i</v>
      </c>
      <c r="H1175" t="str">
        <f t="shared" si="330"/>
        <v>470.615171147894+1.75618538192395i</v>
      </c>
      <c r="I1175" t="str">
        <f t="shared" si="331"/>
        <v>33.6187438965376-6524.3446886674i</v>
      </c>
      <c r="K1175" t="str">
        <f t="shared" si="332"/>
        <v>0.010624243926483-0.0000836434290108212i</v>
      </c>
      <c r="L1175" t="str">
        <f t="shared" si="333"/>
        <v>0.00025-6.44787136789403i</v>
      </c>
      <c r="M1175" t="str">
        <f t="shared" si="334"/>
        <v>0.0025-1.70678947973665i</v>
      </c>
      <c r="N1175">
        <f t="shared" si="335"/>
        <v>90.48136336739293</v>
      </c>
      <c r="O1175">
        <f t="shared" si="336"/>
        <v>51.519720631692266</v>
      </c>
      <c r="P1175" s="3">
        <f t="shared" si="337"/>
        <v>51.519720631692266</v>
      </c>
      <c r="Q1175" s="3">
        <f t="shared" si="338"/>
        <v>-89.51863663260707</v>
      </c>
      <c r="R1175">
        <f t="shared" si="339"/>
        <v>90.48136336739293</v>
      </c>
      <c r="S1175">
        <f t="shared" si="340"/>
        <v>7.2941285402671294E-2</v>
      </c>
      <c r="T1175">
        <f t="shared" si="323"/>
        <v>51.519720631692266</v>
      </c>
    </row>
    <row r="1176" spans="1:20" x14ac:dyDescent="0.25">
      <c r="A1176">
        <f t="shared" si="324"/>
        <v>460.0451664572268</v>
      </c>
      <c r="B1176">
        <f t="shared" si="341"/>
        <v>73.218462287201447</v>
      </c>
      <c r="C1176" t="str">
        <f t="shared" si="325"/>
        <v>3.16468975481037-375.252581877126i</v>
      </c>
      <c r="D1176" t="str">
        <f t="shared" si="326"/>
        <v>3.4781249647757-217.370311257522i</v>
      </c>
      <c r="E1176" t="str">
        <f t="shared" si="327"/>
        <v>162.4695332143+0.0546502761540838i</v>
      </c>
      <c r="F1176" t="str">
        <f t="shared" si="328"/>
        <v>2.90990990423416-2039.88339837942i</v>
      </c>
      <c r="G1176" t="str">
        <f t="shared" si="329"/>
        <v>0.999999998049511-0.0000441643358937518i</v>
      </c>
      <c r="H1176" t="str">
        <f t="shared" si="330"/>
        <v>470.615376253823+1.76285828658994i</v>
      </c>
      <c r="I1176" t="str">
        <f t="shared" si="331"/>
        <v>33.6187396652426-6499.64860711073i</v>
      </c>
      <c r="K1176" t="str">
        <f t="shared" si="332"/>
        <v>0.0106242381698845-0.0000839612215928805i</v>
      </c>
      <c r="L1176" t="str">
        <f t="shared" si="333"/>
        <v>0.00025-6.42346221149033i</v>
      </c>
      <c r="M1176" t="str">
        <f t="shared" si="334"/>
        <v>0.0025-1.70032823245333i</v>
      </c>
      <c r="N1176">
        <f t="shared" si="335"/>
        <v>90.483192059315201</v>
      </c>
      <c r="O1176">
        <f t="shared" si="336"/>
        <v>51.486782656378807</v>
      </c>
      <c r="P1176" s="3">
        <f t="shared" si="337"/>
        <v>51.486782656378807</v>
      </c>
      <c r="Q1176" s="3">
        <f t="shared" si="338"/>
        <v>-89.516807940684799</v>
      </c>
      <c r="R1176">
        <f t="shared" si="339"/>
        <v>90.483192059315201</v>
      </c>
      <c r="S1176">
        <f t="shared" si="340"/>
        <v>7.3218462287201441E-2</v>
      </c>
      <c r="T1176">
        <f t="shared" si="323"/>
        <v>51.486782656378807</v>
      </c>
    </row>
    <row r="1177" spans="1:20" x14ac:dyDescent="0.25">
      <c r="A1177">
        <f t="shared" si="324"/>
        <v>461.79333808976423</v>
      </c>
      <c r="B1177">
        <f t="shared" si="341"/>
        <v>73.496692443892812</v>
      </c>
      <c r="C1177" t="str">
        <f t="shared" si="325"/>
        <v>3.16468839122679-373.832172766756i</v>
      </c>
      <c r="D1177" t="str">
        <f t="shared" si="326"/>
        <v>3.47812496450749-216.54743367477i</v>
      </c>
      <c r="E1177" t="str">
        <f t="shared" si="327"/>
        <v>162.469533185904+0.054857960679131i</v>
      </c>
      <c r="F1177" t="str">
        <f t="shared" si="328"/>
        <v>2.90990990419094-2032.16118684796i</v>
      </c>
      <c r="G1177" t="str">
        <f t="shared" si="329"/>
        <v>0.999999998034659-0.0000443321603694896i</v>
      </c>
      <c r="H1177" t="str">
        <f t="shared" si="330"/>
        <v>470.615582921588+1.76955654142941i</v>
      </c>
      <c r="I1177" t="str">
        <f t="shared" si="331"/>
        <v>33.6187354017205-6475.04602518249i</v>
      </c>
      <c r="K1177" t="str">
        <f t="shared" si="332"/>
        <v>0.01062423236946-0.0000842802211866345i</v>
      </c>
      <c r="L1177" t="str">
        <f t="shared" si="333"/>
        <v>0.00025-6.39914545874712i</v>
      </c>
      <c r="M1177" t="str">
        <f t="shared" si="334"/>
        <v>0.0025-1.69389144496247i</v>
      </c>
      <c r="N1177">
        <f t="shared" si="335"/>
        <v>90.485027694673761</v>
      </c>
      <c r="O1177">
        <f t="shared" si="336"/>
        <v>51.453844725606857</v>
      </c>
      <c r="P1177" s="3">
        <f t="shared" si="337"/>
        <v>51.453844725606857</v>
      </c>
      <c r="Q1177" s="3">
        <f t="shared" si="338"/>
        <v>-89.514972305326239</v>
      </c>
      <c r="R1177">
        <f t="shared" si="339"/>
        <v>90.485027694673761</v>
      </c>
      <c r="S1177">
        <f t="shared" si="340"/>
        <v>7.3496692443892814E-2</v>
      </c>
      <c r="T1177">
        <f t="shared" si="323"/>
        <v>51.453844725606857</v>
      </c>
    </row>
    <row r="1178" spans="1:20" x14ac:dyDescent="0.25">
      <c r="A1178">
        <f t="shared" si="324"/>
        <v>463.5481527745053</v>
      </c>
      <c r="B1178">
        <f t="shared" si="341"/>
        <v>73.775979875179601</v>
      </c>
      <c r="C1178" t="str">
        <f t="shared" si="325"/>
        <v>3.16468701726213-372.417141357507i</v>
      </c>
      <c r="D1178" t="str">
        <f t="shared" si="326"/>
        <v>3.47812496423725-215.727671199551i</v>
      </c>
      <c r="E1178" t="str">
        <f t="shared" si="327"/>
        <v>162.469533157297+0.0550664345595464i</v>
      </c>
      <c r="F1178" t="str">
        <f t="shared" si="328"/>
        <v>2.90990990414741-2024.46820863742i</v>
      </c>
      <c r="G1178" t="str">
        <f t="shared" si="329"/>
        <v>0.999999998019695-0.0000445006225782277i</v>
      </c>
      <c r="H1178" t="str">
        <f t="shared" si="330"/>
        <v>470.615791163083+1.77628024269441i</v>
      </c>
      <c r="I1178" t="str">
        <f t="shared" si="331"/>
        <v>33.6187311057255-6450.53658896631i</v>
      </c>
      <c r="K1178" t="str">
        <f t="shared" si="332"/>
        <v>0.0106242265248759-0.0000846004323718611i</v>
      </c>
      <c r="L1178" t="str">
        <f t="shared" si="333"/>
        <v>0.00025-6.37492075985963i</v>
      </c>
      <c r="M1178" t="str">
        <f t="shared" si="334"/>
        <v>0.0025-1.68747902466873i</v>
      </c>
      <c r="N1178">
        <f t="shared" si="335"/>
        <v>90.486870299789672</v>
      </c>
      <c r="O1178">
        <f t="shared" si="336"/>
        <v>51.420906839715634</v>
      </c>
      <c r="P1178" s="3">
        <f t="shared" si="337"/>
        <v>51.420906839715634</v>
      </c>
      <c r="Q1178" s="3">
        <f t="shared" si="338"/>
        <v>-89.513129700210328</v>
      </c>
      <c r="R1178">
        <f t="shared" si="339"/>
        <v>90.486870299789672</v>
      </c>
      <c r="S1178">
        <f t="shared" si="340"/>
        <v>7.3775979875179601E-2</v>
      </c>
      <c r="T1178">
        <f t="shared" si="323"/>
        <v>51.420906839715634</v>
      </c>
    </row>
    <row r="1179" spans="1:20" x14ac:dyDescent="0.25">
      <c r="A1179">
        <f t="shared" si="324"/>
        <v>465.30963575504848</v>
      </c>
      <c r="B1179">
        <f t="shared" si="341"/>
        <v>74.056328598705292</v>
      </c>
      <c r="C1179" t="str">
        <f t="shared" si="325"/>
        <v>3.16468563283735-371.007467293673i</v>
      </c>
      <c r="D1179" t="str">
        <f t="shared" si="326"/>
        <v>3.47812496396493-214.911012039307i</v>
      </c>
      <c r="E1179" t="str">
        <f t="shared" si="327"/>
        <v>162.469533128474+0.0552757007966617i</v>
      </c>
      <c r="F1179" t="str">
        <f t="shared" si="328"/>
        <v>2.90990990410353-2016.80435308173i</v>
      </c>
      <c r="G1179" t="str">
        <f t="shared" si="329"/>
        <v>0.999999998004616-0.0000446697249433514i</v>
      </c>
      <c r="H1179" t="str">
        <f t="shared" si="330"/>
        <v>470.616000990287+1.78302948700188i</v>
      </c>
      <c r="I1179" t="str">
        <f t="shared" si="331"/>
        <v>33.6187267770096-6426.11994588568i</v>
      </c>
      <c r="K1179" t="str">
        <f t="shared" si="332"/>
        <v>0.0106242206357962-0.0000849218597456635i</v>
      </c>
      <c r="L1179" t="str">
        <f t="shared" si="333"/>
        <v>0.00025-6.35078776634754i</v>
      </c>
      <c r="M1179" t="str">
        <f t="shared" si="334"/>
        <v>0.0025-1.68109087932729i</v>
      </c>
      <c r="N1179">
        <f t="shared" si="335"/>
        <v>90.488719901083329</v>
      </c>
      <c r="O1179">
        <f t="shared" si="336"/>
        <v>51.387968999046613</v>
      </c>
      <c r="P1179" s="3">
        <f t="shared" si="337"/>
        <v>51.387968999046613</v>
      </c>
      <c r="Q1179" s="3">
        <f t="shared" si="338"/>
        <v>-89.511280098916671</v>
      </c>
      <c r="R1179">
        <f t="shared" si="339"/>
        <v>90.488719901083329</v>
      </c>
      <c r="S1179">
        <f t="shared" si="340"/>
        <v>7.4056328598705298E-2</v>
      </c>
      <c r="T1179">
        <f t="shared" si="323"/>
        <v>51.387968999046613</v>
      </c>
    </row>
    <row r="1180" spans="1:20" x14ac:dyDescent="0.25">
      <c r="A1180">
        <f t="shared" si="324"/>
        <v>467.07781237091774</v>
      </c>
      <c r="B1180">
        <f t="shared" si="341"/>
        <v>74.337742647380381</v>
      </c>
      <c r="C1180" t="str">
        <f t="shared" si="325"/>
        <v>3.16468423787275-369.603130296614i</v>
      </c>
      <c r="D1180" t="str">
        <f t="shared" si="326"/>
        <v>3.47812496369053-214.097444446122i</v>
      </c>
      <c r="E1180" t="str">
        <f t="shared" si="327"/>
        <v>162.469533099435+0.0554857624032117i</v>
      </c>
      <c r="F1180" t="str">
        <f t="shared" si="328"/>
        <v>2.9099099040593-2009.16950993374i</v>
      </c>
      <c r="G1180" t="str">
        <f t="shared" si="329"/>
        <v>0.999999997989422-0.0000448394698974548i</v>
      </c>
      <c r="H1180" t="str">
        <f t="shared" si="330"/>
        <v>470.616212415284+1.7898043713351i</v>
      </c>
      <c r="I1180" t="str">
        <f t="shared" si="331"/>
        <v>33.6187224153249-6401.79574469907i</v>
      </c>
      <c r="K1180" t="str">
        <f t="shared" si="332"/>
        <v>0.010624214701882-0.0000852445079225347i</v>
      </c>
      <c r="L1180" t="str">
        <f t="shared" si="333"/>
        <v>0.00025-6.32674613104952i</v>
      </c>
      <c r="M1180" t="str">
        <f t="shared" si="334"/>
        <v>0.0025-1.67472691704252i</v>
      </c>
      <c r="N1180">
        <f t="shared" si="335"/>
        <v>90.490576525074715</v>
      </c>
      <c r="O1180">
        <f t="shared" si="336"/>
        <v>51.355031203943831</v>
      </c>
      <c r="P1180" s="3">
        <f t="shared" si="337"/>
        <v>51.355031203943831</v>
      </c>
      <c r="Q1180" s="3">
        <f t="shared" si="338"/>
        <v>-89.509423474925285</v>
      </c>
      <c r="R1180">
        <f t="shared" si="339"/>
        <v>90.490576525074715</v>
      </c>
      <c r="S1180">
        <f t="shared" si="340"/>
        <v>7.4337742647380384E-2</v>
      </c>
      <c r="T1180">
        <f t="shared" si="323"/>
        <v>51.355031203943831</v>
      </c>
    </row>
    <row r="1181" spans="1:20" x14ac:dyDescent="0.25">
      <c r="A1181">
        <f t="shared" si="324"/>
        <v>468.85270805792726</v>
      </c>
      <c r="B1181">
        <f t="shared" si="341"/>
        <v>74.620226069440434</v>
      </c>
      <c r="C1181" t="str">
        <f t="shared" si="325"/>
        <v>3.16468283228826-368.20411016447i</v>
      </c>
      <c r="D1181" t="str">
        <f t="shared" si="326"/>
        <v>3.47812496341408-213.286956716554i</v>
      </c>
      <c r="E1181" t="str">
        <f t="shared" si="327"/>
        <v>162.469533070176+0.0556966224034032i</v>
      </c>
      <c r="F1181" t="str">
        <f t="shared" si="328"/>
        <v>2.90990990401476-2001.56356936368i</v>
      </c>
      <c r="G1181" t="str">
        <f t="shared" si="329"/>
        <v>0.999999997974113-0.0000450098598823761i</v>
      </c>
      <c r="H1181" t="str">
        <f t="shared" si="330"/>
        <v>470.616425450233+1.79660499304474i</v>
      </c>
      <c r="I1181" t="str">
        <f t="shared" si="331"/>
        <v>33.6187180204186-6377.56363549462i</v>
      </c>
      <c r="K1181" t="str">
        <f t="shared" si="332"/>
        <v>0.0106242087227922-0.0000855683815344205i</v>
      </c>
      <c r="L1181" t="str">
        <f t="shared" si="333"/>
        <v>0.00025-6.30279550811867i</v>
      </c>
      <c r="M1181" t="str">
        <f t="shared" si="334"/>
        <v>0.0025-1.66838704626671i</v>
      </c>
      <c r="N1181">
        <f t="shared" si="335"/>
        <v>90.492440198383974</v>
      </c>
      <c r="O1181">
        <f t="shared" si="336"/>
        <v>51.322093454754032</v>
      </c>
      <c r="P1181" s="3">
        <f t="shared" si="337"/>
        <v>51.322093454754032</v>
      </c>
      <c r="Q1181" s="3">
        <f t="shared" si="338"/>
        <v>-89.507559801616026</v>
      </c>
      <c r="R1181">
        <f t="shared" si="339"/>
        <v>90.492440198383974</v>
      </c>
      <c r="S1181">
        <f t="shared" si="340"/>
        <v>7.4620226069440437E-2</v>
      </c>
      <c r="T1181">
        <f t="shared" si="323"/>
        <v>51.322093454754032</v>
      </c>
    </row>
    <row r="1182" spans="1:20" x14ac:dyDescent="0.25">
      <c r="A1182">
        <f t="shared" si="324"/>
        <v>470.63434834854741</v>
      </c>
      <c r="B1182">
        <f t="shared" si="341"/>
        <v>74.903782928504313</v>
      </c>
      <c r="C1182" t="str">
        <f t="shared" si="325"/>
        <v>3.16468141600294-366.810386771865i</v>
      </c>
      <c r="D1182" t="str">
        <f t="shared" si="326"/>
        <v>3.47812496313549-212.479537191463i</v>
      </c>
      <c r="E1182" t="str">
        <f t="shared" si="327"/>
        <v>162.469533040697+0.0559082838329644i</v>
      </c>
      <c r="F1182" t="str">
        <f t="shared" si="328"/>
        <v>2.90990990396989-1993.98642195754i</v>
      </c>
      <c r="G1182" t="str">
        <f t="shared" si="329"/>
        <v>0.999999997958686-0.0000451808973492322i</v>
      </c>
      <c r="H1182" t="str">
        <f t="shared" si="330"/>
        <v>470.616640107397+1.80343144985066i</v>
      </c>
      <c r="I1182" t="str">
        <f t="shared" si="331"/>
        <v>33.6187135920381-6353.42326968535i</v>
      </c>
      <c r="K1182" t="str">
        <f t="shared" si="332"/>
        <v>0.0106242026981829-0.0000858934852307893i</v>
      </c>
      <c r="L1182" t="str">
        <f t="shared" si="333"/>
        <v>0.00025-6.27893555301724i</v>
      </c>
      <c r="M1182" t="str">
        <f t="shared" si="334"/>
        <v>0.0025-1.66207117579868i</v>
      </c>
      <c r="N1182">
        <f t="shared" si="335"/>
        <v>90.494310947731478</v>
      </c>
      <c r="O1182">
        <f t="shared" si="336"/>
        <v>51.289155751826598</v>
      </c>
      <c r="P1182" s="3">
        <f t="shared" si="337"/>
        <v>51.289155751826598</v>
      </c>
      <c r="Q1182" s="3">
        <f t="shared" si="338"/>
        <v>-89.505689052268522</v>
      </c>
      <c r="R1182">
        <f t="shared" si="339"/>
        <v>90.494310947731478</v>
      </c>
      <c r="S1182">
        <f t="shared" si="340"/>
        <v>7.4903782928504317E-2</v>
      </c>
      <c r="T1182">
        <f t="shared" si="323"/>
        <v>51.289155751826598</v>
      </c>
    </row>
    <row r="1183" spans="1:20" x14ac:dyDescent="0.25">
      <c r="A1183">
        <f t="shared" si="324"/>
        <v>472.42275887227191</v>
      </c>
      <c r="B1183">
        <f t="shared" si="341"/>
        <v>75.188417303632633</v>
      </c>
      <c r="C1183" t="str">
        <f t="shared" si="325"/>
        <v>3.16467998893525-365.42194006961i</v>
      </c>
      <c r="D1183" t="str">
        <f t="shared" si="326"/>
        <v>3.47812496285478-211.675174255849i</v>
      </c>
      <c r="E1183" t="str">
        <f t="shared" si="327"/>
        <v>162.469533010994+0.0561207497391684i</v>
      </c>
      <c r="F1183" t="str">
        <f t="shared" si="328"/>
        <v>2.90990990392465-1986.43795871551i</v>
      </c>
      <c r="G1183" t="str">
        <f t="shared" si="329"/>
        <v>0.999999997943143-0.0000453525847584543i</v>
      </c>
      <c r="H1183" t="str">
        <f t="shared" si="330"/>
        <v>470.616856399133+1.81028383984314i</v>
      </c>
      <c r="I1183" t="str">
        <f t="shared" si="331"/>
        <v>33.6187091299295-6329.37430000407i</v>
      </c>
      <c r="K1183" t="str">
        <f t="shared" si="332"/>
        <v>0.0106241966277075-0.0000862198236786946i</v>
      </c>
      <c r="L1183" t="str">
        <f t="shared" si="333"/>
        <v>0.00025-6.25516592251167i</v>
      </c>
      <c r="M1183" t="str">
        <f t="shared" si="334"/>
        <v>0.0025-1.6557792147825i</v>
      </c>
      <c r="N1183">
        <f t="shared" si="335"/>
        <v>90.496188799938452</v>
      </c>
      <c r="O1183">
        <f t="shared" si="336"/>
        <v>51.256218095513347</v>
      </c>
      <c r="P1183" s="3">
        <f t="shared" si="337"/>
        <v>51.256218095513347</v>
      </c>
      <c r="Q1183" s="3">
        <f t="shared" si="338"/>
        <v>-89.503811200061548</v>
      </c>
      <c r="R1183">
        <f t="shared" si="339"/>
        <v>90.496188799938452</v>
      </c>
      <c r="S1183">
        <f t="shared" si="340"/>
        <v>7.5188417303632626E-2</v>
      </c>
      <c r="T1183">
        <f t="shared" si="323"/>
        <v>51.256218095513347</v>
      </c>
    </row>
    <row r="1184" spans="1:20" x14ac:dyDescent="0.25">
      <c r="A1184">
        <f t="shared" si="324"/>
        <v>474.21796535598662</v>
      </c>
      <c r="B1184">
        <f t="shared" si="341"/>
        <v>75.474133289386444</v>
      </c>
      <c r="C1184" t="str">
        <f t="shared" si="325"/>
        <v>3.16467855100323-364.038750084441i</v>
      </c>
      <c r="D1184" t="str">
        <f t="shared" si="326"/>
        <v>3.47812496257193-210.873856338681i</v>
      </c>
      <c r="E1184" t="str">
        <f t="shared" si="327"/>
        <v>162.46953298107+0.0563340231808896i</v>
      </c>
      <c r="F1184" t="str">
        <f t="shared" si="328"/>
        <v>2.90990990387907-1978.91807105041i</v>
      </c>
      <c r="G1184" t="str">
        <f t="shared" si="329"/>
        <v>0.999999997927481-0.0000455249245798234i</v>
      </c>
      <c r="H1184" t="str">
        <f t="shared" si="330"/>
        <v>470.617074337888+1.8171622614841i</v>
      </c>
      <c r="I1184" t="str">
        <f t="shared" si="331"/>
        <v>33.6187046338349-6305.41638049826i</v>
      </c>
      <c r="K1184" t="str">
        <f t="shared" si="332"/>
        <v>0.0106241905110169-0.0000865474015628402i</v>
      </c>
      <c r="L1184" t="str">
        <f t="shared" si="333"/>
        <v>0.00025-6.23148627466793i</v>
      </c>
      <c r="M1184" t="str">
        <f t="shared" si="334"/>
        <v>0.0025-1.64951107270622i</v>
      </c>
      <c r="N1184">
        <f t="shared" si="335"/>
        <v>90.498073781927303</v>
      </c>
      <c r="O1184">
        <f t="shared" si="336"/>
        <v>51.22328048616923</v>
      </c>
      <c r="P1184" s="3">
        <f t="shared" si="337"/>
        <v>51.22328048616923</v>
      </c>
      <c r="Q1184" s="3">
        <f t="shared" si="338"/>
        <v>-89.501926218072697</v>
      </c>
      <c r="R1184">
        <f t="shared" si="339"/>
        <v>90.498073781927303</v>
      </c>
      <c r="S1184">
        <f t="shared" si="340"/>
        <v>7.5474133289386444E-2</v>
      </c>
      <c r="T1184">
        <f t="shared" si="323"/>
        <v>51.22328048616923</v>
      </c>
    </row>
    <row r="1185" spans="1:20" x14ac:dyDescent="0.25">
      <c r="A1185">
        <f t="shared" si="324"/>
        <v>476.01999362433941</v>
      </c>
      <c r="B1185">
        <f t="shared" si="341"/>
        <v>75.760934995886117</v>
      </c>
      <c r="C1185" t="str">
        <f t="shared" si="325"/>
        <v>3.16467710212425-362.6607969187i</v>
      </c>
      <c r="D1185" t="str">
        <f t="shared" si="326"/>
        <v>3.47812496228695-210.075571912733i</v>
      </c>
      <c r="E1185" t="str">
        <f t="shared" si="327"/>
        <v>162.469532950918+0.0565481072286656i</v>
      </c>
      <c r="F1185" t="str">
        <f t="shared" si="328"/>
        <v>2.90990990383315-1971.42665078613i</v>
      </c>
      <c r="G1185" t="str">
        <f t="shared" si="329"/>
        <v>0.9999999979117-0.0000456979192925056i</v>
      </c>
      <c r="H1185" t="str">
        <f t="shared" si="330"/>
        <v>470.617293936197+1.82406681360869i</v>
      </c>
      <c r="I1185" t="str">
        <f t="shared" si="331"/>
        <v>33.6187001034948-6281.54916652512i</v>
      </c>
      <c r="K1185" t="str">
        <f t="shared" si="332"/>
        <v>0.0106241843477595-0.0000868762235856492i</v>
      </c>
      <c r="L1185" t="str">
        <f t="shared" si="333"/>
        <v>0.00025-6.20789626884634i</v>
      </c>
      <c r="M1185" t="str">
        <f t="shared" si="334"/>
        <v>0.0025-1.6432666594005i</v>
      </c>
      <c r="N1185">
        <f t="shared" si="335"/>
        <v>90.499965920721934</v>
      </c>
      <c r="O1185">
        <f t="shared" si="336"/>
        <v>51.190342924151544</v>
      </c>
      <c r="P1185" s="3">
        <f t="shared" si="337"/>
        <v>51.190342924151544</v>
      </c>
      <c r="Q1185" s="3">
        <f t="shared" si="338"/>
        <v>-89.500034079278066</v>
      </c>
      <c r="R1185">
        <f t="shared" si="339"/>
        <v>90.499965920721934</v>
      </c>
      <c r="S1185">
        <f t="shared" si="340"/>
        <v>7.5760934995886112E-2</v>
      </c>
      <c r="T1185">
        <f t="shared" si="323"/>
        <v>51.190342924151544</v>
      </c>
    </row>
    <row r="1186" spans="1:20" x14ac:dyDescent="0.25">
      <c r="A1186">
        <f t="shared" si="324"/>
        <v>477.82886960011183</v>
      </c>
      <c r="B1186">
        <f t="shared" si="341"/>
        <v>76.04882654887048</v>
      </c>
      <c r="C1186" t="str">
        <f t="shared" si="325"/>
        <v>3.1646756422148-361.288060750065i</v>
      </c>
      <c r="D1186" t="str">
        <f t="shared" si="326"/>
        <v>3.47812496199978-209.280309494414i</v>
      </c>
      <c r="E1186" t="str">
        <f t="shared" si="327"/>
        <v>162.469532920541+0.0567630049646868i</v>
      </c>
      <c r="F1186" t="str">
        <f t="shared" si="328"/>
        <v>2.90990990378688-1963.96359015608i</v>
      </c>
      <c r="G1186" t="str">
        <f t="shared" si="329"/>
        <v>0.999999997895799-0.0000458715713850877i</v>
      </c>
      <c r="H1186" t="str">
        <f t="shared" si="330"/>
        <v>470.617515206707+1.83099759542681i</v>
      </c>
      <c r="I1186" t="str">
        <f t="shared" si="331"/>
        <v>33.6186955386501-6257.77231474693i</v>
      </c>
      <c r="K1186" t="str">
        <f t="shared" si="332"/>
        <v>0.0106241781375806-0.0000872062944673286i</v>
      </c>
      <c r="L1186" t="str">
        <f t="shared" si="333"/>
        <v>0.00025-6.18439556569667i</v>
      </c>
      <c r="M1186" t="str">
        <f t="shared" si="334"/>
        <v>0.0025-1.63704588503735i</v>
      </c>
      <c r="N1186">
        <f t="shared" si="335"/>
        <v>90.50186524344808</v>
      </c>
      <c r="O1186">
        <f t="shared" si="336"/>
        <v>51.157405409820377</v>
      </c>
      <c r="P1186" s="3">
        <f t="shared" si="337"/>
        <v>51.157405409820377</v>
      </c>
      <c r="Q1186" s="3">
        <f t="shared" si="338"/>
        <v>-89.49813475655192</v>
      </c>
      <c r="R1186">
        <f t="shared" si="339"/>
        <v>90.50186524344808</v>
      </c>
      <c r="S1186">
        <f t="shared" si="340"/>
        <v>7.6048826548870477E-2</v>
      </c>
      <c r="T1186">
        <f t="shared" si="323"/>
        <v>51.157405409820377</v>
      </c>
    </row>
    <row r="1187" spans="1:20" x14ac:dyDescent="0.25">
      <c r="A1187">
        <f t="shared" si="324"/>
        <v>479.64461930459225</v>
      </c>
      <c r="B1187">
        <f t="shared" si="341"/>
        <v>76.337812089756184</v>
      </c>
      <c r="C1187" t="str">
        <f t="shared" si="325"/>
        <v>3.16467417119113-359.920521831265i</v>
      </c>
      <c r="D1187" t="str">
        <f t="shared" si="326"/>
        <v>3.47812496171043-208.488057643607i</v>
      </c>
      <c r="E1187" t="str">
        <f t="shared" si="327"/>
        <v>162.469532889934+0.056978719482922i</v>
      </c>
      <c r="F1187" t="str">
        <f t="shared" si="328"/>
        <v>2.90990990374026-1956.52878180163i</v>
      </c>
      <c r="G1187" t="str">
        <f t="shared" si="329"/>
        <v>0.999999997879777-0.0000460458833556133i</v>
      </c>
      <c r="H1187" t="str">
        <f t="shared" si="330"/>
        <v>470.617738162143+1.83795470652411i</v>
      </c>
      <c r="I1187" t="str">
        <f t="shared" si="331"/>
        <v>33.6186909390357-6234.08548312558i</v>
      </c>
      <c r="K1187" t="str">
        <f t="shared" si="332"/>
        <v>0.0106241718801233-0.0000875376189459353i</v>
      </c>
      <c r="L1187" t="str">
        <f t="shared" si="333"/>
        <v>0.00025-6.16098382715349i</v>
      </c>
      <c r="M1187" t="str">
        <f t="shared" si="334"/>
        <v>0.0025-1.63084866012886i</v>
      </c>
      <c r="N1187">
        <f t="shared" si="335"/>
        <v>90.503771777333895</v>
      </c>
      <c r="O1187">
        <f t="shared" si="336"/>
        <v>51.124467943538633</v>
      </c>
      <c r="P1187" s="3">
        <f t="shared" si="337"/>
        <v>51.124467943538633</v>
      </c>
      <c r="Q1187" s="3">
        <f t="shared" si="338"/>
        <v>-89.496228222666105</v>
      </c>
      <c r="R1187">
        <f t="shared" si="339"/>
        <v>90.503771777333895</v>
      </c>
      <c r="S1187">
        <f t="shared" si="340"/>
        <v>7.633781208975618E-2</v>
      </c>
      <c r="T1187">
        <f t="shared" si="323"/>
        <v>51.124467943538633</v>
      </c>
    </row>
    <row r="1188" spans="1:20" x14ac:dyDescent="0.25">
      <c r="A1188">
        <f t="shared" si="324"/>
        <v>481.46726885794965</v>
      </c>
      <c r="B1188">
        <f t="shared" si="341"/>
        <v>76.627895775697255</v>
      </c>
      <c r="C1188" t="str">
        <f t="shared" si="325"/>
        <v>3.16467268896849-358.558160489786i</v>
      </c>
      <c r="D1188" t="str">
        <f t="shared" si="326"/>
        <v>3.47812496141887-207.698804963504i</v>
      </c>
      <c r="E1188" t="str">
        <f t="shared" si="327"/>
        <v>162.469532859097+0.0571952538890856i</v>
      </c>
      <c r="F1188" t="str">
        <f t="shared" si="328"/>
        <v>2.90990990369327-1949.12211877055i</v>
      </c>
      <c r="G1188" t="str">
        <f t="shared" si="329"/>
        <v>0.999999997863632-0.0000462208577116185i</v>
      </c>
      <c r="H1188" t="str">
        <f t="shared" si="330"/>
        <v>470.617962815345+1.84493824686391i</v>
      </c>
      <c r="I1188" t="str">
        <f t="shared" si="331"/>
        <v>33.618686304388-6210.48833091814i</v>
      </c>
      <c r="K1188" t="str">
        <f t="shared" si="332"/>
        <v>0.0106241655750275-0.0000878702017774439i</v>
      </c>
      <c r="L1188" t="str">
        <f t="shared" si="333"/>
        <v>0.00025-6.13766071643106i</v>
      </c>
      <c r="M1188" t="str">
        <f t="shared" si="334"/>
        <v>0.0025-1.62467489552587i</v>
      </c>
      <c r="N1188">
        <f t="shared" si="335"/>
        <v>90.505685549710009</v>
      </c>
      <c r="O1188">
        <f t="shared" si="336"/>
        <v>51.091530525671772</v>
      </c>
      <c r="P1188" s="3">
        <f t="shared" si="337"/>
        <v>51.091530525671772</v>
      </c>
      <c r="Q1188" s="3">
        <f t="shared" si="338"/>
        <v>-89.494314450289991</v>
      </c>
      <c r="R1188">
        <f t="shared" si="339"/>
        <v>90.505685549710009</v>
      </c>
      <c r="S1188">
        <f t="shared" si="340"/>
        <v>7.6627895775697258E-2</v>
      </c>
      <c r="T1188">
        <f t="shared" si="323"/>
        <v>51.091530525671772</v>
      </c>
    </row>
    <row r="1189" spans="1:20" x14ac:dyDescent="0.25">
      <c r="A1189">
        <f t="shared" si="324"/>
        <v>483.29684447960994</v>
      </c>
      <c r="B1189">
        <f t="shared" si="341"/>
        <v>76.919081779644912</v>
      </c>
      <c r="C1189" t="str">
        <f t="shared" si="325"/>
        <v>3.16467119546164-357.200957127604i</v>
      </c>
      <c r="D1189" t="str">
        <f t="shared" si="326"/>
        <v>3.47812496112509-206.91254010044i</v>
      </c>
      <c r="E1189" t="str">
        <f t="shared" si="327"/>
        <v>162.469532828027+0.0574126113007345i</v>
      </c>
      <c r="F1189" t="str">
        <f t="shared" si="328"/>
        <v>2.90990990364594-1941.74349451553i</v>
      </c>
      <c r="G1189" t="str">
        <f t="shared" si="329"/>
        <v>0.999999997847365-0.0000463964969701679i</v>
      </c>
      <c r="H1189" t="str">
        <f t="shared" si="330"/>
        <v>470.618189179237+1.8519483167883i</v>
      </c>
      <c r="I1189" t="str">
        <f t="shared" si="331"/>
        <v>33.6186816344405-6186.98051867167i</v>
      </c>
      <c r="K1189" t="str">
        <f t="shared" si="332"/>
        <v>0.0106241592219307-0.0000882040477358159i</v>
      </c>
      <c r="L1189" t="str">
        <f t="shared" si="333"/>
        <v>0.00025-6.11442589801858i</v>
      </c>
      <c r="M1189" t="str">
        <f t="shared" si="334"/>
        <v>0.0025-1.61852450241668i</v>
      </c>
      <c r="N1189">
        <f t="shared" si="335"/>
        <v>90.507606588010233</v>
      </c>
      <c r="O1189">
        <f t="shared" si="336"/>
        <v>51.058593156588287</v>
      </c>
      <c r="P1189" s="3">
        <f t="shared" si="337"/>
        <v>51.058593156588287</v>
      </c>
      <c r="Q1189" s="3">
        <f t="shared" si="338"/>
        <v>-89.492393411989767</v>
      </c>
      <c r="R1189">
        <f t="shared" si="339"/>
        <v>90.507606588010233</v>
      </c>
      <c r="S1189">
        <f t="shared" si="340"/>
        <v>7.6919081779644918E-2</v>
      </c>
      <c r="T1189">
        <f t="shared" si="323"/>
        <v>51.058593156588287</v>
      </c>
    </row>
    <row r="1190" spans="1:20" x14ac:dyDescent="0.25">
      <c r="A1190">
        <f t="shared" si="324"/>
        <v>485.13337248863246</v>
      </c>
      <c r="B1190">
        <f t="shared" si="341"/>
        <v>77.211374290407562</v>
      </c>
      <c r="C1190" t="str">
        <f t="shared" si="325"/>
        <v>3.16466969058478-355.84889222089i</v>
      </c>
      <c r="D1190" t="str">
        <f t="shared" si="326"/>
        <v>3.47812496082909-206.129251743731i</v>
      </c>
      <c r="E1190" t="str">
        <f t="shared" si="327"/>
        <v>162.469532796724+0.0576307948472837i</v>
      </c>
      <c r="F1190" t="str">
        <f t="shared" si="328"/>
        <v>2.90990990359825-1934.39280289256i</v>
      </c>
      <c r="G1190" t="str">
        <f t="shared" si="329"/>
        <v>0.999999997830974-0.0000465728036578911i</v>
      </c>
      <c r="H1190" t="str">
        <f t="shared" si="330"/>
        <v>470.618417266848+1.8589850170196i</v>
      </c>
      <c r="I1190" t="str">
        <f t="shared" si="331"/>
        <v>33.6186769289234-6163.56170821839i</v>
      </c>
      <c r="K1190" t="str">
        <f t="shared" si="332"/>
        <v>0.0106241528204675-0.0000885391616130617i</v>
      </c>
      <c r="L1190" t="str">
        <f t="shared" si="333"/>
        <v>0.00025-6.09127903767542i</v>
      </c>
      <c r="M1190" t="str">
        <f t="shared" si="334"/>
        <v>0.0025-1.61239739232584i</v>
      </c>
      <c r="N1190">
        <f t="shared" si="335"/>
        <v>90.509534919771752</v>
      </c>
      <c r="O1190">
        <f t="shared" si="336"/>
        <v>51.02565583665934</v>
      </c>
      <c r="P1190" s="3">
        <f t="shared" si="337"/>
        <v>51.02565583665934</v>
      </c>
      <c r="Q1190" s="3">
        <f t="shared" si="338"/>
        <v>-89.490465080228248</v>
      </c>
      <c r="R1190">
        <f t="shared" si="339"/>
        <v>90.509534919771752</v>
      </c>
      <c r="S1190">
        <f t="shared" si="340"/>
        <v>7.7211374290407558E-2</v>
      </c>
      <c r="T1190">
        <f t="shared" si="323"/>
        <v>51.02565583665934</v>
      </c>
    </row>
    <row r="1191" spans="1:20" x14ac:dyDescent="0.25">
      <c r="A1191">
        <f t="shared" si="324"/>
        <v>486.97687930408927</v>
      </c>
      <c r="B1191">
        <f t="shared" si="341"/>
        <v>77.504777512711115</v>
      </c>
      <c r="C1191" t="str">
        <f t="shared" si="325"/>
        <v>3.1646681742514-354.501946319738i</v>
      </c>
      <c r="D1191" t="str">
        <f t="shared" si="326"/>
        <v>3.47812496053083-205.348928625511i</v>
      </c>
      <c r="E1191" t="str">
        <f t="shared" si="327"/>
        <v>162.469532765185+0.0578498076700746i</v>
      </c>
      <c r="F1191" t="str">
        <f t="shared" si="328"/>
        <v>2.90990990355017-1927.06993815948i</v>
      </c>
      <c r="G1191" t="str">
        <f t="shared" si="329"/>
        <v>0.999999997814458-0.000046749780311019i</v>
      </c>
      <c r="H1191" t="str">
        <f t="shared" si="330"/>
        <v>470.618647091297+1.86604844866183i</v>
      </c>
      <c r="I1191" t="str">
        <f t="shared" si="331"/>
        <v>33.6186721875648-6140.23156267076i</v>
      </c>
      <c r="K1191" t="str">
        <f t="shared" si="332"/>
        <v>0.0106241463702699-0.0000888755482193127i</v>
      </c>
      <c r="L1191" t="str">
        <f t="shared" si="333"/>
        <v>0.00025-6.06821980242619i</v>
      </c>
      <c r="M1191" t="str">
        <f t="shared" si="334"/>
        <v>0.0025-1.60629347711282i</v>
      </c>
      <c r="N1191">
        <f t="shared" si="335"/>
        <v>90.511470572635588</v>
      </c>
      <c r="O1191">
        <f t="shared" si="336"/>
        <v>50.992718566259029</v>
      </c>
      <c r="P1191" s="3">
        <f t="shared" si="337"/>
        <v>50.992718566259029</v>
      </c>
      <c r="Q1191" s="3">
        <f t="shared" si="338"/>
        <v>-89.488529427364412</v>
      </c>
      <c r="R1191">
        <f t="shared" si="339"/>
        <v>90.511470572635588</v>
      </c>
      <c r="S1191">
        <f t="shared" si="340"/>
        <v>7.750477751271112E-2</v>
      </c>
      <c r="T1191">
        <f t="shared" si="323"/>
        <v>50.992718566259029</v>
      </c>
    </row>
    <row r="1192" spans="1:20" x14ac:dyDescent="0.25">
      <c r="A1192">
        <f t="shared" si="324"/>
        <v>488.82739144544479</v>
      </c>
      <c r="B1192">
        <f t="shared" si="341"/>
        <v>77.799295667259415</v>
      </c>
      <c r="C1192" t="str">
        <f t="shared" si="325"/>
        <v>3.16466664637411-353.160100047867i</v>
      </c>
      <c r="D1192" t="str">
        <f t="shared" si="326"/>
        <v>3.4781249602303-204.57155952057i</v>
      </c>
      <c r="E1192" t="str">
        <f t="shared" si="327"/>
        <v>162.469532733408+0.058069652922395i</v>
      </c>
      <c r="F1192" t="str">
        <f t="shared" si="328"/>
        <v>2.90990990350176-1919.77479497443i</v>
      </c>
      <c r="G1192" t="str">
        <f t="shared" si="329"/>
        <v>0.999999997797816-0.0000469274294754199i</v>
      </c>
      <c r="H1192" t="str">
        <f t="shared" si="330"/>
        <v>470.618878665823+1.87313871320235i</v>
      </c>
      <c r="I1192" t="str">
        <f t="shared" si="331"/>
        <v>33.6186674100941-6116.98974641703i</v>
      </c>
      <c r="K1192" t="str">
        <f t="shared" si="332"/>
        <v>0.0106241398709667-0.0000892132123828887i</v>
      </c>
      <c r="L1192" t="str">
        <f t="shared" si="333"/>
        <v>0.00025-6.04524786055606i</v>
      </c>
      <c r="M1192" t="str">
        <f t="shared" si="334"/>
        <v>0.0025-1.60021266897073i</v>
      </c>
      <c r="N1192">
        <f t="shared" si="335"/>
        <v>90.513413574346814</v>
      </c>
      <c r="O1192">
        <f t="shared" si="336"/>
        <v>50.959781345763986</v>
      </c>
      <c r="P1192" s="3">
        <f t="shared" si="337"/>
        <v>50.959781345763986</v>
      </c>
      <c r="Q1192" s="3">
        <f t="shared" si="338"/>
        <v>-89.486586425653186</v>
      </c>
      <c r="R1192">
        <f t="shared" si="339"/>
        <v>90.513413574346814</v>
      </c>
      <c r="S1192">
        <f t="shared" si="340"/>
        <v>7.7799295667259419E-2</v>
      </c>
      <c r="T1192">
        <f t="shared" si="323"/>
        <v>50.959781345763986</v>
      </c>
    </row>
    <row r="1193" spans="1:20" x14ac:dyDescent="0.25">
      <c r="A1193">
        <f t="shared" si="324"/>
        <v>490.68493553293752</v>
      </c>
      <c r="B1193">
        <f t="shared" si="341"/>
        <v>78.094932990795002</v>
      </c>
      <c r="C1193" t="str">
        <f t="shared" si="325"/>
        <v>3.16466510686517-351.823334102371i</v>
      </c>
      <c r="D1193" t="str">
        <f t="shared" si="326"/>
        <v>3.47812495992746-203.797133246191i</v>
      </c>
      <c r="E1193" t="str">
        <f t="shared" si="327"/>
        <v>162.469532701392+0.0582903337695471i</v>
      </c>
      <c r="F1193" t="str">
        <f t="shared" si="328"/>
        <v>2.90990990345295-1912.50726839431i</v>
      </c>
      <c r="G1193" t="str">
        <f t="shared" si="329"/>
        <v>0.999999997781048-0.0000471057537066366i</v>
      </c>
      <c r="H1193" t="str">
        <f t="shared" si="330"/>
        <v>470.619112003745+1.88025591251288i</v>
      </c>
      <c r="I1193" t="str">
        <f t="shared" si="331"/>
        <v>33.6186625962342-6093.83592511571i</v>
      </c>
      <c r="K1193" t="str">
        <f t="shared" si="332"/>
        <v>0.0106241333221843-0.0000895521589503634i</v>
      </c>
      <c r="L1193" t="str">
        <f t="shared" si="333"/>
        <v>0.00025-6.02236288160598i</v>
      </c>
      <c r="M1193" t="str">
        <f t="shared" si="334"/>
        <v>0.0025-1.59415488042511i</v>
      </c>
      <c r="N1193">
        <f t="shared" si="335"/>
        <v>90.515363952755266</v>
      </c>
      <c r="O1193">
        <f t="shared" si="336"/>
        <v>50.926844175554052</v>
      </c>
      <c r="P1193" s="3">
        <f t="shared" si="337"/>
        <v>50.926844175554052</v>
      </c>
      <c r="Q1193" s="3">
        <f t="shared" si="338"/>
        <v>-89.484636047244734</v>
      </c>
      <c r="R1193">
        <f t="shared" si="339"/>
        <v>90.515363952755266</v>
      </c>
      <c r="S1193">
        <f t="shared" si="340"/>
        <v>7.8094932990795007E-2</v>
      </c>
      <c r="T1193">
        <f t="shared" si="323"/>
        <v>50.926844175554052</v>
      </c>
    </row>
    <row r="1194" spans="1:20" x14ac:dyDescent="0.25">
      <c r="A1194">
        <f t="shared" si="324"/>
        <v>492.54953828796266</v>
      </c>
      <c r="B1194">
        <f t="shared" si="341"/>
        <v>78.391693736160022</v>
      </c>
      <c r="C1194" t="str">
        <f t="shared" si="325"/>
        <v>3.1646635556361-350.491629253423i</v>
      </c>
      <c r="D1194" t="str">
        <f t="shared" si="326"/>
        <v>3.47812495962234-203.025638661995i</v>
      </c>
      <c r="E1194" t="str">
        <f t="shared" si="327"/>
        <v>162.469532669135+0.0585118533888871i</v>
      </c>
      <c r="F1194" t="str">
        <f t="shared" si="328"/>
        <v>2.9099099034038-1905.26725387333i</v>
      </c>
      <c r="G1194" t="str">
        <f t="shared" si="329"/>
        <v>0.999999997764152-0.0000472847555699229i</v>
      </c>
      <c r="H1194" t="str">
        <f t="shared" si="330"/>
        <v>470.619347118491+1.88740014885131i</v>
      </c>
      <c r="I1194" t="str">
        <f t="shared" si="331"/>
        <v>33.6186577457084-6070.76976569139i</v>
      </c>
      <c r="K1194" t="str">
        <f t="shared" si="332"/>
        <v>0.0106241267235461-0.0000898923927866352i</v>
      </c>
      <c r="L1194" t="str">
        <f t="shared" si="333"/>
        <v>0.00025-5.99956453636776i</v>
      </c>
      <c r="M1194" t="str">
        <f t="shared" si="334"/>
        <v>0.0025-1.58812002433265i</v>
      </c>
      <c r="N1194">
        <f t="shared" si="335"/>
        <v>90.517321735815599</v>
      </c>
      <c r="O1194">
        <f t="shared" si="336"/>
        <v>50.893907056011905</v>
      </c>
      <c r="P1194" s="3">
        <f t="shared" si="337"/>
        <v>50.893907056011905</v>
      </c>
      <c r="Q1194" s="3">
        <f t="shared" si="338"/>
        <v>-89.482678264184401</v>
      </c>
      <c r="R1194">
        <f t="shared" si="339"/>
        <v>90.517321735815599</v>
      </c>
      <c r="S1194">
        <f t="shared" si="340"/>
        <v>7.839169373616002E-2</v>
      </c>
      <c r="T1194">
        <f t="shared" si="323"/>
        <v>50.893907056011905</v>
      </c>
    </row>
    <row r="1195" spans="1:20" x14ac:dyDescent="0.25">
      <c r="A1195">
        <f t="shared" si="324"/>
        <v>494.42122653345695</v>
      </c>
      <c r="B1195">
        <f t="shared" si="341"/>
        <v>78.689582172357433</v>
      </c>
      <c r="C1195" t="str">
        <f t="shared" si="325"/>
        <v>3.16466199259759-349.164966343996i</v>
      </c>
      <c r="D1195" t="str">
        <f t="shared" si="326"/>
        <v>3.47812495931489-202.257064669771i</v>
      </c>
      <c r="E1195" t="str">
        <f t="shared" si="327"/>
        <v>162.469532636636+0.0587342149698615i</v>
      </c>
      <c r="F1195" t="str">
        <f t="shared" si="328"/>
        <v>2.90990990335427-1898.05464726145i</v>
      </c>
      <c r="G1195" t="str">
        <f t="shared" si="329"/>
        <v>0.999999997747127-0.0000474644376402806i</v>
      </c>
      <c r="H1195" t="str">
        <f t="shared" si="330"/>
        <v>470.619584023596+1.89457152486302i</v>
      </c>
      <c r="I1195" t="str">
        <f t="shared" si="331"/>
        <v>33.6186528582376-6047.79093632968i</v>
      </c>
      <c r="K1195" t="str">
        <f t="shared" si="332"/>
        <v>0.0106241200746725-0.0000902339187749944i</v>
      </c>
      <c r="L1195" t="str">
        <f t="shared" si="333"/>
        <v>0.00025-5.97685249687963i</v>
      </c>
      <c r="M1195" t="str">
        <f t="shared" si="334"/>
        <v>0.0025-1.58210801387991i</v>
      </c>
      <c r="N1195">
        <f t="shared" si="335"/>
        <v>90.519286951587887</v>
      </c>
      <c r="O1195">
        <f t="shared" si="336"/>
        <v>50.860969987522964</v>
      </c>
      <c r="P1195" s="3">
        <f t="shared" si="337"/>
        <v>50.860969987522964</v>
      </c>
      <c r="Q1195" s="3">
        <f t="shared" si="338"/>
        <v>-89.480713048412113</v>
      </c>
      <c r="R1195">
        <f t="shared" si="339"/>
        <v>90.519286951587887</v>
      </c>
      <c r="S1195">
        <f t="shared" si="340"/>
        <v>7.8689582172357428E-2</v>
      </c>
      <c r="T1195">
        <f t="shared" si="323"/>
        <v>50.860969987522964</v>
      </c>
    </row>
    <row r="1196" spans="1:20" x14ac:dyDescent="0.25">
      <c r="A1196">
        <f t="shared" si="324"/>
        <v>496.3000271942841</v>
      </c>
      <c r="B1196">
        <f t="shared" si="341"/>
        <v>78.988602584612394</v>
      </c>
      <c r="C1196" t="str">
        <f t="shared" si="325"/>
        <v>3.16466041765974-347.843326289592i</v>
      </c>
      <c r="D1196" t="str">
        <f t="shared" si="326"/>
        <v>3.47812495900509-201.491400213325i</v>
      </c>
      <c r="E1196" t="str">
        <f t="shared" si="327"/>
        <v>162.469532603891+0.0589574217140679i</v>
      </c>
      <c r="F1196" t="str">
        <f t="shared" si="328"/>
        <v>2.90990990330433-1890.86934480288i</v>
      </c>
      <c r="G1196" t="str">
        <f t="shared" si="329"/>
        <v>0.999999997729973-0.0000476448025024963i</v>
      </c>
      <c r="H1196" t="str">
        <f t="shared" si="330"/>
        <v>470.619822732693+1.90177014358237i</v>
      </c>
      <c r="I1196" t="str">
        <f t="shared" si="331"/>
        <v>33.6186479335402-6024.89910647235i</v>
      </c>
      <c r="K1196" t="str">
        <f t="shared" si="332"/>
        <v>0.0106241133751812-0.0000905767418171936i</v>
      </c>
      <c r="L1196" t="str">
        <f t="shared" si="333"/>
        <v>0.00025-5.95422643642123i</v>
      </c>
      <c r="M1196" t="str">
        <f t="shared" si="334"/>
        <v>0.0025-1.57611876258209i</v>
      </c>
      <c r="N1196">
        <f t="shared" si="335"/>
        <v>90.521259628237914</v>
      </c>
      <c r="O1196">
        <f t="shared" si="336"/>
        <v>50.828032970475583</v>
      </c>
      <c r="P1196" s="3">
        <f t="shared" si="337"/>
        <v>50.828032970475583</v>
      </c>
      <c r="Q1196" s="3">
        <f t="shared" si="338"/>
        <v>-89.478740371762086</v>
      </c>
      <c r="R1196">
        <f t="shared" si="339"/>
        <v>90.521259628237914</v>
      </c>
      <c r="S1196">
        <f t="shared" si="340"/>
        <v>7.8988602584612391E-2</v>
      </c>
      <c r="T1196">
        <f t="shared" ref="T1196:T1259" si="342">P1196</f>
        <v>50.828032970475583</v>
      </c>
    </row>
    <row r="1197" spans="1:20" x14ac:dyDescent="0.25">
      <c r="A1197">
        <f t="shared" ref="A1197:A1260" si="343">2*PI()*B1197</f>
        <v>498.18596729762243</v>
      </c>
      <c r="B1197">
        <f t="shared" si="341"/>
        <v>79.288759274433929</v>
      </c>
      <c r="C1197" t="str">
        <f t="shared" ref="C1197:C1260" si="344">IMPRODUCT(D1197,E1197,$C$40,,K1197,$C$41)</f>
        <v>3.16465883073206-346.526690077979i</v>
      </c>
      <c r="D1197" t="str">
        <f t="shared" ref="D1197:D1260" si="345">IMDIV(IMPRODUCT($C$37,$C$38,COMPLEX(1,A1197/$C$38)),IMSUM(-1*A1197*A1197/$C$39,COMPLEX(0,1*A1197)))</f>
        <v>3.47812495869295-200.728634278317i</v>
      </c>
      <c r="E1197" t="str">
        <f t="shared" ref="E1197:E1260" si="346">IMDIV(IMPRODUCT(IMSUM(F1197,G1197),$C$29,H1197),IMSUM(1,I1197))</f>
        <v>162.4695325709+0.0591814768352878i</v>
      </c>
      <c r="F1197" t="str">
        <f t="shared" ref="F1197:F1260" si="347">IMDIV(IMPRODUCT($C$14,$C$15,COMPLEX(1,A1197/$C$15)),IMSUM(-1*A1197*A1197/$C$16,COMPLEX(0,A1197)))</f>
        <v>2.90990990325405-1883.71124313465i</v>
      </c>
      <c r="G1197" t="str">
        <f t="shared" ref="G1197:G1260" si="348">IMDIV(1,COMPLEX(1,A1197*$C$9*$C$10))</f>
        <v>0.999999997712688-0.0000478258527511791i</v>
      </c>
      <c r="H1197" t="str">
        <f t="shared" ref="H1197:H1260" si="349">IMDIV($C$3,IMSUM(K1197,COMPLEX(0,$C$28*A1197)))</f>
        <v>470.62006325952+1.90899610843407i</v>
      </c>
      <c r="I1197" t="str">
        <f t="shared" ref="I1197:I1260" si="350">IMPRODUCT(F1197,$C$29,H1197,$C$31)</f>
        <v>33.6186429713325-6002.09394681281i</v>
      </c>
      <c r="K1197" t="str">
        <f t="shared" ref="K1197:K1260" si="351">IF($C$26&lt;=0,IMDIV(1,IMSUM(IMDIV(1,L1197),1/$C$18)),IMDIV(1,IMSUM(IMDIV(1,L1197),1/$C$18,IMDIV(1,M1197))))</f>
        <v>0.0106241066246869-0.0000909208668335139i</v>
      </c>
      <c r="L1197" t="str">
        <f t="shared" ref="L1197:L1260" si="352">IMSUM($C$21/$C$22,IMDIV(1,COMPLEX(0,$C$20*$C$22*A1197)))</f>
        <v>0.00025-5.93168602950912i</v>
      </c>
      <c r="M1197" t="str">
        <f t="shared" ref="M1197:M1260" si="353">IMSUM($C$25/$C$26,IMDIV(1,COMPLEX(0,$C$24*$C$26*A1197)))</f>
        <v>0.0025-1.57015218428182i</v>
      </c>
      <c r="N1197">
        <f t="shared" ref="N1197:N1260" si="354">ABS(R1197)</f>
        <v>90.52323979403765</v>
      </c>
      <c r="O1197">
        <f t="shared" ref="O1197:O1260" si="355">ABS(P1197)</f>
        <v>50.795096005261314</v>
      </c>
      <c r="P1197" s="3">
        <f t="shared" ref="P1197:P1260" si="356">20*LOG10(IMABS(C1197))</f>
        <v>50.795096005261314</v>
      </c>
      <c r="Q1197" s="3">
        <f t="shared" ref="Q1197:Q1260" si="357">IMARGUMENT(C1197)*180/PI()</f>
        <v>-89.47676020596235</v>
      </c>
      <c r="R1197">
        <f t="shared" ref="R1197:R1260" si="358">IF(Q1197&lt;0,Q1197+180,Q1197-180)</f>
        <v>90.52323979403765</v>
      </c>
      <c r="S1197">
        <f t="shared" ref="S1197:S1260" si="359">B1197/1000</f>
        <v>7.9288759274433934E-2</v>
      </c>
      <c r="T1197">
        <f t="shared" si="342"/>
        <v>50.795096005261314</v>
      </c>
    </row>
    <row r="1198" spans="1:20" x14ac:dyDescent="0.25">
      <c r="A1198">
        <f t="shared" si="343"/>
        <v>500.07907397335339</v>
      </c>
      <c r="B1198">
        <f t="shared" ref="B1198:B1261" si="360">B1197*(1+B$42)</f>
        <v>79.590056559676782</v>
      </c>
      <c r="C1198" t="str">
        <f t="shared" si="344"/>
        <v>3.16465723172324-345.215038768896i</v>
      </c>
      <c r="D1198" t="str">
        <f t="shared" si="345"/>
        <v>3.47812495837842-199.968755892102i</v>
      </c>
      <c r="E1198" t="str">
        <f t="shared" si="346"/>
        <v>162.469532537661+0.0594063835595497i</v>
      </c>
      <c r="F1198" t="str">
        <f t="shared" si="347"/>
        <v>2.90990990320336-1876.58023928506i</v>
      </c>
      <c r="G1198" t="str">
        <f t="shared" si="348"/>
        <v>0.999999997695271-0.0000480075909907974i</v>
      </c>
      <c r="H1198" t="str">
        <f t="shared" si="349"/>
        <v>470.620305617919+1.91624952323482i</v>
      </c>
      <c r="I1198" t="str">
        <f t="shared" si="350"/>
        <v>33.6186379713289-5979.37512929119i</v>
      </c>
      <c r="K1198" t="str">
        <f t="shared" si="351"/>
        <v>0.0106240998228014-0.0000912662987628377i</v>
      </c>
      <c r="L1198" t="str">
        <f t="shared" si="352"/>
        <v>0.00025-5.9092309518919i</v>
      </c>
      <c r="M1198" t="str">
        <f t="shared" si="353"/>
        <v>0.0025-1.56420819314786i</v>
      </c>
      <c r="N1198">
        <f t="shared" si="354"/>
        <v>90.525227477365505</v>
      </c>
      <c r="O1198">
        <f t="shared" si="355"/>
        <v>50.762159092274423</v>
      </c>
      <c r="P1198" s="3">
        <f t="shared" si="356"/>
        <v>50.762159092274423</v>
      </c>
      <c r="Q1198" s="3">
        <f t="shared" si="357"/>
        <v>-89.474772522634495</v>
      </c>
      <c r="R1198">
        <f t="shared" si="358"/>
        <v>90.525227477365505</v>
      </c>
      <c r="S1198">
        <f t="shared" si="359"/>
        <v>7.9590056559676783E-2</v>
      </c>
      <c r="T1198">
        <f t="shared" si="342"/>
        <v>50.762159092274423</v>
      </c>
    </row>
    <row r="1199" spans="1:20" x14ac:dyDescent="0.25">
      <c r="A1199">
        <f t="shared" si="343"/>
        <v>501.97937445445211</v>
      </c>
      <c r="B1199">
        <f t="shared" si="360"/>
        <v>79.892498774603553</v>
      </c>
      <c r="C1199" t="str">
        <f t="shared" si="344"/>
        <v>3.16465562054135-343.908353493799i</v>
      </c>
      <c r="D1199" t="str">
        <f t="shared" si="345"/>
        <v>3.47812495806148-199.211754123575i</v>
      </c>
      <c r="E1199" t="str">
        <f t="shared" si="346"/>
        <v>162.469532504172+0.0596321451251502i</v>
      </c>
      <c r="F1199" t="str">
        <f t="shared" si="347"/>
        <v>2.90990990315228-1869.47623067223i</v>
      </c>
      <c r="G1199" t="str">
        <f t="shared" si="348"/>
        <v>0.999999997677722-0.0000481900198357168i</v>
      </c>
      <c r="H1199" t="str">
        <f t="shared" si="349"/>
        <v>470.620549821834+1.92353049219458i</v>
      </c>
      <c r="I1199" t="str">
        <f t="shared" si="350"/>
        <v>33.6186329332407-5956.74232708963i</v>
      </c>
      <c r="K1199" t="str">
        <f t="shared" si="351"/>
        <v>0.0106240929691336-0.0000916130425627152i</v>
      </c>
      <c r="L1199" t="str">
        <f t="shared" si="352"/>
        <v>0.00025-5.88686088054582i</v>
      </c>
      <c r="M1199" t="str">
        <f t="shared" si="353"/>
        <v>0.0025-1.5582867036739i</v>
      </c>
      <c r="N1199">
        <f t="shared" si="354"/>
        <v>90.52722270670688</v>
      </c>
      <c r="O1199">
        <f t="shared" si="355"/>
        <v>50.729222231912345</v>
      </c>
      <c r="P1199" s="3">
        <f t="shared" si="356"/>
        <v>50.729222231912345</v>
      </c>
      <c r="Q1199" s="3">
        <f t="shared" si="357"/>
        <v>-89.47277729329312</v>
      </c>
      <c r="R1199">
        <f t="shared" si="358"/>
        <v>90.52722270670688</v>
      </c>
      <c r="S1199">
        <f t="shared" si="359"/>
        <v>7.9892498774603554E-2</v>
      </c>
      <c r="T1199">
        <f t="shared" si="342"/>
        <v>50.729222231912345</v>
      </c>
    </row>
    <row r="1200" spans="1:20" x14ac:dyDescent="0.25">
      <c r="A1200">
        <f t="shared" si="343"/>
        <v>503.88689607737911</v>
      </c>
      <c r="B1200">
        <f t="shared" si="360"/>
        <v>80.196090269947049</v>
      </c>
      <c r="C1200" t="str">
        <f t="shared" si="344"/>
        <v>3.16465399709374-342.606615455579i</v>
      </c>
      <c r="D1200" t="str">
        <f t="shared" si="345"/>
        <v>3.47812495774215-198.457618083012i</v>
      </c>
      <c r="E1200" t="str">
        <f t="shared" si="346"/>
        <v>162.469532470431+0.0598587647827353i</v>
      </c>
      <c r="F1200" t="str">
        <f t="shared" si="347"/>
        <v>2.90990990310084-1862.3991151026i</v>
      </c>
      <c r="G1200" t="str">
        <f t="shared" si="348"/>
        <v>0.999999997660039-0.0000483731419102371i</v>
      </c>
      <c r="H1200" t="str">
        <f t="shared" si="349"/>
        <v>470.620795885324+1.9308391199183i</v>
      </c>
      <c r="I1200" t="str">
        <f t="shared" si="350"/>
        <v>33.6186278567786-5934.19521462775i</v>
      </c>
      <c r="K1200" t="str">
        <f t="shared" si="351"/>
        <v>0.0106240860632893-0.0000919611032094367i</v>
      </c>
      <c r="L1200" t="str">
        <f t="shared" si="352"/>
        <v>0.00025-5.86457549366989i</v>
      </c>
      <c r="M1200" t="str">
        <f t="shared" si="353"/>
        <v>0.0025-1.55238763067732i</v>
      </c>
      <c r="N1200">
        <f t="shared" si="354"/>
        <v>90.529225510654456</v>
      </c>
      <c r="O1200">
        <f t="shared" si="355"/>
        <v>50.696285424575478</v>
      </c>
      <c r="P1200" s="3">
        <f t="shared" si="356"/>
        <v>50.696285424575478</v>
      </c>
      <c r="Q1200" s="3">
        <f t="shared" si="357"/>
        <v>-89.470774489345544</v>
      </c>
      <c r="R1200">
        <f t="shared" si="358"/>
        <v>90.529225510654456</v>
      </c>
      <c r="S1200">
        <f t="shared" si="359"/>
        <v>8.0196090269947048E-2</v>
      </c>
      <c r="T1200">
        <f t="shared" si="342"/>
        <v>50.696285424575478</v>
      </c>
    </row>
    <row r="1201" spans="1:20" x14ac:dyDescent="0.25">
      <c r="A1201">
        <f t="shared" si="343"/>
        <v>505.80166628247309</v>
      </c>
      <c r="B1201">
        <f t="shared" si="360"/>
        <v>80.500835412972847</v>
      </c>
      <c r="C1201" t="str">
        <f t="shared" si="344"/>
        <v>3.16465236128708-341.309805928291i</v>
      </c>
      <c r="D1201" t="str">
        <f t="shared" si="345"/>
        <v>3.47812495742039-197.706336921911i</v>
      </c>
      <c r="E1201" t="str">
        <f t="shared" si="346"/>
        <v>162.469532436436+0.0600862457953125i</v>
      </c>
      <c r="F1201" t="str">
        <f t="shared" si="347"/>
        <v>2.90990990304899-1855.34879076949i</v>
      </c>
      <c r="G1201" t="str">
        <f t="shared" si="348"/>
        <v>0.999999997642222-0.0000485569598486308i</v>
      </c>
      <c r="H1201" t="str">
        <f t="shared" si="349"/>
        <v>470.621043822546+1.93817551140717i</v>
      </c>
      <c r="I1201" t="str">
        <f t="shared" si="350"/>
        <v>33.6186227416495-5911.73346755771i</v>
      </c>
      <c r="K1201" t="str">
        <f t="shared" si="351"/>
        <v>0.0106240791048714-0.0000923104856981004i</v>
      </c>
      <c r="L1201" t="str">
        <f t="shared" si="352"/>
        <v>0.00025-5.8423744706813i</v>
      </c>
      <c r="M1201" t="str">
        <f t="shared" si="353"/>
        <v>0.0025-1.54651088929799i</v>
      </c>
      <c r="N1201">
        <f t="shared" si="354"/>
        <v>90.53123591790866</v>
      </c>
      <c r="O1201">
        <f t="shared" si="355"/>
        <v>50.663348670667183</v>
      </c>
      <c r="P1201" s="3">
        <f t="shared" si="356"/>
        <v>50.663348670667183</v>
      </c>
      <c r="Q1201" s="3">
        <f t="shared" si="357"/>
        <v>-89.46876408209134</v>
      </c>
      <c r="R1201">
        <f t="shared" si="358"/>
        <v>90.53123591790866</v>
      </c>
      <c r="S1201">
        <f t="shared" si="359"/>
        <v>8.0500835412972843E-2</v>
      </c>
      <c r="T1201">
        <f t="shared" si="342"/>
        <v>50.663348670667183</v>
      </c>
    </row>
    <row r="1202" spans="1:20" x14ac:dyDescent="0.25">
      <c r="A1202">
        <f t="shared" si="343"/>
        <v>507.72371261434648</v>
      </c>
      <c r="B1202">
        <f t="shared" si="360"/>
        <v>80.806738587542142</v>
      </c>
      <c r="C1202" t="str">
        <f t="shared" si="344"/>
        <v>3.16465071302721-340.017906256896i</v>
      </c>
      <c r="D1202" t="str">
        <f t="shared" si="345"/>
        <v>3.47812495709615-196.957899832842i</v>
      </c>
      <c r="E1202" t="str">
        <f t="shared" si="346"/>
        <v>162.469532402186+0.0603145914383282i</v>
      </c>
      <c r="F1202" t="str">
        <f t="shared" si="347"/>
        <v>2.90990990299675-1848.32515625163i</v>
      </c>
      <c r="G1202" t="str">
        <f t="shared" si="348"/>
        <v>0.999999997624268-0.0000487414762951806i</v>
      </c>
      <c r="H1202" t="str">
        <f t="shared" si="349"/>
        <v>470.621293647773+1.94553977206028i</v>
      </c>
      <c r="I1202" t="str">
        <f t="shared" si="350"/>
        <v>33.6186175875594-5889.35676275986i</v>
      </c>
      <c r="K1202" t="str">
        <f t="shared" si="351"/>
        <v>0.0106240720934797-0.0000926611950426849i</v>
      </c>
      <c r="L1202" t="str">
        <f t="shared" si="352"/>
        <v>0.00025-5.8202574922109i</v>
      </c>
      <c r="M1202" t="str">
        <f t="shared" si="353"/>
        <v>0.0025-1.540656394997i</v>
      </c>
      <c r="N1202">
        <f t="shared" si="354"/>
        <v>90.533253957277964</v>
      </c>
      <c r="O1202">
        <f t="shared" si="355"/>
        <v>50.630411970594047</v>
      </c>
      <c r="P1202" s="3">
        <f t="shared" si="356"/>
        <v>50.630411970594047</v>
      </c>
      <c r="Q1202" s="3">
        <f t="shared" si="357"/>
        <v>-89.466746042722036</v>
      </c>
      <c r="R1202">
        <f t="shared" si="358"/>
        <v>90.533253957277964</v>
      </c>
      <c r="S1202">
        <f t="shared" si="359"/>
        <v>8.0806738587542143E-2</v>
      </c>
      <c r="T1202">
        <f t="shared" si="342"/>
        <v>50.630411970594047</v>
      </c>
    </row>
    <row r="1203" spans="1:20" x14ac:dyDescent="0.25">
      <c r="A1203">
        <f t="shared" si="343"/>
        <v>509.65306272228105</v>
      </c>
      <c r="B1203">
        <f t="shared" si="360"/>
        <v>81.113804194174804</v>
      </c>
      <c r="C1203" t="str">
        <f t="shared" si="344"/>
        <v>3.16464905221939-338.730897856974i</v>
      </c>
      <c r="D1203" t="str">
        <f t="shared" si="345"/>
        <v>3.47812495676946-196.212296049286i</v>
      </c>
      <c r="E1203" t="str">
        <f t="shared" si="346"/>
        <v>162.469532367677+0.0605438049996955i</v>
      </c>
      <c r="F1203" t="str">
        <f t="shared" si="347"/>
        <v>2.9099099029441-1841.32811051167i</v>
      </c>
      <c r="G1203" t="str">
        <f t="shared" si="348"/>
        <v>0.999999997606179-0.0000489266939042172i</v>
      </c>
      <c r="H1203" t="str">
        <f t="shared" si="349"/>
        <v>470.621545375382+1.95293200767602i</v>
      </c>
      <c r="I1203" t="str">
        <f t="shared" si="350"/>
        <v>33.6186123942112-5867.06477833778i</v>
      </c>
      <c r="K1203" t="str">
        <f t="shared" si="351"/>
        <v>0.010624065028711-0.000093013236276118i</v>
      </c>
      <c r="L1203" t="str">
        <f t="shared" si="352"/>
        <v>0.00025-5.79822424009852i</v>
      </c>
      <c r="M1203" t="str">
        <f t="shared" si="353"/>
        <v>0.0025-1.53482406355549i</v>
      </c>
      <c r="N1203">
        <f t="shared" si="354"/>
        <v>90.535279657679453</v>
      </c>
      <c r="O1203">
        <f t="shared" si="355"/>
        <v>50.59747532476549</v>
      </c>
      <c r="P1203" s="3">
        <f t="shared" si="356"/>
        <v>50.59747532476549</v>
      </c>
      <c r="Q1203" s="3">
        <f t="shared" si="357"/>
        <v>-89.464720342320547</v>
      </c>
      <c r="R1203">
        <f t="shared" si="358"/>
        <v>90.535279657679453</v>
      </c>
      <c r="S1203">
        <f t="shared" si="359"/>
        <v>8.1113804194174799E-2</v>
      </c>
      <c r="T1203">
        <f t="shared" si="342"/>
        <v>50.59747532476549</v>
      </c>
    </row>
    <row r="1204" spans="1:20" x14ac:dyDescent="0.25">
      <c r="A1204">
        <f t="shared" si="343"/>
        <v>511.58974436062573</v>
      </c>
      <c r="B1204">
        <f t="shared" si="360"/>
        <v>81.422036650112673</v>
      </c>
      <c r="C1204" t="str">
        <f t="shared" si="344"/>
        <v>3.16464737876819-337.448762214481i</v>
      </c>
      <c r="D1204" t="str">
        <f t="shared" si="345"/>
        <v>3.47812495644029-195.469514845481i</v>
      </c>
      <c r="E1204" t="str">
        <f t="shared" si="346"/>
        <v>162.469532332909+0.0607738897798447i</v>
      </c>
      <c r="F1204" t="str">
        <f t="shared" si="347"/>
        <v>2.90990990289107-1834.35755289475i</v>
      </c>
      <c r="G1204" t="str">
        <f t="shared" si="348"/>
        <v>0.999999997587951-0.0000491126153401581i</v>
      </c>
      <c r="H1204" t="str">
        <f t="shared" si="349"/>
        <v>470.621799019856+1.96035232445361i</v>
      </c>
      <c r="I1204" t="str">
        <f t="shared" si="350"/>
        <v>33.6186071613054-5844.85719361371i</v>
      </c>
      <c r="K1204" t="str">
        <f t="shared" si="351"/>
        <v>0.0106240579101591-0.0000933666144503486i</v>
      </c>
      <c r="L1204" t="str">
        <f t="shared" si="352"/>
        <v>0.00025-5.77627439738844i</v>
      </c>
      <c r="M1204" t="str">
        <f t="shared" si="353"/>
        <v>0.0025-1.52901381107341i</v>
      </c>
      <c r="N1204">
        <f t="shared" si="354"/>
        <v>90.537313048139012</v>
      </c>
      <c r="O1204">
        <f t="shared" si="355"/>
        <v>50.564538733594411</v>
      </c>
      <c r="P1204" s="3">
        <f t="shared" si="356"/>
        <v>50.564538733594411</v>
      </c>
      <c r="Q1204" s="3">
        <f t="shared" si="357"/>
        <v>-89.462686951860988</v>
      </c>
      <c r="R1204">
        <f t="shared" si="358"/>
        <v>90.537313048139012</v>
      </c>
      <c r="S1204">
        <f t="shared" si="359"/>
        <v>8.1422036650112675E-2</v>
      </c>
      <c r="T1204">
        <f t="shared" si="342"/>
        <v>50.564538733594411</v>
      </c>
    </row>
    <row r="1205" spans="1:20" x14ac:dyDescent="0.25">
      <c r="A1205">
        <f t="shared" si="343"/>
        <v>513.53378538919617</v>
      </c>
      <c r="B1205">
        <f t="shared" si="360"/>
        <v>81.73144038938311</v>
      </c>
      <c r="C1205" t="str">
        <f t="shared" si="344"/>
        <v>3.16464569257725-336.171480885457i</v>
      </c>
      <c r="D1205" t="str">
        <f t="shared" si="345"/>
        <v>3.47812495610862-194.729545536272i</v>
      </c>
      <c r="E1205" t="str">
        <f t="shared" si="346"/>
        <v>162.469532297879+0.0610048490917834i</v>
      </c>
      <c r="F1205" t="str">
        <f t="shared" si="347"/>
        <v>2.90990990283762-1827.41338312707i</v>
      </c>
      <c r="G1205" t="str">
        <f t="shared" si="348"/>
        <v>0.999999997569585-0.0000492992432775452i</v>
      </c>
      <c r="H1205" t="str">
        <f t="shared" si="349"/>
        <v>470.6220545958+1.96780082899469i</v>
      </c>
      <c r="I1205" t="str">
        <f t="shared" si="350"/>
        <v>33.6186018885415-5822.73368912425i</v>
      </c>
      <c r="K1205" t="str">
        <f t="shared" si="351"/>
        <v>0.0106240507374145-0.0000937213346364174i</v>
      </c>
      <c r="L1205" t="str">
        <f t="shared" si="352"/>
        <v>0.00025-5.75440764832481i</v>
      </c>
      <c r="M1205" t="str">
        <f t="shared" si="353"/>
        <v>0.0025-1.52322555396833i</v>
      </c>
      <c r="N1205">
        <f t="shared" si="354"/>
        <v>90.539354157791905</v>
      </c>
      <c r="O1205">
        <f t="shared" si="355"/>
        <v>50.53160219749649</v>
      </c>
      <c r="P1205" s="3">
        <f t="shared" si="356"/>
        <v>50.53160219749649</v>
      </c>
      <c r="Q1205" s="3">
        <f t="shared" si="357"/>
        <v>-89.460645842208095</v>
      </c>
      <c r="R1205">
        <f t="shared" si="358"/>
        <v>90.539354157791905</v>
      </c>
      <c r="S1205">
        <f t="shared" si="359"/>
        <v>8.1731440389383112E-2</v>
      </c>
      <c r="T1205">
        <f t="shared" si="342"/>
        <v>50.53160219749649</v>
      </c>
    </row>
    <row r="1206" spans="1:20" x14ac:dyDescent="0.25">
      <c r="A1206">
        <f t="shared" si="343"/>
        <v>515.48521377367513</v>
      </c>
      <c r="B1206">
        <f t="shared" si="360"/>
        <v>82.042019862862773</v>
      </c>
      <c r="C1206" t="str">
        <f t="shared" si="344"/>
        <v>3.16464399354972-334.899035495786i</v>
      </c>
      <c r="D1206" t="str">
        <f t="shared" si="345"/>
        <v>3.4781249557744-193.99237747695i</v>
      </c>
      <c r="E1206" t="str">
        <f t="shared" si="346"/>
        <v>162.469532262587+0.0612366862611216i</v>
      </c>
      <c r="F1206" t="str">
        <f t="shared" si="347"/>
        <v>2.90990990278376-1820.49550131442i</v>
      </c>
      <c r="G1206" t="str">
        <f t="shared" si="348"/>
        <v>0.999999997551078-0.000049486580401084i</v>
      </c>
      <c r="H1206" t="str">
        <f t="shared" si="349"/>
        <v>470.622312117913+1.97527762830463i</v>
      </c>
      <c r="I1206" t="str">
        <f t="shared" si="350"/>
        <v>33.6185965756148-5800.69394661526i</v>
      </c>
      <c r="K1206" t="str">
        <f t="shared" si="351"/>
        <v>0.0106240435100649-0.0000940774019245278i</v>
      </c>
      <c r="L1206" t="str">
        <f t="shared" si="352"/>
        <v>0.00025-5.73262367834709i</v>
      </c>
      <c r="M1206" t="str">
        <f t="shared" si="353"/>
        <v>0.0025-1.51745920897423i</v>
      </c>
      <c r="N1206">
        <f t="shared" si="354"/>
        <v>90.541403015883148</v>
      </c>
      <c r="O1206">
        <f t="shared" si="355"/>
        <v>50.49866571689094</v>
      </c>
      <c r="P1206" s="3">
        <f t="shared" si="356"/>
        <v>50.49866571689094</v>
      </c>
      <c r="Q1206" s="3">
        <f t="shared" si="357"/>
        <v>-89.458596984116852</v>
      </c>
      <c r="R1206">
        <f t="shared" si="358"/>
        <v>90.541403015883148</v>
      </c>
      <c r="S1206">
        <f t="shared" si="359"/>
        <v>8.2042019862862775E-2</v>
      </c>
      <c r="T1206">
        <f t="shared" si="342"/>
        <v>50.49866571689094</v>
      </c>
    </row>
    <row r="1207" spans="1:20" x14ac:dyDescent="0.25">
      <c r="A1207">
        <f t="shared" si="343"/>
        <v>517.44405758601511</v>
      </c>
      <c r="B1207">
        <f t="shared" si="360"/>
        <v>82.353779538341655</v>
      </c>
      <c r="C1207" t="str">
        <f t="shared" si="344"/>
        <v>3.16464228158779-333.631407740902i</v>
      </c>
      <c r="D1207" t="str">
        <f t="shared" si="345"/>
        <v>3.47812495543764-193.258000063107i</v>
      </c>
      <c r="E1207" t="str">
        <f t="shared" si="346"/>
        <v>162.469532227029+0.0614694046261526i</v>
      </c>
      <c r="F1207" t="str">
        <f t="shared" si="347"/>
        <v>2.9099099027295-1813.60380794074i</v>
      </c>
      <c r="G1207" t="str">
        <f t="shared" si="348"/>
        <v>0.999999997532431-0.0000496746294056819i</v>
      </c>
      <c r="H1207" t="str">
        <f t="shared" si="349"/>
        <v>470.622571601026+1.98278282979433i</v>
      </c>
      <c r="I1207" t="str">
        <f t="shared" si="350"/>
        <v>33.6185912222201-5778.73764903778i</v>
      </c>
      <c r="K1207" t="str">
        <f t="shared" si="351"/>
        <v>0.0106240362276945-0.0000944348214241187i</v>
      </c>
      <c r="L1207" t="str">
        <f t="shared" si="352"/>
        <v>0.00025-5.71092217408556i</v>
      </c>
      <c r="M1207" t="str">
        <f t="shared" si="353"/>
        <v>0.0025-1.5117146931403i</v>
      </c>
      <c r="N1207">
        <f t="shared" si="354"/>
        <v>90.54345965176779</v>
      </c>
      <c r="O1207">
        <f t="shared" si="355"/>
        <v>50.465729292199711</v>
      </c>
      <c r="P1207" s="3">
        <f t="shared" si="356"/>
        <v>50.465729292199711</v>
      </c>
      <c r="Q1207" s="3">
        <f t="shared" si="357"/>
        <v>-89.45654034823221</v>
      </c>
      <c r="R1207">
        <f t="shared" si="358"/>
        <v>90.54345965176779</v>
      </c>
      <c r="S1207">
        <f t="shared" si="359"/>
        <v>8.2353779538341651E-2</v>
      </c>
      <c r="T1207">
        <f t="shared" si="342"/>
        <v>50.465729292199711</v>
      </c>
    </row>
    <row r="1208" spans="1:20" x14ac:dyDescent="0.25">
      <c r="A1208">
        <f t="shared" si="343"/>
        <v>519.41034500484204</v>
      </c>
      <c r="B1208">
        <f t="shared" si="360"/>
        <v>82.666723900587357</v>
      </c>
      <c r="C1208" t="str">
        <f t="shared" si="344"/>
        <v>3.16464055659315-332.368579385555i</v>
      </c>
      <c r="D1208" t="str">
        <f t="shared" si="345"/>
        <v>3.47812495509834-192.526402730475i</v>
      </c>
      <c r="E1208" t="str">
        <f t="shared" si="346"/>
        <v>162.469532191203+0.0617030075378668i</v>
      </c>
      <c r="F1208" t="str">
        <f t="shared" si="347"/>
        <v>2.90990990267484-1806.7382038667i</v>
      </c>
      <c r="G1208" t="str">
        <f t="shared" si="348"/>
        <v>0.999999997513642-0.0000498633929964865i</v>
      </c>
      <c r="H1208" t="str">
        <f t="shared" si="349"/>
        <v>470.622833060064+1.99031654128149i</v>
      </c>
      <c r="I1208" t="str">
        <f t="shared" si="350"/>
        <v>33.6185858280484-5756.86448054297i</v>
      </c>
      <c r="K1208" t="str">
        <f t="shared" si="351"/>
        <v>0.0106240288898847-0.0000947935982639353i</v>
      </c>
      <c r="L1208" t="str">
        <f t="shared" si="352"/>
        <v>0.00025-5.6893028233568i</v>
      </c>
      <c r="M1208" t="str">
        <f t="shared" si="353"/>
        <v>0.0025-1.50599192382975i</v>
      </c>
      <c r="N1208">
        <f t="shared" si="354"/>
        <v>90.545524094911485</v>
      </c>
      <c r="O1208">
        <f t="shared" si="355"/>
        <v>50.432792923848311</v>
      </c>
      <c r="P1208" s="3">
        <f t="shared" si="356"/>
        <v>50.432792923848311</v>
      </c>
      <c r="Q1208" s="3">
        <f t="shared" si="357"/>
        <v>-89.454475905088515</v>
      </c>
      <c r="R1208">
        <f t="shared" si="358"/>
        <v>90.545524094911485</v>
      </c>
      <c r="S1208">
        <f t="shared" si="359"/>
        <v>8.2666723900587352E-2</v>
      </c>
      <c r="T1208">
        <f t="shared" si="342"/>
        <v>50.432792923848311</v>
      </c>
    </row>
    <row r="1209" spans="1:20" x14ac:dyDescent="0.25">
      <c r="A1209">
        <f t="shared" si="343"/>
        <v>521.38410431586044</v>
      </c>
      <c r="B1209">
        <f t="shared" si="360"/>
        <v>82.980857451409591</v>
      </c>
      <c r="C1209" t="str">
        <f t="shared" si="344"/>
        <v>3.16463881846644-331.110532263531i</v>
      </c>
      <c r="D1209" t="str">
        <f t="shared" si="345"/>
        <v>3.47812495475643-191.797574954783i</v>
      </c>
      <c r="E1209" t="str">
        <f t="shared" si="346"/>
        <v>162.469532155108+0.0619374983600272i</v>
      </c>
      <c r="F1209" t="str">
        <f t="shared" si="347"/>
        <v>2.90990990261974-1799.89859032829i</v>
      </c>
      <c r="G1209" t="str">
        <f t="shared" si="348"/>
        <v>0.99999999749471-0.0000500528738889256i</v>
      </c>
      <c r="H1209" t="str">
        <f t="shared" si="349"/>
        <v>470.623096510079+1.99787887099235i</v>
      </c>
      <c r="I1209" t="str">
        <f t="shared" si="350"/>
        <v>33.6185803927897-5735.07412647808i</v>
      </c>
      <c r="K1209" t="str">
        <f t="shared" si="351"/>
        <v>0.0106240214962134-0.0000951537375921021i</v>
      </c>
      <c r="L1209" t="str">
        <f t="shared" si="352"/>
        <v>0.00025-5.66776531515922i</v>
      </c>
      <c r="M1209" t="str">
        <f t="shared" si="353"/>
        <v>0.0025-1.50029081871861i</v>
      </c>
      <c r="N1209">
        <f t="shared" si="354"/>
        <v>90.547596374890801</v>
      </c>
      <c r="O1209">
        <f t="shared" si="355"/>
        <v>50.399856612265324</v>
      </c>
      <c r="P1209" s="3">
        <f t="shared" si="356"/>
        <v>50.399856612265324</v>
      </c>
      <c r="Q1209" s="3">
        <f t="shared" si="357"/>
        <v>-89.452403625109199</v>
      </c>
      <c r="R1209">
        <f t="shared" si="358"/>
        <v>90.547596374890801</v>
      </c>
      <c r="S1209">
        <f t="shared" si="359"/>
        <v>8.2980857451409595E-2</v>
      </c>
      <c r="T1209">
        <f t="shared" si="342"/>
        <v>50.399856612265324</v>
      </c>
    </row>
    <row r="1210" spans="1:20" x14ac:dyDescent="0.25">
      <c r="A1210">
        <f t="shared" si="343"/>
        <v>523.3653639122607</v>
      </c>
      <c r="B1210">
        <f t="shared" si="360"/>
        <v>83.296184709724955</v>
      </c>
      <c r="C1210" t="str">
        <f t="shared" si="344"/>
        <v>3.16463706710783-329.857248277398i</v>
      </c>
      <c r="D1210" t="str">
        <f t="shared" si="345"/>
        <v>3.47812495441192-191.071506251597i</v>
      </c>
      <c r="E1210" t="str">
        <f t="shared" si="346"/>
        <v>162.469532118742+0.0621728804691998i</v>
      </c>
      <c r="F1210" t="str">
        <f t="shared" si="347"/>
        <v>2.90990990256424-1793.08486893537i</v>
      </c>
      <c r="G1210" t="str">
        <f t="shared" si="348"/>
        <v>0.999999997475634-0.0000502430748087451i</v>
      </c>
      <c r="H1210" t="str">
        <f t="shared" si="349"/>
        <v>470.623361966231+2.00546992756302i</v>
      </c>
      <c r="I1210" t="str">
        <f t="shared" si="350"/>
        <v>33.6185749161304-5713.36627338153i</v>
      </c>
      <c r="K1210" t="str">
        <f t="shared" si="351"/>
        <v>0.0106240140462555-0.0000955152445761936i</v>
      </c>
      <c r="L1210" t="str">
        <f t="shared" si="352"/>
        <v>0.00025-5.64630933966847i</v>
      </c>
      <c r="M1210" t="str">
        <f t="shared" si="353"/>
        <v>0.0025-1.49461129579459i</v>
      </c>
      <c r="N1210">
        <f t="shared" si="354"/>
        <v>90.549676521393692</v>
      </c>
      <c r="O1210">
        <f t="shared" si="355"/>
        <v>50.366920357882705</v>
      </c>
      <c r="P1210" s="3">
        <f t="shared" si="356"/>
        <v>50.366920357882705</v>
      </c>
      <c r="Q1210" s="3">
        <f t="shared" si="357"/>
        <v>-89.450323478606308</v>
      </c>
      <c r="R1210">
        <f t="shared" si="358"/>
        <v>90.549676521393692</v>
      </c>
      <c r="S1210">
        <f t="shared" si="359"/>
        <v>8.3296184709724955E-2</v>
      </c>
      <c r="T1210">
        <f t="shared" si="342"/>
        <v>50.366920357882705</v>
      </c>
    </row>
    <row r="1211" spans="1:20" x14ac:dyDescent="0.25">
      <c r="A1211">
        <f t="shared" si="343"/>
        <v>525.35415229512739</v>
      </c>
      <c r="B1211">
        <f t="shared" si="360"/>
        <v>83.612710211621916</v>
      </c>
      <c r="C1211" t="str">
        <f t="shared" si="344"/>
        <v>3.16463530241663-328.608709398245i</v>
      </c>
      <c r="D1211" t="str">
        <f t="shared" si="345"/>
        <v>3.47812495406481-190.348186176177i</v>
      </c>
      <c r="E1211" t="str">
        <f t="shared" si="346"/>
        <v>162.469532082103+0.0624091572548159i</v>
      </c>
      <c r="F1211" t="str">
        <f t="shared" si="347"/>
        <v>2.9099099025083-1786.29694167028i</v>
      </c>
      <c r="G1211" t="str">
        <f t="shared" si="348"/>
        <v>0.999999997456412-0.0000504339984920489i</v>
      </c>
      <c r="H1211" t="str">
        <f t="shared" si="349"/>
        <v>470.623629443798+2.01308982004119i</v>
      </c>
      <c r="I1211" t="str">
        <f t="shared" si="350"/>
        <v>33.618569397755-5691.74060897863i</v>
      </c>
      <c r="K1211" t="str">
        <f t="shared" si="351"/>
        <v>0.0106240065395826-0.0000958781244033084i</v>
      </c>
      <c r="L1211" t="str">
        <f t="shared" si="352"/>
        <v>0.00025-5.62493458823319i</v>
      </c>
      <c r="M1211" t="str">
        <f t="shared" si="353"/>
        <v>0.0025-1.48895327335584i</v>
      </c>
      <c r="N1211">
        <f t="shared" si="354"/>
        <v>90.551764564219795</v>
      </c>
      <c r="O1211">
        <f t="shared" si="355"/>
        <v>50.333984161135668</v>
      </c>
      <c r="P1211" s="3">
        <f t="shared" si="356"/>
        <v>50.333984161135668</v>
      </c>
      <c r="Q1211" s="3">
        <f t="shared" si="357"/>
        <v>-89.448235435780205</v>
      </c>
      <c r="R1211">
        <f t="shared" si="358"/>
        <v>90.551764564219795</v>
      </c>
      <c r="S1211">
        <f t="shared" si="359"/>
        <v>8.3612710211621921E-2</v>
      </c>
      <c r="T1211">
        <f t="shared" si="342"/>
        <v>50.333984161135668</v>
      </c>
    </row>
    <row r="1212" spans="1:20" x14ac:dyDescent="0.25">
      <c r="A1212">
        <f t="shared" si="343"/>
        <v>527.35049807384894</v>
      </c>
      <c r="B1212">
        <f t="shared" si="360"/>
        <v>83.930438510426086</v>
      </c>
      <c r="C1212" t="str">
        <f t="shared" si="344"/>
        <v>3.16463352429128-327.364897665414i</v>
      </c>
      <c r="D1212" t="str">
        <f t="shared" si="345"/>
        <v>3.47812495371502-189.627604323319i</v>
      </c>
      <c r="E1212" t="str">
        <f t="shared" si="346"/>
        <v>162.469532045189+0.0626463321192129i</v>
      </c>
      <c r="F1212" t="str">
        <f t="shared" si="347"/>
        <v>2.90990990245194-1779.53471088639i</v>
      </c>
      <c r="G1212" t="str">
        <f t="shared" si="348"/>
        <v>0.999999997437044-0.0000506256476853382i</v>
      </c>
      <c r="H1212" t="str">
        <f t="shared" si="349"/>
        <v>470.623898958173+2.02073865788761i</v>
      </c>
      <c r="I1212" t="str">
        <f t="shared" si="350"/>
        <v>33.6185638373455-5670.19682217689i</v>
      </c>
      <c r="K1212" t="str">
        <f t="shared" si="351"/>
        <v>0.010623998975763-0.000096242382280142i</v>
      </c>
      <c r="L1212" t="str">
        <f t="shared" si="352"/>
        <v>0.00025-5.60364075337039i</v>
      </c>
      <c r="M1212" t="str">
        <f t="shared" si="353"/>
        <v>0.0025-1.48331667000981i</v>
      </c>
      <c r="N1212">
        <f t="shared" si="354"/>
        <v>90.553860533280982</v>
      </c>
      <c r="O1212">
        <f t="shared" si="355"/>
        <v>50.301048022462609</v>
      </c>
      <c r="P1212" s="3">
        <f t="shared" si="356"/>
        <v>50.301048022462609</v>
      </c>
      <c r="Q1212" s="3">
        <f t="shared" si="357"/>
        <v>-89.446139466719018</v>
      </c>
      <c r="R1212">
        <f t="shared" si="358"/>
        <v>90.553860533280982</v>
      </c>
      <c r="S1212">
        <f t="shared" si="359"/>
        <v>8.3930438510426086E-2</v>
      </c>
      <c r="T1212">
        <f t="shared" si="342"/>
        <v>50.301048022462609</v>
      </c>
    </row>
    <row r="1213" spans="1:20" x14ac:dyDescent="0.25">
      <c r="A1213">
        <f t="shared" si="343"/>
        <v>529.35442996652955</v>
      </c>
      <c r="B1213">
        <f t="shared" si="360"/>
        <v>84.249374176765713</v>
      </c>
      <c r="C1213" t="str">
        <f t="shared" si="344"/>
        <v>3.16463173262957-326.125795186251i</v>
      </c>
      <c r="D1213" t="str">
        <f t="shared" si="345"/>
        <v>3.47812495336258-188.909750327211i</v>
      </c>
      <c r="E1213" t="str">
        <f t="shared" si="346"/>
        <v>162.469532007997+0.0628844084776861i</v>
      </c>
      <c r="F1213" t="str">
        <f t="shared" si="347"/>
        <v>2.90990990239515-1772.79807930676i</v>
      </c>
      <c r="G1213" t="str">
        <f t="shared" si="348"/>
        <v>0.999999997417528-0.0000508180251455507i</v>
      </c>
      <c r="H1213" t="str">
        <f t="shared" si="349"/>
        <v>470.624170524866+2.02841655097773i</v>
      </c>
      <c r="I1213" t="str">
        <f t="shared" si="350"/>
        <v>33.6185582345825-5648.73460306176i</v>
      </c>
      <c r="K1213" t="str">
        <f t="shared" si="351"/>
        <v>0.0106239913543618-0.0000966080234330612i</v>
      </c>
      <c r="L1213" t="str">
        <f t="shared" si="352"/>
        <v>0.00025-5.58242752876107i</v>
      </c>
      <c r="M1213" t="str">
        <f t="shared" si="353"/>
        <v>0.0025-1.47770140467205i</v>
      </c>
      <c r="N1213">
        <f t="shared" si="354"/>
        <v>90.555964458601693</v>
      </c>
      <c r="O1213">
        <f t="shared" si="355"/>
        <v>50.268111942305296</v>
      </c>
      <c r="P1213" s="3">
        <f t="shared" si="356"/>
        <v>50.268111942305296</v>
      </c>
      <c r="Q1213" s="3">
        <f t="shared" si="357"/>
        <v>-89.444035541398307</v>
      </c>
      <c r="R1213">
        <f t="shared" si="358"/>
        <v>90.555964458601693</v>
      </c>
      <c r="S1213">
        <f t="shared" si="359"/>
        <v>8.4249374176765715E-2</v>
      </c>
      <c r="T1213">
        <f t="shared" si="342"/>
        <v>50.268111942305296</v>
      </c>
    </row>
    <row r="1214" spans="1:20" x14ac:dyDescent="0.25">
      <c r="A1214">
        <f t="shared" si="343"/>
        <v>531.36597680040245</v>
      </c>
      <c r="B1214">
        <f t="shared" si="360"/>
        <v>84.569521798637425</v>
      </c>
      <c r="C1214" t="str">
        <f t="shared" si="344"/>
        <v>3.16462992732843-324.891384135844i</v>
      </c>
      <c r="D1214" t="str">
        <f t="shared" si="345"/>
        <v>3.47812495300748-188.194613861284i</v>
      </c>
      <c r="E1214" t="str">
        <f t="shared" si="346"/>
        <v>162.469531970524+0.0631233897585418i</v>
      </c>
      <c r="F1214" t="str">
        <f t="shared" si="347"/>
        <v>2.90990990233794-1766.08695002267i</v>
      </c>
      <c r="G1214" t="str">
        <f t="shared" si="348"/>
        <v>0.999999997397864-0.0000510111336401007i</v>
      </c>
      <c r="H1214" t="str">
        <f t="shared" si="349"/>
        <v>470.624444159512+2.0361236096031i</v>
      </c>
      <c r="I1214" t="str">
        <f t="shared" si="350"/>
        <v>33.6185525891431-5627.35364289209i</v>
      </c>
      <c r="K1214" t="str">
        <f t="shared" si="351"/>
        <v>0.0106239836749406-0.0000969750531081731i</v>
      </c>
      <c r="L1214" t="str">
        <f t="shared" si="352"/>
        <v>0.00025-5.56129460924595i</v>
      </c>
      <c r="M1214" t="str">
        <f t="shared" si="353"/>
        <v>0.0025-1.4721073965651i</v>
      </c>
      <c r="N1214">
        <f t="shared" si="354"/>
        <v>90.558076370319412</v>
      </c>
      <c r="O1214">
        <f t="shared" si="355"/>
        <v>50.235175921108812</v>
      </c>
      <c r="P1214" s="3">
        <f t="shared" si="356"/>
        <v>50.235175921108812</v>
      </c>
      <c r="Q1214" s="3">
        <f t="shared" si="357"/>
        <v>-89.441923629680588</v>
      </c>
      <c r="R1214">
        <f t="shared" si="358"/>
        <v>90.558076370319412</v>
      </c>
      <c r="S1214">
        <f t="shared" si="359"/>
        <v>8.4569521798637429E-2</v>
      </c>
      <c r="T1214">
        <f t="shared" si="342"/>
        <v>50.235175921108812</v>
      </c>
    </row>
    <row r="1215" spans="1:20" x14ac:dyDescent="0.25">
      <c r="A1215">
        <f t="shared" si="343"/>
        <v>533.38516751224392</v>
      </c>
      <c r="B1215">
        <f t="shared" si="360"/>
        <v>84.890885981472252</v>
      </c>
      <c r="C1215" t="str">
        <f t="shared" si="344"/>
        <v>3.16462810828415-323.661646756786i</v>
      </c>
      <c r="D1215" t="str">
        <f t="shared" si="345"/>
        <v>3.47812495264964-187.482184638059i</v>
      </c>
      <c r="E1215" t="str">
        <f t="shared" si="346"/>
        <v>162.469531932772+0.0633632794031404i</v>
      </c>
      <c r="F1215" t="str">
        <f t="shared" si="347"/>
        <v>2.90990990228027-1759.40122649226i</v>
      </c>
      <c r="G1215" t="str">
        <f t="shared" si="348"/>
        <v>0.99999999737805-0.0000512049759469185i</v>
      </c>
      <c r="H1215" t="str">
        <f t="shared" si="349"/>
        <v>470.624719877851+2.04385994447297i</v>
      </c>
      <c r="I1215" t="str">
        <f t="shared" si="350"/>
        <v>33.6185469007006-5606.05363409545i</v>
      </c>
      <c r="K1215" t="str">
        <f t="shared" si="351"/>
        <v>0.010623975937058-0.0000973434765714031i</v>
      </c>
      <c r="L1215" t="str">
        <f t="shared" si="352"/>
        <v>0.00025-5.54024169082084i</v>
      </c>
      <c r="M1215" t="str">
        <f t="shared" si="353"/>
        <v>0.0025-1.46653456521728i</v>
      </c>
      <c r="N1215">
        <f t="shared" si="354"/>
        <v>90.560196298685</v>
      </c>
      <c r="O1215">
        <f t="shared" si="355"/>
        <v>50.202239959322064</v>
      </c>
      <c r="P1215" s="3">
        <f t="shared" si="356"/>
        <v>50.202239959322064</v>
      </c>
      <c r="Q1215" s="3">
        <f t="shared" si="357"/>
        <v>-89.439803701315</v>
      </c>
      <c r="R1215">
        <f t="shared" si="358"/>
        <v>90.560196298685</v>
      </c>
      <c r="S1215">
        <f t="shared" si="359"/>
        <v>8.489088598147225E-2</v>
      </c>
      <c r="T1215">
        <f t="shared" si="342"/>
        <v>50.202239959322064</v>
      </c>
    </row>
    <row r="1216" spans="1:20" x14ac:dyDescent="0.25">
      <c r="A1216">
        <f t="shared" si="343"/>
        <v>535.41203114879056</v>
      </c>
      <c r="B1216">
        <f t="shared" si="360"/>
        <v>85.21347134820185</v>
      </c>
      <c r="C1216" t="str">
        <f t="shared" si="344"/>
        <v>3.16462627539204-322.436565358874i</v>
      </c>
      <c r="D1216" t="str">
        <f t="shared" si="345"/>
        <v>3.47812495228911-186.772452409002i</v>
      </c>
      <c r="E1216" t="str">
        <f t="shared" si="346"/>
        <v>162.469531894734+0.0636040808659517i</v>
      </c>
      <c r="F1216" t="str">
        <f t="shared" si="347"/>
        <v>2.90990990222217-1752.74081253918i</v>
      </c>
      <c r="G1216" t="str">
        <f t="shared" si="348"/>
        <v>0.999999997358086-0.0000513995548544907i</v>
      </c>
      <c r="H1216" t="str">
        <f t="shared" si="349"/>
        <v>470.624997695757+2.05162566671611i</v>
      </c>
      <c r="I1216" t="str">
        <f t="shared" si="350"/>
        <v>33.6185411689295-5584.83427026425i</v>
      </c>
      <c r="K1216" t="str">
        <f t="shared" si="351"/>
        <v>0.0106239681402689-0.0000977132991085691i</v>
      </c>
      <c r="L1216" t="str">
        <f t="shared" si="352"/>
        <v>0.00025-5.51926847063242i</v>
      </c>
      <c r="M1216" t="str">
        <f t="shared" si="353"/>
        <v>0.0025-1.46098283046152i</v>
      </c>
      <c r="N1216">
        <f t="shared" si="354"/>
        <v>90.56232427406313</v>
      </c>
      <c r="O1216">
        <f t="shared" si="355"/>
        <v>50.169304057396644</v>
      </c>
      <c r="P1216" s="3">
        <f t="shared" si="356"/>
        <v>50.169304057396644</v>
      </c>
      <c r="Q1216" s="3">
        <f t="shared" si="357"/>
        <v>-89.43767572593687</v>
      </c>
      <c r="R1216">
        <f t="shared" si="358"/>
        <v>90.56232427406313</v>
      </c>
      <c r="S1216">
        <f t="shared" si="359"/>
        <v>8.5213471348201855E-2</v>
      </c>
      <c r="T1216">
        <f t="shared" si="342"/>
        <v>50.169304057396644</v>
      </c>
    </row>
    <row r="1217" spans="1:20" x14ac:dyDescent="0.25">
      <c r="A1217">
        <f t="shared" si="343"/>
        <v>537.4465968671559</v>
      </c>
      <c r="B1217">
        <f t="shared" si="360"/>
        <v>85.53728253932502</v>
      </c>
      <c r="C1217" t="str">
        <f t="shared" si="344"/>
        <v>3.1646244285468-321.216122318908i</v>
      </c>
      <c r="D1217" t="str">
        <f t="shared" si="345"/>
        <v>3.47812495192582-186.065406964377i</v>
      </c>
      <c r="E1217" t="str">
        <f t="shared" si="346"/>
        <v>162.469531856412+0.0638457976146001i</v>
      </c>
      <c r="F1217" t="str">
        <f t="shared" si="347"/>
        <v>2.90990990216362-1746.10561235112i</v>
      </c>
      <c r="G1217" t="str">
        <f t="shared" si="348"/>
        <v>0.999999997337969-0.0000515948731618998i</v>
      </c>
      <c r="H1217" t="str">
        <f t="shared" si="349"/>
        <v>470.625277629213+2.05942088788195i</v>
      </c>
      <c r="I1217" t="str">
        <f t="shared" si="350"/>
        <v>33.6185353934976-5563.6952461507i</v>
      </c>
      <c r="K1217" t="str">
        <f t="shared" si="351"/>
        <v>0.0106239602841251-0.0000980845260254511i</v>
      </c>
      <c r="L1217" t="str">
        <f t="shared" si="352"/>
        <v>0.00025-5.49837464697391i</v>
      </c>
      <c r="M1217" t="str">
        <f t="shared" si="353"/>
        <v>0.0025-1.45545211243427i</v>
      </c>
      <c r="N1217">
        <f t="shared" si="354"/>
        <v>90.564460326932831</v>
      </c>
      <c r="O1217">
        <f t="shared" si="355"/>
        <v>50.136368215788202</v>
      </c>
      <c r="P1217" s="3">
        <f t="shared" si="356"/>
        <v>50.136368215788202</v>
      </c>
      <c r="Q1217" s="3">
        <f t="shared" si="357"/>
        <v>-89.435539673067169</v>
      </c>
      <c r="R1217">
        <f t="shared" si="358"/>
        <v>90.564460326932831</v>
      </c>
      <c r="S1217">
        <f t="shared" si="359"/>
        <v>8.5537282539325021E-2</v>
      </c>
      <c r="T1217">
        <f t="shared" si="342"/>
        <v>50.136368215788202</v>
      </c>
    </row>
    <row r="1218" spans="1:20" x14ac:dyDescent="0.25">
      <c r="A1218">
        <f t="shared" si="343"/>
        <v>539.4888939352511</v>
      </c>
      <c r="B1218">
        <f t="shared" si="360"/>
        <v>85.862324212974457</v>
      </c>
      <c r="C1218" t="str">
        <f t="shared" si="344"/>
        <v>3.16462256764213-320.000300080396i</v>
      </c>
      <c r="D1218" t="str">
        <f t="shared" si="345"/>
        <v>3.47812495155976-185.361038133098i</v>
      </c>
      <c r="E1218" t="str">
        <f t="shared" si="346"/>
        <v>162.469531817802+0.0640884331299207i</v>
      </c>
      <c r="F1218" t="str">
        <f t="shared" si="347"/>
        <v>2.90990990210465-1739.49553047851i</v>
      </c>
      <c r="G1218" t="str">
        <f t="shared" si="348"/>
        <v>0.999999997317699-0.0000517909336788652i</v>
      </c>
      <c r="H1218" t="str">
        <f t="shared" si="349"/>
        <v>470.625559694336+2.06724571994262i</v>
      </c>
      <c r="I1218" t="str">
        <f t="shared" si="350"/>
        <v>33.6185295740739-5542.63625766299i</v>
      </c>
      <c r="K1218" t="str">
        <f t="shared" si="351"/>
        <v>0.0106239523681747-0.0000984571626478706i</v>
      </c>
      <c r="L1218" t="str">
        <f t="shared" si="352"/>
        <v>0.00025-5.47755991928066i</v>
      </c>
      <c r="M1218" t="str">
        <f t="shared" si="353"/>
        <v>0.0025-1.44994233157429i</v>
      </c>
      <c r="N1218">
        <f t="shared" si="354"/>
        <v>90.566604487887673</v>
      </c>
      <c r="O1218">
        <f t="shared" si="355"/>
        <v>50.103432434955472</v>
      </c>
      <c r="P1218" s="3">
        <f t="shared" si="356"/>
        <v>50.103432434955472</v>
      </c>
      <c r="Q1218" s="3">
        <f t="shared" si="357"/>
        <v>-89.433395512112327</v>
      </c>
      <c r="R1218">
        <f t="shared" si="358"/>
        <v>90.566604487887673</v>
      </c>
      <c r="S1218">
        <f t="shared" si="359"/>
        <v>8.5862324212974461E-2</v>
      </c>
      <c r="T1218">
        <f t="shared" si="342"/>
        <v>50.103432434955472</v>
      </c>
    </row>
    <row r="1219" spans="1:20" x14ac:dyDescent="0.25">
      <c r="A1219">
        <f t="shared" si="343"/>
        <v>541.53895173220508</v>
      </c>
      <c r="B1219">
        <f t="shared" si="360"/>
        <v>86.188601044983756</v>
      </c>
      <c r="C1219" t="str">
        <f t="shared" si="344"/>
        <v>3.1646206925711-318.789081153323i</v>
      </c>
      <c r="D1219" t="str">
        <f t="shared" si="345"/>
        <v>3.47812495119092-184.659335782582i</v>
      </c>
      <c r="E1219" t="str">
        <f t="shared" si="346"/>
        <v>162.469531778902+0.0643319909060123i</v>
      </c>
      <c r="F1219" t="str">
        <f t="shared" si="347"/>
        <v>2.90990990204521-1732.91047183309i</v>
      </c>
      <c r="G1219" t="str">
        <f t="shared" si="348"/>
        <v>0.999999997297275-0.0000519877392257831i</v>
      </c>
      <c r="H1219" t="str">
        <f t="shared" si="349"/>
        <v>470.625843907356+2.07510027529421i</v>
      </c>
      <c r="I1219" t="str">
        <f t="shared" si="350"/>
        <v>33.6185237103222-5521.65700186043i</v>
      </c>
      <c r="K1219" t="str">
        <f t="shared" si="351"/>
        <v>0.0106239443919626-0.0000988312143217633i</v>
      </c>
      <c r="L1219" t="str">
        <f t="shared" si="352"/>
        <v>0.00025-5.45682398812578i</v>
      </c>
      <c r="M1219" t="str">
        <f t="shared" si="353"/>
        <v>0.0025-1.44445340862153i</v>
      </c>
      <c r="N1219">
        <f t="shared" si="354"/>
        <v>90.568756787636502</v>
      </c>
      <c r="O1219">
        <f t="shared" si="355"/>
        <v>50.070496715360775</v>
      </c>
      <c r="P1219" s="3">
        <f t="shared" si="356"/>
        <v>50.070496715360775</v>
      </c>
      <c r="Q1219" s="3">
        <f t="shared" si="357"/>
        <v>-89.431243212363498</v>
      </c>
      <c r="R1219">
        <f t="shared" si="358"/>
        <v>90.568756787636502</v>
      </c>
      <c r="S1219">
        <f t="shared" si="359"/>
        <v>8.6188601044983756E-2</v>
      </c>
      <c r="T1219">
        <f t="shared" si="342"/>
        <v>50.070496715360775</v>
      </c>
    </row>
    <row r="1220" spans="1:20" x14ac:dyDescent="0.25">
      <c r="A1220">
        <f t="shared" si="343"/>
        <v>543.59679974878748</v>
      </c>
      <c r="B1220">
        <f t="shared" si="360"/>
        <v>86.516117728954697</v>
      </c>
      <c r="C1220" t="str">
        <f t="shared" si="344"/>
        <v>3.16461880322583-317.582448113898i</v>
      </c>
      <c r="D1220" t="str">
        <f t="shared" si="345"/>
        <v>3.47812495081927-183.960289818607i</v>
      </c>
      <c r="E1220" t="str">
        <f t="shared" si="346"/>
        <v>162.46953173971+0.0645764744502718i</v>
      </c>
      <c r="F1220" t="str">
        <f t="shared" si="347"/>
        <v>2.90990990198534-1726.3503416866i</v>
      </c>
      <c r="G1220" t="str">
        <f t="shared" si="348"/>
        <v>0.999999997276695-0.0000521852926337671i</v>
      </c>
      <c r="H1220" t="str">
        <f t="shared" si="349"/>
        <v>470.626130284633+2.0829846667585i</v>
      </c>
      <c r="I1220" t="str">
        <f t="shared" si="350"/>
        <v>33.6185178019054-5500.7571769495i</v>
      </c>
      <c r="K1220" t="str">
        <f t="shared" si="351"/>
        <v>0.0106239363550301-0.0000992066864132536i</v>
      </c>
      <c r="L1220" t="str">
        <f t="shared" si="352"/>
        <v>0.00025-5.43616655521595i</v>
      </c>
      <c r="M1220" t="str">
        <f t="shared" si="353"/>
        <v>0.0025-1.43898526461599i</v>
      </c>
      <c r="N1220">
        <f t="shared" si="354"/>
        <v>90.570917257003558</v>
      </c>
      <c r="O1220">
        <f t="shared" si="355"/>
        <v>50.037561057470072</v>
      </c>
      <c r="P1220" s="3">
        <f t="shared" si="356"/>
        <v>50.037561057470072</v>
      </c>
      <c r="Q1220" s="3">
        <f t="shared" si="357"/>
        <v>-89.429082742996442</v>
      </c>
      <c r="R1220">
        <f t="shared" si="358"/>
        <v>90.570917257003558</v>
      </c>
      <c r="S1220">
        <f t="shared" si="359"/>
        <v>8.6516117728954692E-2</v>
      </c>
      <c r="T1220">
        <f t="shared" si="342"/>
        <v>50.037561057470072</v>
      </c>
    </row>
    <row r="1221" spans="1:20" x14ac:dyDescent="0.25">
      <c r="A1221">
        <f t="shared" si="343"/>
        <v>545.66246758783279</v>
      </c>
      <c r="B1221">
        <f t="shared" si="360"/>
        <v>86.844878976324722</v>
      </c>
      <c r="C1221" t="str">
        <f t="shared" si="344"/>
        <v>3.16461689949776-316.380383604294i</v>
      </c>
      <c r="D1221" t="str">
        <f t="shared" si="345"/>
        <v>3.47812495044478-183.26389018516i</v>
      </c>
      <c r="E1221" t="str">
        <f t="shared" si="346"/>
        <v>162.469531700223+0.0648218872834657i</v>
      </c>
      <c r="F1221" t="str">
        <f t="shared" si="347"/>
        <v>2.90990990192498-1719.81504566934i</v>
      </c>
      <c r="G1221" t="str">
        <f t="shared" si="348"/>
        <v>0.999999997255959-0.0000523835967446891i</v>
      </c>
      <c r="H1221" t="str">
        <f t="shared" si="349"/>
        <v>470.626418842641+2.09089900758453i</v>
      </c>
      <c r="I1221" t="str">
        <f t="shared" si="350"/>
        <v>33.6185118484821-5479.93648227906i</v>
      </c>
      <c r="K1221" t="str">
        <f t="shared" si="351"/>
        <v>0.0106239282569152-0.0000995835843087314i</v>
      </c>
      <c r="L1221" t="str">
        <f t="shared" si="352"/>
        <v>0.00025-5.41558732338708i</v>
      </c>
      <c r="M1221" t="str">
        <f t="shared" si="353"/>
        <v>0.0025-1.43353782089658i</v>
      </c>
      <c r="N1221">
        <f t="shared" si="354"/>
        <v>90.573085926929068</v>
      </c>
      <c r="O1221">
        <f t="shared" si="355"/>
        <v>50.004625461752696</v>
      </c>
      <c r="P1221" s="3">
        <f t="shared" si="356"/>
        <v>50.004625461752696</v>
      </c>
      <c r="Q1221" s="3">
        <f t="shared" si="357"/>
        <v>-89.426914073070932</v>
      </c>
      <c r="R1221">
        <f t="shared" si="358"/>
        <v>90.573085926929068</v>
      </c>
      <c r="S1221">
        <f t="shared" si="359"/>
        <v>8.6844878976324716E-2</v>
      </c>
      <c r="T1221">
        <f t="shared" si="342"/>
        <v>50.004625461752696</v>
      </c>
    </row>
    <row r="1222" spans="1:20" x14ac:dyDescent="0.25">
      <c r="A1222">
        <f t="shared" si="343"/>
        <v>547.73598496466661</v>
      </c>
      <c r="B1222">
        <f t="shared" si="360"/>
        <v>87.17488951643476</v>
      </c>
      <c r="C1222" t="str">
        <f t="shared" si="344"/>
        <v>3.16461498127729-315.182870332402i</v>
      </c>
      <c r="D1222" t="str">
        <f t="shared" si="345"/>
        <v>3.47812495006743-182.570126864299i</v>
      </c>
      <c r="E1222" t="str">
        <f t="shared" si="346"/>
        <v>162.46953166044+0.0650682329397699i</v>
      </c>
      <c r="F1222" t="str">
        <f t="shared" si="347"/>
        <v>2.9099099018642-1713.3044897689i</v>
      </c>
      <c r="G1222" t="str">
        <f t="shared" si="348"/>
        <v>0.999999997235064-0.0000525826544112203i</v>
      </c>
      <c r="H1222" t="str">
        <f t="shared" si="349"/>
        <v>470.626709598+2.09884341145032i</v>
      </c>
      <c r="I1222" t="str">
        <f t="shared" si="350"/>
        <v>33.618505849711-5459.19461833664i</v>
      </c>
      <c r="K1222" t="str">
        <f t="shared" si="351"/>
        <v>0.010623920097152-0.000099961913414926i</v>
      </c>
      <c r="L1222" t="str">
        <f t="shared" si="352"/>
        <v>0.00025-5.39508599660001i</v>
      </c>
      <c r="M1222" t="str">
        <f t="shared" si="353"/>
        <v>0.0025-1.4281109991i</v>
      </c>
      <c r="N1222">
        <f t="shared" si="354"/>
        <v>90.575262828469647</v>
      </c>
      <c r="O1222">
        <f t="shared" si="355"/>
        <v>49.971689928681506</v>
      </c>
      <c r="P1222" s="3">
        <f t="shared" si="356"/>
        <v>49.971689928681506</v>
      </c>
      <c r="Q1222" s="3">
        <f t="shared" si="357"/>
        <v>-89.424737171530353</v>
      </c>
      <c r="R1222">
        <f t="shared" si="358"/>
        <v>90.575262828469647</v>
      </c>
      <c r="S1222">
        <f t="shared" si="359"/>
        <v>8.7174889516434761E-2</v>
      </c>
      <c r="T1222">
        <f t="shared" si="342"/>
        <v>49.971689928681506</v>
      </c>
    </row>
    <row r="1223" spans="1:20" x14ac:dyDescent="0.25">
      <c r="A1223">
        <f t="shared" si="343"/>
        <v>549.81738170753238</v>
      </c>
      <c r="B1223">
        <f t="shared" si="360"/>
        <v>87.506154096597214</v>
      </c>
      <c r="C1223" t="str">
        <f t="shared" si="344"/>
        <v>3.16461304845433-313.9898910716i</v>
      </c>
      <c r="D1223" t="str">
        <f t="shared" si="345"/>
        <v>3.47812494968723-181.878989876008i</v>
      </c>
      <c r="E1223" t="str">
        <f t="shared" si="346"/>
        <v>162.469531620359+0.0653155149668168i</v>
      </c>
      <c r="F1223" t="str">
        <f t="shared" si="347"/>
        <v>2.90990990180294-1706.81858032874i</v>
      </c>
      <c r="G1223" t="str">
        <f t="shared" si="348"/>
        <v>0.999999997214011-0.0000527824684968717i</v>
      </c>
      <c r="H1223" t="str">
        <f t="shared" si="349"/>
        <v>470.627002567428+2.10681799246417i</v>
      </c>
      <c r="I1223" t="str">
        <f t="shared" si="350"/>
        <v>33.6184998052445-5438.53128674338i</v>
      </c>
      <c r="K1223" t="str">
        <f t="shared" si="351"/>
        <v>0.0106239118752716-0.000100341679158983i</v>
      </c>
      <c r="L1223" t="str">
        <f t="shared" si="352"/>
        <v>0.00025-5.37466227993625i</v>
      </c>
      <c r="M1223" t="str">
        <f t="shared" si="353"/>
        <v>0.0025-1.4227047211596i</v>
      </c>
      <c r="N1223">
        <f t="shared" si="354"/>
        <v>90.577447992798739</v>
      </c>
      <c r="O1223">
        <f t="shared" si="355"/>
        <v>49.93875445873342</v>
      </c>
      <c r="P1223" s="3">
        <f t="shared" si="356"/>
        <v>49.93875445873342</v>
      </c>
      <c r="Q1223" s="3">
        <f t="shared" si="357"/>
        <v>-89.422552007201261</v>
      </c>
      <c r="R1223">
        <f t="shared" si="358"/>
        <v>90.577447992798739</v>
      </c>
      <c r="S1223">
        <f t="shared" si="359"/>
        <v>8.7506154096597219E-2</v>
      </c>
      <c r="T1223">
        <f t="shared" si="342"/>
        <v>49.93875445873342</v>
      </c>
    </row>
    <row r="1224" spans="1:20" x14ac:dyDescent="0.25">
      <c r="A1224">
        <f t="shared" si="343"/>
        <v>551.90668775802101</v>
      </c>
      <c r="B1224">
        <f t="shared" si="360"/>
        <v>87.838677482164286</v>
      </c>
      <c r="C1224" t="str">
        <f t="shared" si="344"/>
        <v>3.16461110091757-312.801428660463i</v>
      </c>
      <c r="D1224" t="str">
        <f t="shared" si="345"/>
        <v>3.47812494930412-181.190469278046i</v>
      </c>
      <c r="E1224" t="str">
        <f t="shared" si="346"/>
        <v>162.469531579976+0.0655637369257665i</v>
      </c>
      <c r="F1224" t="str">
        <f t="shared" si="347"/>
        <v>2.9099099017412-1700.35722404688i</v>
      </c>
      <c r="G1224" t="str">
        <f t="shared" si="348"/>
        <v>0.999999997192797-0.0000529830418760359i</v>
      </c>
      <c r="H1224" t="str">
        <f t="shared" si="349"/>
        <v>470.627297767799+2.11482286516672i</v>
      </c>
      <c r="I1224" t="str">
        <f t="shared" si="350"/>
        <v>33.6184937147358-5417.94619025053i</v>
      </c>
      <c r="K1224" t="str">
        <f t="shared" si="351"/>
        <v>0.010623903590801-0.00010072288698854i</v>
      </c>
      <c r="L1224" t="str">
        <f t="shared" si="352"/>
        <v>0.00025-5.3543158795938i</v>
      </c>
      <c r="M1224" t="str">
        <f t="shared" si="353"/>
        <v>0.0025-1.41731890930424i</v>
      </c>
      <c r="N1224">
        <f t="shared" si="354"/>
        <v>90.579641451206982</v>
      </c>
      <c r="O1224">
        <f t="shared" si="355"/>
        <v>49.90581905238821</v>
      </c>
      <c r="P1224" s="3">
        <f t="shared" si="356"/>
        <v>49.90581905238821</v>
      </c>
      <c r="Q1224" s="3">
        <f t="shared" si="357"/>
        <v>-89.420358548793018</v>
      </c>
      <c r="R1224">
        <f t="shared" si="358"/>
        <v>90.579641451206982</v>
      </c>
      <c r="S1224">
        <f t="shared" si="359"/>
        <v>8.7838677482164285E-2</v>
      </c>
      <c r="T1224">
        <f t="shared" si="342"/>
        <v>49.90581905238821</v>
      </c>
    </row>
    <row r="1225" spans="1:20" x14ac:dyDescent="0.25">
      <c r="A1225">
        <f t="shared" si="343"/>
        <v>554.00393317150156</v>
      </c>
      <c r="B1225">
        <f t="shared" si="360"/>
        <v>88.172464456596515</v>
      </c>
      <c r="C1225" t="str">
        <f t="shared" si="344"/>
        <v>3.16460913855514-311.617466002567i</v>
      </c>
      <c r="D1225" t="str">
        <f t="shared" si="345"/>
        <v>3.47812494891811-180.504555165815i</v>
      </c>
      <c r="E1225" t="str">
        <f t="shared" si="346"/>
        <v>162.469531539291+0.0658129023913247i</v>
      </c>
      <c r="F1225" t="str">
        <f t="shared" si="347"/>
        <v>2.90990990167901-1693.92032797454i</v>
      </c>
      <c r="G1225" t="str">
        <f t="shared" si="348"/>
        <v>0.999999997171422-0.000053184377434028i</v>
      </c>
      <c r="H1225" t="str">
        <f t="shared" si="349"/>
        <v>470.627595216094+2.12285814453221i</v>
      </c>
      <c r="I1225" t="str">
        <f t="shared" si="350"/>
        <v>33.6184875778337-5397.43903273445i</v>
      </c>
      <c r="K1225" t="str">
        <f t="shared" si="351"/>
        <v>0.010623895243264-0.000101105542371804i</v>
      </c>
      <c r="L1225" t="str">
        <f t="shared" si="352"/>
        <v>0.00025-5.33404650288284i</v>
      </c>
      <c r="M1225" t="str">
        <f t="shared" si="353"/>
        <v>0.0025-1.41195348605722i</v>
      </c>
      <c r="N1225">
        <f t="shared" si="354"/>
        <v>90.581843235102724</v>
      </c>
      <c r="O1225">
        <f t="shared" si="355"/>
        <v>49.872883710130012</v>
      </c>
      <c r="P1225" s="3">
        <f t="shared" si="356"/>
        <v>49.872883710130012</v>
      </c>
      <c r="Q1225" s="3">
        <f t="shared" si="357"/>
        <v>-89.418156764897276</v>
      </c>
      <c r="R1225">
        <f t="shared" si="358"/>
        <v>90.581843235102724</v>
      </c>
      <c r="S1225">
        <f t="shared" si="359"/>
        <v>8.8172464456596517E-2</v>
      </c>
      <c r="T1225">
        <f t="shared" si="342"/>
        <v>49.872883710130012</v>
      </c>
    </row>
    <row r="1226" spans="1:20" x14ac:dyDescent="0.25">
      <c r="A1226">
        <f t="shared" si="343"/>
        <v>556.10914811755322</v>
      </c>
      <c r="B1226">
        <f t="shared" si="360"/>
        <v>88.507519821531588</v>
      </c>
      <c r="C1226" t="str">
        <f t="shared" si="344"/>
        <v>3.16460716125408-310.437986066198i</v>
      </c>
      <c r="D1226" t="str">
        <f t="shared" si="345"/>
        <v>3.47812494852915-179.82123767221i</v>
      </c>
      <c r="E1226" t="str">
        <f t="shared" si="346"/>
        <v>162.4695314983+0.0660630149518379i</v>
      </c>
      <c r="F1226" t="str">
        <f t="shared" si="347"/>
        <v>2.90990990161633-1687.50779951481i</v>
      </c>
      <c r="G1226" t="str">
        <f t="shared" si="348"/>
        <v>0.999999997149884-0.0000533864780671274i</v>
      </c>
      <c r="H1226" t="str">
        <f t="shared" si="349"/>
        <v>470.627894929442+2.1309239459703i</v>
      </c>
      <c r="I1226" t="str">
        <f t="shared" si="350"/>
        <v>33.6184813941849-5377.00951919297i</v>
      </c>
      <c r="K1226" t="str">
        <f t="shared" si="351"/>
        <v>0.0106238868321804-0.000101489650797625i</v>
      </c>
      <c r="L1226" t="str">
        <f t="shared" si="352"/>
        <v>0.00025-5.3138538582216i</v>
      </c>
      <c r="M1226" t="str">
        <f t="shared" si="353"/>
        <v>0.0025-1.40660837423513i</v>
      </c>
      <c r="N1226">
        <f t="shared" si="354"/>
        <v>90.584053376012406</v>
      </c>
      <c r="O1226">
        <f t="shared" si="355"/>
        <v>49.839948432446064</v>
      </c>
      <c r="P1226" s="3">
        <f t="shared" si="356"/>
        <v>49.839948432446064</v>
      </c>
      <c r="Q1226" s="3">
        <f t="shared" si="357"/>
        <v>-89.415946623987594</v>
      </c>
      <c r="R1226">
        <f t="shared" si="358"/>
        <v>90.584053376012406</v>
      </c>
      <c r="S1226">
        <f t="shared" si="359"/>
        <v>8.8507519821531586E-2</v>
      </c>
      <c r="T1226">
        <f t="shared" si="342"/>
        <v>49.839948432446064</v>
      </c>
    </row>
    <row r="1227" spans="1:20" x14ac:dyDescent="0.25">
      <c r="A1227">
        <f t="shared" si="343"/>
        <v>558.22236288040006</v>
      </c>
      <c r="B1227">
        <f t="shared" si="360"/>
        <v>88.843848396853417</v>
      </c>
      <c r="C1227" t="str">
        <f t="shared" si="344"/>
        <v>3.16460516890081-309.262971884147i</v>
      </c>
      <c r="D1227" t="str">
        <f t="shared" si="345"/>
        <v>3.47812494813722-179.140506967479i</v>
      </c>
      <c r="E1227" t="str">
        <f t="shared" si="346"/>
        <v>162.469531457002+0.0663140782093082i</v>
      </c>
      <c r="F1227" t="str">
        <f t="shared" si="347"/>
        <v>2.90990990155318-1681.11954642131i</v>
      </c>
      <c r="G1227" t="str">
        <f t="shared" si="348"/>
        <v>0.999999997128182-0.0000535893466826195i</v>
      </c>
      <c r="H1227" t="str">
        <f t="shared" si="349"/>
        <v>470.628196925081+2.13902038532762i</v>
      </c>
      <c r="I1227" t="str">
        <f t="shared" si="350"/>
        <v>33.6184751634327-5356.65735574053i</v>
      </c>
      <c r="K1227" t="str">
        <f t="shared" si="351"/>
        <v>0.0106238783570668-0.000101875217775578i</v>
      </c>
      <c r="L1227" t="str">
        <f t="shared" si="352"/>
        <v>0.00025-5.2937376551321i</v>
      </c>
      <c r="M1227" t="str">
        <f t="shared" si="353"/>
        <v>0.0025-1.40128349694673i</v>
      </c>
      <c r="N1227">
        <f t="shared" si="354"/>
        <v>90.586271905580986</v>
      </c>
      <c r="O1227">
        <f t="shared" si="355"/>
        <v>49.807013219827844</v>
      </c>
      <c r="P1227" s="3">
        <f t="shared" si="356"/>
        <v>49.807013219827844</v>
      </c>
      <c r="Q1227" s="3">
        <f t="shared" si="357"/>
        <v>-89.413728094419014</v>
      </c>
      <c r="R1227">
        <f t="shared" si="358"/>
        <v>90.586271905580986</v>
      </c>
      <c r="S1227">
        <f t="shared" si="359"/>
        <v>8.8843848396853414E-2</v>
      </c>
      <c r="T1227">
        <f t="shared" si="342"/>
        <v>49.807013219827844</v>
      </c>
    </row>
    <row r="1228" spans="1:20" x14ac:dyDescent="0.25">
      <c r="A1228">
        <f t="shared" si="343"/>
        <v>560.34360785934552</v>
      </c>
      <c r="B1228">
        <f t="shared" si="360"/>
        <v>89.181455020761462</v>
      </c>
      <c r="C1228" t="str">
        <f t="shared" si="344"/>
        <v>3.16460316138074-308.092406553433i</v>
      </c>
      <c r="D1228" t="str">
        <f t="shared" si="345"/>
        <v>3.47812494774232-178.462353259083i</v>
      </c>
      <c r="E1228" t="str">
        <f t="shared" si="346"/>
        <v>162.469531415394+0.0665660957794597i</v>
      </c>
      <c r="F1228" t="str">
        <f t="shared" si="347"/>
        <v>2.90990990148955-1674.75547679688i</v>
      </c>
      <c r="G1228" t="str">
        <f t="shared" si="348"/>
        <v>0.999999997106315-0.0000537929861988372i</v>
      </c>
      <c r="H1228" t="str">
        <f t="shared" si="349"/>
        <v>470.628501220396+2.14714757888946i</v>
      </c>
      <c r="I1228" t="str">
        <f t="shared" si="350"/>
        <v>33.6184688852184-5336.38224960453i</v>
      </c>
      <c r="K1228" t="str">
        <f t="shared" si="351"/>
        <v>0.0106238698174358-0.000102262248836035i</v>
      </c>
      <c r="L1228" t="str">
        <f t="shared" si="352"/>
        <v>0.00025-5.27369760423598i</v>
      </c>
      <c r="M1228" t="str">
        <f t="shared" si="353"/>
        <v>0.0025-1.39597877759188i</v>
      </c>
      <c r="N1228">
        <f t="shared" si="354"/>
        <v>90.588498855572411</v>
      </c>
      <c r="O1228">
        <f t="shared" si="355"/>
        <v>49.774078072770209</v>
      </c>
      <c r="P1228" s="3">
        <f t="shared" si="356"/>
        <v>49.774078072770209</v>
      </c>
      <c r="Q1228" s="3">
        <f t="shared" si="357"/>
        <v>-89.411501144427589</v>
      </c>
      <c r="R1228">
        <f t="shared" si="358"/>
        <v>90.588498855572411</v>
      </c>
      <c r="S1228">
        <f t="shared" si="359"/>
        <v>8.9181455020761455E-2</v>
      </c>
      <c r="T1228">
        <f t="shared" si="342"/>
        <v>49.774078072770209</v>
      </c>
    </row>
    <row r="1229" spans="1:20" x14ac:dyDescent="0.25">
      <c r="A1229">
        <f t="shared" si="343"/>
        <v>562.47291356921107</v>
      </c>
      <c r="B1229">
        <f t="shared" si="360"/>
        <v>89.52034454984036</v>
      </c>
      <c r="C1229" t="str">
        <f t="shared" si="344"/>
        <v>3.16460113857845-306.926273235075i</v>
      </c>
      <c r="D1229" t="str">
        <f t="shared" si="345"/>
        <v>3.47812494734441-177.786766791552i</v>
      </c>
      <c r="E1229" t="str">
        <f t="shared" si="346"/>
        <v>162.469531373473+0.0668190712918059i</v>
      </c>
      <c r="F1229" t="str">
        <f t="shared" si="347"/>
        <v>2.90990990142542-1668.41549909224i</v>
      </c>
      <c r="G1229" t="str">
        <f t="shared" si="348"/>
        <v>0.999999997084281-0.000053997399545203i</v>
      </c>
      <c r="H1229" t="str">
        <f t="shared" si="349"/>
        <v>470.628807832899+2.15530564338143i</v>
      </c>
      <c r="I1229" t="str">
        <f t="shared" si="350"/>
        <v>33.6184625591803-5316.18390912077i</v>
      </c>
      <c r="K1229" t="str">
        <f t="shared" si="351"/>
        <v>0.0106238612127964-0.000102650749530246i</v>
      </c>
      <c r="L1229" t="str">
        <f t="shared" si="352"/>
        <v>0.00025-5.25373341725044i</v>
      </c>
      <c r="M1229" t="str">
        <f t="shared" si="353"/>
        <v>0.0025-1.39069413986041i</v>
      </c>
      <c r="N1229">
        <f t="shared" si="354"/>
        <v>90.590734257870068</v>
      </c>
      <c r="O1229">
        <f t="shared" si="355"/>
        <v>49.741142991771802</v>
      </c>
      <c r="P1229" s="3">
        <f t="shared" si="356"/>
        <v>49.741142991771802</v>
      </c>
      <c r="Q1229" s="3">
        <f t="shared" si="357"/>
        <v>-89.409265742129932</v>
      </c>
      <c r="R1229">
        <f t="shared" si="358"/>
        <v>90.590734257870068</v>
      </c>
      <c r="S1229">
        <f t="shared" si="359"/>
        <v>8.9520344549840355E-2</v>
      </c>
      <c r="T1229">
        <f t="shared" si="342"/>
        <v>49.741142991771802</v>
      </c>
    </row>
    <row r="1230" spans="1:20" x14ac:dyDescent="0.25">
      <c r="A1230">
        <f t="shared" si="343"/>
        <v>564.61031064077417</v>
      </c>
      <c r="B1230">
        <f t="shared" si="360"/>
        <v>89.860521859129761</v>
      </c>
      <c r="C1230" t="str">
        <f t="shared" si="344"/>
        <v>3.16459910037761-305.764555153852i</v>
      </c>
      <c r="D1230" t="str">
        <f t="shared" si="345"/>
        <v>3.47812494694346-177.113737846349i</v>
      </c>
      <c r="E1230" t="str">
        <f t="shared" si="346"/>
        <v>162.469531331238+0.067073008389667i</v>
      </c>
      <c r="F1230" t="str">
        <f t="shared" si="347"/>
        <v>2.90990990136084-1662.09952210468i</v>
      </c>
      <c r="G1230" t="str">
        <f t="shared" si="348"/>
        <v>0.999999997062079-0.0000542025896622714i</v>
      </c>
      <c r="H1230" t="str">
        <f t="shared" si="349"/>
        <v>470.629116780239+2.16349469597104i</v>
      </c>
      <c r="I1230" t="str">
        <f t="shared" si="350"/>
        <v>33.618456184954-5296.06204372938i</v>
      </c>
      <c r="K1230" t="str">
        <f t="shared" si="351"/>
        <v>0.0106238525426538-0.000103040725430414i</v>
      </c>
      <c r="L1230" t="str">
        <f t="shared" si="352"/>
        <v>0.00025-5.2338448069839i</v>
      </c>
      <c r="M1230" t="str">
        <f t="shared" si="353"/>
        <v>0.0025-1.38542950773103i</v>
      </c>
      <c r="N1230">
        <f t="shared" si="354"/>
        <v>90.592978144477172</v>
      </c>
      <c r="O1230">
        <f t="shared" si="355"/>
        <v>49.708207977335199</v>
      </c>
      <c r="P1230" s="3">
        <f t="shared" si="356"/>
        <v>49.708207977335199</v>
      </c>
      <c r="Q1230" s="3">
        <f t="shared" si="357"/>
        <v>-89.407021855522828</v>
      </c>
      <c r="R1230">
        <f t="shared" si="358"/>
        <v>90.592978144477172</v>
      </c>
      <c r="S1230">
        <f t="shared" si="359"/>
        <v>8.9860521859129766E-2</v>
      </c>
      <c r="T1230">
        <f t="shared" si="342"/>
        <v>49.708207977335199</v>
      </c>
    </row>
    <row r="1231" spans="1:20" x14ac:dyDescent="0.25">
      <c r="A1231">
        <f t="shared" si="343"/>
        <v>566.75582982120909</v>
      </c>
      <c r="B1231">
        <f t="shared" si="360"/>
        <v>90.20199184219446</v>
      </c>
      <c r="C1231" t="str">
        <f t="shared" si="344"/>
        <v>3.16459704666102-304.607235598054i</v>
      </c>
      <c r="D1231" t="str">
        <f t="shared" si="345"/>
        <v>3.47812494653946-176.443256741727i</v>
      </c>
      <c r="E1231" t="str">
        <f t="shared" si="346"/>
        <v>162.469531288687+0.0673279107302606i</v>
      </c>
      <c r="F1231" t="str">
        <f t="shared" si="347"/>
        <v>2.90990990129573-1655.80745497675i</v>
      </c>
      <c r="G1231" t="str">
        <f t="shared" si="348"/>
        <v>0.999999997039709-0.0000544085595017709i</v>
      </c>
      <c r="H1231" t="str">
        <f t="shared" si="349"/>
        <v>470.629428080199+2.17171485426946i</v>
      </c>
      <c r="I1231" t="str">
        <f t="shared" si="350"/>
        <v>33.6184497621722-5276.01636397061i</v>
      </c>
      <c r="K1231" t="str">
        <f t="shared" si="351"/>
        <v>0.0106238438065094-0.000103432182129775i</v>
      </c>
      <c r="L1231" t="str">
        <f t="shared" si="352"/>
        <v>0.00025-5.21403148733205i</v>
      </c>
      <c r="M1231" t="str">
        <f t="shared" si="353"/>
        <v>0.0025-1.38018480547025i</v>
      </c>
      <c r="N1231">
        <f t="shared" si="354"/>
        <v>90.59523054751719</v>
      </c>
      <c r="O1231">
        <f t="shared" si="355"/>
        <v>49.675273029966661</v>
      </c>
      <c r="P1231" s="3">
        <f t="shared" si="356"/>
        <v>49.675273029966661</v>
      </c>
      <c r="Q1231" s="3">
        <f t="shared" si="357"/>
        <v>-89.40476945248281</v>
      </c>
      <c r="R1231">
        <f t="shared" si="358"/>
        <v>90.59523054751719</v>
      </c>
      <c r="S1231">
        <f t="shared" si="359"/>
        <v>9.0201991842194462E-2</v>
      </c>
      <c r="T1231">
        <f t="shared" si="342"/>
        <v>49.675273029966661</v>
      </c>
    </row>
    <row r="1232" spans="1:20" x14ac:dyDescent="0.25">
      <c r="A1232">
        <f t="shared" si="343"/>
        <v>568.9095019745298</v>
      </c>
      <c r="B1232">
        <f t="shared" si="360"/>
        <v>90.544759411194804</v>
      </c>
      <c r="C1232" t="str">
        <f t="shared" si="344"/>
        <v>3.16459497731068-303.454297919247i</v>
      </c>
      <c r="D1232" t="str">
        <f t="shared" si="345"/>
        <v>3.47812494613239-175.775313832588i</v>
      </c>
      <c r="E1232" t="str">
        <f t="shared" si="346"/>
        <v>162.469531245816+0.067583781984732i</v>
      </c>
      <c r="F1232" t="str">
        <f t="shared" si="347"/>
        <v>2.90990990123014-1649.53920719496i</v>
      </c>
      <c r="G1232" t="str">
        <f t="shared" si="348"/>
        <v>0.999999997017168-0.0000546153120266466i</v>
      </c>
      <c r="H1232" t="str">
        <f t="shared" si="349"/>
        <v>470.629741750686+2.17996623633309i</v>
      </c>
      <c r="I1232" t="str">
        <f t="shared" si="350"/>
        <v>33.6184432904648-5256.04658148059i</v>
      </c>
      <c r="K1232" t="str">
        <f t="shared" si="351"/>
        <v>0.0106238350038611-0.000103825125242678i</v>
      </c>
      <c r="L1232" t="str">
        <f t="shared" si="352"/>
        <v>0.00025-5.1942931732736i</v>
      </c>
      <c r="M1232" t="str">
        <f t="shared" si="353"/>
        <v>0.0025-1.37495995763125i</v>
      </c>
      <c r="N1232">
        <f t="shared" si="354"/>
        <v>90.597491499234366</v>
      </c>
      <c r="O1232">
        <f t="shared" si="355"/>
        <v>49.642338150176393</v>
      </c>
      <c r="P1232" s="3">
        <f t="shared" si="356"/>
        <v>49.642338150176393</v>
      </c>
      <c r="Q1232" s="3">
        <f t="shared" si="357"/>
        <v>-89.402508500765634</v>
      </c>
      <c r="R1232">
        <f t="shared" si="358"/>
        <v>90.597491499234366</v>
      </c>
      <c r="S1232">
        <f t="shared" si="359"/>
        <v>9.0544759411194803E-2</v>
      </c>
      <c r="T1232">
        <f t="shared" si="342"/>
        <v>49.642338150176393</v>
      </c>
    </row>
    <row r="1233" spans="1:20" x14ac:dyDescent="0.25">
      <c r="A1233">
        <f t="shared" si="343"/>
        <v>571.07135808203293</v>
      </c>
      <c r="B1233">
        <f t="shared" si="360"/>
        <v>90.888829496957342</v>
      </c>
      <c r="C1233" t="str">
        <f t="shared" si="344"/>
        <v>3.16459289220746-302.30572553203i</v>
      </c>
      <c r="D1233" t="str">
        <f t="shared" si="345"/>
        <v>3.47812494572223-175.109899510352i</v>
      </c>
      <c r="E1233" t="str">
        <f t="shared" si="346"/>
        <v>162.469531202624+0.0678406258382112i</v>
      </c>
      <c r="F1233" t="str">
        <f t="shared" si="347"/>
        <v>2.90990990116405-1643.29468858845i</v>
      </c>
      <c r="G1233" t="str">
        <f t="shared" si="348"/>
        <v>0.999999996994455-0.0000548228502111027i</v>
      </c>
      <c r="H1233" t="str">
        <f t="shared" si="349"/>
        <v>470.630057809766+2.18824896066542i</v>
      </c>
      <c r="I1233" t="str">
        <f t="shared" si="350"/>
        <v>33.6184367694601-5236.15240898741i</v>
      </c>
      <c r="K1233" t="str">
        <f t="shared" si="351"/>
        <v>0.0106238261342025-0.000104219560404659i</v>
      </c>
      <c r="L1233" t="str">
        <f t="shared" si="352"/>
        <v>0.00025-5.17462958086631i</v>
      </c>
      <c r="M1233" t="str">
        <f t="shared" si="353"/>
        <v>0.0025-1.36975488905285i</v>
      </c>
      <c r="N1233">
        <f t="shared" si="354"/>
        <v>90.599761031994134</v>
      </c>
      <c r="O1233">
        <f t="shared" si="355"/>
        <v>49.60940333847838</v>
      </c>
      <c r="P1233" s="3">
        <f t="shared" si="356"/>
        <v>49.60940333847838</v>
      </c>
      <c r="Q1233" s="3">
        <f t="shared" si="357"/>
        <v>-89.400238968005866</v>
      </c>
      <c r="R1233">
        <f t="shared" si="358"/>
        <v>90.599761031994134</v>
      </c>
      <c r="S1233">
        <f t="shared" si="359"/>
        <v>9.0888829496957341E-2</v>
      </c>
      <c r="T1233">
        <f t="shared" si="342"/>
        <v>49.60940333847838</v>
      </c>
    </row>
    <row r="1234" spans="1:20" x14ac:dyDescent="0.25">
      <c r="A1234">
        <f t="shared" si="343"/>
        <v>573.24142924274463</v>
      </c>
      <c r="B1234">
        <f t="shared" si="360"/>
        <v>91.234207049045779</v>
      </c>
      <c r="C1234" t="str">
        <f t="shared" si="344"/>
        <v>3.16459079123165-301.161501913805i</v>
      </c>
      <c r="D1234" t="str">
        <f t="shared" si="345"/>
        <v>3.47812494530893-174.447004202808i</v>
      </c>
      <c r="E1234" t="str">
        <f t="shared" si="346"/>
        <v>162.469531159109+0.0680984459898742i</v>
      </c>
      <c r="F1234" t="str">
        <f t="shared" si="347"/>
        <v>2.90990990109746-1637.07380932773i</v>
      </c>
      <c r="G1234" t="str">
        <f t="shared" si="348"/>
        <v>0.99999999697157-0.0000550311770406454i</v>
      </c>
      <c r="H1234" t="str">
        <f t="shared" si="349"/>
        <v>470.630376275614+2.19656314621829i</v>
      </c>
      <c r="I1234" t="str">
        <f t="shared" si="350"/>
        <v>33.6184301987805-5216.33356030662i</v>
      </c>
      <c r="K1234" t="str">
        <f t="shared" si="351"/>
        <v>0.0106238171970239-0.000104615493272522i</v>
      </c>
      <c r="L1234" t="str">
        <f t="shared" si="352"/>
        <v>0.00025-5.15504042724278i</v>
      </c>
      <c r="M1234" t="str">
        <f t="shared" si="353"/>
        <v>0.0025-1.36456952485838i</v>
      </c>
      <c r="N1234">
        <f t="shared" si="354"/>
        <v>90.602039178283519</v>
      </c>
      <c r="O1234">
        <f t="shared" si="355"/>
        <v>49.576468595390743</v>
      </c>
      <c r="P1234" s="3">
        <f t="shared" si="356"/>
        <v>49.576468595390743</v>
      </c>
      <c r="Q1234" s="3">
        <f t="shared" si="357"/>
        <v>-89.397960821716481</v>
      </c>
      <c r="R1234">
        <f t="shared" si="358"/>
        <v>90.602039178283519</v>
      </c>
      <c r="S1234">
        <f t="shared" si="359"/>
        <v>9.1234207049045779E-2</v>
      </c>
      <c r="T1234">
        <f t="shared" si="342"/>
        <v>49.576468595390743</v>
      </c>
    </row>
    <row r="1235" spans="1:20" x14ac:dyDescent="0.25">
      <c r="A1235">
        <f t="shared" si="343"/>
        <v>575.41974667386705</v>
      </c>
      <c r="B1235">
        <f t="shared" si="360"/>
        <v>91.580897035832152</v>
      </c>
      <c r="C1235" t="str">
        <f t="shared" si="344"/>
        <v>3.16458867426229-300.021610604521i</v>
      </c>
      <c r="D1235" t="str">
        <f t="shared" si="345"/>
        <v>3.47812494489248-173.786618373987i</v>
      </c>
      <c r="E1235" t="str">
        <f t="shared" si="346"/>
        <v>162.469531115267+0.0683572461529877i</v>
      </c>
      <c r="F1235" t="str">
        <f t="shared" si="347"/>
        <v>2.90990990103035-1630.87647992337i</v>
      </c>
      <c r="G1235" t="str">
        <f t="shared" si="348"/>
        <v>0.99999999694851-0.000055240295512126i</v>
      </c>
      <c r="H1235" t="str">
        <f t="shared" si="349"/>
        <v>470.630697166572+2.20490891239412i</v>
      </c>
      <c r="I1235" t="str">
        <f t="shared" si="350"/>
        <v>33.6184235780487-5196.5897503376i</v>
      </c>
      <c r="K1235" t="str">
        <f t="shared" si="351"/>
        <v>0.0106238081918112-0.000105012929524419i</v>
      </c>
      <c r="L1235" t="str">
        <f t="shared" si="352"/>
        <v>0.00025-5.13552543060647i</v>
      </c>
      <c r="M1235" t="str">
        <f t="shared" si="353"/>
        <v>0.0025-1.35940379045466i</v>
      </c>
      <c r="N1235">
        <f t="shared" si="354"/>
        <v>90.604325970711614</v>
      </c>
      <c r="O1235">
        <f t="shared" si="355"/>
        <v>49.54353392143517</v>
      </c>
      <c r="P1235" s="3">
        <f t="shared" si="356"/>
        <v>49.54353392143517</v>
      </c>
      <c r="Q1235" s="3">
        <f t="shared" si="357"/>
        <v>-89.395674029288386</v>
      </c>
      <c r="R1235">
        <f t="shared" si="358"/>
        <v>90.604325970711614</v>
      </c>
      <c r="S1235">
        <f t="shared" si="359"/>
        <v>9.1580897035832151E-2</v>
      </c>
      <c r="T1235">
        <f t="shared" si="342"/>
        <v>49.54353392143517</v>
      </c>
    </row>
    <row r="1236" spans="1:20" x14ac:dyDescent="0.25">
      <c r="A1236">
        <f t="shared" si="343"/>
        <v>577.60634171122786</v>
      </c>
      <c r="B1236">
        <f t="shared" si="360"/>
        <v>91.928904444568317</v>
      </c>
      <c r="C1236" t="str">
        <f t="shared" si="344"/>
        <v>3.16458654117783-298.886035206456i</v>
      </c>
      <c r="D1236" t="str">
        <f t="shared" si="345"/>
        <v>3.47812494447288-173.128732524014i</v>
      </c>
      <c r="E1236" t="str">
        <f t="shared" si="346"/>
        <v>162.469531071096+0.0686170300549704i</v>
      </c>
      <c r="F1236" t="str">
        <f t="shared" si="347"/>
        <v>2.90990990096273-1624.70261122469i</v>
      </c>
      <c r="G1236" t="str">
        <f t="shared" si="348"/>
        <v>0.999999996925274-0.0000554502086337837i</v>
      </c>
      <c r="H1236" t="str">
        <f t="shared" si="349"/>
        <v>470.631020501099+2.2132863790472i</v>
      </c>
      <c r="I1236" t="str">
        <f t="shared" si="350"/>
        <v>33.6184169068825-5176.9206950589i</v>
      </c>
      <c r="K1236" t="str">
        <f t="shared" si="351"/>
        <v>0.0106237991180468-0.00010541187485993i</v>
      </c>
      <c r="L1236" t="str">
        <f t="shared" si="352"/>
        <v>0.00025-5.11608431022763i</v>
      </c>
      <c r="M1236" t="str">
        <f t="shared" si="353"/>
        <v>0.0025-1.35425761153084i</v>
      </c>
      <c r="N1236">
        <f t="shared" si="354"/>
        <v>90.606621442010081</v>
      </c>
      <c r="O1236">
        <f t="shared" si="355"/>
        <v>49.510599317137576</v>
      </c>
      <c r="P1236" s="3">
        <f t="shared" si="356"/>
        <v>49.510599317137576</v>
      </c>
      <c r="Q1236" s="3">
        <f t="shared" si="357"/>
        <v>-89.393378557989919</v>
      </c>
      <c r="R1236">
        <f t="shared" si="358"/>
        <v>90.606621442010081</v>
      </c>
      <c r="S1236">
        <f t="shared" si="359"/>
        <v>9.1928904444568318E-2</v>
      </c>
      <c r="T1236">
        <f t="shared" si="342"/>
        <v>49.510599317137576</v>
      </c>
    </row>
    <row r="1237" spans="1:20" x14ac:dyDescent="0.25">
      <c r="A1237">
        <f t="shared" si="343"/>
        <v>579.80124580973052</v>
      </c>
      <c r="B1237">
        <f t="shared" si="360"/>
        <v>92.278234281457685</v>
      </c>
      <c r="C1237" t="str">
        <f t="shared" si="344"/>
        <v>3.16458439185551-297.754759383975i</v>
      </c>
      <c r="D1237" t="str">
        <f t="shared" si="345"/>
        <v>3.47812494405007-172.473337188983i</v>
      </c>
      <c r="E1237" t="str">
        <f t="shared" si="346"/>
        <v>162.469531026595+0.0688778014374412i</v>
      </c>
      <c r="F1237" t="str">
        <f t="shared" si="347"/>
        <v>2.9099099008946-1618.55211441853i</v>
      </c>
      <c r="G1237" t="str">
        <f t="shared" si="348"/>
        <v>0.999999996901862-0.0000556609194252889i</v>
      </c>
      <c r="H1237" t="str">
        <f t="shared" si="349"/>
        <v>470.631346297809+2.22169566648562i</v>
      </c>
      <c r="I1237" t="str">
        <f t="shared" si="350"/>
        <v>33.6184101848983-5157.32611152467i</v>
      </c>
      <c r="K1237" t="str">
        <f t="shared" si="351"/>
        <v>0.0106237899752089-0.00010581233500014i</v>
      </c>
      <c r="L1237" t="str">
        <f t="shared" si="352"/>
        <v>0.00025-5.09671678643914i</v>
      </c>
      <c r="M1237" t="str">
        <f t="shared" si="353"/>
        <v>0.0025-1.34913091405742i</v>
      </c>
      <c r="N1237">
        <f t="shared" si="354"/>
        <v>90.60892562503345</v>
      </c>
      <c r="O1237">
        <f t="shared" si="355"/>
        <v>49.477664783027876</v>
      </c>
      <c r="P1237" s="3">
        <f t="shared" si="356"/>
        <v>49.477664783027876</v>
      </c>
      <c r="Q1237" s="3">
        <f t="shared" si="357"/>
        <v>-89.39107437496655</v>
      </c>
      <c r="R1237">
        <f t="shared" si="358"/>
        <v>90.60892562503345</v>
      </c>
      <c r="S1237">
        <f t="shared" si="359"/>
        <v>9.2278234281457691E-2</v>
      </c>
      <c r="T1237">
        <f t="shared" si="342"/>
        <v>49.477664783027876</v>
      </c>
    </row>
    <row r="1238" spans="1:20" x14ac:dyDescent="0.25">
      <c r="A1238">
        <f t="shared" si="343"/>
        <v>582.00449054380749</v>
      </c>
      <c r="B1238">
        <f t="shared" si="360"/>
        <v>92.628891571727223</v>
      </c>
      <c r="C1238" t="str">
        <f t="shared" si="344"/>
        <v>3.16458222617175-296.627766863286i</v>
      </c>
      <c r="D1238" t="str">
        <f t="shared" si="345"/>
        <v>3.47812494362405-171.820422940811i</v>
      </c>
      <c r="E1238" t="str">
        <f t="shared" si="346"/>
        <v>162.469530981759+0.0691395640562767i</v>
      </c>
      <c r="F1238" t="str">
        <f t="shared" si="347"/>
        <v>2.90990990082596-1612.42490102792i</v>
      </c>
      <c r="G1238" t="str">
        <f t="shared" si="348"/>
        <v>0.999999996878271-0.0000558724309177869i</v>
      </c>
      <c r="H1238" t="str">
        <f t="shared" si="349"/>
        <v>470.631674575453+2.23013689547281i</v>
      </c>
      <c r="I1238" t="str">
        <f t="shared" si="350"/>
        <v>33.6184034117086-5137.80571786026i</v>
      </c>
      <c r="K1238" t="str">
        <f t="shared" si="351"/>
        <v>0.0106237807627718-0.000106214315687721i</v>
      </c>
      <c r="L1238" t="str">
        <f t="shared" si="352"/>
        <v>0.00025-5.07742258063276i</v>
      </c>
      <c r="M1238" t="str">
        <f t="shared" si="353"/>
        <v>0.0025-1.34402362428514i</v>
      </c>
      <c r="N1238">
        <f t="shared" si="354"/>
        <v>90.611238552759744</v>
      </c>
      <c r="O1238">
        <f t="shared" si="355"/>
        <v>49.444730319639774</v>
      </c>
      <c r="P1238" s="3">
        <f t="shared" si="356"/>
        <v>49.444730319639774</v>
      </c>
      <c r="Q1238" s="3">
        <f t="shared" si="357"/>
        <v>-89.388761447240256</v>
      </c>
      <c r="R1238">
        <f t="shared" si="358"/>
        <v>90.611238552759744</v>
      </c>
      <c r="S1238">
        <f t="shared" si="359"/>
        <v>9.2628891571727226E-2</v>
      </c>
      <c r="T1238">
        <f t="shared" si="342"/>
        <v>49.444730319639774</v>
      </c>
    </row>
    <row r="1239" spans="1:20" x14ac:dyDescent="0.25">
      <c r="A1239">
        <f t="shared" si="343"/>
        <v>584.21610760787405</v>
      </c>
      <c r="B1239">
        <f t="shared" si="360"/>
        <v>92.980881359699794</v>
      </c>
      <c r="C1239" t="str">
        <f t="shared" si="344"/>
        <v>3.16458004400211-295.505041432224i</v>
      </c>
      <c r="D1239" t="str">
        <f t="shared" si="345"/>
        <v>3.47812494319477-171.169980387106i</v>
      </c>
      <c r="E1239" t="str">
        <f t="shared" si="346"/>
        <v>162.469530936589+0.0694023216816615i</v>
      </c>
      <c r="F1239" t="str">
        <f t="shared" si="347"/>
        <v>2.90990990075679-1606.32088291084i</v>
      </c>
      <c r="G1239" t="str">
        <f t="shared" si="348"/>
        <v>0.999999996854501-0.0000560847461539414i</v>
      </c>
      <c r="H1239" t="str">
        <f t="shared" si="349"/>
        <v>470.632005352921+2.23861018722933i</v>
      </c>
      <c r="I1239" t="str">
        <f t="shared" si="350"/>
        <v>33.618396586923-5118.35923325824i</v>
      </c>
      <c r="K1239" t="str">
        <f t="shared" si="351"/>
        <v>0.0106237714802059-0.000106617822687012i</v>
      </c>
      <c r="L1239" t="str">
        <f t="shared" si="352"/>
        <v>0.00025-5.05820141525476i</v>
      </c>
      <c r="M1239" t="str">
        <f t="shared" si="353"/>
        <v>0.0025-1.33893566874391i</v>
      </c>
      <c r="N1239">
        <f t="shared" si="354"/>
        <v>90.613560258290832</v>
      </c>
      <c r="O1239">
        <f t="shared" si="355"/>
        <v>49.411795927511378</v>
      </c>
      <c r="P1239" s="3">
        <f t="shared" si="356"/>
        <v>49.411795927511378</v>
      </c>
      <c r="Q1239" s="3">
        <f t="shared" si="357"/>
        <v>-89.386439741709168</v>
      </c>
      <c r="R1239">
        <f t="shared" si="358"/>
        <v>90.613560258290832</v>
      </c>
      <c r="S1239">
        <f t="shared" si="359"/>
        <v>9.2980881359699799E-2</v>
      </c>
      <c r="T1239">
        <f t="shared" si="342"/>
        <v>49.411795927511378</v>
      </c>
    </row>
    <row r="1240" spans="1:20" x14ac:dyDescent="0.25">
      <c r="A1240">
        <f t="shared" si="343"/>
        <v>586.43612881678393</v>
      </c>
      <c r="B1240">
        <f t="shared" si="360"/>
        <v>93.334208708866655</v>
      </c>
      <c r="C1240" t="str">
        <f t="shared" si="344"/>
        <v>3.16457784522103-294.386566939999i</v>
      </c>
      <c r="D1240" t="str">
        <f t="shared" si="345"/>
        <v>3.47812494276222-170.522000171036i</v>
      </c>
      <c r="E1240" t="str">
        <f t="shared" si="346"/>
        <v>162.469530891079+0.0696660780981567i</v>
      </c>
      <c r="F1240" t="str">
        <f t="shared" si="347"/>
        <v>2.90990990068709-1600.23997225895i</v>
      </c>
      <c r="G1240" t="str">
        <f t="shared" si="348"/>
        <v>0.99999999683055-0.000056297868187978i</v>
      </c>
      <c r="H1240" t="str">
        <f t="shared" si="349"/>
        <v>470.632338649256+2.24711566343458i</v>
      </c>
      <c r="I1240" t="str">
        <f t="shared" si="350"/>
        <v>33.6183897101484-5098.98637797452i</v>
      </c>
      <c r="K1240" t="str">
        <f t="shared" si="351"/>
        <v>0.0106237621269774-0.000107022861784098i</v>
      </c>
      <c r="L1240" t="str">
        <f t="shared" si="352"/>
        <v>0.00025-5.03905301380232i</v>
      </c>
      <c r="M1240" t="str">
        <f t="shared" si="353"/>
        <v>0.0025-1.33386697424179i</v>
      </c>
      <c r="N1240">
        <f t="shared" si="354"/>
        <v>90.615890774852915</v>
      </c>
      <c r="O1240">
        <f t="shared" si="355"/>
        <v>49.378861607184575</v>
      </c>
      <c r="P1240" s="3">
        <f t="shared" si="356"/>
        <v>49.378861607184575</v>
      </c>
      <c r="Q1240" s="3">
        <f t="shared" si="357"/>
        <v>-89.384109225147085</v>
      </c>
      <c r="R1240">
        <f t="shared" si="358"/>
        <v>90.615890774852915</v>
      </c>
      <c r="S1240">
        <f t="shared" si="359"/>
        <v>9.3334208708866648E-2</v>
      </c>
      <c r="T1240">
        <f t="shared" si="342"/>
        <v>49.378861607184575</v>
      </c>
    </row>
    <row r="1241" spans="1:20" x14ac:dyDescent="0.25">
      <c r="A1241">
        <f t="shared" si="343"/>
        <v>588.66458610628774</v>
      </c>
      <c r="B1241">
        <f t="shared" si="360"/>
        <v>93.688878701960348</v>
      </c>
      <c r="C1241" t="str">
        <f t="shared" si="344"/>
        <v>3.16457562970222-293.272327296976i</v>
      </c>
      <c r="D1241" t="str">
        <f t="shared" si="345"/>
        <v>3.4781249423264-169.876472971186i</v>
      </c>
      <c r="E1241" t="str">
        <f t="shared" si="346"/>
        <v>162.469530845229+0.0699308371047395i</v>
      </c>
      <c r="F1241" t="str">
        <f t="shared" si="347"/>
        <v>2.90990990061686-1594.18208159629i</v>
      </c>
      <c r="G1241" t="str">
        <f t="shared" si="348"/>
        <v>0.999999996806416-0.0000565118000857284i</v>
      </c>
      <c r="H1241" t="str">
        <f t="shared" si="349"/>
        <v>470.632674483635+2.25565344622858i</v>
      </c>
      <c r="I1241" t="str">
        <f t="shared" si="350"/>
        <v>33.6183827809888-5079.68687332398i</v>
      </c>
      <c r="K1241" t="str">
        <f t="shared" si="351"/>
        <v>0.0106237527025486-0.000107429438786895i</v>
      </c>
      <c r="L1241" t="str">
        <f t="shared" si="352"/>
        <v>0.00025-5.01997710081921i</v>
      </c>
      <c r="M1241" t="str">
        <f t="shared" si="353"/>
        <v>0.0025-1.32881746786391i</v>
      </c>
      <c r="N1241">
        <f t="shared" si="354"/>
        <v>90.618230135796992</v>
      </c>
      <c r="O1241">
        <f t="shared" si="355"/>
        <v>49.345927359205547</v>
      </c>
      <c r="P1241" s="3">
        <f t="shared" si="356"/>
        <v>49.345927359205547</v>
      </c>
      <c r="Q1241" s="3">
        <f t="shared" si="357"/>
        <v>-89.381769864203008</v>
      </c>
      <c r="R1241">
        <f t="shared" si="358"/>
        <v>90.618230135796992</v>
      </c>
      <c r="S1241">
        <f t="shared" si="359"/>
        <v>9.3688878701960354E-2</v>
      </c>
      <c r="T1241">
        <f t="shared" si="342"/>
        <v>49.345927359205547</v>
      </c>
    </row>
    <row r="1242" spans="1:20" x14ac:dyDescent="0.25">
      <c r="A1242">
        <f t="shared" si="343"/>
        <v>590.90151153349166</v>
      </c>
      <c r="B1242">
        <f t="shared" si="360"/>
        <v>94.044896441027802</v>
      </c>
      <c r="C1242" t="str">
        <f t="shared" si="344"/>
        <v>3.16457339731821-292.162306474442i</v>
      </c>
      <c r="D1242" t="str">
        <f t="shared" si="345"/>
        <v>3.47812494188724-169.233389501432i</v>
      </c>
      <c r="E1242" t="str">
        <f t="shared" si="346"/>
        <v>162.469530799035+0.0701966025148562i</v>
      </c>
      <c r="F1242" t="str">
        <f t="shared" si="347"/>
        <v>2.90990990054612-1588.14712377809i</v>
      </c>
      <c r="G1242" t="str">
        <f t="shared" si="348"/>
        <v>0.999999996782099-0.0000567265449246748i</v>
      </c>
      <c r="H1242" t="str">
        <f t="shared" si="349"/>
        <v>470.633012875387+2.2642236582135i</v>
      </c>
      <c r="I1242" t="str">
        <f t="shared" si="350"/>
        <v>33.6183757990446-5060.46044167686i</v>
      </c>
      <c r="K1242" t="str">
        <f t="shared" si="351"/>
        <v>0.0106237432063777-0.000107837559525225i</v>
      </c>
      <c r="L1242" t="str">
        <f t="shared" si="352"/>
        <v>0.00025-5.00097340189201i</v>
      </c>
      <c r="M1242" t="str">
        <f t="shared" si="353"/>
        <v>0.0025-1.32378707697142i</v>
      </c>
      <c r="N1242">
        <f t="shared" si="354"/>
        <v>90.620578374599248</v>
      </c>
      <c r="O1242">
        <f t="shared" si="355"/>
        <v>49.312993184124636</v>
      </c>
      <c r="P1242" s="3">
        <f t="shared" si="356"/>
        <v>49.312993184124636</v>
      </c>
      <c r="Q1242" s="3">
        <f t="shared" si="357"/>
        <v>-89.379421625400752</v>
      </c>
      <c r="R1242">
        <f t="shared" si="358"/>
        <v>90.620578374599248</v>
      </c>
      <c r="S1242">
        <f t="shared" si="359"/>
        <v>9.40448964410278E-2</v>
      </c>
      <c r="T1242">
        <f t="shared" si="342"/>
        <v>49.312993184124636</v>
      </c>
    </row>
    <row r="1243" spans="1:20" x14ac:dyDescent="0.25">
      <c r="A1243">
        <f t="shared" si="343"/>
        <v>593.1469372773189</v>
      </c>
      <c r="B1243">
        <f t="shared" si="360"/>
        <v>94.402267047503713</v>
      </c>
      <c r="C1243" t="str">
        <f t="shared" si="344"/>
        <v>3.16457114794069-291.056488504369i</v>
      </c>
      <c r="D1243" t="str">
        <f t="shared" si="345"/>
        <v>3.47812494144475-168.592740510802i</v>
      </c>
      <c r="E1243" t="str">
        <f t="shared" si="346"/>
        <v>162.469530752496+0.0704633781564963i</v>
      </c>
      <c r="F1243" t="str">
        <f t="shared" si="347"/>
        <v>2.9099099004748-1582.13501198944i</v>
      </c>
      <c r="G1243" t="str">
        <f t="shared" si="348"/>
        <v>0.999999996757597-0.0000569421057939933i</v>
      </c>
      <c r="H1243" t="str">
        <f t="shared" si="349"/>
        <v>470.633353843991+2.27282642245569i</v>
      </c>
      <c r="I1243" t="str">
        <f t="shared" si="350"/>
        <v>33.6183687639137-5041.3068064545i</v>
      </c>
      <c r="K1243" t="str">
        <f t="shared" si="351"/>
        <v>0.0106237336379186-0.000108247229850903i</v>
      </c>
      <c r="L1243" t="str">
        <f t="shared" si="352"/>
        <v>0.00025-4.98204164364616i</v>
      </c>
      <c r="M1243" t="str">
        <f t="shared" si="353"/>
        <v>0.0025-1.31877572920046i</v>
      </c>
      <c r="N1243">
        <f t="shared" si="354"/>
        <v>90.622935524861589</v>
      </c>
      <c r="O1243">
        <f t="shared" si="355"/>
        <v>49.280059082496273</v>
      </c>
      <c r="P1243" s="3">
        <f t="shared" si="356"/>
        <v>49.280059082496273</v>
      </c>
      <c r="Q1243" s="3">
        <f t="shared" si="357"/>
        <v>-89.377064475138411</v>
      </c>
      <c r="R1243">
        <f t="shared" si="358"/>
        <v>90.622935524861589</v>
      </c>
      <c r="S1243">
        <f t="shared" si="359"/>
        <v>9.4402267047503707E-2</v>
      </c>
      <c r="T1243">
        <f t="shared" si="342"/>
        <v>49.280059082496273</v>
      </c>
    </row>
    <row r="1244" spans="1:20" x14ac:dyDescent="0.25">
      <c r="A1244">
        <f t="shared" si="343"/>
        <v>595.40089563897277</v>
      </c>
      <c r="B1244">
        <f t="shared" si="360"/>
        <v>94.76099566228423</v>
      </c>
      <c r="C1244" t="str">
        <f t="shared" si="344"/>
        <v>3.16456888144034-289.954857479188i</v>
      </c>
      <c r="D1244" t="str">
        <f t="shared" si="345"/>
        <v>3.47812494099887-167.954516783344i</v>
      </c>
      <c r="E1244" t="str">
        <f t="shared" si="346"/>
        <v>162.469530705608+0.0707311678722394i</v>
      </c>
      <c r="F1244" t="str">
        <f t="shared" si="347"/>
        <v>2.90990990040297-1576.14565974409i</v>
      </c>
      <c r="G1244" t="str">
        <f t="shared" si="348"/>
        <v>0.999999996732907-0.0000571584857945993i</v>
      </c>
      <c r="H1244" t="str">
        <f t="shared" si="349"/>
        <v>470.633697409067+2.28146186248714i</v>
      </c>
      <c r="I1244" t="str">
        <f t="shared" si="350"/>
        <v>33.6183616751902-5022.2256921254i</v>
      </c>
      <c r="K1244" t="str">
        <f t="shared" si="351"/>
        <v>0.0106237239966213-0.000108658455637815i</v>
      </c>
      <c r="L1244" t="str">
        <f t="shared" si="352"/>
        <v>0.00025-4.96318155374196i</v>
      </c>
      <c r="M1244" t="str">
        <f t="shared" si="353"/>
        <v>0.0025-1.3137833524611i</v>
      </c>
      <c r="N1244">
        <f t="shared" si="354"/>
        <v>90.625301620312072</v>
      </c>
      <c r="O1244">
        <f t="shared" si="355"/>
        <v>49.247125054879092</v>
      </c>
      <c r="P1244" s="3">
        <f t="shared" si="356"/>
        <v>49.247125054879092</v>
      </c>
      <c r="Q1244" s="3">
        <f t="shared" si="357"/>
        <v>-89.374698379687928</v>
      </c>
      <c r="R1244">
        <f t="shared" si="358"/>
        <v>90.625301620312072</v>
      </c>
      <c r="S1244">
        <f t="shared" si="359"/>
        <v>9.4760995662284228E-2</v>
      </c>
      <c r="T1244">
        <f t="shared" si="342"/>
        <v>49.247125054879092</v>
      </c>
    </row>
    <row r="1245" spans="1:20" x14ac:dyDescent="0.25">
      <c r="A1245">
        <f t="shared" si="343"/>
        <v>597.66341904240085</v>
      </c>
      <c r="B1245">
        <f t="shared" si="360"/>
        <v>95.12108744580091</v>
      </c>
      <c r="C1245" t="str">
        <f t="shared" si="344"/>
        <v>3.16456659768678-288.857397551561i</v>
      </c>
      <c r="D1245" t="str">
        <f t="shared" si="345"/>
        <v>3.47812494054961-167.318709137997i</v>
      </c>
      <c r="E1245" t="str">
        <f t="shared" si="346"/>
        <v>162.469530658369+0.0709999755192965i</v>
      </c>
      <c r="F1245" t="str">
        <f t="shared" si="347"/>
        <v>2.90990990033059-1570.17898088322i</v>
      </c>
      <c r="G1245" t="str">
        <f t="shared" si="348"/>
        <v>0.99999999670803-0.0000573756880391915i</v>
      </c>
      <c r="H1245" t="str">
        <f t="shared" si="349"/>
        <v>470.634043590395+2.29013010230751i</v>
      </c>
      <c r="I1245" t="str">
        <f t="shared" si="350"/>
        <v>33.6183545324673-5003.2168242015i</v>
      </c>
      <c r="K1245" t="str">
        <f t="shared" si="351"/>
        <v>0.0106237142819313-0.000109071242782003i</v>
      </c>
      <c r="L1245" t="str">
        <f t="shared" si="352"/>
        <v>0.00025-4.94439286087065i</v>
      </c>
      <c r="M1245" t="str">
        <f t="shared" si="353"/>
        <v>0.0025-1.30880987493635i</v>
      </c>
      <c r="N1245">
        <f t="shared" si="354"/>
        <v>90.627676694805416</v>
      </c>
      <c r="O1245">
        <f t="shared" si="355"/>
        <v>49.214191101835979</v>
      </c>
      <c r="P1245" s="3">
        <f t="shared" si="356"/>
        <v>49.214191101835979</v>
      </c>
      <c r="Q1245" s="3">
        <f t="shared" si="357"/>
        <v>-89.372323305194584</v>
      </c>
      <c r="R1245">
        <f t="shared" si="358"/>
        <v>90.627676694805416</v>
      </c>
      <c r="S1245">
        <f t="shared" si="359"/>
        <v>9.5121087445800917E-2</v>
      </c>
      <c r="T1245">
        <f t="shared" si="342"/>
        <v>49.214191101835979</v>
      </c>
    </row>
    <row r="1246" spans="1:20" x14ac:dyDescent="0.25">
      <c r="A1246">
        <f t="shared" si="343"/>
        <v>599.93454003476199</v>
      </c>
      <c r="B1246">
        <f t="shared" si="360"/>
        <v>95.482547578094952</v>
      </c>
      <c r="C1246" t="str">
        <f t="shared" si="344"/>
        <v>3.16456429654889-287.764092934159i</v>
      </c>
      <c r="D1246" t="str">
        <f t="shared" si="345"/>
        <v>3.47812494009694-166.685308428454i</v>
      </c>
      <c r="E1246" t="str">
        <f t="shared" si="346"/>
        <v>162.469530610776+0.0712698049695889i</v>
      </c>
      <c r="F1246" t="str">
        <f t="shared" si="347"/>
        <v>2.90990990025764-1564.23488957413i</v>
      </c>
      <c r="G1246" t="str">
        <f t="shared" si="348"/>
        <v>0.999999996682964-0.0000575937156522968i</v>
      </c>
      <c r="H1246" t="str">
        <f t="shared" si="349"/>
        <v>470.634392407891+2.29883126638548i</v>
      </c>
      <c r="I1246" t="str">
        <f t="shared" si="350"/>
        <v>33.6183473353311-4984.27992923371i</v>
      </c>
      <c r="K1246" t="str">
        <f t="shared" si="351"/>
        <v>0.0106237044932903-0.000109485597201743i</v>
      </c>
      <c r="L1246" t="str">
        <f t="shared" si="352"/>
        <v>0.00025-4.9256752947506i</v>
      </c>
      <c r="M1246" t="str">
        <f t="shared" si="353"/>
        <v>0.0025-1.30385522508104i</v>
      </c>
      <c r="N1246">
        <f t="shared" si="354"/>
        <v>90.630060782323383</v>
      </c>
      <c r="O1246">
        <f t="shared" si="355"/>
        <v>49.181257223934274</v>
      </c>
      <c r="P1246" s="3">
        <f t="shared" si="356"/>
        <v>49.181257223934274</v>
      </c>
      <c r="Q1246" s="3">
        <f t="shared" si="357"/>
        <v>-89.369939217676617</v>
      </c>
      <c r="R1246">
        <f t="shared" si="358"/>
        <v>90.630060782323383</v>
      </c>
      <c r="S1246">
        <f t="shared" si="359"/>
        <v>9.5482547578094948E-2</v>
      </c>
      <c r="T1246">
        <f t="shared" si="342"/>
        <v>49.181257223934274</v>
      </c>
    </row>
    <row r="1247" spans="1:20" x14ac:dyDescent="0.25">
      <c r="A1247">
        <f t="shared" si="343"/>
        <v>602.21429128689408</v>
      </c>
      <c r="B1247">
        <f t="shared" si="360"/>
        <v>95.84538125889172</v>
      </c>
      <c r="C1247" t="str">
        <f t="shared" si="344"/>
        <v>3.16456197789418-286.674927899415i</v>
      </c>
      <c r="D1247" t="str">
        <f t="shared" si="345"/>
        <v>3.47812493964081-166.054305543032i</v>
      </c>
      <c r="E1247" t="str">
        <f t="shared" si="346"/>
        <v>162.469530562827+0.0715406601097989i</v>
      </c>
      <c r="F1247" t="str">
        <f t="shared" si="347"/>
        <v>2.90990990018413-1558.31330030908i</v>
      </c>
      <c r="G1247" t="str">
        <f t="shared" si="348"/>
        <v>0.999999996657706-0.0000578125717703152i</v>
      </c>
      <c r="H1247" t="str">
        <f t="shared" si="349"/>
        <v>470.63474388164+2.3075654796611i</v>
      </c>
      <c r="I1247" t="str">
        <f t="shared" si="350"/>
        <v>33.6183400833692-4965.41473480861i</v>
      </c>
      <c r="K1247" t="str">
        <f t="shared" si="351"/>
        <v>0.0106236946301353-0.000109901524837634i</v>
      </c>
      <c r="L1247" t="str">
        <f t="shared" si="352"/>
        <v>0.00025-4.90702858612332i</v>
      </c>
      <c r="M1247" t="str">
        <f t="shared" si="353"/>
        <v>0.0025-1.29891933162088i</v>
      </c>
      <c r="N1247">
        <f t="shared" si="354"/>
        <v>90.632453916975237</v>
      </c>
      <c r="O1247">
        <f t="shared" si="355"/>
        <v>49.148323421745246</v>
      </c>
      <c r="P1247" s="3">
        <f t="shared" si="356"/>
        <v>49.148323421745246</v>
      </c>
      <c r="Q1247" s="3">
        <f t="shared" si="357"/>
        <v>-89.367546083024763</v>
      </c>
      <c r="R1247">
        <f t="shared" si="358"/>
        <v>90.632453916975237</v>
      </c>
      <c r="S1247">
        <f t="shared" si="359"/>
        <v>9.5845381258891721E-2</v>
      </c>
      <c r="T1247">
        <f t="shared" si="342"/>
        <v>49.148323421745246</v>
      </c>
    </row>
    <row r="1248" spans="1:20" x14ac:dyDescent="0.25">
      <c r="A1248">
        <f t="shared" si="343"/>
        <v>604.5027055937843</v>
      </c>
      <c r="B1248">
        <f t="shared" si="360"/>
        <v>96.209593707675509</v>
      </c>
      <c r="C1248" t="str">
        <f t="shared" si="344"/>
        <v>3.16455964158942-285.589886779328i</v>
      </c>
      <c r="D1248" t="str">
        <f t="shared" si="345"/>
        <v>3.47812493918122-165.425691404545i</v>
      </c>
      <c r="E1248" t="str">
        <f t="shared" si="346"/>
        <v>162.469530514519+0.071812544841398i</v>
      </c>
      <c r="F1248" t="str">
        <f t="shared" si="347"/>
        <v>2.90990990011008-1552.41412790402i</v>
      </c>
      <c r="G1248" t="str">
        <f t="shared" si="348"/>
        <v>0.999999996632257-0.0000580322595415655i</v>
      </c>
      <c r="H1248" t="str">
        <f t="shared" si="349"/>
        <v>470.635098031863+2.31633286754693i</v>
      </c>
      <c r="I1248" t="str">
        <f t="shared" si="350"/>
        <v>33.6183327761628-4946.62096954397i</v>
      </c>
      <c r="K1248" t="str">
        <f t="shared" si="351"/>
        <v>0.0106236846918994-0.000110319031652675i</v>
      </c>
      <c r="L1248" t="str">
        <f t="shared" si="352"/>
        <v>0.00025-4.88845246674966i</v>
      </c>
      <c r="M1248" t="str">
        <f t="shared" si="353"/>
        <v>0.0025-1.29400212355138i</v>
      </c>
      <c r="N1248">
        <f t="shared" si="354"/>
        <v>90.634856132998337</v>
      </c>
      <c r="O1248">
        <f t="shared" si="355"/>
        <v>49.11538969584501</v>
      </c>
      <c r="P1248" s="3">
        <f t="shared" si="356"/>
        <v>49.11538969584501</v>
      </c>
      <c r="Q1248" s="3">
        <f t="shared" si="357"/>
        <v>-89.365143867001663</v>
      </c>
      <c r="R1248">
        <f t="shared" si="358"/>
        <v>90.634856132998337</v>
      </c>
      <c r="S1248">
        <f t="shared" si="359"/>
        <v>9.6209593707675511E-2</v>
      </c>
      <c r="T1248">
        <f t="shared" si="342"/>
        <v>49.11538969584501</v>
      </c>
    </row>
    <row r="1249" spans="1:20" x14ac:dyDescent="0.25">
      <c r="A1249">
        <f t="shared" si="343"/>
        <v>606.79981587504074</v>
      </c>
      <c r="B1249">
        <f t="shared" si="360"/>
        <v>96.575190163764674</v>
      </c>
      <c r="C1249" t="str">
        <f t="shared" si="344"/>
        <v>3.16455728750029-284.508953965205i</v>
      </c>
      <c r="D1249" t="str">
        <f t="shared" si="345"/>
        <v>3.4781249387181-164.799456970165i</v>
      </c>
      <c r="E1249" t="str">
        <f t="shared" si="346"/>
        <v>162.46953046585+0.072085463080757i</v>
      </c>
      <c r="F1249" t="str">
        <f t="shared" si="347"/>
        <v>2.90990990003546-1546.53728749736i</v>
      </c>
      <c r="G1249" t="str">
        <f t="shared" si="348"/>
        <v>0.999999996606613-0.0000582527821263297i</v>
      </c>
      <c r="H1249" t="str">
        <f t="shared" si="349"/>
        <v>470.635454878949+2.32513355593019i</v>
      </c>
      <c r="I1249" t="str">
        <f t="shared" si="350"/>
        <v>33.6183254132903-4927.89836308522i</v>
      </c>
      <c r="K1249" t="str">
        <f t="shared" si="351"/>
        <v>0.0106236746780111-0.000110738123632348i</v>
      </c>
      <c r="L1249" t="str">
        <f t="shared" si="352"/>
        <v>0.00025-4.86994666940592i</v>
      </c>
      <c r="M1249" t="str">
        <f t="shared" si="353"/>
        <v>0.0025-1.28910353013686i</v>
      </c>
      <c r="N1249">
        <f t="shared" si="354"/>
        <v>90.63726746475848</v>
      </c>
      <c r="O1249">
        <f t="shared" si="355"/>
        <v>49.082456046813547</v>
      </c>
      <c r="P1249" s="3">
        <f t="shared" si="356"/>
        <v>49.082456046813547</v>
      </c>
      <c r="Q1249" s="3">
        <f t="shared" si="357"/>
        <v>-89.36273253524152</v>
      </c>
      <c r="R1249">
        <f t="shared" si="358"/>
        <v>90.63726746475848</v>
      </c>
      <c r="S1249">
        <f t="shared" si="359"/>
        <v>9.6575190163764674E-2</v>
      </c>
      <c r="T1249">
        <f t="shared" si="342"/>
        <v>49.082456046813547</v>
      </c>
    </row>
    <row r="1250" spans="1:20" x14ac:dyDescent="0.25">
      <c r="A1250">
        <f t="shared" si="343"/>
        <v>609.10565517536588</v>
      </c>
      <c r="B1250">
        <f t="shared" si="360"/>
        <v>96.942175886386977</v>
      </c>
      <c r="C1250" t="str">
        <f t="shared" si="344"/>
        <v>3.16455491549157-283.432113907471i</v>
      </c>
      <c r="D1250" t="str">
        <f t="shared" si="345"/>
        <v>3.47812493825148-164.175593231302i</v>
      </c>
      <c r="E1250" t="str">
        <f t="shared" si="346"/>
        <v>162.469530416817+0.072359418759157i</v>
      </c>
      <c r="F1250" t="str">
        <f t="shared" si="347"/>
        <v>2.90990989996028-1540.68269454881i</v>
      </c>
      <c r="G1250" t="str">
        <f t="shared" si="348"/>
        <v>0.999999996580775-0.0000584741426968988i</v>
      </c>
      <c r="H1250" t="str">
        <f t="shared" si="349"/>
        <v>470.635814443428+2.33396767117443i</v>
      </c>
      <c r="I1250" t="str">
        <f t="shared" si="350"/>
        <v>33.6183179943275-4909.24664610143i</v>
      </c>
      <c r="K1250" t="str">
        <f t="shared" si="351"/>
        <v>0.0106236645878949-0.000111158806784708i</v>
      </c>
      <c r="L1250" t="str">
        <f t="shared" si="352"/>
        <v>0.00025-4.85151092787998i</v>
      </c>
      <c r="M1250" t="str">
        <f t="shared" si="353"/>
        <v>0.0025-1.28422348090941i</v>
      </c>
      <c r="N1250">
        <f t="shared" si="354"/>
        <v>90.639687946750414</v>
      </c>
      <c r="O1250">
        <f t="shared" si="355"/>
        <v>49.049522475235847</v>
      </c>
      <c r="P1250" s="3">
        <f t="shared" si="356"/>
        <v>49.049522475235847</v>
      </c>
      <c r="Q1250" s="3">
        <f t="shared" si="357"/>
        <v>-89.360312053249586</v>
      </c>
      <c r="R1250">
        <f t="shared" si="358"/>
        <v>90.639687946750414</v>
      </c>
      <c r="S1250">
        <f t="shared" si="359"/>
        <v>9.6942175886386983E-2</v>
      </c>
      <c r="T1250">
        <f t="shared" si="342"/>
        <v>49.049522475235847</v>
      </c>
    </row>
    <row r="1251" spans="1:20" x14ac:dyDescent="0.25">
      <c r="A1251">
        <f t="shared" si="343"/>
        <v>611.42025666503218</v>
      </c>
      <c r="B1251">
        <f t="shared" si="360"/>
        <v>97.310556154755247</v>
      </c>
      <c r="C1251" t="str">
        <f t="shared" si="344"/>
        <v>3.16455252542666-282.359351115399i</v>
      </c>
      <c r="D1251" t="str">
        <f t="shared" si="345"/>
        <v>3.4781249377813-163.554091213465i</v>
      </c>
      <c r="E1251" t="str">
        <f t="shared" si="346"/>
        <v>162.469530367416+0.07263441582287i</v>
      </c>
      <c r="F1251" t="str">
        <f t="shared" si="347"/>
        <v>2.90990989988452-1534.85026483805i</v>
      </c>
      <c r="G1251" t="str">
        <f t="shared" si="348"/>
        <v>0.999999996554739-0.0000586963444376189i</v>
      </c>
      <c r="H1251" t="str">
        <f t="shared" si="349"/>
        <v>470.636176746006+2.34283534012153i</v>
      </c>
      <c r="I1251" t="str">
        <f t="shared" si="350"/>
        <v>33.6183105188481-4890.66555028143i</v>
      </c>
      <c r="K1251" t="str">
        <f t="shared" si="351"/>
        <v>0.0106236544209704-0.000111581087140461i</v>
      </c>
      <c r="L1251" t="str">
        <f t="shared" si="352"/>
        <v>0.00025-4.83314497696751i</v>
      </c>
      <c r="M1251" t="str">
        <f t="shared" si="353"/>
        <v>0.0025-1.27936190566787i</v>
      </c>
      <c r="N1251">
        <f t="shared" si="354"/>
        <v>90.64211761359833</v>
      </c>
      <c r="O1251">
        <f t="shared" si="355"/>
        <v>49.01658898170048</v>
      </c>
      <c r="P1251" s="3">
        <f t="shared" si="356"/>
        <v>49.01658898170048</v>
      </c>
      <c r="Q1251" s="3">
        <f t="shared" si="357"/>
        <v>-89.35788238640167</v>
      </c>
      <c r="R1251">
        <f t="shared" si="358"/>
        <v>90.64211761359833</v>
      </c>
      <c r="S1251">
        <f t="shared" si="359"/>
        <v>9.7310556154755243E-2</v>
      </c>
      <c r="T1251">
        <f t="shared" si="342"/>
        <v>49.01658898170048</v>
      </c>
    </row>
    <row r="1252" spans="1:20" x14ac:dyDescent="0.25">
      <c r="A1252">
        <f t="shared" si="343"/>
        <v>613.74365364035941</v>
      </c>
      <c r="B1252">
        <f t="shared" si="360"/>
        <v>97.680336268143321</v>
      </c>
      <c r="C1252" t="str">
        <f t="shared" si="344"/>
        <v>3.16455011716838-281.290650156947i</v>
      </c>
      <c r="D1252" t="str">
        <f t="shared" si="345"/>
        <v>3.47812493730754-162.934941976139i</v>
      </c>
      <c r="E1252" t="str">
        <f t="shared" si="346"/>
        <v>162.469530317647+0.0729104582331981i</v>
      </c>
      <c r="F1252" t="str">
        <f t="shared" si="347"/>
        <v>2.90990989980818-1529.03991446365i</v>
      </c>
      <c r="G1252" t="str">
        <f t="shared" si="348"/>
        <v>0.999999996528505-0.0000589193905449361i</v>
      </c>
      <c r="H1252" t="str">
        <f t="shared" si="349"/>
        <v>470.636541807523+2.35173669009303i</v>
      </c>
      <c r="I1252" t="str">
        <f t="shared" si="350"/>
        <v>33.6183029864204-4872.15480832991i</v>
      </c>
      <c r="K1252" t="str">
        <f t="shared" si="351"/>
        <v>0.0106236441766534-0.000112004970753049i</v>
      </c>
      <c r="L1252" t="str">
        <f t="shared" si="352"/>
        <v>0.00025-4.81484855246812i</v>
      </c>
      <c r="M1252" t="str">
        <f t="shared" si="353"/>
        <v>0.0025-1.27451873447686i</v>
      </c>
      <c r="N1252">
        <f t="shared" si="354"/>
        <v>90.644556500056296</v>
      </c>
      <c r="O1252">
        <f t="shared" si="355"/>
        <v>48.983655566801481</v>
      </c>
      <c r="P1252" s="3">
        <f t="shared" si="356"/>
        <v>48.983655566801481</v>
      </c>
      <c r="Q1252" s="3">
        <f t="shared" si="357"/>
        <v>-89.355443499943704</v>
      </c>
      <c r="R1252">
        <f t="shared" si="358"/>
        <v>90.644556500056296</v>
      </c>
      <c r="S1252">
        <f t="shared" si="359"/>
        <v>9.768033626814332E-2</v>
      </c>
      <c r="T1252">
        <f t="shared" si="342"/>
        <v>48.983655566801481</v>
      </c>
    </row>
    <row r="1253" spans="1:20" x14ac:dyDescent="0.25">
      <c r="A1253">
        <f t="shared" si="343"/>
        <v>616.07587952419283</v>
      </c>
      <c r="B1253">
        <f t="shared" si="360"/>
        <v>98.051521545962274</v>
      </c>
      <c r="C1253" t="str">
        <f t="shared" si="344"/>
        <v>3.16454769057817-280.225995658475i</v>
      </c>
      <c r="D1253" t="str">
        <f t="shared" si="345"/>
        <v>3.47812493683018-162.318136612654i</v>
      </c>
      <c r="E1253" t="str">
        <f t="shared" si="346"/>
        <v>162.469530267505+0.0731875499665593i</v>
      </c>
      <c r="F1253" t="str">
        <f t="shared" si="347"/>
        <v>2.90990989973126-1523.25155984174i</v>
      </c>
      <c r="G1253" t="str">
        <f t="shared" si="348"/>
        <v>0.999999996502072-0.0000591432842274435i</v>
      </c>
      <c r="H1253" t="str">
        <f t="shared" si="349"/>
        <v>470.636909649001+2.36067184889236i</v>
      </c>
      <c r="I1253" t="str">
        <f t="shared" si="350"/>
        <v>33.6182953966104-4853.71415396368i</v>
      </c>
      <c r="K1253" t="str">
        <f t="shared" si="351"/>
        <v>0.0106236338543547-0.000112430463698734i</v>
      </c>
      <c r="L1253" t="str">
        <f t="shared" si="352"/>
        <v>0.00025-4.79662139118163i</v>
      </c>
      <c r="M1253" t="str">
        <f t="shared" si="353"/>
        <v>0.0025-1.26969389766573i</v>
      </c>
      <c r="N1253">
        <f t="shared" si="354"/>
        <v>90.647004641008749</v>
      </c>
      <c r="O1253">
        <f t="shared" si="355"/>
        <v>48.950722231136517</v>
      </c>
      <c r="P1253" s="3">
        <f t="shared" si="356"/>
        <v>48.950722231136517</v>
      </c>
      <c r="Q1253" s="3">
        <f t="shared" si="357"/>
        <v>-89.352995358991251</v>
      </c>
      <c r="R1253">
        <f t="shared" si="358"/>
        <v>90.647004641008749</v>
      </c>
      <c r="S1253">
        <f t="shared" si="359"/>
        <v>9.8051521545962278E-2</v>
      </c>
      <c r="T1253">
        <f t="shared" si="342"/>
        <v>48.950722231136517</v>
      </c>
    </row>
    <row r="1254" spans="1:20" x14ac:dyDescent="0.25">
      <c r="A1254">
        <f t="shared" si="343"/>
        <v>618.41696786638477</v>
      </c>
      <c r="B1254">
        <f t="shared" si="360"/>
        <v>98.424117327836939</v>
      </c>
      <c r="C1254" t="str">
        <f t="shared" si="344"/>
        <v>3.16454524551652-279.165372304574i</v>
      </c>
      <c r="D1254" t="str">
        <f t="shared" si="345"/>
        <v>3.47812493634917-161.703666250059i</v>
      </c>
      <c r="E1254" t="str">
        <f t="shared" si="346"/>
        <v>162.469530216989+0.0734656950145173i</v>
      </c>
      <c r="F1254" t="str">
        <f t="shared" si="347"/>
        <v>2.90990989965374-1517.48511770492i</v>
      </c>
      <c r="G1254" t="str">
        <f t="shared" si="348"/>
        <v>0.999999996475437-0.0000593680287059265i</v>
      </c>
      <c r="H1254" t="str">
        <f t="shared" si="349"/>
        <v>470.637280291605+2.36964094480647i</v>
      </c>
      <c r="I1254" t="str">
        <f t="shared" si="350"/>
        <v>33.6182877489811-4835.34332190778i</v>
      </c>
      <c r="K1254" t="str">
        <f t="shared" si="351"/>
        <v>0.010623623453481-0.000112857572076686i</v>
      </c>
      <c r="L1254" t="str">
        <f t="shared" si="352"/>
        <v>0.00025-4.77846323090419i</v>
      </c>
      <c r="M1254" t="str">
        <f t="shared" si="353"/>
        <v>0.0025-1.26488732582758i</v>
      </c>
      <c r="N1254">
        <f t="shared" si="354"/>
        <v>90.649462071470992</v>
      </c>
      <c r="O1254">
        <f t="shared" si="355"/>
        <v>48.917788975308454</v>
      </c>
      <c r="P1254" s="3">
        <f t="shared" si="356"/>
        <v>48.917788975308454</v>
      </c>
      <c r="Q1254" s="3">
        <f t="shared" si="357"/>
        <v>-89.350537928529008</v>
      </c>
      <c r="R1254">
        <f t="shared" si="358"/>
        <v>90.649462071470992</v>
      </c>
      <c r="S1254">
        <f t="shared" si="359"/>
        <v>9.8424117327836944E-2</v>
      </c>
      <c r="T1254">
        <f t="shared" si="342"/>
        <v>48.917788975308454</v>
      </c>
    </row>
    <row r="1255" spans="1:20" x14ac:dyDescent="0.25">
      <c r="A1255">
        <f t="shared" si="343"/>
        <v>620.766952344277</v>
      </c>
      <c r="B1255">
        <f t="shared" si="360"/>
        <v>98.798128973682722</v>
      </c>
      <c r="C1255" t="str">
        <f t="shared" si="344"/>
        <v>3.16454278184292-278.10876483781i</v>
      </c>
      <c r="D1255" t="str">
        <f t="shared" si="345"/>
        <v>3.4781249358645-161.09152204899i</v>
      </c>
      <c r="E1255" t="str">
        <f t="shared" si="346"/>
        <v>162.469530166095+0.073744897383855i</v>
      </c>
      <c r="F1255" t="str">
        <f t="shared" si="347"/>
        <v>2.90990989957565-1511.74050510098i</v>
      </c>
      <c r="G1255" t="str">
        <f t="shared" si="348"/>
        <v>0.999999996448599-0.0000595936272134098i</v>
      </c>
      <c r="H1255" t="str">
        <f t="shared" si="349"/>
        <v>470.637653756669+2.37864410660764i</v>
      </c>
      <c r="I1255" t="str">
        <f t="shared" si="350"/>
        <v>33.6182800430918-4817.04204789167i</v>
      </c>
      <c r="K1255" t="str">
        <f t="shared" si="351"/>
        <v>0.0106236129734343-0.000113286302009063i</v>
      </c>
      <c r="L1255" t="str">
        <f t="shared" si="352"/>
        <v>0.00025-4.7603738104246i</v>
      </c>
      <c r="M1255" t="str">
        <f t="shared" si="353"/>
        <v>0.0025-1.26009894981827i</v>
      </c>
      <c r="N1255">
        <f t="shared" si="354"/>
        <v>90.651928826589639</v>
      </c>
      <c r="O1255">
        <f t="shared" si="355"/>
        <v>48.884855799924281</v>
      </c>
      <c r="P1255" s="3">
        <f t="shared" si="356"/>
        <v>48.884855799924281</v>
      </c>
      <c r="Q1255" s="3">
        <f t="shared" si="357"/>
        <v>-89.348071173410361</v>
      </c>
      <c r="R1255">
        <f t="shared" si="358"/>
        <v>90.651928826589639</v>
      </c>
      <c r="S1255">
        <f t="shared" si="359"/>
        <v>9.8798128973682717E-2</v>
      </c>
      <c r="T1255">
        <f t="shared" si="342"/>
        <v>48.884855799924281</v>
      </c>
    </row>
    <row r="1256" spans="1:20" x14ac:dyDescent="0.25">
      <c r="A1256">
        <f t="shared" si="343"/>
        <v>623.1258667631854</v>
      </c>
      <c r="B1256">
        <f t="shared" si="360"/>
        <v>99.173561863782723</v>
      </c>
      <c r="C1256" t="str">
        <f t="shared" si="344"/>
        <v>3.16454029941565-277.056158058526i</v>
      </c>
      <c r="D1256" t="str">
        <f t="shared" si="345"/>
        <v>3.47812493537615-160.481695203549i</v>
      </c>
      <c r="E1256" t="str">
        <f t="shared" si="346"/>
        <v>162.469530114819+0.0740251610966329i</v>
      </c>
      <c r="F1256" t="str">
        <f t="shared" si="347"/>
        <v>2.90990989949696-1506.01763939172i</v>
      </c>
      <c r="G1256" t="str">
        <f t="shared" si="348"/>
        <v>0.999999996421558-0.0000598200829952031i</v>
      </c>
      <c r="H1256" t="str">
        <f t="shared" si="349"/>
        <v>470.63803006569+2.38768146355538i</v>
      </c>
      <c r="I1256" t="str">
        <f t="shared" si="350"/>
        <v>33.6182722784985-4798.81006864536i</v>
      </c>
      <c r="K1256" t="str">
        <f t="shared" si="351"/>
        <v>0.0106236024136121-0.000113716659641101i</v>
      </c>
      <c r="L1256" t="str">
        <f t="shared" si="352"/>
        <v>0.00025-4.74235286952041i</v>
      </c>
      <c r="M1256" t="str">
        <f t="shared" si="353"/>
        <v>0.0025-1.2553287007554i</v>
      </c>
      <c r="N1256">
        <f t="shared" si="354"/>
        <v>90.654404941643065</v>
      </c>
      <c r="O1256">
        <f t="shared" si="355"/>
        <v>48.85192270559584</v>
      </c>
      <c r="P1256" s="3">
        <f t="shared" si="356"/>
        <v>48.85192270559584</v>
      </c>
      <c r="Q1256" s="3">
        <f t="shared" si="357"/>
        <v>-89.345595058356935</v>
      </c>
      <c r="R1256">
        <f t="shared" si="358"/>
        <v>90.654404941643065</v>
      </c>
      <c r="S1256">
        <f t="shared" si="359"/>
        <v>9.9173561863782719E-2</v>
      </c>
      <c r="T1256">
        <f t="shared" si="342"/>
        <v>48.85192270559584</v>
      </c>
    </row>
    <row r="1257" spans="1:20" x14ac:dyDescent="0.25">
      <c r="A1257">
        <f t="shared" si="343"/>
        <v>625.49374505688547</v>
      </c>
      <c r="B1257">
        <f t="shared" si="360"/>
        <v>99.550421398865097</v>
      </c>
      <c r="C1257" t="str">
        <f t="shared" si="344"/>
        <v>3.16453779809213-276.007536824621i</v>
      </c>
      <c r="D1257" t="str">
        <f t="shared" si="345"/>
        <v>3.47812493488407-159.874176941171i</v>
      </c>
      <c r="E1257" t="str">
        <f t="shared" si="346"/>
        <v>162.469530063162+0.074306490190228i</v>
      </c>
      <c r="F1257" t="str">
        <f t="shared" si="347"/>
        <v>2.90990989941767-1500.31643825182i</v>
      </c>
      <c r="G1257" t="str">
        <f t="shared" si="348"/>
        <v>0.99999999639431-0.0000600473993089487i</v>
      </c>
      <c r="H1257" t="str">
        <f t="shared" si="349"/>
        <v>470.638409240321+2.39675314539804i</v>
      </c>
      <c r="I1257" t="str">
        <f t="shared" si="350"/>
        <v>33.6182644547531-4780.64712189576i</v>
      </c>
      <c r="K1257" t="str">
        <f t="shared" si="351"/>
        <v>0.0106235917734074-0.000114148651141194i</v>
      </c>
      <c r="L1257" t="str">
        <f t="shared" si="352"/>
        <v>0.00025-4.72440014895438i</v>
      </c>
      <c r="M1257" t="str">
        <f t="shared" si="353"/>
        <v>0.0025-1.25057651001734i</v>
      </c>
      <c r="N1257">
        <f t="shared" si="354"/>
        <v>90.656890452042006</v>
      </c>
      <c r="O1257">
        <f t="shared" si="355"/>
        <v>48.818989692939745</v>
      </c>
      <c r="P1257" s="3">
        <f t="shared" si="356"/>
        <v>48.818989692939745</v>
      </c>
      <c r="Q1257" s="3">
        <f t="shared" si="357"/>
        <v>-89.343109547957994</v>
      </c>
      <c r="R1257">
        <f t="shared" si="358"/>
        <v>90.656890452042006</v>
      </c>
      <c r="S1257">
        <f t="shared" si="359"/>
        <v>9.9550421398865094E-2</v>
      </c>
      <c r="T1257">
        <f t="shared" si="342"/>
        <v>48.818989692939745</v>
      </c>
    </row>
    <row r="1258" spans="1:20" x14ac:dyDescent="0.25">
      <c r="A1258">
        <f t="shared" si="343"/>
        <v>627.87062128810169</v>
      </c>
      <c r="B1258">
        <f t="shared" si="360"/>
        <v>99.928713000180792</v>
      </c>
      <c r="C1258" t="str">
        <f t="shared" si="344"/>
        <v>3.16453527772854-274.962886051313i</v>
      </c>
      <c r="D1258" t="str">
        <f t="shared" si="345"/>
        <v>3.47812493438825-159.268958522501i</v>
      </c>
      <c r="E1258" t="str">
        <f t="shared" si="346"/>
        <v>162.469530011118+0.0745888887174259i</v>
      </c>
      <c r="F1258" t="str">
        <f t="shared" si="347"/>
        <v>2.90990989933777-1494.63681966757i</v>
      </c>
      <c r="G1258" t="str">
        <f t="shared" si="348"/>
        <v>0.999999996366854-0.0000602755794246678i</v>
      </c>
      <c r="H1258" t="str">
        <f t="shared" si="349"/>
        <v>470.638791302388+2.40585928237497i</v>
      </c>
      <c r="I1258" t="str">
        <f t="shared" si="350"/>
        <v>33.6182565714048-4762.55294636279i</v>
      </c>
      <c r="K1258" t="str">
        <f t="shared" si="351"/>
        <v>0.0106235810522085-0.000114582282700986i</v>
      </c>
      <c r="L1258" t="str">
        <f t="shared" si="352"/>
        <v>0.00025-4.70651539047059i</v>
      </c>
      <c r="M1258" t="str">
        <f t="shared" si="353"/>
        <v>0.0025-1.24584230924222i</v>
      </c>
      <c r="N1258">
        <f t="shared" si="354"/>
        <v>90.659385393329913</v>
      </c>
      <c r="O1258">
        <f t="shared" si="355"/>
        <v>48.786056762576862</v>
      </c>
      <c r="P1258" s="3">
        <f t="shared" si="356"/>
        <v>48.786056762576862</v>
      </c>
      <c r="Q1258" s="3">
        <f t="shared" si="357"/>
        <v>-89.340614606670087</v>
      </c>
      <c r="R1258">
        <f t="shared" si="358"/>
        <v>90.659385393329913</v>
      </c>
      <c r="S1258">
        <f t="shared" si="359"/>
        <v>9.9928713000180788E-2</v>
      </c>
      <c r="T1258">
        <f t="shared" si="342"/>
        <v>48.786056762576862</v>
      </c>
    </row>
    <row r="1259" spans="1:20" x14ac:dyDescent="0.25">
      <c r="A1259">
        <f t="shared" si="343"/>
        <v>630.25652964899643</v>
      </c>
      <c r="B1259">
        <f t="shared" si="360"/>
        <v>100.30844210958148</v>
      </c>
      <c r="C1259" t="str">
        <f t="shared" si="344"/>
        <v>3.16453273817987-273.922190710946i</v>
      </c>
      <c r="D1259" t="str">
        <f t="shared" si="345"/>
        <v>3.47812493388866-158.666031241271i</v>
      </c>
      <c r="E1259" t="str">
        <f t="shared" si="346"/>
        <v>162.469529958685+0.0748723607464613i</v>
      </c>
      <c r="F1259" t="str">
        <f t="shared" si="347"/>
        <v>2.90990989925729-1488.97870193576i</v>
      </c>
      <c r="G1259" t="str">
        <f t="shared" si="348"/>
        <v>0.99999999633919-0.0000605046266248078i</v>
      </c>
      <c r="H1259" t="str">
        <f t="shared" si="349"/>
        <v>470.639176273886+2.41500000521824i</v>
      </c>
      <c r="I1259" t="str">
        <f t="shared" si="350"/>
        <v>33.6182486280008-4744.52728175578i</v>
      </c>
      <c r="K1259" t="str">
        <f t="shared" si="351"/>
        <v>0.0106235702493989-0.000115017560535454i</v>
      </c>
      <c r="L1259" t="str">
        <f t="shared" si="352"/>
        <v>0.00025-4.6886983367908i</v>
      </c>
      <c r="M1259" t="str">
        <f t="shared" si="353"/>
        <v>0.0025-1.24112603032697i</v>
      </c>
      <c r="N1259">
        <f t="shared" si="354"/>
        <v>90.661889801183506</v>
      </c>
      <c r="O1259">
        <f t="shared" si="355"/>
        <v>48.753123915133102</v>
      </c>
      <c r="P1259" s="3">
        <f t="shared" si="356"/>
        <v>48.753123915133102</v>
      </c>
      <c r="Q1259" s="3">
        <f t="shared" si="357"/>
        <v>-89.338110198816494</v>
      </c>
      <c r="R1259">
        <f t="shared" si="358"/>
        <v>90.661889801183506</v>
      </c>
      <c r="S1259">
        <f t="shared" si="359"/>
        <v>0.10030844210958148</v>
      </c>
      <c r="T1259">
        <f t="shared" si="342"/>
        <v>48.753123915133102</v>
      </c>
    </row>
    <row r="1260" spans="1:20" x14ac:dyDescent="0.25">
      <c r="A1260">
        <f t="shared" si="343"/>
        <v>632.65150446166263</v>
      </c>
      <c r="B1260">
        <f t="shared" si="360"/>
        <v>100.68961418959789</v>
      </c>
      <c r="C1260" t="str">
        <f t="shared" si="344"/>
        <v>3.16453017930026-272.885435832767i</v>
      </c>
      <c r="D1260" t="str">
        <f t="shared" si="345"/>
        <v>3.47812493338525-158.065386424168i</v>
      </c>
      <c r="E1260" t="str">
        <f t="shared" si="346"/>
        <v>162.46952990586+0.0751569103610668i</v>
      </c>
      <c r="F1260" t="str">
        <f t="shared" si="347"/>
        <v>2.90990989917616-1483.34200366247i</v>
      </c>
      <c r="G1260" t="str">
        <f t="shared" si="348"/>
        <v>0.999999996311315-0.000060734544204289i</v>
      </c>
      <c r="H1260" t="str">
        <f t="shared" si="349"/>
        <v>470.639564176963+2.42417544515421i</v>
      </c>
      <c r="I1260" t="str">
        <f t="shared" si="350"/>
        <v>33.6182406240817-4726.56986876944i</v>
      </c>
      <c r="K1260" t="str">
        <f t="shared" si="351"/>
        <v>0.0106235593643578-0.000115454490882993i</v>
      </c>
      <c r="L1260" t="str">
        <f t="shared" si="352"/>
        <v>0.00025-4.67094873161066i</v>
      </c>
      <c r="M1260" t="str">
        <f t="shared" si="353"/>
        <v>0.0025-1.23642760542635i</v>
      </c>
      <c r="N1260">
        <f t="shared" si="354"/>
        <v>90.6644037114132</v>
      </c>
      <c r="O1260">
        <f t="shared" si="355"/>
        <v>48.720191151239156</v>
      </c>
      <c r="P1260" s="3">
        <f t="shared" si="356"/>
        <v>48.720191151239156</v>
      </c>
      <c r="Q1260" s="3">
        <f t="shared" si="357"/>
        <v>-89.3355962885868</v>
      </c>
      <c r="R1260">
        <f t="shared" si="358"/>
        <v>90.6644037114132</v>
      </c>
      <c r="S1260">
        <f t="shared" si="359"/>
        <v>0.10068961418959789</v>
      </c>
      <c r="T1260">
        <f t="shared" ref="T1260:T1323" si="361">P1260</f>
        <v>48.720191151239156</v>
      </c>
    </row>
    <row r="1261" spans="1:20" x14ac:dyDescent="0.25">
      <c r="A1261">
        <f t="shared" ref="A1261:A1324" si="362">2*PI()*B1261</f>
        <v>635.05558017861699</v>
      </c>
      <c r="B1261">
        <f t="shared" si="360"/>
        <v>101.07223472351836</v>
      </c>
      <c r="C1261" t="str">
        <f t="shared" ref="C1261:C1324" si="363">IMPRODUCT(D1261,E1261,$C$40,,K1261,$C$41)</f>
        <v>3.1645276009426-271.852606502699i</v>
      </c>
      <c r="D1261" t="str">
        <f t="shared" ref="D1261:D1324" si="364">IMDIV(IMPRODUCT($C$37,$C$38,COMPLEX(1,A1261/$C$38)),IMSUM(-1*A1261*A1261/$C$39,COMPLEX(0,1*A1261)))</f>
        <v>3.47812493287802-157.467015430715i</v>
      </c>
      <c r="E1261" t="str">
        <f t="shared" ref="E1261:E1324" si="365">IMDIV(IMPRODUCT(IMSUM(F1261,G1261),$C$29,H1261),IMSUM(1,I1261))</f>
        <v>162.469529852641+0.0754425416605449i</v>
      </c>
      <c r="F1261" t="str">
        <f t="shared" ref="F1261:F1324" si="366">IMDIV(IMPRODUCT($C$14,$C$15,COMPLEX(1,A1261/$C$15)),IMSUM(-1*A1261*A1261/$C$16,COMPLEX(0,A1261)))</f>
        <v>2.90990989909444-1477.72664376189i</v>
      </c>
      <c r="G1261" t="str">
        <f t="shared" ref="G1261:G1324" si="367">IMDIV(1,COMPLEX(1,A1261*$C$9*$C$10))</f>
        <v>0.999999996283228-0.0000609653354705529i</v>
      </c>
      <c r="H1261" t="str">
        <f t="shared" ref="H1261:H1324" si="368">IMDIV($C$3,IMSUM(K1261,COMPLEX(0,$C$28*A1261)))</f>
        <v>470.639955033951+2.43338573390575i</v>
      </c>
      <c r="I1261" t="str">
        <f t="shared" ref="I1261:I1324" si="369">IMPRODUCT(F1261,$C$29,H1261,$C$31)</f>
        <v>33.6182325591864-4708.6804490804i</v>
      </c>
      <c r="K1261" t="str">
        <f t="shared" ref="K1261:K1324" si="370">IF($C$26&lt;=0,IMDIV(1,IMSUM(IMDIV(1,L1261),1/$C$18)),IMDIV(1,IMSUM(IMDIV(1,L1261),1/$C$18,IMDIV(1,M1261))))</f>
        <v>0.0106235483964593-0.000115893080005504i</v>
      </c>
      <c r="L1261" t="str">
        <f t="shared" ref="L1261:L1324" si="371">IMSUM($C$21/$C$22,IMDIV(1,COMPLEX(0,$C$20*$C$22*A1261)))</f>
        <v>0.00025-4.6532663195962i</v>
      </c>
      <c r="M1261" t="str">
        <f t="shared" ref="M1261:M1324" si="372">IMSUM($C$25/$C$26,IMDIV(1,COMPLEX(0,$C$24*$C$26*A1261)))</f>
        <v>0.0025-1.23174696695194i</v>
      </c>
      <c r="N1261">
        <f t="shared" ref="N1261:N1324" si="373">ABS(R1261)</f>
        <v>90.666927159963706</v>
      </c>
      <c r="O1261">
        <f t="shared" ref="O1261:O1324" si="374">ABS(P1261)</f>
        <v>48.687258471530285</v>
      </c>
      <c r="P1261" s="3">
        <f t="shared" ref="P1261:P1324" si="375">20*LOG10(IMABS(C1261))</f>
        <v>48.687258471530285</v>
      </c>
      <c r="Q1261" s="3">
        <f t="shared" ref="Q1261:Q1324" si="376">IMARGUMENT(C1261)*180/PI()</f>
        <v>-89.333072840036294</v>
      </c>
      <c r="R1261">
        <f t="shared" ref="R1261:R1324" si="377">IF(Q1261&lt;0,Q1261+180,Q1261-180)</f>
        <v>90.666927159963706</v>
      </c>
      <c r="S1261">
        <f t="shared" ref="S1261:S1324" si="378">B1261/1000</f>
        <v>0.10107223472351837</v>
      </c>
      <c r="T1261">
        <f t="shared" si="361"/>
        <v>48.687258471530285</v>
      </c>
    </row>
    <row r="1262" spans="1:20" x14ac:dyDescent="0.25">
      <c r="A1262">
        <f t="shared" si="362"/>
        <v>637.46879138329575</v>
      </c>
      <c r="B1262">
        <f t="shared" ref="B1262:B1325" si="379">B1261*(1+B$42)</f>
        <v>101.45630921546774</v>
      </c>
      <c r="C1262" t="str">
        <f t="shared" si="363"/>
        <v>3.16452500295861-270.82368786314i</v>
      </c>
      <c r="D1262" t="str">
        <f t="shared" si="364"/>
        <v>3.47812493236693-156.870909653144i</v>
      </c>
      <c r="E1262" t="str">
        <f t="shared" si="365"/>
        <v>162.469529799024+0.0757292587598382i</v>
      </c>
      <c r="F1262" t="str">
        <f t="shared" si="366"/>
        <v>2.90990989901209-1472.13254145519i</v>
      </c>
      <c r="G1262" t="str">
        <f t="shared" si="367"/>
        <v>0.999999996254927-0.0000611970037436091i</v>
      </c>
      <c r="H1262" t="str">
        <f t="shared" si="368"/>
        <v>470.640348867346+2.44263100369407i</v>
      </c>
      <c r="I1262" t="str">
        <f t="shared" si="369"/>
        <v>33.6182244328513-4690.85876534341i</v>
      </c>
      <c r="K1262" t="str">
        <f t="shared" si="370"/>
        <v>0.0106235373450729-0.000116333334188485i</v>
      </c>
      <c r="L1262" t="str">
        <f t="shared" si="371"/>
        <v>0.00025-4.63565084637997i</v>
      </c>
      <c r="M1262" t="str">
        <f t="shared" si="372"/>
        <v>0.0025-1.22708404757117i</v>
      </c>
      <c r="N1262">
        <f t="shared" si="373"/>
        <v>90.669460182914378</v>
      </c>
      <c r="O1262">
        <f t="shared" si="374"/>
        <v>48.654325876646695</v>
      </c>
      <c r="P1262" s="3">
        <f t="shared" si="375"/>
        <v>48.654325876646695</v>
      </c>
      <c r="Q1262" s="3">
        <f t="shared" si="376"/>
        <v>-89.330539817085622</v>
      </c>
      <c r="R1262">
        <f t="shared" si="377"/>
        <v>90.669460182914378</v>
      </c>
      <c r="S1262">
        <f t="shared" si="378"/>
        <v>0.10145630921546774</v>
      </c>
      <c r="T1262">
        <f t="shared" si="361"/>
        <v>48.654325876646695</v>
      </c>
    </row>
    <row r="1263" spans="1:20" x14ac:dyDescent="0.25">
      <c r="A1263">
        <f t="shared" si="362"/>
        <v>639.89117279055222</v>
      </c>
      <c r="B1263">
        <f t="shared" si="379"/>
        <v>101.84184319048651</v>
      </c>
      <c r="C1263" t="str">
        <f t="shared" si="363"/>
        <v>3.16452238519894-269.798665112745i</v>
      </c>
      <c r="D1263" t="str">
        <f t="shared" si="364"/>
        <v>3.47812493185193-156.277060516274i</v>
      </c>
      <c r="E1263" t="str">
        <f t="shared" si="365"/>
        <v>162.469529745007+0.076017065789571i</v>
      </c>
      <c r="F1263" t="str">
        <f t="shared" si="366"/>
        <v>2.90990989892911-1466.55961626933i</v>
      </c>
      <c r="G1263" t="str">
        <f t="shared" si="367"/>
        <v>0.99999999622641-0.0000614295523560831i</v>
      </c>
      <c r="H1263" t="str">
        <f t="shared" si="368"/>
        <v>470.640745699815+2.4519113872403i</v>
      </c>
      <c r="I1263" t="str">
        <f t="shared" si="369"/>
        <v>33.6182162446074-4673.1045611876i</v>
      </c>
      <c r="K1263" t="str">
        <f t="shared" si="370"/>
        <v>0.0106235262095633-0.000116775259741111i</v>
      </c>
      <c r="L1263" t="str">
        <f t="shared" si="371"/>
        <v>0.00025-4.61810205855744i</v>
      </c>
      <c r="M1263" t="str">
        <f t="shared" si="372"/>
        <v>0.0025-1.22243878020638i</v>
      </c>
      <c r="N1263">
        <f t="shared" si="373"/>
        <v>90.672002816479818</v>
      </c>
      <c r="O1263">
        <f t="shared" si="374"/>
        <v>48.621393367233466</v>
      </c>
      <c r="P1263" s="3">
        <f t="shared" si="375"/>
        <v>48.621393367233466</v>
      </c>
      <c r="Q1263" s="3">
        <f t="shared" si="376"/>
        <v>-89.327997183520182</v>
      </c>
      <c r="R1263">
        <f t="shared" si="377"/>
        <v>90.672002816479818</v>
      </c>
      <c r="S1263">
        <f t="shared" si="378"/>
        <v>0.10184184319048652</v>
      </c>
      <c r="T1263">
        <f t="shared" si="361"/>
        <v>48.621393367233466</v>
      </c>
    </row>
    <row r="1264" spans="1:20" x14ac:dyDescent="0.25">
      <c r="A1264">
        <f t="shared" si="362"/>
        <v>642.32275924715634</v>
      </c>
      <c r="B1264">
        <f t="shared" si="379"/>
        <v>102.22884219461037</v>
      </c>
      <c r="C1264" t="str">
        <f t="shared" si="363"/>
        <v>3.16451974751312-268.777523506211i</v>
      </c>
      <c r="D1264" t="str">
        <f t="shared" si="364"/>
        <v>3.47812493133303-155.685459477386i</v>
      </c>
      <c r="E1264" t="str">
        <f t="shared" si="365"/>
        <v>162.469529690586+0.0763059668961181i</v>
      </c>
      <c r="F1264" t="str">
        <f t="shared" si="366"/>
        <v>2.90990989884549-1461.00778803591i</v>
      </c>
      <c r="G1264" t="str">
        <f t="shared" si="367"/>
        <v>0.999999996197676-0.0000616629846532644i</v>
      </c>
      <c r="H1264" t="str">
        <f t="shared" si="368"/>
        <v>470.6411455542+2.46122701776766i</v>
      </c>
      <c r="I1264" t="str">
        <f t="shared" si="369"/>
        <v>33.6182079939833-4655.41758121283i</v>
      </c>
      <c r="K1264" t="str">
        <f t="shared" si="370"/>
        <v>0.0106235149892903-0.000117218862996327i</v>
      </c>
      <c r="L1264" t="str">
        <f t="shared" si="371"/>
        <v>0.00025-4.60061970368344i</v>
      </c>
      <c r="M1264" t="str">
        <f t="shared" si="372"/>
        <v>0.0025-1.21781109803385i</v>
      </c>
      <c r="N1264">
        <f t="shared" si="373"/>
        <v>90.67455509701027</v>
      </c>
      <c r="O1264">
        <f t="shared" si="374"/>
        <v>48.588460943940568</v>
      </c>
      <c r="P1264" s="3">
        <f t="shared" si="375"/>
        <v>48.588460943940568</v>
      </c>
      <c r="Q1264" s="3">
        <f t="shared" si="376"/>
        <v>-89.32544490298973</v>
      </c>
      <c r="R1264">
        <f t="shared" si="377"/>
        <v>90.67455509701027</v>
      </c>
      <c r="S1264">
        <f t="shared" si="378"/>
        <v>0.10222884219461037</v>
      </c>
      <c r="T1264">
        <f t="shared" si="361"/>
        <v>48.588460943940568</v>
      </c>
    </row>
    <row r="1265" spans="1:20" x14ac:dyDescent="0.25">
      <c r="A1265">
        <f t="shared" si="362"/>
        <v>644.76358573229561</v>
      </c>
      <c r="B1265">
        <f t="shared" si="379"/>
        <v>102.61731179494988</v>
      </c>
      <c r="C1265" t="str">
        <f t="shared" si="363"/>
        <v>3.16451708974966-267.760248354072i</v>
      </c>
      <c r="D1265" t="str">
        <f t="shared" si="364"/>
        <v>3.47812493081015-155.096098026099i</v>
      </c>
      <c r="E1265" t="str">
        <f t="shared" si="365"/>
        <v>162.46952963576+0.0765959662416608i</v>
      </c>
      <c r="F1265" t="str">
        <f t="shared" si="366"/>
        <v>2.90990989876123-1455.47697689001i</v>
      </c>
      <c r="G1265" t="str">
        <f t="shared" si="367"/>
        <v>0.999999996168724-0.0000618973039931547i</v>
      </c>
      <c r="H1265" t="str">
        <f t="shared" si="368"/>
        <v>470.641548453507+2.47057802900298i</v>
      </c>
      <c r="I1265" t="str">
        <f t="shared" si="369"/>
        <v>33.6181996805013-4637.79757098589i</v>
      </c>
      <c r="K1265" t="str">
        <f t="shared" si="370"/>
        <v>0.0106235036836091-0.000117664150310932i</v>
      </c>
      <c r="L1265" t="str">
        <f t="shared" si="371"/>
        <v>0.00025-4.58320353026842i</v>
      </c>
      <c r="M1265" t="str">
        <f t="shared" si="372"/>
        <v>0.0025-1.21320093448282i</v>
      </c>
      <c r="N1265">
        <f t="shared" si="373"/>
        <v>90.677117060992245</v>
      </c>
      <c r="O1265">
        <f t="shared" si="374"/>
        <v>48.555528607423014</v>
      </c>
      <c r="P1265" s="3">
        <f t="shared" si="375"/>
        <v>48.555528607423014</v>
      </c>
      <c r="Q1265" s="3">
        <f t="shared" si="376"/>
        <v>-89.322882939007755</v>
      </c>
      <c r="R1265">
        <f t="shared" si="377"/>
        <v>90.677117060992245</v>
      </c>
      <c r="S1265">
        <f t="shared" si="378"/>
        <v>0.10261731179494989</v>
      </c>
      <c r="T1265">
        <f t="shared" si="361"/>
        <v>48.555528607423014</v>
      </c>
    </row>
    <row r="1266" spans="1:20" x14ac:dyDescent="0.25">
      <c r="A1266">
        <f t="shared" si="362"/>
        <v>647.21368735807835</v>
      </c>
      <c r="B1266">
        <f t="shared" si="379"/>
        <v>103.00725757977069</v>
      </c>
      <c r="C1266" t="str">
        <f t="shared" si="363"/>
        <v>3.16451441175557-266.746825022471i</v>
      </c>
      <c r="D1266" t="str">
        <f t="shared" si="364"/>
        <v>3.47812493028332-154.508967684253i</v>
      </c>
      <c r="E1266" t="str">
        <f t="shared" si="365"/>
        <v>162.469529580524+0.076887068004249i</v>
      </c>
      <c r="F1266" t="str">
        <f t="shared" si="366"/>
        <v>2.90990989867634-1449.96710326907i</v>
      </c>
      <c r="G1266" t="str">
        <f t="shared" si="367"/>
        <v>0.999999996139551-0.0000621325137465161i</v>
      </c>
      <c r="H1266" t="str">
        <f t="shared" si="368"/>
        <v>470.641954420938+2.47996455517931i</v>
      </c>
      <c r="I1266" t="str">
        <f t="shared" si="369"/>
        <v>33.6181913036857-4620.24427703722i</v>
      </c>
      <c r="K1266" t="str">
        <f t="shared" si="370"/>
        <v>0.0106234922918695-0.000118111128065675i</v>
      </c>
      <c r="L1266" t="str">
        <f t="shared" si="371"/>
        <v>0.00025-4.56585328777487i</v>
      </c>
      <c r="M1266" t="str">
        <f t="shared" si="372"/>
        <v>0.0025-1.20860822323453i</v>
      </c>
      <c r="N1266">
        <f t="shared" si="373"/>
        <v>90.679688745048836</v>
      </c>
      <c r="O1266">
        <f t="shared" si="374"/>
        <v>48.522596358340493</v>
      </c>
      <c r="P1266" s="3">
        <f t="shared" si="375"/>
        <v>48.522596358340493</v>
      </c>
      <c r="Q1266" s="3">
        <f t="shared" si="376"/>
        <v>-89.320311254951164</v>
      </c>
      <c r="R1266">
        <f t="shared" si="377"/>
        <v>90.679688745048836</v>
      </c>
      <c r="S1266">
        <f t="shared" si="378"/>
        <v>0.10300725757977069</v>
      </c>
      <c r="T1266">
        <f t="shared" si="361"/>
        <v>48.522596358340493</v>
      </c>
    </row>
    <row r="1267" spans="1:20" x14ac:dyDescent="0.25">
      <c r="A1267">
        <f t="shared" si="362"/>
        <v>649.67309937003904</v>
      </c>
      <c r="B1267">
        <f t="shared" si="379"/>
        <v>103.39868515857383</v>
      </c>
      <c r="C1267" t="str">
        <f t="shared" si="363"/>
        <v>3.1645117133771-265.737238932973i</v>
      </c>
      <c r="D1267" t="str">
        <f t="shared" si="364"/>
        <v>3.47812492975247-153.924060005779i</v>
      </c>
      <c r="E1267" t="str">
        <f t="shared" si="365"/>
        <v>162.469529524877+0.0771792763778721i</v>
      </c>
      <c r="F1267" t="str">
        <f t="shared" si="366"/>
        <v>2.90990989859082-1444.47808791169i</v>
      </c>
      <c r="G1267" t="str">
        <f t="shared" si="367"/>
        <v>0.999999996110156-0.0000623686172969195i</v>
      </c>
      <c r="H1267" t="str">
        <f t="shared" si="368"/>
        <v>470.642363479848+2.48938673103685i</v>
      </c>
      <c r="I1267" t="str">
        <f t="shared" si="369"/>
        <v>33.6181828630513-4602.75744685668i</v>
      </c>
      <c r="K1267" t="str">
        <f t="shared" si="370"/>
        <v>0.0106234808134169-0.000118559802665333i</v>
      </c>
      <c r="L1267" t="str">
        <f t="shared" si="371"/>
        <v>0.00025-4.54856872661375i</v>
      </c>
      <c r="M1267" t="str">
        <f t="shared" si="372"/>
        <v>0.0025-1.20403289822129i</v>
      </c>
      <c r="N1267">
        <f t="shared" si="373"/>
        <v>90.682270185940425</v>
      </c>
      <c r="O1267">
        <f t="shared" si="374"/>
        <v>48.489664197358088</v>
      </c>
      <c r="P1267" s="3">
        <f t="shared" si="375"/>
        <v>48.489664197358088</v>
      </c>
      <c r="Q1267" s="3">
        <f t="shared" si="376"/>
        <v>-89.317729814059575</v>
      </c>
      <c r="R1267">
        <f t="shared" si="377"/>
        <v>90.682270185940425</v>
      </c>
      <c r="S1267">
        <f t="shared" si="378"/>
        <v>0.10339868515857382</v>
      </c>
      <c r="T1267">
        <f t="shared" si="361"/>
        <v>48.489664197358088</v>
      </c>
    </row>
    <row r="1268" spans="1:20" x14ac:dyDescent="0.25">
      <c r="A1268">
        <f t="shared" si="362"/>
        <v>652.14185714764517</v>
      </c>
      <c r="B1268">
        <f t="shared" si="379"/>
        <v>103.79160016217641</v>
      </c>
      <c r="C1268" t="str">
        <f t="shared" si="363"/>
        <v>3.164508994459-264.731475562331i</v>
      </c>
      <c r="D1268" t="str">
        <f t="shared" si="364"/>
        <v>3.47812492921758-153.341366576584i</v>
      </c>
      <c r="E1268" t="str">
        <f t="shared" si="365"/>
        <v>162.469529468814+0.077472595572494i</v>
      </c>
      <c r="F1268" t="str">
        <f t="shared" si="366"/>
        <v>2.90990989850462-1439.00985185656i</v>
      </c>
      <c r="G1268" t="str">
        <f t="shared" si="367"/>
        <v>0.999999996080537-0.0000626056180407935i</v>
      </c>
      <c r="H1268" t="str">
        <f t="shared" si="368"/>
        <v>470.642775653787+2.49884469182561i</v>
      </c>
      <c r="I1268" t="str">
        <f t="shared" si="369"/>
        <v>33.6181743581127-4585.33682889047i</v>
      </c>
      <c r="K1268" t="str">
        <f t="shared" si="370"/>
        <v>0.0106234692475913-0.000119010180538807i</v>
      </c>
      <c r="L1268" t="str">
        <f t="shared" si="371"/>
        <v>0.00025-4.53134959814081i</v>
      </c>
      <c r="M1268" t="str">
        <f t="shared" si="372"/>
        <v>0.0025-1.19947489362551i</v>
      </c>
      <c r="N1268">
        <f t="shared" si="373"/>
        <v>90.684861420564985</v>
      </c>
      <c r="O1268">
        <f t="shared" si="374"/>
        <v>48.456732125145507</v>
      </c>
      <c r="P1268" s="3">
        <f t="shared" si="375"/>
        <v>48.456732125145507</v>
      </c>
      <c r="Q1268" s="3">
        <f t="shared" si="376"/>
        <v>-89.315138579435015</v>
      </c>
      <c r="R1268">
        <f t="shared" si="377"/>
        <v>90.684861420564985</v>
      </c>
      <c r="S1268">
        <f t="shared" si="378"/>
        <v>0.10379160016217641</v>
      </c>
      <c r="T1268">
        <f t="shared" si="361"/>
        <v>48.456732125145507</v>
      </c>
    </row>
    <row r="1269" spans="1:20" x14ac:dyDescent="0.25">
      <c r="A1269">
        <f t="shared" si="362"/>
        <v>654.61999620480628</v>
      </c>
      <c r="B1269">
        <f t="shared" si="379"/>
        <v>104.18600824279268</v>
      </c>
      <c r="C1269" t="str">
        <f t="shared" si="363"/>
        <v>3.16450625484507-263.729520442299i</v>
      </c>
      <c r="D1269" t="str">
        <f t="shared" si="364"/>
        <v>3.4781249286786-152.760879014427i</v>
      </c>
      <c r="E1269" t="str">
        <f t="shared" si="365"/>
        <v>162.469529412332+0.0777670298141609i</v>
      </c>
      <c r="F1269" t="str">
        <f t="shared" si="366"/>
        <v>2.90990989841777-1433.56231644126i</v>
      </c>
      <c r="G1269" t="str">
        <f t="shared" si="367"/>
        <v>0.999999996050692-0.000062843519387473i</v>
      </c>
      <c r="H1269" t="str">
        <f t="shared" si="368"/>
        <v>470.643190966473+2.50833857330693i</v>
      </c>
      <c r="I1269" t="str">
        <f t="shared" si="369"/>
        <v>33.618165788379-4567.98217253714i</v>
      </c>
      <c r="K1269" t="str">
        <f t="shared" si="370"/>
        <v>0.010623457593728-0.00011946226813921i</v>
      </c>
      <c r="L1269" t="str">
        <f t="shared" si="371"/>
        <v>0.00025-4.51419565465314i</v>
      </c>
      <c r="M1269" t="str">
        <f t="shared" si="372"/>
        <v>0.0025-1.19493414387877i</v>
      </c>
      <c r="N1269">
        <f t="shared" si="373"/>
        <v>90.687462485958704</v>
      </c>
      <c r="O1269">
        <f t="shared" si="374"/>
        <v>48.423800142377928</v>
      </c>
      <c r="P1269" s="3">
        <f t="shared" si="375"/>
        <v>48.423800142377928</v>
      </c>
      <c r="Q1269" s="3">
        <f t="shared" si="376"/>
        <v>-89.312537514041296</v>
      </c>
      <c r="R1269">
        <f t="shared" si="377"/>
        <v>90.687462485958704</v>
      </c>
      <c r="S1269">
        <f t="shared" si="378"/>
        <v>0.10418600824279269</v>
      </c>
      <c r="T1269">
        <f t="shared" si="361"/>
        <v>48.423800142377928</v>
      </c>
    </row>
    <row r="1270" spans="1:20" x14ac:dyDescent="0.25">
      <c r="A1270">
        <f t="shared" si="362"/>
        <v>657.10755219038458</v>
      </c>
      <c r="B1270">
        <f t="shared" si="379"/>
        <v>104.5819150741153</v>
      </c>
      <c r="C1270" t="str">
        <f t="shared" si="363"/>
        <v>3.16450349437776-262.731359159406i</v>
      </c>
      <c r="D1270" t="str">
        <f t="shared" si="364"/>
        <v>3.47812492813554-152.182588968801i</v>
      </c>
      <c r="E1270" t="str">
        <f t="shared" si="365"/>
        <v>162.469529355428+0.0780625833450067i</v>
      </c>
      <c r="F1270" t="str">
        <f t="shared" si="366"/>
        <v>2.90990989833027-1428.13540330116i</v>
      </c>
      <c r="G1270" t="str">
        <f t="shared" si="367"/>
        <v>0.99999999602062-0.0000630823247592484i</v>
      </c>
      <c r="H1270" t="str">
        <f t="shared" si="368"/>
        <v>470.643609441818+2.5178685117556i</v>
      </c>
      <c r="I1270" t="str">
        <f t="shared" si="369"/>
        <v>33.6181571533571-4550.69322814422i</v>
      </c>
      <c r="K1270" t="str">
        <f t="shared" si="370"/>
        <v>0.0106234458511569-0.000119916071943954i</v>
      </c>
      <c r="L1270" t="str">
        <f t="shared" si="371"/>
        <v>0.00025-4.49710664938547i</v>
      </c>
      <c r="M1270" t="str">
        <f t="shared" si="372"/>
        <v>0.0025-1.19041058366086i</v>
      </c>
      <c r="N1270">
        <f t="shared" si="373"/>
        <v>90.690073419296439</v>
      </c>
      <c r="O1270">
        <f t="shared" si="374"/>
        <v>48.390868249735341</v>
      </c>
      <c r="P1270" s="3">
        <f t="shared" si="375"/>
        <v>48.390868249735341</v>
      </c>
      <c r="Q1270" s="3">
        <f t="shared" si="376"/>
        <v>-89.309926580703561</v>
      </c>
      <c r="R1270">
        <f t="shared" si="377"/>
        <v>90.690073419296439</v>
      </c>
      <c r="S1270">
        <f t="shared" si="378"/>
        <v>0.10458191507411529</v>
      </c>
      <c r="T1270">
        <f t="shared" si="361"/>
        <v>48.390868249735341</v>
      </c>
    </row>
    <row r="1271" spans="1:20" x14ac:dyDescent="0.25">
      <c r="A1271">
        <f t="shared" si="362"/>
        <v>659.60456088870797</v>
      </c>
      <c r="B1271">
        <f t="shared" si="379"/>
        <v>104.97932635139694</v>
      </c>
      <c r="C1271" t="str">
        <f t="shared" si="363"/>
        <v>3.1645007128984-261.736977354769i</v>
      </c>
      <c r="D1271" t="str">
        <f t="shared" si="364"/>
        <v>3.47812492758833-151.606488120809i</v>
      </c>
      <c r="E1271" t="str">
        <f t="shared" si="365"/>
        <v>162.469529298102+0.0783592604233492i</v>
      </c>
      <c r="F1271" t="str">
        <f t="shared" si="366"/>
        <v>2.9099098982421-1422.72903436829i</v>
      </c>
      <c r="G1271" t="str">
        <f t="shared" si="367"/>
        <v>0.999999995990319-0.0000633220375914148i</v>
      </c>
      <c r="H1271" t="str">
        <f t="shared" si="368"/>
        <v>470.644031103904+2.5274346439617i</v>
      </c>
      <c r="I1271" t="str">
        <f t="shared" si="369"/>
        <v>33.6181484525496-4533.46974700442i</v>
      </c>
      <c r="K1271" t="str">
        <f t="shared" si="370"/>
        <v>0.0106234340192031-0.000120371598454845i</v>
      </c>
      <c r="L1271" t="str">
        <f t="shared" si="371"/>
        <v>0.00025-4.48008233650674i</v>
      </c>
      <c r="M1271" t="str">
        <f t="shared" si="372"/>
        <v>0.0025-1.18590414789884i</v>
      </c>
      <c r="N1271">
        <f t="shared" si="373"/>
        <v>90.692694257892228</v>
      </c>
      <c r="O1271">
        <f t="shared" si="374"/>
        <v>48.357936447903356</v>
      </c>
      <c r="P1271" s="3">
        <f t="shared" si="375"/>
        <v>48.357936447903356</v>
      </c>
      <c r="Q1271" s="3">
        <f t="shared" si="376"/>
        <v>-89.307305742107772</v>
      </c>
      <c r="R1271">
        <f t="shared" si="377"/>
        <v>90.692694257892228</v>
      </c>
      <c r="S1271">
        <f t="shared" si="378"/>
        <v>0.10497932635139694</v>
      </c>
      <c r="T1271">
        <f t="shared" si="361"/>
        <v>48.357936447903356</v>
      </c>
    </row>
    <row r="1272" spans="1:20" x14ac:dyDescent="0.25">
      <c r="A1272">
        <f t="shared" si="362"/>
        <v>662.11105822008506</v>
      </c>
      <c r="B1272">
        <f t="shared" si="379"/>
        <v>105.37824779153225</v>
      </c>
      <c r="C1272" t="str">
        <f t="shared" si="363"/>
        <v>3.1644979102472-260.746360723857i</v>
      </c>
      <c r="D1272" t="str">
        <f t="shared" si="364"/>
        <v>3.47812492703695-151.032568183046i</v>
      </c>
      <c r="E1272" t="str">
        <f t="shared" si="365"/>
        <v>162.469529240347+0.0786570653237576i</v>
      </c>
      <c r="F1272" t="str">
        <f t="shared" si="366"/>
        <v>2.90990989815326-1417.34313187023i</v>
      </c>
      <c r="G1272" t="str">
        <f t="shared" si="367"/>
        <v>0.999999995959788-0.0000635626613323216i</v>
      </c>
      <c r="H1272" t="str">
        <f t="shared" si="368"/>
        <v>470.644455976998+2.53703710723225i</v>
      </c>
      <c r="I1272" t="str">
        <f t="shared" si="369"/>
        <v>33.6181396854533-4516.31148135225i</v>
      </c>
      <c r="K1272" t="str">
        <f t="shared" si="370"/>
        <v>0.0106234220971865-0.000120828854198163i</v>
      </c>
      <c r="L1272" t="str">
        <f t="shared" si="371"/>
        <v>0.00025-4.46312247111649i</v>
      </c>
      <c r="M1272" t="str">
        <f t="shared" si="372"/>
        <v>0.0025-1.18141477176613i</v>
      </c>
      <c r="N1272">
        <f t="shared" si="373"/>
        <v>90.695325039199858</v>
      </c>
      <c r="O1272">
        <f t="shared" si="374"/>
        <v>48.325004737572208</v>
      </c>
      <c r="P1272" s="3">
        <f t="shared" si="375"/>
        <v>48.325004737572208</v>
      </c>
      <c r="Q1272" s="3">
        <f t="shared" si="376"/>
        <v>-89.304674960800142</v>
      </c>
      <c r="R1272">
        <f t="shared" si="377"/>
        <v>90.695325039199858</v>
      </c>
      <c r="S1272">
        <f t="shared" si="378"/>
        <v>0.10537824779153225</v>
      </c>
      <c r="T1272">
        <f t="shared" si="361"/>
        <v>48.325004737572208</v>
      </c>
    </row>
    <row r="1273" spans="1:20" x14ac:dyDescent="0.25">
      <c r="A1273">
        <f t="shared" si="362"/>
        <v>664.62708024132144</v>
      </c>
      <c r="B1273">
        <f t="shared" si="379"/>
        <v>105.77868513314007</v>
      </c>
      <c r="C1273" t="str">
        <f t="shared" si="363"/>
        <v>3.16449508626301-259.759495016317i</v>
      </c>
      <c r="D1273" t="str">
        <f t="shared" si="364"/>
        <v>3.47812492648139-150.460820899482i</v>
      </c>
      <c r="E1273" t="str">
        <f t="shared" si="365"/>
        <v>162.469529182162+0.0789560023370864i</v>
      </c>
      <c r="F1273" t="str">
        <f t="shared" si="366"/>
        <v>2.90990989806375-1411.97761832896i</v>
      </c>
      <c r="G1273" t="str">
        <f t="shared" si="367"/>
        <v>0.999999995929024-0.0000638041994434215i</v>
      </c>
      <c r="H1273" t="str">
        <f t="shared" si="368"/>
        <v>470.644884085556+2.54667603939381i</v>
      </c>
      <c r="I1273" t="str">
        <f t="shared" si="369"/>
        <v>33.6181308515646-4499.21818436032i</v>
      </c>
      <c r="K1273" t="str">
        <f t="shared" si="370"/>
        <v>0.0106234100844218-0.000121287845724768i</v>
      </c>
      <c r="L1273" t="str">
        <f t="shared" si="371"/>
        <v>0.00025-4.44622680924138i</v>
      </c>
      <c r="M1273" t="str">
        <f t="shared" si="372"/>
        <v>0.0025-1.17694239068154i</v>
      </c>
      <c r="N1273">
        <f t="shared" si="373"/>
        <v>90.697965800813236</v>
      </c>
      <c r="O1273">
        <f t="shared" si="374"/>
        <v>48.292073119437845</v>
      </c>
      <c r="P1273" s="3">
        <f t="shared" si="375"/>
        <v>48.292073119437845</v>
      </c>
      <c r="Q1273" s="3">
        <f t="shared" si="376"/>
        <v>-89.302034199186764</v>
      </c>
      <c r="R1273">
        <f t="shared" si="377"/>
        <v>90.697965800813236</v>
      </c>
      <c r="S1273">
        <f t="shared" si="378"/>
        <v>0.10577868513314007</v>
      </c>
      <c r="T1273">
        <f t="shared" si="361"/>
        <v>48.292073119437845</v>
      </c>
    </row>
    <row r="1274" spans="1:20" x14ac:dyDescent="0.25">
      <c r="A1274">
        <f t="shared" si="362"/>
        <v>667.15266314623852</v>
      </c>
      <c r="B1274">
        <f t="shared" si="379"/>
        <v>106.18064413664601</v>
      </c>
      <c r="C1274" t="str">
        <f t="shared" si="363"/>
        <v>3.16449224078346-258.776366035741i</v>
      </c>
      <c r="D1274" t="str">
        <f t="shared" si="364"/>
        <v>3.47812492592156-149.891238045339i</v>
      </c>
      <c r="E1274" t="str">
        <f t="shared" si="365"/>
        <v>162.469529123543+0.0792560757705623i</v>
      </c>
      <c r="F1274" t="str">
        <f t="shared" si="366"/>
        <v>2.90990989797354-1406.63241655977i</v>
      </c>
      <c r="G1274" t="str">
        <f t="shared" si="367"/>
        <v>0.999999995898026-0.0000640466553993212i</v>
      </c>
      <c r="H1274" t="str">
        <f t="shared" si="368"/>
        <v>470.64531545422+2.55635157879373i</v>
      </c>
      <c r="I1274" t="str">
        <f t="shared" si="369"/>
        <v>33.6181219503733-4482.18961013589i</v>
      </c>
      <c r="K1274" t="str">
        <f t="shared" si="370"/>
        <v>0.0106233979802184-0.000121748579610174i</v>
      </c>
      <c r="L1274" t="str">
        <f t="shared" si="371"/>
        <v>0.00025-4.42939510783162i</v>
      </c>
      <c r="M1274" t="str">
        <f t="shared" si="372"/>
        <v>0.0025-1.17248694030837i</v>
      </c>
      <c r="N1274">
        <f t="shared" si="373"/>
        <v>90.700616580466956</v>
      </c>
      <c r="O1274">
        <f t="shared" si="374"/>
        <v>48.259141594201111</v>
      </c>
      <c r="P1274" s="3">
        <f t="shared" si="375"/>
        <v>48.259141594201111</v>
      </c>
      <c r="Q1274" s="3">
        <f t="shared" si="376"/>
        <v>-89.299383419533044</v>
      </c>
      <c r="R1274">
        <f t="shared" si="377"/>
        <v>90.700616580466956</v>
      </c>
      <c r="S1274">
        <f t="shared" si="378"/>
        <v>0.106180644136646</v>
      </c>
      <c r="T1274">
        <f t="shared" si="361"/>
        <v>48.259141594201111</v>
      </c>
    </row>
    <row r="1275" spans="1:20" x14ac:dyDescent="0.25">
      <c r="A1275">
        <f t="shared" si="362"/>
        <v>669.68784326619425</v>
      </c>
      <c r="B1275">
        <f t="shared" si="379"/>
        <v>106.58413058436527</v>
      </c>
      <c r="C1275" t="str">
        <f t="shared" si="363"/>
        <v>3.16448937364502-257.796959639484i</v>
      </c>
      <c r="D1275" t="str">
        <f t="shared" si="364"/>
        <v>3.47812492535751-149.323811426978i</v>
      </c>
      <c r="E1275" t="str">
        <f t="shared" si="365"/>
        <v>162.469529064486+0.079557289947843i</v>
      </c>
      <c r="F1275" t="str">
        <f t="shared" si="366"/>
        <v>2.90990989788264-1401.30744967012i</v>
      </c>
      <c r="G1275" t="str">
        <f t="shared" si="367"/>
        <v>0.999999995866792-0.0000642900326878305i</v>
      </c>
      <c r="H1275" t="str">
        <f t="shared" si="368"/>
        <v>470.645750107822+2.56606386430265i</v>
      </c>
      <c r="I1275" t="str">
        <f t="shared" si="369"/>
        <v>33.6181129813676-4465.22551371721i</v>
      </c>
      <c r="K1275" t="str">
        <f t="shared" si="370"/>
        <v>0.0106233857838805-0.000122211062454654i</v>
      </c>
      <c r="L1275" t="str">
        <f t="shared" si="371"/>
        <v>0.00025-4.41262712475754i</v>
      </c>
      <c r="M1275" t="str">
        <f t="shared" si="372"/>
        <v>0.0025-1.16804835655347i</v>
      </c>
      <c r="N1275">
        <f t="shared" si="373"/>
        <v>90.703277416036954</v>
      </c>
      <c r="O1275">
        <f t="shared" si="374"/>
        <v>48.226210162568407</v>
      </c>
      <c r="P1275" s="3">
        <f t="shared" si="375"/>
        <v>48.226210162568407</v>
      </c>
      <c r="Q1275" s="3">
        <f t="shared" si="376"/>
        <v>-89.296722583963046</v>
      </c>
      <c r="R1275">
        <f t="shared" si="377"/>
        <v>90.703277416036954</v>
      </c>
      <c r="S1275">
        <f t="shared" si="378"/>
        <v>0.10658413058436526</v>
      </c>
      <c r="T1275">
        <f t="shared" si="361"/>
        <v>48.226210162568407</v>
      </c>
    </row>
    <row r="1276" spans="1:20" x14ac:dyDescent="0.25">
      <c r="A1276">
        <f t="shared" si="362"/>
        <v>672.2326570706058</v>
      </c>
      <c r="B1276">
        <f t="shared" si="379"/>
        <v>106.98915028058586</v>
      </c>
      <c r="C1276" t="str">
        <f t="shared" si="363"/>
        <v>3.16448648468296-256.821261738455i</v>
      </c>
      <c r="D1276" t="str">
        <f t="shared" si="364"/>
        <v>3.47812492478915-148.758532881776i</v>
      </c>
      <c r="E1276" t="str">
        <f t="shared" si="365"/>
        <v>162.46952900499+0.0798596492090676i</v>
      </c>
      <c r="F1276" t="str">
        <f t="shared" si="366"/>
        <v>2.90990989779105-1396.0026410586i</v>
      </c>
      <c r="G1276" t="str">
        <f t="shared" si="367"/>
        <v>0.99999999583532-0.0000645343348100133i</v>
      </c>
      <c r="H1276" t="str">
        <f t="shared" si="368"/>
        <v>470.646188071372+2.57581303531588i</v>
      </c>
      <c r="I1276" t="str">
        <f t="shared" si="369"/>
        <v>33.618103944029-4448.32565107012i</v>
      </c>
      <c r="K1276" t="str">
        <f t="shared" si="370"/>
        <v>0.0106233734947072-0.000122675300883321i</v>
      </c>
      <c r="L1276" t="str">
        <f t="shared" si="371"/>
        <v>0.00025-4.39592261880608i</v>
      </c>
      <c r="M1276" t="str">
        <f t="shared" si="372"/>
        <v>0.0025-1.16362657556632i</v>
      </c>
      <c r="N1276">
        <f t="shared" si="373"/>
        <v>90.705948345540733</v>
      </c>
      <c r="O1276">
        <f t="shared" si="374"/>
        <v>48.19327882525166</v>
      </c>
      <c r="P1276" s="3">
        <f t="shared" si="375"/>
        <v>48.19327882525166</v>
      </c>
      <c r="Q1276" s="3">
        <f t="shared" si="376"/>
        <v>-89.294051654459267</v>
      </c>
      <c r="R1276">
        <f t="shared" si="377"/>
        <v>90.705948345540733</v>
      </c>
      <c r="S1276">
        <f t="shared" si="378"/>
        <v>0.10698915028058587</v>
      </c>
      <c r="T1276">
        <f t="shared" si="361"/>
        <v>48.19327882525166</v>
      </c>
    </row>
    <row r="1277" spans="1:20" x14ac:dyDescent="0.25">
      <c r="A1277">
        <f t="shared" si="362"/>
        <v>674.78714116747415</v>
      </c>
      <c r="B1277">
        <f t="shared" si="379"/>
        <v>107.39570905165209</v>
      </c>
      <c r="C1277" t="str">
        <f t="shared" si="363"/>
        <v>3.16448357373113-255.849258296905i</v>
      </c>
      <c r="D1277" t="str">
        <f t="shared" si="364"/>
        <v>3.47812492421646-148.195394278012i</v>
      </c>
      <c r="E1277" t="str">
        <f t="shared" si="365"/>
        <v>162.469528945052+0.0801631579109252i</v>
      </c>
      <c r="F1277" t="str">
        <f t="shared" si="366"/>
        <v>2.90990989769878-1390.71791441373i</v>
      </c>
      <c r="G1277" t="str">
        <f t="shared" si="367"/>
        <v>0.999999995803608-0.000064779565280237i</v>
      </c>
      <c r="H1277" t="str">
        <f t="shared" si="368"/>
        <v>470.646629370083+2.58559923175605i</v>
      </c>
      <c r="I1277" t="str">
        <f t="shared" si="369"/>
        <v>33.6180948378381-4431.4897790844i</v>
      </c>
      <c r="K1277" t="str">
        <f t="shared" si="370"/>
        <v>0.010623361111992-0.000123141301546228i</v>
      </c>
      <c r="L1277" t="str">
        <f t="shared" si="371"/>
        <v>0.00025-4.37928134967731i</v>
      </c>
      <c r="M1277" t="str">
        <f t="shared" si="372"/>
        <v>0.0025-1.15922153373811i</v>
      </c>
      <c r="N1277">
        <f t="shared" si="373"/>
        <v>90.708629407138133</v>
      </c>
      <c r="O1277">
        <f t="shared" si="374"/>
        <v>48.160347582968001</v>
      </c>
      <c r="P1277" s="3">
        <f t="shared" si="375"/>
        <v>48.160347582968001</v>
      </c>
      <c r="Q1277" s="3">
        <f t="shared" si="376"/>
        <v>-89.291370592861867</v>
      </c>
      <c r="R1277">
        <f t="shared" si="377"/>
        <v>90.708629407138133</v>
      </c>
      <c r="S1277">
        <f t="shared" si="378"/>
        <v>0.10739570905165209</v>
      </c>
      <c r="T1277">
        <f t="shared" si="361"/>
        <v>48.160347582968001</v>
      </c>
    </row>
    <row r="1278" spans="1:20" x14ac:dyDescent="0.25">
      <c r="A1278">
        <f t="shared" si="362"/>
        <v>677.35133230391045</v>
      </c>
      <c r="B1278">
        <f t="shared" si="379"/>
        <v>107.80381274604837</v>
      </c>
      <c r="C1278" t="str">
        <f t="shared" si="363"/>
        <v>3.16448064062223-254.880935332221i</v>
      </c>
      <c r="D1278" t="str">
        <f t="shared" si="364"/>
        <v>3.47812492363942-147.634387514747i</v>
      </c>
      <c r="E1278" t="str">
        <f t="shared" si="365"/>
        <v>162.469528884665+0.0804678204267381i</v>
      </c>
      <c r="F1278" t="str">
        <f t="shared" si="366"/>
        <v>2.90990989760581-1385.45319371297i</v>
      </c>
      <c r="G1278" t="str">
        <f t="shared" si="367"/>
        <v>0.999999995771655-0.0000650257276262242i</v>
      </c>
      <c r="H1278" t="str">
        <f t="shared" si="368"/>
        <v>470.647074029356+2.59542259407444i</v>
      </c>
      <c r="I1278" t="str">
        <f t="shared" si="369"/>
        <v>33.6180856622695-4414.71765557054i</v>
      </c>
      <c r="K1278" t="str">
        <f t="shared" si="370"/>
        <v>0.0106233486350231-0.000123609071118452i</v>
      </c>
      <c r="L1278" t="str">
        <f t="shared" si="371"/>
        <v>0.00025-4.36270307798098i</v>
      </c>
      <c r="M1278" t="str">
        <f t="shared" si="372"/>
        <v>0.0025-1.15483316770085i</v>
      </c>
      <c r="N1278">
        <f t="shared" si="373"/>
        <v>90.711320639131742</v>
      </c>
      <c r="O1278">
        <f t="shared" si="374"/>
        <v>48.127416436439638</v>
      </c>
      <c r="P1278" s="3">
        <f t="shared" si="375"/>
        <v>48.127416436439638</v>
      </c>
      <c r="Q1278" s="3">
        <f t="shared" si="376"/>
        <v>-89.288679360868258</v>
      </c>
      <c r="R1278">
        <f t="shared" si="377"/>
        <v>90.711320639131742</v>
      </c>
      <c r="S1278">
        <f t="shared" si="378"/>
        <v>0.10780381274604836</v>
      </c>
      <c r="T1278">
        <f t="shared" si="361"/>
        <v>48.127416436439638</v>
      </c>
    </row>
    <row r="1279" spans="1:20" x14ac:dyDescent="0.25">
      <c r="A1279">
        <f t="shared" si="362"/>
        <v>679.92526736666537</v>
      </c>
      <c r="B1279">
        <f t="shared" si="379"/>
        <v>108.21346723448335</v>
      </c>
      <c r="C1279" t="str">
        <f t="shared" si="363"/>
        <v>3.16447768518775-253.916278914759i</v>
      </c>
      <c r="D1279" t="str">
        <f t="shared" si="364"/>
        <v>3.47812492305797-147.075504521711i</v>
      </c>
      <c r="E1279" t="str">
        <f t="shared" si="365"/>
        <v>162.46952882383+0.0807736411464928i</v>
      </c>
      <c r="F1279" t="str">
        <f t="shared" si="366"/>
        <v>2.90990989751212-1380.20840322152i</v>
      </c>
      <c r="G1279" t="str">
        <f t="shared" si="367"/>
        <v>0.999999995739458-0.0000652728253891023i</v>
      </c>
      <c r="H1279" t="str">
        <f t="shared" si="368"/>
        <v>470.647522074778+2.60528326325328i</v>
      </c>
      <c r="I1279" t="str">
        <f t="shared" si="369"/>
        <v>33.6180764167932-4398.00903925579i</v>
      </c>
      <c r="K1279" t="str">
        <f t="shared" si="370"/>
        <v>0.0106233360630835-0.000124078616300193i</v>
      </c>
      <c r="L1279" t="str">
        <f t="shared" si="371"/>
        <v>0.00025-4.34618756523308i</v>
      </c>
      <c r="M1279" t="str">
        <f t="shared" si="372"/>
        <v>0.0025-1.15046141432641i</v>
      </c>
      <c r="N1279">
        <f t="shared" si="373"/>
        <v>90.714022079967393</v>
      </c>
      <c r="O1279">
        <f t="shared" si="374"/>
        <v>48.094485386395114</v>
      </c>
      <c r="P1279" s="3">
        <f t="shared" si="375"/>
        <v>48.094485386395114</v>
      </c>
      <c r="Q1279" s="3">
        <f t="shared" si="376"/>
        <v>-89.285977920032607</v>
      </c>
      <c r="R1279">
        <f t="shared" si="377"/>
        <v>90.714022079967393</v>
      </c>
      <c r="S1279">
        <f t="shared" si="378"/>
        <v>0.10821346723448334</v>
      </c>
      <c r="T1279">
        <f t="shared" si="361"/>
        <v>48.094485386395114</v>
      </c>
    </row>
    <row r="1280" spans="1:20" x14ac:dyDescent="0.25">
      <c r="A1280">
        <f t="shared" si="362"/>
        <v>682.50898338265858</v>
      </c>
      <c r="B1280">
        <f t="shared" si="379"/>
        <v>108.62467840997438</v>
      </c>
      <c r="C1280" t="str">
        <f t="shared" si="363"/>
        <v>3.16447470725773-252.955275167594i</v>
      </c>
      <c r="D1280" t="str">
        <f t="shared" si="364"/>
        <v>3.4781249224721-146.518737259184i</v>
      </c>
      <c r="E1280" t="str">
        <f t="shared" si="365"/>
        <v>162.469528762541+0.0810806244769319i</v>
      </c>
      <c r="F1280" t="str">
        <f t="shared" si="366"/>
        <v>2.9099098974177-1374.98346749133i</v>
      </c>
      <c r="G1280" t="str">
        <f t="shared" si="367"/>
        <v>0.999999995707017-0.0000655208621234552i</v>
      </c>
      <c r="H1280" t="str">
        <f t="shared" si="368"/>
        <v>470.647973532146+2.61518138080786i</v>
      </c>
      <c r="I1280" t="str">
        <f t="shared" si="369"/>
        <v>33.6180671008778-4381.36368978129i</v>
      </c>
      <c r="K1280" t="str">
        <f t="shared" si="370"/>
        <v>0.0106233233954504-0.000124549943816864i</v>
      </c>
      <c r="L1280" t="str">
        <f t="shared" si="371"/>
        <v>0.00025-4.32973457385244i</v>
      </c>
      <c r="M1280" t="str">
        <f t="shared" si="372"/>
        <v>0.0025-1.14610621072565i</v>
      </c>
      <c r="N1280">
        <f t="shared" si="373"/>
        <v>90.716733768234718</v>
      </c>
      <c r="O1280">
        <f t="shared" si="374"/>
        <v>48.061554433567636</v>
      </c>
      <c r="P1280" s="3">
        <f t="shared" si="375"/>
        <v>48.061554433567636</v>
      </c>
      <c r="Q1280" s="3">
        <f t="shared" si="376"/>
        <v>-89.283266231765282</v>
      </c>
      <c r="R1280">
        <f t="shared" si="377"/>
        <v>90.716733768234718</v>
      </c>
      <c r="S1280">
        <f t="shared" si="378"/>
        <v>0.10862467840997438</v>
      </c>
      <c r="T1280">
        <f t="shared" si="361"/>
        <v>48.061554433567636</v>
      </c>
    </row>
    <row r="1281" spans="1:20" x14ac:dyDescent="0.25">
      <c r="A1281">
        <f t="shared" si="362"/>
        <v>685.10251751951273</v>
      </c>
      <c r="B1281">
        <f t="shared" si="379"/>
        <v>109.03745218793229</v>
      </c>
      <c r="C1281" t="str">
        <f t="shared" si="363"/>
        <v>3.164471706661-251.997910266362i</v>
      </c>
      <c r="D1281" t="str">
        <f t="shared" si="364"/>
        <v>3.47812492188176-145.964077717882i</v>
      </c>
      <c r="E1281" t="str">
        <f t="shared" si="365"/>
        <v>162.469528700796+0.0813887748415979i</v>
      </c>
      <c r="F1281" t="str">
        <f t="shared" si="366"/>
        <v>2.9099098973226-1369.77831135993i</v>
      </c>
      <c r="G1281" t="str">
        <f t="shared" si="367"/>
        <v>0.999999995674328-0.0000657698413973744i</v>
      </c>
      <c r="H1281" t="str">
        <f t="shared" si="368"/>
        <v>470.648428427442+2.62511708878826i</v>
      </c>
      <c r="I1281" t="str">
        <f t="shared" si="369"/>
        <v>33.6180577139864-4364.78136769807i</v>
      </c>
      <c r="K1281" t="str">
        <f t="shared" si="370"/>
        <v>0.0106233106313957-0.000125023060419184i</v>
      </c>
      <c r="L1281" t="str">
        <f t="shared" si="371"/>
        <v>0.00025-4.31334386715726i</v>
      </c>
      <c r="M1281" t="str">
        <f t="shared" si="372"/>
        <v>0.0025-1.14176749424751i</v>
      </c>
      <c r="N1281">
        <f t="shared" si="373"/>
        <v>90.719455742667648</v>
      </c>
      <c r="O1281">
        <f t="shared" si="374"/>
        <v>48.028623578696497</v>
      </c>
      <c r="P1281" s="3">
        <f t="shared" si="375"/>
        <v>48.028623578696497</v>
      </c>
      <c r="Q1281" s="3">
        <f t="shared" si="376"/>
        <v>-89.280544257332352</v>
      </c>
      <c r="R1281">
        <f t="shared" si="377"/>
        <v>90.719455742667648</v>
      </c>
      <c r="S1281">
        <f t="shared" si="378"/>
        <v>0.10903745218793229</v>
      </c>
      <c r="T1281">
        <f t="shared" si="361"/>
        <v>48.028623578696497</v>
      </c>
    </row>
    <row r="1282" spans="1:20" x14ac:dyDescent="0.25">
      <c r="A1282">
        <f t="shared" si="362"/>
        <v>687.70590708608688</v>
      </c>
      <c r="B1282">
        <f t="shared" si="379"/>
        <v>109.45179450624643</v>
      </c>
      <c r="C1282" t="str">
        <f t="shared" si="363"/>
        <v>3.16446868322522-251.044170439044i</v>
      </c>
      <c r="D1282" t="str">
        <f t="shared" si="364"/>
        <v>3.47812492128693-145.411517918842i</v>
      </c>
      <c r="E1282" t="str">
        <f t="shared" si="365"/>
        <v>162.469528638592+0.0816980966809176i</v>
      </c>
      <c r="F1282" t="str">
        <f t="shared" si="366"/>
        <v>2.90990989722675-1364.5928599494i</v>
      </c>
      <c r="G1282" t="str">
        <f t="shared" si="367"/>
        <v>0.99999999564139-0.0000660197667925099i</v>
      </c>
      <c r="H1282" t="str">
        <f t="shared" si="368"/>
        <v>470.648886786844+2.63509052978133i</v>
      </c>
      <c r="I1282" t="str">
        <f t="shared" si="369"/>
        <v>33.6180482555766-4348.26183446384i</v>
      </c>
      <c r="K1282" t="str">
        <f t="shared" si="370"/>
        <v>0.0106232977701859-0.000125497972883271i</v>
      </c>
      <c r="L1282" t="str">
        <f t="shared" si="371"/>
        <v>0.00025-4.29701520936168i</v>
      </c>
      <c r="M1282" t="str">
        <f t="shared" si="372"/>
        <v>0.0025-1.13744520247809i</v>
      </c>
      <c r="N1282">
        <f t="shared" si="373"/>
        <v>90.722188042145007</v>
      </c>
      <c r="O1282">
        <f t="shared" si="374"/>
        <v>47.995692822526614</v>
      </c>
      <c r="P1282" s="3">
        <f t="shared" si="375"/>
        <v>47.995692822526614</v>
      </c>
      <c r="Q1282" s="3">
        <f t="shared" si="376"/>
        <v>-89.277811957854993</v>
      </c>
      <c r="R1282">
        <f t="shared" si="377"/>
        <v>90.722188042145007</v>
      </c>
      <c r="S1282">
        <f t="shared" si="378"/>
        <v>0.10945179450624642</v>
      </c>
      <c r="T1282">
        <f t="shared" si="361"/>
        <v>47.995692822526614</v>
      </c>
    </row>
    <row r="1283" spans="1:20" x14ac:dyDescent="0.25">
      <c r="A1283">
        <f t="shared" si="362"/>
        <v>690.31918953301408</v>
      </c>
      <c r="B1283">
        <f t="shared" si="379"/>
        <v>109.86771132537017</v>
      </c>
      <c r="C1283" t="str">
        <f t="shared" si="363"/>
        <v>3.16446563677652-250.094041965761i</v>
      </c>
      <c r="D1283" t="str">
        <f t="shared" si="364"/>
        <v>3.47812492068758-144.861049913306i</v>
      </c>
      <c r="E1283" t="str">
        <f t="shared" si="365"/>
        <v>162.469528575924+0.0820085944522506i</v>
      </c>
      <c r="F1283" t="str">
        <f t="shared" si="366"/>
        <v>2.90990989713017-1359.4270386653i</v>
      </c>
      <c r="G1283" t="str">
        <f t="shared" si="367"/>
        <v>0.999999995608202-0.0000662706419041221i</v>
      </c>
      <c r="H1283" t="str">
        <f t="shared" si="368"/>
        <v>470.649348636742+2.6451018469129i</v>
      </c>
      <c r="I1283" t="str">
        <f t="shared" si="369"/>
        <v>33.6180387251037-4331.80485243976i</v>
      </c>
      <c r="K1283" t="str">
        <f t="shared" si="370"/>
        <v>0.0106232848110816-0.000125974688010734i</v>
      </c>
      <c r="L1283" t="str">
        <f t="shared" si="371"/>
        <v>0.00025-4.2807483655725i</v>
      </c>
      <c r="M1283" t="str">
        <f t="shared" si="372"/>
        <v>0.0025-1.13313927323978i</v>
      </c>
      <c r="N1283">
        <f t="shared" si="373"/>
        <v>90.724930705690866</v>
      </c>
      <c r="O1283">
        <f t="shared" si="374"/>
        <v>47.962762165808257</v>
      </c>
      <c r="P1283" s="3">
        <f t="shared" si="375"/>
        <v>47.962762165808257</v>
      </c>
      <c r="Q1283" s="3">
        <f t="shared" si="376"/>
        <v>-89.275069294309134</v>
      </c>
      <c r="R1283">
        <f t="shared" si="377"/>
        <v>90.724930705690866</v>
      </c>
      <c r="S1283">
        <f t="shared" si="378"/>
        <v>0.10986771132537017</v>
      </c>
      <c r="T1283">
        <f t="shared" si="361"/>
        <v>47.962762165808257</v>
      </c>
    </row>
    <row r="1284" spans="1:20" x14ac:dyDescent="0.25">
      <c r="A1284">
        <f t="shared" si="362"/>
        <v>692.94240245323954</v>
      </c>
      <c r="B1284">
        <f t="shared" si="379"/>
        <v>110.28520862840658</v>
      </c>
      <c r="C1284" t="str">
        <f t="shared" si="363"/>
        <v>3.16446256713984-249.147511178588i</v>
      </c>
      <c r="D1284" t="str">
        <f t="shared" si="364"/>
        <v>3.47812492008366-144.312665782606i</v>
      </c>
      <c r="E1284" t="str">
        <f t="shared" si="365"/>
        <v>162.46952851279+0.082320272629953i</v>
      </c>
      <c r="F1284" t="str">
        <f t="shared" si="366"/>
        <v>2.90990989703286-1354.28077319553i</v>
      </c>
      <c r="G1284" t="str">
        <f t="shared" si="367"/>
        <v>0.999999995574761-0.0000665224703411332i</v>
      </c>
      <c r="H1284" t="str">
        <f t="shared" si="368"/>
        <v>470.649814003715+2.65515118384974i</v>
      </c>
      <c r="I1284" t="str">
        <f t="shared" si="369"/>
        <v>33.6180291220181-4315.41018488652i</v>
      </c>
      <c r="K1284" t="str">
        <f t="shared" si="370"/>
        <v>0.010623271753338-0.000126453212628772i</v>
      </c>
      <c r="L1284" t="str">
        <f t="shared" si="371"/>
        <v>0.00025-4.26454310178572i</v>
      </c>
      <c r="M1284" t="str">
        <f t="shared" si="372"/>
        <v>0.0025-1.12884964459034i</v>
      </c>
      <c r="N1284">
        <f t="shared" si="373"/>
        <v>90.727683772475274</v>
      </c>
      <c r="O1284">
        <f t="shared" si="374"/>
        <v>47.929831609297551</v>
      </c>
      <c r="P1284" s="3">
        <f t="shared" si="375"/>
        <v>47.929831609297551</v>
      </c>
      <c r="Q1284" s="3">
        <f t="shared" si="376"/>
        <v>-89.272316227524726</v>
      </c>
      <c r="R1284">
        <f t="shared" si="377"/>
        <v>90.727683772475274</v>
      </c>
      <c r="S1284">
        <f t="shared" si="378"/>
        <v>0.11028520862840657</v>
      </c>
      <c r="T1284">
        <f t="shared" si="361"/>
        <v>47.929831609297551</v>
      </c>
    </row>
    <row r="1285" spans="1:20" x14ac:dyDescent="0.25">
      <c r="A1285">
        <f t="shared" si="362"/>
        <v>695.57558358256188</v>
      </c>
      <c r="B1285">
        <f t="shared" si="379"/>
        <v>110.70429242119452</v>
      </c>
      <c r="C1285" t="str">
        <f t="shared" si="363"/>
        <v>3.16445947413872-248.204564461358i</v>
      </c>
      <c r="D1285" t="str">
        <f t="shared" si="364"/>
        <v>3.47812491947515-143.766357638052i</v>
      </c>
      <c r="E1285" t="str">
        <f t="shared" si="365"/>
        <v>162.469528449187+0.0826331357054665i</v>
      </c>
      <c r="F1285" t="str">
        <f t="shared" si="366"/>
        <v>2.9099098969348-1349.15398950936i</v>
      </c>
      <c r="G1285" t="str">
        <f t="shared" si="367"/>
        <v>0.999999995541065-0.0000667752557261794i</v>
      </c>
      <c r="H1285" t="str">
        <f t="shared" si="368"/>
        <v>470.650282914549+2.66523868480169i</v>
      </c>
      <c r="I1285" t="str">
        <f t="shared" si="369"/>
        <v>33.6180194457681-4299.07759596146i</v>
      </c>
      <c r="K1285" t="str">
        <f t="shared" si="370"/>
        <v>0.0106232585962046-0.000126933553590268i</v>
      </c>
      <c r="L1285" t="str">
        <f t="shared" si="371"/>
        <v>0.00025-4.24839918488316i</v>
      </c>
      <c r="M1285" t="str">
        <f t="shared" si="372"/>
        <v>0.0025-1.12457625482201i</v>
      </c>
      <c r="N1285">
        <f t="shared" si="373"/>
        <v>90.730447281814634</v>
      </c>
      <c r="O1285">
        <f t="shared" si="374"/>
        <v>47.89690115375646</v>
      </c>
      <c r="P1285" s="3">
        <f t="shared" si="375"/>
        <v>47.89690115375646</v>
      </c>
      <c r="Q1285" s="3">
        <f t="shared" si="376"/>
        <v>-89.269552718185366</v>
      </c>
      <c r="R1285">
        <f t="shared" si="377"/>
        <v>90.730447281814634</v>
      </c>
      <c r="S1285">
        <f t="shared" si="378"/>
        <v>0.11070429242119452</v>
      </c>
      <c r="T1285">
        <f t="shared" si="361"/>
        <v>47.89690115375646</v>
      </c>
    </row>
    <row r="1286" spans="1:20" x14ac:dyDescent="0.25">
      <c r="A1286">
        <f t="shared" si="362"/>
        <v>698.21877080017555</v>
      </c>
      <c r="B1286">
        <f t="shared" si="379"/>
        <v>111.12496873239506</v>
      </c>
      <c r="C1286" t="str">
        <f t="shared" si="363"/>
        <v>3.16445635759533-247.265188249453i</v>
      </c>
      <c r="D1286" t="str">
        <f t="shared" si="364"/>
        <v>3.47812491886198-143.222117620819i</v>
      </c>
      <c r="E1286" t="str">
        <f t="shared" si="365"/>
        <v>162.46952838511+0.0829471881873527i</v>
      </c>
      <c r="F1286" t="str">
        <f t="shared" si="366"/>
        <v>2.909909896836-1344.04661385627i</v>
      </c>
      <c r="G1286" t="str">
        <f t="shared" si="367"/>
        <v>0.999999995507113-0.0000670290016956632i</v>
      </c>
      <c r="H1286" t="str">
        <f t="shared" si="368"/>
        <v>470.650755396239+2.67536449452317i</v>
      </c>
      <c r="I1286" t="str">
        <f t="shared" si="369"/>
        <v>33.618009695794-4282.80685071484i</v>
      </c>
      <c r="K1286" t="str">
        <f t="shared" si="370"/>
        <v>0.0106232453389251-0.000127415717773872i</v>
      </c>
      <c r="L1286" t="str">
        <f t="shared" si="371"/>
        <v>0.00025-4.23231638262918i</v>
      </c>
      <c r="M1286" t="str">
        <f t="shared" si="372"/>
        <v>0.0025-1.12031904246066i</v>
      </c>
      <c r="N1286">
        <f t="shared" si="373"/>
        <v>90.733221273172276</v>
      </c>
      <c r="O1286">
        <f t="shared" si="374"/>
        <v>47.863970799952455</v>
      </c>
      <c r="P1286" s="3">
        <f t="shared" si="375"/>
        <v>47.863970799952455</v>
      </c>
      <c r="Q1286" s="3">
        <f t="shared" si="376"/>
        <v>-89.266778726827724</v>
      </c>
      <c r="R1286">
        <f t="shared" si="377"/>
        <v>90.733221273172276</v>
      </c>
      <c r="S1286">
        <f t="shared" si="378"/>
        <v>0.11112496873239507</v>
      </c>
      <c r="T1286">
        <f t="shared" si="361"/>
        <v>47.863970799952455</v>
      </c>
    </row>
    <row r="1287" spans="1:20" x14ac:dyDescent="0.25">
      <c r="A1287">
        <f t="shared" si="362"/>
        <v>700.87200212921618</v>
      </c>
      <c r="B1287">
        <f t="shared" si="379"/>
        <v>111.54724361357816</v>
      </c>
      <c r="C1287" t="str">
        <f t="shared" si="363"/>
        <v>3.16445321733081-246.32936902963i</v>
      </c>
      <c r="D1287" t="str">
        <f t="shared" si="364"/>
        <v>3.47812491824418-142.679937901831i</v>
      </c>
      <c r="E1287" t="str">
        <f t="shared" si="365"/>
        <v>162.469528320556+0.0832624346013892i</v>
      </c>
      <c r="F1287" t="str">
        <f t="shared" si="366"/>
        <v>2.90990989673647-1338.95857276495i</v>
      </c>
      <c r="G1287" t="str">
        <f t="shared" si="367"/>
        <v>0.999999995472902-0.0000672837118998048i</v>
      </c>
      <c r="H1287" t="str">
        <f t="shared" si="368"/>
        <v>470.65123147597+2.68552875831573i</v>
      </c>
      <c r="I1287" t="str">
        <f t="shared" si="369"/>
        <v>33.6179998715329-4266.5977150865i</v>
      </c>
      <c r="K1287" t="str">
        <f t="shared" si="370"/>
        <v>0.0106232319807377-0.00012789971208411i</v>
      </c>
      <c r="L1287" t="str">
        <f t="shared" si="371"/>
        <v>0.00025-4.21629446366723i</v>
      </c>
      <c r="M1287" t="str">
        <f t="shared" si="372"/>
        <v>0.0025-1.11607794626486i</v>
      </c>
      <c r="N1287">
        <f t="shared" si="373"/>
        <v>90.736005786159083</v>
      </c>
      <c r="O1287">
        <f t="shared" si="374"/>
        <v>47.831040548659239</v>
      </c>
      <c r="P1287" s="3">
        <f t="shared" si="375"/>
        <v>47.831040548659239</v>
      </c>
      <c r="Q1287" s="3">
        <f t="shared" si="376"/>
        <v>-89.263994213840917</v>
      </c>
      <c r="R1287">
        <f t="shared" si="377"/>
        <v>90.736005786159083</v>
      </c>
      <c r="S1287">
        <f t="shared" si="378"/>
        <v>0.11154724361357816</v>
      </c>
      <c r="T1287">
        <f t="shared" si="361"/>
        <v>47.831040548659239</v>
      </c>
    </row>
    <row r="1288" spans="1:20" x14ac:dyDescent="0.25">
      <c r="A1288">
        <f t="shared" si="362"/>
        <v>703.5353157373072</v>
      </c>
      <c r="B1288">
        <f t="shared" si="379"/>
        <v>111.97112313930975</v>
      </c>
      <c r="C1288" t="str">
        <f t="shared" si="363"/>
        <v>3.16445005316437-245.397093339804i</v>
      </c>
      <c r="D1288" t="str">
        <f t="shared" si="364"/>
        <v>3.47812491762166-142.139810681651i</v>
      </c>
      <c r="E1288" t="str">
        <f t="shared" si="365"/>
        <v>162.469528255524+0.0835788794905947i</v>
      </c>
      <c r="F1288" t="str">
        <f t="shared" si="366"/>
        <v>2.90990989663615-1333.88979304221i</v>
      </c>
      <c r="G1288" t="str">
        <f t="shared" si="367"/>
        <v>0.999999995438431-0.0000675393900026959i</v>
      </c>
      <c r="H1288" t="str">
        <f t="shared" si="368"/>
        <v>470.651711181157+2.69573162203035i</v>
      </c>
      <c r="I1288" t="str">
        <f t="shared" si="369"/>
        <v>33.6179899724215-4250.44995590269i</v>
      </c>
      <c r="K1288" t="str">
        <f t="shared" si="370"/>
        <v>0.0106232185208744-0.000128385543451478i</v>
      </c>
      <c r="L1288" t="str">
        <f t="shared" si="371"/>
        <v>0.00025-4.20033319751667i</v>
      </c>
      <c r="M1288" t="str">
        <f t="shared" si="372"/>
        <v>0.0025-1.111852905225i</v>
      </c>
      <c r="N1288">
        <f t="shared" si="373"/>
        <v>90.7388008605338</v>
      </c>
      <c r="O1288">
        <f t="shared" si="374"/>
        <v>47.798110400656022</v>
      </c>
      <c r="P1288" s="3">
        <f t="shared" si="375"/>
        <v>47.798110400656022</v>
      </c>
      <c r="Q1288" s="3">
        <f t="shared" si="376"/>
        <v>-89.2611991394662</v>
      </c>
      <c r="R1288">
        <f t="shared" si="377"/>
        <v>90.7388008605338</v>
      </c>
      <c r="S1288">
        <f t="shared" si="378"/>
        <v>0.11197112313930975</v>
      </c>
      <c r="T1288">
        <f t="shared" si="361"/>
        <v>47.798110400656022</v>
      </c>
    </row>
    <row r="1289" spans="1:20" x14ac:dyDescent="0.25">
      <c r="A1289">
        <f t="shared" si="362"/>
        <v>706.20874993710902</v>
      </c>
      <c r="B1289">
        <f t="shared" si="379"/>
        <v>112.39661340723913</v>
      </c>
      <c r="C1289" t="str">
        <f t="shared" si="363"/>
        <v>3.16444686491426-244.468347768869i</v>
      </c>
      <c r="D1289" t="str">
        <f t="shared" si="364"/>
        <v>3.47812491699438-141.601728190368i</v>
      </c>
      <c r="E1289" t="str">
        <f t="shared" si="365"/>
        <v>162.469528190007+0.083896527415352i</v>
      </c>
      <c r="F1289" t="str">
        <f t="shared" si="366"/>
        <v>2.90990989653509-1328.84020177197i</v>
      </c>
      <c r="G1289" t="str">
        <f t="shared" si="367"/>
        <v>0.999999995403697-0.0000677960396823514i</v>
      </c>
      <c r="H1289" t="str">
        <f t="shared" si="368"/>
        <v>470.652194539402+2.70597323206853i</v>
      </c>
      <c r="I1289" t="str">
        <f t="shared" si="369"/>
        <v>33.6179799978871-4234.3633408725i</v>
      </c>
      <c r="K1289" t="str">
        <f t="shared" si="370"/>
        <v>0.0106232049585618-0.000128873218832527i</v>
      </c>
      <c r="L1289" t="str">
        <f t="shared" si="371"/>
        <v>0.00025-4.1844323545693i</v>
      </c>
      <c r="M1289" t="str">
        <f t="shared" si="372"/>
        <v>0.0025-1.10764385856246i</v>
      </c>
      <c r="N1289">
        <f t="shared" si="373"/>
        <v>90.741606536203804</v>
      </c>
      <c r="O1289">
        <f t="shared" si="374"/>
        <v>47.765180356728095</v>
      </c>
      <c r="P1289" s="3">
        <f t="shared" si="375"/>
        <v>47.765180356728095</v>
      </c>
      <c r="Q1289" s="3">
        <f t="shared" si="376"/>
        <v>-89.258393463796196</v>
      </c>
      <c r="R1289">
        <f t="shared" si="377"/>
        <v>90.741606536203804</v>
      </c>
      <c r="S1289">
        <f t="shared" si="378"/>
        <v>0.11239661340723912</v>
      </c>
      <c r="T1289">
        <f t="shared" si="361"/>
        <v>47.765180356728095</v>
      </c>
    </row>
    <row r="1290" spans="1:20" x14ac:dyDescent="0.25">
      <c r="A1290">
        <f t="shared" si="362"/>
        <v>708.89234318686999</v>
      </c>
      <c r="B1290">
        <f t="shared" si="379"/>
        <v>112.82372053818663</v>
      </c>
      <c r="C1290" t="str">
        <f t="shared" si="363"/>
        <v>3.16444365239737-243.543118956499i</v>
      </c>
      <c r="D1290" t="str">
        <f t="shared" si="364"/>
        <v>3.47812491636235-141.065682687483i</v>
      </c>
      <c r="E1290" t="str">
        <f t="shared" si="365"/>
        <v>162.469528124002+0.0842153829534255i</v>
      </c>
      <c r="F1290" t="str">
        <f t="shared" si="366"/>
        <v>2.90990989643324-1323.80972631416i</v>
      </c>
      <c r="G1290" t="str">
        <f t="shared" si="367"/>
        <v>0.999999995368699-0.0000680536646307625i</v>
      </c>
      <c r="H1290" t="str">
        <f t="shared" si="368"/>
        <v>470.652681578528+2.71625373538516i</v>
      </c>
      <c r="I1290" t="str">
        <f t="shared" si="369"/>
        <v>33.6179699473546-4218.33763858461i</v>
      </c>
      <c r="K1290" t="str">
        <f t="shared" si="370"/>
        <v>0.0106231912930204-0.000129362745209967i</v>
      </c>
      <c r="L1290" t="str">
        <f t="shared" si="371"/>
        <v>0.00025-4.16859170608618i</v>
      </c>
      <c r="M1290" t="str">
        <f t="shared" si="372"/>
        <v>0.0025-1.10345074572869i</v>
      </c>
      <c r="N1290">
        <f t="shared" si="373"/>
        <v>90.744422853225529</v>
      </c>
      <c r="O1290">
        <f t="shared" si="374"/>
        <v>47.732250417666634</v>
      </c>
      <c r="P1290" s="3">
        <f t="shared" si="375"/>
        <v>47.732250417666634</v>
      </c>
      <c r="Q1290" s="3">
        <f t="shared" si="376"/>
        <v>-89.255577146774471</v>
      </c>
      <c r="R1290">
        <f t="shared" si="377"/>
        <v>90.744422853225529</v>
      </c>
      <c r="S1290">
        <f t="shared" si="378"/>
        <v>0.11282372053818664</v>
      </c>
      <c r="T1290">
        <f t="shared" si="361"/>
        <v>47.732250417666634</v>
      </c>
    </row>
    <row r="1291" spans="1:20" x14ac:dyDescent="0.25">
      <c r="A1291">
        <f t="shared" si="362"/>
        <v>711.58613409098007</v>
      </c>
      <c r="B1291">
        <f t="shared" si="379"/>
        <v>113.25245067623175</v>
      </c>
      <c r="C1291" t="str">
        <f t="shared" si="363"/>
        <v>3.16444041542896-242.621393592961i</v>
      </c>
      <c r="D1291" t="str">
        <f t="shared" si="364"/>
        <v>3.47812491572549-140.531666461803i</v>
      </c>
      <c r="E1291" t="str">
        <f t="shared" si="365"/>
        <v>162.469528057509+0.0845354507000501i</v>
      </c>
      <c r="F1291" t="str">
        <f t="shared" si="366"/>
        <v>2.90990989633062-1318.79829430369i</v>
      </c>
      <c r="G1291" t="str">
        <f t="shared" si="367"/>
        <v>0.999999995333434-0.0000683122685539504i</v>
      </c>
      <c r="H1291" t="str">
        <f t="shared" si="368"/>
        <v>470.653172326576+2.72657327949034i</v>
      </c>
      <c r="I1291" t="str">
        <f t="shared" si="369"/>
        <v>33.6179598202447-4202.372618504i</v>
      </c>
      <c r="K1291" t="str">
        <f t="shared" si="370"/>
        <v>0.0106231775234646-0.000129854129592761i</v>
      </c>
      <c r="L1291" t="str">
        <f t="shared" si="371"/>
        <v>0.00025-4.15281102419424i</v>
      </c>
      <c r="M1291" t="str">
        <f t="shared" si="372"/>
        <v>0.0025-1.09927350640436i</v>
      </c>
      <c r="N1291">
        <f t="shared" si="373"/>
        <v>90.747249851804995</v>
      </c>
      <c r="O1291">
        <f t="shared" si="374"/>
        <v>47.699320584268918</v>
      </c>
      <c r="P1291" s="3">
        <f t="shared" si="375"/>
        <v>47.699320584268918</v>
      </c>
      <c r="Q1291" s="3">
        <f t="shared" si="376"/>
        <v>-89.252750148195005</v>
      </c>
      <c r="R1291">
        <f t="shared" si="377"/>
        <v>90.747249851804995</v>
      </c>
      <c r="S1291">
        <f t="shared" si="378"/>
        <v>0.11325245067623174</v>
      </c>
      <c r="T1291">
        <f t="shared" si="361"/>
        <v>47.699320584268918</v>
      </c>
    </row>
    <row r="1292" spans="1:20" x14ac:dyDescent="0.25">
      <c r="A1292">
        <f t="shared" si="362"/>
        <v>714.29016140052579</v>
      </c>
      <c r="B1292">
        <f t="shared" si="379"/>
        <v>113.68280998880142</v>
      </c>
      <c r="C1292" t="str">
        <f t="shared" si="363"/>
        <v>3.16443715382296-241.703158418918i</v>
      </c>
      <c r="D1292" t="str">
        <f t="shared" si="364"/>
        <v>3.47812491508378-139.999671831325i</v>
      </c>
      <c r="E1292" t="str">
        <f t="shared" si="365"/>
        <v>162.469527990521+0.0848567352679885i</v>
      </c>
      <c r="F1292" t="str">
        <f t="shared" si="366"/>
        <v>2.90990989622723-1313.80583364944i</v>
      </c>
      <c r="G1292" t="str">
        <f t="shared" si="367"/>
        <v>0.999999995297901-0.0000685718551720188i</v>
      </c>
      <c r="H1292" t="str">
        <f t="shared" si="368"/>
        <v>470.653666811785+2.73693201245156i</v>
      </c>
      <c r="I1292" t="str">
        <f t="shared" si="369"/>
        <v>33.6179496159748-4186.46805096849i</v>
      </c>
      <c r="K1292" t="str">
        <f t="shared" si="370"/>
        <v>0.0106231636491032-0.000130347379016228i</v>
      </c>
      <c r="L1292" t="str">
        <f t="shared" si="371"/>
        <v>0.00025-4.13709008188309i</v>
      </c>
      <c r="M1292" t="str">
        <f t="shared" si="372"/>
        <v>0.0025-1.09511208049846i</v>
      </c>
      <c r="N1292">
        <f t="shared" si="373"/>
        <v>90.750087572298312</v>
      </c>
      <c r="O1292">
        <f t="shared" si="374"/>
        <v>47.666390857338229</v>
      </c>
      <c r="P1292" s="3">
        <f t="shared" si="375"/>
        <v>47.666390857338229</v>
      </c>
      <c r="Q1292" s="3">
        <f t="shared" si="376"/>
        <v>-89.249912427701688</v>
      </c>
      <c r="R1292">
        <f t="shared" si="377"/>
        <v>90.750087572298312</v>
      </c>
      <c r="S1292">
        <f t="shared" si="378"/>
        <v>0.11368280998880143</v>
      </c>
      <c r="T1292">
        <f t="shared" si="361"/>
        <v>47.666390857338229</v>
      </c>
    </row>
    <row r="1293" spans="1:20" x14ac:dyDescent="0.25">
      <c r="A1293">
        <f t="shared" si="362"/>
        <v>717.00446401384784</v>
      </c>
      <c r="B1293">
        <f t="shared" si="379"/>
        <v>114.11480466675887</v>
      </c>
      <c r="C1293" t="str">
        <f t="shared" si="363"/>
        <v>3.16443386739204-240.788400225241i</v>
      </c>
      <c r="D1293" t="str">
        <f t="shared" si="364"/>
        <v>3.4781249144372-139.469691143128i</v>
      </c>
      <c r="E1293" t="str">
        <f t="shared" si="365"/>
        <v>162.469527923035+0.0851792412876192i</v>
      </c>
      <c r="F1293" t="str">
        <f t="shared" si="366"/>
        <v>2.90990989612303-1308.83227253318i</v>
      </c>
      <c r="G1293" t="str">
        <f t="shared" si="367"/>
        <v>0.999999995262097-0.000068832428219208i</v>
      </c>
      <c r="H1293" t="str">
        <f t="shared" si="368"/>
        <v>470.654165062619+2.74733008289543i</v>
      </c>
      <c r="I1293" t="str">
        <f t="shared" si="369"/>
        <v>33.6179393339551-4170.62370718558i</v>
      </c>
      <c r="K1293" t="str">
        <f t="shared" si="370"/>
        <v>0.0106231496691388-0.000130842500542127i</v>
      </c>
      <c r="L1293" t="str">
        <f t="shared" si="371"/>
        <v>0.00025-4.12142865300168i</v>
      </c>
      <c r="M1293" t="str">
        <f t="shared" si="372"/>
        <v>0.0025-1.0909664081475i</v>
      </c>
      <c r="N1293">
        <f t="shared" si="373"/>
        <v>90.752936055212373</v>
      </c>
      <c r="O1293">
        <f t="shared" si="374"/>
        <v>47.633461237683967</v>
      </c>
      <c r="P1293" s="3">
        <f t="shared" si="375"/>
        <v>47.633461237683967</v>
      </c>
      <c r="Q1293" s="3">
        <f t="shared" si="376"/>
        <v>-89.247063944787627</v>
      </c>
      <c r="R1293">
        <f t="shared" si="377"/>
        <v>90.752936055212373</v>
      </c>
      <c r="S1293">
        <f t="shared" si="378"/>
        <v>0.11411480466675887</v>
      </c>
      <c r="T1293">
        <f t="shared" si="361"/>
        <v>47.633461237683967</v>
      </c>
    </row>
    <row r="1294" spans="1:20" x14ac:dyDescent="0.25">
      <c r="A1294">
        <f t="shared" si="362"/>
        <v>719.72908097710047</v>
      </c>
      <c r="B1294">
        <f t="shared" si="379"/>
        <v>114.54844092449255</v>
      </c>
      <c r="C1294" t="str">
        <f t="shared" si="363"/>
        <v>3.16443055594721-239.877105852814i</v>
      </c>
      <c r="D1294" t="str">
        <f t="shared" si="364"/>
        <v>3.47812491378568-138.941716773261i</v>
      </c>
      <c r="E1294" t="str">
        <f t="shared" si="365"/>
        <v>162.469527855047+0.0855029734069773i</v>
      </c>
      <c r="F1294" t="str">
        <f t="shared" si="366"/>
        <v>2.90990989601806-1303.87753940858i</v>
      </c>
      <c r="G1294" t="str">
        <f t="shared" si="367"/>
        <v>0.99999999522602-0.0000690939914439483i</v>
      </c>
      <c r="H1294" t="str">
        <f t="shared" si="368"/>
        <v>470.654667107763+2.75776764001017i</v>
      </c>
      <c r="I1294" t="str">
        <f t="shared" si="369"/>
        <v>33.6179289735939-4154.83935922923i</v>
      </c>
      <c r="K1294" t="str">
        <f t="shared" si="370"/>
        <v>0.0106231355827678-0.000131339501258763i</v>
      </c>
      <c r="L1294" t="str">
        <f t="shared" si="371"/>
        <v>0.00025-4.10582651225511i</v>
      </c>
      <c r="M1294" t="str">
        <f t="shared" si="372"/>
        <v>0.0025-1.08683642971459i</v>
      </c>
      <c r="N1294">
        <f t="shared" si="373"/>
        <v>90.755795341205243</v>
      </c>
      <c r="O1294">
        <f t="shared" si="374"/>
        <v>47.600531726121488</v>
      </c>
      <c r="P1294" s="3">
        <f t="shared" si="375"/>
        <v>47.600531726121488</v>
      </c>
      <c r="Q1294" s="3">
        <f t="shared" si="376"/>
        <v>-89.244204658794757</v>
      </c>
      <c r="R1294">
        <f t="shared" si="377"/>
        <v>90.755795341205243</v>
      </c>
      <c r="S1294">
        <f t="shared" si="378"/>
        <v>0.11454844092449255</v>
      </c>
      <c r="T1294">
        <f t="shared" si="361"/>
        <v>47.600531726121488</v>
      </c>
    </row>
    <row r="1295" spans="1:20" x14ac:dyDescent="0.25">
      <c r="A1295">
        <f t="shared" si="362"/>
        <v>722.46405148481347</v>
      </c>
      <c r="B1295">
        <f t="shared" si="379"/>
        <v>114.98372500000563</v>
      </c>
      <c r="C1295" t="str">
        <f t="shared" si="363"/>
        <v>3.16442721929829-238.96926219236i</v>
      </c>
      <c r="D1295" t="str">
        <f t="shared" si="364"/>
        <v>3.47812491312921-138.415741126636i</v>
      </c>
      <c r="E1295" t="str">
        <f t="shared" si="365"/>
        <v>162.469527786555+0.085827936291843i</v>
      </c>
      <c r="F1295" t="str">
        <f t="shared" si="366"/>
        <v>2.90990989591228-1298.94156300011i</v>
      </c>
      <c r="G1295" t="str">
        <f t="shared" si="367"/>
        <v>0.999999995189669-0.0000693565486089142i</v>
      </c>
      <c r="H1295" t="str">
        <f t="shared" si="368"/>
        <v>470.655172976106+2.7682448335475i</v>
      </c>
      <c r="I1295" t="str">
        <f t="shared" si="369"/>
        <v>33.6179185342927-4139.11478003616i</v>
      </c>
      <c r="K1295" t="str">
        <f t="shared" si="370"/>
        <v>0.0106231213891808-0.000131838388281086i</v>
      </c>
      <c r="L1295" t="str">
        <f t="shared" si="371"/>
        <v>0.00025-4.09028343520134i</v>
      </c>
      <c r="M1295" t="str">
        <f t="shared" si="372"/>
        <v>0.0025-1.08272208578859i</v>
      </c>
      <c r="N1295">
        <f t="shared" si="373"/>
        <v>90.758665471086729</v>
      </c>
      <c r="O1295">
        <f t="shared" si="374"/>
        <v>47.567602323472748</v>
      </c>
      <c r="P1295" s="3">
        <f t="shared" si="375"/>
        <v>47.567602323472748</v>
      </c>
      <c r="Q1295" s="3">
        <f t="shared" si="376"/>
        <v>-89.241334528913271</v>
      </c>
      <c r="R1295">
        <f t="shared" si="377"/>
        <v>90.758665471086729</v>
      </c>
      <c r="S1295">
        <f t="shared" si="378"/>
        <v>0.11498372500000563</v>
      </c>
      <c r="T1295">
        <f t="shared" si="361"/>
        <v>47.567602323472748</v>
      </c>
    </row>
    <row r="1296" spans="1:20" x14ac:dyDescent="0.25">
      <c r="A1296">
        <f t="shared" si="362"/>
        <v>725.20941488045571</v>
      </c>
      <c r="B1296">
        <f t="shared" si="379"/>
        <v>115.42066315500566</v>
      </c>
      <c r="C1296" t="str">
        <f t="shared" si="363"/>
        <v>3.16442385725336-238.064856184225i</v>
      </c>
      <c r="D1296" t="str">
        <f t="shared" si="364"/>
        <v>3.47812491246774-137.891756636916i</v>
      </c>
      <c r="E1296" t="str">
        <f t="shared" si="365"/>
        <v>162.469527717553+0.0861541346257965i</v>
      </c>
      <c r="F1296" t="str">
        <f t="shared" si="366"/>
        <v>2.9099098958057-1294.02427230212i</v>
      </c>
      <c r="G1296" t="str">
        <f t="shared" si="367"/>
        <v>0.999999995153041-0.0000696201034910779i</v>
      </c>
      <c r="H1296" t="str">
        <f t="shared" si="368"/>
        <v>470.655682696775+2.77876181382491i</v>
      </c>
      <c r="I1296" t="str">
        <f t="shared" si="369"/>
        <v>33.6179080154515-4123.44974340323i</v>
      </c>
      <c r="K1296" t="str">
        <f t="shared" si="370"/>
        <v>0.0106231070875619-0.000132339168750784i</v>
      </c>
      <c r="L1296" t="str">
        <f t="shared" si="371"/>
        <v>0.00025-4.07479919824801i</v>
      </c>
      <c r="M1296" t="str">
        <f t="shared" si="372"/>
        <v>0.0025-1.07862331718329i</v>
      </c>
      <c r="N1296">
        <f t="shared" si="373"/>
        <v>90.761546485819011</v>
      </c>
      <c r="O1296">
        <f t="shared" si="374"/>
        <v>47.534673030565322</v>
      </c>
      <c r="P1296" s="3">
        <f t="shared" si="375"/>
        <v>47.534673030565322</v>
      </c>
      <c r="Q1296" s="3">
        <f t="shared" si="376"/>
        <v>-89.238453514180989</v>
      </c>
      <c r="R1296">
        <f t="shared" si="377"/>
        <v>90.761546485819011</v>
      </c>
      <c r="S1296">
        <f t="shared" si="378"/>
        <v>0.11542066315500565</v>
      </c>
      <c r="T1296">
        <f t="shared" si="361"/>
        <v>47.534673030565322</v>
      </c>
    </row>
    <row r="1297" spans="1:20" x14ac:dyDescent="0.25">
      <c r="A1297">
        <f t="shared" si="362"/>
        <v>727.96521065700153</v>
      </c>
      <c r="B1297">
        <f t="shared" si="379"/>
        <v>115.85926167499468</v>
      </c>
      <c r="C1297" t="str">
        <f t="shared" si="363"/>
        <v>3.16442046961937-237.163874818229i</v>
      </c>
      <c r="D1297" t="str">
        <f t="shared" si="364"/>
        <v>3.47812491180123-137.36975576641i</v>
      </c>
      <c r="E1297" t="str">
        <f t="shared" si="365"/>
        <v>162.469527648041+0.0864815731102859i</v>
      </c>
      <c r="F1297" t="str">
        <f t="shared" si="366"/>
        <v>2.90990989569829-1289.12559657772i</v>
      </c>
      <c r="G1297" t="str">
        <f t="shared" si="367"/>
        <v>0.999999995116134-0.0000698846598817648i</v>
      </c>
      <c r="H1297" t="str">
        <f t="shared" si="368"/>
        <v>470.656196299104+2.78931873172736i</v>
      </c>
      <c r="I1297" t="str">
        <f t="shared" si="369"/>
        <v>33.6178974164619-4107.8440239836i</v>
      </c>
      <c r="K1297" t="str">
        <f t="shared" si="370"/>
        <v>0.0106230926770893-0.00013284184983638i</v>
      </c>
      <c r="L1297" t="str">
        <f t="shared" si="371"/>
        <v>0.00025-4.05937357864914i</v>
      </c>
      <c r="M1297" t="str">
        <f t="shared" si="372"/>
        <v>0.0025-1.07454006493654i</v>
      </c>
      <c r="N1297">
        <f t="shared" si="373"/>
        <v>90.764438426517088</v>
      </c>
      <c r="O1297">
        <f t="shared" si="374"/>
        <v>47.501743848233922</v>
      </c>
      <c r="P1297" s="3">
        <f t="shared" si="375"/>
        <v>47.501743848233922</v>
      </c>
      <c r="Q1297" s="3">
        <f t="shared" si="376"/>
        <v>-89.235561573482912</v>
      </c>
      <c r="R1297">
        <f t="shared" si="377"/>
        <v>90.764438426517088</v>
      </c>
      <c r="S1297">
        <f t="shared" si="378"/>
        <v>0.11585926167499469</v>
      </c>
      <c r="T1297">
        <f t="shared" si="361"/>
        <v>47.501743848233922</v>
      </c>
    </row>
    <row r="1298" spans="1:20" x14ac:dyDescent="0.25">
      <c r="A1298">
        <f t="shared" si="362"/>
        <v>730.73147845749816</v>
      </c>
      <c r="B1298">
        <f t="shared" si="379"/>
        <v>116.29952686935967</v>
      </c>
      <c r="C1298" t="str">
        <f t="shared" si="363"/>
        <v>3.16441705620159-236.266305133437i</v>
      </c>
      <c r="D1298" t="str">
        <f t="shared" si="364"/>
        <v>3.47812491112964-136.849731005958i</v>
      </c>
      <c r="E1298" t="str">
        <f t="shared" si="365"/>
        <v>162.469527578012+0.0868102564647227i</v>
      </c>
      <c r="F1298" t="str">
        <f t="shared" si="366"/>
        <v>2.90990989559008-1284.24546535782i</v>
      </c>
      <c r="G1298" t="str">
        <f t="shared" si="367"/>
        <v>0.999999995078946-0.0000701502215867068i</v>
      </c>
      <c r="H1298" t="str">
        <f t="shared" si="368"/>
        <v>470.656713812653+2.79991573870999i</v>
      </c>
      <c r="I1298" t="str">
        <f t="shared" si="369"/>
        <v>33.6178867367139-4092.29739728379i</v>
      </c>
      <c r="K1298" t="str">
        <f t="shared" si="370"/>
        <v>0.0106230781569349-0.00013334643873334i</v>
      </c>
      <c r="L1298" t="str">
        <f t="shared" si="371"/>
        <v>0.00025-4.04400635450203i</v>
      </c>
      <c r="M1298" t="str">
        <f t="shared" si="372"/>
        <v>0.0025-1.07047227030936i</v>
      </c>
      <c r="N1298">
        <f t="shared" si="373"/>
        <v>90.767341334449384</v>
      </c>
      <c r="O1298">
        <f t="shared" si="374"/>
        <v>47.468814777318826</v>
      </c>
      <c r="P1298" s="3">
        <f t="shared" si="375"/>
        <v>47.468814777318826</v>
      </c>
      <c r="Q1298" s="3">
        <f t="shared" si="376"/>
        <v>-89.232658665550616</v>
      </c>
      <c r="R1298">
        <f t="shared" si="377"/>
        <v>90.767341334449384</v>
      </c>
      <c r="S1298">
        <f t="shared" si="378"/>
        <v>0.11629952686935967</v>
      </c>
      <c r="T1298">
        <f t="shared" si="361"/>
        <v>47.468814777318826</v>
      </c>
    </row>
    <row r="1299" spans="1:20" x14ac:dyDescent="0.25">
      <c r="A1299">
        <f t="shared" si="362"/>
        <v>733.50825807563672</v>
      </c>
      <c r="B1299">
        <f t="shared" si="379"/>
        <v>116.74146507146324</v>
      </c>
      <c r="C1299" t="str">
        <f t="shared" si="363"/>
        <v>3.16441361680387-235.372134218i</v>
      </c>
      <c r="D1299" t="str">
        <f t="shared" si="364"/>
        <v>3.47812491045294-136.331674874831i</v>
      </c>
      <c r="E1299" t="str">
        <f t="shared" si="365"/>
        <v>162.469527507464+0.0871401894265102i</v>
      </c>
      <c r="F1299" t="str">
        <f t="shared" si="366"/>
        <v>2.90990989548105-1279.38380844009i</v>
      </c>
      <c r="G1299" t="str">
        <f t="shared" si="367"/>
        <v>0.999999995041475-0.0000704167924260977i</v>
      </c>
      <c r="H1299" t="str">
        <f t="shared" si="368"/>
        <v>470.657235267216+2.81055298679974i</v>
      </c>
      <c r="I1299" t="str">
        <f t="shared" si="369"/>
        <v>33.6178759755912-4076.80963966045i</v>
      </c>
      <c r="K1299" t="str">
        <f t="shared" si="370"/>
        <v>0.0106230635262641-0.000133852942664158i</v>
      </c>
      <c r="L1299" t="str">
        <f t="shared" si="371"/>
        <v>0.00025-4.02869730474401i</v>
      </c>
      <c r="M1299" t="str">
        <f t="shared" si="372"/>
        <v>0.0025-1.06641987478518i</v>
      </c>
      <c r="N1299">
        <f t="shared" si="373"/>
        <v>90.770255251038293</v>
      </c>
      <c r="O1299">
        <f t="shared" si="374"/>
        <v>47.435885818667018</v>
      </c>
      <c r="P1299" s="3">
        <f t="shared" si="375"/>
        <v>47.435885818667018</v>
      </c>
      <c r="Q1299" s="3">
        <f t="shared" si="376"/>
        <v>-89.229744748961707</v>
      </c>
      <c r="R1299">
        <f t="shared" si="377"/>
        <v>90.770255251038293</v>
      </c>
      <c r="S1299">
        <f t="shared" si="378"/>
        <v>0.11674146507146324</v>
      </c>
      <c r="T1299">
        <f t="shared" si="361"/>
        <v>47.435885818667018</v>
      </c>
    </row>
    <row r="1300" spans="1:20" x14ac:dyDescent="0.25">
      <c r="A1300">
        <f t="shared" si="362"/>
        <v>736.29558945632414</v>
      </c>
      <c r="B1300">
        <f t="shared" si="379"/>
        <v>117.1850826387348</v>
      </c>
      <c r="C1300" t="str">
        <f t="shared" si="363"/>
        <v>3.16441015122847-234.48134920896i</v>
      </c>
      <c r="D1300" t="str">
        <f t="shared" si="364"/>
        <v>3.47812490977109-135.815579920617i</v>
      </c>
      <c r="E1300" t="str">
        <f t="shared" si="365"/>
        <v>162.469527436392+0.0874713767511418i</v>
      </c>
      <c r="F1300" t="str">
        <f t="shared" si="366"/>
        <v>2.90990989537118-1274.54055588796i</v>
      </c>
      <c r="G1300" t="str">
        <f t="shared" si="367"/>
        <v>0.999999995003719-0.0000706843762346481i</v>
      </c>
      <c r="H1300" t="str">
        <f t="shared" si="368"/>
        <v>470.657760692807+2.8212306285979i</v>
      </c>
      <c r="I1300" t="str">
        <f t="shared" si="369"/>
        <v>33.6178651324743-4061.38052831702i</v>
      </c>
      <c r="K1300" t="str">
        <f t="shared" si="370"/>
        <v>0.0106230487842361-0.00013436136887847i</v>
      </c>
      <c r="L1300" t="str">
        <f t="shared" si="371"/>
        <v>0.00025-4.01344620914924i</v>
      </c>
      <c r="M1300" t="str">
        <f t="shared" si="372"/>
        <v>0.0025-1.06238282006891i</v>
      </c>
      <c r="N1300">
        <f t="shared" si="373"/>
        <v>90.77318021786067</v>
      </c>
      <c r="O1300">
        <f t="shared" si="374"/>
        <v>47.402956973131829</v>
      </c>
      <c r="P1300" s="3">
        <f t="shared" si="375"/>
        <v>47.402956973131829</v>
      </c>
      <c r="Q1300" s="3">
        <f t="shared" si="376"/>
        <v>-89.22681978213933</v>
      </c>
      <c r="R1300">
        <f t="shared" si="377"/>
        <v>90.77318021786067</v>
      </c>
      <c r="S1300">
        <f t="shared" si="378"/>
        <v>0.1171850826387348</v>
      </c>
      <c r="T1300">
        <f t="shared" si="361"/>
        <v>47.402956973131829</v>
      </c>
    </row>
    <row r="1301" spans="1:20" x14ac:dyDescent="0.25">
      <c r="A1301">
        <f t="shared" si="362"/>
        <v>739.09351269625813</v>
      </c>
      <c r="B1301">
        <f t="shared" si="379"/>
        <v>117.630385952762</v>
      </c>
      <c r="C1301" t="str">
        <f t="shared" si="363"/>
        <v>3.16440665927638-233.593937292065i</v>
      </c>
      <c r="D1301" t="str">
        <f t="shared" si="364"/>
        <v>3.47812490908405-135.301438719116i</v>
      </c>
      <c r="E1301" t="str">
        <f t="shared" si="365"/>
        <v>162.469527364793+0.0878038232122589i</v>
      </c>
      <c r="F1301" t="str">
        <f t="shared" si="366"/>
        <v>2.90990989526049-1269.71563802963i</v>
      </c>
      <c r="G1301" t="str">
        <f t="shared" si="367"/>
        <v>0.999999994965675-0.0000709529768616405i</v>
      </c>
      <c r="H1301" t="str">
        <f t="shared" si="368"/>
        <v>470.658290119672+2.83194881728171i</v>
      </c>
      <c r="I1301" t="str">
        <f t="shared" si="369"/>
        <v>33.6178542067368-4046.00984130065i</v>
      </c>
      <c r="K1301" t="str">
        <f t="shared" si="370"/>
        <v>0.0106230339300037-0.000134871724653138i</v>
      </c>
      <c r="L1301" t="str">
        <f t="shared" si="371"/>
        <v>0.00025-3.99825284832559i</v>
      </c>
      <c r="M1301" t="str">
        <f t="shared" si="372"/>
        <v>0.0025-1.05836104808619i</v>
      </c>
      <c r="N1301">
        <f t="shared" si="373"/>
        <v>90.776116276648565</v>
      </c>
      <c r="O1301">
        <f t="shared" si="374"/>
        <v>47.370028241573046</v>
      </c>
      <c r="P1301" s="3">
        <f t="shared" si="375"/>
        <v>47.370028241573046</v>
      </c>
      <c r="Q1301" s="3">
        <f t="shared" si="376"/>
        <v>-89.223883723351435</v>
      </c>
      <c r="R1301">
        <f t="shared" si="377"/>
        <v>90.776116276648565</v>
      </c>
      <c r="S1301">
        <f t="shared" si="378"/>
        <v>0.117630385952762</v>
      </c>
      <c r="T1301">
        <f t="shared" si="361"/>
        <v>47.370028241573046</v>
      </c>
    </row>
    <row r="1302" spans="1:20" x14ac:dyDescent="0.25">
      <c r="A1302">
        <f t="shared" si="362"/>
        <v>741.90206804450395</v>
      </c>
      <c r="B1302">
        <f t="shared" si="379"/>
        <v>118.07738141938249</v>
      </c>
      <c r="C1302" t="str">
        <f t="shared" si="363"/>
        <v>3.16440314074678-232.709885701591i</v>
      </c>
      <c r="D1302" t="str">
        <f t="shared" si="364"/>
        <v>3.47812490839177-134.789243874236i</v>
      </c>
      <c r="E1302" t="str">
        <f t="shared" si="365"/>
        <v>162.469527292663+0.0881375336017244i</v>
      </c>
      <c r="F1302" t="str">
        <f t="shared" si="366"/>
        <v>2.90990989514893-1264.90898545702i</v>
      </c>
      <c r="G1302" t="str">
        <f t="shared" si="367"/>
        <v>0.999999994927341-0.0000712225981709845i</v>
      </c>
      <c r="H1302" t="str">
        <f t="shared" si="368"/>
        <v>470.658823578282+2.84270770660721i</v>
      </c>
      <c r="I1302" t="str">
        <f t="shared" si="369"/>
        <v>33.6178431977498-4030.69735749884i</v>
      </c>
      <c r="K1302" t="str">
        <f t="shared" si="370"/>
        <v>0.0106230189627133-0.000135384017292367i</v>
      </c>
      <c r="L1302" t="str">
        <f t="shared" si="371"/>
        <v>0.00025-3.9831170037115i</v>
      </c>
      <c r="M1302" t="str">
        <f t="shared" si="372"/>
        <v>0.0025-1.05435450098245i</v>
      </c>
      <c r="N1302">
        <f t="shared" si="373"/>
        <v>90.779063469289468</v>
      </c>
      <c r="O1302">
        <f t="shared" si="374"/>
        <v>47.33709962485716</v>
      </c>
      <c r="P1302" s="3">
        <f t="shared" si="375"/>
        <v>47.33709962485716</v>
      </c>
      <c r="Q1302" s="3">
        <f t="shared" si="376"/>
        <v>-89.220936530710532</v>
      </c>
      <c r="R1302">
        <f t="shared" si="377"/>
        <v>90.779063469289468</v>
      </c>
      <c r="S1302">
        <f t="shared" si="378"/>
        <v>0.1180773814193825</v>
      </c>
      <c r="T1302">
        <f t="shared" si="361"/>
        <v>47.33709962485716</v>
      </c>
    </row>
    <row r="1303" spans="1:20" x14ac:dyDescent="0.25">
      <c r="A1303">
        <f t="shared" si="362"/>
        <v>744.72129590307304</v>
      </c>
      <c r="B1303">
        <f t="shared" si="379"/>
        <v>118.52607546877614</v>
      </c>
      <c r="C1303" t="str">
        <f t="shared" si="363"/>
        <v>3.16439959543763-231.829181720147i</v>
      </c>
      <c r="D1303" t="str">
        <f t="shared" si="364"/>
        <v>3.47812490769424-134.27898801788i</v>
      </c>
      <c r="E1303" t="str">
        <f t="shared" si="365"/>
        <v>162.469527219997+0.0884725127296953i</v>
      </c>
      <c r="F1303" t="str">
        <f t="shared" si="366"/>
        <v>2.90990989503654-1260.12052902483i</v>
      </c>
      <c r="G1303" t="str">
        <f t="shared" si="367"/>
        <v>0.999999994888716-0.0000714932440412727i</v>
      </c>
      <c r="H1303" t="str">
        <f t="shared" si="368"/>
        <v>470.659361099343+2.85350745091073i</v>
      </c>
      <c r="I1303" t="str">
        <f t="shared" si="369"/>
        <v>33.617832104878-4015.44285663644i</v>
      </c>
      <c r="K1303" t="str">
        <f t="shared" si="370"/>
        <v>0.0106230038815048-0.00013589825412779i</v>
      </c>
      <c r="L1303" t="str">
        <f t="shared" si="371"/>
        <v>0.00025-3.96803845757272i</v>
      </c>
      <c r="M1303" t="str">
        <f t="shared" si="372"/>
        <v>0.0025-1.05036312112219i</v>
      </c>
      <c r="N1303">
        <f t="shared" si="373"/>
        <v>90.782021837827259</v>
      </c>
      <c r="O1303">
        <f t="shared" si="374"/>
        <v>47.304171123856982</v>
      </c>
      <c r="P1303" s="3">
        <f t="shared" si="375"/>
        <v>47.304171123856982</v>
      </c>
      <c r="Q1303" s="3">
        <f t="shared" si="376"/>
        <v>-89.217978162172741</v>
      </c>
      <c r="R1303">
        <f t="shared" si="377"/>
        <v>90.782021837827259</v>
      </c>
      <c r="S1303">
        <f t="shared" si="378"/>
        <v>0.11852607546877614</v>
      </c>
      <c r="T1303">
        <f t="shared" si="361"/>
        <v>47.304171123856982</v>
      </c>
    </row>
    <row r="1304" spans="1:20" x14ac:dyDescent="0.25">
      <c r="A1304">
        <f t="shared" si="362"/>
        <v>747.55123682750468</v>
      </c>
      <c r="B1304">
        <f t="shared" si="379"/>
        <v>118.97647455555749</v>
      </c>
      <c r="C1304" t="str">
        <f t="shared" si="363"/>
        <v>3.16439602314513-230.951812678508i</v>
      </c>
      <c r="D1304" t="str">
        <f t="shared" si="364"/>
        <v>3.47812490699138-133.770663809848i</v>
      </c>
      <c r="E1304" t="str">
        <f t="shared" si="365"/>
        <v>162.469527146795+0.0888087654246711i</v>
      </c>
      <c r="F1304" t="str">
        <f t="shared" si="366"/>
        <v>2.90990989492329-1255.3501998495i</v>
      </c>
      <c r="G1304" t="str">
        <f t="shared" si="367"/>
        <v>0.999999994849796-0.0000717649183658366i</v>
      </c>
      <c r="H1304" t="str">
        <f t="shared" si="368"/>
        <v>470.659902713795+2.86434820511146i</v>
      </c>
      <c r="I1304" t="str">
        <f t="shared" si="369"/>
        <v>33.6178209274816-4000.24611927236i</v>
      </c>
      <c r="K1304" t="str">
        <f t="shared" si="370"/>
        <v>0.0106229886855115-0.000136414442518577i</v>
      </c>
      <c r="L1304" t="str">
        <f t="shared" si="371"/>
        <v>0.00025-3.95301699299931i</v>
      </c>
      <c r="M1304" t="str">
        <f t="shared" si="372"/>
        <v>0.0025-1.04638685108806i</v>
      </c>
      <c r="N1304">
        <f t="shared" si="373"/>
        <v>90.784991424462333</v>
      </c>
      <c r="O1304">
        <f t="shared" si="374"/>
        <v>47.271242739452333</v>
      </c>
      <c r="P1304" s="3">
        <f t="shared" si="375"/>
        <v>47.271242739452333</v>
      </c>
      <c r="Q1304" s="3">
        <f t="shared" si="376"/>
        <v>-89.215008575537667</v>
      </c>
      <c r="R1304">
        <f t="shared" si="377"/>
        <v>90.784991424462333</v>
      </c>
      <c r="S1304">
        <f t="shared" si="378"/>
        <v>0.11897647455555749</v>
      </c>
      <c r="T1304">
        <f t="shared" si="361"/>
        <v>47.271242739452333</v>
      </c>
    </row>
    <row r="1305" spans="1:20" x14ac:dyDescent="0.25">
      <c r="A1305">
        <f t="shared" si="362"/>
        <v>750.39193152744929</v>
      </c>
      <c r="B1305">
        <f t="shared" si="379"/>
        <v>119.42858515886861</v>
      </c>
      <c r="C1305" t="str">
        <f t="shared" si="363"/>
        <v>3.16439242366397-230.077765955409i</v>
      </c>
      <c r="D1305" t="str">
        <f t="shared" si="364"/>
        <v>3.47812490628316-133.264263937725i</v>
      </c>
      <c r="E1305" t="str">
        <f t="shared" si="365"/>
        <v>162.469527073049+0.0891462965336188i</v>
      </c>
      <c r="F1305" t="str">
        <f t="shared" si="366"/>
        <v>2.90990989480917-1250.59792930825i</v>
      </c>
      <c r="G1305" t="str">
        <f t="shared" si="367"/>
        <v>0.99999999481058-0.0000720376250528016i</v>
      </c>
      <c r="H1305" t="str">
        <f t="shared" si="368"/>
        <v>470.660448452818+2.87523012471352i</v>
      </c>
      <c r="I1305" t="str">
        <f t="shared" si="369"/>
        <v>33.6178096649165-3985.10692679656i</v>
      </c>
      <c r="K1305" t="str">
        <f t="shared" si="370"/>
        <v>0.0106229733738601-0.000136932589851533i</v>
      </c>
      <c r="L1305" t="str">
        <f t="shared" si="371"/>
        <v>0.00025-3.93805239390249i</v>
      </c>
      <c r="M1305" t="str">
        <f t="shared" si="372"/>
        <v>0.0025-1.04242563368007i</v>
      </c>
      <c r="N1305">
        <f t="shared" si="373"/>
        <v>90.78797227155259</v>
      </c>
      <c r="O1305">
        <f t="shared" si="374"/>
        <v>47.238314472529169</v>
      </c>
      <c r="P1305" s="3">
        <f t="shared" si="375"/>
        <v>47.238314472529169</v>
      </c>
      <c r="Q1305" s="3">
        <f t="shared" si="376"/>
        <v>-89.21202772844741</v>
      </c>
      <c r="R1305">
        <f t="shared" si="377"/>
        <v>90.78797227155259</v>
      </c>
      <c r="S1305">
        <f t="shared" si="378"/>
        <v>0.11942858515886862</v>
      </c>
      <c r="T1305">
        <f t="shared" si="361"/>
        <v>47.238314472529169</v>
      </c>
    </row>
    <row r="1306" spans="1:20" x14ac:dyDescent="0.25">
      <c r="A1306">
        <f t="shared" si="362"/>
        <v>753.24342086725358</v>
      </c>
      <c r="B1306">
        <f t="shared" si="379"/>
        <v>119.88241378247231</v>
      </c>
      <c r="C1306" t="str">
        <f t="shared" si="363"/>
        <v>3.16438879678735-229.207028977387i</v>
      </c>
      <c r="D1306" t="str">
        <f t="shared" si="364"/>
        <v>3.47812490556957-132.759781116778i</v>
      </c>
      <c r="E1306" t="str">
        <f t="shared" si="365"/>
        <v>162.469526998757+0.0894851109219809i</v>
      </c>
      <c r="F1306" t="str">
        <f t="shared" si="366"/>
        <v>2.90990989469418-1245.86364903806i</v>
      </c>
      <c r="G1306" t="str">
        <f t="shared" si="367"/>
        <v>0.999999994771066-0.000072311368025145i</v>
      </c>
      <c r="H1306" t="str">
        <f t="shared" si="368"/>
        <v>470.660998347826+2.88615336580818i</v>
      </c>
      <c r="I1306" t="str">
        <f t="shared" si="369"/>
        <v>33.6177983165336-3970.02506142667i</v>
      </c>
      <c r="K1306" t="str">
        <f t="shared" si="370"/>
        <v>0.0106229579456707-0.000137452703541203i</v>
      </c>
      <c r="L1306" t="str">
        <f t="shared" si="371"/>
        <v>0.00025-3.92314444501144i</v>
      </c>
      <c r="M1306" t="str">
        <f t="shared" si="372"/>
        <v>0.0025-1.03847941191479i</v>
      </c>
      <c r="N1306">
        <f t="shared" si="373"/>
        <v>90.790964421613651</v>
      </c>
      <c r="O1306">
        <f t="shared" si="374"/>
        <v>47.20538632398052</v>
      </c>
      <c r="P1306" s="3">
        <f t="shared" si="375"/>
        <v>47.20538632398052</v>
      </c>
      <c r="Q1306" s="3">
        <f t="shared" si="376"/>
        <v>-89.209035578386349</v>
      </c>
      <c r="R1306">
        <f t="shared" si="377"/>
        <v>90.790964421613651</v>
      </c>
      <c r="S1306">
        <f t="shared" si="378"/>
        <v>0.11988241378247232</v>
      </c>
      <c r="T1306">
        <f t="shared" si="361"/>
        <v>47.20538632398052</v>
      </c>
    </row>
    <row r="1307" spans="1:20" x14ac:dyDescent="0.25">
      <c r="A1307">
        <f t="shared" si="362"/>
        <v>756.10574586654911</v>
      </c>
      <c r="B1307">
        <f t="shared" si="379"/>
        <v>120.33796695484571</v>
      </c>
      <c r="C1307" t="str">
        <f t="shared" si="363"/>
        <v>3.16438514230687-228.33958921859i</v>
      </c>
      <c r="D1307" t="str">
        <f t="shared" si="364"/>
        <v>3.47812490485053-132.257208089854i</v>
      </c>
      <c r="E1307" t="str">
        <f t="shared" si="365"/>
        <v>162.469526923914+0.0898252134737726i</v>
      </c>
      <c r="F1307" t="str">
        <f t="shared" si="366"/>
        <v>2.90990989457831-1241.14729093474i</v>
      </c>
      <c r="G1307" t="str">
        <f t="shared" si="367"/>
        <v>0.999999994731251-0.0000725861512207505i</v>
      </c>
      <c r="H1307" t="str">
        <f t="shared" si="368"/>
        <v>470.661552430466+2.89711808507571i</v>
      </c>
      <c r="I1307" t="str">
        <f t="shared" si="369"/>
        <v>33.6177868816772-3955.00030620508i</v>
      </c>
      <c r="K1307" t="str">
        <f t="shared" si="370"/>
        <v>0.0106229424000568-0.000137974791029964i</v>
      </c>
      <c r="L1307" t="str">
        <f t="shared" si="371"/>
        <v>0.00025-3.90829293187034i</v>
      </c>
      <c r="M1307" t="str">
        <f t="shared" si="372"/>
        <v>0.0025-1.0345481290245i</v>
      </c>
      <c r="N1307">
        <f t="shared" si="373"/>
        <v>90.793967917319677</v>
      </c>
      <c r="O1307">
        <f t="shared" si="374"/>
        <v>47.172458294706146</v>
      </c>
      <c r="P1307" s="3">
        <f t="shared" si="375"/>
        <v>47.172458294706146</v>
      </c>
      <c r="Q1307" s="3">
        <f t="shared" si="376"/>
        <v>-89.206032082680323</v>
      </c>
      <c r="R1307">
        <f t="shared" si="377"/>
        <v>90.793967917319677</v>
      </c>
      <c r="S1307">
        <f t="shared" si="378"/>
        <v>0.12033796695484571</v>
      </c>
      <c r="T1307">
        <f t="shared" si="361"/>
        <v>47.172458294706146</v>
      </c>
    </row>
    <row r="1308" spans="1:20" x14ac:dyDescent="0.25">
      <c r="A1308">
        <f t="shared" si="362"/>
        <v>758.97894770084201</v>
      </c>
      <c r="B1308">
        <f t="shared" si="379"/>
        <v>120.79525122927413</v>
      </c>
      <c r="C1308" t="str">
        <f t="shared" si="363"/>
        <v>3.16438146001252-227.475434200597i</v>
      </c>
      <c r="D1308" t="str">
        <f t="shared" si="364"/>
        <v>3.47812490412602-131.75653762727i</v>
      </c>
      <c r="E1308" t="str">
        <f t="shared" si="365"/>
        <v>162.469526848518+0.090166609091668i</v>
      </c>
      <c r="F1308" t="str">
        <f t="shared" si="366"/>
        <v>2.90990989446157-1236.44878715188i</v>
      </c>
      <c r="G1308" t="str">
        <f t="shared" si="367"/>
        <v>0.999999994691132-0.0000728619785924662i</v>
      </c>
      <c r="H1308" t="str">
        <f t="shared" si="368"/>
        <v>470.662110732638+2.90812443978826i</v>
      </c>
      <c r="I1308" t="str">
        <f t="shared" si="369"/>
        <v>33.6177753596894-3940.03244499569i</v>
      </c>
      <c r="K1308" t="str">
        <f t="shared" si="370"/>
        <v>0.010622926736125-0.000138498859788142i</v>
      </c>
      <c r="L1308" t="str">
        <f t="shared" si="371"/>
        <v>0.00025-3.89349764083516i</v>
      </c>
      <c r="M1308" t="str">
        <f t="shared" si="372"/>
        <v>0.0025-1.03063172845637i</v>
      </c>
      <c r="N1308">
        <f t="shared" si="373"/>
        <v>90.796982801503702</v>
      </c>
      <c r="O1308">
        <f t="shared" si="374"/>
        <v>47.139530385612659</v>
      </c>
      <c r="P1308" s="3">
        <f t="shared" si="375"/>
        <v>47.139530385612659</v>
      </c>
      <c r="Q1308" s="3">
        <f t="shared" si="376"/>
        <v>-89.203017198496298</v>
      </c>
      <c r="R1308">
        <f t="shared" si="377"/>
        <v>90.796982801503702</v>
      </c>
      <c r="S1308">
        <f t="shared" si="378"/>
        <v>0.12079525122927413</v>
      </c>
      <c r="T1308">
        <f t="shared" si="361"/>
        <v>47.139530385612659</v>
      </c>
    </row>
    <row r="1309" spans="1:20" x14ac:dyDescent="0.25">
      <c r="A1309">
        <f t="shared" si="362"/>
        <v>761.86306770210524</v>
      </c>
      <c r="B1309">
        <f t="shared" si="379"/>
        <v>121.25427318394537</v>
      </c>
      <c r="C1309" t="str">
        <f t="shared" si="363"/>
        <v>3.16437774969273-226.614551492237i</v>
      </c>
      <c r="D1309" t="str">
        <f t="shared" si="364"/>
        <v>3.478124903396-131.257762526714i</v>
      </c>
      <c r="E1309" t="str">
        <f t="shared" si="365"/>
        <v>162.469526772562+0.0905093026970591i</v>
      </c>
      <c r="F1309" t="str">
        <f t="shared" si="366"/>
        <v>2.90990989434396-1231.76807009993i</v>
      </c>
      <c r="G1309" t="str">
        <f t="shared" si="367"/>
        <v>0.999999994650708-0.000073138854108161i</v>
      </c>
      <c r="H1309" t="str">
        <f t="shared" si="368"/>
        <v>470.662673286473+2.91917258781137i</v>
      </c>
      <c r="I1309" t="str">
        <f t="shared" si="369"/>
        <v>33.6177637499049-3925.12126248082i</v>
      </c>
      <c r="K1309" t="str">
        <f t="shared" si="370"/>
        <v>0.0106229109529753-0.000139024917314101i</v>
      </c>
      <c r="L1309" t="str">
        <f t="shared" si="371"/>
        <v>0.00025-3.8787583590707i</v>
      </c>
      <c r="M1309" t="str">
        <f t="shared" si="372"/>
        <v>0.0025-1.02673015387166i</v>
      </c>
      <c r="N1309">
        <f t="shared" si="373"/>
        <v>90.800009117158467</v>
      </c>
      <c r="O1309">
        <f t="shared" si="374"/>
        <v>47.106602597613445</v>
      </c>
      <c r="P1309" s="3">
        <f t="shared" si="375"/>
        <v>47.106602597613445</v>
      </c>
      <c r="Q1309" s="3">
        <f t="shared" si="376"/>
        <v>-89.199990882841533</v>
      </c>
      <c r="R1309">
        <f t="shared" si="377"/>
        <v>90.800009117158467</v>
      </c>
      <c r="S1309">
        <f t="shared" si="378"/>
        <v>0.12125427318394537</v>
      </c>
      <c r="T1309">
        <f t="shared" si="361"/>
        <v>47.106602597613445</v>
      </c>
    </row>
    <row r="1310" spans="1:20" x14ac:dyDescent="0.25">
      <c r="A1310">
        <f t="shared" si="362"/>
        <v>764.75814735937331</v>
      </c>
      <c r="B1310">
        <f t="shared" si="379"/>
        <v>121.71503942204437</v>
      </c>
      <c r="C1310" t="str">
        <f t="shared" si="363"/>
        <v>3.16437401113427-225.756928709412i</v>
      </c>
      <c r="D1310" t="str">
        <f t="shared" si="364"/>
        <v>3.47812490266041-130.760875613138i</v>
      </c>
      <c r="E1310" t="str">
        <f t="shared" si="365"/>
        <v>162.469526696045+0.0908532992301269i</v>
      </c>
      <c r="F1310" t="str">
        <f t="shared" si="366"/>
        <v>2.90990989422543-1227.1050724452i</v>
      </c>
      <c r="G1310" t="str">
        <f t="shared" si="367"/>
        <v>0.999999994609976-0.0000734167817507816i</v>
      </c>
      <c r="H1310" t="str">
        <f t="shared" si="368"/>
        <v>470.66324012436+2.93026268760665i</v>
      </c>
      <c r="I1310" t="str">
        <f t="shared" si="369"/>
        <v>33.6177520516547-3910.26654415821i</v>
      </c>
      <c r="K1310" t="str">
        <f t="shared" si="370"/>
        <v>0.0106228950497006-0.000139552971134351i</v>
      </c>
      <c r="L1310" t="str">
        <f t="shared" si="371"/>
        <v>0.00025-3.86407487454741i</v>
      </c>
      <c r="M1310" t="str">
        <f t="shared" si="372"/>
        <v>0.0025-1.0228433491449i</v>
      </c>
      <c r="N1310">
        <f t="shared" si="373"/>
        <v>90.803046907436681</v>
      </c>
      <c r="O1310">
        <f t="shared" si="374"/>
        <v>47.073674931628815</v>
      </c>
      <c r="P1310" s="3">
        <f t="shared" si="375"/>
        <v>47.073674931628815</v>
      </c>
      <c r="Q1310" s="3">
        <f t="shared" si="376"/>
        <v>-89.196953092563319</v>
      </c>
      <c r="R1310">
        <f t="shared" si="377"/>
        <v>90.803046907436681</v>
      </c>
      <c r="S1310">
        <f t="shared" si="378"/>
        <v>0.12171503942204437</v>
      </c>
      <c r="T1310">
        <f t="shared" si="361"/>
        <v>47.073674931628815</v>
      </c>
    </row>
    <row r="1311" spans="1:20" x14ac:dyDescent="0.25">
      <c r="A1311">
        <f t="shared" si="362"/>
        <v>767.66422831933892</v>
      </c>
      <c r="B1311">
        <f t="shared" si="379"/>
        <v>122.17755657184814</v>
      </c>
      <c r="C1311" t="str">
        <f t="shared" si="363"/>
        <v>3.16437024412238-224.902553514924i</v>
      </c>
      <c r="D1311" t="str">
        <f t="shared" si="364"/>
        <v>3.47812490191923-130.265869738657i</v>
      </c>
      <c r="E1311" t="str">
        <f t="shared" si="365"/>
        <v>162.469526618962+0.0911986036498897i</v>
      </c>
      <c r="F1311" t="str">
        <f t="shared" si="366"/>
        <v>2.90990989410599-1222.4597271089i</v>
      </c>
      <c r="G1311" t="str">
        <f t="shared" si="367"/>
        <v>0.999999994568934-0.00007369576551841i</v>
      </c>
      <c r="H1311" t="str">
        <f t="shared" si="368"/>
        <v>470.66381127892+2.94139489823369i</v>
      </c>
      <c r="I1311" t="str">
        <f t="shared" si="369"/>
        <v>33.6177402642639-3895.46807633773i</v>
      </c>
      <c r="K1311" t="str">
        <f t="shared" si="370"/>
        <v>0.0106228790253872-0.000140083028803652i</v>
      </c>
      <c r="L1311" t="str">
        <f t="shared" si="371"/>
        <v>0.00025-3.84944697603847i</v>
      </c>
      <c r="M1311" t="str">
        <f t="shared" si="372"/>
        <v>0.0025-1.01897125836312i</v>
      </c>
      <c r="N1311">
        <f t="shared" si="373"/>
        <v>90.806096215651934</v>
      </c>
      <c r="O1311">
        <f t="shared" si="374"/>
        <v>47.040747388586261</v>
      </c>
      <c r="P1311" s="3">
        <f t="shared" si="375"/>
        <v>47.040747388586261</v>
      </c>
      <c r="Q1311" s="3">
        <f t="shared" si="376"/>
        <v>-89.193903784348066</v>
      </c>
      <c r="R1311">
        <f t="shared" si="377"/>
        <v>90.806096215651934</v>
      </c>
      <c r="S1311">
        <f t="shared" si="378"/>
        <v>0.12217755657184814</v>
      </c>
      <c r="T1311">
        <f t="shared" si="361"/>
        <v>47.040747388586261</v>
      </c>
    </row>
    <row r="1312" spans="1:20" x14ac:dyDescent="0.25">
      <c r="A1312">
        <f t="shared" si="362"/>
        <v>770.58135238695252</v>
      </c>
      <c r="B1312">
        <f t="shared" si="379"/>
        <v>122.64183128682117</v>
      </c>
      <c r="C1312" t="str">
        <f t="shared" si="363"/>
        <v>3.16436644844052-224.051413618286i</v>
      </c>
      <c r="D1312" t="str">
        <f t="shared" si="364"/>
        <v>3.47812490117238-129.772737782446i</v>
      </c>
      <c r="E1312" t="str">
        <f t="shared" si="365"/>
        <v>162.469526541308+0.0915452209343393i</v>
      </c>
      <c r="F1312" t="str">
        <f t="shared" si="366"/>
        <v>2.90990989398566-1217.83196726619i</v>
      </c>
      <c r="G1312" t="str">
        <f t="shared" si="367"/>
        <v>0.999999994527579-0.0000739758094243207i</v>
      </c>
      <c r="H1312" t="str">
        <f t="shared" si="368"/>
        <v>470.664386783036+2.95256937935241i</v>
      </c>
      <c r="I1312" t="str">
        <f t="shared" si="369"/>
        <v>33.6177283870525-3880.7256461386i</v>
      </c>
      <c r="K1312" t="str">
        <f t="shared" si="370"/>
        <v>0.0106228628791142-0.000140615097905112i</v>
      </c>
      <c r="L1312" t="str">
        <f t="shared" si="371"/>
        <v>0.00025-3.83487445311662i</v>
      </c>
      <c r="M1312" t="str">
        <f t="shared" si="372"/>
        <v>0.0025-1.01511382582499i</v>
      </c>
      <c r="N1312">
        <f t="shared" si="373"/>
        <v>90.809157085278926</v>
      </c>
      <c r="O1312">
        <f t="shared" si="374"/>
        <v>47.007819969420055</v>
      </c>
      <c r="P1312" s="3">
        <f t="shared" si="375"/>
        <v>47.007819969420055</v>
      </c>
      <c r="Q1312" s="3">
        <f t="shared" si="376"/>
        <v>-89.190842914721074</v>
      </c>
      <c r="R1312">
        <f t="shared" si="377"/>
        <v>90.809157085278926</v>
      </c>
      <c r="S1312">
        <f t="shared" si="378"/>
        <v>0.12264183128682117</v>
      </c>
      <c r="T1312">
        <f t="shared" si="361"/>
        <v>47.007819969420055</v>
      </c>
    </row>
    <row r="1313" spans="1:20" x14ac:dyDescent="0.25">
      <c r="A1313">
        <f t="shared" si="362"/>
        <v>773.50956152602294</v>
      </c>
      <c r="B1313">
        <f t="shared" si="379"/>
        <v>123.1078702457111</v>
      </c>
      <c r="C1313" t="str">
        <f t="shared" si="363"/>
        <v>3.16436262387067-223.203496775552i</v>
      </c>
      <c r="D1313" t="str">
        <f t="shared" si="364"/>
        <v>3.47812490041987-129.281472650635i</v>
      </c>
      <c r="E1313" t="str">
        <f t="shared" si="365"/>
        <v>162.469526463079+0.0918931560804528i</v>
      </c>
      <c r="F1313" t="str">
        <f t="shared" si="366"/>
        <v>2.90990989386441-1213.22172634519i</v>
      </c>
      <c r="G1313" t="str">
        <f t="shared" si="367"/>
        <v>0.99999999448591-0.0000742569174970389i</v>
      </c>
      <c r="H1313" t="str">
        <f t="shared" si="368"/>
        <v>470.664966669836+2.96378629122549i</v>
      </c>
      <c r="I1313" t="str">
        <f t="shared" si="369"/>
        <v>33.6177164193367-3866.03904148608i</v>
      </c>
      <c r="K1313" t="str">
        <f t="shared" si="370"/>
        <v>0.0106228466099538-0.0001411491860503i</v>
      </c>
      <c r="L1313" t="str">
        <f t="shared" si="371"/>
        <v>0.00025-3.82035709615125i</v>
      </c>
      <c r="M1313" t="str">
        <f t="shared" si="372"/>
        <v>0.0025-1.01127099604004i</v>
      </c>
      <c r="N1313">
        <f t="shared" si="373"/>
        <v>90.812229559954403</v>
      </c>
      <c r="O1313">
        <f t="shared" si="374"/>
        <v>46.974892675071558</v>
      </c>
      <c r="P1313" s="3">
        <f t="shared" si="375"/>
        <v>46.974892675071558</v>
      </c>
      <c r="Q1313" s="3">
        <f t="shared" si="376"/>
        <v>-89.187770440045597</v>
      </c>
      <c r="R1313">
        <f t="shared" si="377"/>
        <v>90.812229559954403</v>
      </c>
      <c r="S1313">
        <f t="shared" si="378"/>
        <v>0.1231078702457111</v>
      </c>
      <c r="T1313">
        <f t="shared" si="361"/>
        <v>46.974892675071558</v>
      </c>
    </row>
    <row r="1314" spans="1:20" x14ac:dyDescent="0.25">
      <c r="A1314">
        <f t="shared" si="362"/>
        <v>776.44889785982184</v>
      </c>
      <c r="B1314">
        <f t="shared" si="379"/>
        <v>123.57568015264481</v>
      </c>
      <c r="C1314" t="str">
        <f t="shared" si="363"/>
        <v>3.16435877019305-222.358790789151i</v>
      </c>
      <c r="D1314" t="str">
        <f t="shared" si="364"/>
        <v>3.47812489966163-128.792067276212i</v>
      </c>
      <c r="E1314" t="str">
        <f t="shared" si="365"/>
        <v>162.469526384271+0.0922424141042923i</v>
      </c>
      <c r="F1314" t="str">
        <f t="shared" si="366"/>
        <v>2.90990989374223-1208.62893802602i</v>
      </c>
      <c r="G1314" t="str">
        <f t="shared" si="367"/>
        <v>0.999999994443924-0.000074539093780398i</v>
      </c>
      <c r="H1314" t="str">
        <f t="shared" si="368"/>
        <v>470.665550972693+2.97504579472022i</v>
      </c>
      <c r="I1314" t="str">
        <f t="shared" si="369"/>
        <v>33.6177043604251-3851.40805110837i</v>
      </c>
      <c r="K1314" t="str">
        <f t="shared" si="370"/>
        <v>0.0106228302169713-0.000141685300879342i</v>
      </c>
      <c r="L1314" t="str">
        <f t="shared" si="371"/>
        <v>0.00025-3.80589469630529i</v>
      </c>
      <c r="M1314" t="str">
        <f t="shared" si="372"/>
        <v>0.0025-1.00744271372787i</v>
      </c>
      <c r="N1314">
        <f t="shared" si="373"/>
        <v>90.815313683477314</v>
      </c>
      <c r="O1314">
        <f t="shared" si="374"/>
        <v>46.941965506489687</v>
      </c>
      <c r="P1314" s="3">
        <f t="shared" si="375"/>
        <v>46.941965506489687</v>
      </c>
      <c r="Q1314" s="3">
        <f t="shared" si="376"/>
        <v>-89.184686316522686</v>
      </c>
      <c r="R1314">
        <f t="shared" si="377"/>
        <v>90.815313683477314</v>
      </c>
      <c r="S1314">
        <f t="shared" si="378"/>
        <v>0.12357568015264481</v>
      </c>
      <c r="T1314">
        <f t="shared" si="361"/>
        <v>46.941965506489687</v>
      </c>
    </row>
    <row r="1315" spans="1:20" x14ac:dyDescent="0.25">
      <c r="A1315">
        <f t="shared" si="362"/>
        <v>779.39940367168924</v>
      </c>
      <c r="B1315">
        <f t="shared" si="379"/>
        <v>124.04526773722486</v>
      </c>
      <c r="C1315" t="str">
        <f t="shared" si="363"/>
        <v>3.1643548871863-221.51728350769i</v>
      </c>
      <c r="D1315" t="str">
        <f t="shared" si="364"/>
        <v>3.47812489889761-128.304514618915i</v>
      </c>
      <c r="E1315" t="str">
        <f t="shared" si="365"/>
        <v>162.469526304882+0.0925930000410758i</v>
      </c>
      <c r="F1315" t="str">
        <f t="shared" si="366"/>
        <v>2.90990989361912-1204.0535362399i</v>
      </c>
      <c r="G1315" t="str">
        <f t="shared" si="367"/>
        <v>0.999999994401617-0.0000748223423335981i</v>
      </c>
      <c r="H1315" t="str">
        <f t="shared" si="368"/>
        <v>470.666139725244+2.98634805131098i</v>
      </c>
      <c r="I1315" t="str">
        <f t="shared" si="369"/>
        <v>33.6176922096225-3836.83246453393i</v>
      </c>
      <c r="K1315" t="str">
        <f t="shared" si="370"/>
        <v>0.0106228136992247-0.000142223450061026i</v>
      </c>
      <c r="L1315" t="str">
        <f t="shared" si="371"/>
        <v>0.00025-3.79148704553226i</v>
      </c>
      <c r="M1315" t="str">
        <f t="shared" si="372"/>
        <v>0.0025-1.00362892381736i</v>
      </c>
      <c r="N1315">
        <f t="shared" si="373"/>
        <v>90.818409499809775</v>
      </c>
      <c r="O1315">
        <f t="shared" si="374"/>
        <v>46.909038464630129</v>
      </c>
      <c r="P1315" s="3">
        <f t="shared" si="375"/>
        <v>46.909038464630129</v>
      </c>
      <c r="Q1315" s="3">
        <f t="shared" si="376"/>
        <v>-89.181590500190225</v>
      </c>
      <c r="R1315">
        <f t="shared" si="377"/>
        <v>90.818409499809775</v>
      </c>
      <c r="S1315">
        <f t="shared" si="378"/>
        <v>0.12404526773722487</v>
      </c>
      <c r="T1315">
        <f t="shared" si="361"/>
        <v>46.909038464630129</v>
      </c>
    </row>
    <row r="1316" spans="1:20" x14ac:dyDescent="0.25">
      <c r="A1316">
        <f t="shared" si="362"/>
        <v>782.36112140564171</v>
      </c>
      <c r="B1316">
        <f t="shared" si="379"/>
        <v>124.51663975462633</v>
      </c>
      <c r="C1316" t="str">
        <f t="shared" si="363"/>
        <v>3.16435097462722-220.678962825793i</v>
      </c>
      <c r="D1316" t="str">
        <f t="shared" si="364"/>
        <v>3.47812489812777-127.818807665136i</v>
      </c>
      <c r="E1316" t="str">
        <f t="shared" si="365"/>
        <v>162.469526224906+0.0929449189452419i</v>
      </c>
      <c r="F1316" t="str">
        <f t="shared" si="366"/>
        <v>2.90990989349508-1199.49545516812i</v>
      </c>
      <c r="G1316" t="str">
        <f t="shared" si="367"/>
        <v>0.999999994358989-0.000075106667231264i</v>
      </c>
      <c r="H1316" t="str">
        <f t="shared" si="368"/>
        <v>470.666732961384+2.99769322308158i</v>
      </c>
      <c r="I1316" t="str">
        <f t="shared" si="369"/>
        <v>33.6176799662284-3822.31207208808i</v>
      </c>
      <c r="K1316" t="str">
        <f t="shared" si="370"/>
        <v>0.0106227970557648-0.00014276364129291i</v>
      </c>
      <c r="L1316" t="str">
        <f t="shared" si="371"/>
        <v>0.00025-3.77713393657329i</v>
      </c>
      <c r="M1316" t="str">
        <f t="shared" si="372"/>
        <v>0.0025-0.999829571445873i</v>
      </c>
      <c r="N1316">
        <f t="shared" si="373"/>
        <v>90.821517053077486</v>
      </c>
      <c r="O1316">
        <f t="shared" si="374"/>
        <v>46.87611155045591</v>
      </c>
      <c r="P1316" s="3">
        <f t="shared" si="375"/>
        <v>46.87611155045591</v>
      </c>
      <c r="Q1316" s="3">
        <f t="shared" si="376"/>
        <v>-89.178482946922514</v>
      </c>
      <c r="R1316">
        <f t="shared" si="377"/>
        <v>90.821517053077486</v>
      </c>
      <c r="S1316">
        <f t="shared" si="378"/>
        <v>0.12451663975462633</v>
      </c>
      <c r="T1316">
        <f t="shared" si="361"/>
        <v>46.87611155045591</v>
      </c>
    </row>
    <row r="1317" spans="1:20" x14ac:dyDescent="0.25">
      <c r="A1317">
        <f t="shared" si="362"/>
        <v>785.33409366698322</v>
      </c>
      <c r="B1317">
        <f t="shared" si="379"/>
        <v>124.98980298569391</v>
      </c>
      <c r="C1317" t="str">
        <f t="shared" si="363"/>
        <v>3.16434703229097-219.843816683921i</v>
      </c>
      <c r="D1317" t="str">
        <f t="shared" si="364"/>
        <v>3.47812489735207-127.334939427817i</v>
      </c>
      <c r="E1317" t="str">
        <f t="shared" si="365"/>
        <v>162.469526144337+0.0932981758905512i</v>
      </c>
      <c r="F1317" t="str">
        <f t="shared" si="366"/>
        <v>2.90990989337009-1194.95462924117i</v>
      </c>
      <c r="G1317" t="str">
        <f t="shared" si="367"/>
        <v>0.999999994316035-0.0000753920725635045i</v>
      </c>
      <c r="H1317" t="str">
        <f t="shared" si="368"/>
        <v>470.667330715261+3.00908147272743i</v>
      </c>
      <c r="I1317" t="str">
        <f t="shared" si="369"/>
        <v>33.6176676295374-3807.84666489021i</v>
      </c>
      <c r="K1317" t="str">
        <f t="shared" si="370"/>
        <v>0.0106227802856353-0.000143305882301428i</v>
      </c>
      <c r="L1317" t="str">
        <f t="shared" si="371"/>
        <v>0.00025-3.76283516295407i</v>
      </c>
      <c r="M1317" t="str">
        <f t="shared" si="372"/>
        <v>0.0025-0.99604460195843i</v>
      </c>
      <c r="N1317">
        <f t="shared" si="373"/>
        <v>90.824636387570209</v>
      </c>
      <c r="O1317">
        <f t="shared" si="374"/>
        <v>46.843184764937234</v>
      </c>
      <c r="P1317" s="3">
        <f t="shared" si="375"/>
        <v>46.843184764937234</v>
      </c>
      <c r="Q1317" s="3">
        <f t="shared" si="376"/>
        <v>-89.175363612429791</v>
      </c>
      <c r="R1317">
        <f t="shared" si="377"/>
        <v>90.824636387570209</v>
      </c>
      <c r="S1317">
        <f t="shared" si="378"/>
        <v>0.12498980298569391</v>
      </c>
      <c r="T1317">
        <f t="shared" si="361"/>
        <v>46.843184764937234</v>
      </c>
    </row>
    <row r="1318" spans="1:20" x14ac:dyDescent="0.25">
      <c r="A1318">
        <f t="shared" si="362"/>
        <v>788.31836322291781</v>
      </c>
      <c r="B1318">
        <f t="shared" si="379"/>
        <v>125.46476423703956</v>
      </c>
      <c r="C1318" t="str">
        <f t="shared" si="363"/>
        <v>3.1643430599512-219.011833068213i</v>
      </c>
      <c r="D1318" t="str">
        <f t="shared" si="364"/>
        <v>3.47812489657046-126.852902946351i</v>
      </c>
      <c r="E1318" t="str">
        <f t="shared" si="365"/>
        <v>162.469526063174+0.0936527759701162i</v>
      </c>
      <c r="F1318" t="str">
        <f t="shared" si="366"/>
        <v>2.90990989324414-1190.43099313774i</v>
      </c>
      <c r="G1318" t="str">
        <f t="shared" si="367"/>
        <v>0.999999994272755-0.0000756785624359704i</v>
      </c>
      <c r="H1318" t="str">
        <f t="shared" si="368"/>
        <v>470.667933021279+3.02051296355753i</v>
      </c>
      <c r="I1318" t="str">
        <f t="shared" si="369"/>
        <v>33.6176551988364-3793.4360348506i</v>
      </c>
      <c r="K1318" t="str">
        <f t="shared" si="370"/>
        <v>0.0106227633878727-0.000143850180841987i</v>
      </c>
      <c r="L1318" t="str">
        <f t="shared" si="371"/>
        <v>0.00025-3.74859051898194i</v>
      </c>
      <c r="M1318" t="str">
        <f t="shared" si="372"/>
        <v>0.0025-0.99227396090698i</v>
      </c>
      <c r="N1318">
        <f t="shared" si="373"/>
        <v>90.827767547742567</v>
      </c>
      <c r="O1318">
        <f t="shared" si="374"/>
        <v>46.810258109052128</v>
      </c>
      <c r="P1318" s="3">
        <f t="shared" si="375"/>
        <v>46.810258109052128</v>
      </c>
      <c r="Q1318" s="3">
        <f t="shared" si="376"/>
        <v>-89.172232452257433</v>
      </c>
      <c r="R1318">
        <f t="shared" si="377"/>
        <v>90.827767547742567</v>
      </c>
      <c r="S1318">
        <f t="shared" si="378"/>
        <v>0.12546476423703956</v>
      </c>
      <c r="T1318">
        <f t="shared" si="361"/>
        <v>46.810258109052128</v>
      </c>
    </row>
    <row r="1319" spans="1:20" x14ac:dyDescent="0.25">
      <c r="A1319">
        <f t="shared" si="362"/>
        <v>791.31397300316485</v>
      </c>
      <c r="B1319">
        <f t="shared" si="379"/>
        <v>125.94153034114031</v>
      </c>
      <c r="C1319" t="str">
        <f t="shared" si="363"/>
        <v>3.16433905737955-218.183000010291i</v>
      </c>
      <c r="D1319" t="str">
        <f t="shared" si="364"/>
        <v>3.47812489578291-126.372691286482i</v>
      </c>
      <c r="E1319" t="str">
        <f t="shared" si="365"/>
        <v>162.469525981411+0.0940087242965226i</v>
      </c>
      <c r="F1319" t="str">
        <f t="shared" si="366"/>
        <v>2.90990989311725-1185.92448178379i</v>
      </c>
      <c r="G1319" t="str">
        <f t="shared" si="367"/>
        <v>0.999999994229145-0.0000759661409699142i</v>
      </c>
      <c r="H1319" t="str">
        <f t="shared" si="368"/>
        <v>470.66853991411+3.03198785949749i</v>
      </c>
      <c r="I1319" t="str">
        <f t="shared" si="369"/>
        <v>33.6176426734102-3779.07997466752i</v>
      </c>
      <c r="K1319" t="str">
        <f t="shared" si="370"/>
        <v>0.0106227463615061-0.000144396544699089i</v>
      </c>
      <c r="L1319" t="str">
        <f t="shared" si="371"/>
        <v>0.00025-3.73439979974291i</v>
      </c>
      <c r="M1319" t="str">
        <f t="shared" si="372"/>
        <v>0.0025-0.98851759404959i</v>
      </c>
      <c r="N1319">
        <f t="shared" si="373"/>
        <v>90.830910578214485</v>
      </c>
      <c r="O1319">
        <f t="shared" si="374"/>
        <v>46.777331583785596</v>
      </c>
      <c r="P1319" s="3">
        <f t="shared" si="375"/>
        <v>46.777331583785596</v>
      </c>
      <c r="Q1319" s="3">
        <f t="shared" si="376"/>
        <v>-89.169089421785515</v>
      </c>
      <c r="R1319">
        <f t="shared" si="377"/>
        <v>90.830910578214485</v>
      </c>
      <c r="S1319">
        <f t="shared" si="378"/>
        <v>0.12594153034114031</v>
      </c>
      <c r="T1319">
        <f t="shared" si="361"/>
        <v>46.777331583785596</v>
      </c>
    </row>
    <row r="1320" spans="1:20" x14ac:dyDescent="0.25">
      <c r="A1320">
        <f t="shared" si="362"/>
        <v>794.32096610057681</v>
      </c>
      <c r="B1320">
        <f t="shared" si="379"/>
        <v>126.42010815643664</v>
      </c>
      <c r="C1320" t="str">
        <f t="shared" si="363"/>
        <v>3.16433502434615-217.357305587102i</v>
      </c>
      <c r="D1320" t="str">
        <f t="shared" si="364"/>
        <v>3.47812489498935-125.894297540203i</v>
      </c>
      <c r="E1320" t="str">
        <f t="shared" si="365"/>
        <v>162.469525899045+0.0943660260018739i</v>
      </c>
      <c r="F1320" t="str">
        <f t="shared" si="366"/>
        <v>2.90990989298937-1181.43503035166i</v>
      </c>
      <c r="G1320" t="str">
        <f t="shared" si="367"/>
        <v>0.999999994185204-0.0000762548123022492i</v>
      </c>
      <c r="H1320" t="str">
        <f t="shared" si="368"/>
        <v>470.669151428693+3.04350632509081i</v>
      </c>
      <c r="I1320" t="str">
        <f t="shared" si="369"/>
        <v>33.6176300525345-3764.77827782437i</v>
      </c>
      <c r="K1320" t="str">
        <f t="shared" si="370"/>
        <v>0.0106227292055571-0.000144944981686413i</v>
      </c>
      <c r="L1320" t="str">
        <f t="shared" si="371"/>
        <v>0.00025-3.72026280109874i</v>
      </c>
      <c r="M1320" t="str">
        <f t="shared" si="372"/>
        <v>0.0025-0.984775447349663i</v>
      </c>
      <c r="N1320">
        <f t="shared" si="373"/>
        <v>90.834065523771841</v>
      </c>
      <c r="O1320">
        <f t="shared" si="374"/>
        <v>46.744405190130237</v>
      </c>
      <c r="P1320" s="3">
        <f t="shared" si="375"/>
        <v>46.744405190130237</v>
      </c>
      <c r="Q1320" s="3">
        <f t="shared" si="376"/>
        <v>-89.165934476228159</v>
      </c>
      <c r="R1320">
        <f t="shared" si="377"/>
        <v>90.834065523771841</v>
      </c>
      <c r="S1320">
        <f t="shared" si="378"/>
        <v>0.12642010815643664</v>
      </c>
      <c r="T1320">
        <f t="shared" si="361"/>
        <v>46.744405190130237</v>
      </c>
    </row>
    <row r="1321" spans="1:20" x14ac:dyDescent="0.25">
      <c r="A1321">
        <f t="shared" si="362"/>
        <v>797.33938577175911</v>
      </c>
      <c r="B1321">
        <f t="shared" si="379"/>
        <v>126.9005045674311</v>
      </c>
      <c r="C1321" t="str">
        <f t="shared" si="363"/>
        <v>3.16433096061922-216.534737920744i</v>
      </c>
      <c r="D1321" t="str">
        <f t="shared" si="364"/>
        <v>3.47812489418976-125.41771482566i</v>
      </c>
      <c r="E1321" t="str">
        <f t="shared" si="365"/>
        <v>162.46952581607+0.0947246862378716i</v>
      </c>
      <c r="F1321" t="str">
        <f t="shared" si="366"/>
        <v>2.90990989286054-1176.96257425908i</v>
      </c>
      <c r="G1321" t="str">
        <f t="shared" si="367"/>
        <v>0.999999994140927-0.0000765445805856086i</v>
      </c>
      <c r="H1321" t="str">
        <f t="shared" si="368"/>
        <v>470.669767600225+3.05506852550224i</v>
      </c>
      <c r="I1321" t="str">
        <f t="shared" si="369"/>
        <v>33.6176173354832-3750.53073858646i</v>
      </c>
      <c r="K1321" t="str">
        <f t="shared" si="370"/>
        <v>0.0106227119190401-0.000145495499646949i</v>
      </c>
      <c r="L1321" t="str">
        <f t="shared" si="371"/>
        <v>0.00025-3.70617931968394i</v>
      </c>
      <c r="M1321" t="str">
        <f t="shared" si="372"/>
        <v>0.0025-0.981047466975156i</v>
      </c>
      <c r="N1321">
        <f t="shared" si="373"/>
        <v>90.837232429366978</v>
      </c>
      <c r="O1321">
        <f t="shared" si="374"/>
        <v>46.711478929086212</v>
      </c>
      <c r="P1321" s="3">
        <f t="shared" si="375"/>
        <v>46.711478929086212</v>
      </c>
      <c r="Q1321" s="3">
        <f t="shared" si="376"/>
        <v>-89.162767570633022</v>
      </c>
      <c r="R1321">
        <f t="shared" si="377"/>
        <v>90.837232429366978</v>
      </c>
      <c r="S1321">
        <f t="shared" si="378"/>
        <v>0.1269005045674311</v>
      </c>
      <c r="T1321">
        <f t="shared" si="361"/>
        <v>46.711478929086212</v>
      </c>
    </row>
    <row r="1322" spans="1:20" x14ac:dyDescent="0.25">
      <c r="A1322">
        <f t="shared" si="362"/>
        <v>800.36927543769173</v>
      </c>
      <c r="B1322">
        <f t="shared" si="379"/>
        <v>127.38272648478734</v>
      </c>
      <c r="C1322" t="str">
        <f t="shared" si="363"/>
        <v>3.16432686596535-215.715285178294i</v>
      </c>
      <c r="D1322" t="str">
        <f t="shared" si="364"/>
        <v>3.47812489338406-124.94293628705i</v>
      </c>
      <c r="E1322" t="str">
        <f t="shared" si="365"/>
        <v>162.469525732483+0.0950847101759022i</v>
      </c>
      <c r="F1322" t="str">
        <f t="shared" si="366"/>
        <v>2.90990989273071-1172.50704916827i</v>
      </c>
      <c r="G1322" t="str">
        <f t="shared" si="367"/>
        <v>0.999999994096314-0.000076835449988406i</v>
      </c>
      <c r="H1322" t="str">
        <f t="shared" si="368"/>
        <v>470.670388464173+3.06667462651916i</v>
      </c>
      <c r="I1322" t="str">
        <f t="shared" si="369"/>
        <v>33.6176045215213-3736.33715199822i</v>
      </c>
      <c r="K1322" t="str">
        <f t="shared" si="370"/>
        <v>0.0106226945009619-0.000146048106453082i</v>
      </c>
      <c r="L1322" t="str">
        <f t="shared" si="371"/>
        <v>0.00025-3.6921491529029i</v>
      </c>
      <c r="M1322" t="str">
        <f t="shared" si="372"/>
        <v>0.0025-0.977333599297823i</v>
      </c>
      <c r="N1322">
        <f t="shared" si="373"/>
        <v>90.840411340119388</v>
      </c>
      <c r="O1322">
        <f t="shared" si="374"/>
        <v>46.678552801661262</v>
      </c>
      <c r="P1322" s="3">
        <f t="shared" si="375"/>
        <v>46.678552801661262</v>
      </c>
      <c r="Q1322" s="3">
        <f t="shared" si="376"/>
        <v>-89.159588659880612</v>
      </c>
      <c r="R1322">
        <f t="shared" si="377"/>
        <v>90.840411340119388</v>
      </c>
      <c r="S1322">
        <f t="shared" si="378"/>
        <v>0.12738272648478735</v>
      </c>
      <c r="T1322">
        <f t="shared" si="361"/>
        <v>46.678552801661262</v>
      </c>
    </row>
    <row r="1323" spans="1:20" x14ac:dyDescent="0.25">
      <c r="A1323">
        <f t="shared" si="362"/>
        <v>803.41067868435493</v>
      </c>
      <c r="B1323">
        <f t="shared" si="379"/>
        <v>127.86678084542953</v>
      </c>
      <c r="C1323" t="str">
        <f t="shared" si="363"/>
        <v>3.16432274014922-214.898935571635i</v>
      </c>
      <c r="D1323" t="str">
        <f t="shared" si="364"/>
        <v>3.47812489257224-124.469955094525i</v>
      </c>
      <c r="E1323" t="str">
        <f t="shared" si="365"/>
        <v>162.469525648278+0.0954461030071088i</v>
      </c>
      <c r="F1323" t="str">
        <f t="shared" si="366"/>
        <v>2.90990989259991-1168.06839098499i</v>
      </c>
      <c r="G1323" t="str">
        <f t="shared" si="367"/>
        <v>0.99999999405136-0.0000771274246948948i</v>
      </c>
      <c r="H1323" t="str">
        <f t="shared" si="368"/>
        <v>470.671014056285+3.07832479455461i</v>
      </c>
      <c r="I1323" t="str">
        <f t="shared" si="369"/>
        <v>33.6175916099105-3722.19731388022i</v>
      </c>
      <c r="K1323" t="str">
        <f t="shared" si="370"/>
        <v>0.0106226769503216-0.000146602810006712i</v>
      </c>
      <c r="L1323" t="str">
        <f t="shared" si="371"/>
        <v>0.00025-3.67817209892698i</v>
      </c>
      <c r="M1323" t="str">
        <f t="shared" si="372"/>
        <v>0.0025-0.973633790892436i</v>
      </c>
      <c r="N1323">
        <f t="shared" si="373"/>
        <v>90.843602301316267</v>
      </c>
      <c r="O1323">
        <f t="shared" si="374"/>
        <v>46.645626808870645</v>
      </c>
      <c r="P1323" s="3">
        <f t="shared" si="375"/>
        <v>46.645626808870645</v>
      </c>
      <c r="Q1323" s="3">
        <f t="shared" si="376"/>
        <v>-89.156397698683733</v>
      </c>
      <c r="R1323">
        <f t="shared" si="377"/>
        <v>90.843602301316267</v>
      </c>
      <c r="S1323">
        <f t="shared" si="378"/>
        <v>0.12786678084542952</v>
      </c>
      <c r="T1323">
        <f t="shared" si="361"/>
        <v>46.645626808870645</v>
      </c>
    </row>
    <row r="1324" spans="1:20" x14ac:dyDescent="0.25">
      <c r="A1324">
        <f t="shared" si="362"/>
        <v>806.46363926335562</v>
      </c>
      <c r="B1324">
        <f t="shared" si="379"/>
        <v>128.35267461264218</v>
      </c>
      <c r="C1324" t="str">
        <f t="shared" si="363"/>
        <v>3.16431858293385-214.085677357298i</v>
      </c>
      <c r="D1324" t="str">
        <f t="shared" si="364"/>
        <v>3.47812489175424-123.998764444092i</v>
      </c>
      <c r="E1324" t="str">
        <f t="shared" si="365"/>
        <v>162.469525563454+0.0958088699424477i</v>
      </c>
      <c r="F1324" t="str">
        <f t="shared" si="366"/>
        <v>2.9099098924681-1163.64653585767i</v>
      </c>
      <c r="G1324" t="str">
        <f t="shared" si="367"/>
        <v>0.999999994006065-0.0000774205089052286i</v>
      </c>
      <c r="H1324" t="str">
        <f t="shared" si="368"/>
        <v>470.671644412569+3.09001919664917i</v>
      </c>
      <c r="I1324" t="str">
        <f t="shared" si="369"/>
        <v>33.6175785999063-3708.11102082624i</v>
      </c>
      <c r="K1324" t="str">
        <f t="shared" si="370"/>
        <v>0.0106226592661109-0.000147159618239358i</v>
      </c>
      <c r="L1324" t="str">
        <f t="shared" si="371"/>
        <v>0.00025-3.66424795669155i</v>
      </c>
      <c r="M1324" t="str">
        <f t="shared" si="372"/>
        <v>0.0025-0.969947988536003i</v>
      </c>
      <c r="N1324">
        <f t="shared" si="373"/>
        <v>90.846805358413064</v>
      </c>
      <c r="O1324">
        <f t="shared" si="374"/>
        <v>46.612700951737651</v>
      </c>
      <c r="P1324" s="3">
        <f t="shared" si="375"/>
        <v>46.612700951737651</v>
      </c>
      <c r="Q1324" s="3">
        <f t="shared" si="376"/>
        <v>-89.153194641586936</v>
      </c>
      <c r="R1324">
        <f t="shared" si="377"/>
        <v>90.846805358413064</v>
      </c>
      <c r="S1324">
        <f t="shared" si="378"/>
        <v>0.12835267461264219</v>
      </c>
      <c r="T1324">
        <f t="shared" ref="T1324:T1387" si="380">P1324</f>
        <v>46.612700951737651</v>
      </c>
    </row>
    <row r="1325" spans="1:20" x14ac:dyDescent="0.25">
      <c r="A1325">
        <f t="shared" ref="A1325:A1388" si="381">2*PI()*B1325</f>
        <v>809.52820109255629</v>
      </c>
      <c r="B1325">
        <f t="shared" si="379"/>
        <v>128.84041477617021</v>
      </c>
      <c r="C1325" t="str">
        <f t="shared" ref="C1325:C1388" si="382">IMPRODUCT(D1325,E1325,$C$40,,K1325,$C$41)</f>
        <v>3.16431439408033-213.275498836273i</v>
      </c>
      <c r="D1325" t="str">
        <f t="shared" ref="D1325:D1388" si="383">IMDIV(IMPRODUCT($C$37,$C$38,COMPLEX(1,A1325/$C$38)),IMSUM(-1*A1325*A1325/$C$39,COMPLEX(0,1*A1325)))</f>
        <v>3.47812489093002-123.529357557515i</v>
      </c>
      <c r="E1325" t="str">
        <f t="shared" ref="E1325:E1388" si="384">IMDIV(IMPRODUCT(IMSUM(F1325,G1325),$C$29,H1325),IMSUM(1,I1325))</f>
        <v>162.469525478002+0.0961730162128046i</v>
      </c>
      <c r="F1325" t="str">
        <f t="shared" ref="F1325:F1388" si="385">IMDIV(IMPRODUCT($C$14,$C$15,COMPLEX(1,A1325/$C$15)),IMSUM(-1*A1325*A1325/$C$16,COMPLEX(0,A1325)))</f>
        <v>2.90990989233528-1159.24142017643i</v>
      </c>
      <c r="G1325" t="str">
        <f t="shared" ref="G1325:G1388" si="386">IMDIV(1,COMPLEX(1,A1325*$C$9*$C$10))</f>
        <v>0.999999993960424-0.0000777147068355215i</v>
      </c>
      <c r="H1325" t="str">
        <f t="shared" ref="H1325:H1388" si="387">IMDIV($C$3,IMSUM(K1325,COMPLEX(0,$C$28*A1325)))</f>
        <v>470.672279569311+3.10175800047349i</v>
      </c>
      <c r="I1325" t="str">
        <f t="shared" ref="I1325:I1388" si="388">IMPRODUCT(F1325,$C$29,H1325,$C$31)</f>
        <v>33.6175654907583-3694.07807020026i</v>
      </c>
      <c r="K1325" t="str">
        <f t="shared" ref="K1325:K1388" si="389">IF($C$26&lt;=0,IMDIV(1,IMSUM(IMDIV(1,L1325),1/$C$18)),IMDIV(1,IMSUM(IMDIV(1,L1325),1/$C$18,IMDIV(1,M1325))))</f>
        <v>0.0106226414473138-0.000147718539112267i</v>
      </c>
      <c r="L1325" t="str">
        <f t="shared" ref="L1325:L1388" si="390">IMSUM($C$21/$C$22,IMDIV(1,COMPLEX(0,$C$20*$C$22*A1325)))</f>
        <v>0.00025-3.65037652589316i</v>
      </c>
      <c r="M1325" t="str">
        <f t="shared" ref="M1325:M1388" si="391">IMSUM($C$25/$C$26,IMDIV(1,COMPLEX(0,$C$24*$C$26*A1325)))</f>
        <v>0.0025-0.966276139207017i</v>
      </c>
      <c r="N1325">
        <f t="shared" ref="N1325:N1388" si="392">ABS(R1325)</f>
        <v>90.850020557034128</v>
      </c>
      <c r="O1325">
        <f t="shared" ref="O1325:O1388" si="393">ABS(P1325)</f>
        <v>46.579775231292864</v>
      </c>
      <c r="P1325" s="3">
        <f t="shared" ref="P1325:P1388" si="394">20*LOG10(IMABS(C1325))</f>
        <v>46.579775231292864</v>
      </c>
      <c r="Q1325" s="3">
        <f t="shared" ref="Q1325:Q1388" si="395">IMARGUMENT(C1325)*180/PI()</f>
        <v>-89.149979442965872</v>
      </c>
      <c r="R1325">
        <f t="shared" ref="R1325:R1388" si="396">IF(Q1325&lt;0,Q1325+180,Q1325-180)</f>
        <v>90.850020557034128</v>
      </c>
      <c r="S1325">
        <f t="shared" ref="S1325:S1388" si="397">B1325/1000</f>
        <v>0.1288404147761702</v>
      </c>
      <c r="T1325">
        <f t="shared" si="380"/>
        <v>46.579775231292864</v>
      </c>
    </row>
    <row r="1326" spans="1:20" x14ac:dyDescent="0.25">
      <c r="A1326">
        <f t="shared" si="381"/>
        <v>812.60440825670798</v>
      </c>
      <c r="B1326">
        <f t="shared" ref="B1326:B1389" si="398">B1325*(1+B$42)</f>
        <v>129.33000835231965</v>
      </c>
      <c r="C1326" t="str">
        <f t="shared" si="382"/>
        <v>3.16431017334811-212.468388353863i</v>
      </c>
      <c r="D1326" t="str">
        <f t="shared" si="383"/>
        <v>3.47812489009951-123.061727682218i</v>
      </c>
      <c r="E1326" t="str">
        <f t="shared" si="384"/>
        <v>162.469525391921+0.0965385470690335i</v>
      </c>
      <c r="F1326" t="str">
        <f t="shared" si="385"/>
        <v>2.90990989220146-1154.85298057221i</v>
      </c>
      <c r="G1326" t="str">
        <f t="shared" si="386"/>
        <v>0.999999993914436-0.000078010022717909i</v>
      </c>
      <c r="H1326" t="str">
        <f t="shared" si="387"/>
        <v>470.67291956307+3.11354137433043i</v>
      </c>
      <c r="I1326" t="str">
        <f t="shared" si="388"/>
        <v>33.6175522817097-3680.09826013363i</v>
      </c>
      <c r="K1326" t="str">
        <f t="shared" si="389"/>
        <v>0.0106226234929066-0.000148279580616517i</v>
      </c>
      <c r="L1326" t="str">
        <f t="shared" si="390"/>
        <v>0.00025-3.63655760698661i</v>
      </c>
      <c r="M1326" t="str">
        <f t="shared" si="391"/>
        <v>0.0025-0.962618190084687i</v>
      </c>
      <c r="N1326">
        <f t="shared" si="392"/>
        <v>90.853247942973368</v>
      </c>
      <c r="O1326">
        <f t="shared" si="393"/>
        <v>46.546849648575133</v>
      </c>
      <c r="P1326" s="3">
        <f t="shared" si="394"/>
        <v>46.546849648575133</v>
      </c>
      <c r="Q1326" s="3">
        <f t="shared" si="395"/>
        <v>-89.146752057026632</v>
      </c>
      <c r="R1326">
        <f t="shared" si="396"/>
        <v>90.853247942973368</v>
      </c>
      <c r="S1326">
        <f t="shared" si="397"/>
        <v>0.12933000835231964</v>
      </c>
      <c r="T1326">
        <f t="shared" si="380"/>
        <v>46.546849648575133</v>
      </c>
    </row>
    <row r="1327" spans="1:20" x14ac:dyDescent="0.25">
      <c r="A1327">
        <f t="shared" si="381"/>
        <v>815.69230500808351</v>
      </c>
      <c r="B1327">
        <f t="shared" si="398"/>
        <v>129.82146238405846</v>
      </c>
      <c r="C1327" t="str">
        <f t="shared" si="382"/>
        <v>3.16430592049463-211.664334299498i</v>
      </c>
      <c r="D1327" t="str">
        <f t="shared" si="383"/>
        <v>3.47812488926267-122.595868091189i</v>
      </c>
      <c r="E1327" t="str">
        <f t="shared" si="384"/>
        <v>162.469525305205+0.0969054677820503i</v>
      </c>
      <c r="F1327" t="str">
        <f t="shared" si="385"/>
        <v>2.90990989206663-1150.48115391582i</v>
      </c>
      <c r="G1327" t="str">
        <f t="shared" si="386"/>
        <v>0.999999993868098-0.0000783064608006085i</v>
      </c>
      <c r="H1327" t="str">
        <f t="shared" si="387"/>
        <v>470.673564430692+3.12536948715767i</v>
      </c>
      <c r="I1327" t="str">
        <f t="shared" si="388"/>
        <v>33.6175389719986-3666.17138952217i</v>
      </c>
      <c r="K1327" t="str">
        <f t="shared" si="389"/>
        <v>0.0106226054018577-0.000148842750773132i</v>
      </c>
      <c r="L1327" t="str">
        <f t="shared" si="390"/>
        <v>0.00025-3.62279100118212i</v>
      </c>
      <c r="M1327" t="str">
        <f t="shared" si="391"/>
        <v>0.0025-0.958974088548211i</v>
      </c>
      <c r="N1327">
        <f t="shared" si="392"/>
        <v>90.856487562194701</v>
      </c>
      <c r="O1327">
        <f t="shared" si="393"/>
        <v>46.513924204630854</v>
      </c>
      <c r="P1327" s="3">
        <f t="shared" si="394"/>
        <v>46.513924204630854</v>
      </c>
      <c r="Q1327" s="3">
        <f t="shared" si="395"/>
        <v>-89.143512437805299</v>
      </c>
      <c r="R1327">
        <f t="shared" si="396"/>
        <v>90.856487562194701</v>
      </c>
      <c r="S1327">
        <f t="shared" si="397"/>
        <v>0.12982146238405845</v>
      </c>
      <c r="T1327">
        <f t="shared" si="380"/>
        <v>46.513924204630854</v>
      </c>
    </row>
    <row r="1328" spans="1:20" x14ac:dyDescent="0.25">
      <c r="A1328">
        <f t="shared" si="381"/>
        <v>818.7919357671143</v>
      </c>
      <c r="B1328">
        <f t="shared" si="398"/>
        <v>130.31478394111789</v>
      </c>
      <c r="C1328" t="str">
        <f t="shared" si="382"/>
        <v>3.16430163527558-210.863325106579i</v>
      </c>
      <c r="D1328" t="str">
        <f t="shared" si="383"/>
        <v>3.47812488841947-122.131772082881i</v>
      </c>
      <c r="E1328" t="str">
        <f t="shared" si="384"/>
        <v>162.46952521785+0.0972737836429106i</v>
      </c>
      <c r="F1328" t="str">
        <f t="shared" si="385"/>
        <v>2.90990989193076-1146.12587731708i</v>
      </c>
      <c r="G1328" t="str">
        <f t="shared" si="386"/>
        <v>0.999999993821407-0.0000786040253479807i</v>
      </c>
      <c r="H1328" t="str">
        <f t="shared" si="387"/>
        <v>470.674214209299+3.13724250853003i</v>
      </c>
      <c r="I1328" t="str">
        <f t="shared" si="388"/>
        <v>33.6175255608582-3652.29725802328i</v>
      </c>
      <c r="K1328" t="str">
        <f t="shared" si="389"/>
        <v>0.0106225871731277-0.00014940805763319i</v>
      </c>
      <c r="L1328" t="str">
        <f t="shared" si="390"/>
        <v>0.00025-3.60907651044244i</v>
      </c>
      <c r="M1328" t="str">
        <f t="shared" si="391"/>
        <v>0.0025-0.955343782175938i</v>
      </c>
      <c r="N1328">
        <f t="shared" si="392"/>
        <v>90.85973946083277</v>
      </c>
      <c r="O1328">
        <f t="shared" si="393"/>
        <v>46.480998900514507</v>
      </c>
      <c r="P1328" s="3">
        <f t="shared" si="394"/>
        <v>46.480998900514507</v>
      </c>
      <c r="Q1328" s="3">
        <f t="shared" si="395"/>
        <v>-89.14026053916723</v>
      </c>
      <c r="R1328">
        <f t="shared" si="396"/>
        <v>90.85973946083277</v>
      </c>
      <c r="S1328">
        <f t="shared" si="397"/>
        <v>0.1303147839411179</v>
      </c>
      <c r="T1328">
        <f t="shared" si="380"/>
        <v>46.480998900514507</v>
      </c>
    </row>
    <row r="1329" spans="1:20" x14ac:dyDescent="0.25">
      <c r="A1329">
        <f t="shared" si="381"/>
        <v>821.90334512302923</v>
      </c>
      <c r="B1329">
        <f t="shared" si="398"/>
        <v>130.80998012009414</v>
      </c>
      <c r="C1329" t="str">
        <f t="shared" si="382"/>
        <v>3.16429731744485-210.065349252306i</v>
      </c>
      <c r="D1329" t="str">
        <f t="shared" si="383"/>
        <v>3.47812488756985-121.669432981116i</v>
      </c>
      <c r="E1329" t="str">
        <f t="shared" si="384"/>
        <v>162.469525129851+0.0976434999628955i</v>
      </c>
      <c r="F1329" t="str">
        <f t="shared" si="385"/>
        <v>2.90990989179386-1141.78708812387i</v>
      </c>
      <c r="G1329" t="str">
        <f t="shared" si="386"/>
        <v>0.999999993774361-0.0000789027206405909i</v>
      </c>
      <c r="H1329" t="str">
        <f t="shared" si="387"/>
        <v>470.674868936295+3.14916060866153i</v>
      </c>
      <c r="I1329" t="str">
        <f t="shared" si="388"/>
        <v>33.617512047514-3638.47566605298i</v>
      </c>
      <c r="K1329" t="str">
        <f t="shared" si="389"/>
        <v>0.0106225688056694-0.000149975509277928i</v>
      </c>
      <c r="L1329" t="str">
        <f t="shared" si="390"/>
        <v>0.00025-3.59541393748001i</v>
      </c>
      <c r="M1329" t="str">
        <f t="shared" si="391"/>
        <v>0.0025-0.95172721874471i</v>
      </c>
      <c r="N1329">
        <f t="shared" si="392"/>
        <v>90.86300368519349</v>
      </c>
      <c r="O1329">
        <f t="shared" si="393"/>
        <v>46.44807373728846</v>
      </c>
      <c r="P1329" s="3">
        <f t="shared" si="394"/>
        <v>46.44807373728846</v>
      </c>
      <c r="Q1329" s="3">
        <f t="shared" si="395"/>
        <v>-89.13699631480651</v>
      </c>
      <c r="R1329">
        <f t="shared" si="396"/>
        <v>90.86300368519349</v>
      </c>
      <c r="S1329">
        <f t="shared" si="397"/>
        <v>0.13080998012009415</v>
      </c>
      <c r="T1329">
        <f t="shared" si="380"/>
        <v>46.44807373728846</v>
      </c>
    </row>
    <row r="1330" spans="1:20" x14ac:dyDescent="0.25">
      <c r="A1330">
        <f t="shared" si="381"/>
        <v>825.02657783449683</v>
      </c>
      <c r="B1330">
        <f t="shared" si="398"/>
        <v>131.3070580445505</v>
      </c>
      <c r="C1330" t="str">
        <f t="shared" si="382"/>
        <v>3.16429296675432-209.270395257518i</v>
      </c>
      <c r="D1330" t="str">
        <f t="shared" si="383"/>
        <v>3.47812488671376-121.208844134992i</v>
      </c>
      <c r="E1330" t="str">
        <f t="shared" si="384"/>
        <v>162.469525041203+0.098014622073559i</v>
      </c>
      <c r="F1330" t="str">
        <f t="shared" si="385"/>
        <v>2.90990989165592-1137.46472392124i</v>
      </c>
      <c r="G1330" t="str">
        <f t="shared" si="386"/>
        <v>0.999999993726956-0.0000792025509752706i</v>
      </c>
      <c r="H1330" t="str">
        <f t="shared" si="387"/>
        <v>470.675528649368+3.16112395840817i</v>
      </c>
      <c r="I1330" t="str">
        <f t="shared" si="388"/>
        <v>33.6174984311868-3624.70641478304i</v>
      </c>
      <c r="K1330" t="str">
        <f t="shared" si="389"/>
        <v>0.0106225502984276-0.000150545113818858i</v>
      </c>
      <c r="L1330" t="str">
        <f t="shared" si="390"/>
        <v>0.00025-3.58180308575414i</v>
      </c>
      <c r="M1330" t="str">
        <f t="shared" si="391"/>
        <v>0.0025-0.94812434622904i</v>
      </c>
      <c r="N1330">
        <f t="shared" si="392"/>
        <v>90.86628028175474</v>
      </c>
      <c r="O1330">
        <f t="shared" si="393"/>
        <v>46.41514871602331</v>
      </c>
      <c r="P1330" s="3">
        <f t="shared" si="394"/>
        <v>46.41514871602331</v>
      </c>
      <c r="Q1330" s="3">
        <f t="shared" si="395"/>
        <v>-89.13371971824526</v>
      </c>
      <c r="R1330">
        <f t="shared" si="396"/>
        <v>90.86628028175474</v>
      </c>
      <c r="S1330">
        <f t="shared" si="397"/>
        <v>0.13130705804455051</v>
      </c>
      <c r="T1330">
        <f t="shared" si="380"/>
        <v>46.41514871602331</v>
      </c>
    </row>
    <row r="1331" spans="1:20" x14ac:dyDescent="0.25">
      <c r="A1331">
        <f t="shared" si="381"/>
        <v>828.16167883026799</v>
      </c>
      <c r="B1331">
        <f t="shared" si="398"/>
        <v>131.80602486511981</v>
      </c>
      <c r="C1331" t="str">
        <f t="shared" si="382"/>
        <v>3.16428858295415-208.478451686525i</v>
      </c>
      <c r="D1331" t="str">
        <f t="shared" si="383"/>
        <v>3.47812488585115-120.749998918784i</v>
      </c>
      <c r="E1331" t="str">
        <f t="shared" si="384"/>
        <v>162.469524951903+0.0983871553268446i</v>
      </c>
      <c r="F1331" t="str">
        <f t="shared" si="385"/>
        <v>2.90990989151692-1133.15872253054i</v>
      </c>
      <c r="G1331" t="str">
        <f t="shared" si="386"/>
        <v>0.99999999367919-0.0000795035206651791i</v>
      </c>
      <c r="H1331" t="str">
        <f t="shared" si="387"/>
        <v>470.676193386493+3.17313272926991i</v>
      </c>
      <c r="I1331" t="str">
        <f t="shared" si="388"/>
        <v>33.61748471109-3610.98930613826i</v>
      </c>
      <c r="K1331" t="str">
        <f t="shared" si="389"/>
        <v>0.0106225316503391-0.000151116879397869i</v>
      </c>
      <c r="L1331" t="str">
        <f t="shared" si="390"/>
        <v>0.00025-3.56824375946816i</v>
      </c>
      <c r="M1331" t="str">
        <f t="shared" si="391"/>
        <v>0.0025-0.944535112800401i</v>
      </c>
      <c r="N1331">
        <f t="shared" si="392"/>
        <v>90.869569297166791</v>
      </c>
      <c r="O1331">
        <f t="shared" si="393"/>
        <v>46.382223837797767</v>
      </c>
      <c r="P1331" s="3">
        <f t="shared" si="394"/>
        <v>46.382223837797767</v>
      </c>
      <c r="Q1331" s="3">
        <f t="shared" si="395"/>
        <v>-89.130430702833209</v>
      </c>
      <c r="R1331">
        <f t="shared" si="396"/>
        <v>90.869569297166791</v>
      </c>
      <c r="S1331">
        <f t="shared" si="397"/>
        <v>0.1318060248651198</v>
      </c>
      <c r="T1331">
        <f t="shared" si="380"/>
        <v>46.382223837797767</v>
      </c>
    </row>
    <row r="1332" spans="1:20" x14ac:dyDescent="0.25">
      <c r="A1332">
        <f t="shared" si="381"/>
        <v>831.30869320982299</v>
      </c>
      <c r="B1332">
        <f t="shared" si="398"/>
        <v>132.30688775960726</v>
      </c>
      <c r="C1332" t="str">
        <f t="shared" si="382"/>
        <v>3.16428416579232-207.689507146937i</v>
      </c>
      <c r="D1332" t="str">
        <f t="shared" si="383"/>
        <v>3.47812488498197-120.29289073185i</v>
      </c>
      <c r="E1332" t="str">
        <f t="shared" si="384"/>
        <v>162.469524861945+0.098761105095144i</v>
      </c>
      <c r="F1332" t="str">
        <f t="shared" si="385"/>
        <v>2.90990989137687-1128.86902200849i</v>
      </c>
      <c r="G1332" t="str">
        <f t="shared" si="386"/>
        <v>0.999999993631061-0.0000798056340398658i</v>
      </c>
      <c r="H1332" t="str">
        <f t="shared" si="387"/>
        <v>470.676863185944+3.18518709339368i</v>
      </c>
      <c r="I1332" t="str">
        <f t="shared" si="388"/>
        <v>33.6174708864344-3597.32414279355i</v>
      </c>
      <c r="K1332" t="str">
        <f t="shared" si="389"/>
        <v>0.0106225128603324-0.000151690814187348i</v>
      </c>
      <c r="L1332" t="str">
        <f t="shared" si="390"/>
        <v>0.00025-3.55473576356662i</v>
      </c>
      <c r="M1332" t="str">
        <f t="shared" si="391"/>
        <v>0.0025-0.940959466826455i</v>
      </c>
      <c r="N1332">
        <f t="shared" si="392"/>
        <v>90.872870778253102</v>
      </c>
      <c r="O1332">
        <f t="shared" si="393"/>
        <v>46.349299103698499</v>
      </c>
      <c r="P1332" s="3">
        <f t="shared" si="394"/>
        <v>46.349299103698499</v>
      </c>
      <c r="Q1332" s="3">
        <f t="shared" si="395"/>
        <v>-89.127129221746898</v>
      </c>
      <c r="R1332">
        <f t="shared" si="396"/>
        <v>90.872870778253102</v>
      </c>
      <c r="S1332">
        <f t="shared" si="397"/>
        <v>0.13230688775960725</v>
      </c>
      <c r="T1332">
        <f t="shared" si="380"/>
        <v>46.349299103698499</v>
      </c>
    </row>
    <row r="1333" spans="1:20" x14ac:dyDescent="0.25">
      <c r="A1333">
        <f t="shared" si="381"/>
        <v>834.46766624402039</v>
      </c>
      <c r="B1333">
        <f t="shared" si="398"/>
        <v>132.80965393309378</v>
      </c>
      <c r="C1333" t="str">
        <f t="shared" si="382"/>
        <v>3.16427971501536-206.903550289512i</v>
      </c>
      <c r="D1333" t="str">
        <f t="shared" si="383"/>
        <v>3.47812488410617-119.837512998533i</v>
      </c>
      <c r="E1333" t="str">
        <f t="shared" si="384"/>
        <v>162.469524771327+0.0991364767713672i</v>
      </c>
      <c r="F1333" t="str">
        <f t="shared" si="385"/>
        <v>2.90990989123575-1124.59556064632i</v>
      </c>
      <c r="G1333" t="str">
        <f t="shared" si="386"/>
        <v>0.999999993582565-0.0000801088954453323i</v>
      </c>
      <c r="H1333" t="str">
        <f t="shared" si="387"/>
        <v>470.677538086269+3.19728722357487i</v>
      </c>
      <c r="I1333" t="str">
        <f t="shared" si="388"/>
        <v>33.6174569564205-3583.71072817098i</v>
      </c>
      <c r="K1333" t="str">
        <f t="shared" si="389"/>
        <v>0.0106224939273283-0.00015226692639028i</v>
      </c>
      <c r="L1333" t="str">
        <f t="shared" si="390"/>
        <v>0.00025-3.54127890373244i</v>
      </c>
      <c r="M1333" t="str">
        <f t="shared" si="391"/>
        <v>0.0025-0.937397356870346i</v>
      </c>
      <c r="N1333">
        <f t="shared" si="392"/>
        <v>90.876184772010902</v>
      </c>
      <c r="O1333">
        <f t="shared" si="393"/>
        <v>46.316374514820673</v>
      </c>
      <c r="P1333" s="3">
        <f t="shared" si="394"/>
        <v>46.316374514820673</v>
      </c>
      <c r="Q1333" s="3">
        <f t="shared" si="395"/>
        <v>-89.123815227989098</v>
      </c>
      <c r="R1333">
        <f t="shared" si="396"/>
        <v>90.876184772010902</v>
      </c>
      <c r="S1333">
        <f t="shared" si="397"/>
        <v>0.1328096539330938</v>
      </c>
      <c r="T1333">
        <f t="shared" si="380"/>
        <v>46.316374514820673</v>
      </c>
    </row>
    <row r="1334" spans="1:20" x14ac:dyDescent="0.25">
      <c r="A1334">
        <f t="shared" si="381"/>
        <v>837.63864337574773</v>
      </c>
      <c r="B1334">
        <f t="shared" si="398"/>
        <v>133.31433061803955</v>
      </c>
      <c r="C1334" t="str">
        <f t="shared" si="382"/>
        <v>3.16427523036731-206.120569807976i</v>
      </c>
      <c r="D1334" t="str">
        <f t="shared" si="383"/>
        <v>3.4781248832237-119.383859168073i</v>
      </c>
      <c r="E1334" t="str">
        <f t="shared" si="384"/>
        <v>162.469524680039+0.0995132757690553i</v>
      </c>
      <c r="F1334" t="str">
        <f t="shared" si="385"/>
        <v>2.90990989109355-1120.33827696884i</v>
      </c>
      <c r="G1334" t="str">
        <f t="shared" si="386"/>
        <v>0.9999999935337-0.0000804133092440952i</v>
      </c>
      <c r="H1334" t="str">
        <f t="shared" si="387"/>
        <v>470.678218126329+3.20943329326066i</v>
      </c>
      <c r="I1334" t="str">
        <f t="shared" si="388"/>
        <v>33.6174429202461-3570.14886643712i</v>
      </c>
      <c r="K1334" t="str">
        <f t="shared" si="389"/>
        <v>0.0106224748502389-0.000152845224240366i</v>
      </c>
      <c r="L1334" t="str">
        <f t="shared" si="390"/>
        <v>0.00025-3.52787298638417i</v>
      </c>
      <c r="M1334" t="str">
        <f t="shared" si="391"/>
        <v>0.0025-0.933848731689924i</v>
      </c>
      <c r="N1334">
        <f t="shared" si="392"/>
        <v>90.879511325611631</v>
      </c>
      <c r="O1334">
        <f t="shared" si="393"/>
        <v>46.283450072267286</v>
      </c>
      <c r="P1334" s="3">
        <f t="shared" si="394"/>
        <v>46.283450072267286</v>
      </c>
      <c r="Q1334" s="3">
        <f t="shared" si="395"/>
        <v>-89.120488674388369</v>
      </c>
      <c r="R1334">
        <f t="shared" si="396"/>
        <v>90.879511325611631</v>
      </c>
      <c r="S1334">
        <f t="shared" si="397"/>
        <v>0.13331433061803954</v>
      </c>
      <c r="T1334">
        <f t="shared" si="380"/>
        <v>46.283450072267286</v>
      </c>
    </row>
    <row r="1335" spans="1:20" x14ac:dyDescent="0.25">
      <c r="A1335">
        <f t="shared" si="381"/>
        <v>840.82167022057558</v>
      </c>
      <c r="B1335">
        <f t="shared" si="398"/>
        <v>133.8209250743881</v>
      </c>
      <c r="C1335" t="str">
        <f t="shared" si="382"/>
        <v>3.16427071159077-205.340554438891i</v>
      </c>
      <c r="D1335" t="str">
        <f t="shared" si="383"/>
        <v>3.47812488233451-118.931922714508i</v>
      </c>
      <c r="E1335" t="str">
        <f t="shared" si="384"/>
        <v>162.469524588081+0.0998915075224132i</v>
      </c>
      <c r="F1335" t="str">
        <f t="shared" si="385"/>
        <v>2.90990989095028-1116.09710973359i</v>
      </c>
      <c r="G1335" t="str">
        <f t="shared" si="386"/>
        <v>0.999999993484462-0.0000807188798152484i</v>
      </c>
      <c r="H1335" t="str">
        <f t="shared" si="387"/>
        <v>470.678903345262+3.22162547655165i</v>
      </c>
      <c r="I1335" t="str">
        <f t="shared" si="388"/>
        <v>33.6174287770997-3556.63836250001i</v>
      </c>
      <c r="K1335" t="str">
        <f t="shared" si="389"/>
        <v>0.0106224556279685-0.000153425716002131i</v>
      </c>
      <c r="L1335" t="str">
        <f t="shared" si="390"/>
        <v>0.00025-3.51451781867321i</v>
      </c>
      <c r="M1335" t="str">
        <f t="shared" si="391"/>
        <v>0.0025-0.93031354023703i</v>
      </c>
      <c r="N1335">
        <f t="shared" si="392"/>
        <v>90.882850486401779</v>
      </c>
      <c r="O1335">
        <f t="shared" si="393"/>
        <v>46.250525777150543</v>
      </c>
      <c r="P1335" s="3">
        <f t="shared" si="394"/>
        <v>46.250525777150543</v>
      </c>
      <c r="Q1335" s="3">
        <f t="shared" si="395"/>
        <v>-89.117149513598221</v>
      </c>
      <c r="R1335">
        <f t="shared" si="396"/>
        <v>90.882850486401779</v>
      </c>
      <c r="S1335">
        <f t="shared" si="397"/>
        <v>0.13382092507438809</v>
      </c>
      <c r="T1335">
        <f t="shared" si="380"/>
        <v>46.250525777150543</v>
      </c>
    </row>
    <row r="1336" spans="1:20" x14ac:dyDescent="0.25">
      <c r="A1336">
        <f t="shared" si="381"/>
        <v>844.01679256741375</v>
      </c>
      <c r="B1336">
        <f t="shared" si="398"/>
        <v>134.32944458967077</v>
      </c>
      <c r="C1336" t="str">
        <f t="shared" si="382"/>
        <v>3.16426615842606-204.563492961449i</v>
      </c>
      <c r="D1336" t="str">
        <f t="shared" si="383"/>
        <v>3.47812488143856-118.481697136579i</v>
      </c>
      <c r="E1336" t="str">
        <f t="shared" si="384"/>
        <v>162.469524495446+0.100271177486436i</v>
      </c>
      <c r="F1336" t="str">
        <f t="shared" si="385"/>
        <v>2.90990989080591-1111.87199792997i</v>
      </c>
      <c r="G1336" t="str">
        <f t="shared" si="386"/>
        <v>0.99999999343485-0.0000810256115545264i</v>
      </c>
      <c r="H1336" t="str">
        <f t="shared" si="387"/>
        <v>470.679593782525+3.23386394820498i</v>
      </c>
      <c r="I1336" t="str">
        <f t="shared" si="388"/>
        <v>33.6174145261671-3543.17902200675i</v>
      </c>
      <c r="K1336" t="str">
        <f t="shared" si="389"/>
        <v>0.0106224362594126-0.000154008409971038i</v>
      </c>
      <c r="L1336" t="str">
        <f t="shared" si="390"/>
        <v>0.00025-3.50121320848098i</v>
      </c>
      <c r="M1336" t="str">
        <f t="shared" si="391"/>
        <v>0.0025-0.926791731656733i</v>
      </c>
      <c r="N1336">
        <f t="shared" si="392"/>
        <v>90.88620230190341</v>
      </c>
      <c r="O1336">
        <f t="shared" si="393"/>
        <v>46.217601630590089</v>
      </c>
      <c r="P1336" s="3">
        <f t="shared" si="394"/>
        <v>46.217601630590089</v>
      </c>
      <c r="Q1336" s="3">
        <f t="shared" si="395"/>
        <v>-89.11379769809659</v>
      </c>
      <c r="R1336">
        <f t="shared" si="396"/>
        <v>90.88620230190341</v>
      </c>
      <c r="S1336">
        <f t="shared" si="397"/>
        <v>0.13432944458967078</v>
      </c>
      <c r="T1336">
        <f t="shared" si="380"/>
        <v>46.217601630590089</v>
      </c>
    </row>
    <row r="1337" spans="1:20" x14ac:dyDescent="0.25">
      <c r="A1337">
        <f t="shared" si="381"/>
        <v>847.22405637916995</v>
      </c>
      <c r="B1337">
        <f t="shared" si="398"/>
        <v>134.83989647911153</v>
      </c>
      <c r="C1337" t="str">
        <f t="shared" si="382"/>
        <v>3.16426157061168-203.789374197356i</v>
      </c>
      <c r="D1337" t="str">
        <f t="shared" si="383"/>
        <v>3.47812488053579-118.033175957641i</v>
      </c>
      <c r="E1337" t="str">
        <f t="shared" si="384"/>
        <v>162.469524402131+0.100652291136948i</v>
      </c>
      <c r="F1337" t="str">
        <f t="shared" si="385"/>
        <v>2.90990989066045-1107.66288077833i</v>
      </c>
      <c r="G1337" t="str">
        <f t="shared" si="386"/>
        <v>0.99999999338486-0.0000813335088743678i</v>
      </c>
      <c r="H1337" t="str">
        <f t="shared" si="387"/>
        <v>470.680289477853+3.24614888363622i</v>
      </c>
      <c r="I1337" t="str">
        <f t="shared" si="388"/>
        <v>33.6174001666254-3529.77065134019i</v>
      </c>
      <c r="K1337" t="str">
        <f t="shared" si="389"/>
        <v>0.0106224167434588-0.000154593314473602i</v>
      </c>
      <c r="L1337" t="str">
        <f t="shared" si="390"/>
        <v>0.00025-3.48795896441621i</v>
      </c>
      <c r="M1337" t="str">
        <f t="shared" si="391"/>
        <v>0.0025-0.923283255286643i</v>
      </c>
      <c r="N1337">
        <f t="shared" si="392"/>
        <v>90.889566819814704</v>
      </c>
      <c r="O1337">
        <f t="shared" si="393"/>
        <v>46.184677633714941</v>
      </c>
      <c r="P1337" s="3">
        <f t="shared" si="394"/>
        <v>46.184677633714941</v>
      </c>
      <c r="Q1337" s="3">
        <f t="shared" si="395"/>
        <v>-89.110433180185296</v>
      </c>
      <c r="R1337">
        <f t="shared" si="396"/>
        <v>90.889566819814704</v>
      </c>
      <c r="S1337">
        <f t="shared" si="397"/>
        <v>0.13483989647911154</v>
      </c>
      <c r="T1337">
        <f t="shared" si="380"/>
        <v>46.184677633714941</v>
      </c>
    </row>
    <row r="1338" spans="1:20" x14ac:dyDescent="0.25">
      <c r="A1338">
        <f t="shared" si="381"/>
        <v>850.44350779341096</v>
      </c>
      <c r="B1338">
        <f t="shared" si="398"/>
        <v>135.35228808573217</v>
      </c>
      <c r="C1338" t="str">
        <f t="shared" si="382"/>
        <v>3.16425694788408-203.018187010634i</v>
      </c>
      <c r="D1338" t="str">
        <f t="shared" si="383"/>
        <v>3.47812487962613-117.586352725565i</v>
      </c>
      <c r="E1338" t="str">
        <f t="shared" si="384"/>
        <v>162.469524308129+0.101034853970729i</v>
      </c>
      <c r="F1338" t="str">
        <f t="shared" si="385"/>
        <v>2.90990989051388-1103.46969772909i</v>
      </c>
      <c r="G1338" t="str">
        <f t="shared" si="386"/>
        <v>0.99999999333449-0.0000816425762039781i</v>
      </c>
      <c r="H1338" t="str">
        <f t="shared" si="387"/>
        <v>470.680990471302+3.25848045892209i</v>
      </c>
      <c r="I1338" t="str">
        <f t="shared" si="388"/>
        <v>33.617385697646-3516.4130576165i</v>
      </c>
      <c r="K1338" t="str">
        <f t="shared" si="389"/>
        <v>0.0106223970789859-0.000155180437867496i</v>
      </c>
      <c r="L1338" t="str">
        <f t="shared" si="390"/>
        <v>0.00025-3.47475489581212i</v>
      </c>
      <c r="M1338" t="str">
        <f t="shared" si="391"/>
        <v>0.0025-0.919788060656146i</v>
      </c>
      <c r="N1338">
        <f t="shared" si="392"/>
        <v>90.892944088010694</v>
      </c>
      <c r="O1338">
        <f t="shared" si="393"/>
        <v>46.151753787662003</v>
      </c>
      <c r="P1338" s="3">
        <f t="shared" si="394"/>
        <v>46.151753787662003</v>
      </c>
      <c r="Q1338" s="3">
        <f t="shared" si="395"/>
        <v>-89.107055911989306</v>
      </c>
      <c r="R1338">
        <f t="shared" si="396"/>
        <v>90.892944088010694</v>
      </c>
      <c r="S1338">
        <f t="shared" si="397"/>
        <v>0.13535228808573216</v>
      </c>
      <c r="T1338">
        <f t="shared" si="380"/>
        <v>46.151753787662003</v>
      </c>
    </row>
    <row r="1339" spans="1:20" x14ac:dyDescent="0.25">
      <c r="A1339">
        <f t="shared" si="381"/>
        <v>853.67519312302591</v>
      </c>
      <c r="B1339">
        <f t="shared" si="398"/>
        <v>135.86662678045795</v>
      </c>
      <c r="C1339" t="str">
        <f t="shared" si="382"/>
        <v>3.16425228997779-202.249920307488i</v>
      </c>
      <c r="D1339" t="str">
        <f t="shared" si="383"/>
        <v>3.47812487870955-117.14122101265i</v>
      </c>
      <c r="E1339" t="str">
        <f t="shared" si="384"/>
        <v>162.469524213437+0.101418871505546i</v>
      </c>
      <c r="F1339" t="str">
        <f t="shared" si="385"/>
        <v>2.90990989036619-1099.29238846192i</v>
      </c>
      <c r="G1339" t="str">
        <f t="shared" si="386"/>
        <v>0.999999993283736-0.0000819528179893937i</v>
      </c>
      <c r="H1339" t="str">
        <f t="shared" si="387"/>
        <v>470.681696803221+3.27085885080275i</v>
      </c>
      <c r="I1339" t="str">
        <f t="shared" si="388"/>
        <v>33.6173711183937-3503.1060486823i</v>
      </c>
      <c r="K1339" t="str">
        <f t="shared" si="389"/>
        <v>0.0106223772648644-0.00015576978854167i</v>
      </c>
      <c r="L1339" t="str">
        <f t="shared" si="390"/>
        <v>0.00025-3.46160081272377i</v>
      </c>
      <c r="M1339" t="str">
        <f t="shared" si="391"/>
        <v>0.0025-0.9163060974857i</v>
      </c>
      <c r="N1339">
        <f t="shared" si="392"/>
        <v>90.896334154543794</v>
      </c>
      <c r="O1339">
        <f t="shared" si="393"/>
        <v>46.118830093577316</v>
      </c>
      <c r="P1339" s="3">
        <f t="shared" si="394"/>
        <v>46.118830093577316</v>
      </c>
      <c r="Q1339" s="3">
        <f t="shared" si="395"/>
        <v>-89.103665845456206</v>
      </c>
      <c r="R1339">
        <f t="shared" si="396"/>
        <v>90.896334154543794</v>
      </c>
      <c r="S1339">
        <f t="shared" si="397"/>
        <v>0.13586662678045794</v>
      </c>
      <c r="T1339">
        <f t="shared" si="380"/>
        <v>46.118830093577316</v>
      </c>
    </row>
    <row r="1340" spans="1:20" x14ac:dyDescent="0.25">
      <c r="A1340">
        <f t="shared" si="381"/>
        <v>856.91915885689343</v>
      </c>
      <c r="B1340">
        <f t="shared" si="398"/>
        <v>136.3829199622237</v>
      </c>
      <c r="C1340" t="str">
        <f t="shared" si="382"/>
        <v>3.16424759662512-201.484563036125i</v>
      </c>
      <c r="D1340" t="str">
        <f t="shared" si="383"/>
        <v>3.47812487778599-116.697774415527i</v>
      </c>
      <c r="E1340" t="str">
        <f t="shared" si="384"/>
        <v>162.469524118049+0.101804349280256i</v>
      </c>
      <c r="F1340" t="str">
        <f t="shared" si="385"/>
        <v>2.90990989021737-1095.13089288481i</v>
      </c>
      <c r="G1340" t="str">
        <f t="shared" si="386"/>
        <v>0.999999993232595-0.0000822642386935464i</v>
      </c>
      <c r="H1340" t="str">
        <f t="shared" si="387"/>
        <v>470.68240851428+3.28328423668452i</v>
      </c>
      <c r="I1340" t="str">
        <f t="shared" si="388"/>
        <v>33.6173564280281-3489.84943311189i</v>
      </c>
      <c r="K1340" t="str">
        <f t="shared" si="389"/>
        <v>0.0106223572999559-0.000156361374916461i</v>
      </c>
      <c r="L1340" t="str">
        <f t="shared" si="390"/>
        <v>0.00025-3.44849652592525i</v>
      </c>
      <c r="M1340" t="str">
        <f t="shared" si="391"/>
        <v>0.0025-0.912837315686098i</v>
      </c>
      <c r="N1340">
        <f t="shared" si="392"/>
        <v>90.899737067644537</v>
      </c>
      <c r="O1340">
        <f t="shared" si="393"/>
        <v>46.085906552615121</v>
      </c>
      <c r="P1340" s="3">
        <f t="shared" si="394"/>
        <v>46.085906552615121</v>
      </c>
      <c r="Q1340" s="3">
        <f t="shared" si="395"/>
        <v>-89.100262932355463</v>
      </c>
      <c r="R1340">
        <f t="shared" si="396"/>
        <v>90.899737067644537</v>
      </c>
      <c r="S1340">
        <f t="shared" si="397"/>
        <v>0.13638291996222371</v>
      </c>
      <c r="T1340">
        <f t="shared" si="380"/>
        <v>46.085906552615121</v>
      </c>
    </row>
    <row r="1341" spans="1:20" x14ac:dyDescent="0.25">
      <c r="A1341">
        <f t="shared" si="381"/>
        <v>860.1754516605497</v>
      </c>
      <c r="B1341">
        <f t="shared" si="398"/>
        <v>136.90117505808016</v>
      </c>
      <c r="C1341" t="str">
        <f t="shared" si="382"/>
        <v>3.16424286755661-200.72210418661i</v>
      </c>
      <c r="D1341" t="str">
        <f t="shared" si="383"/>
        <v>3.47812487685539-116.256006555066i</v>
      </c>
      <c r="E1341" t="str">
        <f t="shared" si="384"/>
        <v>162.469524021959+0.10219129285492i</v>
      </c>
      <c r="F1341" t="str">
        <f t="shared" si="385"/>
        <v>2.90990989006742-1090.98515113326i</v>
      </c>
      <c r="G1341" t="str">
        <f t="shared" si="386"/>
        <v>0.999999993181065-0.0000825768427963267i</v>
      </c>
      <c r="H1341" t="str">
        <f t="shared" si="387"/>
        <v>470.68312564544+3.29575679464206i</v>
      </c>
      <c r="I1341" t="str">
        <f t="shared" si="388"/>
        <v>33.6173416257013-3476.64302020446i</v>
      </c>
      <c r="K1341" t="str">
        <f t="shared" si="389"/>
        <v>0.0106223371831138-0.000156955205443712i</v>
      </c>
      <c r="L1341" t="str">
        <f t="shared" si="390"/>
        <v>0.00025-3.435441846907i</v>
      </c>
      <c r="M1341" t="str">
        <f t="shared" si="391"/>
        <v>0.0025-0.909381665357733i</v>
      </c>
      <c r="N1341">
        <f t="shared" si="392"/>
        <v>90.903152875722057</v>
      </c>
      <c r="O1341">
        <f t="shared" si="393"/>
        <v>46.052983165938684</v>
      </c>
      <c r="P1341" s="3">
        <f t="shared" si="394"/>
        <v>46.052983165938684</v>
      </c>
      <c r="Q1341" s="3">
        <f t="shared" si="395"/>
        <v>-89.096847124277943</v>
      </c>
      <c r="R1341">
        <f t="shared" si="396"/>
        <v>90.903152875722057</v>
      </c>
      <c r="S1341">
        <f t="shared" si="397"/>
        <v>0.13690117505808017</v>
      </c>
      <c r="T1341">
        <f t="shared" si="380"/>
        <v>46.052983165938684</v>
      </c>
    </row>
    <row r="1342" spans="1:20" x14ac:dyDescent="0.25">
      <c r="A1342">
        <f t="shared" si="381"/>
        <v>863.44411837685982</v>
      </c>
      <c r="B1342">
        <f t="shared" si="398"/>
        <v>137.42139952330086</v>
      </c>
      <c r="C1342" t="str">
        <f t="shared" si="382"/>
        <v>3.16423810250053-199.962532790703i</v>
      </c>
      <c r="D1342" t="str">
        <f t="shared" si="383"/>
        <v>3.47812487591772-115.81591107629i</v>
      </c>
      <c r="E1342" t="str">
        <f t="shared" si="384"/>
        <v>162.469523925164+0.102579707810819i</v>
      </c>
      <c r="F1342" t="str">
        <f t="shared" si="385"/>
        <v>2.90990988991633-1086.85510356938i</v>
      </c>
      <c r="G1342" t="str">
        <f t="shared" si="386"/>
        <v>0.999999993129143-0.0000828906347946488i</v>
      </c>
      <c r="H1342" t="str">
        <f t="shared" si="387"/>
        <v>470.683848237998+3.30827670342102i</v>
      </c>
      <c r="I1342" t="str">
        <f t="shared" si="388"/>
        <v>33.61732671056-3463.48661998149i</v>
      </c>
      <c r="K1342" t="str">
        <f t="shared" si="389"/>
        <v>0.0106223169131823-0.000157551288606877i</v>
      </c>
      <c r="L1342" t="str">
        <f t="shared" si="390"/>
        <v>0.00025-3.42243658787309i</v>
      </c>
      <c r="M1342" t="str">
        <f t="shared" si="391"/>
        <v>0.0025-0.905939096789932i</v>
      </c>
      <c r="N1342">
        <f t="shared" si="392"/>
        <v>90.906581627364815</v>
      </c>
      <c r="O1342">
        <f t="shared" si="393"/>
        <v>46.020059934720067</v>
      </c>
      <c r="P1342" s="3">
        <f t="shared" si="394"/>
        <v>46.020059934720067</v>
      </c>
      <c r="Q1342" s="3">
        <f t="shared" si="395"/>
        <v>-89.093418372635185</v>
      </c>
      <c r="R1342">
        <f t="shared" si="396"/>
        <v>90.906581627364815</v>
      </c>
      <c r="S1342">
        <f t="shared" si="397"/>
        <v>0.13742139952330087</v>
      </c>
      <c r="T1342">
        <f t="shared" si="380"/>
        <v>46.020059934720067</v>
      </c>
    </row>
    <row r="1343" spans="1:20" x14ac:dyDescent="0.25">
      <c r="A1343">
        <f t="shared" si="381"/>
        <v>866.72520602669181</v>
      </c>
      <c r="B1343">
        <f t="shared" si="398"/>
        <v>137.9436008414894</v>
      </c>
      <c r="C1343" t="str">
        <f t="shared" si="382"/>
        <v>3.16423330118333-199.205837921705i</v>
      </c>
      <c r="D1343" t="str">
        <f t="shared" si="383"/>
        <v>3.4781248749729-115.377481648277i</v>
      </c>
      <c r="E1343" t="str">
        <f t="shared" si="384"/>
        <v>162.46952382766+0.10296959975059i</v>
      </c>
      <c r="F1343" t="str">
        <f t="shared" si="385"/>
        <v>2.9099098897641-1082.74069078105i</v>
      </c>
      <c r="G1343" t="str">
        <f t="shared" si="386"/>
        <v>0.999999993076825-0.0000832056192025153i</v>
      </c>
      <c r="H1343" t="str">
        <f t="shared" si="387"/>
        <v>470.68457633354+3.32084414244025i</v>
      </c>
      <c r="I1343" t="str">
        <f t="shared" si="388"/>
        <v>33.617311681742-3450.38004318374i</v>
      </c>
      <c r="K1343" t="str">
        <f t="shared" si="389"/>
        <v>0.0106222964889973-0.000158149632921142i</v>
      </c>
      <c r="L1343" t="str">
        <f t="shared" si="390"/>
        <v>0.00025-3.40948056173849i</v>
      </c>
      <c r="M1343" t="str">
        <f t="shared" si="391"/>
        <v>0.0025-0.902509560460188i</v>
      </c>
      <c r="N1343">
        <f t="shared" si="392"/>
        <v>90.910023371341225</v>
      </c>
      <c r="O1343">
        <f t="shared" si="393"/>
        <v>45.987136860140424</v>
      </c>
      <c r="P1343" s="3">
        <f t="shared" si="394"/>
        <v>45.987136860140424</v>
      </c>
      <c r="Q1343" s="3">
        <f t="shared" si="395"/>
        <v>-89.089976628658775</v>
      </c>
      <c r="R1343">
        <f t="shared" si="396"/>
        <v>90.910023371341225</v>
      </c>
      <c r="S1343">
        <f t="shared" si="397"/>
        <v>0.13794360084148941</v>
      </c>
      <c r="T1343">
        <f t="shared" si="380"/>
        <v>45.987136860140424</v>
      </c>
    </row>
    <row r="1344" spans="1:20" x14ac:dyDescent="0.25">
      <c r="A1344">
        <f t="shared" si="381"/>
        <v>870.01876180959323</v>
      </c>
      <c r="B1344">
        <f t="shared" si="398"/>
        <v>138.46778652468706</v>
      </c>
      <c r="C1344" t="str">
        <f t="shared" si="382"/>
        <v>3.16422846332922-198.452008694286i</v>
      </c>
      <c r="D1344" t="str">
        <f t="shared" si="383"/>
        <v>3.4781248740209-114.940711964072i</v>
      </c>
      <c r="E1344" t="str">
        <f t="shared" si="384"/>
        <v>162.46952372944+0.10336097429829i</v>
      </c>
      <c r="F1344" t="str">
        <f t="shared" si="385"/>
        <v>2.9099098896107-1078.64185358106i</v>
      </c>
      <c r="G1344" t="str">
        <f t="shared" si="386"/>
        <v>0.999999993024109-0.0000835218005510819i</v>
      </c>
      <c r="H1344" t="str">
        <f t="shared" si="387"/>
        <v>470.685309973984+3.33345929179474i</v>
      </c>
      <c r="I1344" t="str">
        <f t="shared" si="388"/>
        <v>33.6172965383806-3437.32310126881i</v>
      </c>
      <c r="K1344" t="str">
        <f t="shared" si="389"/>
        <v>0.0106222759093856-0.00015875024693354i</v>
      </c>
      <c r="L1344" t="str">
        <f t="shared" si="390"/>
        <v>0.00025-3.3965735821264i</v>
      </c>
      <c r="M1344" t="str">
        <f t="shared" si="391"/>
        <v>0.0025-0.899093007033462i</v>
      </c>
      <c r="N1344">
        <f t="shared" si="392"/>
        <v>90.913478156600249</v>
      </c>
      <c r="O1344">
        <f t="shared" si="393"/>
        <v>45.954213943389341</v>
      </c>
      <c r="P1344" s="3">
        <f t="shared" si="394"/>
        <v>45.954213943389341</v>
      </c>
      <c r="Q1344" s="3">
        <f t="shared" si="395"/>
        <v>-89.086521843399751</v>
      </c>
      <c r="R1344">
        <f t="shared" si="396"/>
        <v>90.913478156600249</v>
      </c>
      <c r="S1344">
        <f t="shared" si="397"/>
        <v>0.13846778652468705</v>
      </c>
      <c r="T1344">
        <f t="shared" si="380"/>
        <v>45.954213943389341</v>
      </c>
    </row>
    <row r="1345" spans="1:20" x14ac:dyDescent="0.25">
      <c r="A1345">
        <f t="shared" si="381"/>
        <v>873.32483310446969</v>
      </c>
      <c r="B1345">
        <f t="shared" si="398"/>
        <v>138.99396411348087</v>
      </c>
      <c r="C1345" t="str">
        <f t="shared" si="382"/>
        <v>3.16422358866012-197.701034264348i</v>
      </c>
      <c r="D1345" t="str">
        <f t="shared" si="383"/>
        <v>3.47812487306162-114.505595740598i</v>
      </c>
      <c r="E1345" t="str">
        <f t="shared" si="384"/>
        <v>162.469523630499+0.10375383709947i</v>
      </c>
      <c r="F1345" t="str">
        <f t="shared" si="385"/>
        <v>2.90990988945613-1074.55853300625i</v>
      </c>
      <c r="G1345" t="str">
        <f t="shared" si="386"/>
        <v>0.999999992970991-0.0000838391833887227i</v>
      </c>
      <c r="H1345" t="str">
        <f t="shared" si="387"/>
        <v>470.686049201569+3.34612233225791i</v>
      </c>
      <c r="I1345" t="str">
        <f t="shared" si="388"/>
        <v>33.6172812796028-3424.31560640829i</v>
      </c>
      <c r="K1345" t="str">
        <f t="shared" si="389"/>
        <v>0.010622255173165-0.000159353139223064i</v>
      </c>
      <c r="L1345" t="str">
        <f t="shared" si="390"/>
        <v>0.00025-3.38371546336561i</v>
      </c>
      <c r="M1345" t="str">
        <f t="shared" si="391"/>
        <v>0.0025-0.895689387361488i</v>
      </c>
      <c r="N1345">
        <f t="shared" si="392"/>
        <v>90.916946032271923</v>
      </c>
      <c r="O1345">
        <f t="shared" si="393"/>
        <v>45.921291185665865</v>
      </c>
      <c r="P1345" s="3">
        <f t="shared" si="394"/>
        <v>45.921291185665865</v>
      </c>
      <c r="Q1345" s="3">
        <f t="shared" si="395"/>
        <v>-89.083053967728077</v>
      </c>
      <c r="R1345">
        <f t="shared" si="396"/>
        <v>90.916946032271923</v>
      </c>
      <c r="S1345">
        <f t="shared" si="397"/>
        <v>0.13899396411348086</v>
      </c>
      <c r="T1345">
        <f t="shared" si="380"/>
        <v>45.921291185665865</v>
      </c>
    </row>
    <row r="1346" spans="1:20" x14ac:dyDescent="0.25">
      <c r="A1346">
        <f t="shared" si="381"/>
        <v>876.64346747026673</v>
      </c>
      <c r="B1346">
        <f t="shared" si="398"/>
        <v>139.5221411771121</v>
      </c>
      <c r="C1346" t="str">
        <f t="shared" si="382"/>
        <v>3.16421867689625-196.952903828853i</v>
      </c>
      <c r="D1346" t="str">
        <f t="shared" si="383"/>
        <v>3.47812487209506-114.07212671856i</v>
      </c>
      <c r="E1346" t="str">
        <f t="shared" si="384"/>
        <v>162.469523530832+0.10414819382128i</v>
      </c>
      <c r="F1346" t="str">
        <f t="shared" si="385"/>
        <v>2.90990988930038-1070.4906703167i</v>
      </c>
      <c r="G1346" t="str">
        <f t="shared" si="386"/>
        <v>0.999999992917469-0.0000841577722810956i</v>
      </c>
      <c r="H1346" t="str">
        <f t="shared" si="387"/>
        <v>470.686794058848+3.35883344528399i</v>
      </c>
      <c r="I1346" t="str">
        <f t="shared" si="388"/>
        <v>33.6172659045282-3411.35737148512i</v>
      </c>
      <c r="K1346" t="str">
        <f t="shared" si="389"/>
        <v>0.0106222342791445-0.000159958318400783i</v>
      </c>
      <c r="L1346" t="str">
        <f t="shared" si="390"/>
        <v>0.00025-3.37090602048776i</v>
      </c>
      <c r="M1346" t="str">
        <f t="shared" si="391"/>
        <v>0.0025-0.892298652482052i</v>
      </c>
      <c r="N1346">
        <f t="shared" si="392"/>
        <v>90.920427047668326</v>
      </c>
      <c r="O1346">
        <f t="shared" si="393"/>
        <v>45.888368588177819</v>
      </c>
      <c r="P1346" s="3">
        <f t="shared" si="394"/>
        <v>45.888368588177819</v>
      </c>
      <c r="Q1346" s="3">
        <f t="shared" si="395"/>
        <v>-89.079572952331674</v>
      </c>
      <c r="R1346">
        <f t="shared" si="396"/>
        <v>90.920427047668326</v>
      </c>
      <c r="S1346">
        <f t="shared" si="397"/>
        <v>0.13952214117711209</v>
      </c>
      <c r="T1346">
        <f t="shared" si="380"/>
        <v>45.888368588177819</v>
      </c>
    </row>
    <row r="1347" spans="1:20" x14ac:dyDescent="0.25">
      <c r="A1347">
        <f t="shared" si="381"/>
        <v>879.97471264665376</v>
      </c>
      <c r="B1347">
        <f t="shared" si="398"/>
        <v>140.05232531358513</v>
      </c>
      <c r="C1347" t="str">
        <f t="shared" si="382"/>
        <v>3.16421372775551-196.207606625683i</v>
      </c>
      <c r="D1347" t="str">
        <f t="shared" si="383"/>
        <v>3.47812487112114-113.640298662362i</v>
      </c>
      <c r="E1347" t="str">
        <f t="shared" si="384"/>
        <v>162.469523430435+0.104544050152529i</v>
      </c>
      <c r="F1347" t="str">
        <f t="shared" si="385"/>
        <v>2.90990988914345-1066.43820699483i</v>
      </c>
      <c r="G1347" t="str">
        <f t="shared" si="386"/>
        <v>0.99999999286354-0.000084477571811208i</v>
      </c>
      <c r="H1347" t="str">
        <f t="shared" si="387"/>
        <v>470.687544588703+3.37159281301046i</v>
      </c>
      <c r="I1347" t="str">
        <f t="shared" si="388"/>
        <v>33.617250412268-3398.4482100908i</v>
      </c>
      <c r="K1347" t="str">
        <f t="shared" si="389"/>
        <v>0.010622213226124-0.000160565793109953i</v>
      </c>
      <c r="L1347" t="str">
        <f t="shared" si="390"/>
        <v>0.00025-3.3581450692247i</v>
      </c>
      <c r="M1347" t="str">
        <f t="shared" si="391"/>
        <v>0.0025-0.888920753618305i</v>
      </c>
      <c r="N1347">
        <f t="shared" si="392"/>
        <v>90.923921252283833</v>
      </c>
      <c r="O1347">
        <f t="shared" si="393"/>
        <v>45.855446152142498</v>
      </c>
      <c r="P1347" s="3">
        <f t="shared" si="394"/>
        <v>45.855446152142498</v>
      </c>
      <c r="Q1347" s="3">
        <f t="shared" si="395"/>
        <v>-89.076078747716167</v>
      </c>
      <c r="R1347">
        <f t="shared" si="396"/>
        <v>90.923921252283833</v>
      </c>
      <c r="S1347">
        <f t="shared" si="397"/>
        <v>0.14005232531358514</v>
      </c>
      <c r="T1347">
        <f t="shared" si="380"/>
        <v>45.855446152142498</v>
      </c>
    </row>
    <row r="1348" spans="1:20" x14ac:dyDescent="0.25">
      <c r="A1348">
        <f t="shared" si="381"/>
        <v>883.31861655471107</v>
      </c>
      <c r="B1348">
        <f t="shared" si="398"/>
        <v>140.58452414977677</v>
      </c>
      <c r="C1348" t="str">
        <f t="shared" si="382"/>
        <v>3.1642087409536-195.465131933472i</v>
      </c>
      <c r="D1348" t="str">
        <f t="shared" si="383"/>
        <v>3.4781248701398-113.210105360012i</v>
      </c>
      <c r="E1348" t="str">
        <f t="shared" si="384"/>
        <v>162.469523329302+0.104941411803787i</v>
      </c>
      <c r="F1348" t="str">
        <f t="shared" si="385"/>
        <v>2.90990988898533-1062.4010847446i</v>
      </c>
      <c r="G1348" t="str">
        <f t="shared" si="386"/>
        <v>0.9999999928092-0.0000847985865794826i</v>
      </c>
      <c r="H1348" t="str">
        <f t="shared" si="387"/>
        <v>470.688300834338+3.38440061826109i</v>
      </c>
      <c r="I1348" t="str">
        <f t="shared" si="388"/>
        <v>33.6172348019295-3385.58793652281i</v>
      </c>
      <c r="K1348" t="str">
        <f t="shared" si="389"/>
        <v>0.0106221920128943-0.000161175572026146i</v>
      </c>
      <c r="L1348" t="str">
        <f t="shared" si="390"/>
        <v>0.00025-3.34543242600588i</v>
      </c>
      <c r="M1348" t="str">
        <f t="shared" si="391"/>
        <v>0.0025-0.885555642178029i</v>
      </c>
      <c r="N1348">
        <f t="shared" si="392"/>
        <v>90.927428695795967</v>
      </c>
      <c r="O1348">
        <f t="shared" si="393"/>
        <v>45.822523878786271</v>
      </c>
      <c r="P1348" s="3">
        <f t="shared" si="394"/>
        <v>45.822523878786271</v>
      </c>
      <c r="Q1348" s="3">
        <f t="shared" si="395"/>
        <v>-89.072571304204033</v>
      </c>
      <c r="R1348">
        <f t="shared" si="396"/>
        <v>90.927428695795967</v>
      </c>
      <c r="S1348">
        <f t="shared" si="397"/>
        <v>0.14058452414977676</v>
      </c>
      <c r="T1348">
        <f t="shared" si="380"/>
        <v>45.822523878786271</v>
      </c>
    </row>
    <row r="1349" spans="1:20" x14ac:dyDescent="0.25">
      <c r="A1349">
        <f t="shared" si="381"/>
        <v>886.67522729761902</v>
      </c>
      <c r="B1349">
        <f t="shared" si="398"/>
        <v>141.11874534154592</v>
      </c>
      <c r="C1349" t="str">
        <f t="shared" si="382"/>
        <v>3.16420371620403-194.725469071453i</v>
      </c>
      <c r="D1349" t="str">
        <f t="shared" si="383"/>
        <v>3.47812486915099-112.781540623035i</v>
      </c>
      <c r="E1349" t="str">
        <f t="shared" si="384"/>
        <v>162.469523227427+0.105340284507447i</v>
      </c>
      <c r="F1349" t="str">
        <f t="shared" si="385"/>
        <v>2.909909888826-1058.37924549065i</v>
      </c>
      <c r="G1349" t="str">
        <f t="shared" si="386"/>
        <v>0.999999992754446-0.0000851208212038239i</v>
      </c>
      <c r="H1349" t="str">
        <f t="shared" si="387"/>
        <v>470.689062839296+3.39725704454807i</v>
      </c>
      <c r="I1349" t="str">
        <f t="shared" si="388"/>
        <v>33.6172190726124-3372.77636578191i</v>
      </c>
      <c r="K1349" t="str">
        <f t="shared" si="389"/>
        <v>0.0106221706382369-0.000161787663857355i</v>
      </c>
      <c r="L1349" t="str">
        <f t="shared" si="390"/>
        <v>0.00025-3.33276790795565i</v>
      </c>
      <c r="M1349" t="str">
        <f t="shared" si="391"/>
        <v>0.0025-0.882203269752963i</v>
      </c>
      <c r="N1349">
        <f t="shared" si="392"/>
        <v>90.930949428065929</v>
      </c>
      <c r="O1349">
        <f t="shared" si="393"/>
        <v>45.789601769344578</v>
      </c>
      <c r="P1349" s="3">
        <f t="shared" si="394"/>
        <v>45.789601769344578</v>
      </c>
      <c r="Q1349" s="3">
        <f t="shared" si="395"/>
        <v>-89.069050571934071</v>
      </c>
      <c r="R1349">
        <f t="shared" si="396"/>
        <v>90.930949428065929</v>
      </c>
      <c r="S1349">
        <f t="shared" si="397"/>
        <v>0.14111874534154592</v>
      </c>
      <c r="T1349">
        <f t="shared" si="380"/>
        <v>45.789601769344578</v>
      </c>
    </row>
    <row r="1350" spans="1:20" x14ac:dyDescent="0.25">
      <c r="A1350">
        <f t="shared" si="381"/>
        <v>890.04459316134989</v>
      </c>
      <c r="B1350">
        <f t="shared" si="398"/>
        <v>141.65499657384379</v>
      </c>
      <c r="C1350" t="str">
        <f t="shared" si="382"/>
        <v>3.16419865321834-193.988607399317i</v>
      </c>
      <c r="D1350" t="str">
        <f t="shared" si="383"/>
        <v>3.47812486815464-112.354598286384i</v>
      </c>
      <c r="E1350" t="str">
        <f t="shared" si="384"/>
        <v>162.469523124807+0.105740674017846i</v>
      </c>
      <c r="F1350" t="str">
        <f t="shared" si="385"/>
        <v>2.90990988866546-1054.37263137746i</v>
      </c>
      <c r="G1350" t="str">
        <f t="shared" si="386"/>
        <v>0.999999992699275-0.0000854442803196844i</v>
      </c>
      <c r="H1350" t="str">
        <f t="shared" si="387"/>
        <v>470.68983064744+3.41016227607438i</v>
      </c>
      <c r="I1350" t="str">
        <f t="shared" si="388"/>
        <v>33.6172032234071-3360.01331356937i</v>
      </c>
      <c r="K1350" t="str">
        <f t="shared" si="389"/>
        <v>0.0106221491009242-0.000162402077344112i</v>
      </c>
      <c r="L1350" t="str">
        <f t="shared" si="390"/>
        <v>0.00025-3.32015133289066i</v>
      </c>
      <c r="M1350" t="str">
        <f t="shared" si="391"/>
        <v>0.0025-0.878863588118117i</v>
      </c>
      <c r="N1350">
        <f t="shared" si="392"/>
        <v>90.934483499139375</v>
      </c>
      <c r="O1350">
        <f t="shared" si="393"/>
        <v>45.756679825062669</v>
      </c>
      <c r="P1350" s="3">
        <f t="shared" si="394"/>
        <v>45.756679825062669</v>
      </c>
      <c r="Q1350" s="3">
        <f t="shared" si="395"/>
        <v>-89.065516500860625</v>
      </c>
      <c r="R1350">
        <f t="shared" si="396"/>
        <v>90.934483499139375</v>
      </c>
      <c r="S1350">
        <f t="shared" si="397"/>
        <v>0.14165499657384378</v>
      </c>
      <c r="T1350">
        <f t="shared" si="380"/>
        <v>45.756679825062669</v>
      </c>
    </row>
    <row r="1351" spans="1:20" x14ac:dyDescent="0.25">
      <c r="A1351">
        <f t="shared" si="381"/>
        <v>893.42676261536303</v>
      </c>
      <c r="B1351">
        <f t="shared" si="398"/>
        <v>142.19328556082439</v>
      </c>
      <c r="C1351" t="str">
        <f t="shared" si="382"/>
        <v>3.1641935517058-193.254536317045i</v>
      </c>
      <c r="D1351" t="str">
        <f t="shared" si="383"/>
        <v>3.47812486715072-111.929272208349i</v>
      </c>
      <c r="E1351" t="str">
        <f t="shared" si="384"/>
        <v>162.469523021436+0.106142586111314i</v>
      </c>
      <c r="F1351" t="str">
        <f t="shared" si="385"/>
        <v>2.90990988850369-1050.38118476856i</v>
      </c>
      <c r="G1351" t="str">
        <f t="shared" si="386"/>
        <v>0.999999992643684-0.0000857689685801313i</v>
      </c>
      <c r="H1351" t="str">
        <f t="shared" si="387"/>
        <v>470.690604302969+3.42311649773686i</v>
      </c>
      <c r="I1351" t="str">
        <f t="shared" si="388"/>
        <v>33.6171872534001-3347.29859628455i</v>
      </c>
      <c r="K1351" t="str">
        <f t="shared" si="389"/>
        <v>0.0106221273997193-0.000163018821259614i</v>
      </c>
      <c r="L1351" t="str">
        <f t="shared" si="390"/>
        <v>0.00025-3.30758251931726i</v>
      </c>
      <c r="M1351" t="str">
        <f t="shared" si="391"/>
        <v>0.0025-0.875536549231039i</v>
      </c>
      <c r="N1351">
        <f t="shared" si="392"/>
        <v>90.938030959246973</v>
      </c>
      <c r="O1351">
        <f t="shared" si="393"/>
        <v>45.723758047194934</v>
      </c>
      <c r="P1351" s="3">
        <f t="shared" si="394"/>
        <v>45.723758047194934</v>
      </c>
      <c r="Q1351" s="3">
        <f t="shared" si="395"/>
        <v>-89.061969040753027</v>
      </c>
      <c r="R1351">
        <f t="shared" si="396"/>
        <v>90.938030959246973</v>
      </c>
      <c r="S1351">
        <f t="shared" si="397"/>
        <v>0.14219328556082439</v>
      </c>
      <c r="T1351">
        <f t="shared" si="380"/>
        <v>45.723758047194934</v>
      </c>
    </row>
    <row r="1352" spans="1:20" x14ac:dyDescent="0.25">
      <c r="A1352">
        <f t="shared" si="381"/>
        <v>896.82178431330135</v>
      </c>
      <c r="B1352">
        <f t="shared" si="398"/>
        <v>142.73362004595552</v>
      </c>
      <c r="C1352" t="str">
        <f t="shared" si="382"/>
        <v>3.16418841137328-192.523245264758i</v>
      </c>
      <c r="D1352" t="str">
        <f t="shared" si="383"/>
        <v>3.47812486613915-111.505556270472i</v>
      </c>
      <c r="E1352" t="str">
        <f t="shared" si="384"/>
        <v>162.469522917307+0.106546026586283i</v>
      </c>
      <c r="F1352" t="str">
        <f t="shared" si="385"/>
        <v>2.90990988834069-1046.40484824564i</v>
      </c>
      <c r="G1352" t="str">
        <f t="shared" si="386"/>
        <v>0.99999999258767-0.0000860948906559131i</v>
      </c>
      <c r="H1352" t="str">
        <f t="shared" si="387"/>
        <v>470.691383850433+3.43611989512847i</v>
      </c>
      <c r="I1352" t="str">
        <f t="shared" si="388"/>
        <v>33.61717116167-3334.63203102209i</v>
      </c>
      <c r="K1352" t="str">
        <f t="shared" si="389"/>
        <v>0.0106221055333756-0.00016363790440983i</v>
      </c>
      <c r="L1352" t="str">
        <f t="shared" si="390"/>
        <v>0.00025-3.29506128642883i</v>
      </c>
      <c r="M1352" t="str">
        <f t="shared" si="391"/>
        <v>0.0025-0.872222105231164i</v>
      </c>
      <c r="N1352">
        <f t="shared" si="392"/>
        <v>90.941591858804983</v>
      </c>
      <c r="O1352">
        <f t="shared" si="393"/>
        <v>45.690836437005146</v>
      </c>
      <c r="P1352" s="3">
        <f t="shared" si="394"/>
        <v>45.690836437005146</v>
      </c>
      <c r="Q1352" s="3">
        <f t="shared" si="395"/>
        <v>-89.058408141195017</v>
      </c>
      <c r="R1352">
        <f t="shared" si="396"/>
        <v>90.941591858804983</v>
      </c>
      <c r="S1352">
        <f t="shared" si="397"/>
        <v>0.14273362004595552</v>
      </c>
      <c r="T1352">
        <f t="shared" si="380"/>
        <v>45.690836437005146</v>
      </c>
    </row>
    <row r="1353" spans="1:20" x14ac:dyDescent="0.25">
      <c r="A1353">
        <f t="shared" si="381"/>
        <v>900.2297070936919</v>
      </c>
      <c r="B1353">
        <f t="shared" si="398"/>
        <v>143.27600780213015</v>
      </c>
      <c r="C1353" t="str">
        <f t="shared" si="382"/>
        <v>3.16418323192565-191.794723722575i</v>
      </c>
      <c r="D1353" t="str">
        <f t="shared" si="383"/>
        <v>3.47812486511987-111.083444377457i</v>
      </c>
      <c r="E1353" t="str">
        <f t="shared" si="384"/>
        <v>162.469522812416+0.106951001263351i</v>
      </c>
      <c r="F1353" t="str">
        <f t="shared" si="385"/>
        <v>2.90990988817645-1042.44356460776i</v>
      </c>
      <c r="G1353" t="str">
        <f t="shared" si="386"/>
        <v>0.999999992531229-0.0000864220512355279i</v>
      </c>
      <c r="H1353" t="str">
        <f t="shared" si="387"/>
        <v>470.692169334703+3.44917265454075i</v>
      </c>
      <c r="I1353" t="str">
        <f t="shared" si="388"/>
        <v>33.6171549472871-3322.01343556922i</v>
      </c>
      <c r="K1353" t="str">
        <f t="shared" si="389"/>
        <v>0.0106220835006374-0.000164259335633626i</v>
      </c>
      <c r="L1353" t="str">
        <f t="shared" si="390"/>
        <v>0.00025-3.28258745410324i</v>
      </c>
      <c r="M1353" t="str">
        <f t="shared" si="391"/>
        <v>0.0025-0.868920208439089i</v>
      </c>
      <c r="N1353">
        <f t="shared" si="392"/>
        <v>90.945166248416058</v>
      </c>
      <c r="O1353">
        <f t="shared" si="393"/>
        <v>45.657914995766902</v>
      </c>
      <c r="P1353" s="3">
        <f t="shared" si="394"/>
        <v>45.657914995766902</v>
      </c>
      <c r="Q1353" s="3">
        <f t="shared" si="395"/>
        <v>-89.054833751583942</v>
      </c>
      <c r="R1353">
        <f t="shared" si="396"/>
        <v>90.945166248416058</v>
      </c>
      <c r="S1353">
        <f t="shared" si="397"/>
        <v>0.14327600780213015</v>
      </c>
      <c r="T1353">
        <f t="shared" si="380"/>
        <v>45.657914995766902</v>
      </c>
    </row>
    <row r="1354" spans="1:20" x14ac:dyDescent="0.25">
      <c r="A1354">
        <f t="shared" si="381"/>
        <v>903.65057998064799</v>
      </c>
      <c r="B1354">
        <f t="shared" si="398"/>
        <v>143.82045663177826</v>
      </c>
      <c r="C1354" t="str">
        <f t="shared" si="382"/>
        <v>3.16417801306548-191.068961210454i</v>
      </c>
      <c r="D1354" t="str">
        <f t="shared" si="383"/>
        <v>3.47812486409284-110.662930457083i</v>
      </c>
      <c r="E1354" t="str">
        <f t="shared" si="384"/>
        <v>162.469522706757+0.107357515985397i</v>
      </c>
      <c r="F1354" t="str">
        <f t="shared" si="385"/>
        <v>2.90990988801098-1038.49727687054i</v>
      </c>
      <c r="G1354" t="str">
        <f t="shared" si="386"/>
        <v>0.999999992474358-0.0000867504550252894i</v>
      </c>
      <c r="H1354" t="str">
        <f t="shared" si="387"/>
        <v>470.692960801001+3.46227496296672i</v>
      </c>
      <c r="I1354" t="str">
        <f t="shared" si="388"/>
        <v>33.6171386093166-3309.44262840338i</v>
      </c>
      <c r="K1354" t="str">
        <f t="shared" si="389"/>
        <v>0.0106220613002393-0.000164883123802883i</v>
      </c>
      <c r="L1354" t="str">
        <f t="shared" si="390"/>
        <v>0.00025-3.27016084290022i</v>
      </c>
      <c r="M1354" t="str">
        <f t="shared" si="391"/>
        <v>0.0025-0.86563081135594i</v>
      </c>
      <c r="N1354">
        <f t="shared" si="392"/>
        <v>90.94875417886972</v>
      </c>
      <c r="O1354">
        <f t="shared" si="393"/>
        <v>45.624993724763449</v>
      </c>
      <c r="P1354" s="3">
        <f t="shared" si="394"/>
        <v>45.624993724763449</v>
      </c>
      <c r="Q1354" s="3">
        <f t="shared" si="395"/>
        <v>-89.05124582113028</v>
      </c>
      <c r="R1354">
        <f t="shared" si="396"/>
        <v>90.94875417886972</v>
      </c>
      <c r="S1354">
        <f t="shared" si="397"/>
        <v>0.14382045663177825</v>
      </c>
      <c r="T1354">
        <f t="shared" si="380"/>
        <v>45.624993724763449</v>
      </c>
    </row>
    <row r="1355" spans="1:20" x14ac:dyDescent="0.25">
      <c r="A1355">
        <f t="shared" si="381"/>
        <v>907.0844521845745</v>
      </c>
      <c r="B1355">
        <f t="shared" si="398"/>
        <v>144.36697436697901</v>
      </c>
      <c r="C1355" t="str">
        <f t="shared" si="382"/>
        <v>3.16417275449307-190.345947288043i</v>
      </c>
      <c r="D1355" t="str">
        <f t="shared" si="383"/>
        <v>3.47812486305797-110.244008460115i</v>
      </c>
      <c r="E1355" t="str">
        <f t="shared" si="384"/>
        <v>162.469522600328+0.107765576617618i</v>
      </c>
      <c r="F1355" t="str">
        <f t="shared" si="385"/>
        <v>2.90990988784423-1034.56592826529i</v>
      </c>
      <c r="G1355" t="str">
        <f t="shared" si="386"/>
        <v>0.999999992417055-0.0000870801067493955i</v>
      </c>
      <c r="H1355" t="str">
        <f t="shared" si="387"/>
        <v>470.69375829489+3.4754270081032i</v>
      </c>
      <c r="I1355" t="str">
        <f t="shared" si="388"/>
        <v>33.6171221468149-3296.9194286893i</v>
      </c>
      <c r="K1355" t="str">
        <f t="shared" si="389"/>
        <v>0.0106220389309063-0.000165509277822613i</v>
      </c>
      <c r="L1355" t="str">
        <f t="shared" si="390"/>
        <v>0.00025-3.25778127405879i</v>
      </c>
      <c r="M1355" t="str">
        <f t="shared" si="391"/>
        <v>0.0025-0.862353866662622i</v>
      </c>
      <c r="N1355">
        <f t="shared" si="392"/>
        <v>90.95235570114319</v>
      </c>
      <c r="O1355">
        <f t="shared" si="393"/>
        <v>45.592072625287727</v>
      </c>
      <c r="P1355" s="3">
        <f t="shared" si="394"/>
        <v>45.592072625287727</v>
      </c>
      <c r="Q1355" s="3">
        <f t="shared" si="395"/>
        <v>-89.04764429885681</v>
      </c>
      <c r="R1355">
        <f t="shared" si="396"/>
        <v>90.95235570114319</v>
      </c>
      <c r="S1355">
        <f t="shared" si="397"/>
        <v>0.14436697436697901</v>
      </c>
      <c r="T1355">
        <f t="shared" si="380"/>
        <v>45.592072625287727</v>
      </c>
    </row>
    <row r="1356" spans="1:20" x14ac:dyDescent="0.25">
      <c r="A1356">
        <f t="shared" si="381"/>
        <v>910.53137310287582</v>
      </c>
      <c r="B1356">
        <f t="shared" si="398"/>
        <v>144.91556886957352</v>
      </c>
      <c r="C1356" t="str">
        <f t="shared" si="382"/>
        <v>3.16416745590639-189.625671554524i</v>
      </c>
      <c r="D1356" t="str">
        <f t="shared" si="383"/>
        <v>3.47812486201524-109.826672360221i</v>
      </c>
      <c r="E1356" t="str">
        <f t="shared" si="384"/>
        <v>162.469522493119+0.10817518904769i</v>
      </c>
      <c r="F1356" t="str">
        <f t="shared" si="385"/>
        <v>2.9099098876762-1030.64946223824i</v>
      </c>
      <c r="G1356" t="str">
        <f t="shared" si="386"/>
        <v>0.999999992359315-0.0000874110111499961i</v>
      </c>
      <c r="H1356" t="str">
        <f t="shared" si="387"/>
        <v>470.694561862285+3.48862897835356i</v>
      </c>
      <c r="I1356" t="str">
        <f t="shared" si="388"/>
        <v>33.617105558832-3284.44365627667i</v>
      </c>
      <c r="K1356" t="str">
        <f t="shared" si="389"/>
        <v>0.0106220163913537-0.00016613780663108i</v>
      </c>
      <c r="L1356" t="str">
        <f t="shared" si="390"/>
        <v>0.00025-3.24544856949472i</v>
      </c>
      <c r="M1356" t="str">
        <f t="shared" si="391"/>
        <v>0.0025-0.859089327219186i</v>
      </c>
      <c r="N1356">
        <f t="shared" si="392"/>
        <v>90.955970866401842</v>
      </c>
      <c r="O1356">
        <f t="shared" si="393"/>
        <v>45.559151698642282</v>
      </c>
      <c r="P1356" s="3">
        <f t="shared" si="394"/>
        <v>45.559151698642282</v>
      </c>
      <c r="Q1356" s="3">
        <f t="shared" si="395"/>
        <v>-89.044029133598158</v>
      </c>
      <c r="R1356">
        <f t="shared" si="396"/>
        <v>90.955970866401842</v>
      </c>
      <c r="S1356">
        <f t="shared" si="397"/>
        <v>0.14491556886957352</v>
      </c>
      <c r="T1356">
        <f t="shared" si="380"/>
        <v>45.559151698642282</v>
      </c>
    </row>
    <row r="1357" spans="1:20" x14ac:dyDescent="0.25">
      <c r="A1357">
        <f t="shared" si="381"/>
        <v>913.99139232066671</v>
      </c>
      <c r="B1357">
        <f t="shared" si="398"/>
        <v>145.4662480312779</v>
      </c>
      <c r="C1357" t="str">
        <f t="shared" si="382"/>
        <v>3.16416211700115-188.908123648473i</v>
      </c>
      <c r="D1357" t="str">
        <f t="shared" si="383"/>
        <v>3.47812486096456-109.410916153881i</v>
      </c>
      <c r="E1357" t="str">
        <f t="shared" si="384"/>
        <v>162.469522385126+0.108586359185785i</v>
      </c>
      <c r="F1357" t="str">
        <f t="shared" si="385"/>
        <v>2.90990988750691-1026.74782244973i</v>
      </c>
      <c r="G1357" t="str">
        <f t="shared" si="386"/>
        <v>0.999999992301136-0.0000877431729872612i</v>
      </c>
      <c r="H1357" t="str">
        <f t="shared" si="387"/>
        <v>470.69537154945+3.50188106283017i</v>
      </c>
      <c r="I1357" t="str">
        <f t="shared" si="388"/>
        <v>33.6170888444106-3272.01513169749i</v>
      </c>
      <c r="K1357" t="str">
        <f t="shared" si="389"/>
        <v>0.010621993680287-0.000166768719199917i</v>
      </c>
      <c r="L1357" t="str">
        <f t="shared" si="390"/>
        <v>0.00025-3.23316255179788i</v>
      </c>
      <c r="M1357" t="str">
        <f t="shared" si="391"/>
        <v>0.0025-0.855837146064145i</v>
      </c>
      <c r="N1357">
        <f t="shared" si="392"/>
        <v>90.95959972600005</v>
      </c>
      <c r="O1357">
        <f t="shared" si="393"/>
        <v>45.526230946139691</v>
      </c>
      <c r="P1357" s="3">
        <f t="shared" si="394"/>
        <v>45.526230946139691</v>
      </c>
      <c r="Q1357" s="3">
        <f t="shared" si="395"/>
        <v>-89.04040027399995</v>
      </c>
      <c r="R1357">
        <f t="shared" si="396"/>
        <v>90.95959972600005</v>
      </c>
      <c r="S1357">
        <f t="shared" si="397"/>
        <v>0.14546624803127789</v>
      </c>
      <c r="T1357">
        <f t="shared" si="380"/>
        <v>45.526230946139691</v>
      </c>
    </row>
    <row r="1358" spans="1:20" x14ac:dyDescent="0.25">
      <c r="A1358">
        <f t="shared" si="381"/>
        <v>917.46455961148536</v>
      </c>
      <c r="B1358">
        <f t="shared" si="398"/>
        <v>146.01901977379677</v>
      </c>
      <c r="C1358" t="str">
        <f t="shared" si="382"/>
        <v>3.1641567374708-188.193293247706i</v>
      </c>
      <c r="D1358" t="str">
        <f t="shared" si="383"/>
        <v>3.47812485990589-108.996733860301i</v>
      </c>
      <c r="E1358" t="str">
        <f t="shared" si="384"/>
        <v>162.469522276346+0.10899909296469i</v>
      </c>
      <c r="F1358" t="str">
        <f t="shared" si="385"/>
        <v>2.90990988733633-1022.86095277335i</v>
      </c>
      <c r="G1358" t="str">
        <f t="shared" si="386"/>
        <v>0.999999992242513-0.0000880765970394495i</v>
      </c>
      <c r="H1358" t="str">
        <f t="shared" si="387"/>
        <v>470.696187403002+3.51518345135731i</v>
      </c>
      <c r="I1358" t="str">
        <f t="shared" si="388"/>
        <v>33.6170720025864-3259.63367616333i</v>
      </c>
      <c r="K1358" t="str">
        <f t="shared" si="389"/>
        <v>0.0106219707964019-0.000167402024534253i</v>
      </c>
      <c r="L1358" t="str">
        <f t="shared" si="390"/>
        <v>0.00025-3.2209230442298i</v>
      </c>
      <c r="M1358" t="str">
        <f t="shared" si="391"/>
        <v>0.0025-0.852597276413775i</v>
      </c>
      <c r="N1358">
        <f t="shared" si="392"/>
        <v>90.963242331481709</v>
      </c>
      <c r="O1358">
        <f t="shared" si="393"/>
        <v>45.493310369102467</v>
      </c>
      <c r="P1358" s="3">
        <f t="shared" si="394"/>
        <v>45.493310369102467</v>
      </c>
      <c r="Q1358" s="3">
        <f t="shared" si="395"/>
        <v>-89.036757668518291</v>
      </c>
      <c r="R1358">
        <f t="shared" si="396"/>
        <v>90.963242331481709</v>
      </c>
      <c r="S1358">
        <f t="shared" si="397"/>
        <v>0.14601901977379678</v>
      </c>
      <c r="T1358">
        <f t="shared" si="380"/>
        <v>45.493310369102467</v>
      </c>
    </row>
    <row r="1359" spans="1:20" x14ac:dyDescent="0.25">
      <c r="A1359">
        <f t="shared" si="381"/>
        <v>920.95092493800905</v>
      </c>
      <c r="B1359">
        <f t="shared" si="398"/>
        <v>146.57389204893721</v>
      </c>
      <c r="C1359" t="str">
        <f t="shared" si="382"/>
        <v>3.16415131700646-187.481170069129i</v>
      </c>
      <c r="D1359" t="str">
        <f t="shared" si="383"/>
        <v>3.47812485883915-108.58411952133i</v>
      </c>
      <c r="E1359" t="str">
        <f t="shared" si="384"/>
        <v>162.46952216677+0.109413396339915i</v>
      </c>
      <c r="F1359" t="str">
        <f t="shared" si="385"/>
        <v>2.90990988716444-1018.98879729517i</v>
      </c>
      <c r="G1359" t="str">
        <f t="shared" si="386"/>
        <v>0.999999992183444-0.0000884112881029771i</v>
      </c>
      <c r="H1359" t="str">
        <f t="shared" si="387"/>
        <v>470.697009469901+3.52853633447339i</v>
      </c>
      <c r="I1359" t="str">
        <f t="shared" si="388"/>
        <v>33.6170550323862-3247.29911156283i</v>
      </c>
      <c r="K1359" t="str">
        <f t="shared" si="389"/>
        <v>0.0106219477383844-0.000168037731672827i</v>
      </c>
      <c r="L1359" t="str">
        <f t="shared" si="390"/>
        <v>0.00025-3.20872987072107i</v>
      </c>
      <c r="M1359" t="str">
        <f t="shared" si="391"/>
        <v>0.0025-0.849369671661459i</v>
      </c>
      <c r="N1359">
        <f t="shared" si="392"/>
        <v>90.966898734580951</v>
      </c>
      <c r="O1359">
        <f t="shared" si="393"/>
        <v>45.460389968863055</v>
      </c>
      <c r="P1359" s="3">
        <f t="shared" si="394"/>
        <v>45.460389968863055</v>
      </c>
      <c r="Q1359" s="3">
        <f t="shared" si="395"/>
        <v>-89.033101265419049</v>
      </c>
      <c r="R1359">
        <f t="shared" si="396"/>
        <v>90.966898734580951</v>
      </c>
      <c r="S1359">
        <f t="shared" si="397"/>
        <v>0.1465738920489372</v>
      </c>
      <c r="T1359">
        <f t="shared" si="380"/>
        <v>45.460389968863055</v>
      </c>
    </row>
    <row r="1360" spans="1:20" x14ac:dyDescent="0.25">
      <c r="A1360">
        <f t="shared" si="381"/>
        <v>924.45053845277357</v>
      </c>
      <c r="B1360">
        <f t="shared" si="398"/>
        <v>147.13087283872318</v>
      </c>
      <c r="C1360" t="str">
        <f t="shared" si="382"/>
        <v>3.16414585529677-186.771743868594i</v>
      </c>
      <c r="D1360" t="str">
        <f t="shared" si="383"/>
        <v>3.47812485776429-108.173067201373i</v>
      </c>
      <c r="E1360" t="str">
        <f t="shared" si="384"/>
        <v>162.469522056393+0.109829275289716i</v>
      </c>
      <c r="F1360" t="str">
        <f t="shared" si="385"/>
        <v>2.90990988699124-1015.13130031294i</v>
      </c>
      <c r="G1360" t="str">
        <f t="shared" si="386"/>
        <v>0.999999992123925-0.0000887472509924863i</v>
      </c>
      <c r="H1360" t="str">
        <f t="shared" si="387"/>
        <v>470.697837797483+3.54193990343396i</v>
      </c>
      <c r="I1360" t="str">
        <f t="shared" si="388"/>
        <v>33.6170379328314-3235.0112604593i</v>
      </c>
      <c r="K1360" t="str">
        <f t="shared" si="389"/>
        <v>0.0106219245049102-0.00016867584968811i</v>
      </c>
      <c r="L1360" t="str">
        <f t="shared" si="390"/>
        <v>0.00025-3.19658285586876i</v>
      </c>
      <c r="M1360" t="str">
        <f t="shared" si="391"/>
        <v>0.0025-0.846154285377023i</v>
      </c>
      <c r="N1360">
        <f t="shared" si="392"/>
        <v>90.970568987222819</v>
      </c>
      <c r="O1360">
        <f t="shared" si="393"/>
        <v>45.427469746764046</v>
      </c>
      <c r="P1360" s="3">
        <f t="shared" si="394"/>
        <v>45.427469746764046</v>
      </c>
      <c r="Q1360" s="3">
        <f t="shared" si="395"/>
        <v>-89.029431012777181</v>
      </c>
      <c r="R1360">
        <f t="shared" si="396"/>
        <v>90.970568987222819</v>
      </c>
      <c r="S1360">
        <f t="shared" si="397"/>
        <v>0.14713087283872317</v>
      </c>
      <c r="T1360">
        <f t="shared" si="380"/>
        <v>45.427469746764046</v>
      </c>
    </row>
    <row r="1361" spans="1:20" x14ac:dyDescent="0.25">
      <c r="A1361">
        <f t="shared" si="381"/>
        <v>927.96345049889419</v>
      </c>
      <c r="B1361">
        <f t="shared" si="398"/>
        <v>147.68997015551034</v>
      </c>
      <c r="C1361" t="str">
        <f t="shared" si="382"/>
        <v>3.16414035202821-186.065004440755i</v>
      </c>
      <c r="D1361" t="str">
        <f t="shared" si="383"/>
        <v>3.47812485668124-107.763570987305i</v>
      </c>
      <c r="E1361" t="str">
        <f t="shared" si="384"/>
        <v>162.469521945212+0.110246735815248i</v>
      </c>
      <c r="F1361" t="str">
        <f t="shared" si="385"/>
        <v>2.90990988681674-1011.28840633527i</v>
      </c>
      <c r="G1361" t="str">
        <f t="shared" si="386"/>
        <v>0.999999992063954-0.0000890844905409151i</v>
      </c>
      <c r="H1361" t="str">
        <f t="shared" si="387"/>
        <v>470.69867243343+3.55539435021401i</v>
      </c>
      <c r="I1361" t="str">
        <f t="shared" si="388"/>
        <v>33.617020702934-3222.76994608794i</v>
      </c>
      <c r="K1361" t="str">
        <f t="shared" si="389"/>
        <v>0.0106219010946452-0.000169316387686426i</v>
      </c>
      <c r="L1361" t="str">
        <f t="shared" si="390"/>
        <v>0.00025-3.18448182493401i</v>
      </c>
      <c r="M1361" t="str">
        <f t="shared" si="391"/>
        <v>0.0025-0.842951071306061i</v>
      </c>
      <c r="N1361">
        <f t="shared" si="392"/>
        <v>90.974253141523775</v>
      </c>
      <c r="O1361">
        <f t="shared" si="393"/>
        <v>45.394549704158479</v>
      </c>
      <c r="P1361" s="3">
        <f t="shared" si="394"/>
        <v>45.394549704158479</v>
      </c>
      <c r="Q1361" s="3">
        <f t="shared" si="395"/>
        <v>-89.025746858476225</v>
      </c>
      <c r="R1361">
        <f t="shared" si="396"/>
        <v>90.974253141523775</v>
      </c>
      <c r="S1361">
        <f t="shared" si="397"/>
        <v>0.14768997015551033</v>
      </c>
      <c r="T1361">
        <f t="shared" si="380"/>
        <v>45.394549704158479</v>
      </c>
    </row>
    <row r="1362" spans="1:20" x14ac:dyDescent="0.25">
      <c r="A1362">
        <f t="shared" si="381"/>
        <v>931.48971161078998</v>
      </c>
      <c r="B1362">
        <f t="shared" si="398"/>
        <v>148.25119204210128</v>
      </c>
      <c r="C1362" t="str">
        <f t="shared" si="382"/>
        <v>3.16413480688478-185.360941618901i</v>
      </c>
      <c r="D1362" t="str">
        <f t="shared" si="383"/>
        <v>3.47812485558996-107.355624988383i</v>
      </c>
      <c r="E1362" t="str">
        <f t="shared" si="384"/>
        <v>162.469521833219+0.110665783940634i</v>
      </c>
      <c r="F1362" t="str">
        <f t="shared" si="385"/>
        <v>2.90990988664089-1007.46006008083i</v>
      </c>
      <c r="G1362" t="str">
        <f t="shared" si="386"/>
        <v>0.999999992003525-0.0000894230115995669i</v>
      </c>
      <c r="H1362" t="str">
        <f t="shared" si="387"/>
        <v>470.699513425802+3.56889986751096i</v>
      </c>
      <c r="I1362" t="str">
        <f t="shared" si="388"/>
        <v>33.6170033416994-3210.57499235346i</v>
      </c>
      <c r="K1362" t="str">
        <f t="shared" si="389"/>
        <v>0.0106218775062449-0.000169959354808074i</v>
      </c>
      <c r="L1362" t="str">
        <f t="shared" si="390"/>
        <v>0.00025-3.17242660383943i</v>
      </c>
      <c r="M1362" t="str">
        <f t="shared" si="391"/>
        <v>0.0025-0.839759983369262i</v>
      </c>
      <c r="N1362">
        <f t="shared" si="392"/>
        <v>90.977951249792682</v>
      </c>
      <c r="O1362">
        <f t="shared" si="393"/>
        <v>45.361629842408931</v>
      </c>
      <c r="P1362" s="3">
        <f t="shared" si="394"/>
        <v>45.361629842408931</v>
      </c>
      <c r="Q1362" s="3">
        <f t="shared" si="395"/>
        <v>-89.022048750207318</v>
      </c>
      <c r="R1362">
        <f t="shared" si="396"/>
        <v>90.977951249792682</v>
      </c>
      <c r="S1362">
        <f t="shared" si="397"/>
        <v>0.14825119204210127</v>
      </c>
      <c r="T1362">
        <f t="shared" si="380"/>
        <v>45.361629842408931</v>
      </c>
    </row>
    <row r="1363" spans="1:20" x14ac:dyDescent="0.25">
      <c r="A1363">
        <f t="shared" si="381"/>
        <v>935.02937251491096</v>
      </c>
      <c r="B1363">
        <f t="shared" si="398"/>
        <v>148.81454657186126</v>
      </c>
      <c r="C1363" t="str">
        <f t="shared" si="382"/>
        <v>3.16412921954796-184.659545274842i</v>
      </c>
      <c r="D1363" t="str">
        <f t="shared" si="383"/>
        <v>3.47812485449035-106.949223336169i</v>
      </c>
      <c r="E1363" t="str">
        <f t="shared" si="384"/>
        <v>162.46952172041+0.111086425713042i</v>
      </c>
      <c r="F1363" t="str">
        <f t="shared" si="385"/>
        <v>2.9099098864637-1003.64620647759i</v>
      </c>
      <c r="G1363" t="str">
        <f t="shared" si="386"/>
        <v>0.999999991942636-0.0000897628190381798i</v>
      </c>
      <c r="H1363" t="str">
        <f t="shared" si="387"/>
        <v>470.700360823009+3.5824566487473i</v>
      </c>
      <c r="I1363" t="str">
        <f t="shared" si="388"/>
        <v>33.6169858481268-3198.42622382746i</v>
      </c>
      <c r="K1363" t="str">
        <f t="shared" si="389"/>
        <v>0.0106218537383549-0.000170604760227458i</v>
      </c>
      <c r="L1363" t="str">
        <f t="shared" si="390"/>
        <v>0.00025-3.16041701916659i</v>
      </c>
      <c r="M1363" t="str">
        <f t="shared" si="391"/>
        <v>0.0025-0.836580975661747i</v>
      </c>
      <c r="N1363">
        <f t="shared" si="392"/>
        <v>90.981663364531059</v>
      </c>
      <c r="O1363">
        <f t="shared" si="393"/>
        <v>45.328710162889095</v>
      </c>
      <c r="P1363" s="3">
        <f t="shared" si="394"/>
        <v>45.328710162889095</v>
      </c>
      <c r="Q1363" s="3">
        <f t="shared" si="395"/>
        <v>-89.018336635468941</v>
      </c>
      <c r="R1363">
        <f t="shared" si="396"/>
        <v>90.981663364531059</v>
      </c>
      <c r="S1363">
        <f t="shared" si="397"/>
        <v>0.14881454657186124</v>
      </c>
      <c r="T1363">
        <f t="shared" si="380"/>
        <v>45.328710162889095</v>
      </c>
    </row>
    <row r="1364" spans="1:20" x14ac:dyDescent="0.25">
      <c r="A1364">
        <f t="shared" si="381"/>
        <v>938.58248413046761</v>
      </c>
      <c r="B1364">
        <f t="shared" si="398"/>
        <v>149.38004184883434</v>
      </c>
      <c r="C1364" t="str">
        <f t="shared" si="382"/>
        <v>3.16412358969699-183.960805318736i</v>
      </c>
      <c r="D1364" t="str">
        <f t="shared" si="383"/>
        <v>3.47812485338238-106.544360184439i</v>
      </c>
      <c r="E1364" t="str">
        <f t="shared" si="384"/>
        <v>162.469521606778+0.111508667202773i</v>
      </c>
      <c r="F1364" t="str">
        <f t="shared" si="385"/>
        <v>2.90990988628517-999.846790661983i</v>
      </c>
      <c r="G1364" t="str">
        <f t="shared" si="386"/>
        <v>0.999999991881284-0.0000901039177449968i</v>
      </c>
      <c r="H1364" t="str">
        <f t="shared" si="387"/>
        <v>470.701214673841+3.59606488807281i</v>
      </c>
      <c r="I1364" t="str">
        <f t="shared" si="388"/>
        <v>33.6169682212055-3186.32346574595i</v>
      </c>
      <c r="K1364" t="str">
        <f t="shared" si="389"/>
        <v>0.0106218297896103-0.000171252613153191i</v>
      </c>
      <c r="L1364" t="str">
        <f t="shared" si="390"/>
        <v>0.00025-3.14845289815361i</v>
      </c>
      <c r="M1364" t="str">
        <f t="shared" si="391"/>
        <v>0.0025-0.833414002452426i</v>
      </c>
      <c r="N1364">
        <f t="shared" si="392"/>
        <v>90.985389538434106</v>
      </c>
      <c r="O1364">
        <f t="shared" si="393"/>
        <v>45.295790666982619</v>
      </c>
      <c r="P1364" s="3">
        <f t="shared" si="394"/>
        <v>45.295790666982619</v>
      </c>
      <c r="Q1364" s="3">
        <f t="shared" si="395"/>
        <v>-89.014610461565894</v>
      </c>
      <c r="R1364">
        <f t="shared" si="396"/>
        <v>90.985389538434106</v>
      </c>
      <c r="S1364">
        <f t="shared" si="397"/>
        <v>0.14938004184883433</v>
      </c>
      <c r="T1364">
        <f t="shared" si="380"/>
        <v>45.295790666982619</v>
      </c>
    </row>
    <row r="1365" spans="1:20" x14ac:dyDescent="0.25">
      <c r="A1365">
        <f t="shared" si="381"/>
        <v>942.14909757016346</v>
      </c>
      <c r="B1365">
        <f t="shared" si="398"/>
        <v>149.94768600785991</v>
      </c>
      <c r="C1365" t="str">
        <f t="shared" si="382"/>
        <v>3.16411791700859-183.264711698952i</v>
      </c>
      <c r="D1365" t="str">
        <f t="shared" si="383"/>
        <v>3.47812485226596-106.141029709099i</v>
      </c>
      <c r="E1365" t="str">
        <f t="shared" si="384"/>
        <v>162.469521492318+0.111932514503385i</v>
      </c>
      <c r="F1365" t="str">
        <f t="shared" si="385"/>
        <v>2.90990988610529-996.061757978129i</v>
      </c>
      <c r="G1365" t="str">
        <f t="shared" si="386"/>
        <v>0.999999991819465-0.0000904463126268364i</v>
      </c>
      <c r="H1365" t="str">
        <f t="shared" si="387"/>
        <v>470.702075027461+3.60972478036773i</v>
      </c>
      <c r="I1365" t="str">
        <f t="shared" si="388"/>
        <v>33.6169504599178-3174.2665440068i</v>
      </c>
      <c r="K1365" t="str">
        <f t="shared" si="389"/>
        <v>0.0106218056586358-0.000171902922828232i</v>
      </c>
      <c r="L1365" t="str">
        <f t="shared" si="390"/>
        <v>0.00025-3.13653406869258i</v>
      </c>
      <c r="M1365" t="str">
        <f t="shared" si="391"/>
        <v>0.0025-0.830259018183327i</v>
      </c>
      <c r="N1365">
        <f t="shared" si="392"/>
        <v>90.989129824391142</v>
      </c>
      <c r="O1365">
        <f t="shared" si="393"/>
        <v>45.262871356083529</v>
      </c>
      <c r="P1365" s="3">
        <f t="shared" si="394"/>
        <v>45.262871356083529</v>
      </c>
      <c r="Q1365" s="3">
        <f t="shared" si="395"/>
        <v>-89.010870175608858</v>
      </c>
      <c r="R1365">
        <f t="shared" si="396"/>
        <v>90.989129824391142</v>
      </c>
      <c r="S1365">
        <f t="shared" si="397"/>
        <v>0.1499476860078599</v>
      </c>
      <c r="T1365">
        <f t="shared" si="380"/>
        <v>45.262871356083529</v>
      </c>
    </row>
    <row r="1366" spans="1:20" x14ac:dyDescent="0.25">
      <c r="A1366">
        <f t="shared" si="381"/>
        <v>945.72926414093013</v>
      </c>
      <c r="B1366">
        <f t="shared" si="398"/>
        <v>150.51748721468979</v>
      </c>
      <c r="C1366" t="str">
        <f t="shared" si="382"/>
        <v>3.16411220115713-182.571254401933i</v>
      </c>
      <c r="D1366" t="str">
        <f t="shared" si="383"/>
        <v>3.47812485114106-105.739226108105i</v>
      </c>
      <c r="E1366" t="str">
        <f t="shared" si="384"/>
        <v>162.469521377023+0.112357973731738i</v>
      </c>
      <c r="F1366" t="str">
        <f t="shared" si="385"/>
        <v>2.90990988592403-992.291053977065i</v>
      </c>
      <c r="G1366" t="str">
        <f t="shared" si="386"/>
        <v>0.999999991757174-0.0000907900086091631i</v>
      </c>
      <c r="H1366" t="str">
        <f t="shared" si="387"/>
        <v>470.702941933396+3.62343652124525i</v>
      </c>
      <c r="I1366" t="str">
        <f t="shared" si="388"/>
        <v>33.6169325632383-3162.25528516722i</v>
      </c>
      <c r="K1366" t="str">
        <f t="shared" si="389"/>
        <v>0.0106217813440459-0.000172555698530008i</v>
      </c>
      <c r="L1366" t="str">
        <f t="shared" si="390"/>
        <v>0.00025-3.12466035932713i</v>
      </c>
      <c r="M1366" t="str">
        <f t="shared" si="391"/>
        <v>0.0025-0.827115977468944i</v>
      </c>
      <c r="N1366">
        <f t="shared" si="392"/>
        <v>90.992884275486475</v>
      </c>
      <c r="O1366">
        <f t="shared" si="393"/>
        <v>45.229952231596677</v>
      </c>
      <c r="P1366" s="3">
        <f t="shared" si="394"/>
        <v>45.229952231596677</v>
      </c>
      <c r="Q1366" s="3">
        <f t="shared" si="395"/>
        <v>-89.007115724513525</v>
      </c>
      <c r="R1366">
        <f t="shared" si="396"/>
        <v>90.992884275486475</v>
      </c>
      <c r="S1366">
        <f t="shared" si="397"/>
        <v>0.1505174872146898</v>
      </c>
      <c r="T1366">
        <f t="shared" si="380"/>
        <v>45.229952231596677</v>
      </c>
    </row>
    <row r="1367" spans="1:20" x14ac:dyDescent="0.25">
      <c r="A1367">
        <f t="shared" si="381"/>
        <v>949.32303534466564</v>
      </c>
      <c r="B1367">
        <f t="shared" si="398"/>
        <v>151.08945366610561</v>
      </c>
      <c r="C1367" t="str">
        <f t="shared" si="382"/>
        <v>3.16410644181437-181.880423452047i</v>
      </c>
      <c r="D1367" t="str">
        <f t="shared" si="383"/>
        <v>3.47812485000757-105.338943601378i</v>
      </c>
      <c r="E1367" t="str">
        <f t="shared" si="384"/>
        <v>162.46952126089+0.11278505102811i</v>
      </c>
      <c r="F1367" t="str">
        <f t="shared" si="385"/>
        <v>2.90990988574139-988.534624415949i</v>
      </c>
      <c r="G1367" t="str">
        <f t="shared" si="386"/>
        <v>0.99999999169441-0.0000911350106361578i</v>
      </c>
      <c r="H1367" t="str">
        <f t="shared" si="387"/>
        <v>470.703815441558+3.63720030705417i</v>
      </c>
      <c r="I1367" t="str">
        <f t="shared" si="388"/>
        <v>33.6169145301334-3150.28951644134i</v>
      </c>
      <c r="K1367" t="str">
        <f t="shared" si="389"/>
        <v>0.0106217568444444-0.000173210949570531i</v>
      </c>
      <c r="L1367" t="str">
        <f t="shared" si="390"/>
        <v>0.00025-3.11283159924998i</v>
      </c>
      <c r="M1367" t="str">
        <f t="shared" si="391"/>
        <v>0.0025-0.823984835095584i</v>
      </c>
      <c r="N1367">
        <f t="shared" si="392"/>
        <v>90.996652944999752</v>
      </c>
      <c r="O1367">
        <f t="shared" si="393"/>
        <v>45.197033294937597</v>
      </c>
      <c r="P1367" s="3">
        <f t="shared" si="394"/>
        <v>45.197033294937597</v>
      </c>
      <c r="Q1367" s="3">
        <f t="shared" si="395"/>
        <v>-89.003347055000248</v>
      </c>
      <c r="R1367">
        <f t="shared" si="396"/>
        <v>90.996652944999752</v>
      </c>
      <c r="S1367">
        <f t="shared" si="397"/>
        <v>0.1510894536661056</v>
      </c>
      <c r="T1367">
        <f t="shared" si="380"/>
        <v>45.197033294937597</v>
      </c>
    </row>
    <row r="1368" spans="1:20" x14ac:dyDescent="0.25">
      <c r="A1368">
        <f t="shared" si="381"/>
        <v>952.93046287897539</v>
      </c>
      <c r="B1368">
        <f t="shared" si="398"/>
        <v>151.66359359003681</v>
      </c>
      <c r="C1368" t="str">
        <f t="shared" si="382"/>
        <v>3.16410063864959-181.192208911438i</v>
      </c>
      <c r="D1368" t="str">
        <f t="shared" si="383"/>
        <v>3.47812484886546-104.94017643072i</v>
      </c>
      <c r="E1368" t="str">
        <f t="shared" si="384"/>
        <v>162.46952114391+0.113213752556283i</v>
      </c>
      <c r="F1368" t="str">
        <f t="shared" si="385"/>
        <v>2.90990988555737-984.79241525728i</v>
      </c>
      <c r="G1368" t="str">
        <f t="shared" si="386"/>
        <v>0.999999991631167-0.0000914813236707897i</v>
      </c>
      <c r="H1368" t="str">
        <f t="shared" si="387"/>
        <v>470.704695602239+3.65101633488187i</v>
      </c>
      <c r="I1368" t="str">
        <f t="shared" si="388"/>
        <v>33.6168963595629-3138.36906569768i</v>
      </c>
      <c r="K1368" t="str">
        <f t="shared" si="389"/>
        <v>0.0106217321584245-0.00017386868529653i</v>
      </c>
      <c r="L1368" t="str">
        <f t="shared" si="390"/>
        <v>0.00025-3.10104761830044i</v>
      </c>
      <c r="M1368" t="str">
        <f t="shared" si="391"/>
        <v>0.0025-0.820865546020707i</v>
      </c>
      <c r="N1368">
        <f t="shared" si="392"/>
        <v>91.000435886407018</v>
      </c>
      <c r="O1368">
        <f t="shared" si="393"/>
        <v>45.164114547532321</v>
      </c>
      <c r="P1368" s="3">
        <f t="shared" si="394"/>
        <v>45.164114547532321</v>
      </c>
      <c r="Q1368" s="3">
        <f t="shared" si="395"/>
        <v>-88.999564113592982</v>
      </c>
      <c r="R1368">
        <f t="shared" si="396"/>
        <v>91.000435886407018</v>
      </c>
      <c r="S1368">
        <f t="shared" si="397"/>
        <v>0.15166359359003681</v>
      </c>
      <c r="T1368">
        <f t="shared" si="380"/>
        <v>45.164114547532321</v>
      </c>
    </row>
    <row r="1369" spans="1:20" x14ac:dyDescent="0.25">
      <c r="A1369">
        <f t="shared" si="381"/>
        <v>956.5515986379155</v>
      </c>
      <c r="B1369">
        <f t="shared" si="398"/>
        <v>152.23991524567896</v>
      </c>
      <c r="C1369" t="str">
        <f t="shared" si="382"/>
        <v>3.1640947913296-180.506600879889i</v>
      </c>
      <c r="D1369" t="str">
        <f t="shared" si="383"/>
        <v>3.47812484771465-104.542918859731i</v>
      </c>
      <c r="E1369" t="str">
        <f t="shared" si="384"/>
        <v>162.469521026079+0.11364408450365i</v>
      </c>
      <c r="F1369" t="str">
        <f t="shared" si="385"/>
        <v>2.90990988537193-981.064372668123i</v>
      </c>
      <c r="G1369" t="str">
        <f t="shared" si="386"/>
        <v>0.999999991567443-0.0000918289526948871i</v>
      </c>
      <c r="H1369" t="str">
        <f t="shared" si="387"/>
        <v>470.705582466115+3.66488480255672i</v>
      </c>
      <c r="I1369" t="str">
        <f t="shared" si="388"/>
        <v>33.6168780504776-3126.49376145669i</v>
      </c>
      <c r="K1369" t="str">
        <f t="shared" si="389"/>
        <v>0.0106217072845687-0.000174528915089568i</v>
      </c>
      <c r="L1369" t="str">
        <f t="shared" si="390"/>
        <v>0.00025-3.08930824696198i</v>
      </c>
      <c r="M1369" t="str">
        <f t="shared" si="391"/>
        <v>0.0025-0.817758065372291i</v>
      </c>
      <c r="N1369">
        <f t="shared" si="392"/>
        <v>91.00423315338108</v>
      </c>
      <c r="O1369">
        <f t="shared" si="393"/>
        <v>45.13119599081773</v>
      </c>
      <c r="P1369" s="3">
        <f t="shared" si="394"/>
        <v>45.13119599081773</v>
      </c>
      <c r="Q1369" s="3">
        <f t="shared" si="395"/>
        <v>-88.99576684661892</v>
      </c>
      <c r="R1369">
        <f t="shared" si="396"/>
        <v>91.00423315338108</v>
      </c>
      <c r="S1369">
        <f t="shared" si="397"/>
        <v>0.15223991524567895</v>
      </c>
      <c r="T1369">
        <f t="shared" si="380"/>
        <v>45.13119599081773</v>
      </c>
    </row>
    <row r="1370" spans="1:20" x14ac:dyDescent="0.25">
      <c r="A1370">
        <f t="shared" si="381"/>
        <v>960.18649471273966</v>
      </c>
      <c r="B1370">
        <f t="shared" si="398"/>
        <v>152.81842692361255</v>
      </c>
      <c r="C1370" t="str">
        <f t="shared" si="382"/>
        <v>3.16408889951879-179.823589494679i</v>
      </c>
      <c r="D1370" t="str">
        <f t="shared" si="383"/>
        <v>3.47812484655509-104.147165173727i</v>
      </c>
      <c r="E1370" t="str">
        <f t="shared" si="384"/>
        <v>162.469520907391+0.11407605308125i</v>
      </c>
      <c r="F1370" t="str">
        <f t="shared" si="385"/>
        <v>2.90990988518509-977.350443019334i</v>
      </c>
      <c r="G1370" t="str">
        <f t="shared" si="386"/>
        <v>0.999999991503234-0.0000921779027092089i</v>
      </c>
      <c r="H1370" t="str">
        <f t="shared" si="387"/>
        <v>470.706476084242+3.67880590865075i</v>
      </c>
      <c r="I1370" t="str">
        <f t="shared" si="388"/>
        <v>33.6168596018197-3114.66343288819i</v>
      </c>
      <c r="K1370" t="str">
        <f t="shared" si="389"/>
        <v>0.0106216822214489-0.000175191648366168i</v>
      </c>
      <c r="L1370" t="str">
        <f t="shared" si="390"/>
        <v>0.00025-3.07761331635982i</v>
      </c>
      <c r="M1370" t="str">
        <f t="shared" si="391"/>
        <v>0.0025-0.814662348448185i</v>
      </c>
      <c r="N1370">
        <f t="shared" si="392"/>
        <v>91.008044799792401</v>
      </c>
      <c r="O1370">
        <f t="shared" si="393"/>
        <v>45.098277626241625</v>
      </c>
      <c r="P1370" s="3">
        <f t="shared" si="394"/>
        <v>45.098277626241625</v>
      </c>
      <c r="Q1370" s="3">
        <f t="shared" si="395"/>
        <v>-88.991955200207599</v>
      </c>
      <c r="R1370">
        <f t="shared" si="396"/>
        <v>91.008044799792401</v>
      </c>
      <c r="S1370">
        <f t="shared" si="397"/>
        <v>0.15281842692361255</v>
      </c>
      <c r="T1370">
        <f t="shared" si="380"/>
        <v>45.098277626241625</v>
      </c>
    </row>
    <row r="1371" spans="1:20" x14ac:dyDescent="0.25">
      <c r="A1371">
        <f t="shared" si="381"/>
        <v>963.83520339264817</v>
      </c>
      <c r="B1371">
        <f t="shared" si="398"/>
        <v>153.39913694592229</v>
      </c>
      <c r="C1371" t="str">
        <f t="shared" si="382"/>
        <v>3.16408296287886-179.14316493044i</v>
      </c>
      <c r="D1371" t="str">
        <f t="shared" si="383"/>
        <v>3.4781248453867-103.752909679658i</v>
      </c>
      <c r="E1371" t="str">
        <f t="shared" si="384"/>
        <v>162.469520787839+0.114509664523959i</v>
      </c>
      <c r="F1371" t="str">
        <f t="shared" si="385"/>
        <v>2.90990988499683-973.650572884789i</v>
      </c>
      <c r="G1371" t="str">
        <f t="shared" si="386"/>
        <v>0.999999991438536-0.0000925281787335175i</v>
      </c>
      <c r="H1371" t="str">
        <f t="shared" si="387"/>
        <v>470.707376508072+3.69277985248275i</v>
      </c>
      <c r="I1371" t="str">
        <f t="shared" si="388"/>
        <v>33.6168410125241-3102.8779098091i</v>
      </c>
      <c r="K1371" t="str">
        <f t="shared" si="389"/>
        <v>0.010621656967626-0.000175856894577942i</v>
      </c>
      <c r="L1371" t="str">
        <f t="shared" si="390"/>
        <v>0.00025-3.06596265825844i</v>
      </c>
      <c r="M1371" t="str">
        <f t="shared" si="391"/>
        <v>0.0025-0.81157835071547i</v>
      </c>
      <c r="N1371">
        <f t="shared" si="392"/>
        <v>91.011870879709676</v>
      </c>
      <c r="O1371">
        <f t="shared" si="393"/>
        <v>45.065359455262744</v>
      </c>
      <c r="P1371" s="3">
        <f t="shared" si="394"/>
        <v>45.065359455262744</v>
      </c>
      <c r="Q1371" s="3">
        <f t="shared" si="395"/>
        <v>-88.988129120290324</v>
      </c>
      <c r="R1371">
        <f t="shared" si="396"/>
        <v>91.011870879709676</v>
      </c>
      <c r="S1371">
        <f t="shared" si="397"/>
        <v>0.1533991369459223</v>
      </c>
      <c r="T1371">
        <f t="shared" si="380"/>
        <v>45.065359455262744</v>
      </c>
    </row>
    <row r="1372" spans="1:20" x14ac:dyDescent="0.25">
      <c r="A1372">
        <f t="shared" si="381"/>
        <v>967.49777716554024</v>
      </c>
      <c r="B1372">
        <f t="shared" si="398"/>
        <v>153.9820536663168</v>
      </c>
      <c r="C1372" t="str">
        <f t="shared" si="382"/>
        <v>3.16407698106891-178.465317399019i</v>
      </c>
      <c r="D1372" t="str">
        <f t="shared" si="383"/>
        <v>3.4781248442094-103.360146706028i</v>
      </c>
      <c r="E1372" t="str">
        <f t="shared" si="384"/>
        <v>162.469520667419+0.114944925090468i</v>
      </c>
      <c r="F1372" t="str">
        <f t="shared" si="385"/>
        <v>2.90990988480712-969.964709040613i</v>
      </c>
      <c r="G1372" t="str">
        <f t="shared" si="386"/>
        <v>0.999999991373345-0.0000928797858066501i</v>
      </c>
      <c r="H1372" t="str">
        <f t="shared" si="387"/>
        <v>470.708283789447+3.7068068341208i</v>
      </c>
      <c r="I1372" t="str">
        <f t="shared" si="388"/>
        <v>33.6168222815177-3091.13702268081i</v>
      </c>
      <c r="K1372" t="str">
        <f t="shared" si="389"/>
        <v>0.01062163152165-0.000176524663211714i</v>
      </c>
      <c r="L1372" t="str">
        <f t="shared" si="390"/>
        <v>0.00025-3.05435610505921i</v>
      </c>
      <c r="M1372" t="str">
        <f t="shared" si="391"/>
        <v>0.0025-0.808506027809789i</v>
      </c>
      <c r="N1372">
        <f t="shared" si="392"/>
        <v>91.01571144740042</v>
      </c>
      <c r="O1372">
        <f t="shared" si="393"/>
        <v>45.032441479351</v>
      </c>
      <c r="P1372" s="3">
        <f t="shared" si="394"/>
        <v>45.032441479351</v>
      </c>
      <c r="Q1372" s="3">
        <f t="shared" si="395"/>
        <v>-88.98428855259958</v>
      </c>
      <c r="R1372">
        <f t="shared" si="396"/>
        <v>91.01571144740042</v>
      </c>
      <c r="S1372">
        <f t="shared" si="397"/>
        <v>0.15398205366631681</v>
      </c>
      <c r="T1372">
        <f t="shared" si="380"/>
        <v>45.032441479351</v>
      </c>
    </row>
    <row r="1373" spans="1:20" x14ac:dyDescent="0.25">
      <c r="A1373">
        <f t="shared" si="381"/>
        <v>971.17426871876933</v>
      </c>
      <c r="B1373">
        <f t="shared" si="398"/>
        <v>154.5671854702488</v>
      </c>
      <c r="C1373" t="str">
        <f t="shared" si="382"/>
        <v>3.1640709537455-177.790037149328i</v>
      </c>
      <c r="D1373" t="str">
        <f t="shared" si="383"/>
        <v>3.47812484302314-102.968870602809i</v>
      </c>
      <c r="E1373" t="str">
        <f t="shared" si="384"/>
        <v>162.469520546123+0.115381841063463i</v>
      </c>
      <c r="F1373" t="str">
        <f t="shared" si="385"/>
        <v>2.90990988461598-966.292798464416i</v>
      </c>
      <c r="G1373" t="str">
        <f t="shared" si="386"/>
        <v>0.999999991307658-0.000093232728986591i</v>
      </c>
      <c r="H1373" t="str">
        <f t="shared" si="387"/>
        <v>470.709197980604+3.72088705438505i</v>
      </c>
      <c r="I1373" t="str">
        <f t="shared" si="388"/>
        <v>33.6168034077194-3079.44060260684i</v>
      </c>
      <c r="K1373" t="str">
        <f t="shared" si="389"/>
        <v>0.0106216058820599-0.000177194963789645i</v>
      </c>
      <c r="L1373" t="str">
        <f t="shared" si="390"/>
        <v>0.00025-3.04279348979798i</v>
      </c>
      <c r="M1373" t="str">
        <f t="shared" si="391"/>
        <v>0.0025-0.805445335534762i</v>
      </c>
      <c r="N1373">
        <f t="shared" si="392"/>
        <v>91.019566557331814</v>
      </c>
      <c r="O1373">
        <f t="shared" si="393"/>
        <v>44.999523699987151</v>
      </c>
      <c r="P1373" s="3">
        <f t="shared" si="394"/>
        <v>44.999523699987151</v>
      </c>
      <c r="Q1373" s="3">
        <f t="shared" si="395"/>
        <v>-88.980433442668186</v>
      </c>
      <c r="R1373">
        <f t="shared" si="396"/>
        <v>91.019566557331814</v>
      </c>
      <c r="S1373">
        <f t="shared" si="397"/>
        <v>0.15456718547024881</v>
      </c>
      <c r="T1373">
        <f t="shared" si="380"/>
        <v>44.999523699987151</v>
      </c>
    </row>
    <row r="1374" spans="1:20" x14ac:dyDescent="0.25">
      <c r="A1374">
        <f t="shared" si="381"/>
        <v>974.8647309399006</v>
      </c>
      <c r="B1374">
        <f t="shared" si="398"/>
        <v>155.15454077503574</v>
      </c>
      <c r="C1374" t="str">
        <f t="shared" si="382"/>
        <v>3.16406488056271-177.117314467218i</v>
      </c>
      <c r="D1374" t="str">
        <f t="shared" si="383"/>
        <v>3.47812484182785-102.579075741363i</v>
      </c>
      <c r="E1374" t="str">
        <f t="shared" si="384"/>
        <v>162.469520423946+0.11582041874968i</v>
      </c>
      <c r="F1374" t="str">
        <f t="shared" si="385"/>
        <v>2.90990988442338-962.634788334533i</v>
      </c>
      <c r="G1374" t="str">
        <f t="shared" si="386"/>
        <v>0.999999991241471-0.0000935870133505459i</v>
      </c>
      <c r="H1374" t="str">
        <f t="shared" si="387"/>
        <v>470.710119134173+3.73502071485034i</v>
      </c>
      <c r="I1374" t="str">
        <f t="shared" si="388"/>
        <v>33.6167843900384-3067.78848133035i</v>
      </c>
      <c r="K1374" t="str">
        <f t="shared" si="389"/>
        <v>0.0106215800473837-0.000177867805869359i</v>
      </c>
      <c r="L1374" t="str">
        <f t="shared" si="390"/>
        <v>0.00025-3.03127464614264i</v>
      </c>
      <c r="M1374" t="str">
        <f t="shared" si="391"/>
        <v>0.0025-0.802396229861286i</v>
      </c>
      <c r="N1374">
        <f t="shared" si="392"/>
        <v>91.02343626417138</v>
      </c>
      <c r="O1374">
        <f t="shared" si="393"/>
        <v>44.966606118663528</v>
      </c>
      <c r="P1374" s="3">
        <f t="shared" si="394"/>
        <v>44.966606118663528</v>
      </c>
      <c r="Q1374" s="3">
        <f t="shared" si="395"/>
        <v>-88.97656373582862</v>
      </c>
      <c r="R1374">
        <f t="shared" si="396"/>
        <v>91.02343626417138</v>
      </c>
      <c r="S1374">
        <f t="shared" si="397"/>
        <v>0.15515454077503574</v>
      </c>
      <c r="T1374">
        <f t="shared" si="380"/>
        <v>44.966606118663528</v>
      </c>
    </row>
    <row r="1375" spans="1:20" x14ac:dyDescent="0.25">
      <c r="A1375">
        <f t="shared" si="381"/>
        <v>978.5692169174722</v>
      </c>
      <c r="B1375">
        <f t="shared" si="398"/>
        <v>155.74412802998089</v>
      </c>
      <c r="C1375" t="str">
        <f t="shared" si="382"/>
        <v>3.16405876117179-176.447139675323i</v>
      </c>
      <c r="D1375" t="str">
        <f t="shared" si="383"/>
        <v>3.47812484062346-102.190756514359i</v>
      </c>
      <c r="E1375" t="str">
        <f t="shared" si="384"/>
        <v>162.469520300883+0.116260664480012i</v>
      </c>
      <c r="F1375" t="str">
        <f t="shared" si="385"/>
        <v>2.90990988422932-958.990626029262i</v>
      </c>
      <c r="G1375" t="str">
        <f t="shared" si="386"/>
        <v>0.99999999117478-0.0000939426439950128i</v>
      </c>
      <c r="H1375" t="str">
        <f t="shared" si="387"/>
        <v>470.711047303198+3.7492080178494i</v>
      </c>
      <c r="I1375" t="str">
        <f t="shared" si="388"/>
        <v>33.6167652273781-3056.18049123185i</v>
      </c>
      <c r="K1375" t="str">
        <f t="shared" si="389"/>
        <v>0.010621554016138-0.000178543199044073i</v>
      </c>
      <c r="L1375" t="str">
        <f t="shared" si="390"/>
        <v>0.00025-3.01979940839075i</v>
      </c>
      <c r="M1375" t="str">
        <f t="shared" si="391"/>
        <v>0.0025-0.799358666926962i</v>
      </c>
      <c r="N1375">
        <f t="shared" si="392"/>
        <v>91.027320622787528</v>
      </c>
      <c r="O1375">
        <f t="shared" si="393"/>
        <v>44.933688736883369</v>
      </c>
      <c r="P1375" s="3">
        <f t="shared" si="394"/>
        <v>44.933688736883369</v>
      </c>
      <c r="Q1375" s="3">
        <f t="shared" si="395"/>
        <v>-88.972679377212472</v>
      </c>
      <c r="R1375">
        <f t="shared" si="396"/>
        <v>91.027320622787528</v>
      </c>
      <c r="S1375">
        <f t="shared" si="397"/>
        <v>0.15574412802998089</v>
      </c>
      <c r="T1375">
        <f t="shared" si="380"/>
        <v>44.933688736883369</v>
      </c>
    </row>
    <row r="1376" spans="1:20" x14ac:dyDescent="0.25">
      <c r="A1376">
        <f t="shared" si="381"/>
        <v>982.28777994175869</v>
      </c>
      <c r="B1376">
        <f t="shared" si="398"/>
        <v>156.33595571649482</v>
      </c>
      <c r="C1376" t="str">
        <f t="shared" si="382"/>
        <v>3.1640525952215-175.779503132933i</v>
      </c>
      <c r="D1376" t="str">
        <f t="shared" si="383"/>
        <v>3.4781248394099-101.803907335696i</v>
      </c>
      <c r="E1376" t="str">
        <f t="shared" si="384"/>
        <v>162.469520176925+0.116702584609588i</v>
      </c>
      <c r="F1376" t="str">
        <f t="shared" si="385"/>
        <v>2.90990988403376-955.3602591261i</v>
      </c>
      <c r="G1376" t="str">
        <f t="shared" si="386"/>
        <v>0.99999999110758-0.0000942996260358569i</v>
      </c>
      <c r="H1376" t="str">
        <f t="shared" si="387"/>
        <v>470.711982541112+3.76344916647488i</v>
      </c>
      <c r="I1376" t="str">
        <f t="shared" si="388"/>
        <v>33.6167459186299-3044.61646532657i</v>
      </c>
      <c r="K1376" t="str">
        <f t="shared" si="389"/>
        <v>0.0106215277868284-0.000179221152942715i</v>
      </c>
      <c r="L1376" t="str">
        <f t="shared" si="390"/>
        <v>0.00025-3.00836761146718i</v>
      </c>
      <c r="M1376" t="str">
        <f t="shared" si="391"/>
        <v>0.0025-0.796332603035432i</v>
      </c>
      <c r="N1376">
        <f t="shared" si="392"/>
        <v>91.031219688250417</v>
      </c>
      <c r="O1376">
        <f t="shared" si="393"/>
        <v>44.900771556161487</v>
      </c>
      <c r="P1376" s="3">
        <f t="shared" si="394"/>
        <v>44.900771556161487</v>
      </c>
      <c r="Q1376" s="3">
        <f t="shared" si="395"/>
        <v>-88.968780311749583</v>
      </c>
      <c r="R1376">
        <f t="shared" si="396"/>
        <v>91.031219688250417</v>
      </c>
      <c r="S1376">
        <f t="shared" si="397"/>
        <v>0.15633595571649483</v>
      </c>
      <c r="T1376">
        <f t="shared" si="380"/>
        <v>44.900771556161487</v>
      </c>
    </row>
    <row r="1377" spans="1:20" x14ac:dyDescent="0.25">
      <c r="A1377">
        <f t="shared" si="381"/>
        <v>986.02047350553744</v>
      </c>
      <c r="B1377">
        <f t="shared" si="398"/>
        <v>156.93003234821751</v>
      </c>
      <c r="C1377" t="str">
        <f t="shared" si="382"/>
        <v>3.16404638235782-175.114395235853i</v>
      </c>
      <c r="D1377" t="str">
        <f t="shared" si="383"/>
        <v>3.4781248381871-101.418522640418i</v>
      </c>
      <c r="E1377" t="str">
        <f t="shared" si="384"/>
        <v>162.469520052068+0.117146185517881i</v>
      </c>
      <c r="F1377" t="str">
        <f t="shared" si="385"/>
        <v>2.90990988383674-951.743635401005i</v>
      </c>
      <c r="G1377" t="str">
        <f t="shared" si="386"/>
        <v>0.99999999103987-0.0000946579646083839i</v>
      </c>
      <c r="H1377" t="str">
        <f t="shared" si="387"/>
        <v>470.712924901764+3.77774436458307i</v>
      </c>
      <c r="I1377" t="str">
        <f t="shared" si="388"/>
        <v>33.6167264626803-3033.09623726227i</v>
      </c>
      <c r="K1377" t="str">
        <f t="shared" si="389"/>
        <v>0.010621501357949-0.000179901677230066i</v>
      </c>
      <c r="L1377" t="str">
        <f t="shared" si="390"/>
        <v>0.00025-2.99697909092167i</v>
      </c>
      <c r="M1377" t="str">
        <f t="shared" si="391"/>
        <v>0.0025-0.793317994655737i</v>
      </c>
      <c r="N1377">
        <f t="shared" si="392"/>
        <v>91.035133515832385</v>
      </c>
      <c r="O1377">
        <f t="shared" si="393"/>
        <v>44.867854578024236</v>
      </c>
      <c r="P1377" s="3">
        <f t="shared" si="394"/>
        <v>44.867854578024236</v>
      </c>
      <c r="Q1377" s="3">
        <f t="shared" si="395"/>
        <v>-88.964866484167615</v>
      </c>
      <c r="R1377">
        <f t="shared" si="396"/>
        <v>91.035133515832385</v>
      </c>
      <c r="S1377">
        <f t="shared" si="397"/>
        <v>0.15693003234821751</v>
      </c>
      <c r="T1377">
        <f t="shared" si="380"/>
        <v>44.867854578024236</v>
      </c>
    </row>
    <row r="1378" spans="1:20" x14ac:dyDescent="0.25">
      <c r="A1378">
        <f t="shared" si="381"/>
        <v>989.76735130485849</v>
      </c>
      <c r="B1378">
        <f t="shared" si="398"/>
        <v>157.52636647114073</v>
      </c>
      <c r="C1378" t="str">
        <f t="shared" si="382"/>
        <v>3.16404012222416-174.45180641626i</v>
      </c>
      <c r="D1378" t="str">
        <f t="shared" si="383"/>
        <v>3.47812483695498-101.034596884636i</v>
      </c>
      <c r="E1378" t="str">
        <f t="shared" si="384"/>
        <v>162.469519926306+0.11759147360878i</v>
      </c>
      <c r="F1378" t="str">
        <f t="shared" si="385"/>
        <v>2.9099098836382-948.140702827629i</v>
      </c>
      <c r="G1378" t="str">
        <f t="shared" si="386"/>
        <v>0.999999990971643-0.000095017664867413i</v>
      </c>
      <c r="H1378" t="str">
        <f t="shared" si="387"/>
        <v>470.713874439412+3.79209381679594i</v>
      </c>
      <c r="I1378" t="str">
        <f t="shared" si="388"/>
        <v>33.616706858405-3021.61964131671i</v>
      </c>
      <c r="K1378" t="str">
        <f t="shared" si="389"/>
        <v>0.0106214747279825-0.000180584781606872i</v>
      </c>
      <c r="L1378" t="str">
        <f t="shared" si="390"/>
        <v>0.00025-2.98563368292655i</v>
      </c>
      <c r="M1378" t="str">
        <f t="shared" si="391"/>
        <v>0.0025-0.790314798421735i</v>
      </c>
      <c r="N1378">
        <f t="shared" si="392"/>
        <v>91.039062161008985</v>
      </c>
      <c r="O1378">
        <f t="shared" si="393"/>
        <v>44.83493780400935</v>
      </c>
      <c r="P1378" s="3">
        <f t="shared" si="394"/>
        <v>44.83493780400935</v>
      </c>
      <c r="Q1378" s="3">
        <f t="shared" si="395"/>
        <v>-88.960937838991015</v>
      </c>
      <c r="R1378">
        <f t="shared" si="396"/>
        <v>91.039062161008985</v>
      </c>
      <c r="S1378">
        <f t="shared" si="397"/>
        <v>0.15752636647114074</v>
      </c>
      <c r="T1378">
        <f t="shared" si="380"/>
        <v>44.83493780400935</v>
      </c>
    </row>
    <row r="1379" spans="1:20" x14ac:dyDescent="0.25">
      <c r="A1379">
        <f t="shared" si="381"/>
        <v>993.52846723981691</v>
      </c>
      <c r="B1379">
        <f t="shared" si="398"/>
        <v>158.12496666373107</v>
      </c>
      <c r="C1379" t="str">
        <f t="shared" si="382"/>
        <v>3.16403381446107-173.791727142571i</v>
      </c>
      <c r="D1379" t="str">
        <f t="shared" si="383"/>
        <v>3.47812483571348-100.652124545451i</v>
      </c>
      <c r="E1379" t="str">
        <f t="shared" si="384"/>
        <v>162.469519799631+0.118038455310731i</v>
      </c>
      <c r="F1379" t="str">
        <f t="shared" si="385"/>
        <v>2.90990988343816-944.551409576575i</v>
      </c>
      <c r="G1379" t="str">
        <f t="shared" si="386"/>
        <v>0.999999990902897-0.0000953787319873523i</v>
      </c>
      <c r="H1379" t="str">
        <f t="shared" si="387"/>
        <v>470.714831208727+3.80649772850438i</v>
      </c>
      <c r="I1379" t="str">
        <f t="shared" si="388"/>
        <v>33.6166871046721-3010.18651239534i</v>
      </c>
      <c r="K1379" t="str">
        <f t="shared" si="389"/>
        <v>0.0106214478954001-0.000181270475809984i</v>
      </c>
      <c r="L1379" t="str">
        <f t="shared" si="390"/>
        <v>0.00025-2.97433122427431i</v>
      </c>
      <c r="M1379" t="str">
        <f t="shared" si="391"/>
        <v>0.0025-0.787322971131437i</v>
      </c>
      <c r="N1379">
        <f t="shared" si="392"/>
        <v>91.043005679459412</v>
      </c>
      <c r="O1379">
        <f t="shared" si="393"/>
        <v>44.802021235666352</v>
      </c>
      <c r="P1379" s="3">
        <f t="shared" si="394"/>
        <v>44.802021235666352</v>
      </c>
      <c r="Q1379" s="3">
        <f t="shared" si="395"/>
        <v>-88.956994320540588</v>
      </c>
      <c r="R1379">
        <f t="shared" si="396"/>
        <v>91.043005679459412</v>
      </c>
      <c r="S1379">
        <f t="shared" si="397"/>
        <v>0.15812496666373108</v>
      </c>
      <c r="T1379">
        <f t="shared" si="380"/>
        <v>44.802021235666352</v>
      </c>
    </row>
    <row r="1380" spans="1:20" x14ac:dyDescent="0.25">
      <c r="A1380">
        <f t="shared" si="381"/>
        <v>997.30387541532821</v>
      </c>
      <c r="B1380">
        <f t="shared" si="398"/>
        <v>158.72584153705324</v>
      </c>
      <c r="C1380" t="str">
        <f t="shared" si="382"/>
        <v>3.16402745870657-173.134147919302i</v>
      </c>
      <c r="D1380" t="str">
        <f t="shared" si="383"/>
        <v>3.47812483446254-100.271100120868i</v>
      </c>
      <c r="E1380" t="str">
        <f t="shared" si="384"/>
        <v>162.469519672039+0.118487137076789i</v>
      </c>
      <c r="F1380" t="str">
        <f t="shared" si="385"/>
        <v>2.90990988323659-940.975704014658i</v>
      </c>
      <c r="G1380" t="str">
        <f t="shared" si="386"/>
        <v>0.999999990833628-0.0000957411711622723i</v>
      </c>
      <c r="H1380" t="str">
        <f t="shared" si="387"/>
        <v>470.715795264795+3.82095630587089i</v>
      </c>
      <c r="I1380" t="str">
        <f t="shared" si="388"/>
        <v>33.6166672003409-2998.79668602888i</v>
      </c>
      <c r="K1380" t="str">
        <f t="shared" si="389"/>
        <v>0.0106214208586614-0.000181958769612481i</v>
      </c>
      <c r="L1380" t="str">
        <f t="shared" si="390"/>
        <v>0.00025-2.96307155237529i</v>
      </c>
      <c r="M1380" t="str">
        <f t="shared" si="391"/>
        <v>0.0025-0.784342469746396i</v>
      </c>
      <c r="N1380">
        <f t="shared" si="392"/>
        <v>91.046964127067298</v>
      </c>
      <c r="O1380">
        <f t="shared" si="393"/>
        <v>44.769104874556398</v>
      </c>
      <c r="P1380" s="3">
        <f t="shared" si="394"/>
        <v>44.769104874556398</v>
      </c>
      <c r="Q1380" s="3">
        <f t="shared" si="395"/>
        <v>-88.953035872932702</v>
      </c>
      <c r="R1380">
        <f t="shared" si="396"/>
        <v>91.046964127067298</v>
      </c>
      <c r="S1380">
        <f t="shared" si="397"/>
        <v>0.15872584153705324</v>
      </c>
      <c r="T1380">
        <f t="shared" si="380"/>
        <v>44.769104874556398</v>
      </c>
    </row>
    <row r="1381" spans="1:20" x14ac:dyDescent="0.25">
      <c r="A1381">
        <f t="shared" si="381"/>
        <v>1001.0936301419064</v>
      </c>
      <c r="B1381">
        <f t="shared" si="398"/>
        <v>159.32899973489404</v>
      </c>
      <c r="C1381" t="str">
        <f t="shared" si="382"/>
        <v>3.16402105459566-172.479059286932i</v>
      </c>
      <c r="D1381" t="str">
        <f t="shared" si="383"/>
        <v>3.47812483320204-99.8915181297241i</v>
      </c>
      <c r="E1381" t="str">
        <f t="shared" si="384"/>
        <v>162.469519543522+0.118937525384719i</v>
      </c>
      <c r="F1381" t="str">
        <f t="shared" si="385"/>
        <v>2.90990988303348-937.413534704148i</v>
      </c>
      <c r="G1381" t="str">
        <f t="shared" si="386"/>
        <v>0.999999990763831-0.0000961049876059811i</v>
      </c>
      <c r="H1381" t="str">
        <f t="shared" si="387"/>
        <v>470.716766663127+3.83546975583232i</v>
      </c>
      <c r="I1381" t="str">
        <f t="shared" si="388"/>
        <v>33.6166471442616-2987.449998371i</v>
      </c>
      <c r="K1381" t="str">
        <f t="shared" si="389"/>
        <v>0.0106213936162142-0.000182649672823796i</v>
      </c>
      <c r="L1381" t="str">
        <f t="shared" si="390"/>
        <v>0.00025-2.95185450525532i</v>
      </c>
      <c r="M1381" t="str">
        <f t="shared" si="391"/>
        <v>0.0025-0.781373251391115i</v>
      </c>
      <c r="N1381">
        <f t="shared" si="392"/>
        <v>91.050937559921351</v>
      </c>
      <c r="O1381">
        <f t="shared" si="393"/>
        <v>44.736188722252415</v>
      </c>
      <c r="P1381" s="3">
        <f t="shared" si="394"/>
        <v>44.736188722252415</v>
      </c>
      <c r="Q1381" s="3">
        <f t="shared" si="395"/>
        <v>-88.949062440078649</v>
      </c>
      <c r="R1381">
        <f t="shared" si="396"/>
        <v>91.050937559921351</v>
      </c>
      <c r="S1381">
        <f t="shared" si="397"/>
        <v>0.15932899973489403</v>
      </c>
      <c r="T1381">
        <f t="shared" si="380"/>
        <v>44.736188722252415</v>
      </c>
    </row>
    <row r="1382" spans="1:20" x14ac:dyDescent="0.25">
      <c r="A1382">
        <f t="shared" si="381"/>
        <v>1004.8977859364456</v>
      </c>
      <c r="B1382">
        <f t="shared" si="398"/>
        <v>159.93444993388664</v>
      </c>
      <c r="C1382" t="str">
        <f t="shared" si="382"/>
        <v>3.16401460176092-171.826451821773i</v>
      </c>
      <c r="D1382" t="str">
        <f t="shared" si="383"/>
        <v>3.47812483193197-99.5133731116045i</v>
      </c>
      <c r="E1382" t="str">
        <f t="shared" si="384"/>
        <v>162.469519414075+0.119389626737126i</v>
      </c>
      <c r="F1382" t="str">
        <f t="shared" si="385"/>
        <v>2.90990988282883-933.86485040205i</v>
      </c>
      <c r="G1382" t="str">
        <f t="shared" si="386"/>
        <v>0.999999990693503-0.0000964701865520993i</v>
      </c>
      <c r="H1382" t="str">
        <f t="shared" si="387"/>
        <v>470.717745459645+3.85003828610288i</v>
      </c>
      <c r="I1382" t="str">
        <f t="shared" si="388"/>
        <v>33.6166269352759-2976.14628619588i</v>
      </c>
      <c r="K1382" t="str">
        <f t="shared" si="389"/>
        <v>0.0106213661664948-0.000183343195289856i</v>
      </c>
      <c r="L1382" t="str">
        <f t="shared" si="390"/>
        <v>0.00025-2.94067992155341i</v>
      </c>
      <c r="M1382" t="str">
        <f t="shared" si="391"/>
        <v>0.0025-0.778415273352375i</v>
      </c>
      <c r="N1382">
        <f t="shared" si="392"/>
        <v>91.054926034316154</v>
      </c>
      <c r="O1382">
        <f t="shared" si="393"/>
        <v>44.703272780339503</v>
      </c>
      <c r="P1382" s="3">
        <f t="shared" si="394"/>
        <v>44.703272780339503</v>
      </c>
      <c r="Q1382" s="3">
        <f t="shared" si="395"/>
        <v>-88.945073965683846</v>
      </c>
      <c r="R1382">
        <f t="shared" si="396"/>
        <v>91.054926034316154</v>
      </c>
      <c r="S1382">
        <f t="shared" si="397"/>
        <v>0.15993444993388664</v>
      </c>
      <c r="T1382">
        <f t="shared" si="380"/>
        <v>44.703272780339503</v>
      </c>
    </row>
    <row r="1383" spans="1:20" x14ac:dyDescent="0.25">
      <c r="A1383">
        <f t="shared" si="381"/>
        <v>1008.7163975230042</v>
      </c>
      <c r="B1383">
        <f t="shared" si="398"/>
        <v>160.54220084363541</v>
      </c>
      <c r="C1383" t="str">
        <f t="shared" si="382"/>
        <v>3.16400809983185-171.17631613582i</v>
      </c>
      <c r="D1383" t="str">
        <f t="shared" si="383"/>
        <v>3.47812483065225-99.1366596267671i</v>
      </c>
      <c r="E1383" t="str">
        <f t="shared" si="384"/>
        <v>162.46951928369+0.119843447661507i</v>
      </c>
      <c r="F1383" t="str">
        <f t="shared" si="385"/>
        <v>2.90990988262264-930.329600059355i</v>
      </c>
      <c r="G1383" t="str">
        <f t="shared" si="386"/>
        <v>0.999999990622639-0.000096836773254135i</v>
      </c>
      <c r="H1383" t="str">
        <f t="shared" si="387"/>
        <v>470.718731710717+3.86466210517682i</v>
      </c>
      <c r="I1383" t="str">
        <f t="shared" si="388"/>
        <v>33.6166065722169-2964.88538689606i</v>
      </c>
      <c r="K1383" t="str">
        <f t="shared" si="389"/>
        <v>0.0106213385079272-0.000184039346893195i</v>
      </c>
      <c r="L1383" t="str">
        <f t="shared" si="390"/>
        <v>0.00025-2.92954764051944i</v>
      </c>
      <c r="M1383" t="str">
        <f t="shared" si="391"/>
        <v>0.0025-0.775468493078674i</v>
      </c>
      <c r="N1383">
        <f t="shared" si="392"/>
        <v>91.058929606752784</v>
      </c>
      <c r="O1383">
        <f t="shared" si="393"/>
        <v>44.67035705041431</v>
      </c>
      <c r="P1383" s="3">
        <f t="shared" si="394"/>
        <v>44.67035705041431</v>
      </c>
      <c r="Q1383" s="3">
        <f t="shared" si="395"/>
        <v>-88.941070393247216</v>
      </c>
      <c r="R1383">
        <f t="shared" si="396"/>
        <v>91.058929606752784</v>
      </c>
      <c r="S1383">
        <f t="shared" si="397"/>
        <v>0.16054220084363541</v>
      </c>
      <c r="T1383">
        <f t="shared" si="380"/>
        <v>44.67035705041431</v>
      </c>
    </row>
    <row r="1384" spans="1:20" x14ac:dyDescent="0.25">
      <c r="A1384">
        <f t="shared" si="381"/>
        <v>1012.5495198335917</v>
      </c>
      <c r="B1384">
        <f t="shared" si="398"/>
        <v>161.15226120684125</v>
      </c>
      <c r="C1384" t="str">
        <f t="shared" si="382"/>
        <v>3.16400154843524-170.528642876632i</v>
      </c>
      <c r="D1384" t="str">
        <f t="shared" si="383"/>
        <v>3.47812482936276-98.7613722560599i</v>
      </c>
      <c r="E1384" t="str">
        <f t="shared" si="384"/>
        <v>162.469519152363+0.120298994710376i</v>
      </c>
      <c r="F1384" t="str">
        <f t="shared" si="385"/>
        <v>2.90990988241487-926.80773282028i</v>
      </c>
      <c r="G1384" t="str">
        <f t="shared" si="386"/>
        <v>0.999999990551236-0.00009720475298556i</v>
      </c>
      <c r="H1384" t="str">
        <f t="shared" si="387"/>
        <v>470.719725473123+3.87934142233157i</v>
      </c>
      <c r="I1384" t="str">
        <f t="shared" si="388"/>
        <v>33.6165860539084-2953.66713847974i</v>
      </c>
      <c r="K1384" t="str">
        <f t="shared" si="389"/>
        <v>0.0106213106389238-0.000184738137553104i</v>
      </c>
      <c r="L1384" t="str">
        <f t="shared" si="390"/>
        <v>0.00025-2.9184575020118i</v>
      </c>
      <c r="M1384" t="str">
        <f t="shared" si="391"/>
        <v>0.0025-0.772532868179595i</v>
      </c>
      <c r="N1384">
        <f t="shared" si="392"/>
        <v>91.062948333939502</v>
      </c>
      <c r="O1384">
        <f t="shared" si="393"/>
        <v>44.637441534085866</v>
      </c>
      <c r="P1384" s="3">
        <f t="shared" si="394"/>
        <v>44.637441534085866</v>
      </c>
      <c r="Q1384" s="3">
        <f t="shared" si="395"/>
        <v>-88.937051666060498</v>
      </c>
      <c r="R1384">
        <f t="shared" si="396"/>
        <v>91.062948333939502</v>
      </c>
      <c r="S1384">
        <f t="shared" si="397"/>
        <v>0.16115226120684126</v>
      </c>
      <c r="T1384">
        <f t="shared" si="380"/>
        <v>44.637441534085866</v>
      </c>
    </row>
    <row r="1385" spans="1:20" x14ac:dyDescent="0.25">
      <c r="A1385">
        <f t="shared" si="381"/>
        <v>1016.3972080089594</v>
      </c>
      <c r="B1385">
        <f t="shared" si="398"/>
        <v>161.76463979942724</v>
      </c>
      <c r="C1385" t="str">
        <f t="shared" si="382"/>
        <v>3.1639949471951-169.883422727189i</v>
      </c>
      <c r="D1385" t="str">
        <f t="shared" si="383"/>
        <v>3.47812482806345-98.3875056008492i</v>
      </c>
      <c r="E1385" t="str">
        <f t="shared" si="384"/>
        <v>162.469519020085+0.120756274461353i</v>
      </c>
      <c r="F1385" t="str">
        <f t="shared" si="385"/>
        <v>2.9099098822055-923.299198021594i</v>
      </c>
      <c r="G1385" t="str">
        <f t="shared" si="386"/>
        <v>0.999999990479289-0.000097574131039885i</v>
      </c>
      <c r="H1385" t="str">
        <f t="shared" si="387"/>
        <v>470.720726804079+3.89407644763009i</v>
      </c>
      <c r="I1385" t="str">
        <f t="shared" si="388"/>
        <v>33.6165653791643-2942.49137956882i</v>
      </c>
      <c r="K1385" t="str">
        <f t="shared" si="389"/>
        <v>0.0106212825578849-0.000185439577225743i</v>
      </c>
      <c r="L1385" t="str">
        <f t="shared" si="390"/>
        <v>0.00025-2.90740934649511i</v>
      </c>
      <c r="M1385" t="str">
        <f t="shared" si="391"/>
        <v>0.0025-0.769608356425179i</v>
      </c>
      <c r="N1385">
        <f t="shared" si="392"/>
        <v>91.066982272792529</v>
      </c>
      <c r="O1385">
        <f t="shared" si="393"/>
        <v>44.604526232975331</v>
      </c>
      <c r="P1385" s="3">
        <f t="shared" si="394"/>
        <v>44.604526232975331</v>
      </c>
      <c r="Q1385" s="3">
        <f t="shared" si="395"/>
        <v>-88.933017727207471</v>
      </c>
      <c r="R1385">
        <f t="shared" si="396"/>
        <v>91.066982272792529</v>
      </c>
      <c r="S1385">
        <f t="shared" si="397"/>
        <v>0.16176463979942723</v>
      </c>
      <c r="T1385">
        <f t="shared" si="380"/>
        <v>44.604526232975331</v>
      </c>
    </row>
    <row r="1386" spans="1:20" x14ac:dyDescent="0.25">
      <c r="A1386">
        <f t="shared" si="381"/>
        <v>1020.2595173993934</v>
      </c>
      <c r="B1386">
        <f t="shared" si="398"/>
        <v>162.37934543066507</v>
      </c>
      <c r="C1386" t="str">
        <f t="shared" si="382"/>
        <v>3.16398829573246-169.24064640576i</v>
      </c>
      <c r="D1386" t="str">
        <f t="shared" si="383"/>
        <v>3.47812482675426-98.0150542829383i</v>
      </c>
      <c r="E1386" t="str">
        <f t="shared" si="384"/>
        <v>162.469518886851+0.121215293517264i</v>
      </c>
      <c r="F1386" t="str">
        <f t="shared" si="385"/>
        <v>2.90990988199455-919.803945191851i</v>
      </c>
      <c r="G1386" t="str">
        <f t="shared" si="386"/>
        <v>0.999999990406794-0.0000979449127307361i</v>
      </c>
      <c r="H1386" t="str">
        <f t="shared" si="387"/>
        <v>470.721735761247+3.90886739192441i</v>
      </c>
      <c r="I1386" t="str">
        <f t="shared" si="388"/>
        <v>33.6165445467918-2931.35794939645i</v>
      </c>
      <c r="K1386" t="str">
        <f t="shared" si="389"/>
        <v>0.0106212542631984-0.000186143675904283i</v>
      </c>
      <c r="L1386" t="str">
        <f t="shared" si="390"/>
        <v>0.00025-2.89640301503797i</v>
      </c>
      <c r="M1386" t="str">
        <f t="shared" si="391"/>
        <v>0.0025-0.766694915745347i</v>
      </c>
      <c r="N1386">
        <f t="shared" si="392"/>
        <v>91.071031480436602</v>
      </c>
      <c r="O1386">
        <f t="shared" si="393"/>
        <v>44.571611148716137</v>
      </c>
      <c r="P1386" s="3">
        <f t="shared" si="394"/>
        <v>44.571611148716137</v>
      </c>
      <c r="Q1386" s="3">
        <f t="shared" si="395"/>
        <v>-88.928968519563398</v>
      </c>
      <c r="R1386">
        <f t="shared" si="396"/>
        <v>91.071031480436602</v>
      </c>
      <c r="S1386">
        <f t="shared" si="397"/>
        <v>0.16237934543066507</v>
      </c>
      <c r="T1386">
        <f t="shared" si="380"/>
        <v>44.571611148716137</v>
      </c>
    </row>
    <row r="1387" spans="1:20" x14ac:dyDescent="0.25">
      <c r="A1387">
        <f t="shared" si="381"/>
        <v>1024.136503565511</v>
      </c>
      <c r="B1387">
        <f t="shared" si="398"/>
        <v>162.99638694330159</v>
      </c>
      <c r="C1387" t="str">
        <f t="shared" si="382"/>
        <v>3.1639815936656-168.600304665766i</v>
      </c>
      <c r="D1387" t="str">
        <f t="shared" si="383"/>
        <v>3.47812482543508-97.6440129444886i</v>
      </c>
      <c r="E1387" t="str">
        <f t="shared" si="384"/>
        <v>162.469518752654+0.121676058506228i</v>
      </c>
      <c r="F1387" t="str">
        <f t="shared" si="385"/>
        <v>2.90990988178199-916.321924050655i</v>
      </c>
      <c r="G1387" t="str">
        <f t="shared" si="386"/>
        <v>0.999999990333747-0.0000983171033919311i</v>
      </c>
      <c r="H1387" t="str">
        <f t="shared" si="387"/>
        <v>470.722752402716+3.92371446685796i</v>
      </c>
      <c r="I1387" t="str">
        <f t="shared" si="388"/>
        <v>33.6165235555866-2920.26668780456i</v>
      </c>
      <c r="K1387" t="str">
        <f t="shared" si="389"/>
        <v>0.0106212257532403-0.000186850443619035i</v>
      </c>
      <c r="L1387" t="str">
        <f t="shared" si="390"/>
        <v>0.00025-2.88543834931059i</v>
      </c>
      <c r="M1387" t="str">
        <f t="shared" si="391"/>
        <v>0.0025-0.763792504229273i</v>
      </c>
      <c r="N1387">
        <f t="shared" si="392"/>
        <v>91.075096014205982</v>
      </c>
      <c r="O1387">
        <f t="shared" si="393"/>
        <v>44.538696282953936</v>
      </c>
      <c r="P1387" s="3">
        <f t="shared" si="394"/>
        <v>44.538696282953936</v>
      </c>
      <c r="Q1387" s="3">
        <f t="shared" si="395"/>
        <v>-88.924903985794018</v>
      </c>
      <c r="R1387">
        <f t="shared" si="396"/>
        <v>91.075096014205982</v>
      </c>
      <c r="S1387">
        <f t="shared" si="397"/>
        <v>0.1629963869433016</v>
      </c>
      <c r="T1387">
        <f t="shared" si="380"/>
        <v>44.538696282953936</v>
      </c>
    </row>
    <row r="1388" spans="1:20" x14ac:dyDescent="0.25">
      <c r="A1388">
        <f t="shared" si="381"/>
        <v>1028.0282222790602</v>
      </c>
      <c r="B1388">
        <f t="shared" si="398"/>
        <v>163.61577321368614</v>
      </c>
      <c r="C1388" t="str">
        <f t="shared" si="382"/>
        <v>3.16397484060983-167.962388295655i</v>
      </c>
      <c r="D1388" t="str">
        <f t="shared" si="383"/>
        <v>3.47812482410586-97.2743762479468i</v>
      </c>
      <c r="E1388" t="str">
        <f t="shared" si="384"/>
        <v>162.469518617488+0.122138576081782i</v>
      </c>
      <c r="F1388" t="str">
        <f t="shared" si="385"/>
        <v>2.90990988156781-912.853084507968i</v>
      </c>
      <c r="G1388" t="str">
        <f t="shared" si="386"/>
        <v>0.999999990260144-0.0000986907083775565i</v>
      </c>
      <c r="H1388" t="str">
        <f t="shared" si="387"/>
        <v>470.723776787023+3.93861788486885i</v>
      </c>
      <c r="I1388" t="str">
        <f t="shared" si="388"/>
        <v>33.6165024043367-2909.2174352418i</v>
      </c>
      <c r="K1388" t="str">
        <f t="shared" si="389"/>
        <v>0.0106211970263741-0.000187559890437581i</v>
      </c>
      <c r="L1388" t="str">
        <f t="shared" si="390"/>
        <v>0.00025-2.87451519158257i</v>
      </c>
      <c r="M1388" t="str">
        <f t="shared" si="391"/>
        <v>0.0025-0.760901080124799i</v>
      </c>
      <c r="N1388">
        <f t="shared" si="392"/>
        <v>91.079175931644698</v>
      </c>
      <c r="O1388">
        <f t="shared" si="393"/>
        <v>44.505781637347049</v>
      </c>
      <c r="P1388" s="3">
        <f t="shared" si="394"/>
        <v>44.505781637347049</v>
      </c>
      <c r="Q1388" s="3">
        <f t="shared" si="395"/>
        <v>-88.920824068355302</v>
      </c>
      <c r="R1388">
        <f t="shared" si="396"/>
        <v>91.079175931644698</v>
      </c>
      <c r="S1388">
        <f t="shared" si="397"/>
        <v>0.16361577321368614</v>
      </c>
      <c r="T1388">
        <f t="shared" ref="T1388:T1451" si="399">P1388</f>
        <v>44.505781637347049</v>
      </c>
    </row>
    <row r="1389" spans="1:20" x14ac:dyDescent="0.25">
      <c r="A1389">
        <f t="shared" ref="A1389:A1452" si="400">2*PI()*B1389</f>
        <v>1031.9347295237205</v>
      </c>
      <c r="B1389">
        <f t="shared" si="398"/>
        <v>164.23751315189816</v>
      </c>
      <c r="C1389" t="str">
        <f t="shared" ref="C1389:C1452" si="401">IMPRODUCT(D1389,E1389,$C$40,,K1389,$C$41)</f>
        <v>3.16396803617765-167.326888118761i</v>
      </c>
      <c r="D1389" t="str">
        <f t="shared" ref="D1389:D1452" si="402">IMDIV(IMPRODUCT($C$37,$C$38,COMPLEX(1,A1389/$C$38)),IMSUM(-1*A1389*A1389/$C$39,COMPLEX(0,1*A1389)))</f>
        <v>3.47812482276653-96.9061388759647i</v>
      </c>
      <c r="E1389" t="str">
        <f t="shared" ref="E1389:E1452" si="403">IMDIV(IMPRODUCT(IMSUM(F1389,G1389),$C$29,H1389),IMSUM(1,I1389))</f>
        <v>162.469518481346+0.12260285292295i</v>
      </c>
      <c r="F1389" t="str">
        <f t="shared" ref="F1389:F1452" si="404">IMDIV(IMPRODUCT($C$14,$C$15,COMPLEX(1,A1389/$C$15)),IMSUM(-1*A1389*A1389/$C$16,COMPLEX(0,A1389)))</f>
        <v>2.909909881352-909.397376663371i</v>
      </c>
      <c r="G1389" t="str">
        <f t="shared" ref="G1389:G1452" si="405">IMDIV(1,COMPLEX(1,A1389*$C$9*$C$10))</f>
        <v>0.999999990185981-0.0000990657330620441i</v>
      </c>
      <c r="H1389" t="str">
        <f t="shared" ref="H1389:H1452" si="406">IMDIV($C$3,IMSUM(K1389,COMPLEX(0,$C$28*A1389)))</f>
        <v>470.724808973151+3.95357785919235i</v>
      </c>
      <c r="I1389" t="str">
        <f t="shared" ref="I1389:I1452" si="407">IMPRODUCT(F1389,$C$29,H1389,$C$31)</f>
        <v>33.6164810918194-2898.21003276111i</v>
      </c>
      <c r="K1389" t="str">
        <f t="shared" ref="K1389:K1452" si="408">IF($C$26&lt;=0,IMDIV(1,IMSUM(IMDIV(1,L1389),1/$C$18)),IMDIV(1,IMSUM(IMDIV(1,L1389),1/$C$18,IMDIV(1,M1389))))</f>
        <v>0.0106211680809509-0.0001882720264649i</v>
      </c>
      <c r="L1389" t="str">
        <f t="shared" ref="L1389:L1452" si="409">IMSUM($C$21/$C$22,IMDIV(1,COMPLEX(0,$C$20*$C$22*A1389)))</f>
        <v>0.00025-2.86363338472064i</v>
      </c>
      <c r="M1389" t="str">
        <f t="shared" ref="M1389:M1452" si="410">IMSUM($C$25/$C$26,IMDIV(1,COMPLEX(0,$C$24*$C$26*A1389)))</f>
        <v>0.0025-0.758020601837818i</v>
      </c>
      <c r="N1389">
        <f t="shared" ref="N1389:N1452" si="411">ABS(R1389)</f>
        <v>91.083271290507753</v>
      </c>
      <c r="O1389">
        <f t="shared" ref="O1389:O1452" si="412">ABS(P1389)</f>
        <v>44.472867213566197</v>
      </c>
      <c r="P1389" s="3">
        <f t="shared" ref="P1389:P1452" si="413">20*LOG10(IMABS(C1389))</f>
        <v>44.472867213566197</v>
      </c>
      <c r="Q1389" s="3">
        <f t="shared" ref="Q1389:Q1452" si="414">IMARGUMENT(C1389)*180/PI()</f>
        <v>-88.916728709492247</v>
      </c>
      <c r="R1389">
        <f t="shared" ref="R1389:R1452" si="415">IF(Q1389&lt;0,Q1389+180,Q1389-180)</f>
        <v>91.083271290507753</v>
      </c>
      <c r="S1389">
        <f t="shared" ref="S1389:S1452" si="416">B1389/1000</f>
        <v>0.16423751315189816</v>
      </c>
      <c r="T1389">
        <f t="shared" si="399"/>
        <v>44.472867213566197</v>
      </c>
    </row>
    <row r="1390" spans="1:20" x14ac:dyDescent="0.25">
      <c r="A1390">
        <f t="shared" si="400"/>
        <v>1035.8560814959108</v>
      </c>
      <c r="B1390">
        <f t="shared" ref="B1390:B1453" si="417">B1389*(1+B$42)</f>
        <v>164.86161570187537</v>
      </c>
      <c r="C1390" t="str">
        <f t="shared" si="401"/>
        <v>3.1639611799784-166.693794993174i</v>
      </c>
      <c r="D1390" t="str">
        <f t="shared" si="402"/>
        <v>3.478124821417-96.5392955313241i</v>
      </c>
      <c r="E1390" t="str">
        <f t="shared" si="403"/>
        <v>162.469518344221+0.12306889573437i</v>
      </c>
      <c r="F1390" t="str">
        <f t="shared" si="404"/>
        <v>2.90990988113454-905.954750805343i</v>
      </c>
      <c r="G1390" t="str">
        <f t="shared" si="405"/>
        <v>0.999999990111252-0.0000994421828402487i</v>
      </c>
      <c r="H1390" t="str">
        <f t="shared" si="406"/>
        <v>470.725849020539+3.9685946038645i</v>
      </c>
      <c r="I1390" t="str">
        <f t="shared" si="407"/>
        <v>33.6164596168048-2887.24432201748i</v>
      </c>
      <c r="K1390" t="str">
        <f t="shared" si="408"/>
        <v>0.0106211389153092-0.000188986861843514i</v>
      </c>
      <c r="L1390" t="str">
        <f t="shared" si="409"/>
        <v>0.00025-2.85279277218633i</v>
      </c>
      <c r="M1390" t="str">
        <f t="shared" si="410"/>
        <v>0.0025-0.755151027931676i</v>
      </c>
      <c r="N1390">
        <f t="shared" si="411"/>
        <v>91.087382148761478</v>
      </c>
      <c r="O1390">
        <f t="shared" si="412"/>
        <v>44.439953013294627</v>
      </c>
      <c r="P1390" s="3">
        <f t="shared" si="413"/>
        <v>44.439953013294627</v>
      </c>
      <c r="Q1390" s="3">
        <f t="shared" si="414"/>
        <v>-88.912617851238522</v>
      </c>
      <c r="R1390">
        <f t="shared" si="415"/>
        <v>91.087382148761478</v>
      </c>
      <c r="S1390">
        <f t="shared" si="416"/>
        <v>0.16486161570187535</v>
      </c>
      <c r="T1390">
        <f t="shared" si="399"/>
        <v>44.439953013294627</v>
      </c>
    </row>
    <row r="1391" spans="1:20" x14ac:dyDescent="0.25">
      <c r="A1391">
        <f t="shared" si="400"/>
        <v>1039.7923346055952</v>
      </c>
      <c r="B1391">
        <f t="shared" si="417"/>
        <v>165.48808984154249</v>
      </c>
      <c r="C1391" t="str">
        <f t="shared" si="401"/>
        <v>3.16395427161867-166.063099811614i</v>
      </c>
      <c r="D1391" t="str">
        <f t="shared" si="402"/>
        <v>3.47812482005717-96.1738409368598i</v>
      </c>
      <c r="E1391" t="str">
        <f t="shared" si="403"/>
        <v>162.469518206107+0.123536711246357i</v>
      </c>
      <c r="F1391" t="str">
        <f t="shared" si="404"/>
        <v>2.90990988091543-902.525157410552i</v>
      </c>
      <c r="G1391" t="str">
        <f t="shared" si="405"/>
        <v>0.999999990035955-0.0000998200631275255i</v>
      </c>
      <c r="H1391" t="str">
        <f t="shared" si="406"/>
        <v>470.726896989065+3.98366833372412i</v>
      </c>
      <c r="I1391" t="str">
        <f t="shared" si="407"/>
        <v>33.6164379780507-2876.32014526556i</v>
      </c>
      <c r="K1391" t="str">
        <f t="shared" si="408"/>
        <v>0.0106211095277751-0.000189704406753606i</v>
      </c>
      <c r="L1391" t="str">
        <f t="shared" si="409"/>
        <v>0.00025-2.8419931980338i</v>
      </c>
      <c r="M1391" t="str">
        <f t="shared" si="410"/>
        <v>0.0025-0.752292317126595i</v>
      </c>
      <c r="N1391">
        <f t="shared" si="411"/>
        <v>91.091508564584402</v>
      </c>
      <c r="O1391">
        <f t="shared" si="412"/>
        <v>44.407039038228568</v>
      </c>
      <c r="P1391" s="3">
        <f t="shared" si="413"/>
        <v>44.407039038228568</v>
      </c>
      <c r="Q1391" s="3">
        <f t="shared" si="414"/>
        <v>-88.908491435415598</v>
      </c>
      <c r="R1391">
        <f t="shared" si="415"/>
        <v>91.091508564584402</v>
      </c>
      <c r="S1391">
        <f t="shared" si="416"/>
        <v>0.16548808984154248</v>
      </c>
      <c r="T1391">
        <f t="shared" si="399"/>
        <v>44.407039038228568</v>
      </c>
    </row>
    <row r="1392" spans="1:20" x14ac:dyDescent="0.25">
      <c r="A1392">
        <f t="shared" si="400"/>
        <v>1043.7435454770964</v>
      </c>
      <c r="B1392">
        <f t="shared" si="417"/>
        <v>166.11694458294036</v>
      </c>
      <c r="C1392" t="str">
        <f t="shared" si="401"/>
        <v>3.16394731070193-165.434793501295i</v>
      </c>
      <c r="D1392" t="str">
        <f t="shared" si="402"/>
        <v>3.47812481868701-95.8097698353858i</v>
      </c>
      <c r="E1392" t="str">
        <f t="shared" si="403"/>
        <v>162.469518066997+0.124006306215043i</v>
      </c>
      <c r="F1392" t="str">
        <f t="shared" si="404"/>
        <v>2.90990988069465-899.108547143156i</v>
      </c>
      <c r="G1392" t="str">
        <f t="shared" si="405"/>
        <v>0.999999989960084-0.000100199379359808i</v>
      </c>
      <c r="H1392" t="str">
        <f t="shared" si="406"/>
        <v>470.727952939075+3.99879926441676i</v>
      </c>
      <c r="I1392" t="str">
        <f t="shared" si="407"/>
        <v>33.616416174309-2865.43734535761i</v>
      </c>
      <c r="K1392" t="str">
        <f t="shared" si="408"/>
        <v>0.0106210799166618-0.000190424671413167i</v>
      </c>
      <c r="L1392" t="str">
        <f t="shared" si="409"/>
        <v>0.00025-2.83123450690755i</v>
      </c>
      <c r="M1392" t="str">
        <f t="shared" si="410"/>
        <v>0.0025-0.749444428299057i</v>
      </c>
      <c r="N1392">
        <f t="shared" si="411"/>
        <v>91.095650596367889</v>
      </c>
      <c r="O1392">
        <f t="shared" si="412"/>
        <v>44.374125290076975</v>
      </c>
      <c r="P1392" s="3">
        <f t="shared" si="413"/>
        <v>44.374125290076975</v>
      </c>
      <c r="Q1392" s="3">
        <f t="shared" si="414"/>
        <v>-88.904349403632111</v>
      </c>
      <c r="R1392">
        <f t="shared" si="415"/>
        <v>91.095650596367889</v>
      </c>
      <c r="S1392">
        <f t="shared" si="416"/>
        <v>0.16611694458294035</v>
      </c>
      <c r="T1392">
        <f t="shared" si="399"/>
        <v>44.374125290076975</v>
      </c>
    </row>
    <row r="1393" spans="1:20" x14ac:dyDescent="0.25">
      <c r="A1393">
        <f t="shared" si="400"/>
        <v>1047.7097709499094</v>
      </c>
      <c r="B1393">
        <f t="shared" si="417"/>
        <v>166.74818897235554</v>
      </c>
      <c r="C1393" t="str">
        <f t="shared" si="401"/>
        <v>3.16394029682876-164.808867023795i</v>
      </c>
      <c r="D1393" t="str">
        <f t="shared" si="402"/>
        <v>3.47812481730642-95.4470769896167i</v>
      </c>
      <c r="E1393" t="str">
        <f t="shared" si="403"/>
        <v>162.469517926885+0.124477687422458i</v>
      </c>
      <c r="F1393" t="str">
        <f t="shared" si="404"/>
        <v>2.9099098804722-895.704870854064i</v>
      </c>
      <c r="G1393" t="str">
        <f t="shared" si="405"/>
        <v>0.999999989883636-0.000100580136993686i</v>
      </c>
      <c r="H1393" t="str">
        <f t="shared" si="406"/>
        <v>470.72901693137+4.01398761239665i</v>
      </c>
      <c r="I1393" t="str">
        <f t="shared" si="407"/>
        <v>33.6163942043185-2854.59576574103i</v>
      </c>
      <c r="K1393" t="str">
        <f t="shared" si="408"/>
        <v>0.0106210500802698-0.000191147666078115i</v>
      </c>
      <c r="L1393" t="str">
        <f t="shared" si="409"/>
        <v>0.00025-2.8205165440402i</v>
      </c>
      <c r="M1393" t="str">
        <f t="shared" si="410"/>
        <v>0.0025-0.746607320481231i</v>
      </c>
      <c r="N1393">
        <f t="shared" si="411"/>
        <v>91.099808302716923</v>
      </c>
      <c r="O1393">
        <f t="shared" si="412"/>
        <v>44.341211770561742</v>
      </c>
      <c r="P1393" s="3">
        <f t="shared" si="413"/>
        <v>44.341211770561742</v>
      </c>
      <c r="Q1393" s="3">
        <f t="shared" si="414"/>
        <v>-88.900191697283077</v>
      </c>
      <c r="R1393">
        <f t="shared" si="415"/>
        <v>91.099808302716923</v>
      </c>
      <c r="S1393">
        <f t="shared" si="416"/>
        <v>0.16674818897235555</v>
      </c>
      <c r="T1393">
        <f t="shared" si="399"/>
        <v>44.341211770561742</v>
      </c>
    </row>
    <row r="1394" spans="1:20" x14ac:dyDescent="0.25">
      <c r="A1394">
        <f t="shared" si="400"/>
        <v>1051.6910680795193</v>
      </c>
      <c r="B1394">
        <f t="shared" si="417"/>
        <v>167.3818320904505</v>
      </c>
      <c r="C1394" t="str">
        <f t="shared" si="401"/>
        <v>3.16393322959664-164.185311374923i</v>
      </c>
      <c r="D1394" t="str">
        <f t="shared" si="402"/>
        <v>3.47812481591532-95.0857571820938i</v>
      </c>
      <c r="E1394" t="str">
        <f t="shared" si="403"/>
        <v>162.469517785763+0.124950861676629i</v>
      </c>
      <c r="F1394" t="str">
        <f t="shared" si="404"/>
        <v>2.90990988024805-892.314079580246i</v>
      </c>
      <c r="G1394" t="str">
        <f t="shared" si="405"/>
        <v>0.999999989806606-0.000100962341506485i</v>
      </c>
      <c r="H1394" t="str">
        <f t="shared" si="406"/>
        <v>470.730089027215+4.02923359493031i</v>
      </c>
      <c r="I1394" t="str">
        <f t="shared" si="407"/>
        <v>33.6163720668097-2843.79525045619i</v>
      </c>
      <c r="K1394" t="str">
        <f t="shared" si="408"/>
        <v>0.0106210200168867-0.00019187340104244i</v>
      </c>
      <c r="L1394" t="str">
        <f t="shared" si="409"/>
        <v>0.00025-2.80983915525025i</v>
      </c>
      <c r="M1394" t="str">
        <f t="shared" si="410"/>
        <v>0.0025-0.743780952860358i</v>
      </c>
      <c r="N1394">
        <f t="shared" si="411"/>
        <v>91.103981742450884</v>
      </c>
      <c r="O1394">
        <f t="shared" si="412"/>
        <v>44.308298481417594</v>
      </c>
      <c r="P1394" s="3">
        <f t="shared" si="413"/>
        <v>44.308298481417594</v>
      </c>
      <c r="Q1394" s="3">
        <f t="shared" si="414"/>
        <v>-88.896018257549116</v>
      </c>
      <c r="R1394">
        <f t="shared" si="415"/>
        <v>91.103981742450884</v>
      </c>
      <c r="S1394">
        <f t="shared" si="416"/>
        <v>0.16738183209045049</v>
      </c>
      <c r="T1394">
        <f t="shared" si="399"/>
        <v>44.308298481417594</v>
      </c>
    </row>
    <row r="1395" spans="1:20" x14ac:dyDescent="0.25">
      <c r="A1395">
        <f t="shared" si="400"/>
        <v>1055.6874941382214</v>
      </c>
      <c r="B1395">
        <f t="shared" si="417"/>
        <v>168.01788305239421</v>
      </c>
      <c r="C1395" t="str">
        <f t="shared" si="401"/>
        <v>3.16392610859994-163.564117584599i</v>
      </c>
      <c r="D1395" t="str">
        <f t="shared" si="402"/>
        <v>3.47812481451361-94.7258052151107i</v>
      </c>
      <c r="E1395" t="str">
        <f t="shared" si="403"/>
        <v>162.469517643625+0.125425835811682i</v>
      </c>
      <c r="F1395" t="str">
        <f t="shared" si="404"/>
        <v>2.9099098800222-888.936124544037i</v>
      </c>
      <c r="G1395" t="str">
        <f t="shared" si="405"/>
        <v>0.999999989728989-0.000101345998396343i</v>
      </c>
      <c r="H1395" t="str">
        <f t="shared" si="406"/>
        <v>470.731169288342+4.04453743009952i</v>
      </c>
      <c r="I1395" t="str">
        <f t="shared" si="407"/>
        <v>33.6163497605046-2833.03564413422i</v>
      </c>
      <c r="K1395" t="str">
        <f t="shared" si="408"/>
        <v>0.0106209897247871-0.000192601886638337i</v>
      </c>
      <c r="L1395" t="str">
        <f t="shared" si="409"/>
        <v>0.00025-2.79920218693987i</v>
      </c>
      <c r="M1395" t="str">
        <f t="shared" si="410"/>
        <v>0.0025-0.740965284778203i</v>
      </c>
      <c r="N1395">
        <f t="shared" si="411"/>
        <v>91.108170974603993</v>
      </c>
      <c r="O1395">
        <f t="shared" si="412"/>
        <v>44.275385424392695</v>
      </c>
      <c r="P1395" s="3">
        <f t="shared" si="413"/>
        <v>44.275385424392695</v>
      </c>
      <c r="Q1395" s="3">
        <f t="shared" si="414"/>
        <v>-88.891829025396007</v>
      </c>
      <c r="R1395">
        <f t="shared" si="415"/>
        <v>91.108170974603993</v>
      </c>
      <c r="S1395">
        <f t="shared" si="416"/>
        <v>0.16801788305239421</v>
      </c>
      <c r="T1395">
        <f t="shared" si="399"/>
        <v>44.275385424392695</v>
      </c>
    </row>
    <row r="1396" spans="1:20" x14ac:dyDescent="0.25">
      <c r="A1396">
        <f t="shared" si="400"/>
        <v>1059.6991066159467</v>
      </c>
      <c r="B1396">
        <f t="shared" si="417"/>
        <v>168.65635100799332</v>
      </c>
      <c r="C1396" t="str">
        <f t="shared" si="401"/>
        <v>3.16391893343005-162.945276716715i</v>
      </c>
      <c r="D1396" t="str">
        <f t="shared" si="402"/>
        <v>3.47812481310122-94.3672159106368i</v>
      </c>
      <c r="E1396" t="str">
        <f t="shared" si="403"/>
        <v>162.469517500464+0.125902616687957i</v>
      </c>
      <c r="F1396" t="str">
        <f t="shared" si="404"/>
        <v>2.9099098797946-885.570957152411i</v>
      </c>
      <c r="G1396" t="str">
        <f t="shared" si="405"/>
        <v>0.99999998965078-0.000101731113182293i</v>
      </c>
      <c r="H1396" t="str">
        <f t="shared" si="406"/>
        <v>470.732257776953+4.05989933680386i</v>
      </c>
      <c r="I1396" t="str">
        <f t="shared" si="407"/>
        <v>33.6163272841135-2822.3167919947i</v>
      </c>
      <c r="K1396" t="str">
        <f t="shared" si="408"/>
        <v>0.0106209592022325-0.000193333133236336i</v>
      </c>
      <c r="L1396" t="str">
        <f t="shared" si="409"/>
        <v>0.00025-2.78860548609272i</v>
      </c>
      <c r="M1396" t="str">
        <f t="shared" si="410"/>
        <v>0.0025-0.738160275730424i</v>
      </c>
      <c r="N1396">
        <f t="shared" si="411"/>
        <v>91.112376058426392</v>
      </c>
      <c r="O1396">
        <f t="shared" si="412"/>
        <v>44.242472601248231</v>
      </c>
      <c r="P1396" s="3">
        <f t="shared" si="413"/>
        <v>44.242472601248231</v>
      </c>
      <c r="Q1396" s="3">
        <f t="shared" si="414"/>
        <v>-88.887623941573608</v>
      </c>
      <c r="R1396">
        <f t="shared" si="415"/>
        <v>91.112376058426392</v>
      </c>
      <c r="S1396">
        <f t="shared" si="416"/>
        <v>0.16865635100799331</v>
      </c>
      <c r="T1396">
        <f t="shared" si="399"/>
        <v>44.242472601248231</v>
      </c>
    </row>
    <row r="1397" spans="1:20" x14ac:dyDescent="0.25">
      <c r="A1397">
        <f t="shared" si="400"/>
        <v>1063.7259632210873</v>
      </c>
      <c r="B1397">
        <f t="shared" si="417"/>
        <v>169.29724514182371</v>
      </c>
      <c r="C1397" t="str">
        <f t="shared" si="401"/>
        <v>3.16391170367528-162.32877986901i</v>
      </c>
      <c r="D1397" t="str">
        <f t="shared" si="402"/>
        <v>3.4781248116781-94.0099841102456i</v>
      </c>
      <c r="E1397" t="str">
        <f t="shared" si="403"/>
        <v>162.469517356273+0.126381211192099i</v>
      </c>
      <c r="F1397" t="str">
        <f t="shared" si="404"/>
        <v>2.90990987956529-882.218528996316i</v>
      </c>
      <c r="G1397" t="str">
        <f t="shared" si="405"/>
        <v>0.999999989571977-0.000102117691404338i</v>
      </c>
      <c r="H1397" t="str">
        <f t="shared" si="406"/>
        <v>470.733354555724+4.07531953476408i</v>
      </c>
      <c r="I1397" t="str">
        <f t="shared" si="407"/>
        <v>33.6163046363382-2811.63853984352i</v>
      </c>
      <c r="K1397" t="str">
        <f t="shared" si="408"/>
        <v>0.0106209284474712-0.000194067151245439i</v>
      </c>
      <c r="L1397" t="str">
        <f t="shared" si="409"/>
        <v>0.00025-2.77804890027169i</v>
      </c>
      <c r="M1397" t="str">
        <f t="shared" si="410"/>
        <v>0.0025-0.735365885366034i</v>
      </c>
      <c r="N1397">
        <f t="shared" si="411"/>
        <v>91.116597053384609</v>
      </c>
      <c r="O1397">
        <f t="shared" si="412"/>
        <v>44.209560013758662</v>
      </c>
      <c r="P1397" s="3">
        <f t="shared" si="413"/>
        <v>44.209560013758662</v>
      </c>
      <c r="Q1397" s="3">
        <f t="shared" si="414"/>
        <v>-88.883402946615391</v>
      </c>
      <c r="R1397">
        <f t="shared" si="415"/>
        <v>91.116597053384609</v>
      </c>
      <c r="S1397">
        <f t="shared" si="416"/>
        <v>0.1692972451418237</v>
      </c>
      <c r="T1397">
        <f t="shared" si="399"/>
        <v>44.209560013758662</v>
      </c>
    </row>
    <row r="1398" spans="1:20" x14ac:dyDescent="0.25">
      <c r="A1398">
        <f t="shared" si="400"/>
        <v>1067.7681218813275</v>
      </c>
      <c r="B1398">
        <f t="shared" si="417"/>
        <v>169.94057467336265</v>
      </c>
      <c r="C1398" t="str">
        <f t="shared" si="401"/>
        <v>3.1639044189207-161.714618172944i</v>
      </c>
      <c r="D1398" t="str">
        <f t="shared" si="402"/>
        <v>3.47812481024414-93.6541046750371i</v>
      </c>
      <c r="E1398" t="str">
        <f t="shared" si="403"/>
        <v>162.469517211045+0.126861626237152i</v>
      </c>
      <c r="F1398" t="str">
        <f t="shared" si="404"/>
        <v>2.90990987933424-878.878791849942i</v>
      </c>
      <c r="G1398" t="str">
        <f t="shared" si="405"/>
        <v>0.999999989492573-0.000102505738623535i</v>
      </c>
      <c r="H1398" t="str">
        <f t="shared" si="406"/>
        <v>470.734459687812+4.09079824452486i</v>
      </c>
      <c r="I1398" t="str">
        <f t="shared" si="407"/>
        <v>33.6162818158695-2801.0007340706i</v>
      </c>
      <c r="K1398" t="str">
        <f t="shared" si="408"/>
        <v>0.0106208974587382-0.000194803951113256i</v>
      </c>
      <c r="L1398" t="str">
        <f t="shared" si="409"/>
        <v>0.00025-2.76753227761675i</v>
      </c>
      <c r="M1398" t="str">
        <f t="shared" si="410"/>
        <v>0.0025-0.732582073486785i</v>
      </c>
      <c r="N1398">
        <f t="shared" si="411"/>
        <v>91.120834019162388</v>
      </c>
      <c r="O1398">
        <f t="shared" si="412"/>
        <v>44.176647663711975</v>
      </c>
      <c r="P1398" s="3">
        <f t="shared" si="413"/>
        <v>44.176647663711975</v>
      </c>
      <c r="Q1398" s="3">
        <f t="shared" si="414"/>
        <v>-88.879165980837612</v>
      </c>
      <c r="R1398">
        <f t="shared" si="415"/>
        <v>91.120834019162388</v>
      </c>
      <c r="S1398">
        <f t="shared" si="416"/>
        <v>0.16994057467336265</v>
      </c>
      <c r="T1398">
        <f t="shared" si="399"/>
        <v>44.176647663711975</v>
      </c>
    </row>
    <row r="1399" spans="1:20" x14ac:dyDescent="0.25">
      <c r="A1399">
        <f t="shared" si="400"/>
        <v>1071.8256407444767</v>
      </c>
      <c r="B1399">
        <f t="shared" si="417"/>
        <v>170.58634885712144</v>
      </c>
      <c r="C1399" t="str">
        <f t="shared" si="401"/>
        <v>3.16389707874825-161.102782793567i</v>
      </c>
      <c r="D1399" t="str">
        <f t="shared" si="402"/>
        <v>3.47812480879925-93.2995724855663i</v>
      </c>
      <c r="E1399" t="str">
        <f t="shared" si="403"/>
        <v>162.469517064773+0.127343868762692i</v>
      </c>
      <c r="F1399" t="str">
        <f t="shared" si="404"/>
        <v>2.90990987910142-875.551697670049i</v>
      </c>
      <c r="G1399" t="str">
        <f t="shared" si="405"/>
        <v>0.999999989412565-0.000102895260422073i</v>
      </c>
      <c r="H1399" t="str">
        <f t="shared" si="406"/>
        <v>470.735573236852+4.10633568745815i</v>
      </c>
      <c r="I1399" t="str">
        <f t="shared" si="407"/>
        <v>33.6162588213894-2790.40322164768i</v>
      </c>
      <c r="K1399" t="str">
        <f t="shared" si="408"/>
        <v>0.0106208662342551-0.000195543543326146i</v>
      </c>
      <c r="L1399" t="str">
        <f t="shared" si="409"/>
        <v>0.00025-2.75705546684274i</v>
      </c>
      <c r="M1399" t="str">
        <f t="shared" si="410"/>
        <v>0.0025-0.729808800046608i</v>
      </c>
      <c r="N1399">
        <f t="shared" si="411"/>
        <v>91.125087015661379</v>
      </c>
      <c r="O1399">
        <f t="shared" si="412"/>
        <v>44.143735552909611</v>
      </c>
      <c r="P1399" s="3">
        <f t="shared" si="413"/>
        <v>44.143735552909611</v>
      </c>
      <c r="Q1399" s="3">
        <f t="shared" si="414"/>
        <v>-88.874912984338621</v>
      </c>
      <c r="R1399">
        <f t="shared" si="415"/>
        <v>91.125087015661379</v>
      </c>
      <c r="S1399">
        <f t="shared" si="416"/>
        <v>0.17058634885712143</v>
      </c>
      <c r="T1399">
        <f t="shared" si="399"/>
        <v>44.143735552909611</v>
      </c>
    </row>
    <row r="1400" spans="1:20" x14ac:dyDescent="0.25">
      <c r="A1400">
        <f t="shared" si="400"/>
        <v>1075.8985781793056</v>
      </c>
      <c r="B1400">
        <f t="shared" si="417"/>
        <v>171.23457698277849</v>
      </c>
      <c r="C1400" t="str">
        <f t="shared" si="401"/>
        <v>3.16388968273677-160.493264929395i</v>
      </c>
      <c r="D1400" t="str">
        <f t="shared" si="402"/>
        <v>3.47812480734336-92.9463824417686i</v>
      </c>
      <c r="E1400" t="str">
        <f t="shared" si="403"/>
        <v>162.469516917451+0.127827945734882i</v>
      </c>
      <c r="F1400" t="str">
        <f t="shared" si="404"/>
        <v>2.90990987886682-872.237198595271i</v>
      </c>
      <c r="G1400" t="str">
        <f t="shared" si="405"/>
        <v>0.999999989331948-0.00010328626240335i</v>
      </c>
      <c r="H1400" t="str">
        <f t="shared" si="406"/>
        <v>470.736695266968+4.12193208576581i</v>
      </c>
      <c r="I1400" t="str">
        <f t="shared" si="407"/>
        <v>33.6162356515693-2779.84585012617i</v>
      </c>
      <c r="K1400" t="str">
        <f t="shared" si="408"/>
        <v>0.01062083477223-0.000196285938409342i</v>
      </c>
      <c r="L1400" t="str">
        <f t="shared" si="409"/>
        <v>0.00025-2.74661831723724i</v>
      </c>
      <c r="M1400" t="str">
        <f t="shared" si="410"/>
        <v>0.0025-0.727046025151037i</v>
      </c>
      <c r="N1400">
        <f t="shared" si="411"/>
        <v>91.129356103001882</v>
      </c>
      <c r="O1400">
        <f t="shared" si="412"/>
        <v>44.110823683166664</v>
      </c>
      <c r="P1400" s="3">
        <f t="shared" si="413"/>
        <v>44.110823683166664</v>
      </c>
      <c r="Q1400" s="3">
        <f t="shared" si="414"/>
        <v>-88.870643896998118</v>
      </c>
      <c r="R1400">
        <f t="shared" si="415"/>
        <v>91.129356103001882</v>
      </c>
      <c r="S1400">
        <f t="shared" si="416"/>
        <v>0.1712345769827785</v>
      </c>
      <c r="T1400">
        <f t="shared" si="399"/>
        <v>44.110823683166664</v>
      </c>
    </row>
    <row r="1401" spans="1:20" x14ac:dyDescent="0.25">
      <c r="A1401">
        <f t="shared" si="400"/>
        <v>1079.9869927763868</v>
      </c>
      <c r="B1401">
        <f t="shared" si="417"/>
        <v>171.88526837531305</v>
      </c>
      <c r="C1401" t="str">
        <f t="shared" si="401"/>
        <v>3.16388223046188-159.886055812281i</v>
      </c>
      <c r="D1401" t="str">
        <f t="shared" si="402"/>
        <v>3.47812480587639-92.5945294628869i</v>
      </c>
      <c r="E1401" t="str">
        <f t="shared" si="403"/>
        <v>162.46951676907+0.128313864146641i</v>
      </c>
      <c r="F1401" t="str">
        <f t="shared" si="404"/>
        <v>2.90990987863045-868.935246945428i</v>
      </c>
      <c r="G1401" t="str">
        <f t="shared" si="405"/>
        <v>0.999999989250717-0.000103678750192061i</v>
      </c>
      <c r="H1401" t="str">
        <f t="shared" si="406"/>
        <v>470.737825842765+4.1375876624827i</v>
      </c>
      <c r="I1401" t="str">
        <f t="shared" si="407"/>
        <v>33.6162123050698-2769.32846763489i</v>
      </c>
      <c r="K1401" t="str">
        <f t="shared" si="408"/>
        <v>0.0106208030708575-0.000197031146927098i</v>
      </c>
      <c r="L1401" t="str">
        <f t="shared" si="409"/>
        <v>0.00025-2.73622067865834i</v>
      </c>
      <c r="M1401" t="str">
        <f t="shared" si="410"/>
        <v>0.0025-0.724293709056621i</v>
      </c>
      <c r="N1401">
        <f t="shared" si="411"/>
        <v>91.133641341523585</v>
      </c>
      <c r="O1401">
        <f t="shared" si="412"/>
        <v>44.077912056311924</v>
      </c>
      <c r="P1401" s="3">
        <f t="shared" si="413"/>
        <v>44.077912056311924</v>
      </c>
      <c r="Q1401" s="3">
        <f t="shared" si="414"/>
        <v>-88.866358658476415</v>
      </c>
      <c r="R1401">
        <f t="shared" si="415"/>
        <v>91.133641341523585</v>
      </c>
      <c r="S1401">
        <f t="shared" si="416"/>
        <v>0.17188526837531304</v>
      </c>
      <c r="T1401">
        <f t="shared" si="399"/>
        <v>44.077912056311924</v>
      </c>
    </row>
    <row r="1402" spans="1:20" x14ac:dyDescent="0.25">
      <c r="A1402">
        <f t="shared" si="400"/>
        <v>1084.0909433489371</v>
      </c>
      <c r="B1402">
        <f t="shared" si="417"/>
        <v>172.53843239513924</v>
      </c>
      <c r="C1402" t="str">
        <f t="shared" si="401"/>
        <v>3.16387472149603-159.281146707291i</v>
      </c>
      <c r="D1402" t="str">
        <f t="shared" si="402"/>
        <v>3.47812480439825-92.2440084873977i</v>
      </c>
      <c r="E1402" t="str">
        <f t="shared" si="403"/>
        <v>162.469516619624+0.128801631017685i</v>
      </c>
      <c r="F1402" t="str">
        <f t="shared" si="404"/>
        <v>2.90990987839228-865.645795220833i</v>
      </c>
      <c r="G1402" t="str">
        <f t="shared" si="405"/>
        <v>0.999999989168867-0.000104072729434272i</v>
      </c>
      <c r="H1402" t="str">
        <f t="shared" si="406"/>
        <v>470.738965029342+4.15330264147989i</v>
      </c>
      <c r="I1402" t="str">
        <f t="shared" si="407"/>
        <v>33.6161887805413-2758.85092287789i</v>
      </c>
      <c r="K1402" t="str">
        <f t="shared" si="408"/>
        <v>0.0106207711283185-0.000197779179482821i</v>
      </c>
      <c r="L1402" t="str">
        <f t="shared" si="409"/>
        <v>0.00025-2.72586240153252i</v>
      </c>
      <c r="M1402" t="str">
        <f t="shared" si="410"/>
        <v>0.0025-0.721551812170373i</v>
      </c>
      <c r="N1402">
        <f t="shared" si="411"/>
        <v>91.13794279178633</v>
      </c>
      <c r="O1402">
        <f t="shared" si="412"/>
        <v>44.04500067418806</v>
      </c>
      <c r="P1402" s="3">
        <f t="shared" si="413"/>
        <v>44.04500067418806</v>
      </c>
      <c r="Q1402" s="3">
        <f t="shared" si="414"/>
        <v>-88.86205720821367</v>
      </c>
      <c r="R1402">
        <f t="shared" si="415"/>
        <v>91.13794279178633</v>
      </c>
      <c r="S1402">
        <f t="shared" si="416"/>
        <v>0.17253843239513925</v>
      </c>
      <c r="T1402">
        <f t="shared" si="399"/>
        <v>44.04500067418806</v>
      </c>
    </row>
    <row r="1403" spans="1:20" x14ac:dyDescent="0.25">
      <c r="A1403">
        <f t="shared" si="400"/>
        <v>1088.2104889336633</v>
      </c>
      <c r="B1403">
        <f t="shared" si="417"/>
        <v>173.19407843824078</v>
      </c>
      <c r="C1403" t="str">
        <f t="shared" si="401"/>
        <v>3.16386715540832-158.678528912576i</v>
      </c>
      <c r="D1403" t="str">
        <f t="shared" si="402"/>
        <v>3.47812480290887-91.8948144729395i</v>
      </c>
      <c r="E1403" t="str">
        <f t="shared" si="403"/>
        <v>162.469516469107+0.129291253394665i</v>
      </c>
      <c r="F1403" t="str">
        <f t="shared" si="404"/>
        <v>2.90990987815231-862.368796101626i</v>
      </c>
      <c r="G1403" t="str">
        <f t="shared" si="405"/>
        <v>0.999999989086394-0.000104468205797507i</v>
      </c>
      <c r="H1403" t="str">
        <f t="shared" si="406"/>
        <v>470.740112892305+4.16907724746771i</v>
      </c>
      <c r="I1403" t="str">
        <f t="shared" si="407"/>
        <v>33.6161650766252-2748.4130651324i</v>
      </c>
      <c r="K1403" t="str">
        <f t="shared" si="408"/>
        <v>0.0106207389427799-0.00019853004671921i</v>
      </c>
      <c r="L1403" t="str">
        <f t="shared" si="409"/>
        <v>0.00025-2.71554333685247i</v>
      </c>
      <c r="M1403" t="str">
        <f t="shared" si="410"/>
        <v>0.0025-0.718820295049182i</v>
      </c>
      <c r="N1403">
        <f t="shared" si="411"/>
        <v>91.142260514570708</v>
      </c>
      <c r="O1403">
        <f t="shared" si="412"/>
        <v>44.012089538651615</v>
      </c>
      <c r="P1403" s="3">
        <f t="shared" si="413"/>
        <v>44.012089538651615</v>
      </c>
      <c r="Q1403" s="3">
        <f t="shared" si="414"/>
        <v>-88.857739485429292</v>
      </c>
      <c r="R1403">
        <f t="shared" si="415"/>
        <v>91.142260514570708</v>
      </c>
      <c r="S1403">
        <f t="shared" si="416"/>
        <v>0.17319407843824078</v>
      </c>
      <c r="T1403">
        <f t="shared" si="399"/>
        <v>44.012089538651615</v>
      </c>
    </row>
    <row r="1404" spans="1:20" x14ac:dyDescent="0.25">
      <c r="A1404">
        <f t="shared" si="400"/>
        <v>1092.3456887916111</v>
      </c>
      <c r="B1404">
        <f t="shared" si="417"/>
        <v>173.8522159363061</v>
      </c>
      <c r="C1404" t="str">
        <f t="shared" si="401"/>
        <v>3.16385953176466-158.078193759248i</v>
      </c>
      <c r="D1404" t="str">
        <f t="shared" si="402"/>
        <v>3.47812480140813-91.5469423962382i</v>
      </c>
      <c r="E1404" t="str">
        <f t="shared" si="403"/>
        <v>162.469516317511+0.129782738351267i</v>
      </c>
      <c r="F1404" t="str">
        <f t="shared" si="404"/>
        <v>2.90990987791048-859.104202447063i</v>
      </c>
      <c r="G1404" t="str">
        <f t="shared" si="405"/>
        <v>0.999999989003293-0.000104865184970823i</v>
      </c>
      <c r="H1404" t="str">
        <f t="shared" si="406"/>
        <v>470.741269497748+4.18491170599851i</v>
      </c>
      <c r="I1404" t="str">
        <f t="shared" si="407"/>
        <v>33.6161411919504-2738.01474424645i</v>
      </c>
      <c r="K1404" t="str">
        <f t="shared" si="408"/>
        <v>0.0106207065123949-0.000199283759318391i</v>
      </c>
      <c r="L1404" t="str">
        <f t="shared" si="409"/>
        <v>0.00025-2.70526333617501i</v>
      </c>
      <c r="M1404" t="str">
        <f t="shared" si="410"/>
        <v>0.0025-0.716099118399266i</v>
      </c>
      <c r="N1404">
        <f t="shared" si="411"/>
        <v>91.146594570878918</v>
      </c>
      <c r="O1404">
        <f t="shared" si="412"/>
        <v>43.979178651573143</v>
      </c>
      <c r="P1404" s="3">
        <f t="shared" si="413"/>
        <v>43.979178651573143</v>
      </c>
      <c r="Q1404" s="3">
        <f t="shared" si="414"/>
        <v>-88.853405429121082</v>
      </c>
      <c r="R1404">
        <f t="shared" si="415"/>
        <v>91.146594570878918</v>
      </c>
      <c r="S1404">
        <f t="shared" si="416"/>
        <v>0.17385221593630609</v>
      </c>
      <c r="T1404">
        <f t="shared" si="399"/>
        <v>43.979178651573143</v>
      </c>
    </row>
    <row r="1405" spans="1:20" x14ac:dyDescent="0.25">
      <c r="A1405">
        <f t="shared" si="400"/>
        <v>1096.4966024090193</v>
      </c>
      <c r="B1405">
        <f t="shared" si="417"/>
        <v>174.51285435686407</v>
      </c>
      <c r="C1405" t="str">
        <f t="shared" si="401"/>
        <v>3.16385185012764-157.480132611255i</v>
      </c>
      <c r="D1405" t="str">
        <f t="shared" si="402"/>
        <v>3.47812479989596-91.2003872530378i</v>
      </c>
      <c r="E1405" t="str">
        <f t="shared" si="403"/>
        <v>162.469516164827+0.130276092988334i</v>
      </c>
      <c r="F1405" t="str">
        <f t="shared" si="404"/>
        <v>2.90990987766682-855.851967294874i</v>
      </c>
      <c r="G1405" t="str">
        <f t="shared" si="405"/>
        <v>0.999999988919559-0.000105263672664898i</v>
      </c>
      <c r="H1405" t="str">
        <f t="shared" si="406"/>
        <v>470.742434912269+4.2008062434701i</v>
      </c>
      <c r="I1405" t="str">
        <f t="shared" si="407"/>
        <v>33.6161171251368-2727.65581063687i</v>
      </c>
      <c r="K1405" t="str">
        <f t="shared" si="408"/>
        <v>0.0106206738353027-0.000200040328002063i</v>
      </c>
      <c r="L1405" t="str">
        <f t="shared" si="409"/>
        <v>0.00025-2.69502225161886i</v>
      </c>
      <c r="M1405" t="str">
        <f t="shared" si="410"/>
        <v>0.0025-0.713388243075581i</v>
      </c>
      <c r="N1405">
        <f t="shared" si="411"/>
        <v>91.150945021935499</v>
      </c>
      <c r="O1405">
        <f t="shared" si="412"/>
        <v>43.946268014837351</v>
      </c>
      <c r="P1405" s="3">
        <f t="shared" si="413"/>
        <v>43.946268014837351</v>
      </c>
      <c r="Q1405" s="3">
        <f t="shared" si="414"/>
        <v>-88.849054978064501</v>
      </c>
      <c r="R1405">
        <f t="shared" si="415"/>
        <v>91.150945021935499</v>
      </c>
      <c r="S1405">
        <f t="shared" si="416"/>
        <v>0.17451285435686406</v>
      </c>
      <c r="T1405">
        <f t="shared" si="399"/>
        <v>43.946268014837351</v>
      </c>
    </row>
    <row r="1406" spans="1:20" x14ac:dyDescent="0.25">
      <c r="A1406">
        <f t="shared" si="400"/>
        <v>1100.6632894981735</v>
      </c>
      <c r="B1406">
        <f t="shared" si="417"/>
        <v>175.17600320342015</v>
      </c>
      <c r="C1406" t="str">
        <f t="shared" si="401"/>
        <v>3.16384411005648-156.884336865257i</v>
      </c>
      <c r="D1406" t="str">
        <f t="shared" si="402"/>
        <v>3.47812479837229-90.8551440580267i</v>
      </c>
      <c r="E1406" t="str">
        <f t="shared" si="403"/>
        <v>162.46951601105+0.130771324433921i</v>
      </c>
      <c r="F1406" t="str">
        <f t="shared" si="404"/>
        <v>2.90990987742132-852.612043860569i</v>
      </c>
      <c r="G1406" t="str">
        <f t="shared" si="405"/>
        <v>0.999999988835188-0.00010566367461211i</v>
      </c>
      <c r="H1406" t="str">
        <f t="shared" si="406"/>
        <v>470.743609202988+4.21676108712871i</v>
      </c>
      <c r="I1406" t="str">
        <f t="shared" si="407"/>
        <v>33.6160928747945-2717.33611528716i</v>
      </c>
      <c r="K1406" t="str">
        <f t="shared" si="408"/>
        <v>0.0106206409096281-0.000200799763531628i</v>
      </c>
      <c r="L1406" t="str">
        <f t="shared" si="409"/>
        <v>0.00025-2.68481993586258i</v>
      </c>
      <c r="M1406" t="str">
        <f t="shared" si="410"/>
        <v>0.0025-0.710687630081269i</v>
      </c>
      <c r="N1406">
        <f t="shared" si="411"/>
        <v>91.155311929187945</v>
      </c>
      <c r="O1406">
        <f t="shared" si="412"/>
        <v>43.913357630343171</v>
      </c>
      <c r="P1406" s="3">
        <f t="shared" si="413"/>
        <v>43.913357630343171</v>
      </c>
      <c r="Q1406" s="3">
        <f t="shared" si="414"/>
        <v>-88.844688070812055</v>
      </c>
      <c r="R1406">
        <f t="shared" si="415"/>
        <v>91.155311929187945</v>
      </c>
      <c r="S1406">
        <f t="shared" si="416"/>
        <v>0.17517600320342014</v>
      </c>
      <c r="T1406">
        <f t="shared" si="399"/>
        <v>43.913357630343171</v>
      </c>
    </row>
    <row r="1407" spans="1:20" x14ac:dyDescent="0.25">
      <c r="A1407">
        <f t="shared" si="400"/>
        <v>1104.8458099982668</v>
      </c>
      <c r="B1407">
        <f t="shared" si="417"/>
        <v>175.84167201559316</v>
      </c>
      <c r="C1407" t="str">
        <f t="shared" si="401"/>
        <v>3.1638363111072-156.290797950503i</v>
      </c>
      <c r="D1407" t="str">
        <f t="shared" si="402"/>
        <v>3.47812479683698-90.5112078447643i</v>
      </c>
      <c r="E1407" t="str">
        <f t="shared" si="403"/>
        <v>162.469515856172+0.131268439843466i</v>
      </c>
      <c r="F1407" t="str">
        <f t="shared" si="404"/>
        <v>2.90990987717392-849.38438553675i</v>
      </c>
      <c r="G1407" t="str">
        <f t="shared" si="405"/>
        <v>0.999999988750174-0.000106065196566619i</v>
      </c>
      <c r="H1407" t="str">
        <f t="shared" si="406"/>
        <v>470.744792437515+4.23277646507167i</v>
      </c>
      <c r="I1407" t="str">
        <f t="shared" si="407"/>
        <v>33.6160684395195-2707.05550974512i</v>
      </c>
      <c r="K1407" t="str">
        <f t="shared" si="408"/>
        <v>0.0106206077334821-0.000201562076708332i</v>
      </c>
      <c r="L1407" t="str">
        <f t="shared" si="409"/>
        <v>0.00025-2.67465624214244i</v>
      </c>
      <c r="M1407" t="str">
        <f t="shared" si="410"/>
        <v>0.0025-0.707997240567119i</v>
      </c>
      <c r="N1407">
        <f t="shared" si="411"/>
        <v>91.159695354307686</v>
      </c>
      <c r="O1407">
        <f t="shared" si="412"/>
        <v>43.880447500003932</v>
      </c>
      <c r="P1407" s="3">
        <f t="shared" si="413"/>
        <v>43.880447500003932</v>
      </c>
      <c r="Q1407" s="3">
        <f t="shared" si="414"/>
        <v>-88.840304645692314</v>
      </c>
      <c r="R1407">
        <f t="shared" si="415"/>
        <v>91.159695354307686</v>
      </c>
      <c r="S1407">
        <f t="shared" si="416"/>
        <v>0.17584167201559317</v>
      </c>
      <c r="T1407">
        <f t="shared" si="399"/>
        <v>43.880447500003932</v>
      </c>
    </row>
    <row r="1408" spans="1:20" x14ac:dyDescent="0.25">
      <c r="A1408">
        <f t="shared" si="400"/>
        <v>1109.0442240762602</v>
      </c>
      <c r="B1408">
        <f t="shared" si="417"/>
        <v>176.50987036925241</v>
      </c>
      <c r="C1408" t="str">
        <f t="shared" si="401"/>
        <v>3.16382845283227-155.699507328708i</v>
      </c>
      <c r="D1408" t="str">
        <f t="shared" si="402"/>
        <v>3.47812479529002-90.1685736656143i</v>
      </c>
      <c r="E1408" t="str">
        <f t="shared" si="403"/>
        <v>162.469515700186+0.131767446399851i</v>
      </c>
      <c r="F1408" t="str">
        <f t="shared" si="404"/>
        <v>2.90990987692466-846.168945892483i</v>
      </c>
      <c r="G1408" t="str">
        <f t="shared" si="405"/>
        <v>0.999999988664513-0.000106468244304452i</v>
      </c>
      <c r="H1408" t="str">
        <f t="shared" si="406"/>
        <v>470.745984683994+4.24885260625155i</v>
      </c>
      <c r="I1408" t="str">
        <f t="shared" si="407"/>
        <v>33.6160438179026-2696.81384612105i</v>
      </c>
      <c r="K1408" t="str">
        <f t="shared" si="408"/>
        <v>0.010620574304961-0.000202327278373415i</v>
      </c>
      <c r="L1408" t="str">
        <f t="shared" si="409"/>
        <v>0.00025-2.66453102425029i</v>
      </c>
      <c r="M1408" t="str">
        <f t="shared" si="410"/>
        <v>0.0025-0.705317035830959i</v>
      </c>
      <c r="N1408">
        <f t="shared" si="411"/>
        <v>91.164095359190512</v>
      </c>
      <c r="O1408">
        <f t="shared" si="412"/>
        <v>43.847537625747464</v>
      </c>
      <c r="P1408" s="3">
        <f t="shared" si="413"/>
        <v>43.847537625747464</v>
      </c>
      <c r="Q1408" s="3">
        <f t="shared" si="414"/>
        <v>-88.835904640809488</v>
      </c>
      <c r="R1408">
        <f t="shared" si="415"/>
        <v>91.164095359190512</v>
      </c>
      <c r="S1408">
        <f t="shared" si="416"/>
        <v>0.17650987036925242</v>
      </c>
      <c r="T1408">
        <f t="shared" si="399"/>
        <v>43.847537625747464</v>
      </c>
    </row>
    <row r="1409" spans="1:20" x14ac:dyDescent="0.25">
      <c r="A1409">
        <f t="shared" si="400"/>
        <v>1113.25859212775</v>
      </c>
      <c r="B1409">
        <f t="shared" si="417"/>
        <v>177.18060787665559</v>
      </c>
      <c r="C1409" t="str">
        <f t="shared" si="401"/>
        <v>3.16382053478097-155.110456493927i</v>
      </c>
      <c r="D1409" t="str">
        <f t="shared" si="402"/>
        <v>3.47812479373127-89.827236591668i</v>
      </c>
      <c r="E1409" t="str">
        <f t="shared" si="403"/>
        <v>162.469515543085+0.132268351313523i</v>
      </c>
      <c r="F1409" t="str">
        <f t="shared" si="404"/>
        <v>2.9099098766735-842.965678672579i</v>
      </c>
      <c r="G1409" t="str">
        <f t="shared" si="405"/>
        <v>0.999999988578199-0.000106872823623584i</v>
      </c>
      <c r="H1409" t="str">
        <f t="shared" si="406"/>
        <v>470.747186011077+4.26498974047776i</v>
      </c>
      <c r="I1409" t="str">
        <f t="shared" si="407"/>
        <v>33.616019008518-2686.6109770853i</v>
      </c>
      <c r="K1409" t="str">
        <f t="shared" si="408"/>
        <v>0.0106205406221469-0.000203095379408229i</v>
      </c>
      <c r="L1409" t="str">
        <f t="shared" si="409"/>
        <v>0.00025-2.65444413653147i</v>
      </c>
      <c r="M1409" t="str">
        <f t="shared" si="410"/>
        <v>0.0025-0.702646977317152i</v>
      </c>
      <c r="N1409">
        <f t="shared" si="411"/>
        <v>91.168512005957581</v>
      </c>
      <c r="O1409">
        <f t="shared" si="412"/>
        <v>43.814628009516071</v>
      </c>
      <c r="P1409" s="3">
        <f t="shared" si="413"/>
        <v>43.814628009516071</v>
      </c>
      <c r="Q1409" s="3">
        <f t="shared" si="414"/>
        <v>-88.831487994042419</v>
      </c>
      <c r="R1409">
        <f t="shared" si="415"/>
        <v>91.168512005957581</v>
      </c>
      <c r="S1409">
        <f t="shared" si="416"/>
        <v>0.1771806078766556</v>
      </c>
      <c r="T1409">
        <f t="shared" si="399"/>
        <v>43.814628009516071</v>
      </c>
    </row>
    <row r="1410" spans="1:20" x14ac:dyDescent="0.25">
      <c r="A1410">
        <f t="shared" si="400"/>
        <v>1117.4889747778354</v>
      </c>
      <c r="B1410">
        <f t="shared" si="417"/>
        <v>177.85389418658687</v>
      </c>
      <c r="C1410" t="str">
        <f t="shared" si="401"/>
        <v>3.16381255649893-154.523636972433i</v>
      </c>
      <c r="D1410" t="str">
        <f t="shared" si="402"/>
        <v>3.47812479216063-89.4871917126769i</v>
      </c>
      <c r="E1410" t="str">
        <f t="shared" si="403"/>
        <v>162.46951538486+0.132771161822626i</v>
      </c>
      <c r="F1410" t="str">
        <f t="shared" si="404"/>
        <v>2.9099098764204-839.774537796964i</v>
      </c>
      <c r="G1410" t="str">
        <f t="shared" si="405"/>
        <v>0.999999988491229-0.000107278940344023i</v>
      </c>
      <c r="H1410" t="str">
        <f t="shared" si="406"/>
        <v>470.748396487945+4.28118809842106i</v>
      </c>
      <c r="I1410" t="str">
        <f t="shared" si="407"/>
        <v>33.6159940099324-2676.44675586638i</v>
      </c>
      <c r="K1410" t="str">
        <f t="shared" si="408"/>
        <v>0.0106205066831072-0.0002038663907344i</v>
      </c>
      <c r="L1410" t="str">
        <f t="shared" si="409"/>
        <v>0.00025-2.64439543388272i</v>
      </c>
      <c r="M1410" t="str">
        <f t="shared" si="410"/>
        <v>0.0025-0.699987026616015i</v>
      </c>
      <c r="N1410">
        <f t="shared" si="411"/>
        <v>91.172945356955964</v>
      </c>
      <c r="O1410">
        <f t="shared" si="412"/>
        <v>43.781718653266601</v>
      </c>
      <c r="P1410" s="3">
        <f t="shared" si="413"/>
        <v>43.781718653266601</v>
      </c>
      <c r="Q1410" s="3">
        <f t="shared" si="414"/>
        <v>-88.827054643044036</v>
      </c>
      <c r="R1410">
        <f t="shared" si="415"/>
        <v>91.172945356955964</v>
      </c>
      <c r="S1410">
        <f t="shared" si="416"/>
        <v>0.17785389418658687</v>
      </c>
      <c r="T1410">
        <f t="shared" si="399"/>
        <v>43.781718653266601</v>
      </c>
    </row>
    <row r="1411" spans="1:20" x14ac:dyDescent="0.25">
      <c r="A1411">
        <f t="shared" si="400"/>
        <v>1121.7354328819913</v>
      </c>
      <c r="B1411">
        <f t="shared" si="417"/>
        <v>178.52973898449591</v>
      </c>
      <c r="C1411" t="str">
        <f t="shared" si="401"/>
        <v>3.16380451752857-153.939040322604i</v>
      </c>
      <c r="D1411" t="str">
        <f t="shared" si="402"/>
        <v>3.47812479057807-89.1484341369824i</v>
      </c>
      <c r="E1411" t="str">
        <f t="shared" si="403"/>
        <v>162.469515225505+0.133275885193052i</v>
      </c>
      <c r="F1411" t="str">
        <f t="shared" si="404"/>
        <v>2.90990987616542-836.595477360016i</v>
      </c>
      <c r="G1411" t="str">
        <f t="shared" si="405"/>
        <v>0.999999988403596-0.000107686600307894i</v>
      </c>
      <c r="H1411" t="str">
        <f t="shared" si="406"/>
        <v>470.749616184301+4.29744791161591i</v>
      </c>
      <c r="I1411" t="str">
        <f t="shared" si="407"/>
        <v>33.6159688207012-2666.32103624874i</v>
      </c>
      <c r="K1411" t="str">
        <f t="shared" si="408"/>
        <v>0.0106204724858948-0.000204640323313959i</v>
      </c>
      <c r="L1411" t="str">
        <f t="shared" si="409"/>
        <v>0.00025-2.63438477175006i</v>
      </c>
      <c r="M1411" t="str">
        <f t="shared" si="410"/>
        <v>0.0025-0.697337145463251i</v>
      </c>
      <c r="N1411">
        <f t="shared" si="411"/>
        <v>91.177395474759621</v>
      </c>
      <c r="O1411">
        <f t="shared" si="412"/>
        <v>43.748809558971118</v>
      </c>
      <c r="P1411" s="3">
        <f t="shared" si="413"/>
        <v>43.748809558971118</v>
      </c>
      <c r="Q1411" s="3">
        <f t="shared" si="414"/>
        <v>-88.822604525240379</v>
      </c>
      <c r="R1411">
        <f t="shared" si="415"/>
        <v>91.177395474759621</v>
      </c>
      <c r="S1411">
        <f t="shared" si="416"/>
        <v>0.17852973898449589</v>
      </c>
      <c r="T1411">
        <f t="shared" si="399"/>
        <v>43.748809558971118</v>
      </c>
    </row>
    <row r="1412" spans="1:20" x14ac:dyDescent="0.25">
      <c r="A1412">
        <f t="shared" si="400"/>
        <v>1125.9980275269429</v>
      </c>
      <c r="B1412">
        <f t="shared" si="417"/>
        <v>179.208151992637</v>
      </c>
      <c r="C1412" t="str">
        <f t="shared" si="401"/>
        <v>3.16379641740872-153.356658134787i</v>
      </c>
      <c r="D1412" t="str">
        <f t="shared" si="402"/>
        <v>3.47812478898345-88.8109589914419i</v>
      </c>
      <c r="E1412" t="str">
        <f t="shared" si="403"/>
        <v>162.469515065012+0.133782528718622i</v>
      </c>
      <c r="F1412" t="str">
        <f t="shared" si="404"/>
        <v>2.90990987590848-833.428451629871i</v>
      </c>
      <c r="G1412" t="str">
        <f t="shared" si="405"/>
        <v>0.999999988315296-0.000108095809379519i</v>
      </c>
      <c r="H1412" t="str">
        <f t="shared" si="406"/>
        <v>470.750845170385+4.31376941246367i</v>
      </c>
      <c r="I1412" t="str">
        <f t="shared" si="407"/>
        <v>33.6159434393666-2656.23367257067i</v>
      </c>
      <c r="K1412" t="str">
        <f t="shared" si="408"/>
        <v>0.0106204380285477-0.000205417188149478i</v>
      </c>
      <c r="L1412" t="str">
        <f t="shared" si="409"/>
        <v>0.00025-2.62441200612679i</v>
      </c>
      <c r="M1412" t="str">
        <f t="shared" si="410"/>
        <v>0.0025-0.694697295739444i</v>
      </c>
      <c r="N1412">
        <f t="shared" si="411"/>
        <v>91.1818624221699</v>
      </c>
      <c r="O1412">
        <f t="shared" si="412"/>
        <v>43.715900728616148</v>
      </c>
      <c r="P1412" s="3">
        <f t="shared" si="413"/>
        <v>43.715900728616148</v>
      </c>
      <c r="Q1412" s="3">
        <f t="shared" si="414"/>
        <v>-88.8181375778301</v>
      </c>
      <c r="R1412">
        <f t="shared" si="415"/>
        <v>91.1818624221699</v>
      </c>
      <c r="S1412">
        <f t="shared" si="416"/>
        <v>0.17920815199263701</v>
      </c>
      <c r="T1412">
        <f t="shared" si="399"/>
        <v>43.715900728616148</v>
      </c>
    </row>
    <row r="1413" spans="1:20" x14ac:dyDescent="0.25">
      <c r="A1413">
        <f t="shared" si="400"/>
        <v>1130.2768200315454</v>
      </c>
      <c r="B1413">
        <f t="shared" si="417"/>
        <v>179.88914297020904</v>
      </c>
      <c r="C1413" t="str">
        <f t="shared" si="401"/>
        <v>3.16378825567456-152.776482031185i</v>
      </c>
      <c r="D1413" t="str">
        <f t="shared" si="402"/>
        <v>3.47812478737665-88.4747614213618i</v>
      </c>
      <c r="E1413" t="str">
        <f t="shared" si="403"/>
        <v>162.469514903374+0.134291099721125i</v>
      </c>
      <c r="F1413" t="str">
        <f t="shared" si="404"/>
        <v>2.90990987564955-830.273415047799i</v>
      </c>
      <c r="G1413" t="str">
        <f t="shared" si="405"/>
        <v>0.999999988226323-0.000108506573445507i</v>
      </c>
      <c r="H1413" t="str">
        <f t="shared" si="406"/>
        <v>470.752083516973+4.33015283423644i</v>
      </c>
      <c r="I1413" t="str">
        <f t="shared" si="407"/>
        <v>33.6159178644635-2646.18451972225i</v>
      </c>
      <c r="K1413" t="str">
        <f t="shared" si="408"/>
        <v>0.010620403309089-0.000206196996284227i</v>
      </c>
      <c r="L1413" t="str">
        <f t="shared" si="409"/>
        <v>0.00025-2.61447699355129i</v>
      </c>
      <c r="M1413" t="str">
        <f t="shared" si="410"/>
        <v>0.0025-0.692067439469457i</v>
      </c>
      <c r="N1413">
        <f t="shared" si="411"/>
        <v>91.186346262216418</v>
      </c>
      <c r="O1413">
        <f t="shared" si="412"/>
        <v>43.682992164203256</v>
      </c>
      <c r="P1413" s="3">
        <f t="shared" si="413"/>
        <v>43.682992164203256</v>
      </c>
      <c r="Q1413" s="3">
        <f t="shared" si="414"/>
        <v>-88.813653737783582</v>
      </c>
      <c r="R1413">
        <f t="shared" si="415"/>
        <v>91.186346262216418</v>
      </c>
      <c r="S1413">
        <f t="shared" si="416"/>
        <v>0.17988914297020903</v>
      </c>
      <c r="T1413">
        <f t="shared" si="399"/>
        <v>43.682992164203256</v>
      </c>
    </row>
    <row r="1414" spans="1:20" x14ac:dyDescent="0.25">
      <c r="A1414">
        <f t="shared" si="400"/>
        <v>1134.5718719476654</v>
      </c>
      <c r="B1414">
        <f t="shared" si="417"/>
        <v>180.57272171349584</v>
      </c>
      <c r="C1414" t="str">
        <f t="shared" si="401"/>
        <v>3.16378003185804-152.198503665741i</v>
      </c>
      <c r="D1414" t="str">
        <f t="shared" si="402"/>
        <v>3.47812478575764-88.1398365904284i</v>
      </c>
      <c r="E1414" t="str">
        <f t="shared" si="403"/>
        <v>162.469514740582+0.134801605550498i</v>
      </c>
      <c r="F1414" t="str">
        <f t="shared" si="404"/>
        <v>2.90990987538869-827.130322227551i</v>
      </c>
      <c r="G1414" t="str">
        <f t="shared" si="405"/>
        <v>0.999999988136673-0.000108918898414836i</v>
      </c>
      <c r="H1414" t="str">
        <f t="shared" si="406"/>
        <v>470.753331295375+4.34659841107897i</v>
      </c>
      <c r="I1414" t="str">
        <f t="shared" si="407"/>
        <v>33.6158920945119-2636.17343314326i</v>
      </c>
      <c r="K1414" t="str">
        <f t="shared" si="408"/>
        <v>0.0106203683255269-0.000206979758802297i</v>
      </c>
      <c r="L1414" t="str">
        <f t="shared" si="409"/>
        <v>0.00025-2.60457959110509i</v>
      </c>
      <c r="M1414" t="str">
        <f t="shared" si="410"/>
        <v>0.0025-0.689447538821933i</v>
      </c>
      <c r="N1414">
        <f t="shared" si="411"/>
        <v>91.190847058157772</v>
      </c>
      <c r="O1414">
        <f t="shared" si="412"/>
        <v>43.650083867749423</v>
      </c>
      <c r="P1414" s="3">
        <f t="shared" si="413"/>
        <v>43.650083867749423</v>
      </c>
      <c r="Q1414" s="3">
        <f t="shared" si="414"/>
        <v>-88.809152941842228</v>
      </c>
      <c r="R1414">
        <f t="shared" si="415"/>
        <v>91.190847058157772</v>
      </c>
      <c r="S1414">
        <f t="shared" si="416"/>
        <v>0.18057272171349584</v>
      </c>
      <c r="T1414">
        <f t="shared" si="399"/>
        <v>43.650083867749423</v>
      </c>
    </row>
    <row r="1415" spans="1:20" x14ac:dyDescent="0.25">
      <c r="A1415">
        <f t="shared" si="400"/>
        <v>1138.8832450610664</v>
      </c>
      <c r="B1415">
        <f t="shared" si="417"/>
        <v>181.25889805600713</v>
      </c>
      <c r="C1415" t="str">
        <f t="shared" si="401"/>
        <v>3.16377174548744-151.622714724009i</v>
      </c>
      <c r="D1415" t="str">
        <f t="shared" si="402"/>
        <v>3.47812478412631-87.8061796806352i</v>
      </c>
      <c r="E1415" t="str">
        <f t="shared" si="403"/>
        <v>162.46951457663+0.135314053584848i</v>
      </c>
      <c r="F1415" t="str">
        <f t="shared" si="404"/>
        <v>2.90990987512583-823.999127954676i</v>
      </c>
      <c r="G1415" t="str">
        <f t="shared" si="405"/>
        <v>0.999999988046341-0.000109332790218935i</v>
      </c>
      <c r="H1415" t="str">
        <f t="shared" si="406"/>
        <v>470.754588577445+4.36310637801293i</v>
      </c>
      <c r="I1415" t="str">
        <f t="shared" si="407"/>
        <v>33.6158661280222-2626.20026882101i</v>
      </c>
      <c r="K1415" t="str">
        <f t="shared" si="408"/>
        <v>0.0106203330758545-0.000207765486828755i</v>
      </c>
      <c r="L1415" t="str">
        <f t="shared" si="409"/>
        <v>0.00025-2.59471965641073i</v>
      </c>
      <c r="M1415" t="str">
        <f t="shared" si="410"/>
        <v>0.0025-0.686837556108721i</v>
      </c>
      <c r="N1415">
        <f t="shared" si="411"/>
        <v>91.195364873482376</v>
      </c>
      <c r="O1415">
        <f t="shared" si="412"/>
        <v>43.617175841286624</v>
      </c>
      <c r="P1415" s="3">
        <f t="shared" si="413"/>
        <v>43.617175841286624</v>
      </c>
      <c r="Q1415" s="3">
        <f t="shared" si="414"/>
        <v>-88.804635126517624</v>
      </c>
      <c r="R1415">
        <f t="shared" si="415"/>
        <v>91.195364873482376</v>
      </c>
      <c r="S1415">
        <f t="shared" si="416"/>
        <v>0.18125889805600712</v>
      </c>
      <c r="T1415">
        <f t="shared" si="399"/>
        <v>43.617175841286624</v>
      </c>
    </row>
    <row r="1416" spans="1:20" x14ac:dyDescent="0.25">
      <c r="A1416">
        <f t="shared" si="400"/>
        <v>1143.2110013922984</v>
      </c>
      <c r="B1416">
        <f t="shared" si="417"/>
        <v>181.94768186861995</v>
      </c>
      <c r="C1416" t="str">
        <f t="shared" si="401"/>
        <v>3.16376339608742-151.04910692304i</v>
      </c>
      <c r="D1416" t="str">
        <f t="shared" si="402"/>
        <v>3.47812478248256-87.4737858922154i</v>
      </c>
      <c r="E1416" t="str">
        <f t="shared" si="403"/>
        <v>162.46951441151+0.135828451230659i</v>
      </c>
      <c r="F1416" t="str">
        <f t="shared" si="404"/>
        <v>2.90990987486097-820.879787185894i</v>
      </c>
      <c r="G1416" t="str">
        <f t="shared" si="405"/>
        <v>0.99999998795532-0.000109748254811778i</v>
      </c>
      <c r="H1416" t="str">
        <f t="shared" si="406"/>
        <v>470.755855435591+4.37967697093953i</v>
      </c>
      <c r="I1416" t="str">
        <f t="shared" si="407"/>
        <v>33.6158399634927-2616.26488328841i</v>
      </c>
      <c r="K1416" t="str">
        <f t="shared" si="408"/>
        <v>0.0106202975580496-0.000208554191529783i</v>
      </c>
      <c r="L1416" t="str">
        <f t="shared" si="409"/>
        <v>0.00025-2.58489704762973i</v>
      </c>
      <c r="M1416" t="str">
        <f t="shared" si="410"/>
        <v>0.0025-0.684237453784344i</v>
      </c>
      <c r="N1416">
        <f t="shared" si="411"/>
        <v>91.199899771909031</v>
      </c>
      <c r="O1416">
        <f t="shared" si="412"/>
        <v>43.584268086862309</v>
      </c>
      <c r="P1416" s="3">
        <f t="shared" si="413"/>
        <v>43.584268086862309</v>
      </c>
      <c r="Q1416" s="3">
        <f t="shared" si="414"/>
        <v>-88.800100228090969</v>
      </c>
      <c r="R1416">
        <f t="shared" si="415"/>
        <v>91.199899771909031</v>
      </c>
      <c r="S1416">
        <f t="shared" si="416"/>
        <v>0.18194768186861995</v>
      </c>
      <c r="T1416">
        <f t="shared" si="399"/>
        <v>43.584268086862309</v>
      </c>
    </row>
    <row r="1417" spans="1:20" x14ac:dyDescent="0.25">
      <c r="A1417">
        <f t="shared" si="400"/>
        <v>1147.5552031975892</v>
      </c>
      <c r="B1417">
        <f t="shared" si="417"/>
        <v>182.63908305972072</v>
      </c>
      <c r="C1417" t="str">
        <f t="shared" si="401"/>
        <v>3.16375498317902-150.477672011259i</v>
      </c>
      <c r="D1417" t="str">
        <f t="shared" si="402"/>
        <v>3.47812478082629-87.1426504435726i</v>
      </c>
      <c r="E1417" t="str">
        <f t="shared" si="403"/>
        <v>162.469514245214+0.136344805922836i</v>
      </c>
      <c r="F1417" t="str">
        <f t="shared" si="404"/>
        <v>2.90990987459409-817.77225504844i</v>
      </c>
      <c r="G1417" t="str">
        <f t="shared" si="405"/>
        <v>0.999999987863607-0.00011016529816996i</v>
      </c>
      <c r="H1417" t="str">
        <f t="shared" si="406"/>
        <v>470.757131942767+4.39631042664308i</v>
      </c>
      <c r="I1417" t="str">
        <f t="shared" si="407"/>
        <v>33.6158135994114-2606.36713362178i</v>
      </c>
      <c r="K1417" t="str">
        <f t="shared" si="408"/>
        <v>0.0106202617700747-0.000209345884112822i</v>
      </c>
      <c r="L1417" t="str">
        <f t="shared" si="409"/>
        <v>0.00025-2.57511162346059i</v>
      </c>
      <c r="M1417" t="str">
        <f t="shared" si="410"/>
        <v>0.0025-0.681647194445448i</v>
      </c>
      <c r="N1417">
        <f t="shared" si="411"/>
        <v>91.204451817387877</v>
      </c>
      <c r="O1417">
        <f t="shared" si="412"/>
        <v>43.551360606539248</v>
      </c>
      <c r="P1417" s="3">
        <f t="shared" si="413"/>
        <v>43.551360606539248</v>
      </c>
      <c r="Q1417" s="3">
        <f t="shared" si="414"/>
        <v>-88.795548182612123</v>
      </c>
      <c r="R1417">
        <f t="shared" si="415"/>
        <v>91.204451817387877</v>
      </c>
      <c r="S1417">
        <f t="shared" si="416"/>
        <v>0.18263908305972071</v>
      </c>
      <c r="T1417">
        <f t="shared" si="399"/>
        <v>43.551360606539248</v>
      </c>
    </row>
    <row r="1418" spans="1:20" x14ac:dyDescent="0.25">
      <c r="A1418">
        <f t="shared" si="400"/>
        <v>1151.91591296974</v>
      </c>
      <c r="B1418">
        <f t="shared" si="417"/>
        <v>183.33311157534766</v>
      </c>
      <c r="C1418" t="str">
        <f t="shared" si="401"/>
        <v>3.16374650627976-149.90840176835i</v>
      </c>
      <c r="D1418" t="str">
        <f t="shared" si="402"/>
        <v>3.47812477915741-86.8127685712123i</v>
      </c>
      <c r="E1418" t="str">
        <f t="shared" si="403"/>
        <v>162.469514077735+0.136863125124843i</v>
      </c>
      <c r="F1418" t="str">
        <f t="shared" si="404"/>
        <v>2.90990987432519-814.67648683942i</v>
      </c>
      <c r="G1418" t="str">
        <f t="shared" si="405"/>
        <v>0.999999987771195-0.000110583926292786i</v>
      </c>
      <c r="H1418" t="str">
        <f t="shared" si="406"/>
        <v>470.758418172484+4.41300698279375i</v>
      </c>
      <c r="I1418" t="str">
        <f t="shared" si="407"/>
        <v>33.6157870342532-2596.50687743886i</v>
      </c>
      <c r="K1418" t="str">
        <f t="shared" si="408"/>
        <v>0.0106202257098769-0.000210140575826712i</v>
      </c>
      <c r="L1418" t="str">
        <f t="shared" si="409"/>
        <v>0.00025-2.56536324313667i</v>
      </c>
      <c r="M1418" t="str">
        <f t="shared" si="410"/>
        <v>0.0025-0.679066740830292i</v>
      </c>
      <c r="N1418">
        <f t="shared" si="411"/>
        <v>91.209021074101031</v>
      </c>
      <c r="O1418">
        <f t="shared" si="412"/>
        <v>43.518453402395885</v>
      </c>
      <c r="P1418" s="3">
        <f t="shared" si="413"/>
        <v>43.518453402395885</v>
      </c>
      <c r="Q1418" s="3">
        <f t="shared" si="414"/>
        <v>-88.790978925898969</v>
      </c>
      <c r="R1418">
        <f t="shared" si="415"/>
        <v>91.209021074101031</v>
      </c>
      <c r="S1418">
        <f t="shared" si="416"/>
        <v>0.18333311157534765</v>
      </c>
      <c r="T1418">
        <f t="shared" si="399"/>
        <v>43.518453402395885</v>
      </c>
    </row>
    <row r="1419" spans="1:20" x14ac:dyDescent="0.25">
      <c r="A1419">
        <f t="shared" si="400"/>
        <v>1156.2931934390253</v>
      </c>
      <c r="B1419">
        <f t="shared" si="417"/>
        <v>184.02977739933399</v>
      </c>
      <c r="C1419" t="str">
        <f t="shared" si="401"/>
        <v>3.16373796490336-149.341288005135i</v>
      </c>
      <c r="D1419" t="str">
        <f t="shared" si="402"/>
        <v>3.4781247774758-86.4841355296727i</v>
      </c>
      <c r="E1419" t="str">
        <f t="shared" si="403"/>
        <v>162.469513909064+0.137383416328807i</v>
      </c>
      <c r="F1419" t="str">
        <f t="shared" si="404"/>
        <v>2.90990987405422-811.592438025166i</v>
      </c>
      <c r="G1419" t="str">
        <f t="shared" si="405"/>
        <v>0.99999998767808-0.000111004145202362i</v>
      </c>
      <c r="H1419" t="str">
        <f t="shared" si="406"/>
        <v>470.759714198813+4.42976687795109i</v>
      </c>
      <c r="I1419" t="str">
        <f t="shared" si="407"/>
        <v>33.6157602664821-2586.68397289674i</v>
      </c>
      <c r="K1419" t="str">
        <f t="shared" si="408"/>
        <v>0.0106201893753877-0.00021093827796184i</v>
      </c>
      <c r="L1419" t="str">
        <f t="shared" si="409"/>
        <v>0.00025-2.55565176642425i</v>
      </c>
      <c r="M1419" t="str">
        <f t="shared" si="410"/>
        <v>0.0025-0.676496055818185i</v>
      </c>
      <c r="N1419">
        <f t="shared" si="411"/>
        <v>91.213607606463341</v>
      </c>
      <c r="O1419">
        <f t="shared" si="412"/>
        <v>43.485546476526309</v>
      </c>
      <c r="P1419" s="3">
        <f t="shared" si="413"/>
        <v>43.485546476526309</v>
      </c>
      <c r="Q1419" s="3">
        <f t="shared" si="414"/>
        <v>-88.786392393536659</v>
      </c>
      <c r="R1419">
        <f t="shared" si="415"/>
        <v>91.213607606463341</v>
      </c>
      <c r="S1419">
        <f t="shared" si="416"/>
        <v>0.18402977739933399</v>
      </c>
      <c r="T1419">
        <f t="shared" si="399"/>
        <v>43.485546476526309</v>
      </c>
    </row>
    <row r="1420" spans="1:20" x14ac:dyDescent="0.25">
      <c r="A1420">
        <f t="shared" si="400"/>
        <v>1160.6871075740935</v>
      </c>
      <c r="B1420">
        <f t="shared" si="417"/>
        <v>184.72909055345147</v>
      </c>
      <c r="C1420" t="str">
        <f t="shared" si="401"/>
        <v>3.16372935856001-148.776322563458i</v>
      </c>
      <c r="D1420" t="str">
        <f t="shared" si="402"/>
        <v>3.47812477578143-86.1567465914584i</v>
      </c>
      <c r="E1420" t="str">
        <f t="shared" si="403"/>
        <v>162.469513739194+0.137905687055655i</v>
      </c>
      <c r="F1420" t="str">
        <f t="shared" si="404"/>
        <v>2.90990987378122-808.520064240613i</v>
      </c>
      <c r="G1420" t="str">
        <f t="shared" si="405"/>
        <v>0.999999987584255-0.000111425960943677i</v>
      </c>
      <c r="H1420" t="str">
        <f t="shared" si="406"/>
        <v>470.761020096397+4.44659035156715i</v>
      </c>
      <c r="I1420" t="str">
        <f t="shared" si="407"/>
        <v>33.6157332945505-2576.89827868992i</v>
      </c>
      <c r="K1420" t="str">
        <f t="shared" si="408"/>
        <v>0.0106201527645228-0.00021173900185028i</v>
      </c>
      <c r="L1420" t="str">
        <f t="shared" si="409"/>
        <v>0.00025-2.5459770536205i</v>
      </c>
      <c r="M1420" t="str">
        <f t="shared" si="410"/>
        <v>0.0025-0.673935102428955i</v>
      </c>
      <c r="N1420">
        <f t="shared" si="411"/>
        <v>91.218211479123269</v>
      </c>
      <c r="O1420">
        <f t="shared" si="412"/>
        <v>43.452639831040457</v>
      </c>
      <c r="P1420" s="3">
        <f t="shared" si="413"/>
        <v>43.452639831040457</v>
      </c>
      <c r="Q1420" s="3">
        <f t="shared" si="414"/>
        <v>-88.781788520876731</v>
      </c>
      <c r="R1420">
        <f t="shared" si="415"/>
        <v>91.218211479123269</v>
      </c>
      <c r="S1420">
        <f t="shared" si="416"/>
        <v>0.18472909055345146</v>
      </c>
      <c r="T1420">
        <f t="shared" si="399"/>
        <v>43.452639831040457</v>
      </c>
    </row>
    <row r="1421" spans="1:20" x14ac:dyDescent="0.25">
      <c r="A1421">
        <f t="shared" si="400"/>
        <v>1165.0977185828751</v>
      </c>
      <c r="B1421">
        <f t="shared" si="417"/>
        <v>185.43106109755459</v>
      </c>
      <c r="C1421" t="str">
        <f t="shared" si="401"/>
        <v>3.16372068675601-148.213497316067i</v>
      </c>
      <c r="D1421" t="str">
        <f t="shared" si="402"/>
        <v>3.4781247740741-85.8305970469676i</v>
      </c>
      <c r="E1421" t="str">
        <f t="shared" si="403"/>
        <v>162.469513568117+0.138429944855168i</v>
      </c>
      <c r="F1421" t="str">
        <f t="shared" si="404"/>
        <v>2.9099098735061-805.459321288613i</v>
      </c>
      <c r="G1421" t="str">
        <f t="shared" si="405"/>
        <v>0.999999987489716-0.000111849379584689i</v>
      </c>
      <c r="H1421" t="str">
        <f t="shared" si="406"/>
        <v>470.762335940436+4.46347764398974i</v>
      </c>
      <c r="I1421" t="str">
        <f t="shared" si="407"/>
        <v>33.6157061168979-2567.14965404801i</v>
      </c>
      <c r="K1421" t="str">
        <f t="shared" si="408"/>
        <v>0.0106201158751823-0.000212542758865942i</v>
      </c>
      <c r="L1421" t="str">
        <f t="shared" si="409"/>
        <v>0.00025-2.5363389655514i</v>
      </c>
      <c r="M1421" t="str">
        <f t="shared" si="410"/>
        <v>0.0025-0.671383843822428i</v>
      </c>
      <c r="N1421">
        <f t="shared" si="411"/>
        <v>91.222832756963399</v>
      </c>
      <c r="O1421">
        <f t="shared" si="412"/>
        <v>43.419733468064166</v>
      </c>
      <c r="P1421" s="3">
        <f t="shared" si="413"/>
        <v>43.419733468064166</v>
      </c>
      <c r="Q1421" s="3">
        <f t="shared" si="414"/>
        <v>-88.777167243036601</v>
      </c>
      <c r="R1421">
        <f t="shared" si="415"/>
        <v>91.222832756963399</v>
      </c>
      <c r="S1421">
        <f t="shared" si="416"/>
        <v>0.18543106109755458</v>
      </c>
      <c r="T1421">
        <f t="shared" si="399"/>
        <v>43.419733468064166</v>
      </c>
    </row>
    <row r="1422" spans="1:20" x14ac:dyDescent="0.25">
      <c r="A1422">
        <f t="shared" si="400"/>
        <v>1169.5250899134901</v>
      </c>
      <c r="B1422">
        <f t="shared" si="417"/>
        <v>186.13569912972531</v>
      </c>
      <c r="C1422" t="str">
        <f t="shared" si="401"/>
        <v>3.16371194899409-147.652804166497i</v>
      </c>
      <c r="D1422" t="str">
        <f t="shared" si="402"/>
        <v>3.47812477235382-85.5056822044316i</v>
      </c>
      <c r="E1422" t="str">
        <f t="shared" si="403"/>
        <v>162.469513395826+0.138956197306132i</v>
      </c>
      <c r="F1422" t="str">
        <f t="shared" si="404"/>
        <v>2.90990987322892-802.410165139371i</v>
      </c>
      <c r="G1422" t="str">
        <f t="shared" si="405"/>
        <v>0.999999987394457-0.000112274407216415i</v>
      </c>
      <c r="H1422" t="str">
        <f t="shared" si="406"/>
        <v>470.763661806713+4.48042899646571i</v>
      </c>
      <c r="I1422" t="str">
        <f t="shared" si="407"/>
        <v>33.6156787319539-2557.43795873405i</v>
      </c>
      <c r="K1422" t="str">
        <f t="shared" si="408"/>
        <v>0.0106200787052502-0.000213349560424714i</v>
      </c>
      <c r="L1422" t="str">
        <f t="shared" si="409"/>
        <v>0.00025-2.52673736356983i</v>
      </c>
      <c r="M1422" t="str">
        <f t="shared" si="410"/>
        <v>0.0025-0.668842243297895i</v>
      </c>
      <c r="N1422">
        <f t="shared" si="411"/>
        <v>91.227471505101505</v>
      </c>
      <c r="O1422">
        <f t="shared" si="412"/>
        <v>43.386827389739366</v>
      </c>
      <c r="P1422" s="3">
        <f t="shared" si="413"/>
        <v>43.386827389739366</v>
      </c>
      <c r="Q1422" s="3">
        <f t="shared" si="414"/>
        <v>-88.772528494898495</v>
      </c>
      <c r="R1422">
        <f t="shared" si="415"/>
        <v>91.227471505101505</v>
      </c>
      <c r="S1422">
        <f t="shared" si="416"/>
        <v>0.1861356991297253</v>
      </c>
      <c r="T1422">
        <f t="shared" si="399"/>
        <v>43.386827389739366</v>
      </c>
    </row>
    <row r="1423" spans="1:20" x14ac:dyDescent="0.25">
      <c r="A1423">
        <f t="shared" si="400"/>
        <v>1173.9692852551616</v>
      </c>
      <c r="B1423">
        <f t="shared" si="417"/>
        <v>186.84301478641828</v>
      </c>
      <c r="C1423" t="str">
        <f t="shared" si="401"/>
        <v>3.16370314477317-147.094235048954i</v>
      </c>
      <c r="D1423" t="str">
        <f t="shared" si="402"/>
        <v>3.47812477062043-85.1819973898402i</v>
      </c>
      <c r="E1423" t="str">
        <f t="shared" si="403"/>
        <v>162.469513222311+0.139484452016509i</v>
      </c>
      <c r="F1423" t="str">
        <f t="shared" si="404"/>
        <v>2.90990987294961-799.37255192974i</v>
      </c>
      <c r="G1423" t="str">
        <f t="shared" si="405"/>
        <v>0.999999987298473-0.000112701049953021i</v>
      </c>
      <c r="H1423" t="str">
        <f t="shared" si="406"/>
        <v>470.764997771579+4.49744465114387i</v>
      </c>
      <c r="I1423" t="str">
        <f t="shared" si="407"/>
        <v>33.6156511381327-2547.76305304221i</v>
      </c>
      <c r="K1423" t="str">
        <f t="shared" si="408"/>
        <v>0.0106200412525947-0.000214159417984607i</v>
      </c>
      <c r="L1423" t="str">
        <f t="shared" si="409"/>
        <v>0.00025-2.51717210955353i</v>
      </c>
      <c r="M1423" t="str">
        <f t="shared" si="410"/>
        <v>0.0025-0.666310264293581i</v>
      </c>
      <c r="N1423">
        <f t="shared" si="411"/>
        <v>91.232127788891134</v>
      </c>
      <c r="O1423">
        <f t="shared" si="412"/>
        <v>43.353921598224154</v>
      </c>
      <c r="P1423" s="3">
        <f t="shared" si="413"/>
        <v>43.353921598224154</v>
      </c>
      <c r="Q1423" s="3">
        <f t="shared" si="414"/>
        <v>-88.767872211108866</v>
      </c>
      <c r="R1423">
        <f t="shared" si="415"/>
        <v>91.232127788891134</v>
      </c>
      <c r="S1423">
        <f t="shared" si="416"/>
        <v>0.18684301478641829</v>
      </c>
      <c r="T1423">
        <f t="shared" si="399"/>
        <v>43.353921598224154</v>
      </c>
    </row>
    <row r="1424" spans="1:20" x14ac:dyDescent="0.25">
      <c r="A1424">
        <f t="shared" si="400"/>
        <v>1178.4303685391312</v>
      </c>
      <c r="B1424">
        <f t="shared" si="417"/>
        <v>187.55301824260667</v>
      </c>
      <c r="C1424" t="str">
        <f t="shared" si="401"/>
        <v>3.16369427358822-146.537781928197i</v>
      </c>
      <c r="D1424" t="str">
        <f t="shared" si="402"/>
        <v>3.47812476887383-84.8595379468788i</v>
      </c>
      <c r="E1424" t="str">
        <f t="shared" si="403"/>
        <v>162.469513047566+0.140014716623424i</v>
      </c>
      <c r="F1424" t="str">
        <f t="shared" si="404"/>
        <v>2.90990987266819-796.346437962637i</v>
      </c>
      <c r="G1424" t="str">
        <f t="shared" si="405"/>
        <v>0.999999987201758-0.000113129313931901i</v>
      </c>
      <c r="H1424" t="str">
        <f t="shared" si="406"/>
        <v>470.766343911979+4.51452485107904i</v>
      </c>
      <c r="I1424" t="str">
        <f t="shared" si="407"/>
        <v>33.6156233338403-2538.12479779595i</v>
      </c>
      <c r="K1424" t="str">
        <f t="shared" si="408"/>
        <v>0.0106200035150675-0.000214972343045905i</v>
      </c>
      <c r="L1424" t="str">
        <f t="shared" si="409"/>
        <v>0.00025-2.5076430659031i</v>
      </c>
      <c r="M1424" t="str">
        <f t="shared" si="410"/>
        <v>0.0025-0.663787870386112i</v>
      </c>
      <c r="N1424">
        <f t="shared" si="411"/>
        <v>91.236801673922272</v>
      </c>
      <c r="O1424">
        <f t="shared" si="412"/>
        <v>43.321016095692848</v>
      </c>
      <c r="P1424" s="3">
        <f t="shared" si="413"/>
        <v>43.321016095692848</v>
      </c>
      <c r="Q1424" s="3">
        <f t="shared" si="414"/>
        <v>-88.763198326077728</v>
      </c>
      <c r="R1424">
        <f t="shared" si="415"/>
        <v>91.236801673922272</v>
      </c>
      <c r="S1424">
        <f t="shared" si="416"/>
        <v>0.18755301824260667</v>
      </c>
      <c r="T1424">
        <f t="shared" si="399"/>
        <v>43.321016095692848</v>
      </c>
    </row>
    <row r="1425" spans="1:20" x14ac:dyDescent="0.25">
      <c r="A1425">
        <f t="shared" si="400"/>
        <v>1182.9084039395798</v>
      </c>
      <c r="B1425">
        <f t="shared" si="417"/>
        <v>188.26571971192857</v>
      </c>
      <c r="C1425" t="str">
        <f t="shared" si="401"/>
        <v>3.16368533493052-145.983436799424i</v>
      </c>
      <c r="D1425" t="str">
        <f t="shared" si="402"/>
        <v>3.47812476711393-84.5382992368601i</v>
      </c>
      <c r="E1425" t="str">
        <f t="shared" si="403"/>
        <v>162.469512871582+0.14054699879339i</v>
      </c>
      <c r="F1425" t="str">
        <f t="shared" si="404"/>
        <v>2.9099098723846-793.331779706395i</v>
      </c>
      <c r="G1425" t="str">
        <f t="shared" si="405"/>
        <v>0.999999987104307-0.000113559205313775i</v>
      </c>
      <c r="H1425" t="str">
        <f t="shared" si="406"/>
        <v>470.767700305438+4.53166984023444i</v>
      </c>
      <c r="I1425" t="str">
        <f t="shared" si="407"/>
        <v>33.6155953174679-2528.52305434595i</v>
      </c>
      <c r="K1425" t="str">
        <f t="shared" si="408"/>
        <v>0.0106199654905042-0.000215788347151305i</v>
      </c>
      <c r="L1425" t="str">
        <f t="shared" si="409"/>
        <v>0.00025-2.49815009554005i</v>
      </c>
      <c r="M1425" t="str">
        <f t="shared" si="410"/>
        <v>0.0025-0.661275025290012i</v>
      </c>
      <c r="N1425">
        <f t="shared" si="411"/>
        <v>91.241493226022428</v>
      </c>
      <c r="O1425">
        <f t="shared" si="412"/>
        <v>43.288110884336142</v>
      </c>
      <c r="P1425" s="3">
        <f t="shared" si="413"/>
        <v>43.288110884336142</v>
      </c>
      <c r="Q1425" s="3">
        <f t="shared" si="414"/>
        <v>-88.758506773977572</v>
      </c>
      <c r="R1425">
        <f t="shared" si="415"/>
        <v>91.241493226022428</v>
      </c>
      <c r="S1425">
        <f t="shared" si="416"/>
        <v>0.18826571971192857</v>
      </c>
      <c r="T1425">
        <f t="shared" si="399"/>
        <v>43.288110884336142</v>
      </c>
    </row>
    <row r="1426" spans="1:20" x14ac:dyDescent="0.25">
      <c r="A1426">
        <f t="shared" si="400"/>
        <v>1187.4034558745502</v>
      </c>
      <c r="B1426">
        <f t="shared" si="417"/>
        <v>188.9811294468339</v>
      </c>
      <c r="C1426" t="str">
        <f t="shared" si="401"/>
        <v>3.16367632828755-145.431191688161i</v>
      </c>
      <c r="D1426" t="str">
        <f t="shared" si="402"/>
        <v>3.47812476534064-84.2182766386576i</v>
      </c>
      <c r="E1426" t="str">
        <f t="shared" si="403"/>
        <v>162.469512694352+0.141081306222362i</v>
      </c>
      <c r="F1426" t="str">
        <f t="shared" si="404"/>
        <v>2.90990987209887-790.328533794147i</v>
      </c>
      <c r="G1426" t="str">
        <f t="shared" si="405"/>
        <v>0.999999987006113-0.000113990730282774i</v>
      </c>
      <c r="H1426" t="str">
        <f t="shared" si="406"/>
        <v>470.769067030068+4.5488798634854i</v>
      </c>
      <c r="I1426" t="str">
        <f t="shared" si="407"/>
        <v>33.6155670873952-2518.95768456812i</v>
      </c>
      <c r="K1426" t="str">
        <f t="shared" si="408"/>
        <v>0.0106199271767241-0.000216607441886069i</v>
      </c>
      <c r="L1426" t="str">
        <f t="shared" si="409"/>
        <v>0.00025-2.48869306190481i</v>
      </c>
      <c r="M1426" t="str">
        <f t="shared" si="410"/>
        <v>0.0025-0.658771692857153i</v>
      </c>
      <c r="N1426">
        <f t="shared" si="411"/>
        <v>91.246202511257081</v>
      </c>
      <c r="O1426">
        <f t="shared" si="412"/>
        <v>43.255205966361565</v>
      </c>
      <c r="P1426" s="3">
        <f t="shared" si="413"/>
        <v>43.255205966361565</v>
      </c>
      <c r="Q1426" s="3">
        <f t="shared" si="414"/>
        <v>-88.753797488742919</v>
      </c>
      <c r="R1426">
        <f t="shared" si="415"/>
        <v>91.246202511257081</v>
      </c>
      <c r="S1426">
        <f t="shared" si="416"/>
        <v>0.1889811294468339</v>
      </c>
      <c r="T1426">
        <f t="shared" si="399"/>
        <v>43.255205966361565</v>
      </c>
    </row>
    <row r="1427" spans="1:20" x14ac:dyDescent="0.25">
      <c r="A1427">
        <f t="shared" si="400"/>
        <v>1191.9155890068737</v>
      </c>
      <c r="B1427">
        <f t="shared" si="417"/>
        <v>189.69925773873189</v>
      </c>
      <c r="C1427" t="str">
        <f t="shared" si="401"/>
        <v>3.16366725314277-144.881038650138i</v>
      </c>
      <c r="D1427" t="str">
        <f t="shared" si="402"/>
        <v>3.47812476355384-83.8994655486389i</v>
      </c>
      <c r="E1427" t="str">
        <f t="shared" si="403"/>
        <v>162.469512515868+0.141617646635888i</v>
      </c>
      <c r="F1427" t="str">
        <f t="shared" si="404"/>
        <v>2.90990987181097-787.336657023192i</v>
      </c>
      <c r="G1427" t="str">
        <f t="shared" si="405"/>
        <v>0.999999986907172-0.000114423895046528i</v>
      </c>
      <c r="H1427" t="str">
        <f t="shared" si="406"/>
        <v>470.770444164582+4.5661551666226i</v>
      </c>
      <c r="I1427" t="str">
        <f t="shared" si="407"/>
        <v>33.6155386419888-2509.42855086161i</v>
      </c>
      <c r="K1427" t="str">
        <f t="shared" si="408"/>
        <v>0.0106198885715298-0.000217429638878166i</v>
      </c>
      <c r="L1427" t="str">
        <f t="shared" si="409"/>
        <v>0.00025-2.47927182895478i</v>
      </c>
      <c r="M1427" t="str">
        <f t="shared" si="410"/>
        <v>0.0025-0.656277837076264i</v>
      </c>
      <c r="N1427">
        <f t="shared" si="411"/>
        <v>91.250929595930614</v>
      </c>
      <c r="O1427">
        <f t="shared" si="412"/>
        <v>43.222301343992982</v>
      </c>
      <c r="P1427" s="3">
        <f t="shared" si="413"/>
        <v>43.222301343992982</v>
      </c>
      <c r="Q1427" s="3">
        <f t="shared" si="414"/>
        <v>-88.749070404069386</v>
      </c>
      <c r="R1427">
        <f t="shared" si="415"/>
        <v>91.250929595930614</v>
      </c>
      <c r="S1427">
        <f t="shared" si="416"/>
        <v>0.18969925773873189</v>
      </c>
      <c r="T1427">
        <f t="shared" si="399"/>
        <v>43.222301343992982</v>
      </c>
    </row>
    <row r="1428" spans="1:20" x14ac:dyDescent="0.25">
      <c r="A1428">
        <f t="shared" si="400"/>
        <v>1196.4448682450998</v>
      </c>
      <c r="B1428">
        <f t="shared" si="417"/>
        <v>190.42011491813906</v>
      </c>
      <c r="C1428" t="str">
        <f t="shared" si="401"/>
        <v>3.16365810897575-144.332969771177i</v>
      </c>
      <c r="D1428" t="str">
        <f t="shared" si="402"/>
        <v>3.47812476175343-83.5818613805986i</v>
      </c>
      <c r="E1428" t="str">
        <f t="shared" si="403"/>
        <v>162.469512336119+0.142156027789218i</v>
      </c>
      <c r="F1428" t="str">
        <f t="shared" si="404"/>
        <v>2.90990987152086-784.356106354371i</v>
      </c>
      <c r="G1428" t="str">
        <f t="shared" si="405"/>
        <v>0.999999986807478-0.000114858705836254i</v>
      </c>
      <c r="H1428" t="str">
        <f t="shared" si="406"/>
        <v>470.771831788296+4.58349599635544i</v>
      </c>
      <c r="I1428" t="str">
        <f t="shared" si="407"/>
        <v>33.6155099796035-2499.93551614688i</v>
      </c>
      <c r="K1428" t="str">
        <f t="shared" si="408"/>
        <v>0.0106198496727072-0.000218254949798422i</v>
      </c>
      <c r="L1428" t="str">
        <f t="shared" si="409"/>
        <v>0.00025-2.46988626116236i</v>
      </c>
      <c r="M1428" t="str">
        <f t="shared" si="410"/>
        <v>0.0025-0.653793422072388i</v>
      </c>
      <c r="N1428">
        <f t="shared" si="411"/>
        <v>91.255674546587031</v>
      </c>
      <c r="O1428">
        <f t="shared" si="412"/>
        <v>43.189397019470867</v>
      </c>
      <c r="P1428" s="3">
        <f t="shared" si="413"/>
        <v>43.189397019470867</v>
      </c>
      <c r="Q1428" s="3">
        <f t="shared" si="414"/>
        <v>-88.744325453412969</v>
      </c>
      <c r="R1428">
        <f t="shared" si="415"/>
        <v>91.255674546587031</v>
      </c>
      <c r="S1428">
        <f t="shared" si="416"/>
        <v>0.19042011491813907</v>
      </c>
      <c r="T1428">
        <f t="shared" si="399"/>
        <v>43.189397019470867</v>
      </c>
    </row>
    <row r="1429" spans="1:20" x14ac:dyDescent="0.25">
      <c r="A1429">
        <f t="shared" si="400"/>
        <v>1200.991358744431</v>
      </c>
      <c r="B1429">
        <f t="shared" si="417"/>
        <v>191.14371135482799</v>
      </c>
      <c r="C1429" t="str">
        <f t="shared" si="401"/>
        <v>3.16364889526221-143.786977167092i</v>
      </c>
      <c r="D1429" t="str">
        <f t="shared" si="402"/>
        <v>3.47812475993932-83.2654595656951i</v>
      </c>
      <c r="E1429" t="str">
        <f t="shared" si="403"/>
        <v>162.4695121551+0.142696457467369i</v>
      </c>
      <c r="F1429" t="str">
        <f t="shared" si="404"/>
        <v>2.90990987122855-781.386838911471i</v>
      </c>
      <c r="G1429" t="str">
        <f t="shared" si="405"/>
        <v>0.999999986707024-0.000115295168906849i</v>
      </c>
      <c r="H1429" t="str">
        <f t="shared" si="406"/>
        <v>470.773229981123+4.60090260031528i</v>
      </c>
      <c r="I1429" t="str">
        <f t="shared" si="407"/>
        <v>33.6154810985816-2490.47844386364i</v>
      </c>
      <c r="K1429" t="str">
        <f t="shared" si="408"/>
        <v>0.0106198104780256-0.000219083386360669i</v>
      </c>
      <c r="L1429" t="str">
        <f t="shared" si="409"/>
        <v>0.00025-2.46053622351302i</v>
      </c>
      <c r="M1429" t="str">
        <f t="shared" si="410"/>
        <v>0.0025-0.651318412106386i</v>
      </c>
      <c r="N1429">
        <f t="shared" si="411"/>
        <v>91.260437430010768</v>
      </c>
      <c r="O1429">
        <f t="shared" si="412"/>
        <v>43.156492995053277</v>
      </c>
      <c r="P1429" s="3">
        <f t="shared" si="413"/>
        <v>43.156492995053277</v>
      </c>
      <c r="Q1429" s="3">
        <f t="shared" si="414"/>
        <v>-88.739562569989232</v>
      </c>
      <c r="R1429">
        <f t="shared" si="415"/>
        <v>91.260437430010768</v>
      </c>
      <c r="S1429">
        <f t="shared" si="416"/>
        <v>0.19114371135482799</v>
      </c>
      <c r="T1429">
        <f t="shared" si="399"/>
        <v>43.156492995053277</v>
      </c>
    </row>
    <row r="1430" spans="1:20" x14ac:dyDescent="0.25">
      <c r="A1430">
        <f t="shared" si="400"/>
        <v>1205.5551259076599</v>
      </c>
      <c r="B1430">
        <f t="shared" si="417"/>
        <v>191.87005745797634</v>
      </c>
      <c r="C1430" t="str">
        <f t="shared" si="401"/>
        <v>3.16363961147375-143.243052983553i</v>
      </c>
      <c r="D1430" t="str">
        <f t="shared" si="402"/>
        <v>3.47812475811139-82.9502555523815i</v>
      </c>
      <c r="E1430" t="str">
        <f t="shared" si="403"/>
        <v>162.469511972802+0.143238943485343i</v>
      </c>
      <c r="F1430" t="str">
        <f t="shared" si="404"/>
        <v>2.90990987093401-778.428811980578i</v>
      </c>
      <c r="G1430" t="str">
        <f t="shared" si="405"/>
        <v>0.999999986605805-0.000115733290536981i</v>
      </c>
      <c r="H1430" t="str">
        <f t="shared" si="406"/>
        <v>470.774638823593+4.61837522705878i</v>
      </c>
      <c r="I1430" t="str">
        <f t="shared" si="407"/>
        <v>33.6154519972524-2481.05719796899i</v>
      </c>
      <c r="K1430" t="str">
        <f t="shared" si="408"/>
        <v>0.0106197709852372-0.000219914960321892i</v>
      </c>
      <c r="L1430" t="str">
        <f t="shared" si="409"/>
        <v>0.00025-2.4512215815033i</v>
      </c>
      <c r="M1430" t="str">
        <f t="shared" si="410"/>
        <v>0.0025-0.648852771574404i</v>
      </c>
      <c r="N1430">
        <f t="shared" si="411"/>
        <v>91.265218313227436</v>
      </c>
      <c r="O1430">
        <f t="shared" si="412"/>
        <v>43.123589273014616</v>
      </c>
      <c r="P1430" s="3">
        <f t="shared" si="413"/>
        <v>43.123589273014616</v>
      </c>
      <c r="Q1430" s="3">
        <f t="shared" si="414"/>
        <v>-88.734781686772564</v>
      </c>
      <c r="R1430">
        <f t="shared" si="415"/>
        <v>91.265218313227436</v>
      </c>
      <c r="S1430">
        <f t="shared" si="416"/>
        <v>0.19187005745797633</v>
      </c>
      <c r="T1430">
        <f t="shared" si="399"/>
        <v>43.123589273014616</v>
      </c>
    </row>
    <row r="1431" spans="1:20" x14ac:dyDescent="0.25">
      <c r="A1431">
        <f t="shared" si="400"/>
        <v>1210.1362353861091</v>
      </c>
      <c r="B1431">
        <f t="shared" si="417"/>
        <v>192.59916367631666</v>
      </c>
      <c r="C1431" t="str">
        <f t="shared" si="401"/>
        <v>3.16363025707815-142.701189395992i</v>
      </c>
      <c r="D1431" t="str">
        <f t="shared" si="402"/>
        <v>3.47812475626954-82.6362448063425i</v>
      </c>
      <c r="E1431" t="str">
        <f t="shared" si="403"/>
        <v>162.469511789217+0.143783493688156i</v>
      </c>
      <c r="F1431" t="str">
        <f t="shared" si="404"/>
        <v>2.90990987063722-775.481983009482i</v>
      </c>
      <c r="G1431" t="str">
        <f t="shared" si="405"/>
        <v>0.999999986503816-0.000116173077029173i</v>
      </c>
      <c r="H1431" t="str">
        <f t="shared" si="406"/>
        <v>470.776058396838+4.63591412607108i</v>
      </c>
      <c r="I1431" t="str">
        <f t="shared" si="407"/>
        <v>33.6154226739315-2471.67164293532i</v>
      </c>
      <c r="K1431" t="str">
        <f t="shared" si="408"/>
        <v>0.0106197311920774-0.000220749683482375i</v>
      </c>
      <c r="L1431" t="str">
        <f t="shared" si="409"/>
        <v>0.00025-2.44194220113897i</v>
      </c>
      <c r="M1431" t="str">
        <f t="shared" si="410"/>
        <v>0.0025-0.646396465007376i</v>
      </c>
      <c r="N1431">
        <f t="shared" si="411"/>
        <v>91.27001726350457</v>
      </c>
      <c r="O1431">
        <f t="shared" si="412"/>
        <v>43.090685855646889</v>
      </c>
      <c r="P1431" s="3">
        <f t="shared" si="413"/>
        <v>43.090685855646889</v>
      </c>
      <c r="Q1431" s="3">
        <f t="shared" si="414"/>
        <v>-88.72998273649543</v>
      </c>
      <c r="R1431">
        <f t="shared" si="415"/>
        <v>91.27001726350457</v>
      </c>
      <c r="S1431">
        <f t="shared" si="416"/>
        <v>0.19259916367631666</v>
      </c>
      <c r="T1431">
        <f t="shared" si="399"/>
        <v>43.090685855646889</v>
      </c>
    </row>
    <row r="1432" spans="1:20" x14ac:dyDescent="0.25">
      <c r="A1432">
        <f t="shared" si="400"/>
        <v>1214.7347530805764</v>
      </c>
      <c r="B1432">
        <f t="shared" si="417"/>
        <v>193.33104049828668</v>
      </c>
      <c r="C1432" t="str">
        <f t="shared" si="401"/>
        <v>3.16362083153897-142.161378609479i</v>
      </c>
      <c r="D1432" t="str">
        <f t="shared" si="402"/>
        <v>3.47812475441366-82.3234228104278i</v>
      </c>
      <c r="E1432" t="str">
        <f t="shared" si="403"/>
        <v>162.469511604336+0.144330115951001i</v>
      </c>
      <c r="F1432" t="str">
        <f t="shared" si="404"/>
        <v>2.90990987033818-772.54630960706i</v>
      </c>
      <c r="G1432" t="str">
        <f t="shared" si="405"/>
        <v>0.99999998640105-0.0001166145347099i</v>
      </c>
      <c r="H1432" t="str">
        <f t="shared" si="406"/>
        <v>470.777488782623+4.65351954776959i</v>
      </c>
      <c r="I1432" t="str">
        <f t="shared" si="407"/>
        <v>33.6153931269236-2462.32164374855i</v>
      </c>
      <c r="K1432" t="str">
        <f t="shared" si="408"/>
        <v>0.0106196910962642-0.000221587567685855i</v>
      </c>
      <c r="L1432" t="str">
        <f t="shared" si="409"/>
        <v>0.00025-2.43269794893303i</v>
      </c>
      <c r="M1432" t="str">
        <f t="shared" si="410"/>
        <v>0.0025-0.643949457070507i</v>
      </c>
      <c r="N1432">
        <f t="shared" si="411"/>
        <v>91.274834348352442</v>
      </c>
      <c r="O1432">
        <f t="shared" si="412"/>
        <v>43.057782745259168</v>
      </c>
      <c r="P1432" s="3">
        <f t="shared" si="413"/>
        <v>43.057782745259168</v>
      </c>
      <c r="Q1432" s="3">
        <f t="shared" si="414"/>
        <v>-88.725165651647558</v>
      </c>
      <c r="R1432">
        <f t="shared" si="415"/>
        <v>91.274834348352442</v>
      </c>
      <c r="S1432">
        <f t="shared" si="416"/>
        <v>0.19333104049828667</v>
      </c>
      <c r="T1432">
        <f t="shared" si="399"/>
        <v>43.057782745259168</v>
      </c>
    </row>
    <row r="1433" spans="1:20" x14ac:dyDescent="0.25">
      <c r="A1433">
        <f t="shared" si="400"/>
        <v>1219.3507451422827</v>
      </c>
      <c r="B1433">
        <f t="shared" si="417"/>
        <v>194.06569845218019</v>
      </c>
      <c r="C1433" t="str">
        <f t="shared" si="401"/>
        <v>3.16361133431583-141.623612858616i</v>
      </c>
      <c r="D1433" t="str">
        <f t="shared" si="402"/>
        <v>3.47812475254367-82.0117850645889i</v>
      </c>
      <c r="E1433" t="str">
        <f t="shared" si="403"/>
        <v>162.469511418151+0.144878818179327i</v>
      </c>
      <c r="F1433" t="str">
        <f t="shared" si="404"/>
        <v>2.90990987003688-769.621749542669i</v>
      </c>
      <c r="G1433" t="str">
        <f t="shared" si="405"/>
        <v>0.999999986297502-0.000117057669929676i</v>
      </c>
      <c r="H1433" t="str">
        <f t="shared" si="406"/>
        <v>470.778930063327+4.6711917435067i</v>
      </c>
      <c r="I1433" t="str">
        <f t="shared" si="407"/>
        <v>33.6153633545184-2453.00706590603i</v>
      </c>
      <c r="K1433" t="str">
        <f t="shared" si="408"/>
        <v>0.0106196506954984-0.000222428624819662i</v>
      </c>
      <c r="L1433" t="str">
        <f t="shared" si="409"/>
        <v>0.00025-2.4234886919038i</v>
      </c>
      <c r="M1433" t="str">
        <f t="shared" si="410"/>
        <v>0.0025-0.64151171256277i</v>
      </c>
      <c r="N1433">
        <f t="shared" si="411"/>
        <v>91.279669635524854</v>
      </c>
      <c r="O1433">
        <f t="shared" si="412"/>
        <v>43.024879944178068</v>
      </c>
      <c r="P1433" s="3">
        <f t="shared" si="413"/>
        <v>43.024879944178068</v>
      </c>
      <c r="Q1433" s="3">
        <f t="shared" si="414"/>
        <v>-88.720330364475146</v>
      </c>
      <c r="R1433">
        <f t="shared" si="415"/>
        <v>91.279669635524854</v>
      </c>
      <c r="S1433">
        <f t="shared" si="416"/>
        <v>0.19406569845218019</v>
      </c>
      <c r="T1433">
        <f t="shared" si="399"/>
        <v>43.024879944178068</v>
      </c>
    </row>
    <row r="1434" spans="1:20" x14ac:dyDescent="0.25">
      <c r="A1434">
        <f t="shared" si="400"/>
        <v>1223.9842779738233</v>
      </c>
      <c r="B1434">
        <f t="shared" si="417"/>
        <v>194.80314810629847</v>
      </c>
      <c r="C1434" t="str">
        <f t="shared" si="401"/>
        <v>3.16360176486419-141.08788440742i</v>
      </c>
      <c r="D1434" t="str">
        <f t="shared" si="402"/>
        <v>3.47812475065943-81.7013270858111i</v>
      </c>
      <c r="E1434" t="str">
        <f t="shared" si="403"/>
        <v>162.469511230653+0.145429608309022i</v>
      </c>
      <c r="F1434" t="str">
        <f t="shared" si="404"/>
        <v>2.90990986973327-766.708260745522i</v>
      </c>
      <c r="G1434" t="str">
        <f t="shared" si="405"/>
        <v>0.999999986193165-0.000117502489063149i</v>
      </c>
      <c r="H1434" t="str">
        <f t="shared" si="406"/>
        <v>470.78038232196+4.68893096557382i</v>
      </c>
      <c r="I1434" t="str">
        <f t="shared" si="407"/>
        <v>33.6153333549937-2443.72777541465i</v>
      </c>
      <c r="K1434" t="str">
        <f t="shared" si="408"/>
        <v>0.0106196099874634-0.000223272866814882i</v>
      </c>
      <c r="L1434" t="str">
        <f t="shared" si="409"/>
        <v>0.00025-2.41431429757301i</v>
      </c>
      <c r="M1434" t="str">
        <f t="shared" si="410"/>
        <v>0.0025-0.639083196416384i</v>
      </c>
      <c r="N1434">
        <f t="shared" si="411"/>
        <v>91.284523193019822</v>
      </c>
      <c r="O1434">
        <f t="shared" si="412"/>
        <v>42.991977454747577</v>
      </c>
      <c r="P1434" s="3">
        <f t="shared" si="413"/>
        <v>42.991977454747577</v>
      </c>
      <c r="Q1434" s="3">
        <f t="shared" si="414"/>
        <v>-88.715476806980178</v>
      </c>
      <c r="R1434">
        <f t="shared" si="415"/>
        <v>91.284523193019822</v>
      </c>
      <c r="S1434">
        <f t="shared" si="416"/>
        <v>0.19480314810629845</v>
      </c>
      <c r="T1434">
        <f t="shared" si="399"/>
        <v>42.991977454747577</v>
      </c>
    </row>
    <row r="1435" spans="1:20" x14ac:dyDescent="0.25">
      <c r="A1435">
        <f t="shared" si="400"/>
        <v>1228.6354182301238</v>
      </c>
      <c r="B1435">
        <f t="shared" si="417"/>
        <v>195.5434000691024</v>
      </c>
      <c r="C1435" t="str">
        <f t="shared" si="401"/>
        <v>3.16359212263544-140.554185549219i</v>
      </c>
      <c r="D1435" t="str">
        <f t="shared" si="402"/>
        <v>3.47812474876084-81.3920444080525i</v>
      </c>
      <c r="E1435" t="str">
        <f t="shared" si="403"/>
        <v>162.469511041835+0.145982494306476i</v>
      </c>
      <c r="F1435" t="str">
        <f t="shared" si="404"/>
        <v>2.90990986942735-763.805801304109i</v>
      </c>
      <c r="G1435" t="str">
        <f t="shared" si="405"/>
        <v>0.999999986088034-0.000117948998509189i</v>
      </c>
      <c r="H1435" t="str">
        <f t="shared" si="406"/>
        <v>470.781845642165+4.70673746720419i</v>
      </c>
      <c r="I1435" t="str">
        <f t="shared" si="407"/>
        <v>33.6153031266132-2434.48363878895i</v>
      </c>
      <c r="K1435" t="str">
        <f t="shared" si="408"/>
        <v>0.010619568969825-0.000224120305646494i</v>
      </c>
      <c r="L1435" t="str">
        <f t="shared" si="409"/>
        <v>0.00025-2.40517463396395i</v>
      </c>
      <c r="M1435" t="str">
        <f t="shared" si="410"/>
        <v>0.0025-0.63666387369634i</v>
      </c>
      <c r="N1435">
        <f t="shared" si="411"/>
        <v>91.289395089080514</v>
      </c>
      <c r="O1435">
        <f t="shared" si="412"/>
        <v>42.95907527932961</v>
      </c>
      <c r="P1435" s="3">
        <f t="shared" si="413"/>
        <v>42.95907527932961</v>
      </c>
      <c r="Q1435" s="3">
        <f t="shared" si="414"/>
        <v>-88.710604910919486</v>
      </c>
      <c r="R1435">
        <f t="shared" si="415"/>
        <v>91.289395089080514</v>
      </c>
      <c r="S1435">
        <f t="shared" si="416"/>
        <v>0.1955434000691024</v>
      </c>
      <c r="T1435">
        <f t="shared" si="399"/>
        <v>42.95907527932961</v>
      </c>
    </row>
    <row r="1436" spans="1:20" x14ac:dyDescent="0.25">
      <c r="A1436">
        <f t="shared" si="400"/>
        <v>1233.3042328193983</v>
      </c>
      <c r="B1436">
        <f t="shared" si="417"/>
        <v>196.28646498936499</v>
      </c>
      <c r="C1436" t="str">
        <f t="shared" si="401"/>
        <v>3.16358240707676-140.022508606534i</v>
      </c>
      <c r="D1436" t="str">
        <f t="shared" si="402"/>
        <v>3.47812474684778-81.0839325821776i</v>
      </c>
      <c r="E1436" t="str">
        <f t="shared" si="403"/>
        <v>162.469510851688+0.146537484168714i</v>
      </c>
      <c r="F1436" t="str">
        <f t="shared" si="404"/>
        <v>2.90990986911908-760.914329465571i</v>
      </c>
      <c r="G1436" t="str">
        <f t="shared" si="405"/>
        <v>0.999999985982102-0.000118397204690982i</v>
      </c>
      <c r="H1436" t="str">
        <f t="shared" si="406"/>
        <v>470.783320108218+4.72461150257673i</v>
      </c>
      <c r="I1436" t="str">
        <f t="shared" si="407"/>
        <v>33.6152726676281-2425.27452304912i</v>
      </c>
      <c r="K1436" t="str">
        <f t="shared" si="408"/>
        <v>0.0106195276402314-0.000224970953333532i</v>
      </c>
      <c r="L1436" t="str">
        <f t="shared" si="409"/>
        <v>0.00025-2.39606956959948i</v>
      </c>
      <c r="M1436" t="str">
        <f t="shared" si="410"/>
        <v>0.0025-0.63425370959986i</v>
      </c>
      <c r="N1436">
        <f t="shared" si="411"/>
        <v>91.294285392195874</v>
      </c>
      <c r="O1436">
        <f t="shared" si="412"/>
        <v>42.926173420303719</v>
      </c>
      <c r="P1436" s="3">
        <f t="shared" si="413"/>
        <v>42.926173420303719</v>
      </c>
      <c r="Q1436" s="3">
        <f t="shared" si="414"/>
        <v>-88.705714607804126</v>
      </c>
      <c r="R1436">
        <f t="shared" si="415"/>
        <v>91.294285392195874</v>
      </c>
      <c r="S1436">
        <f t="shared" si="416"/>
        <v>0.196286464989365</v>
      </c>
      <c r="T1436">
        <f t="shared" si="399"/>
        <v>42.926173420303719</v>
      </c>
    </row>
    <row r="1437" spans="1:20" x14ac:dyDescent="0.25">
      <c r="A1437">
        <f t="shared" si="400"/>
        <v>1237.9907889041122</v>
      </c>
      <c r="B1437">
        <f t="shared" si="417"/>
        <v>197.03235355632458</v>
      </c>
      <c r="C1437" t="str">
        <f t="shared" si="401"/>
        <v>3.16357261763114-139.49284593097i</v>
      </c>
      <c r="D1437" t="str">
        <f t="shared" si="402"/>
        <v>3.47812474492018-80.7769871758953i</v>
      </c>
      <c r="E1437" t="str">
        <f t="shared" si="403"/>
        <v>162.469510660203+0.147094585923546i</v>
      </c>
      <c r="F1437" t="str">
        <f t="shared" si="404"/>
        <v>2.9099098688085-758.033803635126i</v>
      </c>
      <c r="G1437" t="str">
        <f t="shared" si="405"/>
        <v>0.999999985875363-0.000118847114056123i</v>
      </c>
      <c r="H1437" t="str">
        <f t="shared" si="406"/>
        <v>470.784805805052+4.74255332681909i</v>
      </c>
      <c r="I1437" t="str">
        <f t="shared" si="407"/>
        <v>33.6152419762763-2416.10029571929i</v>
      </c>
      <c r="K1437" t="str">
        <f t="shared" si="408"/>
        <v>0.0106194859963127-0.000225824821939223i</v>
      </c>
      <c r="L1437" t="str">
        <f t="shared" si="409"/>
        <v>0.00025-2.38699897350017i</v>
      </c>
      <c r="M1437" t="str">
        <f t="shared" si="410"/>
        <v>0.0025-0.631852669455927i</v>
      </c>
      <c r="N1437">
        <f t="shared" si="411"/>
        <v>91.299194171101462</v>
      </c>
      <c r="O1437">
        <f t="shared" si="412"/>
        <v>42.893271880067303</v>
      </c>
      <c r="P1437" s="3">
        <f t="shared" si="413"/>
        <v>42.893271880067303</v>
      </c>
      <c r="Q1437" s="3">
        <f t="shared" si="414"/>
        <v>-88.700805828898538</v>
      </c>
      <c r="R1437">
        <f t="shared" si="415"/>
        <v>91.299194171101462</v>
      </c>
      <c r="S1437">
        <f t="shared" si="416"/>
        <v>0.19703235355632459</v>
      </c>
      <c r="T1437">
        <f t="shared" si="399"/>
        <v>42.893271880067303</v>
      </c>
    </row>
    <row r="1438" spans="1:20" x14ac:dyDescent="0.25">
      <c r="A1438">
        <f t="shared" si="400"/>
        <v>1242.6951539019476</v>
      </c>
      <c r="B1438">
        <f t="shared" si="417"/>
        <v>197.7810764998386</v>
      </c>
      <c r="C1438" t="str">
        <f t="shared" si="401"/>
        <v>3.16356275373744-138.965189903113i</v>
      </c>
      <c r="D1438" t="str">
        <f t="shared" si="402"/>
        <v>3.47812474297788-80.4712037736918i</v>
      </c>
      <c r="E1438" t="str">
        <f t="shared" si="403"/>
        <v>162.469510467372+0.14765380762965i</v>
      </c>
      <c r="F1438" t="str">
        <f t="shared" si="404"/>
        <v>2.90990986849553-755.164182375432i</v>
      </c>
      <c r="G1438" t="str">
        <f t="shared" si="405"/>
        <v>0.999999985767812-0.000119298733076705i</v>
      </c>
      <c r="H1438" t="str">
        <f t="shared" si="406"/>
        <v>470.786302818225+4.76056319601118i</v>
      </c>
      <c r="I1438" t="str">
        <f t="shared" si="407"/>
        <v>33.6152110507808-2406.96082482526i</v>
      </c>
      <c r="K1438" t="str">
        <f t="shared" si="408"/>
        <v>0.0106194440356815-0.000226681923571151i</v>
      </c>
      <c r="L1438" t="str">
        <f t="shared" si="409"/>
        <v>0.00025-2.37796271518248i</v>
      </c>
      <c r="M1438" t="str">
        <f t="shared" si="410"/>
        <v>0.0025-0.629460718724774i</v>
      </c>
      <c r="N1438">
        <f t="shared" si="411"/>
        <v>91.304121494780233</v>
      </c>
      <c r="O1438">
        <f t="shared" si="412"/>
        <v>42.860370661036207</v>
      </c>
      <c r="P1438" s="3">
        <f t="shared" si="413"/>
        <v>42.860370661036207</v>
      </c>
      <c r="Q1438" s="3">
        <f t="shared" si="414"/>
        <v>-88.695878505219767</v>
      </c>
      <c r="R1438">
        <f t="shared" si="415"/>
        <v>91.304121494780233</v>
      </c>
      <c r="S1438">
        <f t="shared" si="416"/>
        <v>0.19778107649983862</v>
      </c>
      <c r="T1438">
        <f t="shared" si="399"/>
        <v>42.860370661036207</v>
      </c>
    </row>
    <row r="1439" spans="1:20" x14ac:dyDescent="0.25">
      <c r="A1439">
        <f t="shared" si="400"/>
        <v>1247.4173954867749</v>
      </c>
      <c r="B1439">
        <f t="shared" si="417"/>
        <v>198.53264459053798</v>
      </c>
      <c r="C1439" t="str">
        <f t="shared" si="401"/>
        <v>3.16355281483008-138.439532932409i</v>
      </c>
      <c r="D1439" t="str">
        <f t="shared" si="402"/>
        <v>3.47812474102082-80.1665779767715i</v>
      </c>
      <c r="E1439" t="str">
        <f t="shared" si="403"/>
        <v>162.469510273186+0.148215157376709i</v>
      </c>
      <c r="F1439" t="str">
        <f t="shared" si="404"/>
        <v>2.90990986818019-752.305424406036i</v>
      </c>
      <c r="G1439" t="str">
        <f t="shared" si="405"/>
        <v>0.999999985659442-0.000119752068249418i</v>
      </c>
      <c r="H1439" t="str">
        <f t="shared" si="406"/>
        <v>470.787811233971+4.77864136718889i</v>
      </c>
      <c r="I1439" t="str">
        <f t="shared" si="407"/>
        <v>33.6151798893536-2397.85597889302i</v>
      </c>
      <c r="K1439" t="str">
        <f t="shared" si="408"/>
        <v>0.0106194017559318-0.000227542270381401i</v>
      </c>
      <c r="L1439" t="str">
        <f t="shared" si="409"/>
        <v>0.00025-2.36896066465678i</v>
      </c>
      <c r="M1439" t="str">
        <f t="shared" si="410"/>
        <v>0.0025-0.627077822997385i</v>
      </c>
      <c r="N1439">
        <f t="shared" si="411"/>
        <v>91.30906743246338</v>
      </c>
      <c r="O1439">
        <f t="shared" si="412"/>
        <v>42.827469765644103</v>
      </c>
      <c r="P1439" s="3">
        <f t="shared" si="413"/>
        <v>42.827469765644103</v>
      </c>
      <c r="Q1439" s="3">
        <f t="shared" si="414"/>
        <v>-88.69093256753662</v>
      </c>
      <c r="R1439">
        <f t="shared" si="415"/>
        <v>91.30906743246338</v>
      </c>
      <c r="S1439">
        <f t="shared" si="416"/>
        <v>0.19853264459053799</v>
      </c>
      <c r="T1439">
        <f t="shared" si="399"/>
        <v>42.827469765644103</v>
      </c>
    </row>
    <row r="1440" spans="1:20" x14ac:dyDescent="0.25">
      <c r="A1440">
        <f t="shared" si="400"/>
        <v>1252.1575815896249</v>
      </c>
      <c r="B1440">
        <f t="shared" si="417"/>
        <v>199.28706863998204</v>
      </c>
      <c r="C1440" t="str">
        <f t="shared" si="401"/>
        <v>3.16354280033948-137.915867457066i</v>
      </c>
      <c r="D1440" t="str">
        <f t="shared" si="402"/>
        <v>3.47812473904884-79.8631054029887i</v>
      </c>
      <c r="E1440" t="str">
        <f t="shared" si="403"/>
        <v>162.469510077638+0.14877864328552i</v>
      </c>
      <c r="F1440" t="str">
        <f t="shared" si="404"/>
        <v>2.90990986786244-749.457488602732i</v>
      </c>
      <c r="G1440" t="str">
        <f t="shared" si="405"/>
        <v>0.999999985550247-0.000120207126095641i</v>
      </c>
      <c r="H1440" t="str">
        <f t="shared" si="406"/>
        <v>470.789331139158+4.79678809834666i</v>
      </c>
      <c r="I1440" t="str">
        <f t="shared" si="407"/>
        <v>33.615148490189-2388.78562694646i</v>
      </c>
      <c r="K1440" t="str">
        <f t="shared" si="408"/>
        <v>0.0106193591546399-0.000228405874566711i</v>
      </c>
      <c r="L1440" t="str">
        <f t="shared" si="409"/>
        <v>0.00025-2.35999269242557i</v>
      </c>
      <c r="M1440" t="str">
        <f t="shared" si="410"/>
        <v>0.0025-0.624703947995002i</v>
      </c>
      <c r="N1440">
        <f t="shared" si="411"/>
        <v>91.314032053631024</v>
      </c>
      <c r="O1440">
        <f t="shared" si="412"/>
        <v>42.794569196343353</v>
      </c>
      <c r="P1440" s="3">
        <f t="shared" si="413"/>
        <v>42.794569196343353</v>
      </c>
      <c r="Q1440" s="3">
        <f t="shared" si="414"/>
        <v>-88.685967946368976</v>
      </c>
      <c r="R1440">
        <f t="shared" si="415"/>
        <v>91.314032053631024</v>
      </c>
      <c r="S1440">
        <f t="shared" si="416"/>
        <v>0.19928706863998205</v>
      </c>
      <c r="T1440">
        <f t="shared" si="399"/>
        <v>42.794569196343353</v>
      </c>
    </row>
    <row r="1441" spans="1:20" x14ac:dyDescent="0.25">
      <c r="A1441">
        <f t="shared" si="400"/>
        <v>1256.9157803996654</v>
      </c>
      <c r="B1441">
        <f t="shared" si="417"/>
        <v>200.04435950081398</v>
      </c>
      <c r="C1441" t="str">
        <f t="shared" si="401"/>
        <v>3.16353270969141-137.394185943932i</v>
      </c>
      <c r="D1441" t="str">
        <f t="shared" si="402"/>
        <v>3.47812473706182-79.5607816867886i</v>
      </c>
      <c r="E1441" t="str">
        <f t="shared" si="403"/>
        <v>162.469509880717+0.149344273508177i</v>
      </c>
      <c r="F1441" t="str">
        <f t="shared" si="404"/>
        <v>2.90990986754225-746.620333997007i</v>
      </c>
      <c r="G1441" t="str">
        <f t="shared" si="405"/>
        <v>0.99999998544022-0.000120663913161528i</v>
      </c>
      <c r="H1441" t="str">
        <f t="shared" si="406"/>
        <v>470.790862621339+4.81500364844211i</v>
      </c>
      <c r="I1441" t="str">
        <f t="shared" si="407"/>
        <v>33.6151168514709-2379.74963850583i</v>
      </c>
      <c r="K1441" t="str">
        <f t="shared" si="408"/>
        <v>0.0106193162293632-0.000229272748368626i</v>
      </c>
      <c r="L1441" t="str">
        <f t="shared" si="409"/>
        <v>0.00025-2.35105866948154i</v>
      </c>
      <c r="M1441" t="str">
        <f t="shared" si="410"/>
        <v>0.0025-0.622339059568643i</v>
      </c>
      <c r="N1441">
        <f t="shared" si="411"/>
        <v>91.319015428013046</v>
      </c>
      <c r="O1441">
        <f t="shared" si="412"/>
        <v>42.761668955604335</v>
      </c>
      <c r="P1441" s="3">
        <f t="shared" si="413"/>
        <v>42.761668955604335</v>
      </c>
      <c r="Q1441" s="3">
        <f t="shared" si="414"/>
        <v>-88.680984571986954</v>
      </c>
      <c r="R1441">
        <f t="shared" si="415"/>
        <v>91.319015428013046</v>
      </c>
      <c r="S1441">
        <f t="shared" si="416"/>
        <v>0.20004435950081398</v>
      </c>
      <c r="T1441">
        <f t="shared" si="399"/>
        <v>42.761668955604335</v>
      </c>
    </row>
    <row r="1442" spans="1:20" x14ac:dyDescent="0.25">
      <c r="A1442">
        <f t="shared" si="400"/>
        <v>1261.6920603651843</v>
      </c>
      <c r="B1442">
        <f t="shared" si="417"/>
        <v>200.80452806691707</v>
      </c>
      <c r="C1442" t="str">
        <f t="shared" si="401"/>
        <v>3.16352254230758-136.874480888405i</v>
      </c>
      <c r="D1442" t="str">
        <f t="shared" si="402"/>
        <v>3.47812473505972-79.2596024791446i</v>
      </c>
      <c r="E1442" t="str">
        <f t="shared" si="403"/>
        <v>162.469509682416+0.149912056228098i</v>
      </c>
      <c r="F1442" t="str">
        <f t="shared" si="404"/>
        <v>2.90990986721966-743.793919775456i</v>
      </c>
      <c r="G1442" t="str">
        <f t="shared" si="405"/>
        <v>0.999999985329355-0.000121122436018114i</v>
      </c>
      <c r="H1442" t="str">
        <f t="shared" si="406"/>
        <v>470.792405768718+4.83328827739865i</v>
      </c>
      <c r="I1442" t="str">
        <f t="shared" si="407"/>
        <v>33.6150849713689-2370.74788358569i</v>
      </c>
      <c r="K1442" t="str">
        <f t="shared" si="408"/>
        <v>0.010619272977641-0.000230142904073656i</v>
      </c>
      <c r="L1442" t="str">
        <f t="shared" si="409"/>
        <v>0.00025-2.34215846730578i</v>
      </c>
      <c r="M1442" t="str">
        <f t="shared" si="410"/>
        <v>0.0025-0.619983123698588i</v>
      </c>
      <c r="N1442">
        <f t="shared" si="411"/>
        <v>91.324017625589875</v>
      </c>
      <c r="O1442">
        <f t="shared" si="412"/>
        <v>42.728769045916692</v>
      </c>
      <c r="P1442" s="3">
        <f t="shared" si="413"/>
        <v>42.728769045916692</v>
      </c>
      <c r="Q1442" s="3">
        <f t="shared" si="414"/>
        <v>-88.675982374410125</v>
      </c>
      <c r="R1442">
        <f t="shared" si="415"/>
        <v>91.324017625589875</v>
      </c>
      <c r="S1442">
        <f t="shared" si="416"/>
        <v>0.20080452806691707</v>
      </c>
      <c r="T1442">
        <f t="shared" si="399"/>
        <v>42.728769045916692</v>
      </c>
    </row>
    <row r="1443" spans="1:20" x14ac:dyDescent="0.25">
      <c r="A1443">
        <f t="shared" si="400"/>
        <v>1266.4864901945718</v>
      </c>
      <c r="B1443">
        <f t="shared" si="417"/>
        <v>201.56758527357135</v>
      </c>
      <c r="C1443" t="str">
        <f t="shared" si="401"/>
        <v>3.16351229760517-136.356744814305i</v>
      </c>
      <c r="D1443" t="str">
        <f t="shared" si="402"/>
        <v>3.47812473304234-78.959563447491i</v>
      </c>
      <c r="E1443" t="str">
        <f t="shared" si="403"/>
        <v>162.469509482726+0.150481999660215i</v>
      </c>
      <c r="F1443" t="str">
        <f t="shared" si="404"/>
        <v>2.9099098668946-740.978205279144i</v>
      </c>
      <c r="G1443" t="str">
        <f t="shared" si="405"/>
        <v>0.999999985217646-0.000121582701261401i</v>
      </c>
      <c r="H1443" t="str">
        <f t="shared" si="406"/>
        <v>470.793960670177+4.85164224610901i</v>
      </c>
      <c r="I1443" t="str">
        <f t="shared" si="407"/>
        <v>33.6150528480363-2361.78023269297i</v>
      </c>
      <c r="K1443" t="str">
        <f t="shared" si="408"/>
        <v>0.0106192293969938-0.000231016354013415i</v>
      </c>
      <c r="L1443" t="str">
        <f t="shared" si="409"/>
        <v>0.00025-2.33329195786588i</v>
      </c>
      <c r="M1443" t="str">
        <f t="shared" si="410"/>
        <v>0.0025-0.617636106493911i</v>
      </c>
      <c r="N1443">
        <f t="shared" si="411"/>
        <v>91.329038716593246</v>
      </c>
      <c r="O1443">
        <f t="shared" si="412"/>
        <v>42.695869469788249</v>
      </c>
      <c r="P1443" s="3">
        <f t="shared" si="413"/>
        <v>42.695869469788249</v>
      </c>
      <c r="Q1443" s="3">
        <f t="shared" si="414"/>
        <v>-88.670961283406754</v>
      </c>
      <c r="R1443">
        <f t="shared" si="415"/>
        <v>91.329038716593246</v>
      </c>
      <c r="S1443">
        <f t="shared" si="416"/>
        <v>0.20156758527357135</v>
      </c>
      <c r="T1443">
        <f t="shared" si="399"/>
        <v>42.695869469788249</v>
      </c>
    </row>
    <row r="1444" spans="1:20" x14ac:dyDescent="0.25">
      <c r="A1444">
        <f t="shared" si="400"/>
        <v>1271.2991388573112</v>
      </c>
      <c r="B1444">
        <f t="shared" si="417"/>
        <v>202.33354209761092</v>
      </c>
      <c r="C1444" t="str">
        <f t="shared" si="401"/>
        <v>3.16350197499693-135.840970273781i</v>
      </c>
      <c r="D1444" t="str">
        <f t="shared" si="402"/>
        <v>3.4781247310096-78.6606602756663i</v>
      </c>
      <c r="E1444" t="str">
        <f t="shared" si="403"/>
        <v>162.469509281639+0.151054112051085i</v>
      </c>
      <c r="F1444" t="str">
        <f t="shared" si="404"/>
        <v>2.90990986656706-738.173150003081i</v>
      </c>
      <c r="G1444" t="str">
        <f t="shared" si="405"/>
        <v>0.999999985105087-0.000122044715512457i</v>
      </c>
      <c r="H1444" t="str">
        <f t="shared" si="406"/>
        <v>470.795527415281+4.87006581643917i</v>
      </c>
      <c r="I1444" t="str">
        <f t="shared" si="407"/>
        <v>33.6150204796145-2352.84655682533i</v>
      </c>
      <c r="K1444" t="str">
        <f t="shared" si="408"/>
        <v>0.0106191854849232-0.000231893110564789i</v>
      </c>
      <c r="L1444" t="str">
        <f t="shared" si="409"/>
        <v>0.00025-2.32445901361415i</v>
      </c>
      <c r="M1444" t="str">
        <f t="shared" si="410"/>
        <v>0.0025-0.61529797419198i</v>
      </c>
      <c r="N1444">
        <f t="shared" si="411"/>
        <v>91.334078771507066</v>
      </c>
      <c r="O1444">
        <f t="shared" si="412"/>
        <v>42.662970229746023</v>
      </c>
      <c r="P1444" s="3">
        <f t="shared" si="413"/>
        <v>42.662970229746023</v>
      </c>
      <c r="Q1444" s="3">
        <f t="shared" si="414"/>
        <v>-88.665921228492934</v>
      </c>
      <c r="R1444">
        <f t="shared" si="415"/>
        <v>91.334078771507066</v>
      </c>
      <c r="S1444">
        <f t="shared" si="416"/>
        <v>0.20233354209761092</v>
      </c>
      <c r="T1444">
        <f t="shared" si="399"/>
        <v>42.662970229746023</v>
      </c>
    </row>
    <row r="1445" spans="1:20" x14ac:dyDescent="0.25">
      <c r="A1445">
        <f t="shared" si="400"/>
        <v>1276.1300755849691</v>
      </c>
      <c r="B1445">
        <f t="shared" si="417"/>
        <v>203.10240955758184</v>
      </c>
      <c r="C1445" t="str">
        <f t="shared" si="401"/>
        <v>3.16349157389127-135.327149847197i</v>
      </c>
      <c r="D1445" t="str">
        <f t="shared" si="402"/>
        <v>3.47812472896138-78.3628886638478i</v>
      </c>
      <c r="E1445" t="str">
        <f t="shared" si="403"/>
        <v>162.469509079143+0.151628401679016i</v>
      </c>
      <c r="F1445" t="str">
        <f t="shared" si="404"/>
        <v>2.90990986623702-735.378713595602i</v>
      </c>
      <c r="G1445" t="str">
        <f t="shared" si="405"/>
        <v>0.999999984991671-0.000122508485417509i</v>
      </c>
      <c r="H1445" t="str">
        <f t="shared" si="406"/>
        <v>470.797106094266+4.88855925123133i</v>
      </c>
      <c r="I1445" t="str">
        <f t="shared" si="407"/>
        <v>33.6149878642292-2343.94672746906i</v>
      </c>
      <c r="K1445" t="str">
        <f t="shared" si="408"/>
        <v>0.0106191412389122-0.000232773186150084i</v>
      </c>
      <c r="L1445" t="str">
        <f t="shared" si="409"/>
        <v>0.00025-2.31565950748571i</v>
      </c>
      <c r="M1445" t="str">
        <f t="shared" si="410"/>
        <v>0.0025-0.612968693157982i</v>
      </c>
      <c r="N1445">
        <f t="shared" si="411"/>
        <v>91.339137861068139</v>
      </c>
      <c r="O1445">
        <f t="shared" si="412"/>
        <v>42.630071328336008</v>
      </c>
      <c r="P1445" s="3">
        <f t="shared" si="413"/>
        <v>42.630071328336008</v>
      </c>
      <c r="Q1445" s="3">
        <f t="shared" si="414"/>
        <v>-88.660862138931861</v>
      </c>
      <c r="R1445">
        <f t="shared" si="415"/>
        <v>91.339137861068139</v>
      </c>
      <c r="S1445">
        <f t="shared" si="416"/>
        <v>0.20310240955758183</v>
      </c>
      <c r="T1445">
        <f t="shared" si="399"/>
        <v>42.630071328336008</v>
      </c>
    </row>
    <row r="1446" spans="1:20" x14ac:dyDescent="0.25">
      <c r="A1446">
        <f t="shared" si="400"/>
        <v>1280.9793698721919</v>
      </c>
      <c r="B1446">
        <f t="shared" si="417"/>
        <v>203.87419871390065</v>
      </c>
      <c r="C1446" t="str">
        <f t="shared" si="401"/>
        <v>3.16348109369201-134.815276143029i</v>
      </c>
      <c r="D1446" t="str">
        <f t="shared" si="402"/>
        <v>3.47812472689759-78.0662443284915i</v>
      </c>
      <c r="E1446" t="str">
        <f t="shared" si="403"/>
        <v>162.469508875233+0.152204876854176i</v>
      </c>
      <c r="F1446" t="str">
        <f t="shared" si="404"/>
        <v>2.90990986590448-732.594855857805i</v>
      </c>
      <c r="G1446" t="str">
        <f t="shared" si="405"/>
        <v>0.999999984877391-0.000122974017648042i</v>
      </c>
      <c r="H1446" t="str">
        <f t="shared" si="406"/>
        <v>470.79869679807+4.90712281430795i</v>
      </c>
      <c r="I1446" t="str">
        <f t="shared" si="407"/>
        <v>33.6149549999936-2335.08061659745i</v>
      </c>
      <c r="K1446" t="str">
        <f t="shared" si="408"/>
        <v>0.0106190966564243-0.000233656593237179i</v>
      </c>
      <c r="L1446" t="str">
        <f t="shared" si="409"/>
        <v>0.00025-2.3068933128967i</v>
      </c>
      <c r="M1446" t="str">
        <f t="shared" si="410"/>
        <v>0.0025-0.61064822988442i</v>
      </c>
      <c r="N1446">
        <f t="shared" si="411"/>
        <v>91.344216056266902</v>
      </c>
      <c r="O1446">
        <f t="shared" si="412"/>
        <v>42.597172768123457</v>
      </c>
      <c r="P1446" s="3">
        <f t="shared" si="413"/>
        <v>42.597172768123457</v>
      </c>
      <c r="Q1446" s="3">
        <f t="shared" si="414"/>
        <v>-88.655783943733098</v>
      </c>
      <c r="R1446">
        <f t="shared" si="415"/>
        <v>91.344216056266902</v>
      </c>
      <c r="S1446">
        <f t="shared" si="416"/>
        <v>0.20387419871390067</v>
      </c>
      <c r="T1446">
        <f t="shared" si="399"/>
        <v>42.597172768123457</v>
      </c>
    </row>
    <row r="1447" spans="1:20" x14ac:dyDescent="0.25">
      <c r="A1447">
        <f t="shared" si="400"/>
        <v>1285.8470914777063</v>
      </c>
      <c r="B1447">
        <f t="shared" si="417"/>
        <v>204.64892066901348</v>
      </c>
      <c r="C1447" t="str">
        <f t="shared" si="401"/>
        <v>3.16347053379852-134.305341797755i</v>
      </c>
      <c r="D1447" t="str">
        <f t="shared" si="402"/>
        <v>3.47812472481805-77.7707230022679i</v>
      </c>
      <c r="E1447" t="str">
        <f t="shared" si="403"/>
        <v>162.469508669899+0.152783545918716i</v>
      </c>
      <c r="F1447" t="str">
        <f t="shared" si="404"/>
        <v>2.9099098655694-729.821536742955i</v>
      </c>
      <c r="G1447" t="str">
        <f t="shared" si="405"/>
        <v>0.999999984762241-0.000123441318900891i</v>
      </c>
      <c r="H1447" t="str">
        <f t="shared" si="406"/>
        <v>470.800299618311+4.9257567704745i</v>
      </c>
      <c r="I1447" t="str">
        <f t="shared" si="407"/>
        <v>33.6149218850036-2326.24809666873i</v>
      </c>
      <c r="K1447" t="str">
        <f t="shared" si="408"/>
        <v>0.0106190517349042-0.000234543344339682i</v>
      </c>
      <c r="L1447" t="str">
        <f t="shared" si="409"/>
        <v>0.00025-2.29816030374248i</v>
      </c>
      <c r="M1447" t="str">
        <f t="shared" si="410"/>
        <v>0.0025-0.608336550990655i</v>
      </c>
      <c r="N1447">
        <f t="shared" si="411"/>
        <v>91.349313428348339</v>
      </c>
      <c r="O1447">
        <f t="shared" si="412"/>
        <v>42.56427455169289</v>
      </c>
      <c r="P1447" s="3">
        <f t="shared" si="413"/>
        <v>42.56427455169289</v>
      </c>
      <c r="Q1447" s="3">
        <f t="shared" si="414"/>
        <v>-88.650686571651661</v>
      </c>
      <c r="R1447">
        <f t="shared" si="415"/>
        <v>91.349313428348339</v>
      </c>
      <c r="S1447">
        <f t="shared" si="416"/>
        <v>0.20464892066901347</v>
      </c>
      <c r="T1447">
        <f t="shared" si="399"/>
        <v>42.56427455169289</v>
      </c>
    </row>
    <row r="1448" spans="1:20" x14ac:dyDescent="0.25">
      <c r="A1448">
        <f t="shared" si="400"/>
        <v>1290.7333104253216</v>
      </c>
      <c r="B1448">
        <f t="shared" si="417"/>
        <v>205.42658656755574</v>
      </c>
      <c r="C1448" t="str">
        <f t="shared" si="401"/>
        <v>3.16345989360558-133.797339475751i</v>
      </c>
      <c r="D1448" t="str">
        <f t="shared" si="402"/>
        <v>3.47812472272271-77.476320434005i</v>
      </c>
      <c r="E1448" t="str">
        <f t="shared" si="403"/>
        <v>162.469508463131+0.153364417246951i</v>
      </c>
      <c r="F1448" t="str">
        <f t="shared" si="404"/>
        <v>2.90990986523178-727.058716355936i</v>
      </c>
      <c r="G1448" t="str">
        <f t="shared" si="405"/>
        <v>0.999999984646214-0.000123910395898337i</v>
      </c>
      <c r="H1448" t="str">
        <f t="shared" si="406"/>
        <v>470.801914647319+4.94446138552384i</v>
      </c>
      <c r="I1448" t="str">
        <f t="shared" si="407"/>
        <v>33.6148885173434-2317.4490406245i</v>
      </c>
      <c r="K1448" t="str">
        <f t="shared" si="408"/>
        <v>0.0106190064717769-0.000235433452017084i</v>
      </c>
      <c r="L1448" t="str">
        <f t="shared" si="409"/>
        <v>0.00025-2.28946035439577i</v>
      </c>
      <c r="M1448" t="str">
        <f t="shared" si="410"/>
        <v>0.0025-0.606033623222411i</v>
      </c>
      <c r="N1448">
        <f t="shared" si="411"/>
        <v>91.354430048812787</v>
      </c>
      <c r="O1448">
        <f t="shared" si="412"/>
        <v>42.531376681648283</v>
      </c>
      <c r="P1448" s="3">
        <f t="shared" si="413"/>
        <v>42.531376681648283</v>
      </c>
      <c r="Q1448" s="3">
        <f t="shared" si="414"/>
        <v>-88.645569951187213</v>
      </c>
      <c r="R1448">
        <f t="shared" si="415"/>
        <v>91.354430048812787</v>
      </c>
      <c r="S1448">
        <f t="shared" si="416"/>
        <v>0.20542658656755575</v>
      </c>
      <c r="T1448">
        <f t="shared" si="399"/>
        <v>42.531376681648283</v>
      </c>
    </row>
    <row r="1449" spans="1:20" x14ac:dyDescent="0.25">
      <c r="A1449">
        <f t="shared" si="400"/>
        <v>1295.6380970049379</v>
      </c>
      <c r="B1449">
        <f t="shared" si="417"/>
        <v>206.20720759651246</v>
      </c>
      <c r="C1449" t="str">
        <f t="shared" si="401"/>
        <v>3.16344917250346-133.291261869185i</v>
      </c>
      <c r="D1449" t="str">
        <f t="shared" si="402"/>
        <v>3.47812472061139-77.1830323886216i</v>
      </c>
      <c r="E1449" t="str">
        <f t="shared" si="403"/>
        <v>162.469508254921+0.153947499245423i</v>
      </c>
      <c r="F1449" t="str">
        <f t="shared" si="404"/>
        <v>2.90990986489158-724.306354952638i</v>
      </c>
      <c r="G1449" t="str">
        <f t="shared" si="405"/>
        <v>0.999999984529303-0.000124381255388209i</v>
      </c>
      <c r="H1449" t="str">
        <f t="shared" si="406"/>
        <v>470.803541978112+4.96323692623904i</v>
      </c>
      <c r="I1449" t="str">
        <f t="shared" si="407"/>
        <v>33.6148548950799-2308.68332188758i</v>
      </c>
      <c r="K1449" t="str">
        <f t="shared" si="408"/>
        <v>0.0106189608644482-0.000236326928874917i</v>
      </c>
      <c r="L1449" t="str">
        <f t="shared" si="409"/>
        <v>0.00025-2.28079333970489i</v>
      </c>
      <c r="M1449" t="str">
        <f t="shared" si="410"/>
        <v>0.0025-0.603739413451296i</v>
      </c>
      <c r="N1449">
        <f t="shared" si="411"/>
        <v>91.359565989416595</v>
      </c>
      <c r="O1449">
        <f t="shared" si="412"/>
        <v>42.498479160613215</v>
      </c>
      <c r="P1449" s="3">
        <f t="shared" si="413"/>
        <v>42.498479160613215</v>
      </c>
      <c r="Q1449" s="3">
        <f t="shared" si="414"/>
        <v>-88.640434010583405</v>
      </c>
      <c r="R1449">
        <f t="shared" si="415"/>
        <v>91.359565989416595</v>
      </c>
      <c r="S1449">
        <f t="shared" si="416"/>
        <v>0.20620720759651245</v>
      </c>
      <c r="T1449">
        <f t="shared" si="399"/>
        <v>42.498479160613215</v>
      </c>
    </row>
    <row r="1450" spans="1:20" x14ac:dyDescent="0.25">
      <c r="A1450">
        <f t="shared" si="400"/>
        <v>1300.5615217735567</v>
      </c>
      <c r="B1450">
        <f t="shared" si="417"/>
        <v>206.99079498537921</v>
      </c>
      <c r="C1450" t="str">
        <f t="shared" si="401"/>
        <v>3.1634383698777-132.787101697913i</v>
      </c>
      <c r="D1450" t="str">
        <f t="shared" si="402"/>
        <v>3.478124718484-76.8908546470714i</v>
      </c>
      <c r="E1450" t="str">
        <f t="shared" si="403"/>
        <v>162.46950804526+0.154532800353037i</v>
      </c>
      <c r="F1450" t="str">
        <f t="shared" si="404"/>
        <v>2.90990986454878-721.564412939425i</v>
      </c>
      <c r="G1450" t="str">
        <f t="shared" si="405"/>
        <v>0.999999984411502-0.000124853904143976i</v>
      </c>
      <c r="H1450" t="str">
        <f t="shared" si="406"/>
        <v>470.805181704433+4.98208366039744i</v>
      </c>
      <c r="I1450" t="str">
        <f t="shared" si="407"/>
        <v>33.6148210162674-2299.9508143605i</v>
      </c>
      <c r="K1450" t="str">
        <f t="shared" si="408"/>
        <v>0.010618914910304-0.000237223787564907i</v>
      </c>
      <c r="L1450" t="str">
        <f t="shared" si="409"/>
        <v>0.00025-2.27215913499192i</v>
      </c>
      <c r="M1450" t="str">
        <f t="shared" si="410"/>
        <v>0.0025-0.601453888674335i</v>
      </c>
      <c r="N1450">
        <f t="shared" si="411"/>
        <v>91.36472132217294</v>
      </c>
      <c r="O1450">
        <f t="shared" si="412"/>
        <v>42.465581991231112</v>
      </c>
      <c r="P1450" s="3">
        <f t="shared" si="413"/>
        <v>42.465581991231112</v>
      </c>
      <c r="Q1450" s="3">
        <f t="shared" si="414"/>
        <v>-88.63527867782706</v>
      </c>
      <c r="R1450">
        <f t="shared" si="415"/>
        <v>91.36472132217294</v>
      </c>
      <c r="S1450">
        <f t="shared" si="416"/>
        <v>0.2069907949853792</v>
      </c>
      <c r="T1450">
        <f t="shared" si="399"/>
        <v>42.465581991231112</v>
      </c>
    </row>
    <row r="1451" spans="1:20" x14ac:dyDescent="0.25">
      <c r="A1451">
        <f t="shared" si="400"/>
        <v>1305.5036555562961</v>
      </c>
      <c r="B1451">
        <f t="shared" si="417"/>
        <v>207.77736000632365</v>
      </c>
      <c r="C1451" t="str">
        <f t="shared" si="401"/>
        <v>3.16342748510932-132.284851709374i</v>
      </c>
      <c r="D1451" t="str">
        <f t="shared" si="402"/>
        <v>3.47812471634041-76.5997830062796i</v>
      </c>
      <c r="E1451" t="str">
        <f t="shared" si="403"/>
        <v>162.469507834139+0.155120329041233i</v>
      </c>
      <c r="F1451" t="str">
        <f t="shared" si="404"/>
        <v>2.90990986420338-718.832850872538i</v>
      </c>
      <c r="G1451" t="str">
        <f t="shared" si="405"/>
        <v>0.999999984292805-0.000125328348964847i</v>
      </c>
      <c r="H1451" t="str">
        <f t="shared" si="406"/>
        <v>470.806833920727+5.00100185677367i</v>
      </c>
      <c r="I1451" t="str">
        <f t="shared" si="407"/>
        <v>33.6147868789431-2291.25139242346i</v>
      </c>
      <c r="K1451" t="str">
        <f t="shared" si="408"/>
        <v>0.0106188686067106-0.00023812404078513i</v>
      </c>
      <c r="L1451" t="str">
        <f t="shared" si="409"/>
        <v>0.00025-2.26355761605093i</v>
      </c>
      <c r="M1451" t="str">
        <f t="shared" si="410"/>
        <v>0.0025-0.599177016013481i</v>
      </c>
      <c r="N1451">
        <f t="shared" si="411"/>
        <v>91.369896119352802</v>
      </c>
      <c r="O1451">
        <f t="shared" si="412"/>
        <v>42.432685176165315</v>
      </c>
      <c r="P1451" s="3">
        <f t="shared" si="413"/>
        <v>42.432685176165315</v>
      </c>
      <c r="Q1451" s="3">
        <f t="shared" si="414"/>
        <v>-88.630103880647198</v>
      </c>
      <c r="R1451">
        <f t="shared" si="415"/>
        <v>91.369896119352802</v>
      </c>
      <c r="S1451">
        <f t="shared" si="416"/>
        <v>0.20777736000632366</v>
      </c>
      <c r="T1451">
        <f t="shared" si="399"/>
        <v>42.432685176165315</v>
      </c>
    </row>
    <row r="1452" spans="1:20" x14ac:dyDescent="0.25">
      <c r="A1452">
        <f t="shared" si="400"/>
        <v>1310.46456944741</v>
      </c>
      <c r="B1452">
        <f t="shared" si="417"/>
        <v>208.56691397434767</v>
      </c>
      <c r="C1452" t="str">
        <f t="shared" si="401"/>
        <v>3.16341651757451-131.784504678483i</v>
      </c>
      <c r="D1452" t="str">
        <f t="shared" si="402"/>
        <v>3.47812471418051-76.3098132790829i</v>
      </c>
      <c r="E1452" t="str">
        <f t="shared" si="403"/>
        <v>162.469507621549+0.155710093814065i</v>
      </c>
      <c r="F1452" t="str">
        <f t="shared" si="404"/>
        <v>2.90990986385536-716.111629457544i</v>
      </c>
      <c r="G1452" t="str">
        <f t="shared" si="405"/>
        <v>0.999999984173203-0.000125804596675867i</v>
      </c>
      <c r="H1452" t="str">
        <f t="shared" si="406"/>
        <v>470.808498722172+5.0199917851439i</v>
      </c>
      <c r="I1452" t="str">
        <f t="shared" si="407"/>
        <v>33.6147524811315-2282.58493093269i</v>
      </c>
      <c r="K1452" t="str">
        <f t="shared" si="408"/>
        <v>0.0106188219510141-0.000239027701280171i</v>
      </c>
      <c r="L1452" t="str">
        <f t="shared" si="409"/>
        <v>0.00025-2.25498865914618i</v>
      </c>
      <c r="M1452" t="str">
        <f t="shared" si="410"/>
        <v>0.0025-0.596908762715164i</v>
      </c>
      <c r="N1452">
        <f t="shared" si="411"/>
        <v>91.375090453485541</v>
      </c>
      <c r="O1452">
        <f t="shared" si="412"/>
        <v>42.399788718099117</v>
      </c>
      <c r="P1452" s="3">
        <f t="shared" si="413"/>
        <v>42.399788718099117</v>
      </c>
      <c r="Q1452" s="3">
        <f t="shared" si="414"/>
        <v>-88.624909546514459</v>
      </c>
      <c r="R1452">
        <f t="shared" si="415"/>
        <v>91.375090453485541</v>
      </c>
      <c r="S1452">
        <f t="shared" si="416"/>
        <v>0.20856691397434768</v>
      </c>
      <c r="T1452">
        <f t="shared" ref="T1452:T1515" si="418">P1452</f>
        <v>42.399788718099117</v>
      </c>
    </row>
    <row r="1453" spans="1:20" x14ac:dyDescent="0.25">
      <c r="A1453">
        <f t="shared" ref="A1453:A1516" si="419">2*PI()*B1453</f>
        <v>1315.4443348113102</v>
      </c>
      <c r="B1453">
        <f t="shared" si="417"/>
        <v>209.3594682474502</v>
      </c>
      <c r="C1453" t="str">
        <f t="shared" ref="C1453:C1516" si="420">IMPRODUCT(D1453,E1453,$C$40,,K1453,$C$41)</f>
        <v>3.16340546664479-131.28605340753i</v>
      </c>
      <c r="D1453" t="str">
        <f t="shared" ref="D1453:D1516" si="421">IMDIV(IMPRODUCT($C$37,$C$38,COMPLEX(1,A1453/$C$38)),IMSUM(-1*A1453*A1453/$C$39,COMPLEX(0,1*A1453)))</f>
        <v>3.47812471200416-76.0209412941691i</v>
      </c>
      <c r="E1453" t="str">
        <f t="shared" ref="E1453:E1516" si="422">IMDIV(IMPRODUCT(IMSUM(F1453,G1453),$C$29,H1453),IMSUM(1,I1453))</f>
        <v>162.469507407481+0.156302103208355i</v>
      </c>
      <c r="F1453" t="str">
        <f t="shared" ref="F1453:F1516" si="423">IMDIV(IMPRODUCT($C$14,$C$15,COMPLEX(1,A1453/$C$15)),IMSUM(-1*A1453*A1453/$C$16,COMPLEX(0,A1453)))</f>
        <v>2.90990986350468-713.400709548753i</v>
      </c>
      <c r="G1453" t="str">
        <f t="shared" ref="G1453:G1516" si="424">IMDIV(1,COMPLEX(1,A1453*$C$9*$C$10))</f>
        <v>0.999999984052691-0.000126282654128017i</v>
      </c>
      <c r="H1453" t="str">
        <f t="shared" ref="H1453:H1516" si="425">IMDIV($C$3,IMSUM(K1453,COMPLEX(0,$C$28*A1453)))</f>
        <v>470.810176204663+5.03905371628882i</v>
      </c>
      <c r="I1453" t="str">
        <f t="shared" ref="I1453:I1516" si="426">IMPRODUCT(F1453,$C$29,H1453,$C$31)</f>
        <v>33.6147178208403-2273.9513052185i</v>
      </c>
      <c r="K1453" t="str">
        <f t="shared" ref="K1453:K1516" si="427">IF($C$26&lt;=0,IMDIV(1,IMSUM(IMDIV(1,L1453),1/$C$18)),IMDIV(1,IMSUM(IMDIV(1,L1453),1/$C$18,IMDIV(1,M1453))))</f>
        <v>0.0106187749405407-0.00023993478184128i</v>
      </c>
      <c r="L1453" t="str">
        <f t="shared" ref="L1453:L1516" si="428">IMSUM($C$21/$C$22,IMDIV(1,COMPLEX(0,$C$20*$C$22*A1453)))</f>
        <v>0.00025-2.24645214101034i</v>
      </c>
      <c r="M1453" t="str">
        <f t="shared" ref="M1453:M1516" si="429">IMSUM($C$25/$C$26,IMDIV(1,COMPLEX(0,$C$24*$C$26*A1453)))</f>
        <v>0.0025-0.594649096149794i</v>
      </c>
      <c r="N1453">
        <f t="shared" ref="N1453:N1516" si="430">ABS(R1453)</f>
        <v>91.380304397359851</v>
      </c>
      <c r="O1453">
        <f t="shared" ref="O1453:O1516" si="431">ABS(P1453)</f>
        <v>42.366892619736085</v>
      </c>
      <c r="P1453" s="3">
        <f t="shared" ref="P1453:P1516" si="432">20*LOG10(IMABS(C1453))</f>
        <v>42.366892619736085</v>
      </c>
      <c r="Q1453" s="3">
        <f t="shared" ref="Q1453:Q1516" si="433">IMARGUMENT(C1453)*180/PI()</f>
        <v>-88.619695602640149</v>
      </c>
      <c r="R1453">
        <f t="shared" ref="R1453:R1516" si="434">IF(Q1453&lt;0,Q1453+180,Q1453-180)</f>
        <v>91.380304397359851</v>
      </c>
      <c r="S1453">
        <f t="shared" ref="S1453:S1516" si="435">B1453/1000</f>
        <v>0.20935946824745019</v>
      </c>
      <c r="T1453">
        <f t="shared" si="418"/>
        <v>42.366892619736085</v>
      </c>
    </row>
    <row r="1454" spans="1:20" x14ac:dyDescent="0.25">
      <c r="A1454">
        <f t="shared" si="419"/>
        <v>1320.4430232835932</v>
      </c>
      <c r="B1454">
        <f t="shared" ref="B1454:B1517" si="436">B1453*(1+B$42)</f>
        <v>210.15503422679052</v>
      </c>
      <c r="C1454" t="str">
        <f t="shared" si="420"/>
        <v>3.163394331687-130.789490726077i</v>
      </c>
      <c r="D1454" t="str">
        <f t="shared" si="421"/>
        <v>3.47812470981124-75.733162896018i</v>
      </c>
      <c r="E1454" t="str">
        <f t="shared" si="422"/>
        <v>162.469507191925+0.156896365793821i</v>
      </c>
      <c r="F1454" t="str">
        <f t="shared" si="423"/>
        <v>2.90990986315133-710.700052148677i</v>
      </c>
      <c r="G1454" t="str">
        <f t="shared" si="424"/>
        <v>0.999999983931261-0.000126762528198311i</v>
      </c>
      <c r="H1454" t="str">
        <f t="shared" si="425"/>
        <v>470.811866464825+5.05818792199739i</v>
      </c>
      <c r="I1454" t="str">
        <f t="shared" si="426"/>
        <v>33.6146828960623-2265.35039108359i</v>
      </c>
      <c r="K1454" t="str">
        <f t="shared" si="427"/>
        <v>0.0106187275725964-0.000240845295306527i</v>
      </c>
      <c r="L1454" t="str">
        <f t="shared" si="428"/>
        <v>0.00025-2.23794793884273i</v>
      </c>
      <c r="M1454" t="str">
        <f t="shared" si="429"/>
        <v>0.0025-0.59239798381131i</v>
      </c>
      <c r="N1454">
        <f t="shared" si="430"/>
        <v>91.385538024024399</v>
      </c>
      <c r="O1454">
        <f t="shared" si="431"/>
        <v>42.333996883800197</v>
      </c>
      <c r="P1454" s="3">
        <f t="shared" si="432"/>
        <v>42.333996883800197</v>
      </c>
      <c r="Q1454" s="3">
        <f t="shared" si="433"/>
        <v>-88.614461975975601</v>
      </c>
      <c r="R1454">
        <f t="shared" si="434"/>
        <v>91.385538024024399</v>
      </c>
      <c r="S1454">
        <f t="shared" si="435"/>
        <v>0.21015503422679052</v>
      </c>
      <c r="T1454">
        <f t="shared" si="418"/>
        <v>42.333996883800197</v>
      </c>
    </row>
    <row r="1455" spans="1:20" x14ac:dyDescent="0.25">
      <c r="A1455">
        <f t="shared" si="419"/>
        <v>1325.4607067720708</v>
      </c>
      <c r="B1455">
        <f t="shared" si="436"/>
        <v>210.95362335685232</v>
      </c>
      <c r="C1455" t="str">
        <f t="shared" si="420"/>
        <v>3.16338311206314-130.294809490852i</v>
      </c>
      <c r="D1455" t="str">
        <f t="shared" si="421"/>
        <v>3.47812470760161-75.4464739448403i</v>
      </c>
      <c r="E1455" t="str">
        <f t="shared" si="422"/>
        <v>162.469506974873+0.157492890173209i</v>
      </c>
      <c r="F1455" t="str">
        <f t="shared" si="423"/>
        <v>2.9099098627953-708.009618407447i</v>
      </c>
      <c r="G1455" t="str">
        <f t="shared" si="424"/>
        <v>0.999999983808907-0.000127244225789896i</v>
      </c>
      <c r="H1455" t="str">
        <f t="shared" si="425"/>
        <v>470.813569600021+5.07739467507042i</v>
      </c>
      <c r="I1455" t="str">
        <f t="shared" si="426"/>
        <v>33.614647704774-2256.78206480119i</v>
      </c>
      <c r="K1455" t="str">
        <f t="shared" si="427"/>
        <v>0.0106186798444667-0.00024175925456096i</v>
      </c>
      <c r="L1455" t="str">
        <f t="shared" si="428"/>
        <v>0.00025-2.22947593030756i</v>
      </c>
      <c r="M1455" t="str">
        <f t="shared" si="429"/>
        <v>0.0025-0.590155393316707i</v>
      </c>
      <c r="N1455">
        <f t="shared" si="430"/>
        <v>91.390791406788892</v>
      </c>
      <c r="O1455">
        <f t="shared" si="431"/>
        <v>42.30110151303591</v>
      </c>
      <c r="P1455" s="3">
        <f t="shared" si="432"/>
        <v>42.30110151303591</v>
      </c>
      <c r="Q1455" s="3">
        <f t="shared" si="433"/>
        <v>-88.609208593211108</v>
      </c>
      <c r="R1455">
        <f t="shared" si="434"/>
        <v>91.390791406788892</v>
      </c>
      <c r="S1455">
        <f t="shared" si="435"/>
        <v>0.21095362335685233</v>
      </c>
      <c r="T1455">
        <f t="shared" si="418"/>
        <v>42.30110151303591</v>
      </c>
    </row>
    <row r="1456" spans="1:20" x14ac:dyDescent="0.25">
      <c r="A1456">
        <f t="shared" si="419"/>
        <v>1330.4974574578048</v>
      </c>
      <c r="B1456">
        <f t="shared" si="436"/>
        <v>211.75524712560835</v>
      </c>
      <c r="C1456" t="str">
        <f t="shared" si="420"/>
        <v>3.16337180713029-129.802002585646i</v>
      </c>
      <c r="D1456" t="str">
        <f t="shared" si="421"/>
        <v>3.47812470537517-75.1608703165198i</v>
      </c>
      <c r="E1456" t="str">
        <f t="shared" si="422"/>
        <v>162.469506756315+0.1580916849824i</v>
      </c>
      <c r="F1456" t="str">
        <f t="shared" si="423"/>
        <v>2.90990986243654-705.329369622277i</v>
      </c>
      <c r="G1456" t="str">
        <f t="shared" si="424"/>
        <v>0.999999983685621-0.00012772775383215i</v>
      </c>
      <c r="H1456" t="str">
        <f t="shared" si="425"/>
        <v>470.815285708366+5.09667424932453i</v>
      </c>
      <c r="I1456" t="str">
        <f t="shared" si="426"/>
        <v>33.6146122449386-2248.24620311341i</v>
      </c>
      <c r="K1456" t="str">
        <f t="shared" si="427"/>
        <v>0.0106186317534164-0.000242676672536766i</v>
      </c>
      <c r="L1456" t="str">
        <f t="shared" si="428"/>
        <v>0.00025-2.22103599353214i</v>
      </c>
      <c r="M1456" t="str">
        <f t="shared" si="429"/>
        <v>0.0025-0.587921292405566i</v>
      </c>
      <c r="N1456">
        <f t="shared" si="430"/>
        <v>91.39606461922456</v>
      </c>
      <c r="O1456">
        <f t="shared" si="431"/>
        <v>42.268206510208195</v>
      </c>
      <c r="P1456" s="3">
        <f t="shared" si="432"/>
        <v>42.268206510208195</v>
      </c>
      <c r="Q1456" s="3">
        <f t="shared" si="433"/>
        <v>-88.60393538077544</v>
      </c>
      <c r="R1456">
        <f t="shared" si="434"/>
        <v>91.39606461922456</v>
      </c>
      <c r="S1456">
        <f t="shared" si="435"/>
        <v>0.21175524712560834</v>
      </c>
      <c r="T1456">
        <f t="shared" si="418"/>
        <v>42.268206510208195</v>
      </c>
    </row>
    <row r="1457" spans="1:20" x14ac:dyDescent="0.25">
      <c r="A1457">
        <f t="shared" si="419"/>
        <v>1335.5533477961444</v>
      </c>
      <c r="B1457">
        <f t="shared" si="436"/>
        <v>212.55991706468566</v>
      </c>
      <c r="C1457" t="str">
        <f t="shared" si="420"/>
        <v>3.16336041624072-129.311062921214i</v>
      </c>
      <c r="D1457" t="str">
        <f t="shared" si="421"/>
        <v>3.47812470313176-74.876347902552i</v>
      </c>
      <c r="E1457" t="str">
        <f t="shared" si="422"/>
        <v>162.469506536242+0.158692758890583i</v>
      </c>
      <c r="F1457" t="str">
        <f t="shared" si="423"/>
        <v>2.90990986207506-702.659267236883i</v>
      </c>
      <c r="G1457" t="str">
        <f t="shared" si="424"/>
        <v>0.999999983561396-0.000128213119280785i</v>
      </c>
      <c r="H1457" t="str">
        <f t="shared" si="425"/>
        <v>470.817014888713+5.11602691959519i</v>
      </c>
      <c r="I1457" t="str">
        <f t="shared" si="426"/>
        <v>33.6145765145018-2239.74268322931i</v>
      </c>
      <c r="K1457" t="str">
        <f t="shared" si="427"/>
        <v>0.0106185832966898-0.000243597562213428i</v>
      </c>
      <c r="L1457" t="str">
        <f t="shared" si="428"/>
        <v>0.00025-2.21262800710514i</v>
      </c>
      <c r="M1457" t="str">
        <f t="shared" si="429"/>
        <v>0.0025-0.585695648939597i</v>
      </c>
      <c r="N1457">
        <f t="shared" si="430"/>
        <v>91.401357735165206</v>
      </c>
      <c r="O1457">
        <f t="shared" si="431"/>
        <v>42.235311878102962</v>
      </c>
      <c r="P1457" s="3">
        <f t="shared" si="432"/>
        <v>42.235311878102962</v>
      </c>
      <c r="Q1457" s="3">
        <f t="shared" si="433"/>
        <v>-88.598642264834794</v>
      </c>
      <c r="R1457">
        <f t="shared" si="434"/>
        <v>91.401357735165206</v>
      </c>
      <c r="S1457">
        <f t="shared" si="435"/>
        <v>0.21255991706468566</v>
      </c>
      <c r="T1457">
        <f t="shared" si="418"/>
        <v>42.235311878102962</v>
      </c>
    </row>
    <row r="1458" spans="1:20" x14ac:dyDescent="0.25">
      <c r="A1458">
        <f t="shared" si="419"/>
        <v>1340.6284505177698</v>
      </c>
      <c r="B1458">
        <f t="shared" si="436"/>
        <v>213.36764474953148</v>
      </c>
      <c r="C1458" t="str">
        <f t="shared" si="420"/>
        <v>3.1633489387419-128.821983435175i</v>
      </c>
      <c r="D1458" t="str">
        <f t="shared" si="421"/>
        <v>3.47812470087126-74.5929026099863i</v>
      </c>
      <c r="E1458" t="str">
        <f t="shared" si="422"/>
        <v>162.469506314645+0.159296120600351i</v>
      </c>
      <c r="F1458" t="str">
        <f t="shared" si="423"/>
        <v>2.90990986171082-699.999272840946i</v>
      </c>
      <c r="G1458" t="str">
        <f t="shared" si="424"/>
        <v>0.999999983436225-0.000128700329117943i</v>
      </c>
      <c r="H1458" t="str">
        <f t="shared" si="425"/>
        <v>470.818757240664+5.13545296174069i</v>
      </c>
      <c r="I1458" t="str">
        <f t="shared" si="426"/>
        <v>33.6145405113936-2231.27138282316i</v>
      </c>
      <c r="K1458" t="str">
        <f t="shared" si="427"/>
        <v>0.0106185344715104-0.000244521936617883i</v>
      </c>
      <c r="L1458" t="str">
        <f t="shared" si="428"/>
        <v>0.00025-2.20425185007486i</v>
      </c>
      <c r="M1458" t="str">
        <f t="shared" si="429"/>
        <v>0.0025-0.583478430902167i</v>
      </c>
      <c r="N1458">
        <f t="shared" si="430"/>
        <v>91.406670828707846</v>
      </c>
      <c r="O1458">
        <f t="shared" si="431"/>
        <v>42.20241761952736</v>
      </c>
      <c r="P1458" s="3">
        <f t="shared" si="432"/>
        <v>42.20241761952736</v>
      </c>
      <c r="Q1458" s="3">
        <f t="shared" si="433"/>
        <v>-88.593329171292154</v>
      </c>
      <c r="R1458">
        <f t="shared" si="434"/>
        <v>91.406670828707846</v>
      </c>
      <c r="S1458">
        <f t="shared" si="435"/>
        <v>0.21336764474953149</v>
      </c>
      <c r="T1458">
        <f t="shared" si="418"/>
        <v>42.20241761952736</v>
      </c>
    </row>
    <row r="1459" spans="1:20" x14ac:dyDescent="0.25">
      <c r="A1459">
        <f t="shared" si="419"/>
        <v>1345.7228386297372</v>
      </c>
      <c r="B1459">
        <f t="shared" si="436"/>
        <v>214.1784417995797</v>
      </c>
      <c r="C1459" t="str">
        <f t="shared" si="420"/>
        <v>3.16333737397626-128.334757091901i</v>
      </c>
      <c r="D1459" t="str">
        <f t="shared" si="421"/>
        <v>3.47812469859356-74.3105303613674i</v>
      </c>
      <c r="E1459" t="str">
        <f t="shared" si="422"/>
        <v>162.469506091515+0.159901778847846i</v>
      </c>
      <c r="F1459" t="str">
        <f t="shared" si="423"/>
        <v>2.9099098613438-697.349348169557i</v>
      </c>
      <c r="G1459" t="str">
        <f t="shared" si="424"/>
        <v>0.999999983310101-0.000129189390352297i</v>
      </c>
      <c r="H1459" t="str">
        <f t="shared" si="425"/>
        <v>470.820512864596+5.15495265264571i</v>
      </c>
      <c r="I1459" t="str">
        <f t="shared" si="426"/>
        <v>33.6145042335288-2222.83218003283i</v>
      </c>
      <c r="K1459" t="str">
        <f t="shared" si="427"/>
        <v>0.0106184852750804-0.000245449808824677i</v>
      </c>
      <c r="L1459" t="str">
        <f t="shared" si="428"/>
        <v>0.00025-2.19590740194746i</v>
      </c>
      <c r="M1459" t="str">
        <f t="shared" si="429"/>
        <v>0.0025-0.581269606397855i</v>
      </c>
      <c r="N1459">
        <f t="shared" si="430"/>
        <v>91.412003974213675</v>
      </c>
      <c r="O1459">
        <f t="shared" si="431"/>
        <v>42.16952373730927</v>
      </c>
      <c r="P1459" s="3">
        <f t="shared" si="432"/>
        <v>42.16952373730927</v>
      </c>
      <c r="Q1459" s="3">
        <f t="shared" si="433"/>
        <v>-88.587996025786325</v>
      </c>
      <c r="R1459">
        <f t="shared" si="434"/>
        <v>91.412003974213675</v>
      </c>
      <c r="S1459">
        <f t="shared" si="435"/>
        <v>0.21417844179957971</v>
      </c>
      <c r="T1459">
        <f t="shared" si="418"/>
        <v>42.16952373730927</v>
      </c>
    </row>
    <row r="1460" spans="1:20" x14ac:dyDescent="0.25">
      <c r="A1460">
        <f t="shared" si="419"/>
        <v>1350.8365854165304</v>
      </c>
      <c r="B1460">
        <f t="shared" si="436"/>
        <v>214.9923198784181</v>
      </c>
      <c r="C1460" t="str">
        <f t="shared" si="420"/>
        <v>3.16332572128126-127.849376882424i</v>
      </c>
      <c r="D1460" t="str">
        <f t="shared" si="421"/>
        <v>3.47812469629853-74.0292270946759i</v>
      </c>
      <c r="E1460" t="str">
        <f t="shared" si="422"/>
        <v>162.469505866843+0.160509742402888i</v>
      </c>
      <c r="F1460" t="str">
        <f t="shared" si="423"/>
        <v>2.909909860974-694.709455102661i</v>
      </c>
      <c r="G1460" t="str">
        <f t="shared" si="424"/>
        <v>0.999999983183017-0.000129680310019155i</v>
      </c>
      <c r="H1460" t="str">
        <f t="shared" si="425"/>
        <v>470.822281861641+5.17452627022501i</v>
      </c>
      <c r="I1460" t="str">
        <f t="shared" si="426"/>
        <v>33.6144676788061-2214.42495345787i</v>
      </c>
      <c r="K1460" t="str">
        <f t="shared" si="427"/>
        <v>0.010618435704581-0.000246381191956133i</v>
      </c>
      <c r="L1460" t="str">
        <f t="shared" si="428"/>
        <v>0.00025-2.18759454268525i</v>
      </c>
      <c r="M1460" t="str">
        <f t="shared" si="429"/>
        <v>0.0025-0.57906914365198i</v>
      </c>
      <c r="N1460">
        <f t="shared" si="430"/>
        <v>91.417357246308669</v>
      </c>
      <c r="O1460">
        <f t="shared" si="431"/>
        <v>42.136630234298032</v>
      </c>
      <c r="P1460" s="3">
        <f t="shared" si="432"/>
        <v>42.136630234298032</v>
      </c>
      <c r="Q1460" s="3">
        <f t="shared" si="433"/>
        <v>-88.582642753691331</v>
      </c>
      <c r="R1460">
        <f t="shared" si="434"/>
        <v>91.417357246308669</v>
      </c>
      <c r="S1460">
        <f t="shared" si="435"/>
        <v>0.2149923198784181</v>
      </c>
      <c r="T1460">
        <f t="shared" si="418"/>
        <v>42.136630234298032</v>
      </c>
    </row>
    <row r="1461" spans="1:20" x14ac:dyDescent="0.25">
      <c r="A1461">
        <f t="shared" si="419"/>
        <v>1355.9697644411131</v>
      </c>
      <c r="B1461">
        <f t="shared" si="436"/>
        <v>215.80929069395609</v>
      </c>
      <c r="C1461" t="str">
        <f t="shared" si="420"/>
        <v>3.1633139799893-127.365835824331i</v>
      </c>
      <c r="D1461" t="str">
        <f t="shared" si="421"/>
        <v>3.47812469398602-73.7489887632695i</v>
      </c>
      <c r="E1461" t="str">
        <f t="shared" si="422"/>
        <v>162.469505640617+0.161120020069139i</v>
      </c>
      <c r="F1461" t="str">
        <f t="shared" si="423"/>
        <v>2.90990986060139-692.079555664507i</v>
      </c>
      <c r="G1461" t="str">
        <f t="shared" si="424"/>
        <v>0.999999983054965-0.000130173095180559i</v>
      </c>
      <c r="H1461" t="str">
        <f t="shared" si="425"/>
        <v>470.8240643337+5.19417409342709i</v>
      </c>
      <c r="I1461" t="str">
        <f t="shared" si="426"/>
        <v>33.6144308451079-2206.0495821578i</v>
      </c>
      <c r="K1461" t="str">
        <f t="shared" si="427"/>
        <v>0.0106183857571721-0.000247316099182508i</v>
      </c>
      <c r="L1461" t="str">
        <f t="shared" si="428"/>
        <v>0.00025-2.17931315270497i</v>
      </c>
      <c r="M1461" t="str">
        <f t="shared" si="429"/>
        <v>0.0025-0.57687701101014i</v>
      </c>
      <c r="N1461">
        <f t="shared" si="430"/>
        <v>91.42273071988464</v>
      </c>
      <c r="O1461">
        <f t="shared" si="431"/>
        <v>42.103737113364339</v>
      </c>
      <c r="P1461" s="3">
        <f t="shared" si="432"/>
        <v>42.103737113364339</v>
      </c>
      <c r="Q1461" s="3">
        <f t="shared" si="433"/>
        <v>-88.57726928011536</v>
      </c>
      <c r="R1461">
        <f t="shared" si="434"/>
        <v>91.42273071988464</v>
      </c>
      <c r="S1461">
        <f t="shared" si="435"/>
        <v>0.21580929069395607</v>
      </c>
      <c r="T1461">
        <f t="shared" si="418"/>
        <v>42.103737113364339</v>
      </c>
    </row>
    <row r="1462" spans="1:20" x14ac:dyDescent="0.25">
      <c r="A1462">
        <f t="shared" si="419"/>
        <v>1361.1224495459894</v>
      </c>
      <c r="B1462">
        <f t="shared" si="436"/>
        <v>216.62936599859313</v>
      </c>
      <c r="C1462" t="str">
        <f t="shared" si="420"/>
        <v>3.1633021494278-126.884126961668i</v>
      </c>
      <c r="D1462" t="str">
        <f t="shared" si="421"/>
        <v>3.47812469165588-73.4698113358254i</v>
      </c>
      <c r="E1462" t="str">
        <f t="shared" si="422"/>
        <v>162.469505412831+0.16173262068418i</v>
      </c>
      <c r="F1462" t="str">
        <f t="shared" si="423"/>
        <v>2.90990986022593-689.459612023106i</v>
      </c>
      <c r="G1462" t="str">
        <f t="shared" si="424"/>
        <v>0.999999982925938-0.000130667752925386i</v>
      </c>
      <c r="H1462" t="str">
        <f t="shared" si="425"/>
        <v>470.825860383463+5.21389640223764i</v>
      </c>
      <c r="I1462" t="str">
        <f t="shared" si="426"/>
        <v>33.6143937302997-2197.70594565043i</v>
      </c>
      <c r="K1462" t="str">
        <f t="shared" si="427"/>
        <v>0.0106183354299919-0.000248254543722143i</v>
      </c>
      <c r="L1462" t="str">
        <f t="shared" si="428"/>
        <v>0.00025-2.17106311287605i</v>
      </c>
      <c r="M1462" t="str">
        <f t="shared" si="429"/>
        <v>0.0025-0.574693176937778i</v>
      </c>
      <c r="N1462">
        <f t="shared" si="430"/>
        <v>91.428124470099732</v>
      </c>
      <c r="O1462">
        <f t="shared" si="431"/>
        <v>42.070844377400654</v>
      </c>
      <c r="P1462" s="3">
        <f t="shared" si="432"/>
        <v>42.070844377400654</v>
      </c>
      <c r="Q1462" s="3">
        <f t="shared" si="433"/>
        <v>-88.571875529900268</v>
      </c>
      <c r="R1462">
        <f t="shared" si="434"/>
        <v>91.428124470099732</v>
      </c>
      <c r="S1462">
        <f t="shared" si="435"/>
        <v>0.21662936599859314</v>
      </c>
      <c r="T1462">
        <f t="shared" si="418"/>
        <v>42.070844377400654</v>
      </c>
    </row>
    <row r="1463" spans="1:20" x14ac:dyDescent="0.25">
      <c r="A1463">
        <f t="shared" si="419"/>
        <v>1366.2947148542642</v>
      </c>
      <c r="B1463">
        <f t="shared" si="436"/>
        <v>217.45255758938779</v>
      </c>
      <c r="C1463" t="str">
        <f t="shared" si="420"/>
        <v>3.16329022891907-126.404243364834i</v>
      </c>
      <c r="D1463" t="str">
        <f t="shared" si="421"/>
        <v>3.47812468930803-73.1916907962834i</v>
      </c>
      <c r="E1463" t="str">
        <f t="shared" si="422"/>
        <v>162.469505183473+0.162347553119685i</v>
      </c>
      <c r="F1463" t="str">
        <f t="shared" si="423"/>
        <v>2.90990985984762-686.849586489696i</v>
      </c>
      <c r="G1463" t="str">
        <f t="shared" si="424"/>
        <v>0.999999982795929-0.000131164290369449i</v>
      </c>
      <c r="H1463" t="str">
        <f t="shared" si="425"/>
        <v>470.827670114393+5.23369347768371i</v>
      </c>
      <c r="I1463" t="str">
        <f t="shared" si="426"/>
        <v>33.6143563322324-2189.3939239101i</v>
      </c>
      <c r="K1463" t="str">
        <f t="shared" si="427"/>
        <v>0.0106182847201571-0.000249196538841642i</v>
      </c>
      <c r="L1463" t="str">
        <f t="shared" si="428"/>
        <v>0.00025-2.16284430451887i</v>
      </c>
      <c r="M1463" t="str">
        <f t="shared" si="429"/>
        <v>0.0025-0.572517610019702i</v>
      </c>
      <c r="N1463">
        <f t="shared" si="430"/>
        <v>91.433538572379547</v>
      </c>
      <c r="O1463">
        <f t="shared" si="431"/>
        <v>42.037952029320998</v>
      </c>
      <c r="P1463" s="3">
        <f t="shared" si="432"/>
        <v>42.037952029320998</v>
      </c>
      <c r="Q1463" s="3">
        <f t="shared" si="433"/>
        <v>-88.566461427620453</v>
      </c>
      <c r="R1463">
        <f t="shared" si="434"/>
        <v>91.433538572379547</v>
      </c>
      <c r="S1463">
        <f t="shared" si="435"/>
        <v>0.21745255758938781</v>
      </c>
      <c r="T1463">
        <f t="shared" si="418"/>
        <v>42.037952029320998</v>
      </c>
    </row>
    <row r="1464" spans="1:20" x14ac:dyDescent="0.25">
      <c r="A1464">
        <f t="shared" si="419"/>
        <v>1371.4866347707105</v>
      </c>
      <c r="B1464">
        <f t="shared" si="436"/>
        <v>218.27887730822746</v>
      </c>
      <c r="C1464" t="str">
        <f t="shared" si="420"/>
        <v>3.16327821778024-125.926178130487i</v>
      </c>
      <c r="D1464" t="str">
        <f t="shared" si="421"/>
        <v>3.47812468694228-72.9146231437853i</v>
      </c>
      <c r="E1464" t="str">
        <f t="shared" si="422"/>
        <v>162.469504952536+0.162964826281539i</v>
      </c>
      <c r="F1464" t="str">
        <f t="shared" si="423"/>
        <v>2.90990985946642-684.249441518177i</v>
      </c>
      <c r="G1464" t="str">
        <f t="shared" si="424"/>
        <v>0.999999982664929-0.000131662714655606i</v>
      </c>
      <c r="H1464" t="str">
        <f t="shared" si="425"/>
        <v>470.829493630745+5.25356560183686i</v>
      </c>
      <c r="I1464" t="str">
        <f t="shared" si="426"/>
        <v>33.6143186487387-2181.1133973659i</v>
      </c>
      <c r="K1464" t="str">
        <f t="shared" si="427"/>
        <v>0.0106182336247625-0.000250142097856017i</v>
      </c>
      <c r="L1464" t="str">
        <f t="shared" si="428"/>
        <v>0.00025-2.15465660940314i</v>
      </c>
      <c r="M1464" t="str">
        <f t="shared" si="429"/>
        <v>0.0025-0.570350278959654i</v>
      </c>
      <c r="N1464">
        <f t="shared" si="430"/>
        <v>91.438973102417748</v>
      </c>
      <c r="O1464">
        <f t="shared" si="431"/>
        <v>42.005060072061525</v>
      </c>
      <c r="P1464" s="3">
        <f t="shared" si="432"/>
        <v>42.005060072061525</v>
      </c>
      <c r="Q1464" s="3">
        <f t="shared" si="433"/>
        <v>-88.561026897582252</v>
      </c>
      <c r="R1464">
        <f t="shared" si="434"/>
        <v>91.438973102417748</v>
      </c>
      <c r="S1464">
        <f t="shared" si="435"/>
        <v>0.21827887730822745</v>
      </c>
      <c r="T1464">
        <f t="shared" si="418"/>
        <v>42.005060072061525</v>
      </c>
    </row>
    <row r="1465" spans="1:20" x14ac:dyDescent="0.25">
      <c r="A1465">
        <f t="shared" si="419"/>
        <v>1376.6982839828393</v>
      </c>
      <c r="B1465">
        <f t="shared" si="436"/>
        <v>219.10833704199874</v>
      </c>
      <c r="C1465" t="str">
        <f t="shared" si="420"/>
        <v>3.16326611532346-125.449924381441i</v>
      </c>
      <c r="D1465" t="str">
        <f t="shared" si="421"/>
        <v>3.47812468455851-72.6386043926205i</v>
      </c>
      <c r="E1465" t="str">
        <f t="shared" si="422"/>
        <v>162.469504720008+0.163584449110025i</v>
      </c>
      <c r="F1465" t="str">
        <f t="shared" si="423"/>
        <v>2.90990985908232-681.659139704593i</v>
      </c>
      <c r="G1465" t="str">
        <f t="shared" si="424"/>
        <v>0.999999982532933-0.000132163032953852i</v>
      </c>
      <c r="H1465" t="str">
        <f t="shared" si="425"/>
        <v>470.831331037564+5.27351305781677i</v>
      </c>
      <c r="I1465" t="str">
        <f t="shared" si="426"/>
        <v>33.6142806776332-2172.86424689999i</v>
      </c>
      <c r="K1465" t="str">
        <f t="shared" si="427"/>
        <v>0.0106181821408811-0.000251091234128851i</v>
      </c>
      <c r="L1465" t="str">
        <f t="shared" si="428"/>
        <v>0.00025-2.14649990974611i</v>
      </c>
      <c r="M1465" t="str">
        <f t="shared" si="429"/>
        <v>0.0025-0.568191152579852i</v>
      </c>
      <c r="N1465">
        <f t="shared" si="430"/>
        <v>91.444428136177009</v>
      </c>
      <c r="O1465">
        <f t="shared" si="431"/>
        <v>41.972168508580367</v>
      </c>
      <c r="P1465" s="3">
        <f t="shared" si="432"/>
        <v>41.972168508580367</v>
      </c>
      <c r="Q1465" s="3">
        <f t="shared" si="433"/>
        <v>-88.555571863822991</v>
      </c>
      <c r="R1465">
        <f t="shared" si="434"/>
        <v>91.444428136177009</v>
      </c>
      <c r="S1465">
        <f t="shared" si="435"/>
        <v>0.21910833704199872</v>
      </c>
      <c r="T1465">
        <f t="shared" si="418"/>
        <v>41.972168508580367</v>
      </c>
    </row>
    <row r="1466" spans="1:20" x14ac:dyDescent="0.25">
      <c r="A1466">
        <f t="shared" si="419"/>
        <v>1381.9297374619741</v>
      </c>
      <c r="B1466">
        <f t="shared" si="436"/>
        <v>219.94094872275835</v>
      </c>
      <c r="C1466" t="str">
        <f t="shared" si="420"/>
        <v>3.16325392085537-124.975475266569i</v>
      </c>
      <c r="D1466" t="str">
        <f t="shared" si="421"/>
        <v>3.47812468215661-72.3636305721667i</v>
      </c>
      <c r="E1466" t="str">
        <f t="shared" si="422"/>
        <v>162.469504485881+0.164206430579855i</v>
      </c>
      <c r="F1466" t="str">
        <f t="shared" si="423"/>
        <v>2.9099098586953-679.078643786587i</v>
      </c>
      <c r="G1466" t="str">
        <f t="shared" si="424"/>
        <v>0.99999998239993-0.000132665252461432i</v>
      </c>
      <c r="H1466" t="str">
        <f t="shared" si="425"/>
        <v>470.833182440706+5.29353612979623i</v>
      </c>
      <c r="I1466" t="str">
        <f t="shared" si="426"/>
        <v>33.6142424167188-2164.64635384596i</v>
      </c>
      <c r="K1466" t="str">
        <f t="shared" si="427"/>
        <v>0.0106181302655634-0.000252043961072476i</v>
      </c>
      <c r="L1466" t="str">
        <f t="shared" si="428"/>
        <v>0.00025-2.13837408821091i</v>
      </c>
      <c r="M1466" t="str">
        <f t="shared" si="429"/>
        <v>0.0025-0.566040199820533i</v>
      </c>
      <c r="N1466">
        <f t="shared" si="430"/>
        <v>91.449903749889586</v>
      </c>
      <c r="O1466">
        <f t="shared" si="431"/>
        <v>41.939277341857988</v>
      </c>
      <c r="P1466" s="3">
        <f t="shared" si="432"/>
        <v>41.939277341857988</v>
      </c>
      <c r="Q1466" s="3">
        <f t="shared" si="433"/>
        <v>-88.550096250110414</v>
      </c>
      <c r="R1466">
        <f t="shared" si="434"/>
        <v>91.449903749889586</v>
      </c>
      <c r="S1466">
        <f t="shared" si="435"/>
        <v>0.21994094872275835</v>
      </c>
      <c r="T1466">
        <f t="shared" si="418"/>
        <v>41.939277341857988</v>
      </c>
    </row>
    <row r="1467" spans="1:20" x14ac:dyDescent="0.25">
      <c r="A1467">
        <f t="shared" si="419"/>
        <v>1387.1810704643297</v>
      </c>
      <c r="B1467">
        <f t="shared" si="436"/>
        <v>220.77672432790484</v>
      </c>
      <c r="C1467" t="str">
        <f t="shared" si="420"/>
        <v>3.1632416336776-124.5028239607i</v>
      </c>
      <c r="D1467" t="str">
        <f t="shared" si="421"/>
        <v>3.4781246797364-72.0896977268324i</v>
      </c>
      <c r="E1467" t="str">
        <f t="shared" si="422"/>
        <v>162.469504250145+0.164830779700418i</v>
      </c>
      <c r="F1467" t="str">
        <f t="shared" si="423"/>
        <v>2.90990985830532-676.50791664285i</v>
      </c>
      <c r="G1467" t="str">
        <f t="shared" si="424"/>
        <v>0.999999982265916-0.000133169380402939i</v>
      </c>
      <c r="H1467" t="str">
        <f t="shared" si="425"/>
        <v>470.83504794683+5.31363510300301i</v>
      </c>
      <c r="I1467" t="str">
        <f t="shared" si="426"/>
        <v>33.6142038637762-2156.45959998697i</v>
      </c>
      <c r="K1467" t="str">
        <f t="shared" si="427"/>
        <v>0.0106180779958378-0.000253000292148108i</v>
      </c>
      <c r="L1467" t="str">
        <f t="shared" si="428"/>
        <v>0.00025-2.13027902790487i</v>
      </c>
      <c r="M1467" t="str">
        <f t="shared" si="429"/>
        <v>0.0025-0.563897389739523i</v>
      </c>
      <c r="N1467">
        <f t="shared" si="430"/>
        <v>91.455400020058434</v>
      </c>
      <c r="O1467">
        <f t="shared" si="431"/>
        <v>41.906386574897006</v>
      </c>
      <c r="P1467" s="3">
        <f t="shared" si="432"/>
        <v>41.906386574897006</v>
      </c>
      <c r="Q1467" s="3">
        <f t="shared" si="433"/>
        <v>-88.544599979941566</v>
      </c>
      <c r="R1467">
        <f t="shared" si="434"/>
        <v>91.455400020058434</v>
      </c>
      <c r="S1467">
        <f t="shared" si="435"/>
        <v>0.22077672432790485</v>
      </c>
      <c r="T1467">
        <f t="shared" si="418"/>
        <v>41.906386574897006</v>
      </c>
    </row>
    <row r="1468" spans="1:20" x14ac:dyDescent="0.25">
      <c r="A1468">
        <f t="shared" si="419"/>
        <v>1392.4523585320942</v>
      </c>
      <c r="B1468">
        <f t="shared" si="436"/>
        <v>221.61567588035089</v>
      </c>
      <c r="C1468" t="str">
        <f t="shared" si="420"/>
        <v>3.16322925308644-124.03196366453i</v>
      </c>
      <c r="D1468" t="str">
        <f t="shared" si="421"/>
        <v>3.47812467729779-71.8168019160026i</v>
      </c>
      <c r="E1468" t="str">
        <f t="shared" si="422"/>
        <v>162.46950401279+0.165457505515843i</v>
      </c>
      <c r="F1468" t="str">
        <f t="shared" si="423"/>
        <v>2.90990985791239-673.946921292619i</v>
      </c>
      <c r="G1468" t="str">
        <f t="shared" si="424"/>
        <v>0.999999982130881-0.000133675424030419i</v>
      </c>
      <c r="H1468" t="str">
        <f t="shared" si="425"/>
        <v>470.836927663406+5.33381026372497i</v>
      </c>
      <c r="I1468" t="str">
        <f t="shared" si="426"/>
        <v>33.6141650165722-2148.3038675542i</v>
      </c>
      <c r="K1468" t="str">
        <f t="shared" si="427"/>
        <v>0.0106180253287102-0.000253960240866034i</v>
      </c>
      <c r="L1468" t="str">
        <f t="shared" si="428"/>
        <v>0.00025-2.12221461237783i</v>
      </c>
      <c r="M1468" t="str">
        <f t="shared" si="429"/>
        <v>0.0025-0.561762691511779i</v>
      </c>
      <c r="N1468">
        <f t="shared" si="430"/>
        <v>91.460917023457824</v>
      </c>
      <c r="O1468">
        <f t="shared" si="431"/>
        <v>41.873496210723033</v>
      </c>
      <c r="P1468" s="3">
        <f t="shared" si="432"/>
        <v>41.873496210723033</v>
      </c>
      <c r="Q1468" s="3">
        <f t="shared" si="433"/>
        <v>-88.539082976542176</v>
      </c>
      <c r="R1468">
        <f t="shared" si="434"/>
        <v>91.460917023457824</v>
      </c>
      <c r="S1468">
        <f t="shared" si="435"/>
        <v>0.22161567588035089</v>
      </c>
      <c r="T1468">
        <f t="shared" si="418"/>
        <v>41.873496210723033</v>
      </c>
    </row>
    <row r="1469" spans="1:20" x14ac:dyDescent="0.25">
      <c r="A1469">
        <f t="shared" si="419"/>
        <v>1397.7436774945161</v>
      </c>
      <c r="B1469">
        <f t="shared" si="436"/>
        <v>222.45781544869624</v>
      </c>
      <c r="C1469" t="str">
        <f t="shared" si="420"/>
        <v>3.16321677837283-123.562887604516i</v>
      </c>
      <c r="D1469" t="str">
        <f t="shared" si="421"/>
        <v>3.47812467484057-71.5449392139784i</v>
      </c>
      <c r="E1469" t="str">
        <f t="shared" si="422"/>
        <v>162.469503773807+0.1660866171052i</v>
      </c>
      <c r="F1469" t="str">
        <f t="shared" si="423"/>
        <v>2.90990985751644-671.395620895105i</v>
      </c>
      <c r="G1469" t="str">
        <f t="shared" si="424"/>
        <v>0.999999981994817-0.000134183390623478i</v>
      </c>
      <c r="H1469" t="str">
        <f t="shared" si="425"/>
        <v>470.838821698719+5.35406189931307i</v>
      </c>
      <c r="I1469" t="str">
        <f t="shared" si="426"/>
        <v>33.614125872854-2140.17903922499i</v>
      </c>
      <c r="K1469" t="str">
        <f t="shared" si="427"/>
        <v>0.0106179722611639-0.00025492382078576i</v>
      </c>
      <c r="L1469" t="str">
        <f t="shared" si="428"/>
        <v>0.00025-2.11418072562047i</v>
      </c>
      <c r="M1469" t="str">
        <f t="shared" si="429"/>
        <v>0.0025-0.559636074428949i</v>
      </c>
      <c r="N1469">
        <f t="shared" si="430"/>
        <v>91.466454837134179</v>
      </c>
      <c r="O1469">
        <f t="shared" si="431"/>
        <v>41.840606252384241</v>
      </c>
      <c r="P1469" s="3">
        <f t="shared" si="432"/>
        <v>41.840606252384241</v>
      </c>
      <c r="Q1469" s="3">
        <f t="shared" si="433"/>
        <v>-88.533545162865821</v>
      </c>
      <c r="R1469">
        <f t="shared" si="434"/>
        <v>91.466454837134179</v>
      </c>
      <c r="S1469">
        <f t="shared" si="435"/>
        <v>0.22245781544869625</v>
      </c>
      <c r="T1469">
        <f t="shared" si="418"/>
        <v>41.840606252384241</v>
      </c>
    </row>
    <row r="1470" spans="1:20" x14ac:dyDescent="0.25">
      <c r="A1470">
        <f t="shared" si="419"/>
        <v>1403.0551034689954</v>
      </c>
      <c r="B1470">
        <f t="shared" si="436"/>
        <v>223.3031551474013</v>
      </c>
      <c r="C1470" t="str">
        <f t="shared" si="420"/>
        <v>3.16320420882231-123.095589032779i</v>
      </c>
      <c r="D1470" t="str">
        <f t="shared" si="421"/>
        <v>3.47812467236466-71.2741057099245i</v>
      </c>
      <c r="E1470" t="str">
        <f t="shared" si="422"/>
        <v>162.469503533186+0.166718123582534i</v>
      </c>
      <c r="F1470" t="str">
        <f t="shared" si="423"/>
        <v>2.90990985711749-668.853978749004i</v>
      </c>
      <c r="G1470" t="str">
        <f t="shared" si="424"/>
        <v>0.999999981857718-0.00013469328748938i</v>
      </c>
      <c r="H1470" t="str">
        <f t="shared" si="425"/>
        <v>470.840730161897+5.37439029818576i</v>
      </c>
      <c r="I1470" t="str">
        <f t="shared" si="426"/>
        <v>33.6140864303546-2132.08499812138i</v>
      </c>
      <c r="K1470" t="str">
        <f t="shared" si="427"/>
        <v>0.0106179187901591-0.000255891045516178i</v>
      </c>
      <c r="L1470" t="str">
        <f t="shared" si="428"/>
        <v>0.00025-2.10617725206264i</v>
      </c>
      <c r="M1470" t="str">
        <f t="shared" si="429"/>
        <v>0.0025-0.557517507898934i</v>
      </c>
      <c r="N1470">
        <f t="shared" si="430"/>
        <v>91.472013538406941</v>
      </c>
      <c r="O1470">
        <f t="shared" si="431"/>
        <v>41.807716702951573</v>
      </c>
      <c r="P1470" s="3">
        <f t="shared" si="432"/>
        <v>41.807716702951573</v>
      </c>
      <c r="Q1470" s="3">
        <f t="shared" si="433"/>
        <v>-88.527986461593059</v>
      </c>
      <c r="R1470">
        <f t="shared" si="434"/>
        <v>91.472013538406941</v>
      </c>
      <c r="S1470">
        <f t="shared" si="435"/>
        <v>0.22330315514740129</v>
      </c>
      <c r="T1470">
        <f t="shared" si="418"/>
        <v>41.807716702951573</v>
      </c>
    </row>
    <row r="1471" spans="1:20" x14ac:dyDescent="0.25">
      <c r="A1471">
        <f t="shared" si="419"/>
        <v>1408.3867128621775</v>
      </c>
      <c r="B1471">
        <f t="shared" si="436"/>
        <v>224.15170713696142</v>
      </c>
      <c r="C1471" t="str">
        <f t="shared" si="420"/>
        <v>3.16319154371508-122.630061227014i</v>
      </c>
      <c r="D1471" t="str">
        <f t="shared" si="421"/>
        <v>3.47812466986991-71.0042975078098i</v>
      </c>
      <c r="E1471" t="str">
        <f t="shared" si="422"/>
        <v>162.469503290918+0.167352034097126i</v>
      </c>
      <c r="F1471" t="str">
        <f t="shared" si="423"/>
        <v>2.90990985671551-666.32195829194i</v>
      </c>
      <c r="G1471" t="str">
        <f t="shared" si="424"/>
        <v>0.999999981719575-0.000135205121963162i</v>
      </c>
      <c r="H1471" t="str">
        <f t="shared" si="425"/>
        <v>470.842653162881+5.39479574983223i</v>
      </c>
      <c r="I1471" t="str">
        <f t="shared" si="426"/>
        <v>33.6140466867878-2124.02162780821i</v>
      </c>
      <c r="K1471" t="str">
        <f t="shared" si="427"/>
        <v>0.0106178649126333-0.000256861928715734i</v>
      </c>
      <c r="L1471" t="str">
        <f t="shared" si="428"/>
        <v>0.00025-2.09820407657166i</v>
      </c>
      <c r="M1471" t="str">
        <f t="shared" si="429"/>
        <v>0.0025-0.555406961445439i</v>
      </c>
      <c r="N1471">
        <f t="shared" si="430"/>
        <v>91.477593204869322</v>
      </c>
      <c r="O1471">
        <f t="shared" si="431"/>
        <v>41.774827565519423</v>
      </c>
      <c r="P1471" s="3">
        <f t="shared" si="432"/>
        <v>41.774827565519423</v>
      </c>
      <c r="Q1471" s="3">
        <f t="shared" si="433"/>
        <v>-88.522406795130678</v>
      </c>
      <c r="R1471">
        <f t="shared" si="434"/>
        <v>91.477593204869322</v>
      </c>
      <c r="S1471">
        <f t="shared" si="435"/>
        <v>0.22415170713696142</v>
      </c>
      <c r="T1471">
        <f t="shared" si="418"/>
        <v>41.774827565519423</v>
      </c>
    </row>
    <row r="1472" spans="1:20" x14ac:dyDescent="0.25">
      <c r="A1472">
        <f t="shared" si="419"/>
        <v>1413.7385823710538</v>
      </c>
      <c r="B1472">
        <f t="shared" si="436"/>
        <v>225.00348362408187</v>
      </c>
      <c r="C1472" t="str">
        <f t="shared" si="420"/>
        <v>3.16317878232591-122.166297490383i</v>
      </c>
      <c r="D1472" t="str">
        <f t="shared" si="421"/>
        <v>3.47812466735617-70.7355107263528i</v>
      </c>
      <c r="E1472" t="str">
        <f t="shared" si="422"/>
        <v>162.469503046993+0.167988357833587i</v>
      </c>
      <c r="F1472" t="str">
        <f t="shared" si="423"/>
        <v>2.90990985631048-663.799523099948i</v>
      </c>
      <c r="G1472" t="str">
        <f t="shared" si="424"/>
        <v>0.999999981580379-0.00013571890140773i</v>
      </c>
      <c r="H1472" t="str">
        <f t="shared" si="425"/>
        <v>470.844590812466+5.41527854481608i</v>
      </c>
      <c r="I1472" t="str">
        <f t="shared" si="426"/>
        <v>33.6140066398488-2115.98881229157i</v>
      </c>
      <c r="K1472" t="str">
        <f t="shared" si="427"/>
        <v>0.0106178106255006-0.000257836484092576i</v>
      </c>
      <c r="L1472" t="str">
        <f t="shared" si="428"/>
        <v>0.00025-2.09026108445075i</v>
      </c>
      <c r="M1472" t="str">
        <f t="shared" si="429"/>
        <v>0.0025-0.55330440470755i</v>
      </c>
      <c r="N1472">
        <f t="shared" si="430"/>
        <v>91.483193914389219</v>
      </c>
      <c r="O1472">
        <f t="shared" si="431"/>
        <v>41.741938843205062</v>
      </c>
      <c r="P1472" s="3">
        <f t="shared" si="432"/>
        <v>41.741938843205062</v>
      </c>
      <c r="Q1472" s="3">
        <f t="shared" si="433"/>
        <v>-88.516806085610781</v>
      </c>
      <c r="R1472">
        <f t="shared" si="434"/>
        <v>91.483193914389219</v>
      </c>
      <c r="S1472">
        <f t="shared" si="435"/>
        <v>0.22500348362408187</v>
      </c>
      <c r="T1472">
        <f t="shared" si="418"/>
        <v>41.741938843205062</v>
      </c>
    </row>
    <row r="1473" spans="1:20" x14ac:dyDescent="0.25">
      <c r="A1473">
        <f t="shared" si="419"/>
        <v>1419.1107889840639</v>
      </c>
      <c r="B1473">
        <f t="shared" si="436"/>
        <v>225.85849686185338</v>
      </c>
      <c r="C1473" t="str">
        <f t="shared" si="420"/>
        <v>3.16316592392401-121.704291151428i</v>
      </c>
      <c r="D1473" t="str">
        <f t="shared" si="421"/>
        <v>3.47812466482327-70.4677414989649i</v>
      </c>
      <c r="E1473" t="str">
        <f t="shared" si="422"/>
        <v>162.4695028014+0.168627104011954i</v>
      </c>
      <c r="F1473" t="str">
        <f t="shared" si="423"/>
        <v>2.90990985590236-661.286636886947i</v>
      </c>
      <c r="G1473" t="str">
        <f t="shared" si="424"/>
        <v>0.999999981440124-0.000136234633213972i</v>
      </c>
      <c r="H1473" t="str">
        <f t="shared" si="425"/>
        <v>470.846543222276+5.43583897477967i</v>
      </c>
      <c r="I1473" t="str">
        <f t="shared" si="426"/>
        <v>33.613966287216-2107.98643601704i</v>
      </c>
      <c r="K1473" t="str">
        <f t="shared" si="427"/>
        <v>0.010617755925652-0.000258814725404741i</v>
      </c>
      <c r="L1473" t="str">
        <f t="shared" si="428"/>
        <v>0.00025-2.08234816143729i</v>
      </c>
      <c r="M1473" t="str">
        <f t="shared" si="429"/>
        <v>0.0025-0.551209807439281i</v>
      </c>
      <c r="N1473">
        <f t="shared" si="430"/>
        <v>91.488815745109861</v>
      </c>
      <c r="O1473">
        <f t="shared" si="431"/>
        <v>41.709050539149494</v>
      </c>
      <c r="P1473" s="3">
        <f t="shared" si="432"/>
        <v>41.709050539149494</v>
      </c>
      <c r="Q1473" s="3">
        <f t="shared" si="433"/>
        <v>-88.511184254890139</v>
      </c>
      <c r="R1473">
        <f t="shared" si="434"/>
        <v>91.488815745109861</v>
      </c>
      <c r="S1473">
        <f t="shared" si="435"/>
        <v>0.22585849686185339</v>
      </c>
      <c r="T1473">
        <f t="shared" si="418"/>
        <v>41.709050539149494</v>
      </c>
    </row>
    <row r="1474" spans="1:20" x14ac:dyDescent="0.25">
      <c r="A1474">
        <f t="shared" si="419"/>
        <v>1424.5034099822033</v>
      </c>
      <c r="B1474">
        <f t="shared" si="436"/>
        <v>226.71675914992844</v>
      </c>
      <c r="C1474" t="str">
        <f t="shared" si="420"/>
        <v>3.16315296777308-121.244035563968i</v>
      </c>
      <c r="D1474" t="str">
        <f t="shared" si="421"/>
        <v>3.47812466227108-70.2009859736962i</v>
      </c>
      <c r="E1474" t="str">
        <f t="shared" si="422"/>
        <v>162.469502554131+0.169268281887895i</v>
      </c>
      <c r="F1474" t="str">
        <f t="shared" si="423"/>
        <v>2.90990985549111-658.783263504227i</v>
      </c>
      <c r="G1474" t="str">
        <f t="shared" si="424"/>
        <v>0.999999981298801-0.00013675232480086i</v>
      </c>
      <c r="H1474" t="str">
        <f t="shared" si="425"/>
        <v>470.848510504802+5.45647733244777i</v>
      </c>
      <c r="I1474" t="str">
        <f t="shared" si="426"/>
        <v>33.6139256265512-2100.01438386816i</v>
      </c>
      <c r="K1474" t="str">
        <f t="shared" si="427"/>
        <v>0.0106177008099547-0.000259796666460304i</v>
      </c>
      <c r="L1474" t="str">
        <f t="shared" si="428"/>
        <v>0.00025-2.07446519370122i</v>
      </c>
      <c r="M1474" t="str">
        <f t="shared" si="429"/>
        <v>0.0025-0.549123139509147i</v>
      </c>
      <c r="N1474">
        <f t="shared" si="430"/>
        <v>91.494458775450823</v>
      </c>
      <c r="O1474">
        <f t="shared" si="431"/>
        <v>41.676162656517093</v>
      </c>
      <c r="P1474" s="3">
        <f t="shared" si="432"/>
        <v>41.676162656517093</v>
      </c>
      <c r="Q1474" s="3">
        <f t="shared" si="433"/>
        <v>-88.505541224549177</v>
      </c>
      <c r="R1474">
        <f t="shared" si="434"/>
        <v>91.494458775450823</v>
      </c>
      <c r="S1474">
        <f t="shared" si="435"/>
        <v>0.22671675914992845</v>
      </c>
      <c r="T1474">
        <f t="shared" si="418"/>
        <v>41.676162656517093</v>
      </c>
    </row>
    <row r="1475" spans="1:20" x14ac:dyDescent="0.25">
      <c r="A1475">
        <f t="shared" si="419"/>
        <v>1429.9165229401358</v>
      </c>
      <c r="B1475">
        <f t="shared" si="436"/>
        <v>227.57828283469817</v>
      </c>
      <c r="C1475" t="str">
        <f t="shared" si="420"/>
        <v>3.16313991313126-120.785524107008i</v>
      </c>
      <c r="D1475" t="str">
        <f t="shared" si="421"/>
        <v>3.47812465969945-69.9352403131785i</v>
      </c>
      <c r="E1475" t="str">
        <f t="shared" si="422"/>
        <v>162.469502305175+0.169911900752813i</v>
      </c>
      <c r="F1475" t="str">
        <f t="shared" si="423"/>
        <v>2.90990985507673-656.289366939919i</v>
      </c>
      <c r="G1475" t="str">
        <f t="shared" si="424"/>
        <v>0.999999981156402-0.000137271983615555i</v>
      </c>
      <c r="H1475" t="str">
        <f t="shared" si="425"/>
        <v>470.850492773388+5.47719391163104i</v>
      </c>
      <c r="I1475" t="str">
        <f t="shared" si="426"/>
        <v>33.6138846554968-2092.07254116466i</v>
      </c>
      <c r="K1475" t="str">
        <f t="shared" si="427"/>
        <v>0.0106176452752523-0.000260782321117542i</v>
      </c>
      <c r="L1475" t="str">
        <f t="shared" si="428"/>
        <v>0.00025-2.06661206784342i</v>
      </c>
      <c r="M1475" t="str">
        <f t="shared" si="429"/>
        <v>0.0025-0.547044370899728i</v>
      </c>
      <c r="N1475">
        <f t="shared" si="430"/>
        <v>91.500123084108651</v>
      </c>
      <c r="O1475">
        <f t="shared" si="431"/>
        <v>41.643275198496148</v>
      </c>
      <c r="P1475" s="3">
        <f t="shared" si="432"/>
        <v>41.643275198496148</v>
      </c>
      <c r="Q1475" s="3">
        <f t="shared" si="433"/>
        <v>-88.499876915891349</v>
      </c>
      <c r="R1475">
        <f t="shared" si="434"/>
        <v>91.500123084108651</v>
      </c>
      <c r="S1475">
        <f t="shared" si="435"/>
        <v>0.22757828283469816</v>
      </c>
      <c r="T1475">
        <f t="shared" si="418"/>
        <v>41.643275198496148</v>
      </c>
    </row>
    <row r="1476" spans="1:20" x14ac:dyDescent="0.25">
      <c r="A1476">
        <f t="shared" si="419"/>
        <v>1435.3502057273083</v>
      </c>
      <c r="B1476">
        <f t="shared" si="436"/>
        <v>228.44308030947002</v>
      </c>
      <c r="C1476" t="str">
        <f t="shared" si="420"/>
        <v>3.16312675925115-120.328750184645i</v>
      </c>
      <c r="D1476" t="str">
        <f t="shared" si="421"/>
        <v>3.47812465710826-69.6705006945722i</v>
      </c>
      <c r="E1476" t="str">
        <f t="shared" si="422"/>
        <v>162.469502054522+0.170557969933996i</v>
      </c>
      <c r="F1476" t="str">
        <f t="shared" si="423"/>
        <v>2.90990985465921-653.804911318491i</v>
      </c>
      <c r="G1476" t="str">
        <f t="shared" si="424"/>
        <v>0.999999981012919-0.000137793617133523i</v>
      </c>
      <c r="H1476" t="str">
        <f t="shared" si="425"/>
        <v>470.852490142232+5.49798900722994i</v>
      </c>
      <c r="I1476" t="str">
        <f t="shared" si="426"/>
        <v>33.613843371677-2084.16079366083i</v>
      </c>
      <c r="K1476" t="str">
        <f t="shared" si="427"/>
        <v>0.0106175893183647-0.000261771703285108i</v>
      </c>
      <c r="L1476" t="str">
        <f t="shared" si="428"/>
        <v>0.00025-2.05878867089402i</v>
      </c>
      <c r="M1476" t="str">
        <f t="shared" si="429"/>
        <v>0.0025-0.544973471707241i</v>
      </c>
      <c r="N1476">
        <f t="shared" si="430"/>
        <v>91.505808750057838</v>
      </c>
      <c r="O1476">
        <f t="shared" si="431"/>
        <v>41.610388168299117</v>
      </c>
      <c r="P1476" s="3">
        <f t="shared" si="432"/>
        <v>41.610388168299117</v>
      </c>
      <c r="Q1476" s="3">
        <f t="shared" si="433"/>
        <v>-88.494191249942162</v>
      </c>
      <c r="R1476">
        <f t="shared" si="434"/>
        <v>91.505808750057838</v>
      </c>
      <c r="S1476">
        <f t="shared" si="435"/>
        <v>0.22844308030947003</v>
      </c>
      <c r="T1476">
        <f t="shared" si="418"/>
        <v>41.610388168299117</v>
      </c>
    </row>
    <row r="1477" spans="1:20" x14ac:dyDescent="0.25">
      <c r="A1477">
        <f t="shared" si="419"/>
        <v>1440.804536509072</v>
      </c>
      <c r="B1477">
        <f t="shared" si="436"/>
        <v>229.31116401464601</v>
      </c>
      <c r="C1477" t="str">
        <f t="shared" si="420"/>
        <v>3.16311350537955-119.873707225964i</v>
      </c>
      <c r="D1477" t="str">
        <f t="shared" si="421"/>
        <v>3.47812465449734-69.4067633095085i</v>
      </c>
      <c r="E1477" t="str">
        <f t="shared" si="422"/>
        <v>162.469501802163+0.171206498794771i</v>
      </c>
      <c r="F1477" t="str">
        <f t="shared" si="423"/>
        <v>2.90990985423851-651.329860900211i</v>
      </c>
      <c r="G1477" t="str">
        <f t="shared" si="424"/>
        <v>0.999999980868343-0.000138317232858633i</v>
      </c>
      <c r="H1477" t="str">
        <f t="shared" si="425"/>
        <v>470.854502726422+5.51886291523907i</v>
      </c>
      <c r="I1477" t="str">
        <f t="shared" si="426"/>
        <v>33.613801772699-2076.27902754395i</v>
      </c>
      <c r="K1477" t="str">
        <f t="shared" si="427"/>
        <v>0.0106175329360874-0.000262764826922189i</v>
      </c>
      <c r="L1477" t="str">
        <f t="shared" si="428"/>
        <v>0.00025-2.05099489031084i</v>
      </c>
      <c r="M1477" t="str">
        <f t="shared" si="429"/>
        <v>0.0025-0.542910412141104i</v>
      </c>
      <c r="N1477">
        <f t="shared" si="430"/>
        <v>91.511515852551483</v>
      </c>
      <c r="O1477">
        <f t="shared" si="431"/>
        <v>41.577501569162145</v>
      </c>
      <c r="P1477" s="3">
        <f t="shared" si="432"/>
        <v>41.577501569162145</v>
      </c>
      <c r="Q1477" s="3">
        <f t="shared" si="433"/>
        <v>-88.488484147448517</v>
      </c>
      <c r="R1477">
        <f t="shared" si="434"/>
        <v>91.511515852551483</v>
      </c>
      <c r="S1477">
        <f t="shared" si="435"/>
        <v>0.22931116401464602</v>
      </c>
      <c r="T1477">
        <f t="shared" si="418"/>
        <v>41.577501569162145</v>
      </c>
    </row>
    <row r="1478" spans="1:20" x14ac:dyDescent="0.25">
      <c r="A1478">
        <f t="shared" si="419"/>
        <v>1446.2795937478065</v>
      </c>
      <c r="B1478">
        <f t="shared" si="436"/>
        <v>230.18254643790166</v>
      </c>
      <c r="C1478" t="str">
        <f t="shared" si="420"/>
        <v>3.16310015075773-119.420388684955i</v>
      </c>
      <c r="D1478" t="str">
        <f t="shared" si="421"/>
        <v>3.47812465186652-69.144024364036i</v>
      </c>
      <c r="E1478" t="str">
        <f t="shared" si="422"/>
        <v>162.469501548088+0.171857496734639i</v>
      </c>
      <c r="F1478" t="str">
        <f t="shared" si="423"/>
        <v>2.9099098538146-648.864180080643i</v>
      </c>
      <c r="G1478" t="str">
        <f t="shared" si="424"/>
        <v>0.999999980722666-0.000138842838323269i</v>
      </c>
      <c r="H1478" t="str">
        <f t="shared" si="425"/>
        <v>470.856530641905+5.53981593275022i</v>
      </c>
      <c r="I1478" t="str">
        <f t="shared" si="426"/>
        <v>33.6137598561497-2068.42712943251i</v>
      </c>
      <c r="K1478" t="str">
        <f t="shared" si="427"/>
        <v>0.010617476125192-0.000263761706038674i</v>
      </c>
      <c r="L1478" t="str">
        <f t="shared" si="428"/>
        <v>0.00025-2.04323061397772i</v>
      </c>
      <c r="M1478" t="str">
        <f t="shared" si="429"/>
        <v>0.0025-0.540855162523514i</v>
      </c>
      <c r="N1478">
        <f t="shared" si="430"/>
        <v>91.517244471122339</v>
      </c>
      <c r="O1478">
        <f t="shared" si="431"/>
        <v>41.544615404346061</v>
      </c>
      <c r="P1478" s="3">
        <f t="shared" si="432"/>
        <v>41.544615404346061</v>
      </c>
      <c r="Q1478" s="3">
        <f t="shared" si="433"/>
        <v>-88.482755528877661</v>
      </c>
      <c r="R1478">
        <f t="shared" si="434"/>
        <v>91.517244471122339</v>
      </c>
      <c r="S1478">
        <f t="shared" si="435"/>
        <v>0.23018254643790168</v>
      </c>
      <c r="T1478">
        <f t="shared" si="418"/>
        <v>41.544615404346061</v>
      </c>
    </row>
    <row r="1479" spans="1:20" x14ac:dyDescent="0.25">
      <c r="A1479">
        <f t="shared" si="419"/>
        <v>1451.7754562040482</v>
      </c>
      <c r="B1479">
        <f t="shared" si="436"/>
        <v>231.0572401143657</v>
      </c>
      <c r="C1479" t="str">
        <f t="shared" si="420"/>
        <v>3.16308669462104-118.968788040411i</v>
      </c>
      <c r="D1479" t="str">
        <f t="shared" si="421"/>
        <v>3.47812464921568-68.8822800785677i</v>
      </c>
      <c r="E1479" t="str">
        <f t="shared" si="422"/>
        <v>162.469501292286+0.17251097318942i</v>
      </c>
      <c r="F1479" t="str">
        <f t="shared" si="423"/>
        <v>2.90990985338746-646.407833390148i</v>
      </c>
      <c r="G1479" t="str">
        <f t="shared" si="424"/>
        <v>0.99999998057588-0.000139370441088441i</v>
      </c>
      <c r="H1479" t="str">
        <f t="shared" si="425"/>
        <v>470.858574005526+5.5608483579569i</v>
      </c>
      <c r="I1479" t="str">
        <f t="shared" si="426"/>
        <v>33.613717619599-2060.60498637475i</v>
      </c>
      <c r="K1479" t="str">
        <f t="shared" si="427"/>
        <v>0.0106174188824254-0.000264762354695321i</v>
      </c>
      <c r="L1479" t="str">
        <f t="shared" si="428"/>
        <v>0.00025-2.03549573020295i</v>
      </c>
      <c r="M1479" t="str">
        <f t="shared" si="429"/>
        <v>0.0025-0.538807693289016i</v>
      </c>
      <c r="N1479">
        <f t="shared" si="430"/>
        <v>91.522994685583313</v>
      </c>
      <c r="O1479">
        <f t="shared" si="431"/>
        <v>41.511729677136024</v>
      </c>
      <c r="P1479" s="3">
        <f t="shared" si="432"/>
        <v>41.511729677136024</v>
      </c>
      <c r="Q1479" s="3">
        <f t="shared" si="433"/>
        <v>-88.477005314416687</v>
      </c>
      <c r="R1479">
        <f t="shared" si="434"/>
        <v>91.522994685583313</v>
      </c>
      <c r="S1479">
        <f t="shared" si="435"/>
        <v>0.23105724011436571</v>
      </c>
      <c r="T1479">
        <f t="shared" si="418"/>
        <v>41.511729677136024</v>
      </c>
    </row>
    <row r="1480" spans="1:20" x14ac:dyDescent="0.25">
      <c r="A1480">
        <f t="shared" si="419"/>
        <v>1457.2922029376236</v>
      </c>
      <c r="B1480">
        <f t="shared" si="436"/>
        <v>231.93525762680028</v>
      </c>
      <c r="C1480" t="str">
        <f t="shared" si="420"/>
        <v>3.16307313619929-118.51889879584i</v>
      </c>
      <c r="D1480" t="str">
        <f t="shared" si="421"/>
        <v>3.47812464654467-68.621526687824i</v>
      </c>
      <c r="E1480" t="str">
        <f t="shared" si="422"/>
        <v>162.469501034749+0.173166937631395i</v>
      </c>
      <c r="F1480" t="str">
        <f t="shared" si="423"/>
        <v>2.90990985295709-643.960785493353i</v>
      </c>
      <c r="G1480" t="str">
        <f t="shared" si="424"/>
        <v>0.999999980427976-0.000139900048743885i</v>
      </c>
      <c r="H1480" t="str">
        <f t="shared" si="425"/>
        <v>470.860632935014+5.5819604901578i</v>
      </c>
      <c r="I1480" t="str">
        <f t="shared" si="426"/>
        <v>33.6136750605972-2052.81248584691i</v>
      </c>
      <c r="K1480" t="str">
        <f t="shared" si="427"/>
        <v>0.0106173612045101-0.00026576678700392i</v>
      </c>
      <c r="L1480" t="str">
        <f t="shared" si="428"/>
        <v>0.00025-2.02779012771763i</v>
      </c>
      <c r="M1480" t="str">
        <f t="shared" si="429"/>
        <v>0.0025-0.536767974984077i</v>
      </c>
      <c r="N1480">
        <f t="shared" si="430"/>
        <v>91.528766576028588</v>
      </c>
      <c r="O1480">
        <f t="shared" si="431"/>
        <v>41.47884439084212</v>
      </c>
      <c r="P1480" s="3">
        <f t="shared" si="432"/>
        <v>41.47884439084212</v>
      </c>
      <c r="Q1480" s="3">
        <f t="shared" si="433"/>
        <v>-88.471233423971412</v>
      </c>
      <c r="R1480">
        <f t="shared" si="434"/>
        <v>91.528766576028588</v>
      </c>
      <c r="S1480">
        <f t="shared" si="435"/>
        <v>0.23193525762680028</v>
      </c>
      <c r="T1480">
        <f t="shared" si="418"/>
        <v>41.47884439084212</v>
      </c>
    </row>
    <row r="1481" spans="1:20" x14ac:dyDescent="0.25">
      <c r="A1481">
        <f t="shared" si="419"/>
        <v>1462.8299133087867</v>
      </c>
      <c r="B1481">
        <f t="shared" si="436"/>
        <v>232.81661160578213</v>
      </c>
      <c r="C1481" t="str">
        <f t="shared" si="420"/>
        <v>3.16305947471614-118.070714479361i</v>
      </c>
      <c r="D1481" t="str">
        <f t="shared" si="421"/>
        <v>3.47812464385328-68.3617604407789i</v>
      </c>
      <c r="E1481" t="str">
        <f t="shared" si="422"/>
        <v>162.469500775465+0.173825399569451i</v>
      </c>
      <c r="F1481" t="str">
        <f t="shared" si="423"/>
        <v>2.90990985252341-641.523001188645i</v>
      </c>
      <c r="G1481" t="str">
        <f t="shared" si="424"/>
        <v>0.999999980278946-0.000140431668908183i</v>
      </c>
      <c r="H1481" t="str">
        <f t="shared" si="425"/>
        <v>470.862707548999+5.60315262976106i</v>
      </c>
      <c r="I1481" t="str">
        <f t="shared" si="426"/>
        <v>33.6136321766765-2045.04951575164i</v>
      </c>
      <c r="K1481" t="str">
        <f t="shared" si="427"/>
        <v>0.0106173030881437-0.000266775017127468i</v>
      </c>
      <c r="L1481" t="str">
        <f t="shared" si="428"/>
        <v>0.00025-2.02011369567407i</v>
      </c>
      <c r="M1481" t="str">
        <f t="shared" si="429"/>
        <v>0.0025-0.534735978266665i</v>
      </c>
      <c r="N1481">
        <f t="shared" si="430"/>
        <v>91.53456022283423</v>
      </c>
      <c r="O1481">
        <f t="shared" si="431"/>
        <v>41.445959548798726</v>
      </c>
      <c r="P1481" s="3">
        <f t="shared" si="432"/>
        <v>41.445959548798726</v>
      </c>
      <c r="Q1481" s="3">
        <f t="shared" si="433"/>
        <v>-88.46543977716577</v>
      </c>
      <c r="R1481">
        <f t="shared" si="434"/>
        <v>91.53456022283423</v>
      </c>
      <c r="S1481">
        <f t="shared" si="435"/>
        <v>0.23281661160578213</v>
      </c>
      <c r="T1481">
        <f t="shared" si="418"/>
        <v>41.445959548798726</v>
      </c>
    </row>
    <row r="1482" spans="1:20" x14ac:dyDescent="0.25">
      <c r="A1482">
        <f t="shared" si="419"/>
        <v>1468.3886669793601</v>
      </c>
      <c r="B1482">
        <f t="shared" si="436"/>
        <v>233.7013147298841</v>
      </c>
      <c r="C1482" t="str">
        <f t="shared" si="420"/>
        <v>3.1630457093897-117.624228643627i</v>
      </c>
      <c r="D1482" t="str">
        <f t="shared" si="421"/>
        <v>3.47812464114144-68.102977600609i</v>
      </c>
      <c r="E1482" t="str">
        <f t="shared" si="422"/>
        <v>162.469500514424+0.174486368549251i</v>
      </c>
      <c r="F1482" t="str">
        <f t="shared" si="423"/>
        <v>2.90990985208645-639.094445407689i</v>
      </c>
      <c r="G1482" t="str">
        <f t="shared" si="424"/>
        <v>0.999999980128781-0.000140965309228866i</v>
      </c>
      <c r="H1482" t="str">
        <f t="shared" si="425"/>
        <v>470.864797967016+5.62442507828768i</v>
      </c>
      <c r="I1482" t="str">
        <f t="shared" si="426"/>
        <v>33.6135889653498-2037.31596441646i</v>
      </c>
      <c r="K1482" t="str">
        <f t="shared" si="427"/>
        <v>0.0106172445299988-0.000267787059280322i</v>
      </c>
      <c r="L1482" t="str">
        <f t="shared" si="428"/>
        <v>0.00025-2.01246632364422i</v>
      </c>
      <c r="M1482" t="str">
        <f t="shared" si="429"/>
        <v>0.0025-0.532711673905823i</v>
      </c>
      <c r="N1482">
        <f t="shared" si="430"/>
        <v>91.540375706659134</v>
      </c>
      <c r="O1482">
        <f t="shared" si="431"/>
        <v>41.413075154365977</v>
      </c>
      <c r="P1482" s="3">
        <f t="shared" si="432"/>
        <v>41.413075154365977</v>
      </c>
      <c r="Q1482" s="3">
        <f t="shared" si="433"/>
        <v>-88.459624293340866</v>
      </c>
      <c r="R1482">
        <f t="shared" si="434"/>
        <v>91.540375706659134</v>
      </c>
      <c r="S1482">
        <f t="shared" si="435"/>
        <v>0.23370131472988409</v>
      </c>
      <c r="T1482">
        <f t="shared" si="418"/>
        <v>41.413075154365977</v>
      </c>
    </row>
    <row r="1483" spans="1:20" x14ac:dyDescent="0.25">
      <c r="A1483">
        <f t="shared" si="419"/>
        <v>1473.9685439138816</v>
      </c>
      <c r="B1483">
        <f t="shared" si="436"/>
        <v>234.58937972585767</v>
      </c>
      <c r="C1483" t="str">
        <f t="shared" si="420"/>
        <v>3.16303183943197-117.179434865717i</v>
      </c>
      <c r="D1483" t="str">
        <f t="shared" si="421"/>
        <v>3.47812463840894-67.8451744446355i</v>
      </c>
      <c r="E1483" t="str">
        <f t="shared" si="422"/>
        <v>162.469500251618+0.175149854153327i</v>
      </c>
      <c r="F1483" t="str">
        <f t="shared" si="423"/>
        <v>2.90990985164617-636.675083214889i</v>
      </c>
      <c r="G1483" t="str">
        <f t="shared" si="424"/>
        <v>0.999999979977473-0.000141500977382526i</v>
      </c>
      <c r="H1483" t="str">
        <f t="shared" si="425"/>
        <v>470.866904309511+5.64577813837579i</v>
      </c>
      <c r="I1483" t="str">
        <f t="shared" si="426"/>
        <v>33.6135454241106-2029.61172059202i</v>
      </c>
      <c r="K1483" t="str">
        <f t="shared" si="427"/>
        <v>0.0106171855267229-0.00026880292772838i</v>
      </c>
      <c r="L1483" t="str">
        <f t="shared" si="428"/>
        <v>0.00025-2.00484790161807i</v>
      </c>
      <c r="M1483" t="str">
        <f t="shared" si="429"/>
        <v>0.0025-0.530695032781252i</v>
      </c>
      <c r="N1483">
        <f t="shared" si="430"/>
        <v>91.546213108445798</v>
      </c>
      <c r="O1483">
        <f t="shared" si="431"/>
        <v>41.3801912109287</v>
      </c>
      <c r="P1483" s="3">
        <f t="shared" si="432"/>
        <v>41.3801912109287</v>
      </c>
      <c r="Q1483" s="3">
        <f t="shared" si="433"/>
        <v>-88.453786891554202</v>
      </c>
      <c r="R1483">
        <f t="shared" si="434"/>
        <v>91.546213108445798</v>
      </c>
      <c r="S1483">
        <f t="shared" si="435"/>
        <v>0.23458937972585767</v>
      </c>
      <c r="T1483">
        <f t="shared" si="418"/>
        <v>41.3801912109287</v>
      </c>
    </row>
    <row r="1484" spans="1:20" x14ac:dyDescent="0.25">
      <c r="A1484">
        <f t="shared" si="419"/>
        <v>1479.5696243807545</v>
      </c>
      <c r="B1484">
        <f t="shared" si="436"/>
        <v>235.48081936881593</v>
      </c>
      <c r="C1484" t="str">
        <f t="shared" si="420"/>
        <v>3.16301786404899-116.736326747054i</v>
      </c>
      <c r="D1484" t="str">
        <f t="shared" si="421"/>
        <v>3.47812463565563-67.5883472642738i</v>
      </c>
      <c r="E1484" t="str">
        <f t="shared" si="422"/>
        <v>162.469499987035+0.175815866001294i</v>
      </c>
      <c r="F1484" t="str">
        <f t="shared" si="423"/>
        <v>2.90990985120253-634.264879806908i</v>
      </c>
      <c r="G1484" t="str">
        <f t="shared" si="424"/>
        <v>0.999999979825013-0.000142038681074923i</v>
      </c>
      <c r="H1484" t="str">
        <f t="shared" si="425"/>
        <v>470.86902669785+5.66721211378456i</v>
      </c>
      <c r="I1484" t="str">
        <f t="shared" si="426"/>
        <v>33.6135015504341-2021.93667345062i</v>
      </c>
      <c r="K1484" t="str">
        <f t="shared" si="427"/>
        <v>0.0106171260749381-0.000269822636789243i</v>
      </c>
      <c r="L1484" t="str">
        <f t="shared" si="428"/>
        <v>0.00025-1.99725832000206i</v>
      </c>
      <c r="M1484" t="str">
        <f t="shared" si="429"/>
        <v>0.0025-0.528686025882897i</v>
      </c>
      <c r="N1484">
        <f t="shared" si="430"/>
        <v>91.552072509421009</v>
      </c>
      <c r="O1484">
        <f t="shared" si="431"/>
        <v>41.347307721897479</v>
      </c>
      <c r="P1484" s="3">
        <f t="shared" si="432"/>
        <v>41.347307721897479</v>
      </c>
      <c r="Q1484" s="3">
        <f t="shared" si="433"/>
        <v>-88.447927490578991</v>
      </c>
      <c r="R1484">
        <f t="shared" si="434"/>
        <v>91.552072509421009</v>
      </c>
      <c r="S1484">
        <f t="shared" si="435"/>
        <v>0.23548081936881593</v>
      </c>
      <c r="T1484">
        <f t="shared" si="418"/>
        <v>41.347307721897479</v>
      </c>
    </row>
    <row r="1485" spans="1:20" x14ac:dyDescent="0.25">
      <c r="A1485">
        <f t="shared" si="419"/>
        <v>1485.1919889534013</v>
      </c>
      <c r="B1485">
        <f t="shared" si="436"/>
        <v>236.37564648241744</v>
      </c>
      <c r="C1485" t="str">
        <f t="shared" si="420"/>
        <v>3.163003782441-116.294897913308i</v>
      </c>
      <c r="D1485" t="str">
        <f t="shared" si="421"/>
        <v>3.47812463288135-67.3324923649783i</v>
      </c>
      <c r="E1485" t="str">
        <f t="shared" si="422"/>
        <v>162.469499720667+0.176484413749929i</v>
      </c>
      <c r="F1485" t="str">
        <f t="shared" si="423"/>
        <v>2.90990985075549-631.863800512159i</v>
      </c>
      <c r="G1485" t="str">
        <f t="shared" si="424"/>
        <v>0.999999979671391-0.000142578428041106i</v>
      </c>
      <c r="H1485" t="str">
        <f t="shared" si="425"/>
        <v>470.871165254318+5.68872730939748i</v>
      </c>
      <c r="I1485" t="str">
        <f t="shared" si="426"/>
        <v>33.6134573417734-2014.29071258452i</v>
      </c>
      <c r="K1485" t="str">
        <f t="shared" si="427"/>
        <v>0.0106170661712411-0.000270846200832378i</v>
      </c>
      <c r="L1485" t="str">
        <f t="shared" si="428"/>
        <v>0.00025-1.98969746961751i</v>
      </c>
      <c r="M1485" t="str">
        <f t="shared" si="429"/>
        <v>0.0025-0.526684624310518i</v>
      </c>
      <c r="N1485">
        <f t="shared" si="430"/>
        <v>91.557953991096966</v>
      </c>
      <c r="O1485">
        <f t="shared" si="431"/>
        <v>41.314424690708442</v>
      </c>
      <c r="P1485" s="3">
        <f t="shared" si="432"/>
        <v>41.314424690708442</v>
      </c>
      <c r="Q1485" s="3">
        <f t="shared" si="433"/>
        <v>-88.442046008903034</v>
      </c>
      <c r="R1485">
        <f t="shared" si="434"/>
        <v>91.557953991096966</v>
      </c>
      <c r="S1485">
        <f t="shared" si="435"/>
        <v>0.23637564648241743</v>
      </c>
      <c r="T1485">
        <f t="shared" si="418"/>
        <v>41.314424690708442</v>
      </c>
    </row>
    <row r="1486" spans="1:20" x14ac:dyDescent="0.25">
      <c r="A1486">
        <f t="shared" si="419"/>
        <v>1490.8357185114241</v>
      </c>
      <c r="B1486">
        <f t="shared" si="436"/>
        <v>237.27387393905062</v>
      </c>
      <c r="C1486" t="str">
        <f t="shared" si="420"/>
        <v>3.16298959380198-115.855142014303i</v>
      </c>
      <c r="D1486" t="str">
        <f t="shared" si="421"/>
        <v>3.47812463008594-67.0776060661908i</v>
      </c>
      <c r="E1486" t="str">
        <f t="shared" si="422"/>
        <v>162.469499452501+0.177155507093397i</v>
      </c>
      <c r="F1486" t="str">
        <f t="shared" si="423"/>
        <v>2.90990985030507-629.471810790315i</v>
      </c>
      <c r="G1486" t="str">
        <f t="shared" si="424"/>
        <v>0.999999979516601-0.000143120226045508i</v>
      </c>
      <c r="H1486" t="str">
        <f t="shared" si="425"/>
        <v>470.87332010214+5.71032403122735i</v>
      </c>
      <c r="I1486" t="str">
        <f t="shared" si="426"/>
        <v>33.6134127955648-2006.67372800447i</v>
      </c>
      <c r="K1486" t="str">
        <f t="shared" si="427"/>
        <v>0.0106170058122027-0.000271873634279293i</v>
      </c>
      <c r="L1486" t="str">
        <f t="shared" si="428"/>
        <v>0.00025-1.98216524169906i</v>
      </c>
      <c r="M1486" t="str">
        <f t="shared" si="429"/>
        <v>0.0025-0.524690799273281i</v>
      </c>
      <c r="N1486">
        <f t="shared" si="430"/>
        <v>91.563857635271873</v>
      </c>
      <c r="O1486">
        <f t="shared" si="431"/>
        <v>41.281542120823325</v>
      </c>
      <c r="P1486" s="3">
        <f t="shared" si="432"/>
        <v>41.281542120823325</v>
      </c>
      <c r="Q1486" s="3">
        <f t="shared" si="433"/>
        <v>-88.436142364728127</v>
      </c>
      <c r="R1486">
        <f t="shared" si="434"/>
        <v>91.563857635271873</v>
      </c>
      <c r="S1486">
        <f t="shared" si="435"/>
        <v>0.23727387393905061</v>
      </c>
      <c r="T1486">
        <f t="shared" si="418"/>
        <v>41.281542120823325</v>
      </c>
    </row>
    <row r="1487" spans="1:20" x14ac:dyDescent="0.25">
      <c r="A1487">
        <f t="shared" si="419"/>
        <v>1496.5008942417676</v>
      </c>
      <c r="B1487">
        <f t="shared" si="436"/>
        <v>238.17551466001902</v>
      </c>
      <c r="C1487" t="str">
        <f t="shared" si="420"/>
        <v>3.16297529731985-115.417052723929i</v>
      </c>
      <c r="D1487" t="str">
        <f t="shared" si="421"/>
        <v>3.47812462726925-66.8236847012857i</v>
      </c>
      <c r="E1487" t="str">
        <f t="shared" si="422"/>
        <v>162.469499182529+0.177829155763321i</v>
      </c>
      <c r="F1487" t="str">
        <f t="shared" si="423"/>
        <v>2.9099098498512-627.088876231794i</v>
      </c>
      <c r="G1487" t="str">
        <f t="shared" si="424"/>
        <v>0.999999979360631-0.000143664082882074i</v>
      </c>
      <c r="H1487" t="str">
        <f t="shared" si="425"/>
        <v>470.875491365485+5.73200258641972i</v>
      </c>
      <c r="I1487" t="str">
        <f t="shared" si="426"/>
        <v>33.6133679092245-1999.08561013801i</v>
      </c>
      <c r="K1487" t="str">
        <f t="shared" si="427"/>
        <v>0.0106169449943677-0.000272904951603708i</v>
      </c>
      <c r="L1487" t="str">
        <f t="shared" si="428"/>
        <v>0.00025-1.97466152789306i</v>
      </c>
      <c r="M1487" t="str">
        <f t="shared" si="429"/>
        <v>0.0025-0.522704522089339i</v>
      </c>
      <c r="N1487">
        <f t="shared" si="430"/>
        <v>91.569783524030726</v>
      </c>
      <c r="O1487">
        <f t="shared" si="431"/>
        <v>41.248660015729939</v>
      </c>
      <c r="P1487" s="3">
        <f t="shared" si="432"/>
        <v>41.248660015729939</v>
      </c>
      <c r="Q1487" s="3">
        <f t="shared" si="433"/>
        <v>-88.430216475969274</v>
      </c>
      <c r="R1487">
        <f t="shared" si="434"/>
        <v>91.569783524030726</v>
      </c>
      <c r="S1487">
        <f t="shared" si="435"/>
        <v>0.23817551466001902</v>
      </c>
      <c r="T1487">
        <f t="shared" si="418"/>
        <v>41.248660015729939</v>
      </c>
    </row>
    <row r="1488" spans="1:20" x14ac:dyDescent="0.25">
      <c r="A1488">
        <f t="shared" si="419"/>
        <v>1502.1875976398862</v>
      </c>
      <c r="B1488">
        <f t="shared" si="436"/>
        <v>239.08058161572708</v>
      </c>
      <c r="C1488" t="str">
        <f t="shared" si="420"/>
        <v>3.16296089217645-114.980623740052i</v>
      </c>
      <c r="D1488" t="str">
        <f t="shared" si="421"/>
        <v>3.4781246244311-66.5707246175196i</v>
      </c>
      <c r="E1488" t="str">
        <f t="shared" si="422"/>
        <v>162.46949891074+0.178505369528999i</v>
      </c>
      <c r="F1488" t="str">
        <f t="shared" si="423"/>
        <v>2.90990984939388-624.714962557289i</v>
      </c>
      <c r="G1488" t="str">
        <f t="shared" si="424"/>
        <v>0.999999979203474-0.000144210006374362i</v>
      </c>
      <c r="H1488" t="str">
        <f t="shared" si="425"/>
        <v>470.877679169458+5.75376328325651i</v>
      </c>
      <c r="I1488" t="str">
        <f t="shared" si="426"/>
        <v>33.6133226801478-1991.52624982796i</v>
      </c>
      <c r="K1488" t="str">
        <f t="shared" si="427"/>
        <v>0.010616883714255-0.000273940167331714i</v>
      </c>
      <c r="L1488" t="str">
        <f t="shared" si="428"/>
        <v>0.00025-1.96718622025609i</v>
      </c>
      <c r="M1488" t="str">
        <f t="shared" si="429"/>
        <v>0.0025-0.520725764185436i</v>
      </c>
      <c r="N1488">
        <f t="shared" si="430"/>
        <v>91.575731739746303</v>
      </c>
      <c r="O1488">
        <f t="shared" si="431"/>
        <v>41.215778378942439</v>
      </c>
      <c r="P1488" s="3">
        <f t="shared" si="432"/>
        <v>41.215778378942439</v>
      </c>
      <c r="Q1488" s="3">
        <f t="shared" si="433"/>
        <v>-88.424268260253697</v>
      </c>
      <c r="R1488">
        <f t="shared" si="434"/>
        <v>91.575731739746303</v>
      </c>
      <c r="S1488">
        <f t="shared" si="435"/>
        <v>0.23908058161572709</v>
      </c>
      <c r="T1488">
        <f t="shared" si="418"/>
        <v>41.215778378942439</v>
      </c>
    </row>
    <row r="1489" spans="1:20" x14ac:dyDescent="0.25">
      <c r="A1489">
        <f t="shared" si="419"/>
        <v>1507.8959105109179</v>
      </c>
      <c r="B1489">
        <f t="shared" si="436"/>
        <v>239.98908782586685</v>
      </c>
      <c r="C1489" t="str">
        <f t="shared" si="420"/>
        <v>3.16294637754742-114.54584878442i</v>
      </c>
      <c r="D1489" t="str">
        <f t="shared" si="421"/>
        <v>3.47812462157136-66.3187221759766i</v>
      </c>
      <c r="E1489" t="str">
        <f t="shared" si="422"/>
        <v>162.469498637125+0.179184158197516i</v>
      </c>
      <c r="F1489" t="str">
        <f t="shared" si="423"/>
        <v>2.90990984893309-622.350035617253i</v>
      </c>
      <c r="G1489" t="str">
        <f t="shared" si="424"/>
        <v>0.99999997904512-0.000144758004375661i</v>
      </c>
      <c r="H1489" t="str">
        <f t="shared" si="425"/>
        <v>470.879883640128+5.77560643116064i</v>
      </c>
      <c r="I1489" t="str">
        <f t="shared" si="426"/>
        <v>33.6132771057112-1983.99553833084i</v>
      </c>
      <c r="K1489" t="str">
        <f t="shared" si="427"/>
        <v>0.010616821968357-0.000274979296041954i</v>
      </c>
      <c r="L1489" t="str">
        <f t="shared" si="428"/>
        <v>0.00025-1.95973921125333i</v>
      </c>
      <c r="M1489" t="str">
        <f t="shared" si="429"/>
        <v>0.0025-0.518754497096468i</v>
      </c>
      <c r="N1489">
        <f t="shared" si="430"/>
        <v>91.581702365079792</v>
      </c>
      <c r="O1489">
        <f t="shared" si="431"/>
        <v>41.182897214001272</v>
      </c>
      <c r="P1489" s="3">
        <f t="shared" si="432"/>
        <v>41.182897214001272</v>
      </c>
      <c r="Q1489" s="3">
        <f t="shared" si="433"/>
        <v>-88.418297634920208</v>
      </c>
      <c r="R1489">
        <f t="shared" si="434"/>
        <v>91.581702365079792</v>
      </c>
      <c r="S1489">
        <f t="shared" si="435"/>
        <v>0.23998908782586684</v>
      </c>
      <c r="T1489">
        <f t="shared" si="418"/>
        <v>41.182897214001272</v>
      </c>
    </row>
    <row r="1490" spans="1:20" x14ac:dyDescent="0.25">
      <c r="A1490">
        <f t="shared" si="419"/>
        <v>1513.6259149708594</v>
      </c>
      <c r="B1490">
        <f t="shared" si="436"/>
        <v>240.90104635960515</v>
      </c>
      <c r="C1490" t="str">
        <f t="shared" si="420"/>
        <v>3.1629317526022-114.112721602572i</v>
      </c>
      <c r="D1490" t="str">
        <f t="shared" si="421"/>
        <v>3.47812461868985-66.067673751517i</v>
      </c>
      <c r="E1490" t="str">
        <f t="shared" si="422"/>
        <v>162.469498361671+0.179865531613901i</v>
      </c>
      <c r="F1490" t="str">
        <f t="shared" si="423"/>
        <v>2.90990984846879-619.994061391418i</v>
      </c>
      <c r="G1490" t="str">
        <f t="shared" si="424"/>
        <v>0.99999997888556-0.000145308084769104i</v>
      </c>
      <c r="H1490" t="str">
        <f t="shared" si="425"/>
        <v>470.882104904519+5.79753234069911i</v>
      </c>
      <c r="I1490" t="str">
        <f t="shared" si="426"/>
        <v>33.6132311832687-1976.49336731528i</v>
      </c>
      <c r="K1490" t="str">
        <f t="shared" si="427"/>
        <v>0.0106167597531397-0.000276022352365774i</v>
      </c>
      <c r="L1490" t="str">
        <f t="shared" si="428"/>
        <v>0.00025-1.95232039375705i</v>
      </c>
      <c r="M1490" t="str">
        <f t="shared" si="429"/>
        <v>0.0025-0.516790692465101i</v>
      </c>
      <c r="N1490">
        <f t="shared" si="430"/>
        <v>91.587695482981843</v>
      </c>
      <c r="O1490">
        <f t="shared" si="431"/>
        <v>41.150016524473287</v>
      </c>
      <c r="P1490" s="3">
        <f t="shared" si="432"/>
        <v>41.150016524473287</v>
      </c>
      <c r="Q1490" s="3">
        <f t="shared" si="433"/>
        <v>-88.412304517018157</v>
      </c>
      <c r="R1490">
        <f t="shared" si="434"/>
        <v>91.587695482981843</v>
      </c>
      <c r="S1490">
        <f t="shared" si="435"/>
        <v>0.24090104635960516</v>
      </c>
      <c r="T1490">
        <f t="shared" si="418"/>
        <v>41.150016524473287</v>
      </c>
    </row>
    <row r="1491" spans="1:20" x14ac:dyDescent="0.25">
      <c r="A1491">
        <f t="shared" si="419"/>
        <v>1519.3776934477487</v>
      </c>
      <c r="B1491">
        <f t="shared" si="436"/>
        <v>241.81647033577164</v>
      </c>
      <c r="C1491" t="str">
        <f t="shared" si="420"/>
        <v>3.16291701650387-113.681235963752i</v>
      </c>
      <c r="D1491" t="str">
        <f t="shared" si="421"/>
        <v>3.47812461578638-65.8175757327246i</v>
      </c>
      <c r="E1491" t="str">
        <f t="shared" si="422"/>
        <v>162.46949808437+0.180549499661272i</v>
      </c>
      <c r="F1491" t="str">
        <f t="shared" si="423"/>
        <v>2.90990984800095-617.647005988302i</v>
      </c>
      <c r="G1491" t="str">
        <f t="shared" si="424"/>
        <v>0.999999978724786-0.000145860255467776i</v>
      </c>
      <c r="H1491" t="str">
        <f t="shared" si="425"/>
        <v>470.884343090625+5.81954132358812i</v>
      </c>
      <c r="I1491" t="str">
        <f t="shared" si="426"/>
        <v>33.6131849101562-1969.01962886046i</v>
      </c>
      <c r="K1491" t="str">
        <f t="shared" si="427"/>
        <v>0.0106166970650424-0.000277069350987421i</v>
      </c>
      <c r="L1491" t="str">
        <f t="shared" si="428"/>
        <v>0.00025-1.94492966104508i</v>
      </c>
      <c r="M1491" t="str">
        <f t="shared" si="429"/>
        <v>0.0025-0.514834322041345i</v>
      </c>
      <c r="N1491">
        <f t="shared" si="430"/>
        <v>91.593711176693162</v>
      </c>
      <c r="O1491">
        <f t="shared" si="431"/>
        <v>41.117136313952294</v>
      </c>
      <c r="P1491" s="3">
        <f t="shared" si="432"/>
        <v>41.117136313952294</v>
      </c>
      <c r="Q1491" s="3">
        <f t="shared" si="433"/>
        <v>-88.406288823306838</v>
      </c>
      <c r="R1491">
        <f t="shared" si="434"/>
        <v>91.593711176693162</v>
      </c>
      <c r="S1491">
        <f t="shared" si="435"/>
        <v>0.24181647033577164</v>
      </c>
      <c r="T1491">
        <f t="shared" si="418"/>
        <v>41.117136313952294</v>
      </c>
    </row>
    <row r="1492" spans="1:20" x14ac:dyDescent="0.25">
      <c r="A1492">
        <f t="shared" si="419"/>
        <v>1525.1513286828501</v>
      </c>
      <c r="B1492">
        <f t="shared" si="436"/>
        <v>242.73537292304758</v>
      </c>
      <c r="C1492" t="str">
        <f t="shared" si="420"/>
        <v>3.16290216840923-113.251385660818i</v>
      </c>
      <c r="D1492" t="str">
        <f t="shared" si="421"/>
        <v>3.47812461286081-65.5684245218558i</v>
      </c>
      <c r="E1492" t="str">
        <f t="shared" si="422"/>
        <v>162.469497805212+0.181236072261024i</v>
      </c>
      <c r="F1492" t="str">
        <f t="shared" si="423"/>
        <v>2.90990984752955-615.308835644727i</v>
      </c>
      <c r="G1492" t="str">
        <f t="shared" si="424"/>
        <v>0.999999978562787-0.000146414524414835i</v>
      </c>
      <c r="H1492" t="str">
        <f t="shared" si="425"/>
        <v>470.886598327422+5.84163369269636i</v>
      </c>
      <c r="I1492" t="str">
        <f t="shared" si="426"/>
        <v>33.6131382836888-1961.57421545463i</v>
      </c>
      <c r="K1492" t="str">
        <f t="shared" si="427"/>
        <v>0.0106166339004773-0.000278120306644186i</v>
      </c>
      <c r="L1492" t="str">
        <f t="shared" si="428"/>
        <v>0.00025-1.93756690679924i</v>
      </c>
      <c r="M1492" t="str">
        <f t="shared" si="429"/>
        <v>0.0025-0.512885357682151i</v>
      </c>
      <c r="N1492">
        <f t="shared" si="430"/>
        <v>91.599749529745452</v>
      </c>
      <c r="O1492">
        <f t="shared" si="431"/>
        <v>41.084256586059105</v>
      </c>
      <c r="P1492" s="3">
        <f t="shared" si="432"/>
        <v>41.084256586059105</v>
      </c>
      <c r="Q1492" s="3">
        <f t="shared" si="433"/>
        <v>-88.400250470254548</v>
      </c>
      <c r="R1492">
        <f t="shared" si="434"/>
        <v>91.599749529745452</v>
      </c>
      <c r="S1492">
        <f t="shared" si="435"/>
        <v>0.24273537292304759</v>
      </c>
      <c r="T1492">
        <f t="shared" si="418"/>
        <v>41.084256586059105</v>
      </c>
    </row>
    <row r="1493" spans="1:20" x14ac:dyDescent="0.25">
      <c r="A1493">
        <f t="shared" si="419"/>
        <v>1530.9469037318449</v>
      </c>
      <c r="B1493">
        <f t="shared" si="436"/>
        <v>243.65776734015517</v>
      </c>
      <c r="C1493" t="str">
        <f t="shared" si="420"/>
        <v>3.16288720746879-112.82316451015i</v>
      </c>
      <c r="D1493" t="str">
        <f t="shared" si="421"/>
        <v>3.47812460991298-65.3202165347868i</v>
      </c>
      <c r="E1493" t="str">
        <f t="shared" si="422"/>
        <v>162.469497524186+0.181925259372921i</v>
      </c>
      <c r="F1493" t="str">
        <f t="shared" si="423"/>
        <v>2.90990984705456-612.979516725328i</v>
      </c>
      <c r="G1493" t="str">
        <f t="shared" si="424"/>
        <v>0.999999978399554-0.00014697089958362i</v>
      </c>
      <c r="H1493" t="str">
        <f t="shared" si="425"/>
        <v>470.888870744862+5.86380976204884i</v>
      </c>
      <c r="I1493" t="str">
        <f t="shared" si="426"/>
        <v>33.6130913011593-1954.15701999347i</v>
      </c>
      <c r="K1493" t="str">
        <f t="shared" si="427"/>
        <v>0.0106165702558297-0.000279175234126585i</v>
      </c>
      <c r="L1493" t="str">
        <f t="shared" si="428"/>
        <v>0.00025-1.93023202510385i</v>
      </c>
      <c r="M1493" t="str">
        <f t="shared" si="429"/>
        <v>0.0025-0.510943771351019i</v>
      </c>
      <c r="N1493">
        <f t="shared" si="430"/>
        <v>91.605810625962221</v>
      </c>
      <c r="O1493">
        <f t="shared" si="431"/>
        <v>41.051377344441526</v>
      </c>
      <c r="P1493" s="3">
        <f t="shared" si="432"/>
        <v>41.051377344441526</v>
      </c>
      <c r="Q1493" s="3">
        <f t="shared" si="433"/>
        <v>-88.394189374037779</v>
      </c>
      <c r="R1493">
        <f t="shared" si="434"/>
        <v>91.605810625962221</v>
      </c>
      <c r="S1493">
        <f t="shared" si="435"/>
        <v>0.24365776734015518</v>
      </c>
      <c r="T1493">
        <f t="shared" si="418"/>
        <v>41.051377344441526</v>
      </c>
    </row>
    <row r="1494" spans="1:20" x14ac:dyDescent="0.25">
      <c r="A1494">
        <f t="shared" si="419"/>
        <v>1536.7645019660263</v>
      </c>
      <c r="B1494">
        <f t="shared" si="436"/>
        <v>244.58366685604778</v>
      </c>
      <c r="C1494" t="str">
        <f t="shared" si="420"/>
        <v>3.16287213282641-112.396566351561i</v>
      </c>
      <c r="D1494" t="str">
        <f t="shared" si="421"/>
        <v>3.47812460694266-65.0729482009616i</v>
      </c>
      <c r="E1494" t="str">
        <f t="shared" si="422"/>
        <v>162.469497241281+0.182617070995346i</v>
      </c>
      <c r="F1494" t="str">
        <f t="shared" si="423"/>
        <v>2.90990984657594-610.659015722064i</v>
      </c>
      <c r="G1494" t="str">
        <f t="shared" si="424"/>
        <v>0.999999978235079-0.000147529388977773i</v>
      </c>
      <c r="H1494" t="str">
        <f t="shared" si="425"/>
        <v>470.891160473897+5.88606984683164i</v>
      </c>
      <c r="I1494" t="str">
        <f t="shared" si="426"/>
        <v>33.6130439598413-1946.7679357786i</v>
      </c>
      <c r="K1494" t="str">
        <f t="shared" si="427"/>
        <v>0.0106165061274574-0.000280234148278537i</v>
      </c>
      <c r="L1494" t="str">
        <f t="shared" si="428"/>
        <v>0.00025-1.92292491044416i</v>
      </c>
      <c r="M1494" t="str">
        <f t="shared" si="429"/>
        <v>0.0025-0.509009535117571i</v>
      </c>
      <c r="N1494">
        <f t="shared" si="430"/>
        <v>91.611894549459535</v>
      </c>
      <c r="O1494">
        <f t="shared" si="431"/>
        <v>41.018498592774613</v>
      </c>
      <c r="P1494" s="3">
        <f t="shared" si="432"/>
        <v>41.018498592774613</v>
      </c>
      <c r="Q1494" s="3">
        <f t="shared" si="433"/>
        <v>-88.388105450540465</v>
      </c>
      <c r="R1494">
        <f t="shared" si="434"/>
        <v>91.611894549459535</v>
      </c>
      <c r="S1494">
        <f t="shared" si="435"/>
        <v>0.24458366685604779</v>
      </c>
      <c r="T1494">
        <f t="shared" si="418"/>
        <v>41.018498592774613</v>
      </c>
    </row>
    <row r="1495" spans="1:20" x14ac:dyDescent="0.25">
      <c r="A1495">
        <f t="shared" si="419"/>
        <v>1542.604207073497</v>
      </c>
      <c r="B1495">
        <f t="shared" si="436"/>
        <v>245.51308479010078</v>
      </c>
      <c r="C1495" t="str">
        <f t="shared" si="420"/>
        <v>3.16285694361976-111.971585048218i</v>
      </c>
      <c r="D1495" t="str">
        <f t="shared" si="421"/>
        <v>3.47812460394975-64.8266159633433i</v>
      </c>
      <c r="E1495" t="str">
        <f t="shared" si="422"/>
        <v>162.469496956488+0.183311517165312i</v>
      </c>
      <c r="F1495" t="str">
        <f t="shared" si="423"/>
        <v>2.9099098460937-608.347299253758i</v>
      </c>
      <c r="G1495" t="str">
        <f t="shared" si="424"/>
        <v>0.999999978069351-0.000148090000631346i</v>
      </c>
      <c r="H1495" t="str">
        <f t="shared" si="425"/>
        <v>470.89346764647+5.90841426339538i</v>
      </c>
      <c r="I1495" t="str">
        <f t="shared" si="426"/>
        <v>33.6129962569872-1939.40685651604i</v>
      </c>
      <c r="K1495" t="str">
        <f t="shared" si="427"/>
        <v>0.0106164415116908-0.000281297063997523i</v>
      </c>
      <c r="L1495" t="str">
        <f t="shared" si="428"/>
        <v>0.00025-1.91564545770488i</v>
      </c>
      <c r="M1495" t="str">
        <f t="shared" si="429"/>
        <v>0.0025-0.507082621157174i</v>
      </c>
      <c r="N1495">
        <f t="shared" si="430"/>
        <v>91.618001384646917</v>
      </c>
      <c r="O1495">
        <f t="shared" si="431"/>
        <v>40.985620334761549</v>
      </c>
      <c r="P1495" s="3">
        <f t="shared" si="432"/>
        <v>40.985620334761549</v>
      </c>
      <c r="Q1495" s="3">
        <f t="shared" si="433"/>
        <v>-88.381998615353083</v>
      </c>
      <c r="R1495">
        <f t="shared" si="434"/>
        <v>91.618001384646917</v>
      </c>
      <c r="S1495">
        <f t="shared" si="435"/>
        <v>0.24551308479010078</v>
      </c>
      <c r="T1495">
        <f t="shared" si="418"/>
        <v>40.985620334761549</v>
      </c>
    </row>
    <row r="1496" spans="1:20" x14ac:dyDescent="0.25">
      <c r="A1496">
        <f t="shared" si="419"/>
        <v>1548.4661030603763</v>
      </c>
      <c r="B1496">
        <f t="shared" si="436"/>
        <v>246.44603451230316</v>
      </c>
      <c r="C1496" t="str">
        <f t="shared" si="420"/>
        <v>3.16284163897989-111.548214486539i</v>
      </c>
      <c r="D1496" t="str">
        <f t="shared" si="421"/>
        <v>3.47812460093405-64.5812162783594i</v>
      </c>
      <c r="E1496" t="str">
        <f t="shared" si="422"/>
        <v>162.469496669796+0.184008607958787i</v>
      </c>
      <c r="F1496" t="str">
        <f t="shared" si="423"/>
        <v>2.90990984560777-606.044334065588i</v>
      </c>
      <c r="G1496" t="str">
        <f t="shared" si="424"/>
        <v>0.999999977902362-0.000148652742608921i</v>
      </c>
      <c r="H1496" t="str">
        <f t="shared" si="425"/>
        <v>470.895792395531+5.93084332925931i</v>
      </c>
      <c r="I1496" t="str">
        <f t="shared" si="426"/>
        <v>33.6129481898272-1932.07367631467i</v>
      </c>
      <c r="K1496" t="str">
        <f t="shared" si="427"/>
        <v>0.0106163764048326-0.000282363996234764i</v>
      </c>
      <c r="L1496" t="str">
        <f t="shared" si="428"/>
        <v>0.00025-1.90839356216864i</v>
      </c>
      <c r="M1496" t="str">
        <f t="shared" si="429"/>
        <v>0.0025-0.505163001750521i</v>
      </c>
      <c r="N1496">
        <f t="shared" si="430"/>
        <v>91.624131216228193</v>
      </c>
      <c r="O1496">
        <f t="shared" si="431"/>
        <v>40.952742574132742</v>
      </c>
      <c r="P1496" s="3">
        <f t="shared" si="432"/>
        <v>40.952742574132742</v>
      </c>
      <c r="Q1496" s="3">
        <f t="shared" si="433"/>
        <v>-88.375868783771807</v>
      </c>
      <c r="R1496">
        <f t="shared" si="434"/>
        <v>91.624131216228193</v>
      </c>
      <c r="S1496">
        <f t="shared" si="435"/>
        <v>0.24644603451230315</v>
      </c>
      <c r="T1496">
        <f t="shared" si="418"/>
        <v>40.952742574132742</v>
      </c>
    </row>
    <row r="1497" spans="1:20" x14ac:dyDescent="0.25">
      <c r="A1497">
        <f t="shared" si="419"/>
        <v>1554.3502742520059</v>
      </c>
      <c r="B1497">
        <f t="shared" si="436"/>
        <v>247.38252944344993</v>
      </c>
      <c r="C1497" t="str">
        <f t="shared" si="420"/>
        <v>3.16282621803107-111.126448576113i</v>
      </c>
      <c r="D1497" t="str">
        <f t="shared" si="421"/>
        <v>3.47812459789538-64.3367456158531i</v>
      </c>
      <c r="E1497" t="str">
        <f t="shared" si="422"/>
        <v>162.469496381195+0.184708353490705i</v>
      </c>
      <c r="F1497" t="str">
        <f t="shared" si="423"/>
        <v>2.90990984511814-603.750087028627i</v>
      </c>
      <c r="G1497" t="str">
        <f t="shared" si="424"/>
        <v>0.9999999777341-0.000149217623005728i</v>
      </c>
      <c r="H1497" t="str">
        <f t="shared" si="425"/>
        <v>470.89813485506+5.95335736311586i</v>
      </c>
      <c r="I1497" t="str">
        <f t="shared" si="426"/>
        <v>33.612899755572-1924.76828968474i</v>
      </c>
      <c r="K1497" t="str">
        <f t="shared" si="427"/>
        <v>0.0106163108031572-0.00028343495999539i</v>
      </c>
      <c r="L1497" t="str">
        <f t="shared" si="428"/>
        <v>0.00025-1.90116911951448i</v>
      </c>
      <c r="M1497" t="str">
        <f t="shared" si="429"/>
        <v>0.0025-0.503250649283247i</v>
      </c>
      <c r="N1497">
        <f t="shared" si="430"/>
        <v>91.630284129202096</v>
      </c>
      <c r="O1497">
        <f t="shared" si="431"/>
        <v>40.919865314646657</v>
      </c>
      <c r="P1497" s="3">
        <f t="shared" si="432"/>
        <v>40.919865314646657</v>
      </c>
      <c r="Q1497" s="3">
        <f t="shared" si="433"/>
        <v>-88.369715870797904</v>
      </c>
      <c r="R1497">
        <f t="shared" si="434"/>
        <v>91.630284129202096</v>
      </c>
      <c r="S1497">
        <f t="shared" si="435"/>
        <v>0.24738252944344993</v>
      </c>
      <c r="T1497">
        <f t="shared" si="418"/>
        <v>40.919865314646657</v>
      </c>
    </row>
    <row r="1498" spans="1:20" x14ac:dyDescent="0.25">
      <c r="A1498">
        <f t="shared" si="419"/>
        <v>1560.2568052941635</v>
      </c>
      <c r="B1498">
        <f t="shared" si="436"/>
        <v>248.32258305533503</v>
      </c>
      <c r="C1498" t="str">
        <f t="shared" si="420"/>
        <v>3.16281067989136-110.706281249615i</v>
      </c>
      <c r="D1498" t="str">
        <f t="shared" si="421"/>
        <v>3.4781245948336-64.0932004590322i</v>
      </c>
      <c r="E1498" t="str">
        <f t="shared" si="422"/>
        <v>162.469496090674+0.185410763915211i</v>
      </c>
      <c r="F1498" t="str">
        <f t="shared" si="423"/>
        <v>2.9099098446248-601.464525139365i</v>
      </c>
      <c r="G1498" t="str">
        <f t="shared" si="424"/>
        <v>0.999999977564558-0.000149784649947755i</v>
      </c>
      <c r="H1498" t="str">
        <f t="shared" si="425"/>
        <v>470.900495160035+5.97595668483381i</v>
      </c>
      <c r="I1498" t="str">
        <f t="shared" si="426"/>
        <v>33.6128509514088-1917.49059153629i</v>
      </c>
      <c r="K1498" t="str">
        <f t="shared" si="427"/>
        <v>0.0106162447029114-0.000284509970338612i</v>
      </c>
      <c r="L1498" t="str">
        <f t="shared" si="428"/>
        <v>0.00025-1.89397202581638i</v>
      </c>
      <c r="M1498" t="str">
        <f t="shared" si="429"/>
        <v>0.0025-0.501345536245513i</v>
      </c>
      <c r="N1498">
        <f t="shared" si="430"/>
        <v>91.636460208863411</v>
      </c>
      <c r="O1498">
        <f t="shared" si="431"/>
        <v>40.886988560090181</v>
      </c>
      <c r="P1498" s="3">
        <f t="shared" si="432"/>
        <v>40.886988560090181</v>
      </c>
      <c r="Q1498" s="3">
        <f t="shared" si="433"/>
        <v>-88.363539791136589</v>
      </c>
      <c r="R1498">
        <f t="shared" si="434"/>
        <v>91.636460208863411</v>
      </c>
      <c r="S1498">
        <f t="shared" si="435"/>
        <v>0.24832258305533503</v>
      </c>
      <c r="T1498">
        <f t="shared" si="418"/>
        <v>40.886988560090181</v>
      </c>
    </row>
    <row r="1499" spans="1:20" x14ac:dyDescent="0.25">
      <c r="A1499">
        <f t="shared" si="419"/>
        <v>1566.1857811542816</v>
      </c>
      <c r="B1499">
        <f t="shared" si="436"/>
        <v>249.26620887094532</v>
      </c>
      <c r="C1499" t="str">
        <f t="shared" si="420"/>
        <v>3.16279502367187-110.287706462712i</v>
      </c>
      <c r="D1499" t="str">
        <f t="shared" si="421"/>
        <v>3.47812459174848-63.8505773044172i</v>
      </c>
      <c r="E1499" t="str">
        <f t="shared" si="422"/>
        <v>162.469495798223+0.186115849425784i</v>
      </c>
      <c r="F1499" t="str">
        <f t="shared" si="423"/>
        <v>2.90990984412769-599.18761551922i</v>
      </c>
      <c r="G1499" t="str">
        <f t="shared" si="424"/>
        <v>0.999999977393725-0.000150353831591871i</v>
      </c>
      <c r="H1499" t="str">
        <f t="shared" si="425"/>
        <v>470.902873446477+5.99864161546317i</v>
      </c>
      <c r="I1499" t="str">
        <f t="shared" si="426"/>
        <v>33.6128017745036-1910.24047717767i</v>
      </c>
      <c r="K1499" t="str">
        <f t="shared" si="427"/>
        <v>0.0106161781003133-0.000285589042377895i</v>
      </c>
      <c r="L1499" t="str">
        <f t="shared" si="428"/>
        <v>0.00025-1.88680217754172i</v>
      </c>
      <c r="M1499" t="str">
        <f t="shared" si="429"/>
        <v>0.0025-0.499447635231634i</v>
      </c>
      <c r="N1499">
        <f t="shared" si="430"/>
        <v>91.64265954080355</v>
      </c>
      <c r="O1499">
        <f t="shared" si="431"/>
        <v>40.854112314278382</v>
      </c>
      <c r="P1499" s="3">
        <f t="shared" si="432"/>
        <v>40.854112314278382</v>
      </c>
      <c r="Q1499" s="3">
        <f t="shared" si="433"/>
        <v>-88.35734045919645</v>
      </c>
      <c r="R1499">
        <f t="shared" si="434"/>
        <v>91.64265954080355</v>
      </c>
      <c r="S1499">
        <f t="shared" si="435"/>
        <v>0.24926620887094533</v>
      </c>
      <c r="T1499">
        <f t="shared" si="418"/>
        <v>40.854112314278382</v>
      </c>
    </row>
    <row r="1500" spans="1:20" x14ac:dyDescent="0.25">
      <c r="A1500">
        <f t="shared" si="419"/>
        <v>1572.1372871226677</v>
      </c>
      <c r="B1500">
        <f t="shared" si="436"/>
        <v>250.21342046465492</v>
      </c>
      <c r="C1500" t="str">
        <f t="shared" si="420"/>
        <v>3.16277924847698-109.870718193979i</v>
      </c>
      <c r="D1500" t="str">
        <f t="shared" si="421"/>
        <v>3.47812458863987-63.6088726617928i</v>
      </c>
      <c r="E1500" t="str">
        <f t="shared" si="422"/>
        <v>162.469495503831+0.186823620255406i</v>
      </c>
      <c r="F1500" t="str">
        <f t="shared" si="423"/>
        <v>2.90990984362679-596.919325414085i</v>
      </c>
      <c r="G1500" t="str">
        <f t="shared" si="424"/>
        <v>0.999999977221591-0.00015092517612594i</v>
      </c>
      <c r="H1500" t="str">
        <f t="shared" si="425"/>
        <v>470.905269851447+6.02141247723926i</v>
      </c>
      <c r="I1500" t="str">
        <f t="shared" si="426"/>
        <v>33.6127522220022-1903.01784231406i</v>
      </c>
      <c r="K1500" t="str">
        <f t="shared" si="427"/>
        <v>0.0106161109915524-0.000286672191281135i</v>
      </c>
      <c r="L1500" t="str">
        <f t="shared" si="428"/>
        <v>0.00025-1.87965947154983i</v>
      </c>
      <c r="M1500" t="str">
        <f t="shared" si="429"/>
        <v>0.0025-0.497556918939662i</v>
      </c>
      <c r="N1500">
        <f t="shared" si="430"/>
        <v>91.64888221091141</v>
      </c>
      <c r="O1500">
        <f t="shared" si="431"/>
        <v>40.821236581054883</v>
      </c>
      <c r="P1500" s="3">
        <f t="shared" si="432"/>
        <v>40.821236581054883</v>
      </c>
      <c r="Q1500" s="3">
        <f t="shared" si="433"/>
        <v>-88.35111778908859</v>
      </c>
      <c r="R1500">
        <f t="shared" si="434"/>
        <v>91.64888221091141</v>
      </c>
      <c r="S1500">
        <f t="shared" si="435"/>
        <v>0.25021342046465489</v>
      </c>
      <c r="T1500">
        <f t="shared" si="418"/>
        <v>40.821236581054883</v>
      </c>
    </row>
    <row r="1501" spans="1:20" x14ac:dyDescent="0.25">
      <c r="A1501">
        <f t="shared" si="419"/>
        <v>1578.111408813734</v>
      </c>
      <c r="B1501">
        <f t="shared" si="436"/>
        <v>251.16423146242062</v>
      </c>
      <c r="C1501" t="str">
        <f t="shared" si="420"/>
        <v>3.16276335340449-109.455310444818i</v>
      </c>
      <c r="D1501" t="str">
        <f t="shared" si="421"/>
        <v>3.47812458550761-63.368083054157i</v>
      </c>
      <c r="E1501" t="str">
        <f t="shared" si="422"/>
        <v>162.46949520749+0.187534086676666i</v>
      </c>
      <c r="F1501" t="str">
        <f t="shared" si="423"/>
        <v>2.90990984312209-594.65962219385i</v>
      </c>
      <c r="G1501" t="str">
        <f t="shared" si="424"/>
        <v>0.999999977048146-0.000151498691768942i</v>
      </c>
      <c r="H1501" t="str">
        <f t="shared" si="425"/>
        <v>470.907684513049+6.04426959358607i</v>
      </c>
      <c r="I1501" t="str">
        <f t="shared" si="426"/>
        <v>33.6127022910268-1895.82258304596i</v>
      </c>
      <c r="K1501" t="str">
        <f t="shared" si="427"/>
        <v>0.0106160433727895-0.000287759432270817i</v>
      </c>
      <c r="L1501" t="str">
        <f t="shared" si="428"/>
        <v>0.00025-1.87254380509049i</v>
      </c>
      <c r="M1501" t="str">
        <f t="shared" si="429"/>
        <v>0.0025-0.495673360171012i</v>
      </c>
      <c r="N1501">
        <f t="shared" si="430"/>
        <v>91.65512830537422</v>
      </c>
      <c r="O1501">
        <f t="shared" si="431"/>
        <v>40.788361364292534</v>
      </c>
      <c r="P1501" s="3">
        <f t="shared" si="432"/>
        <v>40.788361364292534</v>
      </c>
      <c r="Q1501" s="3">
        <f t="shared" si="433"/>
        <v>-88.34487169462578</v>
      </c>
      <c r="R1501">
        <f t="shared" si="434"/>
        <v>91.65512830537422</v>
      </c>
      <c r="S1501">
        <f t="shared" si="435"/>
        <v>0.25116423146242062</v>
      </c>
      <c r="T1501">
        <f t="shared" si="418"/>
        <v>40.788361364292534</v>
      </c>
    </row>
    <row r="1502" spans="1:20" x14ac:dyDescent="0.25">
      <c r="A1502">
        <f t="shared" si="419"/>
        <v>1584.1082321672263</v>
      </c>
      <c r="B1502">
        <f t="shared" si="436"/>
        <v>252.11865554197783</v>
      </c>
      <c r="C1502" t="str">
        <f t="shared" si="420"/>
        <v>3.16274733754522-109.041477239357i</v>
      </c>
      <c r="D1502" t="str">
        <f t="shared" si="421"/>
        <v>3.47812458235146-63.1282050176696i</v>
      </c>
      <c r="E1502" t="str">
        <f t="shared" si="422"/>
        <v>162.469494909187+0.188247259002049i</v>
      </c>
      <c r="F1502" t="str">
        <f t="shared" si="423"/>
        <v>2.90990984261352-592.408473351917i</v>
      </c>
      <c r="G1502" t="str">
        <f t="shared" si="424"/>
        <v>0.99999997687338-0.000152074386771087i</v>
      </c>
      <c r="H1502" t="str">
        <f t="shared" si="425"/>
        <v>470.910117570439+6.06721328912093i</v>
      </c>
      <c r="I1502" t="str">
        <f t="shared" si="426"/>
        <v>33.6126519786768-1888.65459586765i</v>
      </c>
      <c r="K1502" t="str">
        <f t="shared" si="427"/>
        <v>0.0106159752401564-0.000288850780624202i</v>
      </c>
      <c r="L1502" t="str">
        <f t="shared" si="428"/>
        <v>0.00025-1.86545507580244i</v>
      </c>
      <c r="M1502" t="str">
        <f t="shared" si="429"/>
        <v>0.0025-0.493796931830059i</v>
      </c>
      <c r="N1502">
        <f t="shared" si="430"/>
        <v>91.661397910678474</v>
      </c>
      <c r="O1502">
        <f t="shared" si="431"/>
        <v>40.755486667892484</v>
      </c>
      <c r="P1502" s="3">
        <f t="shared" si="432"/>
        <v>40.755486667892484</v>
      </c>
      <c r="Q1502" s="3">
        <f t="shared" si="433"/>
        <v>-88.338602089321526</v>
      </c>
      <c r="R1502">
        <f t="shared" si="434"/>
        <v>91.661397910678474</v>
      </c>
      <c r="S1502">
        <f t="shared" si="435"/>
        <v>0.25211865554197782</v>
      </c>
      <c r="T1502">
        <f t="shared" si="418"/>
        <v>40.755486667892484</v>
      </c>
    </row>
    <row r="1503" spans="1:20" x14ac:dyDescent="0.25">
      <c r="A1503">
        <f t="shared" si="419"/>
        <v>1590.1278434494618</v>
      </c>
      <c r="B1503">
        <f t="shared" si="436"/>
        <v>253.07670643303734</v>
      </c>
      <c r="C1503" t="str">
        <f t="shared" si="420"/>
        <v>3.16273119998324-108.629212624382i</v>
      </c>
      <c r="D1503" t="str">
        <f t="shared" si="421"/>
        <v>3.47812457917132-62.8892351016056i</v>
      </c>
      <c r="E1503" t="str">
        <f t="shared" si="422"/>
        <v>162.469494608912+0.188963147583959i</v>
      </c>
      <c r="F1503" t="str">
        <f t="shared" si="423"/>
        <v>2.90990984210111-590.165846504764i</v>
      </c>
      <c r="G1503" t="str">
        <f t="shared" si="424"/>
        <v>0.999999976697284-0.000152652269413935i</v>
      </c>
      <c r="H1503" t="str">
        <f t="shared" si="425"/>
        <v>470.912569163833+6.09024388965893i</v>
      </c>
      <c r="I1503" t="str">
        <f t="shared" si="426"/>
        <v>33.6126012820319-1881.51377766575i</v>
      </c>
      <c r="K1503" t="str">
        <f t="shared" si="427"/>
        <v>0.0106159065897557-0.000289946251673501i</v>
      </c>
      <c r="L1503" t="str">
        <f t="shared" si="428"/>
        <v>0.00025-1.85839318171194i</v>
      </c>
      <c r="M1503" t="str">
        <f t="shared" si="429"/>
        <v>0.0025-0.491927606923748i</v>
      </c>
      <c r="N1503">
        <f t="shared" si="430"/>
        <v>91.667691113610516</v>
      </c>
      <c r="O1503">
        <f t="shared" si="431"/>
        <v>40.722612495785803</v>
      </c>
      <c r="P1503" s="3">
        <f t="shared" si="432"/>
        <v>40.722612495785803</v>
      </c>
      <c r="Q1503" s="3">
        <f t="shared" si="433"/>
        <v>-88.332308886389484</v>
      </c>
      <c r="R1503">
        <f t="shared" si="434"/>
        <v>91.667691113610516</v>
      </c>
      <c r="S1503">
        <f t="shared" si="435"/>
        <v>0.25307670643303737</v>
      </c>
      <c r="T1503">
        <f t="shared" si="418"/>
        <v>40.722612495785803</v>
      </c>
    </row>
    <row r="1504" spans="1:20" x14ac:dyDescent="0.25">
      <c r="A1504">
        <f t="shared" si="419"/>
        <v>1596.1703292545697</v>
      </c>
      <c r="B1504">
        <f t="shared" si="436"/>
        <v>254.03839791748288</v>
      </c>
      <c r="C1504" t="str">
        <f t="shared" si="420"/>
        <v>3.16271493979567-108.21851066924i</v>
      </c>
      <c r="D1504" t="str">
        <f t="shared" si="421"/>
        <v>3.47812457596693-62.6511698683016i</v>
      </c>
      <c r="E1504" t="str">
        <f t="shared" si="422"/>
        <v>162.469494306655+0.189681762814964i</v>
      </c>
      <c r="F1504" t="str">
        <f t="shared" si="423"/>
        <v>2.90990984158478-587.931709391443i</v>
      </c>
      <c r="G1504" t="str">
        <f t="shared" si="424"/>
        <v>0.999999976519847-0.00015323234801052i</v>
      </c>
      <c r="H1504" t="str">
        <f t="shared" si="425"/>
        <v>470.915039434517+6.11336172221605i</v>
      </c>
      <c r="I1504" t="str">
        <f t="shared" si="426"/>
        <v>33.6125501981456-1874.4000257177i</v>
      </c>
      <c r="K1504" t="str">
        <f t="shared" si="427"/>
        <v>0.0106158374176606-0.000291045860806035i</v>
      </c>
      <c r="L1504" t="str">
        <f t="shared" si="428"/>
        <v>0.00025-1.85135802123126i</v>
      </c>
      <c r="M1504" t="str">
        <f t="shared" si="429"/>
        <v>0.0025-0.490065358561216i</v>
      </c>
      <c r="N1504">
        <f t="shared" si="430"/>
        <v>91.674008001257505</v>
      </c>
      <c r="O1504">
        <f t="shared" si="431"/>
        <v>40.689738851932788</v>
      </c>
      <c r="P1504" s="3">
        <f t="shared" si="432"/>
        <v>40.689738851932788</v>
      </c>
      <c r="Q1504" s="3">
        <f t="shared" si="433"/>
        <v>-88.325991998742495</v>
      </c>
      <c r="R1504">
        <f t="shared" si="434"/>
        <v>91.674008001257505</v>
      </c>
      <c r="S1504">
        <f t="shared" si="435"/>
        <v>0.25403839791748289</v>
      </c>
      <c r="T1504">
        <f t="shared" si="418"/>
        <v>40.689738851932788</v>
      </c>
    </row>
    <row r="1505" spans="1:20" x14ac:dyDescent="0.25">
      <c r="A1505">
        <f t="shared" si="419"/>
        <v>1602.235776505737</v>
      </c>
      <c r="B1505">
        <f t="shared" si="436"/>
        <v>255.00374382956932</v>
      </c>
      <c r="C1505" t="str">
        <f t="shared" si="420"/>
        <v>3.16269855605261-107.809365465754i</v>
      </c>
      <c r="D1505" t="str">
        <f t="shared" si="421"/>
        <v>3.47812457273815-62.4140058931097i</v>
      </c>
      <c r="E1505" t="str">
        <f t="shared" si="422"/>
        <v>162.469494002407+0.190403115127888i</v>
      </c>
      <c r="F1505" t="str">
        <f t="shared" si="423"/>
        <v>2.90990984106452-585.706029873145i</v>
      </c>
      <c r="G1505" t="str">
        <f t="shared" si="424"/>
        <v>0.999999976341059-0.00015381463090546i</v>
      </c>
      <c r="H1505" t="str">
        <f t="shared" si="425"/>
        <v>470.917528524866+6.13656711501457i</v>
      </c>
      <c r="I1505" t="str">
        <f t="shared" si="426"/>
        <v>33.6124987240523-1867.31323769035i</v>
      </c>
      <c r="K1505" t="str">
        <f t="shared" si="427"/>
        <v>0.0106157677199144-0.000292149623464421i</v>
      </c>
      <c r="L1505" t="str">
        <f t="shared" si="428"/>
        <v>0.00025-1.84434949315726i</v>
      </c>
      <c r="M1505" t="str">
        <f t="shared" si="429"/>
        <v>0.0025-0.488210159953393i</v>
      </c>
      <c r="N1505">
        <f t="shared" si="430"/>
        <v>91.680348661008239</v>
      </c>
      <c r="O1505">
        <f t="shared" si="431"/>
        <v>40.656865740323227</v>
      </c>
      <c r="P1505" s="3">
        <f t="shared" si="432"/>
        <v>40.656865740323227</v>
      </c>
      <c r="Q1505" s="3">
        <f t="shared" si="433"/>
        <v>-88.319651338991761</v>
      </c>
      <c r="R1505">
        <f t="shared" si="434"/>
        <v>91.680348661008239</v>
      </c>
      <c r="S1505">
        <f t="shared" si="435"/>
        <v>0.25500374382956931</v>
      </c>
      <c r="T1505">
        <f t="shared" si="418"/>
        <v>40.656865740323227</v>
      </c>
    </row>
    <row r="1506" spans="1:20" x14ac:dyDescent="0.25">
      <c r="A1506">
        <f t="shared" si="419"/>
        <v>1608.3242724564589</v>
      </c>
      <c r="B1506">
        <f t="shared" si="436"/>
        <v>255.97275805612168</v>
      </c>
      <c r="C1506" t="str">
        <f t="shared" si="420"/>
        <v>3.16268204781712-107.401771128141i</v>
      </c>
      <c r="D1506" t="str">
        <f t="shared" si="421"/>
        <v>3.4781245694848-62.1777397643465i</v>
      </c>
      <c r="E1506" t="str">
        <f t="shared" si="422"/>
        <v>162.469493696154+0.191127214996103i</v>
      </c>
      <c r="F1506" t="str">
        <f t="shared" si="423"/>
        <v>2.9099098405403-583.488775932723i</v>
      </c>
      <c r="G1506" t="str">
        <f t="shared" si="424"/>
        <v>0.999999976160909-0.000154399126475085i</v>
      </c>
      <c r="H1506" t="str">
        <f t="shared" si="425"/>
        <v>470.92003657833+6.15986039748637i</v>
      </c>
      <c r="I1506" t="str">
        <f t="shared" si="426"/>
        <v>33.6124468567622-1860.25331163842i</v>
      </c>
      <c r="K1506" t="str">
        <f t="shared" si="427"/>
        <v>0.0106156974925307-0.000293257555146744i</v>
      </c>
      <c r="L1506" t="str">
        <f t="shared" si="428"/>
        <v>0.00025-1.83736749666991i</v>
      </c>
      <c r="M1506" t="str">
        <f t="shared" si="429"/>
        <v>0.0025-0.486361984412624i</v>
      </c>
      <c r="N1506">
        <f t="shared" si="430"/>
        <v>91.686713180553852</v>
      </c>
      <c r="O1506">
        <f t="shared" si="431"/>
        <v>40.623993164976852</v>
      </c>
      <c r="P1506" s="3">
        <f t="shared" si="432"/>
        <v>40.623993164976852</v>
      </c>
      <c r="Q1506" s="3">
        <f t="shared" si="433"/>
        <v>-88.313286819446148</v>
      </c>
      <c r="R1506">
        <f t="shared" si="434"/>
        <v>91.686713180553852</v>
      </c>
      <c r="S1506">
        <f t="shared" si="435"/>
        <v>0.25597275805612169</v>
      </c>
      <c r="T1506">
        <f t="shared" si="418"/>
        <v>40.623993164976852</v>
      </c>
    </row>
    <row r="1507" spans="1:20" x14ac:dyDescent="0.25">
      <c r="A1507">
        <f t="shared" si="419"/>
        <v>1614.4359046917932</v>
      </c>
      <c r="B1507">
        <f t="shared" si="436"/>
        <v>256.94545453673493</v>
      </c>
      <c r="C1507" t="str">
        <f t="shared" si="420"/>
        <v>3.16266541414537-106.995721792932i</v>
      </c>
      <c r="D1507" t="str">
        <f t="shared" si="421"/>
        <v>3.47812456620668-61.9423680832446i</v>
      </c>
      <c r="E1507" t="str">
        <f t="shared" si="422"/>
        <v>162.469493387889+0.191854072933496i</v>
      </c>
      <c r="F1507" t="str">
        <f t="shared" si="423"/>
        <v>2.90990984001209-581.279915674235i</v>
      </c>
      <c r="G1507" t="str">
        <f t="shared" si="424"/>
        <v>0.999999975979388-0.000154985843127557i</v>
      </c>
      <c r="H1507" t="str">
        <f t="shared" si="425"/>
        <v>470.922563739451+6.18324190027688i</v>
      </c>
      <c r="I1507" t="str">
        <f t="shared" si="426"/>
        <v>33.6123945932607-1853.22014600301i</v>
      </c>
      <c r="K1507" t="str">
        <f t="shared" si="427"/>
        <v>0.0106156267314931-0.000294369671406722i</v>
      </c>
      <c r="L1507" t="str">
        <f t="shared" si="428"/>
        <v>0.00025-1.83041193133086i</v>
      </c>
      <c r="M1507" t="str">
        <f t="shared" si="429"/>
        <v>0.0025-0.484520805352285i</v>
      </c>
      <c r="N1507">
        <f t="shared" si="430"/>
        <v>91.693101647888781</v>
      </c>
      <c r="O1507">
        <f t="shared" si="431"/>
        <v>40.591121129943907</v>
      </c>
      <c r="P1507" s="3">
        <f t="shared" si="432"/>
        <v>40.591121129943907</v>
      </c>
      <c r="Q1507" s="3">
        <f t="shared" si="433"/>
        <v>-88.306898352111219</v>
      </c>
      <c r="R1507">
        <f t="shared" si="434"/>
        <v>91.693101647888781</v>
      </c>
      <c r="S1507">
        <f t="shared" si="435"/>
        <v>0.25694545453673495</v>
      </c>
      <c r="T1507">
        <f t="shared" si="418"/>
        <v>40.591121129943907</v>
      </c>
    </row>
    <row r="1508" spans="1:20" x14ac:dyDescent="0.25">
      <c r="A1508">
        <f t="shared" si="419"/>
        <v>1620.5707611296223</v>
      </c>
      <c r="B1508">
        <f t="shared" si="436"/>
        <v>257.92184726397454</v>
      </c>
      <c r="C1508" t="str">
        <f t="shared" si="420"/>
        <v>3.16264865408613-106.591211618873i</v>
      </c>
      <c r="D1508" t="str">
        <f t="shared" si="421"/>
        <v>3.47812456290358-61.7078874639029i</v>
      </c>
      <c r="E1508" t="str">
        <f t="shared" si="422"/>
        <v>162.469493077599+0.192583699494821i</v>
      </c>
      <c r="F1508" t="str">
        <f t="shared" si="423"/>
        <v>2.90990983947987-579.079417322483i</v>
      </c>
      <c r="G1508" t="str">
        <f t="shared" si="424"/>
        <v>0.999999975796484-0.000155574789302987i</v>
      </c>
      <c r="H1508" t="str">
        <f t="shared" si="425"/>
        <v>470.925110153887+6.20671195525023i</v>
      </c>
      <c r="I1508" t="str">
        <f t="shared" si="426"/>
        <v>33.6123419305124-1846.21363961026i</v>
      </c>
      <c r="K1508" t="str">
        <f t="shared" si="427"/>
        <v>0.0106155554327546-0.000295485987853893i</v>
      </c>
      <c r="L1508" t="str">
        <f t="shared" si="428"/>
        <v>0.00025-1.82348269708195i</v>
      </c>
      <c r="M1508" t="str">
        <f t="shared" si="429"/>
        <v>0.0025-0.482686596286397i</v>
      </c>
      <c r="N1508">
        <f t="shared" si="430"/>
        <v>91.69951415131149</v>
      </c>
      <c r="O1508">
        <f t="shared" si="431"/>
        <v>40.558249639304222</v>
      </c>
      <c r="P1508" s="3">
        <f t="shared" si="432"/>
        <v>40.558249639304222</v>
      </c>
      <c r="Q1508" s="3">
        <f t="shared" si="433"/>
        <v>-88.30048584868851</v>
      </c>
      <c r="R1508">
        <f t="shared" si="434"/>
        <v>91.69951415131149</v>
      </c>
      <c r="S1508">
        <f t="shared" si="435"/>
        <v>0.25792184726397455</v>
      </c>
      <c r="T1508">
        <f t="shared" si="418"/>
        <v>40.558249639304222</v>
      </c>
    </row>
    <row r="1509" spans="1:20" x14ac:dyDescent="0.25">
      <c r="A1509">
        <f t="shared" si="419"/>
        <v>1626.7289300219149</v>
      </c>
      <c r="B1509">
        <f t="shared" si="436"/>
        <v>258.90195028357766</v>
      </c>
      <c r="C1509" t="str">
        <f t="shared" si="420"/>
        <v>3.16263176668127-106.188234786859i</v>
      </c>
      <c r="D1509" t="str">
        <f t="shared" si="421"/>
        <v>3.47812455957534-61.4742945332392i</v>
      </c>
      <c r="E1509" t="str">
        <f t="shared" si="422"/>
        <v>162.469492765275+0.193316105275748i</v>
      </c>
      <c r="F1509" t="str">
        <f t="shared" si="423"/>
        <v>2.90990983894359-576.887249222561i</v>
      </c>
      <c r="G1509" t="str">
        <f t="shared" si="424"/>
        <v>0.999999975612188-0.000156165973473558i</v>
      </c>
      <c r="H1509" t="str">
        <f t="shared" si="425"/>
        <v>470.927675968393+6.23027089549262i</v>
      </c>
      <c r="I1509" t="str">
        <f t="shared" si="426"/>
        <v>33.612288865457-1839.23369166975i</v>
      </c>
      <c r="K1509" t="str">
        <f t="shared" si="427"/>
        <v>0.0106154835922379-0.000296606520153783i</v>
      </c>
      <c r="L1509" t="str">
        <f t="shared" si="428"/>
        <v>0.00025-1.81657969424382i</v>
      </c>
      <c r="M1509" t="str">
        <f t="shared" si="429"/>
        <v>0.0025-0.480859330829245i</v>
      </c>
      <c r="N1509">
        <f t="shared" si="430"/>
        <v>91.70595077942528</v>
      </c>
      <c r="O1509">
        <f t="shared" si="431"/>
        <v>40.525378697168904</v>
      </c>
      <c r="P1509" s="3">
        <f t="shared" si="432"/>
        <v>40.525378697168904</v>
      </c>
      <c r="Q1509" s="3">
        <f t="shared" si="433"/>
        <v>-88.29404922057472</v>
      </c>
      <c r="R1509">
        <f t="shared" si="434"/>
        <v>91.70595077942528</v>
      </c>
      <c r="S1509">
        <f t="shared" si="435"/>
        <v>0.25890195028357765</v>
      </c>
      <c r="T1509">
        <f t="shared" si="418"/>
        <v>40.525378697168904</v>
      </c>
    </row>
    <row r="1510" spans="1:20" x14ac:dyDescent="0.25">
      <c r="A1510">
        <f t="shared" si="419"/>
        <v>1632.9104999559981</v>
      </c>
      <c r="B1510">
        <f t="shared" si="436"/>
        <v>259.88577769465525</v>
      </c>
      <c r="C1510" t="str">
        <f t="shared" si="420"/>
        <v>3.16261475096517-105.786785499836i</v>
      </c>
      <c r="D1510" t="str">
        <f t="shared" si="421"/>
        <v>3.47812455622174-61.2415859309405i</v>
      </c>
      <c r="E1510" t="str">
        <f t="shared" si="422"/>
        <v>162.469492450907+0.194051300913073i</v>
      </c>
      <c r="F1510" t="str">
        <f t="shared" si="423"/>
        <v>2.90990983840321-574.70337983939i</v>
      </c>
      <c r="G1510" t="str">
        <f t="shared" si="424"/>
        <v>0.999999975426489-0.000156759404143647i</v>
      </c>
      <c r="H1510" t="str">
        <f t="shared" si="425"/>
        <v>470.930261330859+6.25391905531698i</v>
      </c>
      <c r="I1510" t="str">
        <f t="shared" si="426"/>
        <v>33.6122353950115-1832.28020177316i</v>
      </c>
      <c r="K1510" t="str">
        <f t="shared" si="427"/>
        <v>0.0106154112058346-0.00029773128402808i</v>
      </c>
      <c r="L1510" t="str">
        <f t="shared" si="428"/>
        <v>0.00025-1.80970282351446i</v>
      </c>
      <c r="M1510" t="str">
        <f t="shared" si="429"/>
        <v>0.0025-0.479038982695005i</v>
      </c>
      <c r="N1510">
        <f t="shared" si="430"/>
        <v>91.712411621139083</v>
      </c>
      <c r="O1510">
        <f t="shared" si="431"/>
        <v>40.492508307679373</v>
      </c>
      <c r="P1510" s="3">
        <f t="shared" si="432"/>
        <v>40.492508307679373</v>
      </c>
      <c r="Q1510" s="3">
        <f t="shared" si="433"/>
        <v>-88.287588378860917</v>
      </c>
      <c r="R1510">
        <f t="shared" si="434"/>
        <v>91.712411621139083</v>
      </c>
      <c r="S1510">
        <f t="shared" si="435"/>
        <v>0.25988577769465526</v>
      </c>
      <c r="T1510">
        <f t="shared" si="418"/>
        <v>40.492508307679373</v>
      </c>
    </row>
    <row r="1511" spans="1:20" x14ac:dyDescent="0.25">
      <c r="A1511">
        <f t="shared" si="419"/>
        <v>1639.115559855831</v>
      </c>
      <c r="B1511">
        <f t="shared" si="436"/>
        <v>260.87334364989493</v>
      </c>
      <c r="C1511" t="str">
        <f t="shared" si="420"/>
        <v>3.16259760596515-105.386857982727i</v>
      </c>
      <c r="D1511" t="str">
        <f t="shared" si="421"/>
        <v>3.47812455284263-61.009758309416i</v>
      </c>
      <c r="E1511" t="str">
        <f t="shared" si="422"/>
        <v>162.469492134483+0.19478929708487i</v>
      </c>
      <c r="F1511" t="str">
        <f t="shared" si="423"/>
        <v>2.90990983785872-572.527777757284i</v>
      </c>
      <c r="G1511" t="str">
        <f t="shared" si="424"/>
        <v>0.999999975239375-0.00015735508984995i</v>
      </c>
      <c r="H1511" t="str">
        <f t="shared" si="425"/>
        <v>470.932866390286+6.27765677026674i</v>
      </c>
      <c r="I1511" t="str">
        <f t="shared" si="426"/>
        <v>33.6121815160684-1825.35306989277i</v>
      </c>
      <c r="K1511" t="str">
        <f t="shared" si="427"/>
        <v>0.0106153382694057-0.000298860295254816i</v>
      </c>
      <c r="L1511" t="str">
        <f t="shared" si="428"/>
        <v>0.00025-1.80285198596779i</v>
      </c>
      <c r="M1511" t="str">
        <f t="shared" si="429"/>
        <v>0.0025-0.477225525697356i</v>
      </c>
      <c r="N1511">
        <f t="shared" si="430"/>
        <v>91.718896765668418</v>
      </c>
      <c r="O1511">
        <f t="shared" si="431"/>
        <v>40.459638475008333</v>
      </c>
      <c r="P1511" s="3">
        <f t="shared" si="432"/>
        <v>40.459638475008333</v>
      </c>
      <c r="Q1511" s="3">
        <f t="shared" si="433"/>
        <v>-88.281103234331582</v>
      </c>
      <c r="R1511">
        <f t="shared" si="434"/>
        <v>91.718896765668418</v>
      </c>
      <c r="S1511">
        <f t="shared" si="435"/>
        <v>0.26087334364989495</v>
      </c>
      <c r="T1511">
        <f t="shared" si="418"/>
        <v>40.459638475008333</v>
      </c>
    </row>
    <row r="1512" spans="1:20" x14ac:dyDescent="0.25">
      <c r="A1512">
        <f t="shared" si="419"/>
        <v>1645.3441989832831</v>
      </c>
      <c r="B1512">
        <f t="shared" si="436"/>
        <v>261.86466235576455</v>
      </c>
      <c r="C1512" t="str">
        <f t="shared" si="420"/>
        <v>3.1625803307009-104.988446482341i</v>
      </c>
      <c r="D1512" t="str">
        <f t="shared" si="421"/>
        <v>3.47812454943778-60.7788083337473i</v>
      </c>
      <c r="E1512" t="str">
        <f t="shared" si="422"/>
        <v>162.469491815993+0.195530104510673i</v>
      </c>
      <c r="F1512" t="str">
        <f t="shared" si="423"/>
        <v>2.9099098373101-570.360411679472i</v>
      </c>
      <c r="G1512" t="str">
        <f t="shared" si="424"/>
        <v>0.999999975050837-0.000157953039161599i</v>
      </c>
      <c r="H1512" t="str">
        <f t="shared" si="425"/>
        <v>470.935491296834+6.30148437712078i</v>
      </c>
      <c r="I1512" t="str">
        <f t="shared" si="426"/>
        <v>33.6121272254981-1818.45219638007i</v>
      </c>
      <c r="K1512" t="str">
        <f t="shared" si="427"/>
        <v>0.0106152647787804-0.000299993569668533i</v>
      </c>
      <c r="L1512" t="str">
        <f t="shared" si="428"/>
        <v>0.00025-1.79602708305219i</v>
      </c>
      <c r="M1512" t="str">
        <f t="shared" si="429"/>
        <v>0.0025-0.475418933749108i</v>
      </c>
      <c r="N1512">
        <f t="shared" si="430"/>
        <v>91.725406302535973</v>
      </c>
      <c r="O1512">
        <f t="shared" si="431"/>
        <v>40.426769203359456</v>
      </c>
      <c r="P1512" s="3">
        <f t="shared" si="432"/>
        <v>40.426769203359456</v>
      </c>
      <c r="Q1512" s="3">
        <f t="shared" si="433"/>
        <v>-88.274593697464027</v>
      </c>
      <c r="R1512">
        <f t="shared" si="434"/>
        <v>91.725406302535973</v>
      </c>
      <c r="S1512">
        <f t="shared" si="435"/>
        <v>0.26186466235576455</v>
      </c>
      <c r="T1512">
        <f t="shared" si="418"/>
        <v>40.426769203359456</v>
      </c>
    </row>
    <row r="1513" spans="1:20" x14ac:dyDescent="0.25">
      <c r="A1513">
        <f t="shared" si="419"/>
        <v>1651.5965069394197</v>
      </c>
      <c r="B1513">
        <f t="shared" si="436"/>
        <v>262.85974807271646</v>
      </c>
      <c r="C1513" t="str">
        <f t="shared" si="420"/>
        <v>3.16256292418507-104.591545267299i</v>
      </c>
      <c r="D1513" t="str">
        <f t="shared" si="421"/>
        <v>3.47812454600699-60.5487326816411i</v>
      </c>
      <c r="E1513" t="str">
        <f t="shared" si="422"/>
        <v>162.469491495428+0.196273733951617i</v>
      </c>
      <c r="F1513" t="str">
        <f t="shared" si="423"/>
        <v>2.90990983675729-568.201250427664i</v>
      </c>
      <c r="G1513" t="str">
        <f t="shared" si="424"/>
        <v>0.999999974860863-0.000158553260680292i</v>
      </c>
      <c r="H1513" t="str">
        <f t="shared" si="425"/>
        <v>470.938136201785+6.32540221389641i</v>
      </c>
      <c r="I1513" t="str">
        <f t="shared" si="426"/>
        <v>33.612072520143-1811.57748196421i</v>
      </c>
      <c r="K1513" t="str">
        <f t="shared" si="427"/>
        <v>0.010615190729757-0.000301131123160463i</v>
      </c>
      <c r="L1513" t="str">
        <f t="shared" si="428"/>
        <v>0.00025-1.78922801658915i</v>
      </c>
      <c r="M1513" t="str">
        <f t="shared" si="429"/>
        <v>0.0025-0.473619180861835i</v>
      </c>
      <c r="N1513">
        <f t="shared" si="430"/>
        <v>91.731940321572594</v>
      </c>
      <c r="O1513">
        <f t="shared" si="431"/>
        <v>40.393900496968186</v>
      </c>
      <c r="P1513" s="3">
        <f t="shared" si="432"/>
        <v>40.393900496968186</v>
      </c>
      <c r="Q1513" s="3">
        <f t="shared" si="433"/>
        <v>-88.268059678427406</v>
      </c>
      <c r="R1513">
        <f t="shared" si="434"/>
        <v>91.731940321572594</v>
      </c>
      <c r="S1513">
        <f t="shared" si="435"/>
        <v>0.26285974807271645</v>
      </c>
      <c r="T1513">
        <f t="shared" si="418"/>
        <v>40.393900496968186</v>
      </c>
    </row>
    <row r="1514" spans="1:20" x14ac:dyDescent="0.25">
      <c r="A1514">
        <f t="shared" si="419"/>
        <v>1657.8725736657896</v>
      </c>
      <c r="B1514">
        <f t="shared" si="436"/>
        <v>263.85861511539281</v>
      </c>
      <c r="C1514" t="str">
        <f t="shared" si="420"/>
        <v>3.16254538542259-104.196148627942i</v>
      </c>
      <c r="D1514" t="str">
        <f t="shared" si="421"/>
        <v>3.47812454255009-60.3195280433823i</v>
      </c>
      <c r="E1514" t="str">
        <f t="shared" si="422"/>
        <v>162.469491172775+0.197020196210645i</v>
      </c>
      <c r="F1514" t="str">
        <f t="shared" si="423"/>
        <v>2.90990983620027-566.050262941603i</v>
      </c>
      <c r="G1514" t="str">
        <f t="shared" si="424"/>
        <v>0.999999974669443-0.000159155763040412i</v>
      </c>
      <c r="H1514" t="str">
        <f t="shared" si="425"/>
        <v>470.940801257591+6.34941061985508i</v>
      </c>
      <c r="I1514" t="str">
        <f t="shared" si="426"/>
        <v>33.6120173968247-1804.72882775073i</v>
      </c>
      <c r="K1514" t="str">
        <f t="shared" si="427"/>
        <v>0.0106151161181017-0.000302272971678709i</v>
      </c>
      <c r="L1514" t="str">
        <f t="shared" si="428"/>
        <v>0.00025-1.78245468877182i</v>
      </c>
      <c r="M1514" t="str">
        <f t="shared" si="429"/>
        <v>0.0025-0.47182624114548i</v>
      </c>
      <c r="N1514">
        <f t="shared" si="430"/>
        <v>91.738498912918061</v>
      </c>
      <c r="O1514">
        <f t="shared" si="431"/>
        <v>40.361032360101312</v>
      </c>
      <c r="P1514" s="3">
        <f t="shared" si="432"/>
        <v>40.361032360101312</v>
      </c>
      <c r="Q1514" s="3">
        <f t="shared" si="433"/>
        <v>-88.261501087081939</v>
      </c>
      <c r="R1514">
        <f t="shared" si="434"/>
        <v>91.738498912918061</v>
      </c>
      <c r="S1514">
        <f t="shared" si="435"/>
        <v>0.26385861511539282</v>
      </c>
      <c r="T1514">
        <f t="shared" si="418"/>
        <v>40.361032360101312</v>
      </c>
    </row>
    <row r="1515" spans="1:20" x14ac:dyDescent="0.25">
      <c r="A1515">
        <f t="shared" si="419"/>
        <v>1664.1724894457197</v>
      </c>
      <c r="B1515">
        <f t="shared" si="436"/>
        <v>264.86127785283134</v>
      </c>
      <c r="C1515" t="str">
        <f t="shared" si="420"/>
        <v>3.16252771341099-103.802250876257i</v>
      </c>
      <c r="D1515" t="str">
        <f t="shared" si="421"/>
        <v>3.47812453906687-60.0911911217851i</v>
      </c>
      <c r="E1515" t="str">
        <f t="shared" si="422"/>
        <v>162.469490848025+0.197769502132629i</v>
      </c>
      <c r="F1515" t="str">
        <f t="shared" si="423"/>
        <v>2.90990983563901-563.907418278612i</v>
      </c>
      <c r="G1515" t="str">
        <f t="shared" si="424"/>
        <v>0.999999974476564-0.000159760554909151i</v>
      </c>
      <c r="H1515" t="str">
        <f t="shared" si="425"/>
        <v>470.943486617866+6.37350993550561i</v>
      </c>
      <c r="I1515" t="str">
        <f t="shared" si="426"/>
        <v>33.611961852339-1797.90613522005i</v>
      </c>
      <c r="K1515" t="str">
        <f t="shared" si="427"/>
        <v>0.0106150409395488-0.000303419131228409i</v>
      </c>
      <c r="L1515" t="str">
        <f t="shared" si="428"/>
        <v>0.00025-1.77570700216359i</v>
      </c>
      <c r="M1515" t="str">
        <f t="shared" si="429"/>
        <v>0.0025-0.47004008880801i</v>
      </c>
      <c r="N1515">
        <f t="shared" si="430"/>
        <v>91.745082167021863</v>
      </c>
      <c r="O1515">
        <f t="shared" si="431"/>
        <v>40.328164797057809</v>
      </c>
      <c r="P1515" s="3">
        <f t="shared" si="432"/>
        <v>40.328164797057809</v>
      </c>
      <c r="Q1515" s="3">
        <f t="shared" si="433"/>
        <v>-88.254917832978137</v>
      </c>
      <c r="R1515">
        <f t="shared" si="434"/>
        <v>91.745082167021863</v>
      </c>
      <c r="S1515">
        <f t="shared" si="435"/>
        <v>0.26486127785283131</v>
      </c>
      <c r="T1515">
        <f t="shared" si="418"/>
        <v>40.328164797057809</v>
      </c>
    </row>
    <row r="1516" spans="1:20" x14ac:dyDescent="0.25">
      <c r="A1516">
        <f t="shared" si="419"/>
        <v>1670.4963449056133</v>
      </c>
      <c r="B1516">
        <f t="shared" si="436"/>
        <v>265.86775070867208</v>
      </c>
      <c r="C1516" t="str">
        <f t="shared" si="420"/>
        <v>3.1625099071402-103.409846345791i</v>
      </c>
      <c r="D1516" t="str">
        <f t="shared" si="421"/>
        <v>3.47812453555713-59.8637186321464i</v>
      </c>
      <c r="E1516" t="str">
        <f t="shared" si="422"/>
        <v>162.469490521167+0.198521662604579i</v>
      </c>
      <c r="F1516" t="str">
        <f t="shared" si="423"/>
        <v>2.90990983507348-561.772685613151i</v>
      </c>
      <c r="G1516" t="str">
        <f t="shared" si="424"/>
        <v>0.999999974282218-0.000160367644986639i</v>
      </c>
      <c r="H1516" t="str">
        <f t="shared" si="425"/>
        <v>470.94619243739+6.39770050260891i</v>
      </c>
      <c r="I1516" t="str">
        <f t="shared" si="426"/>
        <v>33.6119058834569-1791.10930622603i</v>
      </c>
      <c r="K1516" t="str">
        <f t="shared" si="427"/>
        <v>0.0106149651898005-0.000304569617871927i</v>
      </c>
      <c r="L1516" t="str">
        <f t="shared" si="428"/>
        <v>0.00025-1.76898485969675i</v>
      </c>
      <c r="M1516" t="str">
        <f t="shared" si="429"/>
        <v>0.0025-0.46826069815502i</v>
      </c>
      <c r="N1516">
        <f t="shared" si="430"/>
        <v>91.751690174643926</v>
      </c>
      <c r="O1516">
        <f t="shared" si="431"/>
        <v>40.295297812168734</v>
      </c>
      <c r="P1516" s="3">
        <f t="shared" si="432"/>
        <v>40.295297812168734</v>
      </c>
      <c r="Q1516" s="3">
        <f t="shared" si="433"/>
        <v>-88.248309825356074</v>
      </c>
      <c r="R1516">
        <f t="shared" si="434"/>
        <v>91.751690174643926</v>
      </c>
      <c r="S1516">
        <f t="shared" si="435"/>
        <v>0.26586775070867208</v>
      </c>
      <c r="T1516">
        <f t="shared" ref="T1516:T1579" si="437">P1516</f>
        <v>40.295297812168734</v>
      </c>
    </row>
    <row r="1517" spans="1:20" x14ac:dyDescent="0.25">
      <c r="A1517">
        <f t="shared" ref="A1517:A1580" si="438">2*PI()*B1517</f>
        <v>1676.8442310162548</v>
      </c>
      <c r="B1517">
        <f t="shared" si="436"/>
        <v>266.87804816136503</v>
      </c>
      <c r="C1517" t="str">
        <f t="shared" ref="C1517:C1580" si="439">IMPRODUCT(D1517,E1517,$C$40,,K1517,$C$41)</f>
        <v>3.16249196559256-103.018929391571i</v>
      </c>
      <c r="D1517" t="str">
        <f t="shared" ref="D1517:D1580" si="440">IMDIV(IMPRODUCT($C$37,$C$38,COMPLEX(1,A1517/$C$38)),IMSUM(-1*A1517*A1517/$C$39,COMPLEX(0,1*A1517)))</f>
        <v>3.47812453202066-59.6371073021978i</v>
      </c>
      <c r="E1517" t="str">
        <f t="shared" ref="E1517:E1580" si="441">IMDIV(IMPRODUCT(IMSUM(F1517,G1517),$C$29,H1517),IMSUM(1,I1517))</f>
        <v>162.469490192191+0.199276688555798i</v>
      </c>
      <c r="F1517" t="str">
        <f t="shared" ref="F1517:F1580" si="442">IMDIV(IMPRODUCT($C$14,$C$15,COMPLEX(1,A1517/$C$15)),IMSUM(-1*A1517*A1517/$C$16,COMPLEX(0,A1517)))</f>
        <v>2.90990983450365-559.646034236373i</v>
      </c>
      <c r="G1517" t="str">
        <f t="shared" ref="G1517:G1580" si="443">IMDIV(1,COMPLEX(1,A1517*$C$9*$C$10))</f>
        <v>0.999999974086391-0.000160977042006064i</v>
      </c>
      <c r="H1517" t="str">
        <f t="shared" ref="H1517:H1580" si="444">IMDIV($C$3,IMSUM(K1517,COMPLEX(0,$C$28*A1517)))</f>
        <v>470.948918872129+6.42198266418203i</v>
      </c>
      <c r="I1517" t="str">
        <f t="shared" ref="I1517:I1580" si="445">IMPRODUCT(F1517,$C$29,H1517,$C$31)</f>
        <v>33.6118494869244-1784.33824299461i</v>
      </c>
      <c r="K1517" t="str">
        <f t="shared" ref="K1517:K1580" si="446">IF($C$26&lt;=0,IMDIV(1,IMSUM(IMDIV(1,L1517),1/$C$18)),IMDIV(1,IMSUM(IMDIV(1,L1517),1/$C$18,IMDIV(1,M1517))))</f>
        <v>0.0106148888645265-0.000305724447729016i</v>
      </c>
      <c r="L1517" t="str">
        <f t="shared" ref="L1517:L1580" si="447">IMSUM($C$21/$C$22,IMDIV(1,COMPLEX(0,$C$20*$C$22*A1517)))</f>
        <v>0.00025-1.762288164671i</v>
      </c>
      <c r="M1517" t="str">
        <f t="shared" ref="M1517:M1580" si="448">IMSUM($C$25/$C$26,IMDIV(1,COMPLEX(0,$C$24*$C$26*A1517)))</f>
        <v>0.0025-0.466488043589382i</v>
      </c>
      <c r="N1517">
        <f t="shared" ref="N1517:N1580" si="449">ABS(R1517)</f>
        <v>91.758323026855592</v>
      </c>
      <c r="O1517">
        <f t="shared" ref="O1517:O1580" si="450">ABS(P1517)</f>
        <v>40.2624314097976</v>
      </c>
      <c r="P1517" s="3">
        <f t="shared" ref="P1517:P1580" si="451">20*LOG10(IMABS(C1517))</f>
        <v>40.2624314097976</v>
      </c>
      <c r="Q1517" s="3">
        <f t="shared" ref="Q1517:Q1580" si="452">IMARGUMENT(C1517)*180/PI()</f>
        <v>-88.241676973144408</v>
      </c>
      <c r="R1517">
        <f t="shared" ref="R1517:R1580" si="453">IF(Q1517&lt;0,Q1517+180,Q1517-180)</f>
        <v>91.758323026855592</v>
      </c>
      <c r="S1517">
        <f t="shared" ref="S1517:S1580" si="454">B1517/1000</f>
        <v>0.26687804816136501</v>
      </c>
      <c r="T1517">
        <f t="shared" si="437"/>
        <v>40.2624314097976</v>
      </c>
    </row>
    <row r="1518" spans="1:20" x14ac:dyDescent="0.25">
      <c r="A1518">
        <f t="shared" si="438"/>
        <v>1683.2162390941164</v>
      </c>
      <c r="B1518">
        <f t="shared" ref="B1518:B1581" si="455">B1517*(1+B$42)</f>
        <v>267.8921847443782</v>
      </c>
      <c r="C1518" t="str">
        <f t="shared" si="439"/>
        <v>3.16247388774261-102.629494390019i</v>
      </c>
      <c r="D1518" t="str">
        <f t="shared" si="440"/>
        <v>3.47812452845724-59.411353872059i</v>
      </c>
      <c r="E1518" t="str">
        <f t="shared" si="441"/>
        <v>162.469489861087+0.200034590958041i</v>
      </c>
      <c r="F1518" t="str">
        <f t="shared" si="442"/>
        <v>2.90990983392946-557.52743355568i</v>
      </c>
      <c r="G1518" t="str">
        <f t="shared" si="443"/>
        <v>0.999999973889074-0.000161588754733803i</v>
      </c>
      <c r="H1518" t="str">
        <f t="shared" si="444"/>
        <v>470.951666079243+6.44635676450272i</v>
      </c>
      <c r="I1518" t="str">
        <f t="shared" si="445"/>
        <v>33.611792659463-1777.5928481224i</v>
      </c>
      <c r="K1518" t="str">
        <f t="shared" si="446"/>
        <v>0.0106148119593637-0.000306883636977004i</v>
      </c>
      <c r="L1518" t="str">
        <f t="shared" si="447"/>
        <v>0.00025-1.75561682075214i</v>
      </c>
      <c r="M1518" t="str">
        <f t="shared" si="448"/>
        <v>0.0025-0.46472209961086i</v>
      </c>
      <c r="N1518">
        <f t="shared" si="449"/>
        <v>91.764980815040303</v>
      </c>
      <c r="O1518">
        <f t="shared" si="450"/>
        <v>40.229565594340301</v>
      </c>
      <c r="P1518" s="3">
        <f t="shared" si="451"/>
        <v>40.229565594340301</v>
      </c>
      <c r="Q1518" s="3">
        <f t="shared" si="452"/>
        <v>-88.235019184959697</v>
      </c>
      <c r="R1518">
        <f t="shared" si="453"/>
        <v>91.764980815040303</v>
      </c>
      <c r="S1518">
        <f t="shared" si="454"/>
        <v>0.2678921847443782</v>
      </c>
      <c r="T1518">
        <f t="shared" si="437"/>
        <v>40.229565594340301</v>
      </c>
    </row>
    <row r="1519" spans="1:20" x14ac:dyDescent="0.25">
      <c r="A1519">
        <f t="shared" si="438"/>
        <v>1689.6124608026739</v>
      </c>
      <c r="B1519">
        <f t="shared" si="455"/>
        <v>268.91017504640683</v>
      </c>
      <c r="C1519" t="str">
        <f t="shared" si="439"/>
        <v>3.16245567255742-102.24153573888i</v>
      </c>
      <c r="D1519" t="str">
        <f t="shared" si="440"/>
        <v>3.47812452486672-59.186455094192i</v>
      </c>
      <c r="E1519" t="str">
        <f t="shared" si="441"/>
        <v>162.469489527843+0.200795380825718i</v>
      </c>
      <c r="F1519" t="str">
        <f t="shared" si="442"/>
        <v>2.90990983335092-555.4168530943i</v>
      </c>
      <c r="G1519" t="str">
        <f t="shared" si="443"/>
        <v>0.999999973690254-0.000162202791969543i</v>
      </c>
      <c r="H1519" t="str">
        <f t="shared" si="444"/>
        <v>470.954434217077+6.4708231491132i</v>
      </c>
      <c r="I1519" t="str">
        <f t="shared" si="445"/>
        <v>33.611735397768-1770.87302457525i</v>
      </c>
      <c r="K1519" t="str">
        <f t="shared" si="446"/>
        <v>0.0106147344699164-0.000308047201850967i</v>
      </c>
      <c r="L1519" t="str">
        <f t="shared" si="447"/>
        <v>0.00025-1.74897073197065i</v>
      </c>
      <c r="M1519" t="str">
        <f t="shared" si="448"/>
        <v>0.0025-0.46296284081576i</v>
      </c>
      <c r="N1519">
        <f t="shared" si="449"/>
        <v>91.77166363089448</v>
      </c>
      <c r="O1519">
        <f t="shared" si="450"/>
        <v>40.196700370226075</v>
      </c>
      <c r="P1519" s="3">
        <f t="shared" si="451"/>
        <v>40.196700370226075</v>
      </c>
      <c r="Q1519" s="3">
        <f t="shared" si="452"/>
        <v>-88.22833636910552</v>
      </c>
      <c r="R1519">
        <f t="shared" si="453"/>
        <v>91.77166363089448</v>
      </c>
      <c r="S1519">
        <f t="shared" si="454"/>
        <v>0.26891017504640685</v>
      </c>
      <c r="T1519">
        <f t="shared" si="437"/>
        <v>40.196700370226075</v>
      </c>
    </row>
    <row r="1520" spans="1:20" x14ac:dyDescent="0.25">
      <c r="A1520">
        <f t="shared" si="438"/>
        <v>1696.0329881537243</v>
      </c>
      <c r="B1520">
        <f t="shared" si="455"/>
        <v>269.93203371158319</v>
      </c>
      <c r="C1520" t="str">
        <f t="shared" si="439"/>
        <v>3.16243731899599-101.855047857129i</v>
      </c>
      <c r="D1520" t="str">
        <f t="shared" si="440"/>
        <v>3.47812452124885-58.9624077333516i</v>
      </c>
      <c r="E1520" t="str">
        <f t="shared" si="441"/>
        <v>162.46948919245+0.201559069216053i</v>
      </c>
      <c r="F1520" t="str">
        <f t="shared" si="442"/>
        <v>2.90990983276798-553.314262490817i</v>
      </c>
      <c r="G1520" t="str">
        <f t="shared" si="443"/>
        <v>0.99999997348992-0.000162819162546409i</v>
      </c>
      <c r="H1520" t="str">
        <f t="shared" si="444"/>
        <v>470.957223445206+6.4953821648252i</v>
      </c>
      <c r="I1520" t="str">
        <f t="shared" si="445"/>
        <v>33.61167769851-1764.17867568689i</v>
      </c>
      <c r="K1520" t="str">
        <f t="shared" si="446"/>
        <v>0.0106146563917553-0.000309215158643903i</v>
      </c>
      <c r="L1520" t="str">
        <f t="shared" si="447"/>
        <v>0.00025-1.74234980272031i</v>
      </c>
      <c r="M1520" t="str">
        <f t="shared" si="448"/>
        <v>0.0025-0.461210241896554i</v>
      </c>
      <c r="N1520">
        <f t="shared" si="449"/>
        <v>91.778371566428191</v>
      </c>
      <c r="O1520">
        <f t="shared" si="450"/>
        <v>40.163835741916749</v>
      </c>
      <c r="P1520" s="3">
        <f t="shared" si="451"/>
        <v>40.163835741916749</v>
      </c>
      <c r="Q1520" s="3">
        <f t="shared" si="452"/>
        <v>-88.221628433571809</v>
      </c>
      <c r="R1520">
        <f t="shared" si="453"/>
        <v>91.778371566428191</v>
      </c>
      <c r="S1520">
        <f t="shared" si="454"/>
        <v>0.2699320337115832</v>
      </c>
      <c r="T1520">
        <f t="shared" si="437"/>
        <v>40.163835741916749</v>
      </c>
    </row>
    <row r="1521" spans="1:20" x14ac:dyDescent="0.25">
      <c r="A1521">
        <f t="shared" si="438"/>
        <v>1702.4779135087085</v>
      </c>
      <c r="B1521">
        <f t="shared" si="455"/>
        <v>270.95777543968723</v>
      </c>
      <c r="C1521" t="str">
        <f t="shared" si="439"/>
        <v>3.16241882600964-101.470025184901i</v>
      </c>
      <c r="D1521" t="str">
        <f t="shared" si="440"/>
        <v>3.47812451760342-58.7392085665414i</v>
      </c>
      <c r="E1521" t="str">
        <f t="shared" si="441"/>
        <v>162.469488854895+0.202325667229259i</v>
      </c>
      <c r="F1521" t="str">
        <f t="shared" si="442"/>
        <v>2.90990983218057-551.219631498758i</v>
      </c>
      <c r="G1521" t="str">
        <f t="shared" si="443"/>
        <v>0.99999997328806-0.000163437875331093i</v>
      </c>
      <c r="H1521" t="str">
        <f t="shared" si="444"/>
        <v>470.960033924401+6.52003415972358i</v>
      </c>
      <c r="I1521" t="str">
        <f t="shared" si="445"/>
        <v>33.6116195583326-1757.50970515747i</v>
      </c>
      <c r="K1521" t="str">
        <f t="shared" si="446"/>
        <v>0.0106145777204181-0.000310387523706918i</v>
      </c>
      <c r="L1521" t="str">
        <f t="shared" si="447"/>
        <v>0.00025-1.73575393775684i</v>
      </c>
      <c r="M1521" t="str">
        <f t="shared" si="448"/>
        <v>0.0025-0.459464277641516i</v>
      </c>
      <c r="N1521">
        <f t="shared" si="449"/>
        <v>91.78510471396622</v>
      </c>
      <c r="O1521">
        <f t="shared" si="450"/>
        <v>40.130971713907783</v>
      </c>
      <c r="P1521" s="3">
        <f t="shared" si="451"/>
        <v>40.130971713907783</v>
      </c>
      <c r="Q1521" s="3">
        <f t="shared" si="452"/>
        <v>-88.21489528603378</v>
      </c>
      <c r="R1521">
        <f t="shared" si="453"/>
        <v>91.78510471396622</v>
      </c>
      <c r="S1521">
        <f t="shared" si="454"/>
        <v>0.27095777543968724</v>
      </c>
      <c r="T1521">
        <f t="shared" si="437"/>
        <v>40.130971713907783</v>
      </c>
    </row>
    <row r="1522" spans="1:20" x14ac:dyDescent="0.25">
      <c r="A1522">
        <f t="shared" si="438"/>
        <v>1708.9473295800417</v>
      </c>
      <c r="B1522">
        <f t="shared" si="455"/>
        <v>271.98741498635803</v>
      </c>
      <c r="C1522" t="str">
        <f t="shared" si="439"/>
        <v>3.16240019254169-101.086462183409i</v>
      </c>
      <c r="D1522" t="str">
        <f t="shared" si="440"/>
        <v>3.47812451393024-58.5168543829668i</v>
      </c>
      <c r="E1522" t="str">
        <f t="shared" si="441"/>
        <v>162.469488515173+0.203095186008621i</v>
      </c>
      <c r="F1522" t="str">
        <f t="shared" si="442"/>
        <v>2.90990983158871-549.132929986159i</v>
      </c>
      <c r="G1522" t="str">
        <f t="shared" si="443"/>
        <v>0.999999973084664-0.000164058939223982i</v>
      </c>
      <c r="H1522" t="str">
        <f t="shared" si="444"/>
        <v>470.962865816676+6.5447794831713i</v>
      </c>
      <c r="I1522" t="str">
        <f t="shared" si="445"/>
        <v>33.6115609738558-1750.86601705227i</v>
      </c>
      <c r="K1522" t="str">
        <f t="shared" si="446"/>
        <v>0.0106144984514085-0.000311564313449399i</v>
      </c>
      <c r="L1522" t="str">
        <f t="shared" si="447"/>
        <v>0.00025-1.72918304219649i</v>
      </c>
      <c r="M1522" t="str">
        <f t="shared" si="448"/>
        <v>0.0025-0.457724922934364i</v>
      </c>
      <c r="N1522">
        <f t="shared" si="449"/>
        <v>91.791863166148431</v>
      </c>
      <c r="O1522">
        <f t="shared" si="450"/>
        <v>40.098108290728405</v>
      </c>
      <c r="P1522" s="3">
        <f t="shared" si="451"/>
        <v>40.098108290728405</v>
      </c>
      <c r="Q1522" s="3">
        <f t="shared" si="452"/>
        <v>-88.208136833851569</v>
      </c>
      <c r="R1522">
        <f t="shared" si="453"/>
        <v>91.791863166148431</v>
      </c>
      <c r="S1522">
        <f t="shared" si="454"/>
        <v>0.27198741498635803</v>
      </c>
      <c r="T1522">
        <f t="shared" si="437"/>
        <v>40.098108290728405</v>
      </c>
    </row>
    <row r="1523" spans="1:20" x14ac:dyDescent="0.25">
      <c r="A1523">
        <f t="shared" si="438"/>
        <v>1715.4413294324456</v>
      </c>
      <c r="B1523">
        <f t="shared" si="455"/>
        <v>273.02096716330618</v>
      </c>
      <c r="C1523" t="str">
        <f t="shared" si="439"/>
        <v>3.16238141752741-100.704353334856i</v>
      </c>
      <c r="D1523" t="str">
        <f t="shared" si="440"/>
        <v>3.47812451022908-58.2953419839877i</v>
      </c>
      <c r="E1523" t="str">
        <f t="shared" si="441"/>
        <v>162.469488173267+0.203867636740905i</v>
      </c>
      <c r="F1523" t="str">
        <f t="shared" si="442"/>
        <v>2.90990983099232-547.054127935113i</v>
      </c>
      <c r="G1523" t="str">
        <f t="shared" si="443"/>
        <v>0.999999972879719-0.000164682363159283i</v>
      </c>
      <c r="H1523" t="str">
        <f t="shared" si="444"/>
        <v>470.96571928528+6.56961848581324i</v>
      </c>
      <c r="I1523" t="str">
        <f t="shared" si="445"/>
        <v>33.6115019416718-1744.24751580029i</v>
      </c>
      <c r="K1523" t="str">
        <f t="shared" si="446"/>
        <v>0.0106144185801963-0.000312745544339185i</v>
      </c>
      <c r="L1523" t="str">
        <f t="shared" si="447"/>
        <v>0.00025-1.72263702151473i</v>
      </c>
      <c r="M1523" t="str">
        <f t="shared" si="448"/>
        <v>0.0025-0.4559921527539i</v>
      </c>
      <c r="N1523">
        <f t="shared" si="449"/>
        <v>91.79864701593101</v>
      </c>
      <c r="O1523">
        <f t="shared" si="450"/>
        <v>40.065245476941136</v>
      </c>
      <c r="P1523" s="3">
        <f t="shared" si="451"/>
        <v>40.065245476941136</v>
      </c>
      <c r="Q1523" s="3">
        <f t="shared" si="452"/>
        <v>-88.20135298406899</v>
      </c>
      <c r="R1523">
        <f t="shared" si="453"/>
        <v>91.79864701593101</v>
      </c>
      <c r="S1523">
        <f t="shared" si="454"/>
        <v>0.27302096716330621</v>
      </c>
      <c r="T1523">
        <f t="shared" si="437"/>
        <v>40.065245476941136</v>
      </c>
    </row>
    <row r="1524" spans="1:20" x14ac:dyDescent="0.25">
      <c r="A1524">
        <f t="shared" si="438"/>
        <v>1721.9600064842891</v>
      </c>
      <c r="B1524">
        <f t="shared" si="455"/>
        <v>274.05844683852678</v>
      </c>
      <c r="C1524" t="str">
        <f t="shared" si="439"/>
        <v>3.16236249989437-100.323693142372i</v>
      </c>
      <c r="D1524" t="str">
        <f t="shared" si="440"/>
        <v>3.47812450649976-58.0746681830746i</v>
      </c>
      <c r="E1524" t="str">
        <f t="shared" si="441"/>
        <v>162.469487829171+0.204643030656253i</v>
      </c>
      <c r="F1524" t="str">
        <f t="shared" si="442"/>
        <v>2.90990983039142-544.983195441359i</v>
      </c>
      <c r="G1524" t="str">
        <f t="shared" si="443"/>
        <v>0.999999972673213-0.000165308156105151i</v>
      </c>
      <c r="H1524" t="str">
        <f t="shared" si="444"/>
        <v>470.968594494694+6.5945515195805i</v>
      </c>
      <c r="I1524" t="str">
        <f t="shared" si="445"/>
        <v>33.6114424583461-1737.65410619278i</v>
      </c>
      <c r="K1524" t="str">
        <f t="shared" si="446"/>
        <v>0.0106143381022175-0.000313931232902757i</v>
      </c>
      <c r="L1524" t="str">
        <f t="shared" si="447"/>
        <v>0.00025-1.71611578154487i</v>
      </c>
      <c r="M1524" t="str">
        <f t="shared" si="448"/>
        <v>0.0025-0.454265942173639i</v>
      </c>
      <c r="N1524">
        <f t="shared" si="449"/>
        <v>91.805456356587086</v>
      </c>
      <c r="O1524">
        <f t="shared" si="450"/>
        <v>40.032383277143417</v>
      </c>
      <c r="P1524" s="3">
        <f t="shared" si="451"/>
        <v>40.032383277143417</v>
      </c>
      <c r="Q1524" s="3">
        <f t="shared" si="452"/>
        <v>-88.194543643412914</v>
      </c>
      <c r="R1524">
        <f t="shared" si="453"/>
        <v>91.805456356587086</v>
      </c>
      <c r="S1524">
        <f t="shared" si="454"/>
        <v>0.27405844683852676</v>
      </c>
      <c r="T1524">
        <f t="shared" si="437"/>
        <v>40.032383277143417</v>
      </c>
    </row>
    <row r="1525" spans="1:20" x14ac:dyDescent="0.25">
      <c r="A1525">
        <f t="shared" si="438"/>
        <v>1728.5034545089295</v>
      </c>
      <c r="B1525">
        <f t="shared" si="455"/>
        <v>275.09986893651319</v>
      </c>
      <c r="C1525" t="str">
        <f t="shared" si="439"/>
        <v>3.16234343856171-99.9444761299164i</v>
      </c>
      <c r="D1525" t="str">
        <f t="shared" si="440"/>
        <v>3.47812450274203-57.8548298057601i</v>
      </c>
      <c r="E1525" t="str">
        <f t="shared" si="441"/>
        <v>162.469487482873+0.205421379028587i</v>
      </c>
      <c r="F1525" t="str">
        <f t="shared" si="442"/>
        <v>2.90990982978593-542.920102713834i</v>
      </c>
      <c r="G1525" t="str">
        <f t="shared" si="443"/>
        <v>0.999999972465135-0.000165936327063822i</v>
      </c>
      <c r="H1525" t="str">
        <f t="shared" si="444"/>
        <v>470.971491610671+6.61957893769533i</v>
      </c>
      <c r="I1525" t="str">
        <f t="shared" si="445"/>
        <v>33.6113825204185-1731.08569338202i</v>
      </c>
      <c r="K1525" t="str">
        <f t="shared" si="446"/>
        <v>0.0106142570128732-0.000315121395725404i</v>
      </c>
      <c r="L1525" t="str">
        <f t="shared" si="447"/>
        <v>0.00025-1.70961922847665i</v>
      </c>
      <c r="M1525" t="str">
        <f t="shared" si="448"/>
        <v>0.0025-0.452546266361466i</v>
      </c>
      <c r="N1525">
        <f t="shared" si="449"/>
        <v>91.812291281707445</v>
      </c>
      <c r="O1525">
        <f t="shared" si="450"/>
        <v>39.99952169596628</v>
      </c>
      <c r="P1525" s="3">
        <f t="shared" si="451"/>
        <v>39.99952169596628</v>
      </c>
      <c r="Q1525" s="3">
        <f t="shared" si="452"/>
        <v>-88.187708718292555</v>
      </c>
      <c r="R1525">
        <f t="shared" si="453"/>
        <v>91.812291281707445</v>
      </c>
      <c r="S1525">
        <f t="shared" si="454"/>
        <v>0.27509986893651317</v>
      </c>
      <c r="T1525">
        <f t="shared" si="437"/>
        <v>39.99952169596628</v>
      </c>
    </row>
    <row r="1526" spans="1:20" x14ac:dyDescent="0.25">
      <c r="A1526">
        <f t="shared" si="438"/>
        <v>1735.0717676360634</v>
      </c>
      <c r="B1526">
        <f t="shared" si="455"/>
        <v>276.14524843847192</v>
      </c>
      <c r="C1526" t="str">
        <f t="shared" si="439"/>
        <v>3.16232423244053-99.5666968422115i</v>
      </c>
      <c r="D1526" t="str">
        <f t="shared" si="440"/>
        <v>3.4781244989557-57.6358236895958i</v>
      </c>
      <c r="E1526" t="str">
        <f t="shared" si="441"/>
        <v>162.469487134363+0.206202693175622i</v>
      </c>
      <c r="F1526" t="str">
        <f t="shared" si="442"/>
        <v>2.90990982917584-540.86482007426i</v>
      </c>
      <c r="G1526" t="str">
        <f t="shared" si="443"/>
        <v>0.999999972255472-0.000166566885071742i</v>
      </c>
      <c r="H1526" t="str">
        <f t="shared" si="444"/>
        <v>470.974410800224+6.64470109467509i</v>
      </c>
      <c r="I1526" t="str">
        <f t="shared" si="445"/>
        <v>33.6113221244023-1724.54218287987i</v>
      </c>
      <c r="K1526" t="str">
        <f t="shared" si="446"/>
        <v>0.01061417530753-0.000316316049451413i</v>
      </c>
      <c r="L1526" t="str">
        <f t="shared" si="447"/>
        <v>0.00025-1.703147268855i</v>
      </c>
      <c r="M1526" t="str">
        <f t="shared" si="448"/>
        <v>0.0025-0.450833100579266i</v>
      </c>
      <c r="N1526">
        <f t="shared" si="449"/>
        <v>91.819151885201364</v>
      </c>
      <c r="O1526">
        <f t="shared" si="450"/>
        <v>39.966660738075689</v>
      </c>
      <c r="P1526" s="3">
        <f t="shared" si="451"/>
        <v>39.966660738075689</v>
      </c>
      <c r="Q1526" s="3">
        <f t="shared" si="452"/>
        <v>-88.180848114798636</v>
      </c>
      <c r="R1526">
        <f t="shared" si="453"/>
        <v>91.819151885201364</v>
      </c>
      <c r="S1526">
        <f t="shared" si="454"/>
        <v>0.27614524843847194</v>
      </c>
      <c r="T1526">
        <f t="shared" si="437"/>
        <v>39.966660738075689</v>
      </c>
    </row>
    <row r="1527" spans="1:20" x14ac:dyDescent="0.25">
      <c r="A1527">
        <f t="shared" si="438"/>
        <v>1741.6650403530805</v>
      </c>
      <c r="B1527">
        <f t="shared" si="455"/>
        <v>277.19460038253811</v>
      </c>
      <c r="C1527" t="str">
        <f t="shared" si="439"/>
        <v>3.16230488043378-99.1903498446615i</v>
      </c>
      <c r="D1527" t="str">
        <f t="shared" si="440"/>
        <v>3.47812449514052-57.4176466841048i</v>
      </c>
      <c r="E1527" t="str">
        <f t="shared" si="441"/>
        <v>162.469486783631+0.206986984459157i</v>
      </c>
      <c r="F1527" t="str">
        <f t="shared" si="442"/>
        <v>2.90990982856109-538.817317956702i</v>
      </c>
      <c r="G1527" t="str">
        <f t="shared" si="443"/>
        <v>0.999999972044213-0.000167199839199693i</v>
      </c>
      <c r="H1527" t="str">
        <f t="shared" si="444"/>
        <v>470.977352231633+6.66991834633659i</v>
      </c>
      <c r="I1527" t="str">
        <f t="shared" si="445"/>
        <v>33.6112612667829-1718.02348055639i</v>
      </c>
      <c r="K1527" t="str">
        <f t="shared" si="446"/>
        <v>0.0106140929815197-0.000317515210784241i</v>
      </c>
      <c r="L1527" t="str">
        <f t="shared" si="447"/>
        <v>0.00025-1.69669980957861i</v>
      </c>
      <c r="M1527" t="str">
        <f t="shared" si="448"/>
        <v>0.0025-0.449126420182571i</v>
      </c>
      <c r="N1527">
        <f t="shared" si="449"/>
        <v>91.826038261297583</v>
      </c>
      <c r="O1527">
        <f t="shared" si="450"/>
        <v>39.933800408172516</v>
      </c>
      <c r="P1527" s="3">
        <f t="shared" si="451"/>
        <v>39.933800408172516</v>
      </c>
      <c r="Q1527" s="3">
        <f t="shared" si="452"/>
        <v>-88.173961738702417</v>
      </c>
      <c r="R1527">
        <f t="shared" si="453"/>
        <v>91.826038261297583</v>
      </c>
      <c r="S1527">
        <f t="shared" si="454"/>
        <v>0.27719460038253813</v>
      </c>
      <c r="T1527">
        <f t="shared" si="437"/>
        <v>39.933800408172516</v>
      </c>
    </row>
    <row r="1528" spans="1:20" x14ac:dyDescent="0.25">
      <c r="A1528">
        <f t="shared" si="438"/>
        <v>1748.2833675064221</v>
      </c>
      <c r="B1528">
        <f t="shared" si="455"/>
        <v>278.24793986399175</v>
      </c>
      <c r="C1528" t="str">
        <f t="shared" si="439"/>
        <v>3.16228538143603-98.8154297232707i</v>
      </c>
      <c r="D1528" t="str">
        <f t="shared" si="440"/>
        <v>3.4781244912963-57.200295650738i</v>
      </c>
      <c r="E1528" t="str">
        <f t="shared" si="441"/>
        <v>162.469486430666+0.207774264285184i</v>
      </c>
      <c r="F1528" t="str">
        <f t="shared" si="442"/>
        <v>2.90990982794167-536.777566907158i</v>
      </c>
      <c r="G1528" t="str">
        <f t="shared" si="443"/>
        <v>0.999999971831345-0.000167835198552925i</v>
      </c>
      <c r="H1528" t="str">
        <f t="shared" si="444"/>
        <v>470.980316074476+6.69523104980079i</v>
      </c>
      <c r="I1528" t="str">
        <f t="shared" si="445"/>
        <v>33.61119994402-1711.52949263858i</v>
      </c>
      <c r="K1528" t="str">
        <f t="shared" si="446"/>
        <v>0.0106140100301386-0.000318718896486691i</v>
      </c>
      <c r="L1528" t="str">
        <f t="shared" si="447"/>
        <v>0.00025-1.69027675789859i</v>
      </c>
      <c r="M1528" t="str">
        <f t="shared" si="448"/>
        <v>0.0025-0.447426200620215i</v>
      </c>
      <c r="N1528">
        <f t="shared" si="449"/>
        <v>91.832950504544769</v>
      </c>
      <c r="O1528">
        <f t="shared" si="450"/>
        <v>39.900940710992543</v>
      </c>
      <c r="P1528" s="3">
        <f t="shared" si="451"/>
        <v>39.900940710992543</v>
      </c>
      <c r="Q1528" s="3">
        <f t="shared" si="452"/>
        <v>-88.167049495455231</v>
      </c>
      <c r="R1528">
        <f t="shared" si="453"/>
        <v>91.832950504544769</v>
      </c>
      <c r="S1528">
        <f t="shared" si="454"/>
        <v>0.27824793986399177</v>
      </c>
      <c r="T1528">
        <f t="shared" si="437"/>
        <v>39.900940710992543</v>
      </c>
    </row>
    <row r="1529" spans="1:20" x14ac:dyDescent="0.25">
      <c r="A1529">
        <f t="shared" si="438"/>
        <v>1754.9268443029466</v>
      </c>
      <c r="B1529">
        <f t="shared" si="455"/>
        <v>279.30528203547493</v>
      </c>
      <c r="C1529" t="str">
        <f t="shared" si="439"/>
        <v>3.16226573433359-98.4419310845684i</v>
      </c>
      <c r="D1529" t="str">
        <f t="shared" si="440"/>
        <v>3.4781244874228-56.9837674628273i</v>
      </c>
      <c r="E1529" t="str">
        <f t="shared" si="441"/>
        <v>162.469486075457+0.208564544104149i</v>
      </c>
      <c r="F1529" t="str">
        <f t="shared" si="442"/>
        <v>2.90990982731751-534.74553758312i</v>
      </c>
      <c r="G1529" t="str">
        <f t="shared" si="443"/>
        <v>0.999999971616857-0.00016847297227129i</v>
      </c>
      <c r="H1529" t="str">
        <f t="shared" si="444"/>
        <v>470.983302499618+6.7206395634969i</v>
      </c>
      <c r="I1529" t="str">
        <f t="shared" si="445"/>
        <v>33.6111381525447-1705.06012570893i</v>
      </c>
      <c r="K1529" t="str">
        <f t="shared" si="446"/>
        <v>0.0106139264486477-0.000319927123381096i</v>
      </c>
      <c r="L1529" t="str">
        <f t="shared" si="447"/>
        <v>0.00025-1.68387802141721i</v>
      </c>
      <c r="M1529" t="str">
        <f t="shared" si="448"/>
        <v>0.0025-0.445732417433965i</v>
      </c>
      <c r="N1529">
        <f t="shared" si="449"/>
        <v>91.839888709812627</v>
      </c>
      <c r="O1529">
        <f t="shared" si="450"/>
        <v>39.868081651306923</v>
      </c>
      <c r="P1529" s="3">
        <f t="shared" si="451"/>
        <v>39.868081651306923</v>
      </c>
      <c r="Q1529" s="3">
        <f t="shared" si="452"/>
        <v>-88.160111290187373</v>
      </c>
      <c r="R1529">
        <f t="shared" si="453"/>
        <v>91.839888709812627</v>
      </c>
      <c r="S1529">
        <f t="shared" si="454"/>
        <v>0.27930528203547494</v>
      </c>
      <c r="T1529">
        <f t="shared" si="437"/>
        <v>39.868081651306923</v>
      </c>
    </row>
    <row r="1530" spans="1:20" x14ac:dyDescent="0.25">
      <c r="A1530">
        <f t="shared" si="438"/>
        <v>1761.5955663112979</v>
      </c>
      <c r="B1530">
        <f t="shared" si="455"/>
        <v>280.36664210720977</v>
      </c>
      <c r="C1530" t="str">
        <f t="shared" si="439"/>
        <v>3.1622459380044-98.0698485555347i</v>
      </c>
      <c r="D1530" t="str">
        <f t="shared" si="440"/>
        <v>3.47812448351981-56.7680590055427i</v>
      </c>
      <c r="E1530" t="str">
        <f t="shared" si="441"/>
        <v>162.469485717995+0.209357835410998i</v>
      </c>
      <c r="F1530" t="str">
        <f t="shared" si="442"/>
        <v>2.90990982668862-532.721200753171i</v>
      </c>
      <c r="G1530" t="str">
        <f t="shared" si="443"/>
        <v>0.999999971400735-0.000169113169529373i</v>
      </c>
      <c r="H1530" t="str">
        <f t="shared" si="444"/>
        <v>470.986311679225+6.7461442471666i</v>
      </c>
      <c r="I1530" t="str">
        <f t="shared" si="445"/>
        <v>33.6110758887604-1698.61528670414i</v>
      </c>
      <c r="K1530" t="str">
        <f t="shared" si="446"/>
        <v>0.0106138422322723-0.000321139908349492i</v>
      </c>
      <c r="L1530" t="str">
        <f t="shared" si="447"/>
        <v>0.00025-1.67750350808648i</v>
      </c>
      <c r="M1530" t="str">
        <f t="shared" si="448"/>
        <v>0.0025-0.444045046258185i</v>
      </c>
      <c r="N1530">
        <f t="shared" si="449"/>
        <v>91.846852972292496</v>
      </c>
      <c r="O1530">
        <f t="shared" si="450"/>
        <v>39.835223233922761</v>
      </c>
      <c r="P1530" s="3">
        <f t="shared" si="451"/>
        <v>39.835223233922761</v>
      </c>
      <c r="Q1530" s="3">
        <f t="shared" si="452"/>
        <v>-88.153147027707504</v>
      </c>
      <c r="R1530">
        <f t="shared" si="453"/>
        <v>91.846852972292496</v>
      </c>
      <c r="S1530">
        <f t="shared" si="454"/>
        <v>0.2803666421072098</v>
      </c>
      <c r="T1530">
        <f t="shared" si="437"/>
        <v>39.835223233922761</v>
      </c>
    </row>
    <row r="1531" spans="1:20" x14ac:dyDescent="0.25">
      <c r="A1531">
        <f t="shared" si="438"/>
        <v>1768.2896294632808</v>
      </c>
      <c r="B1531">
        <f t="shared" si="455"/>
        <v>281.43203534721715</v>
      </c>
      <c r="C1531" t="str">
        <f t="shared" si="439"/>
        <v>3.16222599131787-97.6991767835156i</v>
      </c>
      <c r="D1531" t="str">
        <f t="shared" si="440"/>
        <v>3.47812447958711-56.5531671758453i</v>
      </c>
      <c r="E1531" t="str">
        <f t="shared" si="441"/>
        <v>162.469485358269+0.210154149745489i</v>
      </c>
      <c r="F1531" t="str">
        <f t="shared" si="442"/>
        <v>2.90990982605494-530.704527296542i</v>
      </c>
      <c r="G1531" t="str">
        <f t="shared" si="443"/>
        <v>0.999999971182968-0.000169755799536616i</v>
      </c>
      <c r="H1531" t="str">
        <f t="shared" si="444"/>
        <v>470.989343786783+6.77174546186929i</v>
      </c>
      <c r="I1531" t="str">
        <f t="shared" si="445"/>
        <v>33.6110131490439-1692.19488291374i</v>
      </c>
      <c r="K1531" t="str">
        <f t="shared" si="446"/>
        <v>0.0106137573762016-0.000322357268333807i</v>
      </c>
      <c r="L1531" t="str">
        <f t="shared" si="447"/>
        <v>0.00025-1.67115312620689i</v>
      </c>
      <c r="M1531" t="str">
        <f t="shared" si="448"/>
        <v>0.0025-0.442364062819471i</v>
      </c>
      <c r="N1531">
        <f t="shared" si="449"/>
        <v>91.853843387498159</v>
      </c>
      <c r="O1531">
        <f t="shared" si="450"/>
        <v>39.802365463682683</v>
      </c>
      <c r="P1531" s="3">
        <f t="shared" si="451"/>
        <v>39.802365463682683</v>
      </c>
      <c r="Q1531" s="3">
        <f t="shared" si="452"/>
        <v>-88.146156612501841</v>
      </c>
      <c r="R1531">
        <f t="shared" si="453"/>
        <v>91.853843387498159</v>
      </c>
      <c r="S1531">
        <f t="shared" si="454"/>
        <v>0.28143203534721717</v>
      </c>
      <c r="T1531">
        <f t="shared" si="437"/>
        <v>39.802365463682683</v>
      </c>
    </row>
    <row r="1532" spans="1:20" x14ac:dyDescent="0.25">
      <c r="A1532">
        <f t="shared" si="438"/>
        <v>1775.0091300552413</v>
      </c>
      <c r="B1532">
        <f t="shared" si="455"/>
        <v>282.50147708153656</v>
      </c>
      <c r="C1532" t="str">
        <f t="shared" si="439"/>
        <v>3.16220589313497-97.329910436152i</v>
      </c>
      <c r="D1532" t="str">
        <f t="shared" si="440"/>
        <v>3.47812447562446-56.3390888824438i</v>
      </c>
      <c r="E1532" t="str">
        <f t="shared" si="441"/>
        <v>162.46948499627+0.210953498692321i</v>
      </c>
      <c r="F1532" t="str">
        <f t="shared" si="442"/>
        <v>2.90990982541644-528.695488202707i</v>
      </c>
      <c r="G1532" t="str">
        <f t="shared" si="443"/>
        <v>0.999999970963542-0.000170400871537465i</v>
      </c>
      <c r="H1532" t="str">
        <f t="shared" si="444"/>
        <v>470.992398997101+6.7974435699856i</v>
      </c>
      <c r="I1532" t="str">
        <f t="shared" si="445"/>
        <v>33.6109499297428-1685.79882197879i</v>
      </c>
      <c r="K1532" t="str">
        <f t="shared" si="446"/>
        <v>0.0106136718755886-0.00032357922033603i</v>
      </c>
      <c r="L1532" t="str">
        <f t="shared" si="447"/>
        <v>0.00025-1.66482678442607i</v>
      </c>
      <c r="M1532" t="str">
        <f t="shared" si="448"/>
        <v>0.0025-0.440689442936313i</v>
      </c>
      <c r="N1532">
        <f t="shared" si="449"/>
        <v>91.860860051266656</v>
      </c>
      <c r="O1532">
        <f t="shared" si="450"/>
        <v>39.769508345465646</v>
      </c>
      <c r="P1532" s="3">
        <f t="shared" si="451"/>
        <v>39.769508345465646</v>
      </c>
      <c r="Q1532" s="3">
        <f t="shared" si="452"/>
        <v>-88.139139948733344</v>
      </c>
      <c r="R1532">
        <f t="shared" si="453"/>
        <v>91.860860051266656</v>
      </c>
      <c r="S1532">
        <f t="shared" si="454"/>
        <v>0.28250147708153656</v>
      </c>
      <c r="T1532">
        <f t="shared" si="437"/>
        <v>39.769508345465646</v>
      </c>
    </row>
    <row r="1533" spans="1:20" x14ac:dyDescent="0.25">
      <c r="A1533">
        <f t="shared" si="438"/>
        <v>1781.7541647494511</v>
      </c>
      <c r="B1533">
        <f t="shared" si="455"/>
        <v>283.57498269444642</v>
      </c>
      <c r="C1533" t="str">
        <f t="shared" si="439"/>
        <v>3.162185642308-96.9620442012995i</v>
      </c>
      <c r="D1533" t="str">
        <f t="shared" si="440"/>
        <v>3.47812447163164-56.1258210457503i</v>
      </c>
      <c r="E1533" t="str">
        <f t="shared" si="441"/>
        <v>162.469484631986+0.211755893881322i</v>
      </c>
      <c r="F1533" t="str">
        <f t="shared" si="442"/>
        <v>2.90990982477307-526.694054570967i</v>
      </c>
      <c r="G1533" t="str">
        <f t="shared" si="443"/>
        <v>0.999999970742446-0.000171048394811489i</v>
      </c>
      <c r="H1533" t="str">
        <f t="shared" si="444"/>
        <v>470.99547748632+6.82323893522222i</v>
      </c>
      <c r="I1533" t="str">
        <f t="shared" si="445"/>
        <v>33.6108862271766-1679.42701189054i</v>
      </c>
      <c r="K1533" t="str">
        <f t="shared" si="446"/>
        <v>0.0106135857255497-0.000324805781418391i</v>
      </c>
      <c r="L1533" t="str">
        <f t="shared" si="447"/>
        <v>0.00025-1.65852439173747i</v>
      </c>
      <c r="M1533" t="str">
        <f t="shared" si="448"/>
        <v>0.0025-0.439021162518741i</v>
      </c>
      <c r="N1533">
        <f t="shared" si="449"/>
        <v>91.867903059759101</v>
      </c>
      <c r="O1533">
        <f t="shared" si="450"/>
        <v>39.736651884186912</v>
      </c>
      <c r="P1533" s="3">
        <f t="shared" si="451"/>
        <v>39.736651884186912</v>
      </c>
      <c r="Q1533" s="3">
        <f t="shared" si="452"/>
        <v>-88.132096940240899</v>
      </c>
      <c r="R1533">
        <f t="shared" si="453"/>
        <v>91.867903059759101</v>
      </c>
      <c r="S1533">
        <f t="shared" si="454"/>
        <v>0.28357498269444642</v>
      </c>
      <c r="T1533">
        <f t="shared" si="437"/>
        <v>39.736651884186912</v>
      </c>
    </row>
    <row r="1534" spans="1:20" x14ac:dyDescent="0.25">
      <c r="A1534">
        <f t="shared" si="438"/>
        <v>1788.5248305754992</v>
      </c>
      <c r="B1534">
        <f t="shared" si="455"/>
        <v>284.65256762868535</v>
      </c>
      <c r="C1534" t="str">
        <f t="shared" si="439"/>
        <v>3.16216523768058-96.5955727869537i</v>
      </c>
      <c r="D1534" t="str">
        <f t="shared" si="440"/>
        <v>3.4781244676084-55.9133605978353i</v>
      </c>
      <c r="E1534" t="str">
        <f t="shared" si="441"/>
        <v>162.469484265408+0.212561346987635i</v>
      </c>
      <c r="F1534" t="str">
        <f t="shared" si="442"/>
        <v>2.90990982412479-524.700197610024i</v>
      </c>
      <c r="G1534" t="str">
        <f t="shared" si="443"/>
        <v>0.999999970519666-0.000171698378673522i</v>
      </c>
      <c r="H1534" t="str">
        <f t="shared" si="444"/>
        <v>470.998579431935+6.84913192261667i</v>
      </c>
      <c r="I1534" t="str">
        <f t="shared" si="445"/>
        <v>33.6108220376375-1673.07936098912i</v>
      </c>
      <c r="K1534" t="str">
        <f t="shared" si="446"/>
        <v>0.0106134989211644-0.000326036968703549i</v>
      </c>
      <c r="L1534" t="str">
        <f t="shared" si="447"/>
        <v>0.00025-1.65224585747905i</v>
      </c>
      <c r="M1534" t="str">
        <f t="shared" si="448"/>
        <v>0.0025-0.437359197567983i</v>
      </c>
      <c r="N1534">
        <f t="shared" si="449"/>
        <v>91.874972509461386</v>
      </c>
      <c r="O1534">
        <f t="shared" si="450"/>
        <v>39.703796084798412</v>
      </c>
      <c r="P1534" s="3">
        <f t="shared" si="451"/>
        <v>39.703796084798412</v>
      </c>
      <c r="Q1534" s="3">
        <f t="shared" si="452"/>
        <v>-88.125027490538614</v>
      </c>
      <c r="R1534">
        <f t="shared" si="453"/>
        <v>91.874972509461386</v>
      </c>
      <c r="S1534">
        <f t="shared" si="454"/>
        <v>0.28465256762868535</v>
      </c>
      <c r="T1534">
        <f t="shared" si="437"/>
        <v>39.703796084798412</v>
      </c>
    </row>
    <row r="1535" spans="1:20" x14ac:dyDescent="0.25">
      <c r="A1535">
        <f t="shared" si="438"/>
        <v>1795.3212249316862</v>
      </c>
      <c r="B1535">
        <f t="shared" si="455"/>
        <v>285.73424738567434</v>
      </c>
      <c r="C1535" t="str">
        <f t="shared" si="439"/>
        <v>3.16214467808779-96.2304909211752i</v>
      </c>
      <c r="D1535" t="str">
        <f t="shared" si="440"/>
        <v>3.47812446355453-55.7017044823839i</v>
      </c>
      <c r="E1535" t="str">
        <f t="shared" si="441"/>
        <v>162.469483896525+0.213369869731862i</v>
      </c>
      <c r="F1535" t="str">
        <f t="shared" si="442"/>
        <v>2.90990982347158-522.713888637579i</v>
      </c>
      <c r="G1535" t="str">
        <f t="shared" si="443"/>
        <v>0.99999997029519-0.000172350832473793i</v>
      </c>
      <c r="H1535" t="str">
        <f t="shared" si="444"/>
        <v>471.001705012778+6.87512289854102i</v>
      </c>
      <c r="I1535" t="str">
        <f t="shared" si="445"/>
        <v>33.6107573573874-1666.75577796216i</v>
      </c>
      <c r="K1535" t="str">
        <f t="shared" si="446"/>
        <v>0.0106134114574754-0.000327272799374763i</v>
      </c>
      <c r="L1535" t="str">
        <f t="shared" si="447"/>
        <v>0.00025-1.64599109133199i</v>
      </c>
      <c r="M1535" t="str">
        <f t="shared" si="448"/>
        <v>0.0025-0.435703524176114i</v>
      </c>
      <c r="N1535">
        <f t="shared" si="449"/>
        <v>91.882068497184989</v>
      </c>
      <c r="O1535">
        <f t="shared" si="450"/>
        <v>39.670940952289179</v>
      </c>
      <c r="P1535" s="3">
        <f t="shared" si="451"/>
        <v>39.670940952289179</v>
      </c>
      <c r="Q1535" s="3">
        <f t="shared" si="452"/>
        <v>-88.117931502815011</v>
      </c>
      <c r="R1535">
        <f t="shared" si="453"/>
        <v>91.882068497184989</v>
      </c>
      <c r="S1535">
        <f t="shared" si="454"/>
        <v>0.28573424738567432</v>
      </c>
      <c r="T1535">
        <f t="shared" si="437"/>
        <v>39.670940952289179</v>
      </c>
    </row>
    <row r="1536" spans="1:20" x14ac:dyDescent="0.25">
      <c r="A1536">
        <f t="shared" si="438"/>
        <v>1802.1434455864267</v>
      </c>
      <c r="B1536">
        <f t="shared" si="455"/>
        <v>286.82003752573991</v>
      </c>
      <c r="C1536" t="str">
        <f t="shared" si="439"/>
        <v>3.16212396235578-95.8667933520109i</v>
      </c>
      <c r="D1536" t="str">
        <f t="shared" si="440"/>
        <v>3.4781244594698-55.4908496546519i</v>
      </c>
      <c r="E1536" t="str">
        <f t="shared" si="441"/>
        <v>162.469483525328+0.214181473880338i</v>
      </c>
      <c r="F1536" t="str">
        <f t="shared" si="442"/>
        <v>2.9099098228134-520.73509907991i</v>
      </c>
      <c r="G1536" t="str">
        <f t="shared" si="443"/>
        <v>0.999999970069004-0.000173005765598062i</v>
      </c>
      <c r="H1536" t="str">
        <f t="shared" si="444"/>
        <v>471.004854409066+6.90121223070714i</v>
      </c>
      <c r="I1536" t="str">
        <f t="shared" si="445"/>
        <v>33.6106921826608-1660.45617184357i</v>
      </c>
      <c r="K1536" t="str">
        <f t="shared" si="446"/>
        <v>0.0106133233294877-0.000328513290676075i</v>
      </c>
      <c r="L1536" t="str">
        <f t="shared" si="447"/>
        <v>0.00025-1.63976000331937i</v>
      </c>
      <c r="M1536" t="str">
        <f t="shared" si="448"/>
        <v>0.0025-0.434054118525716i</v>
      </c>
      <c r="N1536">
        <f t="shared" si="449"/>
        <v>91.889191120067807</v>
      </c>
      <c r="O1536">
        <f t="shared" si="450"/>
        <v>39.638086491685328</v>
      </c>
      <c r="P1536" s="3">
        <f t="shared" si="451"/>
        <v>39.638086491685328</v>
      </c>
      <c r="Q1536" s="3">
        <f t="shared" si="452"/>
        <v>-88.110808879932193</v>
      </c>
      <c r="R1536">
        <f t="shared" si="453"/>
        <v>91.889191120067807</v>
      </c>
      <c r="S1536">
        <f t="shared" si="454"/>
        <v>0.28682003752573992</v>
      </c>
      <c r="T1536">
        <f t="shared" si="437"/>
        <v>39.638086491685328</v>
      </c>
    </row>
    <row r="1537" spans="1:20" x14ac:dyDescent="0.25">
      <c r="A1537">
        <f t="shared" si="438"/>
        <v>1808.991590679655</v>
      </c>
      <c r="B1537">
        <f t="shared" si="455"/>
        <v>287.90995366833772</v>
      </c>
      <c r="C1537" t="str">
        <f t="shared" si="439"/>
        <v>3.1621030893019-95.5044748474194i</v>
      </c>
      <c r="D1537" t="str">
        <f t="shared" si="440"/>
        <v>3.47812445535397-55.2807930814218i</v>
      </c>
      <c r="E1537" t="str">
        <f t="shared" si="441"/>
        <v>162.469483151806+0.214996171245252i</v>
      </c>
      <c r="F1537" t="str">
        <f t="shared" si="442"/>
        <v>2.90990982215021-518.763800471465i</v>
      </c>
      <c r="G1537" t="str">
        <f t="shared" si="443"/>
        <v>0.999999969841096-0.000173663187467756i</v>
      </c>
      <c r="H1537" t="str">
        <f t="shared" si="444"/>
        <v>471.008027802382+6.92740028817057i</v>
      </c>
      <c r="I1537" t="str">
        <f t="shared" si="445"/>
        <v>33.6106265096621-1654.18045201218i</v>
      </c>
      <c r="K1537" t="str">
        <f t="shared" si="446"/>
        <v>0.0106132345321688-0.000329758459912487i</v>
      </c>
      <c r="L1537" t="str">
        <f t="shared" si="447"/>
        <v>0.00025-1.63355250380491i</v>
      </c>
      <c r="M1537" t="str">
        <f t="shared" si="448"/>
        <v>0.0025-0.432410956889536i</v>
      </c>
      <c r="N1537">
        <f t="shared" si="449"/>
        <v>91.896340475574803</v>
      </c>
      <c r="O1537">
        <f t="shared" si="450"/>
        <v>39.605232708050401</v>
      </c>
      <c r="P1537" s="3">
        <f t="shared" si="451"/>
        <v>39.605232708050401</v>
      </c>
      <c r="Q1537" s="3">
        <f t="shared" si="452"/>
        <v>-88.103659524425197</v>
      </c>
      <c r="R1537">
        <f t="shared" si="453"/>
        <v>91.896340475574803</v>
      </c>
      <c r="S1537">
        <f t="shared" si="454"/>
        <v>0.28790995366833771</v>
      </c>
      <c r="T1537">
        <f t="shared" si="437"/>
        <v>39.605232708050401</v>
      </c>
    </row>
    <row r="1538" spans="1:20" x14ac:dyDescent="0.25">
      <c r="A1538">
        <f t="shared" si="438"/>
        <v>1815.8657587242378</v>
      </c>
      <c r="B1538">
        <f t="shared" si="455"/>
        <v>289.00401149227741</v>
      </c>
      <c r="C1538" t="str">
        <f t="shared" si="439"/>
        <v>3.16208205773461-95.1435301951991i</v>
      </c>
      <c r="D1538" t="str">
        <f t="shared" si="440"/>
        <v>3.4781244512068-55.0715317409594i</v>
      </c>
      <c r="E1538" t="str">
        <f t="shared" si="441"/>
        <v>162.46948277595+0.215813973684806i</v>
      </c>
      <c r="F1538" t="str">
        <f t="shared" si="442"/>
        <v>2.90990982148197-516.799964454452i</v>
      </c>
      <c r="G1538" t="str">
        <f t="shared" si="443"/>
        <v>0.999999969611453-0.000174323107540101i</v>
      </c>
      <c r="H1538" t="str">
        <f t="shared" si="444"/>
        <v>471.011225375691+6.95368744133533i</v>
      </c>
      <c r="I1538" t="str">
        <f t="shared" si="445"/>
        <v>33.6105603345663-1647.92852819039i</v>
      </c>
      <c r="K1538" t="str">
        <f t="shared" si="446"/>
        <v>0.0106131450604484-0.000331008324450148i</v>
      </c>
      <c r="L1538" t="str">
        <f t="shared" si="447"/>
        <v>0.00025-1.62736850349165i</v>
      </c>
      <c r="M1538" t="str">
        <f t="shared" si="448"/>
        <v>0.0025-0.430774015630141i</v>
      </c>
      <c r="N1538">
        <f t="shared" si="449"/>
        <v>91.903516661498841</v>
      </c>
      <c r="O1538">
        <f t="shared" si="450"/>
        <v>39.57237960648601</v>
      </c>
      <c r="P1538" s="3">
        <f t="shared" si="451"/>
        <v>39.57237960648601</v>
      </c>
      <c r="Q1538" s="3">
        <f t="shared" si="452"/>
        <v>-88.096483338501159</v>
      </c>
      <c r="R1538">
        <f t="shared" si="453"/>
        <v>91.903516661498841</v>
      </c>
      <c r="S1538">
        <f t="shared" si="454"/>
        <v>0.28900401149227739</v>
      </c>
      <c r="T1538">
        <f t="shared" si="437"/>
        <v>39.57237960648601</v>
      </c>
    </row>
    <row r="1539" spans="1:20" x14ac:dyDescent="0.25">
      <c r="A1539">
        <f t="shared" si="438"/>
        <v>1822.7660486073898</v>
      </c>
      <c r="B1539">
        <f t="shared" si="455"/>
        <v>290.10222673594808</v>
      </c>
      <c r="C1539" t="str">
        <f t="shared" si="439"/>
        <v>3.16206086645333-94.7839542029047i</v>
      </c>
      <c r="D1539" t="str">
        <f t="shared" si="440"/>
        <v>3.47812444702805-54.8630626229698i</v>
      </c>
      <c r="E1539" t="str">
        <f t="shared" si="441"/>
        <v>162.469482397748+0.216634893103529i</v>
      </c>
      <c r="F1539" t="str">
        <f t="shared" si="442"/>
        <v>2.90990982080864-514.84356277843i</v>
      </c>
      <c r="G1539" t="str">
        <f t="shared" si="443"/>
        <v>0.999999969380061-0.000174985535308263i</v>
      </c>
      <c r="H1539" t="str">
        <f t="shared" si="444"/>
        <v>471.014447313368+6.98007406195843i</v>
      </c>
      <c r="I1539" t="str">
        <f t="shared" si="445"/>
        <v>33.6104936535196-1641.70031044301i</v>
      </c>
      <c r="K1539" t="str">
        <f t="shared" si="446"/>
        <v>0.0106130549092177-0.000332262901716522i</v>
      </c>
      <c r="L1539" t="str">
        <f t="shared" si="447"/>
        <v>0.00025-1.62120791342065i</v>
      </c>
      <c r="M1539" t="str">
        <f t="shared" si="448"/>
        <v>0.0025-0.429143271199583i</v>
      </c>
      <c r="N1539">
        <f t="shared" si="449"/>
        <v>91.910719775961581</v>
      </c>
      <c r="O1539">
        <f t="shared" si="450"/>
        <v>39.539527192131253</v>
      </c>
      <c r="P1539" s="3">
        <f t="shared" si="451"/>
        <v>39.539527192131253</v>
      </c>
      <c r="Q1539" s="3">
        <f t="shared" si="452"/>
        <v>-88.089280224038419</v>
      </c>
      <c r="R1539">
        <f t="shared" si="453"/>
        <v>91.910719775961581</v>
      </c>
      <c r="S1539">
        <f t="shared" si="454"/>
        <v>0.2901022267359481</v>
      </c>
      <c r="T1539">
        <f t="shared" si="437"/>
        <v>39.539527192131253</v>
      </c>
    </row>
    <row r="1540" spans="1:20" x14ac:dyDescent="0.25">
      <c r="A1540">
        <f t="shared" si="438"/>
        <v>1829.692559592098</v>
      </c>
      <c r="B1540">
        <f t="shared" si="455"/>
        <v>291.20461519754468</v>
      </c>
      <c r="C1540" t="str">
        <f t="shared" si="439"/>
        <v>3.16203951424852-94.4257416977839i</v>
      </c>
      <c r="D1540" t="str">
        <f t="shared" si="440"/>
        <v>3.47812444281747-54.6553827285548i</v>
      </c>
      <c r="E1540" t="str">
        <f t="shared" si="441"/>
        <v>162.469482017192+0.217458941452321i</v>
      </c>
      <c r="F1540" t="str">
        <f t="shared" si="442"/>
        <v>2.90990982013019-512.894567299902i</v>
      </c>
      <c r="G1540" t="str">
        <f t="shared" si="443"/>
        <v>0.999999969146908-0.00017565048030148i</v>
      </c>
      <c r="H1540" t="str">
        <f t="shared" si="444"/>
        <v>471.017693801181+7.00656052315422i</v>
      </c>
      <c r="I1540" t="str">
        <f t="shared" si="445"/>
        <v>33.6104264626373-1635.49570917577i</v>
      </c>
      <c r="K1540" t="str">
        <f t="shared" si="446"/>
        <v>0.0106129640733297-0.000333522209200583i</v>
      </c>
      <c r="L1540" t="str">
        <f t="shared" si="447"/>
        <v>0.00025-1.61507064496976i</v>
      </c>
      <c r="M1540" t="str">
        <f t="shared" si="448"/>
        <v>0.0025-0.427518700139054i</v>
      </c>
      <c r="N1540">
        <f t="shared" si="449"/>
        <v>91.917949917413978</v>
      </c>
      <c r="O1540">
        <f t="shared" si="450"/>
        <v>39.506675470164097</v>
      </c>
      <c r="P1540" s="3">
        <f t="shared" si="451"/>
        <v>39.506675470164097</v>
      </c>
      <c r="Q1540" s="3">
        <f t="shared" si="452"/>
        <v>-88.082050082586022</v>
      </c>
      <c r="R1540">
        <f t="shared" si="453"/>
        <v>91.917949917413978</v>
      </c>
      <c r="S1540">
        <f t="shared" si="454"/>
        <v>0.2912046151975447</v>
      </c>
      <c r="T1540">
        <f t="shared" si="437"/>
        <v>39.506675470164097</v>
      </c>
    </row>
    <row r="1541" spans="1:20" x14ac:dyDescent="0.25">
      <c r="A1541">
        <f t="shared" si="438"/>
        <v>1836.645391318548</v>
      </c>
      <c r="B1541">
        <f t="shared" si="455"/>
        <v>292.31119273529538</v>
      </c>
      <c r="C1541" t="str">
        <f t="shared" si="439"/>
        <v>3.1620179999015-94.0688875266936i</v>
      </c>
      <c r="D1541" t="str">
        <f t="shared" si="440"/>
        <v>3.47812443857484-54.4484890701696i</v>
      </c>
      <c r="E1541" t="str">
        <f t="shared" si="441"/>
        <v>162.469481634271+0.218286130728724i</v>
      </c>
      <c r="F1541" t="str">
        <f t="shared" si="442"/>
        <v>2.90990981944656-510.952949981917i</v>
      </c>
      <c r="G1541" t="str">
        <f t="shared" si="443"/>
        <v>0.999999968911979-0.000176317952085205i</v>
      </c>
      <c r="H1541" t="str">
        <f t="shared" si="444"/>
        <v>471.020965026329+7.0331471993989i</v>
      </c>
      <c r="I1541" t="str">
        <f t="shared" si="445"/>
        <v>33.6103587580053-1629.31463513425i</v>
      </c>
      <c r="K1541" t="str">
        <f t="shared" si="446"/>
        <v>0.0106128725475984-0.000334786264452978i</v>
      </c>
      <c r="L1541" t="str">
        <f t="shared" si="447"/>
        <v>0.00025-1.60895660985232i</v>
      </c>
      <c r="M1541" t="str">
        <f t="shared" si="448"/>
        <v>0.0025-0.425900279078556i</v>
      </c>
      <c r="N1541">
        <f t="shared" si="449"/>
        <v>91.92520718463733</v>
      </c>
      <c r="O1541">
        <f t="shared" si="450"/>
        <v>39.473824445800773</v>
      </c>
      <c r="P1541" s="3">
        <f t="shared" si="451"/>
        <v>39.473824445800773</v>
      </c>
      <c r="Q1541" s="3">
        <f t="shared" si="452"/>
        <v>-88.07479281536267</v>
      </c>
      <c r="R1541">
        <f t="shared" si="453"/>
        <v>91.92520718463733</v>
      </c>
      <c r="S1541">
        <f t="shared" si="454"/>
        <v>0.29231119273529538</v>
      </c>
      <c r="T1541">
        <f t="shared" si="437"/>
        <v>39.473824445800773</v>
      </c>
    </row>
    <row r="1542" spans="1:20" x14ac:dyDescent="0.25">
      <c r="A1542">
        <f t="shared" si="438"/>
        <v>1843.6246438055587</v>
      </c>
      <c r="B1542">
        <f t="shared" si="455"/>
        <v>293.4219752676895</v>
      </c>
      <c r="C1542" t="str">
        <f t="shared" si="439"/>
        <v>3.16199632218438-93.7133865560295i</v>
      </c>
      <c r="D1542" t="str">
        <f t="shared" si="440"/>
        <v>3.47812443429991-54.2423786715792i</v>
      </c>
      <c r="E1542" t="str">
        <f t="shared" si="441"/>
        <v>162.469481248975+0.219116472977135i</v>
      </c>
      <c r="F1542" t="str">
        <f t="shared" si="442"/>
        <v>2.90990981875774-509.018682893657i</v>
      </c>
      <c r="G1542" t="str">
        <f t="shared" si="443"/>
        <v>0.999999968675261-0.000176987960261232i</v>
      </c>
      <c r="H1542" t="str">
        <f t="shared" si="444"/>
        <v>471.024261177434+7.05983446653553i</v>
      </c>
      <c r="I1542" t="str">
        <f t="shared" si="445"/>
        <v>33.6102905356798-1623.15699940243i</v>
      </c>
      <c r="K1542" t="str">
        <f t="shared" si="446"/>
        <v>0.0106127803267988-0.000336055085086225i</v>
      </c>
      <c r="L1542" t="str">
        <f t="shared" si="447"/>
        <v>0.00025-1.60286572011588i</v>
      </c>
      <c r="M1542" t="str">
        <f t="shared" si="448"/>
        <v>0.0025-0.424287984736557i</v>
      </c>
      <c r="N1542">
        <f t="shared" si="449"/>
        <v>91.932491676743808</v>
      </c>
      <c r="O1542">
        <f t="shared" si="450"/>
        <v>39.440974124296417</v>
      </c>
      <c r="P1542" s="3">
        <f t="shared" si="451"/>
        <v>39.440974124296417</v>
      </c>
      <c r="Q1542" s="3">
        <f t="shared" si="452"/>
        <v>-88.067508323256192</v>
      </c>
      <c r="R1542">
        <f t="shared" si="453"/>
        <v>91.932491676743808</v>
      </c>
      <c r="S1542">
        <f t="shared" si="454"/>
        <v>0.29342197526768948</v>
      </c>
      <c r="T1542">
        <f t="shared" si="437"/>
        <v>39.440974124296417</v>
      </c>
    </row>
    <row r="1543" spans="1:20" x14ac:dyDescent="0.25">
      <c r="A1543">
        <f t="shared" si="438"/>
        <v>1850.6304174520196</v>
      </c>
      <c r="B1543">
        <f t="shared" si="455"/>
        <v>294.53697877370672</v>
      </c>
      <c r="C1543" t="str">
        <f t="shared" si="439"/>
        <v>3.16197447986004-93.3592336716538i</v>
      </c>
      <c r="D1543" t="str">
        <f t="shared" si="440"/>
        <v>3.47812442999242-54.0370485678165i</v>
      </c>
      <c r="E1543" t="str">
        <f t="shared" si="441"/>
        <v>162.469480861295+0.219949980288842i</v>
      </c>
      <c r="F1543" t="str">
        <f t="shared" si="442"/>
        <v>2.90990981806367-507.091738210041i</v>
      </c>
      <c r="G1543" t="str">
        <f t="shared" si="443"/>
        <v>0.999999968436741-0.000177660514467849i</v>
      </c>
      <c r="H1543" t="str">
        <f t="shared" si="444"/>
        <v>471.027582444558+7.0866227017777i</v>
      </c>
      <c r="I1543" t="str">
        <f t="shared" si="445"/>
        <v>33.6102217916851-1617.02271340145i</v>
      </c>
      <c r="K1543" t="str">
        <f t="shared" si="446"/>
        <v>0.0106126874056666-0.000337328688774877i</v>
      </c>
      <c r="L1543" t="str">
        <f t="shared" si="447"/>
        <v>0.00025-1.59679788814095i</v>
      </c>
      <c r="M1543" t="str">
        <f t="shared" si="448"/>
        <v>0.0025-0.422681793919663i</v>
      </c>
      <c r="N1543">
        <f t="shared" si="449"/>
        <v>91.939803493177337</v>
      </c>
      <c r="O1543">
        <f t="shared" si="450"/>
        <v>39.408124510945463</v>
      </c>
      <c r="P1543" s="3">
        <f t="shared" si="451"/>
        <v>39.408124510945463</v>
      </c>
      <c r="Q1543" s="3">
        <f t="shared" si="452"/>
        <v>-88.060196506822663</v>
      </c>
      <c r="R1543">
        <f t="shared" si="453"/>
        <v>91.939803493177337</v>
      </c>
      <c r="S1543">
        <f t="shared" si="454"/>
        <v>0.29453697877370671</v>
      </c>
      <c r="T1543">
        <f t="shared" si="437"/>
        <v>39.408124510945463</v>
      </c>
    </row>
    <row r="1544" spans="1:20" x14ac:dyDescent="0.25">
      <c r="A1544">
        <f t="shared" si="438"/>
        <v>1857.6628130383376</v>
      </c>
      <c r="B1544">
        <f t="shared" si="455"/>
        <v>295.65621929304683</v>
      </c>
      <c r="C1544" t="str">
        <f t="shared" si="439"/>
        <v>3.16195247168206-93.0064237788187i</v>
      </c>
      <c r="D1544" t="str">
        <f t="shared" si="440"/>
        <v>3.47812442565213-53.832495805139i</v>
      </c>
      <c r="E1544" t="str">
        <f t="shared" si="441"/>
        <v>162.469480471221+0.220786664802452i</v>
      </c>
      <c r="F1544" t="str">
        <f t="shared" si="442"/>
        <v>2.90990981736431-505.172088211321i</v>
      </c>
      <c r="G1544" t="str">
        <f t="shared" si="443"/>
        <v>0.999999968196404-0.000178335624379966i</v>
      </c>
      <c r="H1544" t="str">
        <f t="shared" si="444"/>
        <v>471.030929019215+7.11351228371496i</v>
      </c>
      <c r="I1544" t="str">
        <f t="shared" si="445"/>
        <v>33.6101525220159-1610.91168888838i</v>
      </c>
      <c r="K1544" t="str">
        <f t="shared" si="446"/>
        <v>0.0106125937788978-0.000338607093255717i</v>
      </c>
      <c r="L1544" t="str">
        <f t="shared" si="447"/>
        <v>0.00025-1.59075302663972i</v>
      </c>
      <c r="M1544" t="str">
        <f t="shared" si="448"/>
        <v>0.0025-0.421081683522278i</v>
      </c>
      <c r="N1544">
        <f t="shared" si="449"/>
        <v>91.947142733714344</v>
      </c>
      <c r="O1544">
        <f t="shared" si="450"/>
        <v>39.375275611081719</v>
      </c>
      <c r="P1544" s="3">
        <f t="shared" si="451"/>
        <v>39.375275611081719</v>
      </c>
      <c r="Q1544" s="3">
        <f t="shared" si="452"/>
        <v>-88.052857266285656</v>
      </c>
      <c r="R1544">
        <f t="shared" si="453"/>
        <v>91.947142733714344</v>
      </c>
      <c r="S1544">
        <f t="shared" si="454"/>
        <v>0.29565621929304681</v>
      </c>
      <c r="T1544">
        <f t="shared" si="437"/>
        <v>39.375275611081719</v>
      </c>
    </row>
    <row r="1545" spans="1:20" x14ac:dyDescent="0.25">
      <c r="A1545">
        <f t="shared" si="438"/>
        <v>1864.7219317278832</v>
      </c>
      <c r="B1545">
        <f t="shared" si="455"/>
        <v>296.77971292636039</v>
      </c>
      <c r="C1545" t="str">
        <f t="shared" si="439"/>
        <v>3.16193029639468-92.6549518020945i</v>
      </c>
      <c r="D1545" t="str">
        <f t="shared" si="440"/>
        <v>3.4781244212788-53.6287174409866i</v>
      </c>
      <c r="E1545" t="str">
        <f t="shared" si="441"/>
        <v>162.469480078743+0.221626538703914i</v>
      </c>
      <c r="F1545" t="str">
        <f t="shared" si="442"/>
        <v>2.90990981665963-503.25970528269i</v>
      </c>
      <c r="G1545" t="str">
        <f t="shared" si="443"/>
        <v>0.999999967954237-0.000179013299709259i</v>
      </c>
      <c r="H1545" t="str">
        <f t="shared" si="444"/>
        <v>471.034301094379+7.14050359231656i</v>
      </c>
      <c r="I1545" t="str">
        <f t="shared" si="445"/>
        <v>33.6100827226345-1604.82383795492i</v>
      </c>
      <c r="K1545" t="str">
        <f t="shared" si="446"/>
        <v>0.0106124994411485-0.000339890316327925i</v>
      </c>
      <c r="L1545" t="str">
        <f t="shared" si="447"/>
        <v>0.00025-1.58473104865483i</v>
      </c>
      <c r="M1545" t="str">
        <f t="shared" si="448"/>
        <v>0.0025-0.419487630526277i</v>
      </c>
      <c r="N1545">
        <f t="shared" si="449"/>
        <v>91.954509498464461</v>
      </c>
      <c r="O1545">
        <f t="shared" si="450"/>
        <v>39.342427430078708</v>
      </c>
      <c r="P1545" s="3">
        <f t="shared" si="451"/>
        <v>39.342427430078708</v>
      </c>
      <c r="Q1545" s="3">
        <f t="shared" si="452"/>
        <v>-88.045490501535539</v>
      </c>
      <c r="R1545">
        <f t="shared" si="453"/>
        <v>91.954509498464461</v>
      </c>
      <c r="S1545">
        <f t="shared" si="454"/>
        <v>0.29677971292636041</v>
      </c>
      <c r="T1545">
        <f t="shared" si="437"/>
        <v>39.342427430078708</v>
      </c>
    </row>
    <row r="1546" spans="1:20" x14ac:dyDescent="0.25">
      <c r="A1546">
        <f t="shared" si="438"/>
        <v>1871.8078750684492</v>
      </c>
      <c r="B1546">
        <f t="shared" si="455"/>
        <v>297.90747583548057</v>
      </c>
      <c r="C1546" t="str">
        <f t="shared" si="439"/>
        <v>3.16190795273257-92.3048126852944i</v>
      </c>
      <c r="D1546" t="str">
        <f t="shared" si="440"/>
        <v>3.47812441687216-53.4257105439388i</v>
      </c>
      <c r="E1546" t="str">
        <f t="shared" si="441"/>
        <v>162.469479683851+0.222469614226789i</v>
      </c>
      <c r="F1546" t="str">
        <f t="shared" si="442"/>
        <v>2.90990981594958-501.354561913873i</v>
      </c>
      <c r="G1546" t="str">
        <f t="shared" si="443"/>
        <v>0.999999967710227-0.000179693550204307i</v>
      </c>
      <c r="H1546" t="str">
        <f t="shared" si="444"/>
        <v>471.037698864507+7.1675970089369i</v>
      </c>
      <c r="I1546" t="str">
        <f t="shared" si="445"/>
        <v>33.6100123894734-1598.75907302614i</v>
      </c>
      <c r="K1546" t="str">
        <f t="shared" si="446"/>
        <v>0.0106124043870344-0.000341178375853266i</v>
      </c>
      <c r="L1546" t="str">
        <f t="shared" si="447"/>
        <v>0.00025-1.57873186755811i</v>
      </c>
      <c r="M1546" t="str">
        <f t="shared" si="448"/>
        <v>0.0025-0.417899612000675i</v>
      </c>
      <c r="N1546">
        <f t="shared" si="449"/>
        <v>91.961903887871372</v>
      </c>
      <c r="O1546">
        <f t="shared" si="450"/>
        <v>39.309579973349827</v>
      </c>
      <c r="P1546" s="3">
        <f t="shared" si="451"/>
        <v>39.309579973349827</v>
      </c>
      <c r="Q1546" s="3">
        <f t="shared" si="452"/>
        <v>-88.038096112128628</v>
      </c>
      <c r="R1546">
        <f t="shared" si="453"/>
        <v>91.961903887871372</v>
      </c>
      <c r="S1546">
        <f t="shared" si="454"/>
        <v>0.29790747583548055</v>
      </c>
      <c r="T1546">
        <f t="shared" si="437"/>
        <v>39.309579973349827</v>
      </c>
    </row>
    <row r="1547" spans="1:20" x14ac:dyDescent="0.25">
      <c r="A1547">
        <f t="shared" si="438"/>
        <v>1878.9207449937094</v>
      </c>
      <c r="B1547">
        <f t="shared" si="455"/>
        <v>299.03952424365542</v>
      </c>
      <c r="C1547" t="str">
        <f t="shared" si="439"/>
        <v>3.16188543942091-91.956001391406i</v>
      </c>
      <c r="D1547" t="str">
        <f t="shared" si="440"/>
        <v>3.47812441243197-53.2234721936735i</v>
      </c>
      <c r="E1547" t="str">
        <f t="shared" si="441"/>
        <v>162.469479286537+0.223315903652383i</v>
      </c>
      <c r="F1547" t="str">
        <f t="shared" si="442"/>
        <v>2.90990981523412-499.456630698748i</v>
      </c>
      <c r="G1547" t="str">
        <f t="shared" si="443"/>
        <v>0.999999967464358-0.000180376385650734i</v>
      </c>
      <c r="H1547" t="str">
        <f t="shared" si="444"/>
        <v>471.041122525534+7.19479291631965i</v>
      </c>
      <c r="I1547" t="str">
        <f t="shared" si="445"/>
        <v>33.6099415184339-1592.71730685924i</v>
      </c>
      <c r="K1547" t="str">
        <f t="shared" si="446"/>
        <v>0.0106123086111307-0.000342471289756274i</v>
      </c>
      <c r="L1547" t="str">
        <f t="shared" si="447"/>
        <v>0.00025-1.57275539704932i</v>
      </c>
      <c r="M1547" t="str">
        <f t="shared" si="448"/>
        <v>0.0025-0.41631760510129i</v>
      </c>
      <c r="N1547">
        <f t="shared" si="449"/>
        <v>91.969326002713402</v>
      </c>
      <c r="O1547">
        <f t="shared" si="450"/>
        <v>39.276733246348996</v>
      </c>
      <c r="P1547" s="3">
        <f t="shared" si="451"/>
        <v>39.276733246348996</v>
      </c>
      <c r="Q1547" s="3">
        <f t="shared" si="452"/>
        <v>-88.030673997286598</v>
      </c>
      <c r="R1547">
        <f t="shared" si="453"/>
        <v>91.969326002713402</v>
      </c>
      <c r="S1547">
        <f t="shared" si="454"/>
        <v>0.29903952424365543</v>
      </c>
      <c r="T1547">
        <f t="shared" si="437"/>
        <v>39.276733246348996</v>
      </c>
    </row>
    <row r="1548" spans="1:20" x14ac:dyDescent="0.25">
      <c r="A1548">
        <f t="shared" si="438"/>
        <v>1886.0606438246857</v>
      </c>
      <c r="B1548">
        <f t="shared" si="455"/>
        <v>300.17587443578134</v>
      </c>
      <c r="C1548" t="str">
        <f t="shared" si="439"/>
        <v>3.16186275517541-91.6085129025164i</v>
      </c>
      <c r="D1548" t="str">
        <f t="shared" si="440"/>
        <v>3.47812440795796-53.021999480924i</v>
      </c>
      <c r="E1548" t="str">
        <f t="shared" si="441"/>
        <v>162.46947888679+0.22416541930999i</v>
      </c>
      <c r="F1548" t="str">
        <f t="shared" si="442"/>
        <v>2.90990981451322-497.565884334934i</v>
      </c>
      <c r="G1548" t="str">
        <f t="shared" si="443"/>
        <v>0.999999967216618-0.000181061815871351i</v>
      </c>
      <c r="H1548" t="str">
        <f t="shared" si="444"/>
        <v>471.044572274884+7.22209169860168i</v>
      </c>
      <c r="I1548" t="str">
        <f t="shared" si="445"/>
        <v>33.6098701053829-1586.69845254221i</v>
      </c>
      <c r="K1548" t="str">
        <f t="shared" si="446"/>
        <v>0.010612212107972-0.000343769076024419i</v>
      </c>
      <c r="L1548" t="str">
        <f t="shared" si="447"/>
        <v>0.00025-1.56680155115493i</v>
      </c>
      <c r="M1548" t="str">
        <f t="shared" si="448"/>
        <v>0.0025-0.414741587070423i</v>
      </c>
      <c r="N1548">
        <f t="shared" si="449"/>
        <v>91.976775944104418</v>
      </c>
      <c r="O1548">
        <f t="shared" si="450"/>
        <v>39.243887254570723</v>
      </c>
      <c r="P1548" s="3">
        <f t="shared" si="451"/>
        <v>39.243887254570723</v>
      </c>
      <c r="Q1548" s="3">
        <f t="shared" si="452"/>
        <v>-88.023224055895582</v>
      </c>
      <c r="R1548">
        <f t="shared" si="453"/>
        <v>91.976775944104418</v>
      </c>
      <c r="S1548">
        <f t="shared" si="454"/>
        <v>0.30017587443578136</v>
      </c>
      <c r="T1548">
        <f t="shared" si="437"/>
        <v>39.243887254570723</v>
      </c>
    </row>
    <row r="1549" spans="1:20" x14ac:dyDescent="0.25">
      <c r="A1549">
        <f t="shared" si="438"/>
        <v>1893.2276742712195</v>
      </c>
      <c r="B1549">
        <f t="shared" si="455"/>
        <v>301.3165427586373</v>
      </c>
      <c r="C1549" t="str">
        <f t="shared" si="439"/>
        <v>3.1618398987019-91.2623422197373i</v>
      </c>
      <c r="D1549" t="str">
        <f t="shared" si="440"/>
        <v>3.4781244034499-52.821289507438i</v>
      </c>
      <c r="E1549" t="str">
        <f t="shared" si="441"/>
        <v>162.4694784846+0.225018173577143i</v>
      </c>
      <c r="F1549" t="str">
        <f t="shared" si="442"/>
        <v>2.90990981378682-495.682295623413i</v>
      </c>
      <c r="G1549" t="str">
        <f t="shared" si="443"/>
        <v>0.999999966966991-0.000181749850726292i</v>
      </c>
      <c r="H1549" t="str">
        <f t="shared" si="444"/>
        <v>471.048048311507+7.24949374131933i</v>
      </c>
      <c r="I1549" t="str">
        <f t="shared" si="445"/>
        <v>33.6097981461589-1580.70242349275i</v>
      </c>
      <c r="K1549" t="str">
        <f t="shared" si="446"/>
        <v>0.0106121148720513-0.000345071752708304i</v>
      </c>
      <c r="L1549" t="str">
        <f t="shared" si="447"/>
        <v>0.00025-1.56087024422687i</v>
      </c>
      <c r="M1549" t="str">
        <f t="shared" si="448"/>
        <v>0.0025-0.413171535236524i</v>
      </c>
      <c r="N1549">
        <f t="shared" si="449"/>
        <v>91.984253813494519</v>
      </c>
      <c r="O1549">
        <f t="shared" si="450"/>
        <v>39.211042003550155</v>
      </c>
      <c r="P1549" s="3">
        <f t="shared" si="451"/>
        <v>39.211042003550155</v>
      </c>
      <c r="Q1549" s="3">
        <f t="shared" si="452"/>
        <v>-88.015746186505481</v>
      </c>
      <c r="R1549">
        <f t="shared" si="453"/>
        <v>91.984253813494519</v>
      </c>
      <c r="S1549">
        <f t="shared" si="454"/>
        <v>0.30131654275863728</v>
      </c>
      <c r="T1549">
        <f t="shared" si="437"/>
        <v>39.211042003550155</v>
      </c>
    </row>
    <row r="1550" spans="1:20" x14ac:dyDescent="0.25">
      <c r="A1550">
        <f t="shared" si="438"/>
        <v>1900.4219394334502</v>
      </c>
      <c r="B1550">
        <f t="shared" si="455"/>
        <v>302.46154562112014</v>
      </c>
      <c r="C1550" t="str">
        <f t="shared" si="439"/>
        <v>3.1618168686967-90.9174843631405i</v>
      </c>
      <c r="D1550" t="str">
        <f t="shared" si="440"/>
        <v>3.47812439890751-52.6213393859349i</v>
      </c>
      <c r="E1550" t="str">
        <f t="shared" si="441"/>
        <v>162.46947807996+0.225874178879629i</v>
      </c>
      <c r="F1550" t="str">
        <f t="shared" si="442"/>
        <v>2.90990981305491-493.805837468127i</v>
      </c>
      <c r="G1550" t="str">
        <f t="shared" si="443"/>
        <v>0.999999966715463-0.000182440500113163i</v>
      </c>
      <c r="H1550" t="str">
        <f t="shared" si="444"/>
        <v>471.051550835853+7.27699943141108i</v>
      </c>
      <c r="I1550" t="str">
        <f t="shared" si="445"/>
        <v>33.609725636565-1574.7291334568i</v>
      </c>
      <c r="K1550" t="str">
        <f t="shared" si="446"/>
        <v>0.0106120168978206-0.000346379337921833i</v>
      </c>
      <c r="L1550" t="str">
        <f t="shared" si="447"/>
        <v>0.00025-1.55496139094129i</v>
      </c>
      <c r="M1550" t="str">
        <f t="shared" si="448"/>
        <v>0.0025-0.411607427013872i</v>
      </c>
      <c r="N1550">
        <f t="shared" si="449"/>
        <v>91.991759712670714</v>
      </c>
      <c r="O1550">
        <f t="shared" si="450"/>
        <v>39.178197498864087</v>
      </c>
      <c r="P1550" s="3">
        <f t="shared" si="451"/>
        <v>39.178197498864087</v>
      </c>
      <c r="Q1550" s="3">
        <f t="shared" si="452"/>
        <v>-88.008240287329286</v>
      </c>
      <c r="R1550">
        <f t="shared" si="453"/>
        <v>91.991759712670714</v>
      </c>
      <c r="S1550">
        <f t="shared" si="454"/>
        <v>0.30246154562112015</v>
      </c>
      <c r="T1550">
        <f t="shared" si="437"/>
        <v>39.178197498864087</v>
      </c>
    </row>
    <row r="1551" spans="1:20" x14ac:dyDescent="0.25">
      <c r="A1551">
        <f t="shared" si="438"/>
        <v>1907.6435428032974</v>
      </c>
      <c r="B1551">
        <f t="shared" si="455"/>
        <v>303.61089949448041</v>
      </c>
      <c r="C1551" t="str">
        <f t="shared" si="439"/>
        <v>3.16179366384614-90.5739343716767i</v>
      </c>
      <c r="D1551" t="str">
        <f t="shared" si="440"/>
        <v>3.47812439433052-52.4221462400649i</v>
      </c>
      <c r="E1551" t="str">
        <f t="shared" si="441"/>
        <v>162.469477672858+0.226733447691918i</v>
      </c>
      <c r="F1551" t="str">
        <f t="shared" si="442"/>
        <v>2.9099098123174-491.936482875594i</v>
      </c>
      <c r="G1551" t="str">
        <f t="shared" si="443"/>
        <v>0.99999996646202-0.00018313377396718i</v>
      </c>
      <c r="H1551" t="str">
        <f t="shared" si="444"/>
        <v>471.055080049911+7.30460915722365i</v>
      </c>
      <c r="I1551" t="str">
        <f t="shared" si="445"/>
        <v>33.6096525723733-1568.77849650748i</v>
      </c>
      <c r="K1551" t="str">
        <f t="shared" si="446"/>
        <v>0.0106119181796899-0.000347691849842401i</v>
      </c>
      <c r="L1551" t="str">
        <f t="shared" si="447"/>
        <v>0.00025-1.54907490629736i</v>
      </c>
      <c r="M1551" t="str">
        <f t="shared" si="448"/>
        <v>0.0025-0.410049239902242i</v>
      </c>
      <c r="N1551">
        <f t="shared" si="449"/>
        <v>91.999293743757704</v>
      </c>
      <c r="O1551">
        <f t="shared" si="450"/>
        <v>39.14535374613034</v>
      </c>
      <c r="P1551" s="3">
        <f t="shared" si="451"/>
        <v>39.14535374613034</v>
      </c>
      <c r="Q1551" s="3">
        <f t="shared" si="452"/>
        <v>-88.000706256242296</v>
      </c>
      <c r="R1551">
        <f t="shared" si="453"/>
        <v>91.999293743757704</v>
      </c>
      <c r="S1551">
        <f t="shared" si="454"/>
        <v>0.30361089949448039</v>
      </c>
      <c r="T1551">
        <f t="shared" si="437"/>
        <v>39.14535374613034</v>
      </c>
    </row>
    <row r="1552" spans="1:20" x14ac:dyDescent="0.25">
      <c r="A1552">
        <f t="shared" si="438"/>
        <v>1914.8925882659501</v>
      </c>
      <c r="B1552">
        <f t="shared" si="455"/>
        <v>304.76462091255945</v>
      </c>
      <c r="C1552" t="str">
        <f t="shared" si="439"/>
        <v>3.16177028282674-90.2316873031115i</v>
      </c>
      <c r="D1552" t="str">
        <f t="shared" si="440"/>
        <v>3.47812438971869-52.2237072043682i</v>
      </c>
      <c r="E1552" t="str">
        <f t="shared" si="441"/>
        <v>162.469477263286+0.227595992537217i</v>
      </c>
      <c r="F1552" t="str">
        <f t="shared" si="442"/>
        <v>2.9099098115743-490.074204954523i</v>
      </c>
      <c r="G1552" t="str">
        <f t="shared" si="443"/>
        <v>0.999999966206647-0.000183829682261309i</v>
      </c>
      <c r="H1552" t="str">
        <f t="shared" si="444"/>
        <v>471.05863615722+7.33232330851594i</v>
      </c>
      <c r="I1552" t="str">
        <f t="shared" si="445"/>
        <v>33.6095789493234-1562.85042704382i</v>
      </c>
      <c r="K1552" t="str">
        <f t="shared" si="446"/>
        <v>0.010611818712027-0.000349009306711061i</v>
      </c>
      <c r="L1552" t="str">
        <f t="shared" si="447"/>
        <v>0.00025-1.54321070561602i</v>
      </c>
      <c r="M1552" t="str">
        <f t="shared" si="448"/>
        <v>0.0025-0.408496951486594i</v>
      </c>
      <c r="N1552">
        <f t="shared" si="449"/>
        <v>92.006856009218708</v>
      </c>
      <c r="O1552">
        <f t="shared" si="450"/>
        <v>39.11251075100877</v>
      </c>
      <c r="P1552" s="3">
        <f t="shared" si="451"/>
        <v>39.11251075100877</v>
      </c>
      <c r="Q1552" s="3">
        <f t="shared" si="452"/>
        <v>-87.993143990781292</v>
      </c>
      <c r="R1552">
        <f t="shared" si="453"/>
        <v>92.006856009218708</v>
      </c>
      <c r="S1552">
        <f t="shared" si="454"/>
        <v>0.30476462091255946</v>
      </c>
      <c r="T1552">
        <f t="shared" si="437"/>
        <v>39.11251075100877</v>
      </c>
    </row>
    <row r="1553" spans="1:20" x14ac:dyDescent="0.25">
      <c r="A1553">
        <f t="shared" si="438"/>
        <v>1922.1691801013608</v>
      </c>
      <c r="B1553">
        <f t="shared" si="455"/>
        <v>305.92272647202719</v>
      </c>
      <c r="C1553" t="str">
        <f t="shared" si="439"/>
        <v>3.16174672430503-89.8907382339505i</v>
      </c>
      <c r="D1553" t="str">
        <f t="shared" si="440"/>
        <v>3.47812438507174-52.0260194242322i</v>
      </c>
      <c r="E1553" t="str">
        <f t="shared" si="441"/>
        <v>162.469476851234+0.228461825987697i</v>
      </c>
      <c r="F1553" t="str">
        <f t="shared" si="442"/>
        <v>2.90990981082553-488.21897691542i</v>
      </c>
      <c r="G1553" t="str">
        <f t="shared" si="443"/>
        <v>0.999999965949329-0.000184528235006421i</v>
      </c>
      <c r="H1553" t="str">
        <f t="shared" si="444"/>
        <v>471.062219362864+7.36014227646381i</v>
      </c>
      <c r="I1553" t="str">
        <f t="shared" si="445"/>
        <v>33.6095047631212-1556.94483978946i</v>
      </c>
      <c r="K1553" t="str">
        <f t="shared" si="446"/>
        <v>0.0106117184891575-0.000350331726832724i</v>
      </c>
      <c r="L1553" t="str">
        <f t="shared" si="447"/>
        <v>0.00025-1.53736870453877i</v>
      </c>
      <c r="M1553" t="str">
        <f t="shared" si="448"/>
        <v>0.0025-0.406950539436734i</v>
      </c>
      <c r="N1553">
        <f t="shared" si="449"/>
        <v>92.014446611856002</v>
      </c>
      <c r="O1553">
        <f t="shared" si="450"/>
        <v>39.079668519201213</v>
      </c>
      <c r="P1553" s="3">
        <f t="shared" si="451"/>
        <v>39.079668519201213</v>
      </c>
      <c r="Q1553" s="3">
        <f t="shared" si="452"/>
        <v>-87.985553388143998</v>
      </c>
      <c r="R1553">
        <f t="shared" si="453"/>
        <v>92.014446611856002</v>
      </c>
      <c r="S1553">
        <f t="shared" si="454"/>
        <v>0.30592272647202717</v>
      </c>
      <c r="T1553">
        <f t="shared" si="437"/>
        <v>39.079668519201213</v>
      </c>
    </row>
    <row r="1554" spans="1:20" x14ac:dyDescent="0.25">
      <c r="A1554">
        <f t="shared" si="438"/>
        <v>1929.4734229857461</v>
      </c>
      <c r="B1554">
        <f t="shared" si="455"/>
        <v>307.08523283262093</v>
      </c>
      <c r="C1554" t="str">
        <f t="shared" si="439"/>
        <v>3.16172298693756-89.5510822593717i</v>
      </c>
      <c r="D1554" t="str">
        <f t="shared" si="440"/>
        <v>3.4781243803894-51.8290800558519i</v>
      </c>
      <c r="E1554" t="str">
        <f t="shared" si="441"/>
        <v>162.469476436694+0.229330960664677i</v>
      </c>
      <c r="F1554" t="str">
        <f t="shared" si="442"/>
        <v>2.90990981007104-486.370772070206i</v>
      </c>
      <c r="G1554" t="str">
        <f t="shared" si="443"/>
        <v>0.999999965690053-0.000185229442251419i</v>
      </c>
      <c r="H1554" t="str">
        <f t="shared" si="444"/>
        <v>471.065829873493+7.38806645366463i</v>
      </c>
      <c r="I1554" t="str">
        <f t="shared" si="445"/>
        <v>33.6094300094393-1551.06164979145i</v>
      </c>
      <c r="K1554" t="str">
        <f t="shared" si="446"/>
        <v>0.0106116175053643-0.000351659128576323i</v>
      </c>
      <c r="L1554" t="str">
        <f t="shared" si="447"/>
        <v>0.00025-1.53154881902647i</v>
      </c>
      <c r="M1554" t="str">
        <f t="shared" si="448"/>
        <v>0.0025-0.405409981507007i</v>
      </c>
      <c r="N1554">
        <f t="shared" si="449"/>
        <v>92.022065654811769</v>
      </c>
      <c r="O1554">
        <f t="shared" si="450"/>
        <v>39.046827056452088</v>
      </c>
      <c r="P1554" s="3">
        <f t="shared" si="451"/>
        <v>39.046827056452088</v>
      </c>
      <c r="Q1554" s="3">
        <f t="shared" si="452"/>
        <v>-87.977934345188231</v>
      </c>
      <c r="R1554">
        <f t="shared" si="453"/>
        <v>92.022065654811769</v>
      </c>
      <c r="S1554">
        <f t="shared" si="454"/>
        <v>0.30708523283262096</v>
      </c>
      <c r="T1554">
        <f t="shared" si="437"/>
        <v>39.046827056452088</v>
      </c>
    </row>
    <row r="1555" spans="1:20" x14ac:dyDescent="0.25">
      <c r="A1555">
        <f t="shared" si="438"/>
        <v>1936.8054219930918</v>
      </c>
      <c r="B1555">
        <f t="shared" si="455"/>
        <v>308.25215671738488</v>
      </c>
      <c r="C1555" t="str">
        <f t="shared" si="439"/>
        <v>3.1616990693707-89.2127144931508i</v>
      </c>
      <c r="D1555" t="str">
        <f t="shared" si="440"/>
        <v>3.47812437567142-51.6328862661887i</v>
      </c>
      <c r="E1555" t="str">
        <f t="shared" si="441"/>
        <v>162.469476019656+0.230203409238932i</v>
      </c>
      <c r="F1555" t="str">
        <f t="shared" si="442"/>
        <v>2.90990980931084-484.529563831837i</v>
      </c>
      <c r="G1555" t="str">
        <f t="shared" si="443"/>
        <v>0.999999965428802-0.000185933314083399i</v>
      </c>
      <c r="H1555" t="str">
        <f t="shared" si="444"/>
        <v>471.069467897344+7.41609623414226i</v>
      </c>
      <c r="I1555" t="str">
        <f t="shared" si="445"/>
        <v>33.609354683918-1545.20077241911i</v>
      </c>
      <c r="K1555" t="str">
        <f t="shared" si="446"/>
        <v>0.0106115157548871-0.000352991530375002i</v>
      </c>
      <c r="L1555" t="str">
        <f t="shared" si="447"/>
        <v>0.00025-1.52575096535811i</v>
      </c>
      <c r="M1555" t="str">
        <f t="shared" si="448"/>
        <v>0.0025-0.403875255535971i</v>
      </c>
      <c r="N1555">
        <f t="shared" si="449"/>
        <v>92.0297132415688</v>
      </c>
      <c r="O1555">
        <f t="shared" si="450"/>
        <v>39.013986368548345</v>
      </c>
      <c r="P1555" s="3">
        <f t="shared" si="451"/>
        <v>39.013986368548345</v>
      </c>
      <c r="Q1555" s="3">
        <f t="shared" si="452"/>
        <v>-87.9702867584312</v>
      </c>
      <c r="R1555">
        <f t="shared" si="453"/>
        <v>92.0297132415688</v>
      </c>
      <c r="S1555">
        <f t="shared" si="454"/>
        <v>0.30825215671738487</v>
      </c>
      <c r="T1555">
        <f t="shared" si="437"/>
        <v>39.013986368548345</v>
      </c>
    </row>
    <row r="1556" spans="1:20" x14ac:dyDescent="0.25">
      <c r="A1556">
        <f t="shared" si="438"/>
        <v>1944.1652825966657</v>
      </c>
      <c r="B1556">
        <f t="shared" si="455"/>
        <v>309.42351491291095</v>
      </c>
      <c r="C1556" t="str">
        <f t="shared" si="439"/>
        <v>3.16167497024076-88.8756300675951i</v>
      </c>
      <c r="D1556" t="str">
        <f t="shared" si="440"/>
        <v>3.4781243709175-51.4374352329285i</v>
      </c>
      <c r="E1556" t="str">
        <f t="shared" si="441"/>
        <v>162.469475600113+0.231079184430736i</v>
      </c>
      <c r="F1556" t="str">
        <f t="shared" si="442"/>
        <v>2.90990980854482-482.695325713909i</v>
      </c>
      <c r="G1556" t="str">
        <f t="shared" si="443"/>
        <v>0.999999965165561-0.000186639860627785i</v>
      </c>
      <c r="H1556" t="str">
        <f t="shared" si="444"/>
        <v>471.073133644232+7.44423201335105i</v>
      </c>
      <c r="I1556" t="str">
        <f t="shared" si="445"/>
        <v>33.6092787821613-1539.36212336265i</v>
      </c>
      <c r="K1556" t="str">
        <f t="shared" si="446"/>
        <v>0.0106114132319225-0.000354328950726293i</v>
      </c>
      <c r="L1556" t="str">
        <f t="shared" si="447"/>
        <v>0.00025-1.51997506012962i</v>
      </c>
      <c r="M1556" t="str">
        <f t="shared" si="448"/>
        <v>0.0025-0.402346339446075i</v>
      </c>
      <c r="N1556">
        <f t="shared" si="449"/>
        <v>92.03738947595123</v>
      </c>
      <c r="O1556">
        <f t="shared" si="450"/>
        <v>38.981146461320122</v>
      </c>
      <c r="P1556" s="3">
        <f t="shared" si="451"/>
        <v>38.981146461320122</v>
      </c>
      <c r="Q1556" s="3">
        <f t="shared" si="452"/>
        <v>-87.96261052404877</v>
      </c>
      <c r="R1556">
        <f t="shared" si="453"/>
        <v>92.03738947595123</v>
      </c>
      <c r="S1556">
        <f t="shared" si="454"/>
        <v>0.30942351491291092</v>
      </c>
      <c r="T1556">
        <f t="shared" si="437"/>
        <v>38.981146461320122</v>
      </c>
    </row>
    <row r="1557" spans="1:20" x14ac:dyDescent="0.25">
      <c r="A1557">
        <f t="shared" si="438"/>
        <v>1951.553110670533</v>
      </c>
      <c r="B1557">
        <f t="shared" si="455"/>
        <v>310.59932426957999</v>
      </c>
      <c r="C1557" t="str">
        <f t="shared" si="439"/>
        <v>3.16165068817367-88.5398241334689i</v>
      </c>
      <c r="D1557" t="str">
        <f t="shared" si="440"/>
        <v>3.47812436612741-51.2427241444433i</v>
      </c>
      <c r="E1557" t="str">
        <f t="shared" si="441"/>
        <v>162.469475178053+0.231958299010213i</v>
      </c>
      <c r="F1557" t="str">
        <f t="shared" si="442"/>
        <v>2.909909807773-480.868031330297i</v>
      </c>
      <c r="G1557" t="str">
        <f t="shared" si="443"/>
        <v>0.999999964900317-0.000187349092048477i</v>
      </c>
      <c r="H1557" t="str">
        <f t="shared" si="444"/>
        <v>471.076827325586+7.47247418818125i</v>
      </c>
      <c r="I1557" t="str">
        <f t="shared" si="445"/>
        <v>33.6092022997416-1533.54561863215i</v>
      </c>
      <c r="K1557" t="str">
        <f t="shared" si="446"/>
        <v>0.0106113099306232-0.000355671408192296i</v>
      </c>
      <c r="L1557" t="str">
        <f t="shared" si="447"/>
        <v>0.00025-1.51422102025266i</v>
      </c>
      <c r="M1557" t="str">
        <f t="shared" si="448"/>
        <v>0.0025-0.400823211243351i</v>
      </c>
      <c r="N1557">
        <f t="shared" si="449"/>
        <v>92.045094462125221</v>
      </c>
      <c r="O1557">
        <f t="shared" si="450"/>
        <v>38.948307340640675</v>
      </c>
      <c r="P1557" s="3">
        <f t="shared" si="451"/>
        <v>38.948307340640675</v>
      </c>
      <c r="Q1557" s="3">
        <f t="shared" si="452"/>
        <v>-87.954905537874779</v>
      </c>
      <c r="R1557">
        <f t="shared" si="453"/>
        <v>92.045094462125221</v>
      </c>
      <c r="S1557">
        <f t="shared" si="454"/>
        <v>0.31059932426957998</v>
      </c>
      <c r="T1557">
        <f t="shared" si="437"/>
        <v>38.948307340640675</v>
      </c>
    </row>
    <row r="1558" spans="1:20" x14ac:dyDescent="0.25">
      <c r="A1558">
        <f t="shared" si="438"/>
        <v>1958.9690124910808</v>
      </c>
      <c r="B1558">
        <f t="shared" si="455"/>
        <v>311.77960170180438</v>
      </c>
      <c r="C1558" t="str">
        <f t="shared" si="439"/>
        <v>3.16162622178504-88.2052918599274i</v>
      </c>
      <c r="D1558" t="str">
        <f t="shared" si="440"/>
        <v>3.47812436130081-51.048750199748i</v>
      </c>
      <c r="E1558" t="str">
        <f t="shared" si="441"/>
        <v>162.469474753468+0.232840765797467i</v>
      </c>
      <c r="F1558" t="str">
        <f t="shared" si="442"/>
        <v>2.90990980699528-479.047654394753i</v>
      </c>
      <c r="G1558" t="str">
        <f t="shared" si="443"/>
        <v>0.999999964633052-0.000188061018548i</v>
      </c>
      <c r="H1558" t="str">
        <f t="shared" si="444"/>
        <v>471.080549154441+7.50082315696325i</v>
      </c>
      <c r="I1558" t="str">
        <f t="shared" si="445"/>
        <v>33.6091252321951-1527.75117455618i</v>
      </c>
      <c r="K1558" t="str">
        <f t="shared" si="446"/>
        <v>0.0106112058450981-0.000357018921399867i</v>
      </c>
      <c r="L1558" t="str">
        <f t="shared" si="447"/>
        <v>0.00025-1.50848876295344i</v>
      </c>
      <c r="M1558" t="str">
        <f t="shared" si="448"/>
        <v>0.0025-0.399305849017086i</v>
      </c>
      <c r="N1558">
        <f t="shared" si="449"/>
        <v>92.052828304599657</v>
      </c>
      <c r="O1558">
        <f t="shared" si="450"/>
        <v>38.91546901242701</v>
      </c>
      <c r="P1558" s="3">
        <f t="shared" si="451"/>
        <v>38.91546901242701</v>
      </c>
      <c r="Q1558" s="3">
        <f t="shared" si="452"/>
        <v>-87.947171695400343</v>
      </c>
      <c r="R1558">
        <f t="shared" si="453"/>
        <v>92.052828304599657</v>
      </c>
      <c r="S1558">
        <f t="shared" si="454"/>
        <v>0.31177960170180435</v>
      </c>
      <c r="T1558">
        <f t="shared" si="437"/>
        <v>38.91546901242701</v>
      </c>
    </row>
    <row r="1559" spans="1:20" x14ac:dyDescent="0.25">
      <c r="A1559">
        <f t="shared" si="438"/>
        <v>1966.413094738547</v>
      </c>
      <c r="B1559">
        <f t="shared" si="455"/>
        <v>312.96436418827125</v>
      </c>
      <c r="C1559" t="str">
        <f t="shared" si="439"/>
        <v>3.16160156968016-87.8720284344467i</v>
      </c>
      <c r="D1559" t="str">
        <f t="shared" si="440"/>
        <v>3.47812435643748-50.8555106084626i</v>
      </c>
      <c r="E1559" t="str">
        <f t="shared" si="441"/>
        <v>162.469474326351+0.233726597662738i</v>
      </c>
      <c r="F1559" t="str">
        <f t="shared" si="442"/>
        <v>2.90990980621164-477.234168720545i</v>
      </c>
      <c r="G1559" t="str">
        <f t="shared" si="443"/>
        <v>0.999999964363753-0.000188775650367645i</v>
      </c>
      <c r="H1559" t="str">
        <f t="shared" si="444"/>
        <v>471.084299345468+7.52927931947255i</v>
      </c>
      <c r="I1559" t="str">
        <f t="shared" si="445"/>
        <v>33.6090475750251-1521.97870778071i</v>
      </c>
      <c r="K1559" t="str">
        <f t="shared" si="446"/>
        <v>0.0106111009694116-0.000358371509040788i</v>
      </c>
      <c r="L1559" t="str">
        <f t="shared" si="447"/>
        <v>0.00025-1.50277820577151i</v>
      </c>
      <c r="M1559" t="str">
        <f t="shared" si="448"/>
        <v>0.0025-0.397794230939516i</v>
      </c>
      <c r="N1559">
        <f t="shared" si="449"/>
        <v>92.060591108226888</v>
      </c>
      <c r="O1559">
        <f t="shared" si="450"/>
        <v>38.882631482640171</v>
      </c>
      <c r="P1559" s="3">
        <f t="shared" si="451"/>
        <v>38.882631482640171</v>
      </c>
      <c r="Q1559" s="3">
        <f t="shared" si="452"/>
        <v>-87.939408891773112</v>
      </c>
      <c r="R1559">
        <f t="shared" si="453"/>
        <v>92.060591108226888</v>
      </c>
      <c r="S1559">
        <f t="shared" si="454"/>
        <v>0.31296436418827123</v>
      </c>
      <c r="T1559">
        <f t="shared" si="437"/>
        <v>38.882631482640171</v>
      </c>
    </row>
    <row r="1560" spans="1:20" x14ac:dyDescent="0.25">
      <c r="A1560">
        <f t="shared" si="438"/>
        <v>1973.8854644985533</v>
      </c>
      <c r="B1560">
        <f t="shared" si="455"/>
        <v>314.15362877218666</v>
      </c>
      <c r="C1560" t="str">
        <f t="shared" si="439"/>
        <v>3.16157673045374-87.5400290627538i</v>
      </c>
      <c r="D1560" t="str">
        <f t="shared" si="440"/>
        <v>3.47812435153712-50.6630025907709i</v>
      </c>
      <c r="E1560" t="str">
        <f t="shared" si="441"/>
        <v>162.469473896693+0.234615807526747i</v>
      </c>
      <c r="F1560" t="str">
        <f t="shared" si="442"/>
        <v>2.90990980542204-475.427548220075i</v>
      </c>
      <c r="G1560" t="str">
        <f t="shared" si="443"/>
        <v>0.999999964092402-0.000189492997787622i</v>
      </c>
      <c r="H1560" t="str">
        <f t="shared" si="444"/>
        <v>471.08807811497+7.55784307693418i</v>
      </c>
      <c r="I1560" t="str">
        <f t="shared" si="445"/>
        <v>33.6089693236989-1516.22813526786i</v>
      </c>
      <c r="K1560" t="str">
        <f t="shared" si="446"/>
        <v>0.0106109952975836-0.000359729189871955i</v>
      </c>
      <c r="L1560" t="str">
        <f t="shared" si="447"/>
        <v>0.00025-1.49708926655858i</v>
      </c>
      <c r="M1560" t="str">
        <f t="shared" si="448"/>
        <v>0.0025-0.396288335265507i</v>
      </c>
      <c r="N1560">
        <f t="shared" si="449"/>
        <v>92.068382978203417</v>
      </c>
      <c r="O1560">
        <f t="shared" si="450"/>
        <v>38.84979475728548</v>
      </c>
      <c r="P1560" s="3">
        <f t="shared" si="451"/>
        <v>38.84979475728548</v>
      </c>
      <c r="Q1560" s="3">
        <f t="shared" si="452"/>
        <v>-87.931617021796583</v>
      </c>
      <c r="R1560">
        <f t="shared" si="453"/>
        <v>92.068382978203417</v>
      </c>
      <c r="S1560">
        <f t="shared" si="454"/>
        <v>0.31415362877218667</v>
      </c>
      <c r="T1560">
        <f t="shared" si="437"/>
        <v>38.84979475728548</v>
      </c>
    </row>
    <row r="1561" spans="1:20" x14ac:dyDescent="0.25">
      <c r="A1561">
        <f t="shared" si="438"/>
        <v>1981.3862292636479</v>
      </c>
      <c r="B1561">
        <f t="shared" si="455"/>
        <v>315.34741256152097</v>
      </c>
      <c r="C1561" t="str">
        <f t="shared" si="439"/>
        <v>3.16155170268995-87.2092889687554i</v>
      </c>
      <c r="D1561" t="str">
        <f t="shared" si="440"/>
        <v>3.47812434659943-50.47122337738i</v>
      </c>
      <c r="E1561" t="str">
        <f t="shared" si="441"/>
        <v>162.469473464485+0.235508408360807i</v>
      </c>
      <c r="F1561" t="str">
        <f t="shared" si="442"/>
        <v>2.90990980462642-473.627766904496i</v>
      </c>
      <c r="G1561" t="str">
        <f t="shared" si="443"/>
        <v>0.999999963818986-0.000190213071127208i</v>
      </c>
      <c r="H1561" t="str">
        <f t="shared" si="444"/>
        <v>471.091885680908+7.58651483202747i</v>
      </c>
      <c r="I1561" t="str">
        <f t="shared" si="445"/>
        <v>33.6088904736487-1510.49937429472i</v>
      </c>
      <c r="K1561" t="str">
        <f t="shared" si="446"/>
        <v>0.0106108888235889-0.000361091982715552i</v>
      </c>
      <c r="L1561" t="str">
        <f t="shared" si="447"/>
        <v>0.00025-1.49142186347737i</v>
      </c>
      <c r="M1561" t="str">
        <f t="shared" si="448"/>
        <v>0.0025-0.394788140332244i</v>
      </c>
      <c r="N1561">
        <f t="shared" si="449"/>
        <v>92.07620402007062</v>
      </c>
      <c r="O1561">
        <f t="shared" si="450"/>
        <v>38.816958842412618</v>
      </c>
      <c r="P1561" s="3">
        <f t="shared" si="451"/>
        <v>38.816958842412618</v>
      </c>
      <c r="Q1561" s="3">
        <f t="shared" si="452"/>
        <v>-87.92379597992938</v>
      </c>
      <c r="R1561">
        <f t="shared" si="453"/>
        <v>92.07620402007062</v>
      </c>
      <c r="S1561">
        <f t="shared" si="454"/>
        <v>0.31534741256152099</v>
      </c>
      <c r="T1561">
        <f t="shared" si="437"/>
        <v>38.816958842412618</v>
      </c>
    </row>
    <row r="1562" spans="1:20" x14ac:dyDescent="0.25">
      <c r="A1562">
        <f t="shared" si="438"/>
        <v>1988.9154969348499</v>
      </c>
      <c r="B1562">
        <f t="shared" si="455"/>
        <v>316.54573272925478</v>
      </c>
      <c r="C1562" t="str">
        <f t="shared" si="439"/>
        <v>3.16152648496235-86.8798033944732i</v>
      </c>
      <c r="D1562" t="str">
        <f t="shared" si="440"/>
        <v>3.47812434162415-50.2801702094819i</v>
      </c>
      <c r="E1562" t="str">
        <f t="shared" si="441"/>
        <v>162.469473029717+0.236404413187088i</v>
      </c>
      <c r="F1562" t="str">
        <f t="shared" si="442"/>
        <v>2.90990980382474-471.834798883355i</v>
      </c>
      <c r="G1562" t="str">
        <f t="shared" si="443"/>
        <v>0.999999963543488-0.00019093588074489i</v>
      </c>
      <c r="H1562" t="str">
        <f t="shared" si="444"/>
        <v>471.095722262904+7.61529498889076i</v>
      </c>
      <c r="I1562" t="str">
        <f t="shared" si="445"/>
        <v>33.6088110202712-1504.79234245218i</v>
      </c>
      <c r="K1562" t="str">
        <f t="shared" si="446"/>
        <v>0.0106107815413571-0.000362459906459236i</v>
      </c>
      <c r="L1562" t="str">
        <f t="shared" si="447"/>
        <v>0.00025-1.48577591500037i</v>
      </c>
      <c r="M1562" t="str">
        <f t="shared" si="448"/>
        <v>0.0025-0.393293624558921i</v>
      </c>
      <c r="N1562">
        <f t="shared" si="449"/>
        <v>92.084054339715408</v>
      </c>
      <c r="O1562">
        <f t="shared" si="450"/>
        <v>38.7841237441164</v>
      </c>
      <c r="P1562" s="3">
        <f t="shared" si="451"/>
        <v>38.7841237441164</v>
      </c>
      <c r="Q1562" s="3">
        <f t="shared" si="452"/>
        <v>-87.915945660284592</v>
      </c>
      <c r="R1562">
        <f t="shared" si="453"/>
        <v>92.084054339715408</v>
      </c>
      <c r="S1562">
        <f t="shared" si="454"/>
        <v>0.31654573272925479</v>
      </c>
      <c r="T1562">
        <f t="shared" si="437"/>
        <v>38.7841237441164</v>
      </c>
    </row>
    <row r="1563" spans="1:20" x14ac:dyDescent="0.25">
      <c r="A1563">
        <f t="shared" si="438"/>
        <v>1996.4733758232021</v>
      </c>
      <c r="B1563">
        <f t="shared" si="455"/>
        <v>317.74860651362593</v>
      </c>
      <c r="C1563" t="str">
        <f t="shared" si="439"/>
        <v>3.1615010758337-86.5515675999741i</v>
      </c>
      <c r="D1563" t="str">
        <f t="shared" si="440"/>
        <v>3.47812433661099-50.0898403387125i</v>
      </c>
      <c r="E1563" t="str">
        <f t="shared" si="441"/>
        <v>162.469472592384+0.237303835078685i</v>
      </c>
      <c r="F1563" t="str">
        <f t="shared" si="442"/>
        <v>2.90990980301697-470.048618364201i</v>
      </c>
      <c r="G1563" t="str">
        <f t="shared" si="443"/>
        <v>0.999999963265892-0.000191661437038515i</v>
      </c>
      <c r="H1563" t="str">
        <f t="shared" si="444"/>
        <v>471.099588082263+7.6441839531267i</v>
      </c>
      <c r="I1563" t="str">
        <f t="shared" si="445"/>
        <v>33.6087309589287-1499.10695764367i</v>
      </c>
      <c r="K1563" t="str">
        <f t="shared" si="446"/>
        <v>0.010610673444772-0.000363832980056321i</v>
      </c>
      <c r="L1563" t="str">
        <f t="shared" si="447"/>
        <v>0.00025-1.48015133990871i</v>
      </c>
      <c r="M1563" t="str">
        <f t="shared" si="448"/>
        <v>0.0025-0.391804766446424i</v>
      </c>
      <c r="N1563">
        <f t="shared" si="449"/>
        <v>92.091934043370927</v>
      </c>
      <c r="O1563">
        <f t="shared" si="450"/>
        <v>38.751289468536903</v>
      </c>
      <c r="P1563" s="3">
        <f t="shared" si="451"/>
        <v>38.751289468536903</v>
      </c>
      <c r="Q1563" s="3">
        <f t="shared" si="452"/>
        <v>-87.908065956629073</v>
      </c>
      <c r="R1563">
        <f t="shared" si="453"/>
        <v>92.091934043370927</v>
      </c>
      <c r="S1563">
        <f t="shared" si="454"/>
        <v>0.31774860651362591</v>
      </c>
      <c r="T1563">
        <f t="shared" si="437"/>
        <v>38.751289468536903</v>
      </c>
    </row>
    <row r="1564" spans="1:20" x14ac:dyDescent="0.25">
      <c r="A1564">
        <f t="shared" si="438"/>
        <v>2004.0599746513303</v>
      </c>
      <c r="B1564">
        <f t="shared" si="455"/>
        <v>318.9560512183777</v>
      </c>
      <c r="C1564" t="str">
        <f t="shared" si="439"/>
        <v>3.16147547385613-86.2245768633009i</v>
      </c>
      <c r="D1564" t="str">
        <f t="shared" si="440"/>
        <v>3.47812433155966-49.9002310271126i</v>
      </c>
      <c r="E1564" t="str">
        <f t="shared" si="441"/>
        <v>162.469472152475+0.238206687160093i</v>
      </c>
      <c r="F1564" t="str">
        <f t="shared" si="442"/>
        <v>2.90990980220303-468.269199652229i</v>
      </c>
      <c r="G1564" t="str">
        <f t="shared" si="443"/>
        <v>0.999999962986182-0.000192389750445449i</v>
      </c>
      <c r="H1564" t="str">
        <f t="shared" si="444"/>
        <v>471.103483361969+7.67318213180559i</v>
      </c>
      <c r="I1564" t="str">
        <f t="shared" si="445"/>
        <v>33.6086502849448-1493.44313808407i</v>
      </c>
      <c r="K1564" t="str">
        <f t="shared" si="446"/>
        <v>0.0106105645276717-0.000365211222525947i</v>
      </c>
      <c r="L1564" t="str">
        <f t="shared" si="447"/>
        <v>0.00025-1.47454805729101i</v>
      </c>
      <c r="M1564" t="str">
        <f t="shared" si="448"/>
        <v>0.0025-0.390321544577031i</v>
      </c>
      <c r="N1564">
        <f t="shared" si="449"/>
        <v>92.099843237617307</v>
      </c>
      <c r="O1564">
        <f t="shared" si="450"/>
        <v>38.71845602185973</v>
      </c>
      <c r="P1564" s="3">
        <f t="shared" si="451"/>
        <v>38.71845602185973</v>
      </c>
      <c r="Q1564" s="3">
        <f t="shared" si="452"/>
        <v>-87.900156762382693</v>
      </c>
      <c r="R1564">
        <f t="shared" si="453"/>
        <v>92.099843237617307</v>
      </c>
      <c r="S1564">
        <f t="shared" si="454"/>
        <v>0.31895605121837767</v>
      </c>
      <c r="T1564">
        <f t="shared" si="437"/>
        <v>38.71845602185973</v>
      </c>
    </row>
    <row r="1565" spans="1:20" x14ac:dyDescent="0.25">
      <c r="A1565">
        <f t="shared" si="438"/>
        <v>2011.6754025550053</v>
      </c>
      <c r="B1565">
        <f t="shared" si="455"/>
        <v>320.16808421300755</v>
      </c>
      <c r="C1565" t="str">
        <f t="shared" si="439"/>
        <v>3.16144967757063-85.898826480404i</v>
      </c>
      <c r="D1565" t="str">
        <f t="shared" si="440"/>
        <v>3.47812432646985-49.7113395470887i</v>
      </c>
      <c r="E1565" t="str">
        <f t="shared" si="441"/>
        <v>162.469471709983+0.239112982607144i</v>
      </c>
      <c r="F1565" t="str">
        <f t="shared" si="442"/>
        <v>2.9099098013829-466.496517149902i</v>
      </c>
      <c r="G1565" t="str">
        <f t="shared" si="443"/>
        <v>0.999999962704343-0.000193120831442712i</v>
      </c>
      <c r="H1565" t="str">
        <f t="shared" si="444"/>
        <v>471.107408326724+7.70228993347172i</v>
      </c>
      <c r="I1565" t="str">
        <f t="shared" si="445"/>
        <v>33.6085689936093-1487.80080229849i</v>
      </c>
      <c r="K1565" t="str">
        <f t="shared" si="446"/>
        <v>0.0106104547838476-0.000366594652953266i</v>
      </c>
      <c r="L1565" t="str">
        <f t="shared" si="447"/>
        <v>0.00025-1.46896598654215i</v>
      </c>
      <c r="M1565" t="str">
        <f t="shared" si="448"/>
        <v>0.0025-0.388843937614098i</v>
      </c>
      <c r="N1565">
        <f t="shared" si="449"/>
        <v>92.107782029382207</v>
      </c>
      <c r="O1565">
        <f t="shared" si="450"/>
        <v>38.685623410316282</v>
      </c>
      <c r="P1565" s="3">
        <f t="shared" si="451"/>
        <v>38.685623410316282</v>
      </c>
      <c r="Q1565" s="3">
        <f t="shared" si="452"/>
        <v>-87.892217970617793</v>
      </c>
      <c r="R1565">
        <f t="shared" si="453"/>
        <v>92.107782029382207</v>
      </c>
      <c r="S1565">
        <f t="shared" si="454"/>
        <v>0.32016808421300752</v>
      </c>
      <c r="T1565">
        <f t="shared" si="437"/>
        <v>38.685623410316282</v>
      </c>
    </row>
    <row r="1566" spans="1:20" x14ac:dyDescent="0.25">
      <c r="A1566">
        <f t="shared" si="438"/>
        <v>2019.3197690847144</v>
      </c>
      <c r="B1566">
        <f t="shared" si="455"/>
        <v>321.38472293301697</v>
      </c>
      <c r="C1566" t="str">
        <f t="shared" si="439"/>
        <v>3.16142368550747-85.5743117650772i</v>
      </c>
      <c r="D1566" t="str">
        <f t="shared" si="440"/>
        <v>3.47812432134131-49.5231631813738i</v>
      </c>
      <c r="E1566" t="str">
        <f t="shared" si="441"/>
        <v>162.4694712649+0.240022734647391i</v>
      </c>
      <c r="F1566" t="str">
        <f t="shared" si="442"/>
        <v>2.90990980055655-464.730545356592i</v>
      </c>
      <c r="G1566" t="str">
        <f t="shared" si="443"/>
        <v>0.999999962420358-0.000193854690547143i</v>
      </c>
      <c r="H1566" t="str">
        <f t="shared" si="444"/>
        <v>471.111363202937+7.73150776814712i</v>
      </c>
      <c r="I1566" t="str">
        <f t="shared" si="445"/>
        <v>33.6084870801746-1482.17986912111i</v>
      </c>
      <c r="K1566" t="str">
        <f t="shared" si="446"/>
        <v>0.0106103442070447-0.000367983290489627i</v>
      </c>
      <c r="L1566" t="str">
        <f t="shared" si="447"/>
        <v>0.00025-1.46340504736217i</v>
      </c>
      <c r="M1566" t="str">
        <f t="shared" si="448"/>
        <v>0.0025-0.387371924301751i</v>
      </c>
      <c r="N1566">
        <f t="shared" si="449"/>
        <v>92.11575052594165</v>
      </c>
      <c r="O1566">
        <f t="shared" si="450"/>
        <v>38.652791640184461</v>
      </c>
      <c r="P1566" s="3">
        <f t="shared" si="451"/>
        <v>38.652791640184461</v>
      </c>
      <c r="Q1566" s="3">
        <f t="shared" si="452"/>
        <v>-87.88424947405835</v>
      </c>
      <c r="R1566">
        <f t="shared" si="453"/>
        <v>92.11575052594165</v>
      </c>
      <c r="S1566">
        <f t="shared" si="454"/>
        <v>0.32138472293301695</v>
      </c>
      <c r="T1566">
        <f t="shared" si="437"/>
        <v>38.652791640184461</v>
      </c>
    </row>
    <row r="1567" spans="1:20" x14ac:dyDescent="0.25">
      <c r="A1567">
        <f t="shared" si="438"/>
        <v>2026.9931842072365</v>
      </c>
      <c r="B1567">
        <f t="shared" si="455"/>
        <v>322.60598488016245</v>
      </c>
      <c r="C1567" t="str">
        <f t="shared" si="439"/>
        <v>3.16139749618567-85.2510280488835i</v>
      </c>
      <c r="D1567" t="str">
        <f t="shared" si="440"/>
        <v>3.47812431617369-49.3356992229869i</v>
      </c>
      <c r="E1567" t="str">
        <f t="shared" si="441"/>
        <v>162.469470817217+0.240935956560273i</v>
      </c>
      <c r="F1567" t="str">
        <f t="shared" si="442"/>
        <v>2.90990979972386-462.971258868194i</v>
      </c>
      <c r="G1567" t="str">
        <f t="shared" si="443"/>
        <v>0.99999996213421-0.00019459133831554i</v>
      </c>
      <c r="H1567" t="str">
        <f t="shared" si="444"/>
        <v>471.115348218752+7.76083604733661i</v>
      </c>
      <c r="I1567" t="str">
        <f t="shared" si="445"/>
        <v>33.6084045398557-1476.58025769398i</v>
      </c>
      <c r="K1567" t="str">
        <f t="shared" si="446"/>
        <v>0.0106102327909608-0.000369377154352745i</v>
      </c>
      <c r="L1567" t="str">
        <f t="shared" si="447"/>
        <v>0.00025-1.4578651597551i</v>
      </c>
      <c r="M1567" t="str">
        <f t="shared" si="448"/>
        <v>0.0025-0.385905483464586i</v>
      </c>
      <c r="N1567">
        <f t="shared" si="449"/>
        <v>92.123748834920562</v>
      </c>
      <c r="O1567">
        <f t="shared" si="450"/>
        <v>38.619960717788288</v>
      </c>
      <c r="P1567" s="3">
        <f t="shared" si="451"/>
        <v>38.619960717788288</v>
      </c>
      <c r="Q1567" s="3">
        <f t="shared" si="452"/>
        <v>-87.876251165079438</v>
      </c>
      <c r="R1567">
        <f t="shared" si="453"/>
        <v>92.123748834920562</v>
      </c>
      <c r="S1567">
        <f t="shared" si="454"/>
        <v>0.32260598488016246</v>
      </c>
      <c r="T1567">
        <f t="shared" si="437"/>
        <v>38.619960717788288</v>
      </c>
    </row>
    <row r="1568" spans="1:20" x14ac:dyDescent="0.25">
      <c r="A1568">
        <f t="shared" si="438"/>
        <v>2034.695758307224</v>
      </c>
      <c r="B1568">
        <f t="shared" si="455"/>
        <v>323.83188762270709</v>
      </c>
      <c r="C1568" t="str">
        <f t="shared" si="439"/>
        <v>3.16137110811334-84.9289706810983i</v>
      </c>
      <c r="D1568" t="str">
        <f t="shared" si="440"/>
        <v>3.47812431096675-49.1489449751969i</v>
      </c>
      <c r="E1568" t="str">
        <f t="shared" si="441"/>
        <v>162.469470366929+0.241852661677315i</v>
      </c>
      <c r="F1568" t="str">
        <f t="shared" si="442"/>
        <v>2.90990979888487-461.218632376789i</v>
      </c>
      <c r="G1568" t="str">
        <f t="shared" si="443"/>
        <v>0.999999961845883-0.00019533078534482i</v>
      </c>
      <c r="H1568" t="str">
        <f t="shared" si="444"/>
        <v>471.119363604051+7.79027518403265i</v>
      </c>
      <c r="I1568" t="str">
        <f t="shared" si="445"/>
        <v>33.6083213678316-1471.00188746591i</v>
      </c>
      <c r="K1568" t="str">
        <f t="shared" si="446"/>
        <v>0.0106101205292465-0.000370776263826894i</v>
      </c>
      <c r="L1568" t="str">
        <f t="shared" si="447"/>
        <v>0.00025-1.45234624402779i</v>
      </c>
      <c r="M1568" t="str">
        <f t="shared" si="448"/>
        <v>0.0025-0.384444594007357i</v>
      </c>
      <c r="N1568">
        <f t="shared" si="449"/>
        <v>92.13177706429353</v>
      </c>
      <c r="O1568">
        <f t="shared" si="450"/>
        <v>38.587130649499315</v>
      </c>
      <c r="P1568" s="3">
        <f t="shared" si="451"/>
        <v>38.587130649499315</v>
      </c>
      <c r="Q1568" s="3">
        <f t="shared" si="452"/>
        <v>-87.86822293570647</v>
      </c>
      <c r="R1568">
        <f t="shared" si="453"/>
        <v>92.13177706429353</v>
      </c>
      <c r="S1568">
        <f t="shared" si="454"/>
        <v>0.32383188762270709</v>
      </c>
      <c r="T1568">
        <f t="shared" si="437"/>
        <v>38.587130649499315</v>
      </c>
    </row>
    <row r="1569" spans="1:20" x14ac:dyDescent="0.25">
      <c r="A1569">
        <f t="shared" si="438"/>
        <v>2042.4276021887915</v>
      </c>
      <c r="B1569">
        <f t="shared" si="455"/>
        <v>325.06244879567339</v>
      </c>
      <c r="C1569" t="str">
        <f t="shared" si="439"/>
        <v>3.1613445197872-84.6081350286299i</v>
      </c>
      <c r="D1569" t="str">
        <f t="shared" si="440"/>
        <v>3.47812430572015-48.9628977514805i</v>
      </c>
      <c r="E1569" t="str">
        <f t="shared" si="441"/>
        <v>162.469469914026+0.2427728633824i</v>
      </c>
      <c r="F1569" t="str">
        <f t="shared" si="442"/>
        <v>2.90990979803947-459.472640670251i</v>
      </c>
      <c r="G1569" t="str">
        <f t="shared" si="443"/>
        <v>0.999999961555361-0.000196073042272166i</v>
      </c>
      <c r="H1569" t="str">
        <f t="shared" si="444"/>
        <v>471.123409590479+7.81982559271969i</v>
      </c>
      <c r="I1569" t="str">
        <f t="shared" si="445"/>
        <v>33.6082375592421-1465.44467819127i</v>
      </c>
      <c r="K1569" t="str">
        <f t="shared" si="446"/>
        <v>0.0106100074155045-0.000372180638263068i</v>
      </c>
      <c r="L1569" t="str">
        <f t="shared" si="447"/>
        <v>0.00025-1.4468482207888i</v>
      </c>
      <c r="M1569" t="str">
        <f t="shared" si="448"/>
        <v>0.0025-0.382989234914682i</v>
      </c>
      <c r="N1569">
        <f t="shared" si="449"/>
        <v>92.13983532238548</v>
      </c>
      <c r="O1569">
        <f t="shared" si="450"/>
        <v>38.554301441735689</v>
      </c>
      <c r="P1569" s="3">
        <f t="shared" si="451"/>
        <v>38.554301441735689</v>
      </c>
      <c r="Q1569" s="3">
        <f t="shared" si="452"/>
        <v>-87.86016467761452</v>
      </c>
      <c r="R1569">
        <f t="shared" si="453"/>
        <v>92.13983532238548</v>
      </c>
      <c r="S1569">
        <f t="shared" si="454"/>
        <v>0.32506244879567336</v>
      </c>
      <c r="T1569">
        <f t="shared" si="437"/>
        <v>38.554301441735689</v>
      </c>
    </row>
    <row r="1570" spans="1:20" x14ac:dyDescent="0.25">
      <c r="A1570">
        <f t="shared" si="438"/>
        <v>2050.1888270771092</v>
      </c>
      <c r="B1570">
        <f t="shared" si="455"/>
        <v>326.29768610109699</v>
      </c>
      <c r="C1570" t="str">
        <f t="shared" si="439"/>
        <v>3.1613177296928-84.2885164759644i</v>
      </c>
      <c r="D1570" t="str">
        <f t="shared" si="440"/>
        <v>3.47812430043359-48.7775548754863i</v>
      </c>
      <c r="E1570" t="str">
        <f t="shared" si="441"/>
        <v>162.469469458501+0.243696575111901i</v>
      </c>
      <c r="F1570" t="str">
        <f t="shared" si="442"/>
        <v>2.90990979718764-457.733258631905i</v>
      </c>
      <c r="G1570" t="str">
        <f t="shared" si="443"/>
        <v>0.999999961262626-0.000196818119775185i</v>
      </c>
      <c r="H1570" t="str">
        <f t="shared" si="444"/>
        <v>471.127486411438+7.84948768937952i</v>
      </c>
      <c r="I1570" t="str">
        <f t="shared" si="445"/>
        <v>33.6081531091905-1459.90854992884i</v>
      </c>
      <c r="K1570" t="str">
        <f t="shared" si="446"/>
        <v>0.0106098934432897-0.000373590297079182i</v>
      </c>
      <c r="L1570" t="str">
        <f t="shared" si="447"/>
        <v>0.00025-1.4413710109472i</v>
      </c>
      <c r="M1570" t="str">
        <f t="shared" si="448"/>
        <v>0.0025-0.381539385250729i</v>
      </c>
      <c r="N1570">
        <f t="shared" si="449"/>
        <v>92.147923717872217</v>
      </c>
      <c r="O1570">
        <f t="shared" si="450"/>
        <v>38.521473100963654</v>
      </c>
      <c r="P1570" s="3">
        <f t="shared" si="451"/>
        <v>38.521473100963654</v>
      </c>
      <c r="Q1570" s="3">
        <f t="shared" si="452"/>
        <v>-87.852076282127783</v>
      </c>
      <c r="R1570">
        <f t="shared" si="453"/>
        <v>92.147923717872217</v>
      </c>
      <c r="S1570">
        <f t="shared" si="454"/>
        <v>0.326297686101097</v>
      </c>
      <c r="T1570">
        <f t="shared" si="437"/>
        <v>38.521473100963654</v>
      </c>
    </row>
    <row r="1571" spans="1:20" x14ac:dyDescent="0.25">
      <c r="A1571">
        <f t="shared" si="438"/>
        <v>2057.9795446200023</v>
      </c>
      <c r="B1571">
        <f t="shared" si="455"/>
        <v>327.53761730828114</v>
      </c>
      <c r="C1571" t="str">
        <f t="shared" si="439"/>
        <v>3.16129073630414-83.9701104250907i</v>
      </c>
      <c r="D1571" t="str">
        <f t="shared" si="440"/>
        <v>3.47812429510679-48.5929136809949i</v>
      </c>
      <c r="E1571" t="str">
        <f t="shared" si="441"/>
        <v>162.469469000348+0.244623810354946i</v>
      </c>
      <c r="F1571" t="str">
        <f t="shared" si="442"/>
        <v>2.90990979632933-456.000461240157i</v>
      </c>
      <c r="G1571" t="str">
        <f t="shared" si="443"/>
        <v>0.999999960967663-0.000197566028572056i</v>
      </c>
      <c r="H1571" t="str">
        <f t="shared" si="444"/>
        <v>471.131594302136+7.87926189149619i</v>
      </c>
      <c r="I1571" t="str">
        <f t="shared" si="445"/>
        <v>33.6080680127432-1454.39342304071i</v>
      </c>
      <c r="K1571" t="str">
        <f t="shared" si="446"/>
        <v>0.0106097786061081-0.000375005259760238i</v>
      </c>
      <c r="L1571" t="str">
        <f t="shared" si="447"/>
        <v>0.00025-1.43591453571149i</v>
      </c>
      <c r="M1571" t="str">
        <f t="shared" si="448"/>
        <v>0.0025-0.380095024158925i</v>
      </c>
      <c r="N1571">
        <f t="shared" si="449"/>
        <v>92.156042359781154</v>
      </c>
      <c r="O1571">
        <f t="shared" si="450"/>
        <v>38.488645633697026</v>
      </c>
      <c r="P1571" s="3">
        <f t="shared" si="451"/>
        <v>38.488645633697026</v>
      </c>
      <c r="Q1571" s="3">
        <f t="shared" si="452"/>
        <v>-87.843957640218846</v>
      </c>
      <c r="R1571">
        <f t="shared" si="453"/>
        <v>92.156042359781154</v>
      </c>
      <c r="S1571">
        <f t="shared" si="454"/>
        <v>0.32753761730828113</v>
      </c>
      <c r="T1571">
        <f t="shared" si="437"/>
        <v>38.488645633697026</v>
      </c>
    </row>
    <row r="1572" spans="1:20" x14ac:dyDescent="0.25">
      <c r="A1572">
        <f t="shared" si="438"/>
        <v>2065.7998668895584</v>
      </c>
      <c r="B1572">
        <f t="shared" si="455"/>
        <v>328.78226025405263</v>
      </c>
      <c r="C1572" t="str">
        <f t="shared" si="439"/>
        <v>3.161263538084-83.6529122954387i</v>
      </c>
      <c r="D1572" t="str">
        <f t="shared" si="440"/>
        <v>3.47812428973942-48.4089715118804i</v>
      </c>
      <c r="E1572" t="str">
        <f t="shared" si="441"/>
        <v>162.469468539557+0.245554582653719i</v>
      </c>
      <c r="F1572" t="str">
        <f t="shared" si="442"/>
        <v>2.90990979546447-454.274223568134i</v>
      </c>
      <c r="G1572" t="str">
        <f t="shared" si="443"/>
        <v>0.999999960670453-0.000198316779421689i</v>
      </c>
      <c r="H1572" t="str">
        <f t="shared" si="444"/>
        <v>471.135733499555+7.90914861805948i</v>
      </c>
      <c r="I1572" t="str">
        <f t="shared" si="445"/>
        <v>33.607982264925-1448.89921819106i</v>
      </c>
      <c r="K1572" t="str">
        <f t="shared" si="446"/>
        <v>0.0106096628974174-0.000376425545858499i</v>
      </c>
      <c r="L1572" t="str">
        <f t="shared" si="447"/>
        <v>0.00025-1.43047871658846i</v>
      </c>
      <c r="M1572" t="str">
        <f t="shared" si="448"/>
        <v>0.0025-0.378656130861651i</v>
      </c>
      <c r="N1572">
        <f t="shared" si="449"/>
        <v>92.164191357492072</v>
      </c>
      <c r="O1572">
        <f t="shared" si="450"/>
        <v>38.455819046497986</v>
      </c>
      <c r="P1572" s="3">
        <f t="shared" si="451"/>
        <v>38.455819046497986</v>
      </c>
      <c r="Q1572" s="3">
        <f t="shared" si="452"/>
        <v>-87.835808642507928</v>
      </c>
      <c r="R1572">
        <f t="shared" si="453"/>
        <v>92.164191357492072</v>
      </c>
      <c r="S1572">
        <f t="shared" si="454"/>
        <v>0.32878226025405261</v>
      </c>
      <c r="T1572">
        <f t="shared" si="437"/>
        <v>38.455819046497986</v>
      </c>
    </row>
    <row r="1573" spans="1:20" x14ac:dyDescent="0.25">
      <c r="A1573">
        <f t="shared" si="438"/>
        <v>2073.6499063837387</v>
      </c>
      <c r="B1573">
        <f t="shared" si="455"/>
        <v>330.03163284301803</v>
      </c>
      <c r="C1573" t="str">
        <f t="shared" si="439"/>
        <v>3.16123613348348-83.3369175238141i</v>
      </c>
      <c r="D1573" t="str">
        <f t="shared" si="440"/>
        <v>3.47812428433119-48.2257257220732i</v>
      </c>
      <c r="E1573" t="str">
        <f t="shared" si="441"/>
        <v>162.469468076123+0.246488905603484i</v>
      </c>
      <c r="F1573" t="str">
        <f t="shared" si="442"/>
        <v>2.90990979459303-452.554520783328i</v>
      </c>
      <c r="G1573" t="str">
        <f t="shared" si="443"/>
        <v>0.999999960370981-0.000199070383123875i</v>
      </c>
      <c r="H1573" t="str">
        <f t="shared" si="444"/>
        <v>471.139904242499+7.9391482895715i</v>
      </c>
      <c r="I1573" t="str">
        <f t="shared" si="445"/>
        <v>33.607895860725-1443.42585634505i</v>
      </c>
      <c r="K1573" t="str">
        <f t="shared" si="446"/>
        <v>0.0106095463106259-0.000377851174993686i</v>
      </c>
      <c r="L1573" t="str">
        <f t="shared" si="447"/>
        <v>0.00025-1.42506347538201i</v>
      </c>
      <c r="M1573" t="str">
        <f t="shared" si="448"/>
        <v>0.0025-0.377222684659943i</v>
      </c>
      <c r="N1573">
        <f t="shared" si="449"/>
        <v>92.172370820737541</v>
      </c>
      <c r="O1573">
        <f t="shared" si="450"/>
        <v>38.422993345977503</v>
      </c>
      <c r="P1573" s="3">
        <f t="shared" si="451"/>
        <v>38.422993345977503</v>
      </c>
      <c r="Q1573" s="3">
        <f t="shared" si="452"/>
        <v>-87.827629179262459</v>
      </c>
      <c r="R1573">
        <f t="shared" si="453"/>
        <v>92.172370820737541</v>
      </c>
      <c r="S1573">
        <f t="shared" si="454"/>
        <v>0.33003163284301801</v>
      </c>
      <c r="T1573">
        <f t="shared" si="437"/>
        <v>38.422993345977503</v>
      </c>
    </row>
    <row r="1574" spans="1:20" x14ac:dyDescent="0.25">
      <c r="A1574">
        <f t="shared" si="438"/>
        <v>2081.5297760279968</v>
      </c>
      <c r="B1574">
        <f t="shared" si="455"/>
        <v>331.28575304782152</v>
      </c>
      <c r="C1574" t="str">
        <f t="shared" si="439"/>
        <v>3.16120852094199-83.0221215643294i</v>
      </c>
      <c r="D1574" t="str">
        <f t="shared" si="440"/>
        <v>3.47812427888176-48.043173675521i</v>
      </c>
      <c r="E1574" t="str">
        <f t="shared" si="441"/>
        <v>162.469467610039+0.247426792852994i</v>
      </c>
      <c r="F1574" t="str">
        <f t="shared" si="442"/>
        <v>2.90990979371496-450.841328147237i</v>
      </c>
      <c r="G1574" t="str">
        <f t="shared" si="443"/>
        <v>0.999999960069228-0.000199826850519447i</v>
      </c>
      <c r="H1574" t="str">
        <f t="shared" si="444"/>
        <v>471.144106771598+7.96926132805032i</v>
      </c>
      <c r="I1574" t="str">
        <f t="shared" si="445"/>
        <v>33.6078087950923-1437.97325876772i</v>
      </c>
      <c r="K1574" t="str">
        <f t="shared" si="446"/>
        <v>0.0106094288390924-0.000379282166853142i</v>
      </c>
      <c r="L1574" t="str">
        <f t="shared" si="447"/>
        <v>0.00025-1.41966873419208i</v>
      </c>
      <c r="M1574" t="str">
        <f t="shared" si="448"/>
        <v>0.0025-0.375794664933197i</v>
      </c>
      <c r="N1574">
        <f t="shared" si="449"/>
        <v>92.18058085960368</v>
      </c>
      <c r="O1574">
        <f t="shared" si="450"/>
        <v>38.390168538795344</v>
      </c>
      <c r="P1574" s="3">
        <f t="shared" si="451"/>
        <v>38.390168538795344</v>
      </c>
      <c r="Q1574" s="3">
        <f t="shared" si="452"/>
        <v>-87.81941914039632</v>
      </c>
      <c r="R1574">
        <f t="shared" si="453"/>
        <v>92.18058085960368</v>
      </c>
      <c r="S1574">
        <f t="shared" si="454"/>
        <v>0.33128575304782154</v>
      </c>
      <c r="T1574">
        <f t="shared" si="437"/>
        <v>38.390168538795344</v>
      </c>
    </row>
    <row r="1575" spans="1:20" x14ac:dyDescent="0.25">
      <c r="A1575">
        <f t="shared" si="438"/>
        <v>2089.4395891769036</v>
      </c>
      <c r="B1575">
        <f t="shared" si="455"/>
        <v>332.54463890940326</v>
      </c>
      <c r="C1575" t="str">
        <f t="shared" si="439"/>
        <v>3.16118069888743-82.7085198883414i</v>
      </c>
      <c r="D1575" t="str">
        <f t="shared" si="440"/>
        <v>3.47812427339086-47.8613127461516i</v>
      </c>
      <c r="E1575" t="str">
        <f t="shared" si="441"/>
        <v>162.469467141298+0.248368258104632i</v>
      </c>
      <c r="F1575" t="str">
        <f t="shared" si="442"/>
        <v>2.90990979283021-449.134621015012i</v>
      </c>
      <c r="G1575" t="str">
        <f t="shared" si="443"/>
        <v>0.999999959765178-0.000200586192490433i</v>
      </c>
      <c r="H1575" t="str">
        <f t="shared" si="444"/>
        <v>471.148341329313+7.99948815703497i</v>
      </c>
      <c r="I1575" t="str">
        <f t="shared" si="445"/>
        <v>33.6077210629362-1432.54134702279i</v>
      </c>
      <c r="K1575" t="str">
        <f t="shared" si="446"/>
        <v>0.0106093104761259-0.000380718541192012i</v>
      </c>
      <c r="L1575" t="str">
        <f t="shared" si="447"/>
        <v>0.00025-1.41429441541351i</v>
      </c>
      <c r="M1575" t="str">
        <f t="shared" si="448"/>
        <v>0.0025-0.37437205113887i</v>
      </c>
      <c r="N1575">
        <f t="shared" si="449"/>
        <v>92.188821584530899</v>
      </c>
      <c r="O1575">
        <f t="shared" si="450"/>
        <v>38.357344631660702</v>
      </c>
      <c r="P1575" s="3">
        <f t="shared" si="451"/>
        <v>38.357344631660702</v>
      </c>
      <c r="Q1575" s="3">
        <f t="shared" si="452"/>
        <v>-87.811178415469101</v>
      </c>
      <c r="R1575">
        <f t="shared" si="453"/>
        <v>92.188821584530899</v>
      </c>
      <c r="S1575">
        <f t="shared" si="454"/>
        <v>0.33254463890940328</v>
      </c>
      <c r="T1575">
        <f t="shared" si="437"/>
        <v>38.357344631660702</v>
      </c>
    </row>
    <row r="1576" spans="1:20" x14ac:dyDescent="0.25">
      <c r="A1576">
        <f t="shared" si="438"/>
        <v>2097.3794596157759</v>
      </c>
      <c r="B1576">
        <f t="shared" si="455"/>
        <v>333.80830853725899</v>
      </c>
      <c r="C1576" t="str">
        <f t="shared" si="439"/>
        <v>3.1611526657357-82.3961079843829i</v>
      </c>
      <c r="D1576" t="str">
        <f t="shared" si="440"/>
        <v>3.47812426785813-47.6801403178338i</v>
      </c>
      <c r="E1576" t="str">
        <f t="shared" si="441"/>
        <v>162.469466669893+0.249313315114603i</v>
      </c>
      <c r="F1576" t="str">
        <f t="shared" si="442"/>
        <v>2.9099097919387-447.434374835092i</v>
      </c>
      <c r="G1576" t="str">
        <f t="shared" si="443"/>
        <v>0.999999959458812-0.00020134841996021i</v>
      </c>
      <c r="H1576" t="str">
        <f t="shared" si="444"/>
        <v>471.152608159964+8.02982920159064i</v>
      </c>
      <c r="I1576" t="str">
        <f t="shared" si="445"/>
        <v>33.6076326591268-1427.13004297156i</v>
      </c>
      <c r="K1576" t="str">
        <f t="shared" si="446"/>
        <v>0.0106091912149851-0.000382160317833428i</v>
      </c>
      <c r="L1576" t="str">
        <f t="shared" si="447"/>
        <v>0.00025-1.40894044173491i</v>
      </c>
      <c r="M1576" t="str">
        <f t="shared" si="448"/>
        <v>0.0025-0.372954822812183i</v>
      </c>
      <c r="N1576">
        <f t="shared" si="449"/>
        <v>92.197093106314313</v>
      </c>
      <c r="O1576">
        <f t="shared" si="450"/>
        <v>38.324521631332274</v>
      </c>
      <c r="P1576" s="3">
        <f t="shared" si="451"/>
        <v>38.324521631332274</v>
      </c>
      <c r="Q1576" s="3">
        <f t="shared" si="452"/>
        <v>-87.802906893685687</v>
      </c>
      <c r="R1576">
        <f t="shared" si="453"/>
        <v>92.197093106314313</v>
      </c>
      <c r="S1576">
        <f t="shared" si="454"/>
        <v>0.33380830853725901</v>
      </c>
      <c r="T1576">
        <f t="shared" si="437"/>
        <v>38.324521631332274</v>
      </c>
    </row>
    <row r="1577" spans="1:20" x14ac:dyDescent="0.25">
      <c r="A1577">
        <f t="shared" si="438"/>
        <v>2105.3495015623157</v>
      </c>
      <c r="B1577">
        <f t="shared" si="455"/>
        <v>335.07678010970056</v>
      </c>
      <c r="C1577" t="str">
        <f t="shared" si="439"/>
        <v>3.16112441989084-82.0848813581007i</v>
      </c>
      <c r="D1577" t="str">
        <f t="shared" si="440"/>
        <v>3.47812426228329-47.499653784342i</v>
      </c>
      <c r="E1577" t="str">
        <f t="shared" si="441"/>
        <v>162.469466195818+0.250261977693268i</v>
      </c>
      <c r="F1577" t="str">
        <f t="shared" si="442"/>
        <v>2.90990979104042-445.74056514887i</v>
      </c>
      <c r="G1577" t="str">
        <f t="shared" si="443"/>
        <v>0.999999959150114-0.000202113543893666i</v>
      </c>
      <c r="H1577" t="str">
        <f t="shared" si="444"/>
        <v>471.156907509744+8.06028488831342i</v>
      </c>
      <c r="I1577" t="str">
        <f t="shared" si="445"/>
        <v>33.6075435784954-1421.73926877185i</v>
      </c>
      <c r="K1577" t="str">
        <f t="shared" si="446"/>
        <v>0.0106090710488779-0.000383607516668682i</v>
      </c>
      <c r="L1577" t="str">
        <f t="shared" si="447"/>
        <v>0.00025-1.40360673613759i</v>
      </c>
      <c r="M1577" t="str">
        <f t="shared" si="448"/>
        <v>0.0025-0.371542959565833i</v>
      </c>
      <c r="N1577">
        <f t="shared" si="449"/>
        <v>92.205395536104461</v>
      </c>
      <c r="O1577">
        <f t="shared" si="450"/>
        <v>38.291699544618865</v>
      </c>
      <c r="P1577" s="3">
        <f t="shared" si="451"/>
        <v>38.291699544618865</v>
      </c>
      <c r="Q1577" s="3">
        <f t="shared" si="452"/>
        <v>-87.794604463895539</v>
      </c>
      <c r="R1577">
        <f t="shared" si="453"/>
        <v>92.205395536104461</v>
      </c>
      <c r="S1577">
        <f t="shared" si="454"/>
        <v>0.33507678010970054</v>
      </c>
      <c r="T1577">
        <f t="shared" si="437"/>
        <v>38.291699544618865</v>
      </c>
    </row>
    <row r="1578" spans="1:20" x14ac:dyDescent="0.25">
      <c r="A1578">
        <f t="shared" si="438"/>
        <v>2113.3498296682524</v>
      </c>
      <c r="B1578">
        <f t="shared" si="455"/>
        <v>336.35007187411742</v>
      </c>
      <c r="C1578" t="str">
        <f t="shared" si="439"/>
        <v>3.16109595974502-81.7748355321915i</v>
      </c>
      <c r="D1578" t="str">
        <f t="shared" si="440"/>
        <v>3.47812425666599-47.3198505493168i</v>
      </c>
      <c r="E1578" t="str">
        <f t="shared" si="441"/>
        <v>162.469465719066+0.251214259705276i</v>
      </c>
      <c r="F1578" t="str">
        <f t="shared" si="442"/>
        <v>2.9099097901353-444.053167590326i</v>
      </c>
      <c r="G1578" t="str">
        <f t="shared" si="443"/>
        <v>0.999999958839065-0.000202881575297356i</v>
      </c>
      <c r="H1578" t="str">
        <f t="shared" si="444"/>
        <v>471.16123962671+8.09085564533455i</v>
      </c>
      <c r="I1578" t="str">
        <f t="shared" si="445"/>
        <v>33.6074538158311-1416.36894687677i</v>
      </c>
      <c r="K1578" t="str">
        <f t="shared" si="446"/>
        <v>0.0106089499709616-0.000385060157657406i</v>
      </c>
      <c r="L1578" t="str">
        <f t="shared" si="447"/>
        <v>0.00025-1.39829322189439i</v>
      </c>
      <c r="M1578" t="str">
        <f t="shared" si="448"/>
        <v>0.0025-0.370136441089692i</v>
      </c>
      <c r="N1578">
        <f t="shared" si="449"/>
        <v>92.213728985407982</v>
      </c>
      <c r="O1578">
        <f t="shared" si="450"/>
        <v>38.258878378379862</v>
      </c>
      <c r="P1578" s="3">
        <f t="shared" si="451"/>
        <v>38.258878378379862</v>
      </c>
      <c r="Q1578" s="3">
        <f t="shared" si="452"/>
        <v>-87.786271014592018</v>
      </c>
      <c r="R1578">
        <f t="shared" si="453"/>
        <v>92.213728985407982</v>
      </c>
      <c r="S1578">
        <f t="shared" si="454"/>
        <v>0.33635007187411742</v>
      </c>
      <c r="T1578">
        <f t="shared" si="437"/>
        <v>38.258878378379862</v>
      </c>
    </row>
    <row r="1579" spans="1:20" x14ac:dyDescent="0.25">
      <c r="A1579">
        <f t="shared" si="438"/>
        <v>2121.3805590209918</v>
      </c>
      <c r="B1579">
        <f t="shared" si="455"/>
        <v>337.62820214723905</v>
      </c>
      <c r="C1579" t="str">
        <f t="shared" si="439"/>
        <v>3.16106728367824-81.4659660463332i</v>
      </c>
      <c r="D1579" t="str">
        <f t="shared" si="440"/>
        <v>3.47812425100592-47.140728026228i</v>
      </c>
      <c r="E1579" t="str">
        <f t="shared" si="441"/>
        <v>162.469465239631+0.252170175069781i</v>
      </c>
      <c r="F1579" t="str">
        <f t="shared" si="442"/>
        <v>2.90990978922328-442.372157885675i</v>
      </c>
      <c r="G1579" t="str">
        <f t="shared" si="443"/>
        <v>0.999999958525647-0.000203652525219658i</v>
      </c>
      <c r="H1579" t="str">
        <f t="shared" si="444"/>
        <v>471.165604760829+8.12154190232615i</v>
      </c>
      <c r="I1579" t="str">
        <f t="shared" si="445"/>
        <v>33.6073633658839-1411.01900003366i</v>
      </c>
      <c r="K1579" t="str">
        <f t="shared" si="446"/>
        <v>0.0106088279743418-0.000386518260827748i</v>
      </c>
      <c r="L1579" t="str">
        <f t="shared" si="447"/>
        <v>0.00025-1.39299982256863i</v>
      </c>
      <c r="M1579" t="str">
        <f t="shared" si="448"/>
        <v>0.0025-0.368735247150519i</v>
      </c>
      <c r="N1579">
        <f t="shared" si="449"/>
        <v>92.222093566088105</v>
      </c>
      <c r="O1579">
        <f t="shared" si="450"/>
        <v>38.226058139525115</v>
      </c>
      <c r="P1579" s="3">
        <f t="shared" si="451"/>
        <v>38.226058139525115</v>
      </c>
      <c r="Q1579" s="3">
        <f t="shared" si="452"/>
        <v>-87.777906433911895</v>
      </c>
      <c r="R1579">
        <f t="shared" si="453"/>
        <v>92.222093566088105</v>
      </c>
      <c r="S1579">
        <f t="shared" si="454"/>
        <v>0.33762820214723904</v>
      </c>
      <c r="T1579">
        <f t="shared" si="437"/>
        <v>38.226058139525115</v>
      </c>
    </row>
    <row r="1580" spans="1:20" x14ac:dyDescent="0.25">
      <c r="A1580">
        <f t="shared" si="438"/>
        <v>2129.4418051452717</v>
      </c>
      <c r="B1580">
        <f t="shared" si="455"/>
        <v>338.91118931539859</v>
      </c>
      <c r="C1580" t="str">
        <f t="shared" si="439"/>
        <v>3.1610383900584-81.1582684571247i</v>
      </c>
      <c r="D1580" t="str">
        <f t="shared" si="440"/>
        <v>3.47812424530275-46.9622836383381i</v>
      </c>
      <c r="E1580" t="str">
        <f t="shared" si="441"/>
        <v>162.469464757507+0.253129737760779i</v>
      </c>
      <c r="F1580" t="str">
        <f t="shared" si="442"/>
        <v>2.90990978830432-440.69751185303i</v>
      </c>
      <c r="G1580" t="str">
        <f t="shared" si="443"/>
        <v>0.999999958209843-0.000204426404750934i</v>
      </c>
      <c r="H1580" t="str">
        <f t="shared" si="444"/>
        <v>471.170003163976+8.15234409050544i</v>
      </c>
      <c r="I1580" t="str">
        <f t="shared" si="445"/>
        <v>33.6072722233624-1405.689351283i</v>
      </c>
      <c r="K1580" t="str">
        <f t="shared" si="446"/>
        <v>0.0106087050520724-0.000387981846276548i</v>
      </c>
      <c r="L1580" t="str">
        <f t="shared" si="447"/>
        <v>0.00025-1.38772646201298i</v>
      </c>
      <c r="M1580" t="str">
        <f t="shared" si="448"/>
        <v>0.0025-0.367339357591671i</v>
      </c>
      <c r="N1580">
        <f t="shared" si="449"/>
        <v>92.23048939036542</v>
      </c>
      <c r="O1580">
        <f t="shared" si="450"/>
        <v>38.19323883501572</v>
      </c>
      <c r="P1580" s="3">
        <f t="shared" si="451"/>
        <v>38.19323883501572</v>
      </c>
      <c r="Q1580" s="3">
        <f t="shared" si="452"/>
        <v>-87.76951060963458</v>
      </c>
      <c r="R1580">
        <f t="shared" si="453"/>
        <v>92.23048939036542</v>
      </c>
      <c r="S1580">
        <f t="shared" si="454"/>
        <v>0.3389111893153986</v>
      </c>
      <c r="T1580">
        <f t="shared" ref="T1580:T1643" si="456">P1580</f>
        <v>38.19323883501572</v>
      </c>
    </row>
    <row r="1581" spans="1:20" x14ac:dyDescent="0.25">
      <c r="A1581">
        <f t="shared" ref="A1581:A1644" si="457">2*PI()*B1581</f>
        <v>2137.5336840048235</v>
      </c>
      <c r="B1581">
        <f t="shared" si="455"/>
        <v>340.1990518347971</v>
      </c>
      <c r="C1581" t="str">
        <f t="shared" ref="C1581:C1644" si="458">IMPRODUCT(D1581,E1581,$C$40,,K1581,$C$41)</f>
        <v>3.16100927724117-80.8517383380216i</v>
      </c>
      <c r="D1581" t="str">
        <f t="shared" ref="D1581:D1644" si="459">IMDIV(IMPRODUCT($C$37,$C$38,COMPLEX(1,A1581/$C$38)),IMSUM(-1*A1581*A1581/$C$39,COMPLEX(0,1*A1581)))</f>
        <v>3.47812423955616-46.7845148186647i</v>
      </c>
      <c r="E1581" t="str">
        <f t="shared" ref="E1581:E1644" si="460">IMDIV(IMPRODUCT(IMSUM(F1581,G1581),$C$29,H1581),IMSUM(1,I1581))</f>
        <v>162.469464272689+0.25409296180718i</v>
      </c>
      <c r="F1581" t="str">
        <f t="shared" ref="F1581:F1644" si="461">IMDIV(IMPRODUCT($C$14,$C$15,COMPLEX(1,A1581/$C$15)),IMSUM(-1*A1581*A1581/$C$16,COMPLEX(0,A1581)))</f>
        <v>2.90990978737837-439.029205402047i</v>
      </c>
      <c r="G1581" t="str">
        <f t="shared" ref="G1581:G1644" si="462">IMDIV(1,COMPLEX(1,A1581*$C$9*$C$10))</f>
        <v>0.999999957891635-0.00020520322502369i</v>
      </c>
      <c r="H1581" t="str">
        <f t="shared" ref="H1581:H1644" si="463">IMDIV($C$3,IMSUM(K1581,COMPLEX(0,$C$28*A1581)))</f>
        <v>471.174435089945+8.18326264263982i</v>
      </c>
      <c r="I1581" t="str">
        <f t="shared" ref="I1581:I1644" si="464">IMPRODUCT(F1581,$C$29,H1581,$C$31)</f>
        <v>33.607180382934-1400.37992395726i</v>
      </c>
      <c r="K1581" t="str">
        <f t="shared" ref="K1581:K1644" si="465">IF($C$26&lt;=0,IMDIV(1,IMSUM(IMDIV(1,L1581),1/$C$18)),IMDIV(1,IMSUM(IMDIV(1,L1581),1/$C$18,IMDIV(1,M1581))))</f>
        <v>0.0106085811971553-0.000389450934169521i</v>
      </c>
      <c r="L1581" t="str">
        <f t="shared" ref="L1581:L1644" si="466">IMSUM($C$21/$C$22,IMDIV(1,COMPLEX(0,$C$20*$C$22*A1581)))</f>
        <v>0.00025-1.38247306436838i</v>
      </c>
      <c r="M1581" t="str">
        <f t="shared" ref="M1581:M1644" si="467">IMSUM($C$25/$C$26,IMDIV(1,COMPLEX(0,$C$24*$C$26*A1581)))</f>
        <v>0.0025-0.365948752332806i</v>
      </c>
      <c r="N1581">
        <f t="shared" ref="N1581:N1644" si="468">ABS(R1581)</f>
        <v>92.238916570818304</v>
      </c>
      <c r="O1581">
        <f t="shared" ref="O1581:O1644" si="469">ABS(P1581)</f>
        <v>38.16042047186437</v>
      </c>
      <c r="P1581" s="3">
        <f t="shared" ref="P1581:P1644" si="470">20*LOG10(IMABS(C1581))</f>
        <v>38.16042047186437</v>
      </c>
      <c r="Q1581" s="3">
        <f t="shared" ref="Q1581:Q1644" si="471">IMARGUMENT(C1581)*180/PI()</f>
        <v>-87.761083429181696</v>
      </c>
      <c r="R1581">
        <f t="shared" ref="R1581:R1644" si="472">IF(Q1581&lt;0,Q1581+180,Q1581-180)</f>
        <v>92.238916570818304</v>
      </c>
      <c r="S1581">
        <f t="shared" ref="S1581:S1644" si="473">B1581/1000</f>
        <v>0.34019905183479709</v>
      </c>
      <c r="T1581">
        <f t="shared" si="456"/>
        <v>38.16042047186437</v>
      </c>
    </row>
    <row r="1582" spans="1:20" x14ac:dyDescent="0.25">
      <c r="A1582">
        <f t="shared" si="457"/>
        <v>2145.6563120040423</v>
      </c>
      <c r="B1582">
        <f t="shared" ref="B1582:B1645" si="474">B1581*(1+B$42)</f>
        <v>341.49180823176937</v>
      </c>
      <c r="C1582" t="str">
        <f t="shared" si="458"/>
        <v>3.1609799435698-80.5463712792687i</v>
      </c>
      <c r="D1582" t="str">
        <f t="shared" si="459"/>
        <v>3.47812423376581-46.6074190099435i</v>
      </c>
      <c r="E1582" t="str">
        <f t="shared" si="460"/>
        <v>162.469463785169+0.255059861293232i</v>
      </c>
      <c r="F1582" t="str">
        <f t="shared" si="461"/>
        <v>2.90990978644535-437.367214533575i</v>
      </c>
      <c r="G1582" t="str">
        <f t="shared" si="462"/>
        <v>0.999999957571003-0.000205982997212736i</v>
      </c>
      <c r="H1582" t="str">
        <f t="shared" si="463"/>
        <v>471.178900794478+8.21429799305181i</v>
      </c>
      <c r="I1582" t="str">
        <f t="shared" si="464"/>
        <v>33.6070878392247-1395.09064167983i</v>
      </c>
      <c r="K1582" t="str">
        <f t="shared" si="465"/>
        <v>0.0106084564025397-0.000390925544741427i</v>
      </c>
      <c r="L1582" t="str">
        <f t="shared" si="466"/>
        <v>0.00025-1.37723955406294i</v>
      </c>
      <c r="M1582" t="str">
        <f t="shared" si="467"/>
        <v>0.0025-0.364563411369602i</v>
      </c>
      <c r="N1582">
        <f t="shared" si="468"/>
        <v>92.247375220383617</v>
      </c>
      <c r="O1582">
        <f t="shared" si="469"/>
        <v>38.12760305713531</v>
      </c>
      <c r="P1582" s="3">
        <f t="shared" si="470"/>
        <v>38.12760305713531</v>
      </c>
      <c r="Q1582" s="3">
        <f t="shared" si="471"/>
        <v>-87.752624779616383</v>
      </c>
      <c r="R1582">
        <f t="shared" si="472"/>
        <v>92.247375220383617</v>
      </c>
      <c r="S1582">
        <f t="shared" si="473"/>
        <v>0.34149180823176939</v>
      </c>
      <c r="T1582">
        <f t="shared" si="456"/>
        <v>38.12760305713531</v>
      </c>
    </row>
    <row r="1583" spans="1:20" x14ac:dyDescent="0.25">
      <c r="A1583">
        <f t="shared" si="457"/>
        <v>2153.8098059896574</v>
      </c>
      <c r="B1583">
        <f t="shared" si="474"/>
        <v>342.7894771030501</v>
      </c>
      <c r="C1583" t="str">
        <f t="shared" si="458"/>
        <v>3.16095038737513-80.2421628878429i</v>
      </c>
      <c r="D1583" t="str">
        <f t="shared" si="459"/>
        <v>3.47812422793135-46.430993664592i</v>
      </c>
      <c r="E1583" t="str">
        <f t="shared" si="460"/>
        <v>162.469463294946+0.256030450358489i</v>
      </c>
      <c r="F1583" t="str">
        <f t="shared" si="461"/>
        <v>2.90990978550523-435.711515339319i</v>
      </c>
      <c r="G1583" t="str">
        <f t="shared" si="462"/>
        <v>0.99999995724793-0.000206765732535344i</v>
      </c>
      <c r="H1583" t="str">
        <f t="shared" si="463"/>
        <v>471.183400535269+8.24545057762396i</v>
      </c>
      <c r="I1583" t="str">
        <f t="shared" si="464"/>
        <v>33.6069945868194-1389.8214283639i</v>
      </c>
      <c r="K1583" t="str">
        <f t="shared" si="465"/>
        <v>0.0106083306611219-0.000392405698296253i</v>
      </c>
      <c r="L1583" t="str">
        <f t="shared" si="466"/>
        <v>0.00025-1.37202585581086i</v>
      </c>
      <c r="M1583" t="str">
        <f t="shared" si="467"/>
        <v>0.0025-0.363183314773463i</v>
      </c>
      <c r="N1583">
        <f t="shared" si="468"/>
        <v>92.255865452357199</v>
      </c>
      <c r="O1583">
        <f t="shared" si="469"/>
        <v>38.094786597945379</v>
      </c>
      <c r="P1583" s="3">
        <f t="shared" si="470"/>
        <v>38.094786597945379</v>
      </c>
      <c r="Q1583" s="3">
        <f t="shared" si="471"/>
        <v>-87.744134547642801</v>
      </c>
      <c r="R1583">
        <f t="shared" si="472"/>
        <v>92.255865452357199</v>
      </c>
      <c r="S1583">
        <f t="shared" si="473"/>
        <v>0.34278947710305008</v>
      </c>
      <c r="T1583">
        <f t="shared" si="456"/>
        <v>38.094786597945379</v>
      </c>
    </row>
    <row r="1584" spans="1:20" x14ac:dyDescent="0.25">
      <c r="A1584">
        <f t="shared" si="457"/>
        <v>2161.9942832524184</v>
      </c>
      <c r="B1584">
        <f t="shared" si="474"/>
        <v>344.09207711604171</v>
      </c>
      <c r="C1584" t="str">
        <f t="shared" si="458"/>
        <v>3.16092060697564-79.9391087873848i</v>
      </c>
      <c r="D1584" t="str">
        <f t="shared" si="459"/>
        <v>3.47812422205249-46.2552362446724i</v>
      </c>
      <c r="E1584" t="str">
        <f t="shared" si="460"/>
        <v>162.469462802012+0.257004743198344i</v>
      </c>
      <c r="F1584" t="str">
        <f t="shared" si="461"/>
        <v>2.90990978455796-434.062084001491i</v>
      </c>
      <c r="G1584" t="str">
        <f t="shared" si="462"/>
        <v>0.999999956922397-0.000207551442251413i</v>
      </c>
      <c r="H1584" t="str">
        <f t="shared" si="463"/>
        <v>471.187934571975+8.27672083380323i</v>
      </c>
      <c r="I1584" t="str">
        <f t="shared" si="464"/>
        <v>33.6069006202593-1384.57220821136i</v>
      </c>
      <c r="K1584" t="str">
        <f t="shared" si="465"/>
        <v>0.0106082039657451-0.000393891415207386i</v>
      </c>
      <c r="L1584" t="str">
        <f t="shared" si="466"/>
        <v>0.00025-1.36683189461134i</v>
      </c>
      <c r="M1584" t="str">
        <f t="shared" si="467"/>
        <v>0.0025-0.361808442691237i</v>
      </c>
      <c r="N1584">
        <f t="shared" si="468"/>
        <v>92.264387380394666</v>
      </c>
      <c r="O1584">
        <f t="shared" si="469"/>
        <v>38.06197110146384</v>
      </c>
      <c r="P1584" s="3">
        <f t="shared" si="470"/>
        <v>38.06197110146384</v>
      </c>
      <c r="Q1584" s="3">
        <f t="shared" si="471"/>
        <v>-87.735612619605334</v>
      </c>
      <c r="R1584">
        <f t="shared" si="472"/>
        <v>92.264387380394666</v>
      </c>
      <c r="S1584">
        <f t="shared" si="473"/>
        <v>0.34409207711604173</v>
      </c>
      <c r="T1584">
        <f t="shared" si="456"/>
        <v>38.06197110146384</v>
      </c>
    </row>
    <row r="1585" spans="1:20" x14ac:dyDescent="0.25">
      <c r="A1585">
        <f t="shared" si="457"/>
        <v>2170.2098615287778</v>
      </c>
      <c r="B1585">
        <f t="shared" si="474"/>
        <v>345.39962700908268</v>
      </c>
      <c r="C1585" t="str">
        <f t="shared" si="458"/>
        <v>3.16089060067702-79.6372046181366i</v>
      </c>
      <c r="D1585" t="str">
        <f t="shared" si="459"/>
        <v>3.47812421612885-46.0801442218551i</v>
      </c>
      <c r="E1585" t="str">
        <f t="shared" si="460"/>
        <v>162.469462306361+0.257982754064078i</v>
      </c>
      <c r="F1585" t="str">
        <f t="shared" si="461"/>
        <v>2.90990978360348-432.418896792466i</v>
      </c>
      <c r="G1585" t="str">
        <f t="shared" si="462"/>
        <v>0.999999956594385-0.000208340137663631i</v>
      </c>
      <c r="H1585" t="str">
        <f t="shared" si="463"/>
        <v>471.192503166241+8.30810920060655i</v>
      </c>
      <c r="I1585" t="str">
        <f t="shared" si="464"/>
        <v>33.6068059340439-1379.34290571175i</v>
      </c>
      <c r="K1585" t="str">
        <f t="shared" si="465"/>
        <v>0.0106080763091987-0.000395382715917793i</v>
      </c>
      <c r="L1585" t="str">
        <f t="shared" si="466"/>
        <v>0.00025-1.3616575957475i</v>
      </c>
      <c r="M1585" t="str">
        <f t="shared" si="467"/>
        <v>0.0025-0.360438775344926i</v>
      </c>
      <c r="N1585">
        <f t="shared" si="468"/>
        <v>92.272941118511696</v>
      </c>
      <c r="O1585">
        <f t="shared" si="469"/>
        <v>38.029156574912847</v>
      </c>
      <c r="P1585" s="3">
        <f t="shared" si="470"/>
        <v>38.029156574912847</v>
      </c>
      <c r="Q1585" s="3">
        <f t="shared" si="471"/>
        <v>-87.727058881488304</v>
      </c>
      <c r="R1585">
        <f t="shared" si="472"/>
        <v>92.272941118511696</v>
      </c>
      <c r="S1585">
        <f t="shared" si="473"/>
        <v>0.34539962700908267</v>
      </c>
      <c r="T1585">
        <f t="shared" si="456"/>
        <v>38.029156574912847</v>
      </c>
    </row>
    <row r="1586" spans="1:20" x14ac:dyDescent="0.25">
      <c r="A1586">
        <f t="shared" si="457"/>
        <v>2178.456659002587</v>
      </c>
      <c r="B1586">
        <f t="shared" si="474"/>
        <v>346.71214559171722</v>
      </c>
      <c r="C1586" t="str">
        <f t="shared" si="458"/>
        <v>3.16086036677219-79.336446036879i</v>
      </c>
      <c r="D1586" t="str">
        <f t="shared" si="459"/>
        <v>3.47812421016011-45.9057150773826i</v>
      </c>
      <c r="E1586" t="str">
        <f t="shared" si="460"/>
        <v>162.469461807988+0.258964497263112i</v>
      </c>
      <c r="F1586" t="str">
        <f t="shared" si="461"/>
        <v>2.90990978264172-430.781930074444i</v>
      </c>
      <c r="G1586" t="str">
        <f t="shared" si="462"/>
        <v>0.999999956263876-0.000209131830117632i</v>
      </c>
      <c r="H1586" t="str">
        <f t="shared" si="463"/>
        <v>471.197106581726+8.33961611862574i</v>
      </c>
      <c r="I1586" t="str">
        <f t="shared" si="464"/>
        <v>33.6067105226312-1374.13344564115i</v>
      </c>
      <c r="K1586" t="str">
        <f t="shared" si="465"/>
        <v>0.0106079476842177-0.000396879620940188i</v>
      </c>
      <c r="L1586" t="str">
        <f t="shared" si="466"/>
        <v>0.00025-1.35650288478531i</v>
      </c>
      <c r="M1586" t="str">
        <f t="shared" si="467"/>
        <v>0.0025-0.359074293031406i</v>
      </c>
      <c r="N1586">
        <f t="shared" si="468"/>
        <v>92.281526781084764</v>
      </c>
      <c r="O1586">
        <f t="shared" si="469"/>
        <v>37.996343025567789</v>
      </c>
      <c r="P1586" s="3">
        <f t="shared" si="470"/>
        <v>37.996343025567789</v>
      </c>
      <c r="Q1586" s="3">
        <f t="shared" si="471"/>
        <v>-87.718473218915236</v>
      </c>
      <c r="R1586">
        <f t="shared" si="472"/>
        <v>92.281526781084764</v>
      </c>
      <c r="S1586">
        <f t="shared" si="473"/>
        <v>0.3467121455917172</v>
      </c>
      <c r="T1586">
        <f t="shared" si="456"/>
        <v>37.996343025567789</v>
      </c>
    </row>
    <row r="1587" spans="1:20" x14ac:dyDescent="0.25">
      <c r="A1587">
        <f t="shared" si="457"/>
        <v>2186.7347943067971</v>
      </c>
      <c r="B1587">
        <f t="shared" si="474"/>
        <v>348.02965174496575</v>
      </c>
      <c r="C1587" t="str">
        <f t="shared" si="458"/>
        <v>3.1608299035416-79.0368287168751i</v>
      </c>
      <c r="D1587" t="str">
        <f t="shared" si="459"/>
        <v>3.47812420414593-45.7319463020331i</v>
      </c>
      <c r="E1587" t="str">
        <f t="shared" si="460"/>
        <v>162.469461306892+0.259949987159249i</v>
      </c>
      <c r="F1587" t="str">
        <f t="shared" si="461"/>
        <v>2.90990978167265-429.151160299111i</v>
      </c>
      <c r="G1587" t="str">
        <f t="shared" si="462"/>
        <v>0.99999995593085-0.000209926531002169i</v>
      </c>
      <c r="H1587" t="str">
        <f t="shared" si="463"/>
        <v>471.201745084082+8.37124203003121i</v>
      </c>
      <c r="I1587" t="str">
        <f t="shared" si="464"/>
        <v>33.6066143804329-1368.94375306105i</v>
      </c>
      <c r="K1587" t="str">
        <f t="shared" si="465"/>
        <v>0.0106078180834831-0.000398382150857215i</v>
      </c>
      <c r="L1587" t="str">
        <f t="shared" si="466"/>
        <v>0.00025-1.35136768757254i</v>
      </c>
      <c r="M1587" t="str">
        <f t="shared" si="467"/>
        <v>0.0025-0.357714976122142i</v>
      </c>
      <c r="N1587">
        <f t="shared" si="468"/>
        <v>92.290144482851773</v>
      </c>
      <c r="O1587">
        <f t="shared" si="469"/>
        <v>37.963530460758371</v>
      </c>
      <c r="P1587" s="3">
        <f t="shared" si="470"/>
        <v>37.963530460758371</v>
      </c>
      <c r="Q1587" s="3">
        <f t="shared" si="471"/>
        <v>-87.709855517148227</v>
      </c>
      <c r="R1587">
        <f t="shared" si="472"/>
        <v>92.290144482851773</v>
      </c>
      <c r="S1587">
        <f t="shared" si="473"/>
        <v>0.34802965174496575</v>
      </c>
      <c r="T1587">
        <f t="shared" si="456"/>
        <v>37.963530460758371</v>
      </c>
    </row>
    <row r="1588" spans="1:20" x14ac:dyDescent="0.25">
      <c r="A1588">
        <f t="shared" si="457"/>
        <v>2195.0443865251627</v>
      </c>
      <c r="B1588">
        <f t="shared" si="474"/>
        <v>349.35216442159663</v>
      </c>
      <c r="C1588" t="str">
        <f t="shared" si="458"/>
        <v>3.16079920925252-78.7383483477981i</v>
      </c>
      <c r="D1588" t="str">
        <f t="shared" si="459"/>
        <v>3.47812419808595-45.5588353960846i</v>
      </c>
      <c r="E1588" t="str">
        <f t="shared" si="460"/>
        <v>162.469460803065+0.260939238172989i</v>
      </c>
      <c r="F1588" t="str">
        <f t="shared" si="461"/>
        <v>2.9099097806962-427.526564007297i</v>
      </c>
      <c r="G1588" t="str">
        <f t="shared" si="462"/>
        <v>0.999999955595288-0.000210724251749266i</v>
      </c>
      <c r="H1588" t="str">
        <f t="shared" si="463"/>
        <v>471.206418941001+8.4029873785785i</v>
      </c>
      <c r="I1588" t="str">
        <f t="shared" si="464"/>
        <v>33.6065175018199-1363.77375331737i</v>
      </c>
      <c r="K1588" t="str">
        <f t="shared" si="465"/>
        <v>0.0106076874996208-0.000399890326321625i</v>
      </c>
      <c r="L1588" t="str">
        <f t="shared" si="466"/>
        <v>0.00025-1.34625193023763i</v>
      </c>
      <c r="M1588" t="str">
        <f t="shared" si="467"/>
        <v>0.0025-0.356360805062903i</v>
      </c>
      <c r="N1588">
        <f t="shared" si="468"/>
        <v>92.298794338912373</v>
      </c>
      <c r="O1588">
        <f t="shared" si="469"/>
        <v>37.930718887867876</v>
      </c>
      <c r="P1588" s="3">
        <f t="shared" si="470"/>
        <v>37.930718887867876</v>
      </c>
      <c r="Q1588" s="3">
        <f t="shared" si="471"/>
        <v>-87.701205661087627</v>
      </c>
      <c r="R1588">
        <f t="shared" si="472"/>
        <v>92.298794338912373</v>
      </c>
      <c r="S1588">
        <f t="shared" si="473"/>
        <v>0.34935216442159661</v>
      </c>
      <c r="T1588">
        <f t="shared" si="456"/>
        <v>37.930718887867876</v>
      </c>
    </row>
    <row r="1589" spans="1:20" x14ac:dyDescent="0.25">
      <c r="A1589">
        <f t="shared" si="457"/>
        <v>2203.3855551939587</v>
      </c>
      <c r="B1589">
        <f t="shared" si="474"/>
        <v>350.67970264639871</v>
      </c>
      <c r="C1589" t="str">
        <f t="shared" si="458"/>
        <v>3.16076828215926-78.441000635674i</v>
      </c>
      <c r="D1589" t="str">
        <f t="shared" si="459"/>
        <v>3.47812419197983-45.3863798692783i</v>
      </c>
      <c r="E1589" t="str">
        <f t="shared" si="460"/>
        <v>162.469460296504+0.261932264781658i</v>
      </c>
      <c r="F1589" t="str">
        <f t="shared" si="461"/>
        <v>2.90990977971231-425.908117828635i</v>
      </c>
      <c r="G1589" t="str">
        <f t="shared" si="462"/>
        <v>0.999999955257171-0.000211525003834392i</v>
      </c>
      <c r="H1589" t="str">
        <f t="shared" si="463"/>
        <v>471.211128422231+8.43485260961235i</v>
      </c>
      <c r="I1589" t="str">
        <f t="shared" si="464"/>
        <v>33.6064198811183-1358.62337203931i</v>
      </c>
      <c r="K1589" t="str">
        <f t="shared" si="465"/>
        <v>0.0106075559252012-0.000401404168056441i</v>
      </c>
      <c r="L1589" t="str">
        <f t="shared" si="466"/>
        <v>0.00025-1.34115553918872i</v>
      </c>
      <c r="M1589" t="str">
        <f t="shared" si="467"/>
        <v>0.0025-0.355011760373484i</v>
      </c>
      <c r="N1589">
        <f t="shared" si="468"/>
        <v>92.307476464728722</v>
      </c>
      <c r="O1589">
        <f t="shared" si="469"/>
        <v>37.897908314334131</v>
      </c>
      <c r="P1589" s="3">
        <f t="shared" si="470"/>
        <v>37.897908314334131</v>
      </c>
      <c r="Q1589" s="3">
        <f t="shared" si="471"/>
        <v>-87.692523535271278</v>
      </c>
      <c r="R1589">
        <f t="shared" si="472"/>
        <v>92.307476464728722</v>
      </c>
      <c r="S1589">
        <f t="shared" si="473"/>
        <v>0.35067970264639869</v>
      </c>
      <c r="T1589">
        <f t="shared" si="456"/>
        <v>37.897908314334131</v>
      </c>
    </row>
    <row r="1590" spans="1:20" x14ac:dyDescent="0.25">
      <c r="A1590">
        <f t="shared" si="457"/>
        <v>2211.7584203036959</v>
      </c>
      <c r="B1590">
        <f t="shared" si="474"/>
        <v>352.01228551645505</v>
      </c>
      <c r="C1590" t="str">
        <f t="shared" si="458"/>
        <v>3.16073712050316-78.1447813028223i</v>
      </c>
      <c r="D1590" t="str">
        <f t="shared" si="459"/>
        <v>3.4781241858272-45.2145772407836i</v>
      </c>
      <c r="E1590" t="str">
        <f t="shared" si="460"/>
        <v>162.469459787205+0.262929081519713i</v>
      </c>
      <c r="F1590" t="str">
        <f t="shared" si="461"/>
        <v>2.90990977872092-424.295798481236i</v>
      </c>
      <c r="G1590" t="str">
        <f t="shared" si="462"/>
        <v>0.999999954916479-0.000212328798776625i</v>
      </c>
      <c r="H1590" t="str">
        <f t="shared" si="463"/>
        <v>471.215873799567+8.46683817007142i</v>
      </c>
      <c r="I1590" t="str">
        <f t="shared" si="464"/>
        <v>33.6063215126096-1353.49253513829i</v>
      </c>
      <c r="K1590" t="str">
        <f t="shared" si="465"/>
        <v>0.0106074233527393-0.000402923696855143i</v>
      </c>
      <c r="L1590" t="str">
        <f t="shared" si="466"/>
        <v>0.00025-1.33607844111249i</v>
      </c>
      <c r="M1590" t="str">
        <f t="shared" si="467"/>
        <v>0.0025-0.353667822647424i</v>
      </c>
      <c r="N1590">
        <f t="shared" si="468"/>
        <v>92.316190976125981</v>
      </c>
      <c r="O1590">
        <f t="shared" si="469"/>
        <v>37.865098747650087</v>
      </c>
      <c r="P1590" s="3">
        <f t="shared" si="470"/>
        <v>37.865098747650087</v>
      </c>
      <c r="Q1590" s="3">
        <f t="shared" si="471"/>
        <v>-87.683809023874019</v>
      </c>
      <c r="R1590">
        <f t="shared" si="472"/>
        <v>92.316190976125981</v>
      </c>
      <c r="S1590">
        <f t="shared" si="473"/>
        <v>0.35201228551645503</v>
      </c>
      <c r="T1590">
        <f t="shared" si="456"/>
        <v>37.865098747650087</v>
      </c>
    </row>
    <row r="1591" spans="1:20" x14ac:dyDescent="0.25">
      <c r="A1591">
        <f t="shared" si="457"/>
        <v>2220.1631023008499</v>
      </c>
      <c r="B1591">
        <f t="shared" si="474"/>
        <v>353.34993220141757</v>
      </c>
      <c r="C1591" t="str">
        <f t="shared" si="458"/>
        <v>3.1607057225123-77.84968608779i</v>
      </c>
      <c r="D1591" t="str">
        <f t="shared" si="459"/>
        <v>3.47812417962773-45.0434250391622i</v>
      </c>
      <c r="E1591" t="str">
        <f t="shared" si="460"/>
        <v>162.469459275163+0.263929702978988i</v>
      </c>
      <c r="F1591" t="str">
        <f t="shared" si="461"/>
        <v>2.909909777722-422.689582771345i</v>
      </c>
      <c r="G1591" t="str">
        <f t="shared" si="462"/>
        <v>0.999999954573194-0.00021313564813881i</v>
      </c>
      <c r="H1591" t="str">
        <f t="shared" si="463"/>
        <v>471.220655346889+8.49894450849381i</v>
      </c>
      <c r="I1591" t="str">
        <f t="shared" si="464"/>
        <v>33.6062223905316-1348.38116880693i</v>
      </c>
      <c r="K1591" t="str">
        <f t="shared" si="465"/>
        <v>0.0106072897746938-0.000404448933581835i</v>
      </c>
      <c r="L1591" t="str">
        <f t="shared" si="466"/>
        <v>0.00025-1.33102056297319i</v>
      </c>
      <c r="M1591" t="str">
        <f t="shared" si="467"/>
        <v>0.0025-0.352328972551727i</v>
      </c>
      <c r="N1591">
        <f t="shared" si="468"/>
        <v>92.324937989292764</v>
      </c>
      <c r="O1591">
        <f t="shared" si="469"/>
        <v>37.832290195363811</v>
      </c>
      <c r="P1591" s="3">
        <f t="shared" si="470"/>
        <v>37.832290195363811</v>
      </c>
      <c r="Q1591" s="3">
        <f t="shared" si="471"/>
        <v>-87.675062010707236</v>
      </c>
      <c r="R1591">
        <f t="shared" si="472"/>
        <v>92.324937989292764</v>
      </c>
      <c r="S1591">
        <f t="shared" si="473"/>
        <v>0.35334993220141758</v>
      </c>
      <c r="T1591">
        <f t="shared" si="456"/>
        <v>37.832290195363811</v>
      </c>
    </row>
    <row r="1592" spans="1:20" x14ac:dyDescent="0.25">
      <c r="A1592">
        <f t="shared" si="457"/>
        <v>2228.5997220895933</v>
      </c>
      <c r="B1592">
        <f t="shared" si="474"/>
        <v>354.69266194378298</v>
      </c>
      <c r="C1592" t="str">
        <f t="shared" si="458"/>
        <v>3.16067408640156-77.5557107452934i</v>
      </c>
      <c r="D1592" t="str">
        <f t="shared" si="459"/>
        <v>3.47812417338107-44.8729208023322i</v>
      </c>
      <c r="E1592" t="str">
        <f t="shared" si="460"/>
        <v>162.469458760375+0.264934143808899i</v>
      </c>
      <c r="F1592" t="str">
        <f t="shared" si="461"/>
        <v>2.90990977671546-421.08944759301i</v>
      </c>
      <c r="G1592" t="str">
        <f t="shared" si="462"/>
        <v>0.999999954227294-0.000213945563527733i</v>
      </c>
      <c r="H1592" t="str">
        <f t="shared" si="463"/>
        <v>471.225473340173+8.53117207502149i</v>
      </c>
      <c r="I1592" t="str">
        <f t="shared" si="464"/>
        <v>33.6061225090763-1343.28919951795i</v>
      </c>
      <c r="K1592" t="str">
        <f t="shared" si="465"/>
        <v>0.0106071551834669-0.000405979899171418i</v>
      </c>
      <c r="L1592" t="str">
        <f t="shared" si="466"/>
        <v>0.00025-1.32598183201155i</v>
      </c>
      <c r="M1592" t="str">
        <f t="shared" si="467"/>
        <v>0.0025-0.350995190826586i</v>
      </c>
      <c r="N1592">
        <f t="shared" si="468"/>
        <v>92.333717620781798</v>
      </c>
      <c r="O1592">
        <f t="shared" si="469"/>
        <v>37.799482665079147</v>
      </c>
      <c r="P1592" s="3">
        <f t="shared" si="470"/>
        <v>37.799482665079147</v>
      </c>
      <c r="Q1592" s="3">
        <f t="shared" si="471"/>
        <v>-87.666282379218202</v>
      </c>
      <c r="R1592">
        <f t="shared" si="472"/>
        <v>92.333717620781798</v>
      </c>
      <c r="S1592">
        <f t="shared" si="473"/>
        <v>0.35469266194378296</v>
      </c>
      <c r="T1592">
        <f t="shared" si="456"/>
        <v>37.799482665079147</v>
      </c>
    </row>
    <row r="1593" spans="1:20" x14ac:dyDescent="0.25">
      <c r="A1593">
        <f t="shared" si="457"/>
        <v>2237.0684010335335</v>
      </c>
      <c r="B1593">
        <f t="shared" si="474"/>
        <v>356.04049405916936</v>
      </c>
      <c r="C1593" t="str">
        <f t="shared" si="458"/>
        <v>3.16064221037229-77.262851046155i</v>
      </c>
      <c r="D1593" t="str">
        <f t="shared" si="459"/>
        <v>3.47812416708683-44.7030620775327i</v>
      </c>
      <c r="E1593" t="str">
        <f t="shared" si="460"/>
        <v>162.469458242839+0.265942418716631i</v>
      </c>
      <c r="F1593" t="str">
        <f t="shared" si="461"/>
        <v>2.90990977570126-419.495369927748i</v>
      </c>
      <c r="G1593" t="str">
        <f t="shared" si="462"/>
        <v>0.99999995387876-0.000214758556594288i</v>
      </c>
      <c r="H1593" t="str">
        <f t="shared" si="463"/>
        <v>471.230328057503+8.5635213214056i</v>
      </c>
      <c r="I1593" t="str">
        <f t="shared" si="464"/>
        <v>33.6060218623913-1338.21655402309i</v>
      </c>
      <c r="K1593" t="str">
        <f t="shared" si="465"/>
        <v>0.0106070195714038-0.000407516614629769i</v>
      </c>
      <c r="L1593" t="str">
        <f t="shared" si="466"/>
        <v>0.00025-1.32096217574372i</v>
      </c>
      <c r="M1593" t="str">
        <f t="shared" si="467"/>
        <v>0.0025-0.349666458285103i</v>
      </c>
      <c r="N1593">
        <f t="shared" si="468"/>
        <v>92.342529987510204</v>
      </c>
      <c r="O1593">
        <f t="shared" si="469"/>
        <v>37.766676164455959</v>
      </c>
      <c r="P1593" s="3">
        <f t="shared" si="470"/>
        <v>37.766676164455959</v>
      </c>
      <c r="Q1593" s="3">
        <f t="shared" si="471"/>
        <v>-87.657470012489796</v>
      </c>
      <c r="R1593">
        <f t="shared" si="472"/>
        <v>92.342529987510204</v>
      </c>
      <c r="S1593">
        <f t="shared" si="473"/>
        <v>0.35604049405916938</v>
      </c>
      <c r="T1593">
        <f t="shared" si="456"/>
        <v>37.766676164455959</v>
      </c>
    </row>
    <row r="1594" spans="1:20" x14ac:dyDescent="0.25">
      <c r="A1594">
        <f t="shared" si="457"/>
        <v>2245.5692609574612</v>
      </c>
      <c r="B1594">
        <f t="shared" si="474"/>
        <v>357.39344793659421</v>
      </c>
      <c r="C1594" t="str">
        <f t="shared" si="458"/>
        <v>3.16061009261255-76.9711027772439i</v>
      </c>
      <c r="D1594" t="str">
        <f t="shared" si="459"/>
        <v>3.47812416074466-44.533846421289i</v>
      </c>
      <c r="E1594" t="str">
        <f t="shared" si="460"/>
        <v>162.46945772255+0.266954542467576i</v>
      </c>
      <c r="F1594" t="str">
        <f t="shared" si="461"/>
        <v>2.90990977467933-417.907326844216i</v>
      </c>
      <c r="G1594" t="str">
        <f t="shared" si="462"/>
        <v>0.999999953527573-0.000215574639033639i</v>
      </c>
      <c r="H1594" t="str">
        <f t="shared" si="463"/>
        <v>471.235219779083+8.59599270101094i</v>
      </c>
      <c r="I1594" t="str">
        <f t="shared" si="464"/>
        <v>33.6059204445772-1333.16315935211i</v>
      </c>
      <c r="K1594" t="str">
        <f t="shared" si="465"/>
        <v>0.0106068829307925-0.000409059101033909i</v>
      </c>
      <c r="L1594" t="str">
        <f t="shared" si="466"/>
        <v>0.00025-1.31596152196027i</v>
      </c>
      <c r="M1594" t="str">
        <f t="shared" si="467"/>
        <v>0.0025-0.348342755813013i</v>
      </c>
      <c r="N1594">
        <f t="shared" si="468"/>
        <v>92.351375206760395</v>
      </c>
      <c r="O1594">
        <f t="shared" si="469"/>
        <v>37.733870701210613</v>
      </c>
      <c r="P1594" s="3">
        <f t="shared" si="470"/>
        <v>37.733870701210613</v>
      </c>
      <c r="Q1594" s="3">
        <f t="shared" si="471"/>
        <v>-87.648624793239605</v>
      </c>
      <c r="R1594">
        <f t="shared" si="472"/>
        <v>92.351375206760395</v>
      </c>
      <c r="S1594">
        <f t="shared" si="473"/>
        <v>0.35739344793659422</v>
      </c>
      <c r="T1594">
        <f t="shared" si="456"/>
        <v>37.733870701210613</v>
      </c>
    </row>
    <row r="1595" spans="1:20" x14ac:dyDescent="0.25">
      <c r="A1595">
        <f t="shared" si="457"/>
        <v>2254.1024241490995</v>
      </c>
      <c r="B1595">
        <f t="shared" si="474"/>
        <v>358.75154303875325</v>
      </c>
      <c r="C1595" t="str">
        <f t="shared" si="458"/>
        <v>3.1605777312968-76.6804617414163i</v>
      </c>
      <c r="D1595" t="str">
        <f t="shared" si="459"/>
        <v>3.4781241543542-44.3652713993772i</v>
      </c>
      <c r="E1595" t="str">
        <f t="shared" si="460"/>
        <v>162.469457199508+0.267970529885335i</v>
      </c>
      <c r="F1595" t="str">
        <f t="shared" si="461"/>
        <v>2.90990977364963-416.325295497883i</v>
      </c>
      <c r="G1595" t="str">
        <f t="shared" si="462"/>
        <v>0.999999953173711-0.000216393822585394i</v>
      </c>
      <c r="H1595" t="str">
        <f t="shared" si="463"/>
        <v>471.240148787264+8.62858666882129i</v>
      </c>
      <c r="I1595" t="str">
        <f t="shared" si="464"/>
        <v>33.6058182496894-1328.1289428117i</v>
      </c>
      <c r="K1595" t="str">
        <f t="shared" si="465"/>
        <v>0.0106067452538631-0.000410607379532176i</v>
      </c>
      <c r="L1595" t="str">
        <f t="shared" si="466"/>
        <v>0.00025-1.31097979872512i</v>
      </c>
      <c r="M1595" t="str">
        <f t="shared" si="467"/>
        <v>0.0025-0.347024064368413i</v>
      </c>
      <c r="N1595">
        <f t="shared" si="468"/>
        <v>92.360253396180227</v>
      </c>
      <c r="O1595">
        <f t="shared" si="469"/>
        <v>37.701066283116546</v>
      </c>
      <c r="P1595" s="3">
        <f t="shared" si="470"/>
        <v>37.701066283116546</v>
      </c>
      <c r="Q1595" s="3">
        <f t="shared" si="471"/>
        <v>-87.639746603819773</v>
      </c>
      <c r="R1595">
        <f t="shared" si="472"/>
        <v>92.360253396180227</v>
      </c>
      <c r="S1595">
        <f t="shared" si="473"/>
        <v>0.35875154303875323</v>
      </c>
      <c r="T1595">
        <f t="shared" si="456"/>
        <v>37.701066283116546</v>
      </c>
    </row>
    <row r="1596" spans="1:20" x14ac:dyDescent="0.25">
      <c r="A1596">
        <f t="shared" si="457"/>
        <v>2262.6680133608661</v>
      </c>
      <c r="B1596">
        <f t="shared" si="474"/>
        <v>360.11479890230055</v>
      </c>
      <c r="C1596" t="str">
        <f t="shared" si="458"/>
        <v>3.16054512458565-76.3909237574486i</v>
      </c>
      <c r="D1596" t="str">
        <f t="shared" si="459"/>
        <v>3.47812414791508-44.1973345867888i</v>
      </c>
      <c r="E1596" t="str">
        <f t="shared" si="460"/>
        <v>162.469456673707+0.268990395852212i</v>
      </c>
      <c r="F1596" t="str">
        <f t="shared" si="461"/>
        <v>2.90990977261208-414.749253130696i</v>
      </c>
      <c r="G1596" t="str">
        <f t="shared" si="462"/>
        <v>0.999999952817155-0.000217216119033768i</v>
      </c>
      <c r="H1596" t="str">
        <f t="shared" si="463"/>
        <v>471.245115366566+8.66130368144468i</v>
      </c>
      <c r="I1596" t="str">
        <f t="shared" si="464"/>
        <v>33.605715271738-1323.1138319845i</v>
      </c>
      <c r="K1596" t="str">
        <f t="shared" si="465"/>
        <v>0.0106066065327873-0.000412161471344397i</v>
      </c>
      <c r="L1596" t="str">
        <f t="shared" si="466"/>
        <v>0.00025-1.30601693437449i</v>
      </c>
      <c r="M1596" t="str">
        <f t="shared" si="467"/>
        <v>0.0025-0.345710364981484i</v>
      </c>
      <c r="N1596">
        <f t="shared" si="468"/>
        <v>92.369164673783615</v>
      </c>
      <c r="O1596">
        <f t="shared" si="469"/>
        <v>37.668262918003933</v>
      </c>
      <c r="P1596" s="3">
        <f t="shared" si="470"/>
        <v>37.668262918003933</v>
      </c>
      <c r="Q1596" s="3">
        <f t="shared" si="471"/>
        <v>-87.630835326216385</v>
      </c>
      <c r="R1596">
        <f t="shared" si="472"/>
        <v>92.369164673783615</v>
      </c>
      <c r="S1596">
        <f t="shared" si="473"/>
        <v>0.36011479890230053</v>
      </c>
      <c r="T1596">
        <f t="shared" si="456"/>
        <v>37.668262918003933</v>
      </c>
    </row>
    <row r="1597" spans="1:20" x14ac:dyDescent="0.25">
      <c r="A1597">
        <f t="shared" si="457"/>
        <v>2271.2661518116374</v>
      </c>
      <c r="B1597">
        <f t="shared" si="474"/>
        <v>361.48323513812932</v>
      </c>
      <c r="C1597" t="str">
        <f t="shared" si="458"/>
        <v>3.16051227062611-76.1024846599874i</v>
      </c>
      <c r="D1597" t="str">
        <f t="shared" si="459"/>
        <v>3.47812414142693-44.0300335676966i</v>
      </c>
      <c r="E1597" t="str">
        <f t="shared" si="460"/>
        <v>162.469456145147+0.270014155309241i</v>
      </c>
      <c r="F1597" t="str">
        <f t="shared" si="461"/>
        <v>2.90990977156663-413.179177070757i</v>
      </c>
      <c r="G1597" t="str">
        <f t="shared" si="462"/>
        <v>0.999999952457884-0.00021804154020776i</v>
      </c>
      <c r="H1597" t="str">
        <f t="shared" si="463"/>
        <v>471.250119803669+8.69414419711748i</v>
      </c>
      <c r="I1597" t="str">
        <f t="shared" si="464"/>
        <v>33.6056115046849-1318.11775472795i</v>
      </c>
      <c r="K1597" t="str">
        <f t="shared" si="465"/>
        <v>0.0106064667596784-0.000413721397762063i</v>
      </c>
      <c r="L1597" t="str">
        <f t="shared" si="466"/>
        <v>0.00025-1.30107285751593i</v>
      </c>
      <c r="M1597" t="str">
        <f t="shared" si="467"/>
        <v>0.0025-0.344401638754217i</v>
      </c>
      <c r="N1597">
        <f t="shared" si="468"/>
        <v>92.378109157951087</v>
      </c>
      <c r="O1597">
        <f t="shared" si="469"/>
        <v>37.635460613761239</v>
      </c>
      <c r="P1597" s="3">
        <f t="shared" si="470"/>
        <v>37.635460613761239</v>
      </c>
      <c r="Q1597" s="3">
        <f t="shared" si="471"/>
        <v>-87.621890842048913</v>
      </c>
      <c r="R1597">
        <f t="shared" si="472"/>
        <v>92.378109157951087</v>
      </c>
      <c r="S1597">
        <f t="shared" si="473"/>
        <v>0.3614832351381293</v>
      </c>
      <c r="T1597">
        <f t="shared" si="456"/>
        <v>37.635460613761239</v>
      </c>
    </row>
    <row r="1598" spans="1:20" x14ac:dyDescent="0.25">
      <c r="A1598">
        <f t="shared" si="457"/>
        <v>2279.896963188522</v>
      </c>
      <c r="B1598">
        <f t="shared" si="474"/>
        <v>362.85687143165421</v>
      </c>
      <c r="C1598" t="str">
        <f t="shared" si="458"/>
        <v>3.16047916755136-75.8151402994827i</v>
      </c>
      <c r="D1598" t="str">
        <f t="shared" si="459"/>
        <v>3.47812413488939-43.8633659354193i</v>
      </c>
      <c r="E1598" t="str">
        <f t="shared" si="460"/>
        <v>162.469455613826+0.271041823256551i</v>
      </c>
      <c r="F1598" t="str">
        <f t="shared" si="461"/>
        <v>2.90990977051323-411.615044731996i</v>
      </c>
      <c r="G1598" t="str">
        <f t="shared" si="462"/>
        <v>0.999999952095878-0.000218870097981318i</v>
      </c>
      <c r="H1598" t="str">
        <f t="shared" si="463"/>
        <v>471.255162387449+8.72710867570968i</v>
      </c>
      <c r="I1598" t="str">
        <f t="shared" si="464"/>
        <v>33.6055069424446-1313.14063917333i</v>
      </c>
      <c r="K1598" t="str">
        <f t="shared" si="465"/>
        <v>0.0106063259265906-0.000415287180148491i</v>
      </c>
      <c r="L1598" t="str">
        <f t="shared" si="466"/>
        <v>0.00025-1.29614749702723i</v>
      </c>
      <c r="M1598" t="str">
        <f t="shared" si="467"/>
        <v>0.0025-0.343097866860149i</v>
      </c>
      <c r="N1598">
        <f t="shared" si="468"/>
        <v>92.387086967430207</v>
      </c>
      <c r="O1598">
        <f t="shared" si="469"/>
        <v>37.602659378334842</v>
      </c>
      <c r="P1598" s="3">
        <f t="shared" si="470"/>
        <v>37.602659378334842</v>
      </c>
      <c r="Q1598" s="3">
        <f t="shared" si="471"/>
        <v>-87.612913032569793</v>
      </c>
      <c r="R1598">
        <f t="shared" si="472"/>
        <v>92.387086967430207</v>
      </c>
      <c r="S1598">
        <f t="shared" si="473"/>
        <v>0.36285687143165424</v>
      </c>
      <c r="T1598">
        <f t="shared" si="456"/>
        <v>37.602659378334842</v>
      </c>
    </row>
    <row r="1599" spans="1:20" x14ac:dyDescent="0.25">
      <c r="A1599">
        <f t="shared" si="457"/>
        <v>2288.5605716486384</v>
      </c>
      <c r="B1599">
        <f t="shared" si="474"/>
        <v>364.23572754309453</v>
      </c>
      <c r="C1599" t="str">
        <f t="shared" si="458"/>
        <v>3.16044581348037-75.5288865421268i</v>
      </c>
      <c r="D1599" t="str">
        <f t="shared" si="459"/>
        <v>3.47812412830205-43.6973292923867i</v>
      </c>
      <c r="E1599" t="str">
        <f t="shared" si="460"/>
        <v>162.46945507974+0.272073414753631i</v>
      </c>
      <c r="F1599" t="str">
        <f t="shared" si="461"/>
        <v>2.9099097694518-410.05683361384i</v>
      </c>
      <c r="G1599" t="str">
        <f t="shared" si="462"/>
        <v>0.999999951731115-0.000219701804273507i</v>
      </c>
      <c r="H1599" t="str">
        <f t="shared" si="463"/>
        <v>471.260243408999+8.76019757873051i</v>
      </c>
      <c r="I1599" t="str">
        <f t="shared" si="464"/>
        <v>33.6054015788855-1308.18241372472i</v>
      </c>
      <c r="K1599" t="str">
        <f t="shared" si="465"/>
        <v>0.0106061840255184-0.000416858839939005i</v>
      </c>
      <c r="L1599" t="str">
        <f t="shared" si="466"/>
        <v>0.00025-1.29124078205542i</v>
      </c>
      <c r="M1599" t="str">
        <f t="shared" si="467"/>
        <v>0.0025-0.341799030544081i</v>
      </c>
      <c r="N1599">
        <f t="shared" si="468"/>
        <v>92.396098221336061</v>
      </c>
      <c r="O1599">
        <f t="shared" si="469"/>
        <v>37.569859219729317</v>
      </c>
      <c r="P1599" s="3">
        <f t="shared" si="470"/>
        <v>37.569859219729317</v>
      </c>
      <c r="Q1599" s="3">
        <f t="shared" si="471"/>
        <v>-87.603901778663939</v>
      </c>
      <c r="R1599">
        <f t="shared" si="472"/>
        <v>92.396098221336061</v>
      </c>
      <c r="S1599">
        <f t="shared" si="473"/>
        <v>0.36423572754309452</v>
      </c>
      <c r="T1599">
        <f t="shared" si="456"/>
        <v>37.569859219729317</v>
      </c>
    </row>
    <row r="1600" spans="1:20" x14ac:dyDescent="0.25">
      <c r="A1600">
        <f t="shared" si="457"/>
        <v>2297.2571018209032</v>
      </c>
      <c r="B1600">
        <f t="shared" si="474"/>
        <v>365.61982330775828</v>
      </c>
      <c r="C1600" t="str">
        <f t="shared" si="458"/>
        <v>3.16041220651828-75.2437192698022i</v>
      </c>
      <c r="D1600" t="str">
        <f t="shared" si="459"/>
        <v>3.47812412166457-43.5319212501064i</v>
      </c>
      <c r="E1600" t="str">
        <f t="shared" si="460"/>
        <v>162.46945454289+0.273108944919475i</v>
      </c>
      <c r="F1600" t="str">
        <f t="shared" si="461"/>
        <v>2.90990976838229-408.504521300904i</v>
      </c>
      <c r="G1600" t="str">
        <f t="shared" si="462"/>
        <v>0.999999951363574-0.000220536671048691i</v>
      </c>
      <c r="H1600" t="str">
        <f t="shared" si="463"/>
        <v>471.265363161629+8.79341136933233i</v>
      </c>
      <c r="I1600" t="str">
        <f t="shared" si="464"/>
        <v>33.605295407827-1303.24300705796i</v>
      </c>
      <c r="K1600" t="str">
        <f t="shared" si="465"/>
        <v>0.0106060410483965-0.000418436398641096i</v>
      </c>
      <c r="L1600" t="str">
        <f t="shared" si="466"/>
        <v>0.00025-1.28635264201576i</v>
      </c>
      <c r="M1600" t="str">
        <f t="shared" si="467"/>
        <v>0.0025-0.340505111121819i</v>
      </c>
      <c r="N1600">
        <f t="shared" si="468"/>
        <v>92.405143039151639</v>
      </c>
      <c r="O1600">
        <f t="shared" si="469"/>
        <v>37.53706014600867</v>
      </c>
      <c r="P1600" s="3">
        <f t="shared" si="470"/>
        <v>37.53706014600867</v>
      </c>
      <c r="Q1600" s="3">
        <f t="shared" si="471"/>
        <v>-87.594856960848361</v>
      </c>
      <c r="R1600">
        <f t="shared" si="472"/>
        <v>92.405143039151639</v>
      </c>
      <c r="S1600">
        <f t="shared" si="473"/>
        <v>0.36561982330775827</v>
      </c>
      <c r="T1600">
        <f t="shared" si="456"/>
        <v>37.53706014600867</v>
      </c>
    </row>
    <row r="1601" spans="1:20" x14ac:dyDescent="0.25">
      <c r="A1601">
        <f t="shared" si="457"/>
        <v>2305.9866788078225</v>
      </c>
      <c r="B1601">
        <f t="shared" si="474"/>
        <v>367.00917863632776</v>
      </c>
      <c r="C1601" t="str">
        <f t="shared" si="458"/>
        <v>3.16037834475588-74.9596343800143i</v>
      </c>
      <c r="D1601" t="str">
        <f t="shared" si="459"/>
        <v>3.47812411497654-43.3671394291278i</v>
      </c>
      <c r="E1601" t="str">
        <f t="shared" si="460"/>
        <v>162.469454003272+0.274148428933029i</v>
      </c>
      <c r="F1601" t="str">
        <f t="shared" si="461"/>
        <v>2.90990976730464-406.95808546265i</v>
      </c>
      <c r="G1601" t="str">
        <f t="shared" si="462"/>
        <v>0.999999950993235-0.000221374710316692i</v>
      </c>
      <c r="H1601" t="str">
        <f t="shared" si="463"/>
        <v>471.270521940895+8.82675051231669i</v>
      </c>
      <c r="I1601" t="str">
        <f t="shared" si="464"/>
        <v>33.605188423041-1298.3223481196i</v>
      </c>
      <c r="K1601" t="str">
        <f t="shared" si="465"/>
        <v>0.0106058969870992-0.000420019877834605i</v>
      </c>
      <c r="L1601" t="str">
        <f t="shared" si="466"/>
        <v>0.00025-1.28148300659071i</v>
      </c>
      <c r="M1601" t="str">
        <f t="shared" si="467"/>
        <v>0.0025-0.339216089979895i</v>
      </c>
      <c r="N1601">
        <f t="shared" si="468"/>
        <v>92.414221540728462</v>
      </c>
      <c r="O1601">
        <f t="shared" si="469"/>
        <v>37.504262165295856</v>
      </c>
      <c r="P1601" s="3">
        <f t="shared" si="470"/>
        <v>37.504262165295856</v>
      </c>
      <c r="Q1601" s="3">
        <f t="shared" si="471"/>
        <v>-87.585778459271538</v>
      </c>
      <c r="R1601">
        <f t="shared" si="472"/>
        <v>92.414221540728462</v>
      </c>
      <c r="S1601">
        <f t="shared" si="473"/>
        <v>0.36700917863632776</v>
      </c>
      <c r="T1601">
        <f t="shared" si="456"/>
        <v>37.504262165295856</v>
      </c>
    </row>
    <row r="1602" spans="1:20" x14ac:dyDescent="0.25">
      <c r="A1602">
        <f t="shared" si="457"/>
        <v>2314.7494281872923</v>
      </c>
      <c r="B1602">
        <f t="shared" si="474"/>
        <v>368.40381351514583</v>
      </c>
      <c r="C1602" t="str">
        <f t="shared" si="458"/>
        <v>3.16034422626979-74.6766277858389i</v>
      </c>
      <c r="D1602" t="str">
        <f t="shared" si="459"/>
        <v>3.47812410823758-43.2029814590093i</v>
      </c>
      <c r="E1602" t="str">
        <f t="shared" si="460"/>
        <v>162.469453460888+0.275191882033136i</v>
      </c>
      <c r="F1602" t="str">
        <f t="shared" si="461"/>
        <v>2.90990976621878-405.417503853082i</v>
      </c>
      <c r="G1602" t="str">
        <f t="shared" si="462"/>
        <v>0.999999950620076-0.000222215934132974i</v>
      </c>
      <c r="H1602" t="str">
        <f t="shared" si="463"/>
        <v>471.275720044613+8.86021547413815i</v>
      </c>
      <c r="I1602" t="str">
        <f t="shared" si="464"/>
        <v>33.6050806182498-1293.42036612591i</v>
      </c>
      <c r="K1602" t="str">
        <f t="shared" si="465"/>
        <v>0.0106057518334399-0.000421609299171871i</v>
      </c>
      <c r="L1602" t="str">
        <f t="shared" si="466"/>
        <v>0.00025-1.27663180572894i</v>
      </c>
      <c r="M1602" t="str">
        <f t="shared" si="467"/>
        <v>0.0025-0.337931948575309i</v>
      </c>
      <c r="N1602">
        <f t="shared" si="468"/>
        <v>92.42333384628688</v>
      </c>
      <c r="O1602">
        <f t="shared" si="469"/>
        <v>37.471465285773945</v>
      </c>
      <c r="P1602" s="3">
        <f t="shared" si="470"/>
        <v>37.471465285773945</v>
      </c>
      <c r="Q1602" s="3">
        <f t="shared" si="471"/>
        <v>-87.57666615371312</v>
      </c>
      <c r="R1602">
        <f t="shared" si="472"/>
        <v>92.42333384628688</v>
      </c>
      <c r="S1602">
        <f t="shared" si="473"/>
        <v>0.36840381351514584</v>
      </c>
      <c r="T1602">
        <f t="shared" si="456"/>
        <v>37.471465285773945</v>
      </c>
    </row>
    <row r="1603" spans="1:20" x14ac:dyDescent="0.25">
      <c r="A1603">
        <f t="shared" si="457"/>
        <v>2323.5454760144044</v>
      </c>
      <c r="B1603">
        <f t="shared" si="474"/>
        <v>369.80374800650338</v>
      </c>
      <c r="C1603" t="str">
        <f t="shared" si="458"/>
        <v>3.16030984912215-74.394695415858i</v>
      </c>
      <c r="D1603" t="str">
        <f t="shared" si="459"/>
        <v>3.47812410144731-43.0394449782833i</v>
      </c>
      <c r="E1603" t="str">
        <f t="shared" si="460"/>
        <v>162.469452915736+0.276239319519134i</v>
      </c>
      <c r="F1603" t="str">
        <f t="shared" si="461"/>
        <v>2.90990976512466-403.882754310415i</v>
      </c>
      <c r="G1603" t="str">
        <f t="shared" si="462"/>
        <v>0.999999950244076-0.000223060354598808i</v>
      </c>
      <c r="H1603" t="str">
        <f t="shared" si="463"/>
        <v>471.28095777288+8.8938067229104i</v>
      </c>
      <c r="I1603" t="str">
        <f t="shared" si="464"/>
        <v>33.6049719871277-1288.53699056186i</v>
      </c>
      <c r="K1603" t="str">
        <f t="shared" si="465"/>
        <v>0.0106056055791707-0.000423204684377921i</v>
      </c>
      <c r="L1603" t="str">
        <f t="shared" si="466"/>
        <v>0.00025-1.2717989696443i</v>
      </c>
      <c r="M1603" t="str">
        <f t="shared" si="467"/>
        <v>0.0025-0.336652668435255i</v>
      </c>
      <c r="N1603">
        <f t="shared" si="468"/>
        <v>92.432480076416567</v>
      </c>
      <c r="O1603">
        <f t="shared" si="469"/>
        <v>37.438669515685909</v>
      </c>
      <c r="P1603" s="3">
        <f t="shared" si="470"/>
        <v>37.438669515685909</v>
      </c>
      <c r="Q1603" s="3">
        <f t="shared" si="471"/>
        <v>-87.567519923583433</v>
      </c>
      <c r="R1603">
        <f t="shared" si="472"/>
        <v>92.432480076416567</v>
      </c>
      <c r="S1603">
        <f t="shared" si="473"/>
        <v>0.3698037480065034</v>
      </c>
      <c r="T1603">
        <f t="shared" si="456"/>
        <v>37.438669515685909</v>
      </c>
    </row>
    <row r="1604" spans="1:20" x14ac:dyDescent="0.25">
      <c r="A1604">
        <f t="shared" si="457"/>
        <v>2332.3749488232593</v>
      </c>
      <c r="B1604">
        <f t="shared" si="474"/>
        <v>371.20900224892813</v>
      </c>
      <c r="C1604" t="str">
        <f t="shared" si="458"/>
        <v>3.16027521136071-74.113833214105i</v>
      </c>
      <c r="D1604" t="str">
        <f t="shared" si="459"/>
        <v>3.47812409460533-42.8765276344225i</v>
      </c>
      <c r="E1604" t="str">
        <f t="shared" si="460"/>
        <v>162.469452367816+0.277290756750895i</v>
      </c>
      <c r="F1604" t="str">
        <f t="shared" si="461"/>
        <v>2.90990976402219-402.353814756761i</v>
      </c>
      <c r="G1604" t="str">
        <f t="shared" si="462"/>
        <v>0.999999949865212-0.000223907983861453i</v>
      </c>
      <c r="H1604" t="str">
        <f t="shared" si="463"/>
        <v>471.286235428079+8.92752472841028i</v>
      </c>
      <c r="I1604" t="str">
        <f t="shared" si="464"/>
        <v>33.6048625232983-1283.67215118008i</v>
      </c>
      <c r="K1604" t="str">
        <f t="shared" si="465"/>
        <v>0.0106054582159821-0.000424806055250623i</v>
      </c>
      <c r="L1604" t="str">
        <f t="shared" si="466"/>
        <v>0.00025-1.2669844288148i</v>
      </c>
      <c r="M1604" t="str">
        <f t="shared" si="467"/>
        <v>0.0025-0.335378231156859i</v>
      </c>
      <c r="N1604">
        <f t="shared" si="468"/>
        <v>92.441660352077008</v>
      </c>
      <c r="O1604">
        <f t="shared" si="469"/>
        <v>37.405874863335534</v>
      </c>
      <c r="P1604" s="3">
        <f t="shared" si="470"/>
        <v>37.405874863335534</v>
      </c>
      <c r="Q1604" s="3">
        <f t="shared" si="471"/>
        <v>-87.558339647922992</v>
      </c>
      <c r="R1604">
        <f t="shared" si="472"/>
        <v>92.441660352077008</v>
      </c>
      <c r="S1604">
        <f t="shared" si="473"/>
        <v>0.37120900224892811</v>
      </c>
      <c r="T1604">
        <f t="shared" si="456"/>
        <v>37.405874863335534</v>
      </c>
    </row>
    <row r="1605" spans="1:20" x14ac:dyDescent="0.25">
      <c r="A1605">
        <f t="shared" si="457"/>
        <v>2341.2379736287876</v>
      </c>
      <c r="B1605">
        <f t="shared" si="474"/>
        <v>372.61959645747407</v>
      </c>
      <c r="C1605" t="str">
        <f t="shared" si="458"/>
        <v>3.16024031101843-73.8340371400031i</v>
      </c>
      <c r="D1605" t="str">
        <f t="shared" si="459"/>
        <v>3.47812408771126-42.7142270838065i</v>
      </c>
      <c r="E1605" t="str">
        <f t="shared" si="460"/>
        <v>162.469451817127+0.278346209149175i</v>
      </c>
      <c r="F1605" t="str">
        <f t="shared" si="461"/>
        <v>2.90990976291134-400.830663197813i</v>
      </c>
      <c r="G1605" t="str">
        <f t="shared" si="462"/>
        <v>0.999999949483464-0.000224758834114326i</v>
      </c>
      <c r="H1605" t="str">
        <f t="shared" si="463"/>
        <v>471.291553314923+8.96136996208376i</v>
      </c>
      <c r="I1605" t="str">
        <f t="shared" si="464"/>
        <v>33.6047522203375-1278.82577799993i</v>
      </c>
      <c r="K1605" t="str">
        <f t="shared" si="465"/>
        <v>0.0106053097355021-0.000426413433660861i</v>
      </c>
      <c r="L1605" t="str">
        <f t="shared" si="466"/>
        <v>0.00025-1.26218811398167i</v>
      </c>
      <c r="M1605" t="str">
        <f t="shared" si="467"/>
        <v>0.0025-0.334108618406913i</v>
      </c>
      <c r="N1605">
        <f t="shared" si="468"/>
        <v>92.45087479459778</v>
      </c>
      <c r="O1605">
        <f t="shared" si="469"/>
        <v>37.373081337087413</v>
      </c>
      <c r="P1605" s="3">
        <f t="shared" si="470"/>
        <v>37.373081337087413</v>
      </c>
      <c r="Q1605" s="3">
        <f t="shared" si="471"/>
        <v>-87.54912520540222</v>
      </c>
      <c r="R1605">
        <f t="shared" si="472"/>
        <v>92.45087479459778</v>
      </c>
      <c r="S1605">
        <f t="shared" si="473"/>
        <v>0.37261959645747406</v>
      </c>
      <c r="T1605">
        <f t="shared" si="456"/>
        <v>37.373081337087413</v>
      </c>
    </row>
    <row r="1606" spans="1:20" x14ac:dyDescent="0.25">
      <c r="A1606">
        <f t="shared" si="457"/>
        <v>2350.1346779285773</v>
      </c>
      <c r="B1606">
        <f t="shared" si="474"/>
        <v>374.03555092401251</v>
      </c>
      <c r="C1606" t="str">
        <f t="shared" si="458"/>
        <v>3.16020514611377-73.5553031683118i</v>
      </c>
      <c r="D1606" t="str">
        <f t="shared" si="459"/>
        <v>3.47812408076469-42.5525409916872i</v>
      </c>
      <c r="E1606" t="str">
        <f t="shared" si="460"/>
        <v>162.469451263671+0.279405692195793i</v>
      </c>
      <c r="F1606" t="str">
        <f t="shared" si="461"/>
        <v>2.90990976179202-399.313277722523i</v>
      </c>
      <c r="G1606" t="str">
        <f t="shared" si="462"/>
        <v>0.999999949098809-0.000225612917597176i</v>
      </c>
      <c r="H1606" t="str">
        <f t="shared" si="463"/>
        <v>471.296911740435+8.9953428970498i</v>
      </c>
      <c r="I1606" t="str">
        <f t="shared" si="464"/>
        <v>33.6046410717686-1273.99780130633i</v>
      </c>
      <c r="K1606" t="str">
        <f t="shared" si="465"/>
        <v>0.0106051601292964-0.000428026841552697i</v>
      </c>
      <c r="L1606" t="str">
        <f t="shared" si="466"/>
        <v>0.00025-1.25740995614831i</v>
      </c>
      <c r="M1606" t="str">
        <f t="shared" si="467"/>
        <v>0.0025-0.332843811921611i</v>
      </c>
      <c r="N1606">
        <f t="shared" si="468"/>
        <v>92.46012352567908</v>
      </c>
      <c r="O1606">
        <f t="shared" si="469"/>
        <v>37.34028894536798</v>
      </c>
      <c r="P1606" s="3">
        <f t="shared" si="470"/>
        <v>37.34028894536798</v>
      </c>
      <c r="Q1606" s="3">
        <f t="shared" si="471"/>
        <v>-87.53987647432092</v>
      </c>
      <c r="R1606">
        <f t="shared" si="472"/>
        <v>92.46012352567908</v>
      </c>
      <c r="S1606">
        <f t="shared" si="473"/>
        <v>0.37403555092401253</v>
      </c>
      <c r="T1606">
        <f t="shared" si="456"/>
        <v>37.34028894536798</v>
      </c>
    </row>
    <row r="1607" spans="1:20" x14ac:dyDescent="0.25">
      <c r="A1607">
        <f t="shared" si="457"/>
        <v>2359.065189704706</v>
      </c>
      <c r="B1607">
        <f t="shared" si="474"/>
        <v>375.45688601752374</v>
      </c>
      <c r="C1607" t="str">
        <f t="shared" si="458"/>
        <v>3.16016971465023-73.2776272890636i</v>
      </c>
      <c r="D1607" t="str">
        <f t="shared" si="459"/>
        <v>3.47812407376523-42.3914670321559i</v>
      </c>
      <c r="E1607" t="str">
        <f t="shared" si="460"/>
        <v>162.469450707447+0.280469221433981i</v>
      </c>
      <c r="F1607" t="str">
        <f t="shared" si="461"/>
        <v>2.90990976066419-397.801636502793i</v>
      </c>
      <c r="G1607" t="str">
        <f t="shared" si="462"/>
        <v>0.999999948711225-0.00022647024659627i</v>
      </c>
      <c r="H1607" t="str">
        <f t="shared" si="463"/>
        <v>471.302311013999+9.02944400810634i</v>
      </c>
      <c r="I1607" t="str">
        <f t="shared" si="464"/>
        <v>33.6045290710659-1269.18815164894i</v>
      </c>
      <c r="K1607" t="str">
        <f t="shared" si="465"/>
        <v>0.0106050093888674-0.000429646300943545i</v>
      </c>
      <c r="L1607" t="str">
        <f t="shared" si="466"/>
        <v>0.00025-1.2526498865793i</v>
      </c>
      <c r="M1607" t="str">
        <f t="shared" si="467"/>
        <v>0.0025-0.331583793506286i</v>
      </c>
      <c r="N1607">
        <f t="shared" si="468"/>
        <v>92.469406667392093</v>
      </c>
      <c r="O1607">
        <f t="shared" si="469"/>
        <v>37.307497696665294</v>
      </c>
      <c r="P1607" s="3">
        <f t="shared" si="470"/>
        <v>37.307497696665294</v>
      </c>
      <c r="Q1607" s="3">
        <f t="shared" si="471"/>
        <v>-87.530593332607907</v>
      </c>
      <c r="R1607">
        <f t="shared" si="472"/>
        <v>92.469406667392093</v>
      </c>
      <c r="S1607">
        <f t="shared" si="473"/>
        <v>0.37545688601752375</v>
      </c>
      <c r="T1607">
        <f t="shared" si="456"/>
        <v>37.307497696665294</v>
      </c>
    </row>
    <row r="1608" spans="1:20" x14ac:dyDescent="0.25">
      <c r="A1608">
        <f t="shared" si="457"/>
        <v>2368.0296374255836</v>
      </c>
      <c r="B1608">
        <f t="shared" si="474"/>
        <v>376.88362218439033</v>
      </c>
      <c r="C1608" t="str">
        <f t="shared" si="458"/>
        <v>3.16013401461642-73.0010055075101i</v>
      </c>
      <c r="D1608" t="str">
        <f t="shared" si="459"/>
        <v>3.47812406671248-42.2310028881099i</v>
      </c>
      <c r="E1608" t="str">
        <f t="shared" si="460"/>
        <v>162.469450148457+0.281536812468572i</v>
      </c>
      <c r="F1608" t="str">
        <f t="shared" si="461"/>
        <v>2.90990975952778-396.295717793157i</v>
      </c>
      <c r="G1608" t="str">
        <f t="shared" si="462"/>
        <v>0.999999948320689-0.000227330833444555i</v>
      </c>
      <c r="H1608" t="str">
        <f t="shared" si="463"/>
        <v>471.307751447365+9.06367377173467i</v>
      </c>
      <c r="I1608" t="str">
        <f t="shared" si="464"/>
        <v>33.6044162116523-1264.39675984106i</v>
      </c>
      <c r="K1608" t="str">
        <f t="shared" si="465"/>
        <v>0.0106048575056539-0.00043127183392432i</v>
      </c>
      <c r="L1608" t="str">
        <f t="shared" si="466"/>
        <v>0.00025-1.24790783679947i</v>
      </c>
      <c r="M1608" t="str">
        <f t="shared" si="467"/>
        <v>0.0025-0.330328545035152i</v>
      </c>
      <c r="N1608">
        <f t="shared" si="468"/>
        <v>92.478724342179348</v>
      </c>
      <c r="O1608">
        <f t="shared" si="469"/>
        <v>37.274707599529904</v>
      </c>
      <c r="P1608" s="3">
        <f t="shared" si="470"/>
        <v>37.274707599529904</v>
      </c>
      <c r="Q1608" s="3">
        <f t="shared" si="471"/>
        <v>-87.521275657820652</v>
      </c>
      <c r="R1608">
        <f t="shared" si="472"/>
        <v>92.478724342179348</v>
      </c>
      <c r="S1608">
        <f t="shared" si="473"/>
        <v>0.37688362218439031</v>
      </c>
      <c r="T1608">
        <f t="shared" si="456"/>
        <v>37.274707599529904</v>
      </c>
    </row>
    <row r="1609" spans="1:20" x14ac:dyDescent="0.25">
      <c r="A1609">
        <f t="shared" si="457"/>
        <v>2377.0281500478013</v>
      </c>
      <c r="B1609">
        <f t="shared" si="474"/>
        <v>378.31577994869104</v>
      </c>
      <c r="C1609" t="str">
        <f t="shared" si="458"/>
        <v>3.160098043986-72.7254338440629i</v>
      </c>
      <c r="D1609" t="str">
        <f t="shared" si="459"/>
        <v>3.47812405960602-42.0711462512181i</v>
      </c>
      <c r="E1609" t="str">
        <f t="shared" si="460"/>
        <v>162.469449586703+0.282608480966304i</v>
      </c>
      <c r="F1609" t="str">
        <f t="shared" si="461"/>
        <v>2.9099097583827-394.795499930466i</v>
      </c>
      <c r="G1609" t="str">
        <f t="shared" si="462"/>
        <v>0.99999994792718-0.000228194690521847i</v>
      </c>
      <c r="H1609" t="str">
        <f t="shared" si="463"/>
        <v>471.313233354662+9.09803266610439i</v>
      </c>
      <c r="I1609" t="str">
        <f t="shared" si="464"/>
        <v>33.6043024868979-1259.62355695862i</v>
      </c>
      <c r="K1609" t="str">
        <f t="shared" si="465"/>
        <v>0.0106047044710308-0.000432903462659617i</v>
      </c>
      <c r="L1609" t="str">
        <f t="shared" si="466"/>
        <v>0.00025-1.24318373859281i</v>
      </c>
      <c r="M1609" t="str">
        <f t="shared" si="467"/>
        <v>0.0025-0.329078048451039i</v>
      </c>
      <c r="N1609">
        <f t="shared" si="468"/>
        <v>92.488076672855257</v>
      </c>
      <c r="O1609">
        <f t="shared" si="469"/>
        <v>37.241918662575131</v>
      </c>
      <c r="P1609" s="3">
        <f t="shared" si="470"/>
        <v>37.241918662575131</v>
      </c>
      <c r="Q1609" s="3">
        <f t="shared" si="471"/>
        <v>-87.511923327144743</v>
      </c>
      <c r="R1609">
        <f t="shared" si="472"/>
        <v>92.488076672855257</v>
      </c>
      <c r="S1609">
        <f t="shared" si="473"/>
        <v>0.37831577994869103</v>
      </c>
      <c r="T1609">
        <f t="shared" si="456"/>
        <v>37.241918662575131</v>
      </c>
    </row>
    <row r="1610" spans="1:20" x14ac:dyDescent="0.25">
      <c r="A1610">
        <f t="shared" si="457"/>
        <v>2386.0608570179829</v>
      </c>
      <c r="B1610">
        <f t="shared" si="474"/>
        <v>379.75337991249609</v>
      </c>
      <c r="C1610" t="str">
        <f t="shared" si="458"/>
        <v>3.16006180071734-72.4509083342363i</v>
      </c>
      <c r="D1610" t="str">
        <f t="shared" si="459"/>
        <v>3.47812405244545-41.9118948218895i</v>
      </c>
      <c r="E1610" t="str">
        <f t="shared" si="460"/>
        <v>162.469449022185+0.283684242656098i</v>
      </c>
      <c r="F1610" t="str">
        <f t="shared" si="461"/>
        <v>2.90990975722891-393.300961333584i</v>
      </c>
      <c r="G1610" t="str">
        <f t="shared" si="462"/>
        <v>0.999999947530675-0.000229061830255006i</v>
      </c>
      <c r="H1610" t="str">
        <f t="shared" si="463"/>
        <v>471.318757052424+9.13252117107912i</v>
      </c>
      <c r="I1610" t="str">
        <f t="shared" si="464"/>
        <v>33.6041878901228-1254.86847433926i</v>
      </c>
      <c r="K1610" t="str">
        <f t="shared" si="465"/>
        <v>0.0106045502763084-0.000434541209387875i</v>
      </c>
      <c r="L1610" t="str">
        <f t="shared" si="466"/>
        <v>0.00025-1.23847752400161i</v>
      </c>
      <c r="M1610" t="str">
        <f t="shared" si="467"/>
        <v>0.0025-0.327832285765131i</v>
      </c>
      <c r="N1610">
        <f t="shared" si="468"/>
        <v>92.497463782606246</v>
      </c>
      <c r="O1610">
        <f t="shared" si="469"/>
        <v>37.209130894477525</v>
      </c>
      <c r="P1610" s="3">
        <f t="shared" si="470"/>
        <v>37.209130894477525</v>
      </c>
      <c r="Q1610" s="3">
        <f t="shared" si="471"/>
        <v>-87.502536217393754</v>
      </c>
      <c r="R1610">
        <f t="shared" si="472"/>
        <v>92.497463782606246</v>
      </c>
      <c r="S1610">
        <f t="shared" si="473"/>
        <v>0.37975337991249608</v>
      </c>
      <c r="T1610">
        <f t="shared" si="456"/>
        <v>37.209130894477525</v>
      </c>
    </row>
    <row r="1611" spans="1:20" x14ac:dyDescent="0.25">
      <c r="A1611">
        <f t="shared" si="457"/>
        <v>2395.1278882746515</v>
      </c>
      <c r="B1611">
        <f t="shared" si="474"/>
        <v>381.19644275616361</v>
      </c>
      <c r="C1611" t="str">
        <f t="shared" si="458"/>
        <v>3.16002528275359-72.1774250285896i</v>
      </c>
      <c r="D1611" t="str">
        <f t="shared" si="459"/>
        <v>3.47812404523035-41.7532463092386i</v>
      </c>
      <c r="E1611" t="str">
        <f t="shared" si="460"/>
        <v>162.469448454905+0.28476411332935i</v>
      </c>
      <c r="F1611" t="str">
        <f t="shared" si="461"/>
        <v>2.90990975606633-391.812080503072i</v>
      </c>
      <c r="G1611" t="str">
        <f t="shared" si="462"/>
        <v>0.999999947131151-0.000229932265118112i</v>
      </c>
      <c r="H1611" t="str">
        <f t="shared" si="463"/>
        <v>471.324322859613+9.16713976822092i</v>
      </c>
      <c r="I1611" t="str">
        <f t="shared" si="464"/>
        <v>33.6040724145943-1250.13144358132i</v>
      </c>
      <c r="K1611" t="str">
        <f t="shared" si="465"/>
        <v>0.0106043949127319-0.000436185096421533i</v>
      </c>
      <c r="L1611" t="str">
        <f t="shared" si="466"/>
        <v>0.00025-1.23378912532537i</v>
      </c>
      <c r="M1611" t="str">
        <f t="shared" si="467"/>
        <v>0.0025-0.326591239056716i</v>
      </c>
      <c r="N1611">
        <f t="shared" si="468"/>
        <v>92.506885794991277</v>
      </c>
      <c r="O1611">
        <f t="shared" si="469"/>
        <v>37.176344303977167</v>
      </c>
      <c r="P1611" s="3">
        <f t="shared" si="470"/>
        <v>37.176344303977167</v>
      </c>
      <c r="Q1611" s="3">
        <f t="shared" si="471"/>
        <v>-87.493114205008723</v>
      </c>
      <c r="R1611">
        <f t="shared" si="472"/>
        <v>92.506885794991277</v>
      </c>
      <c r="S1611">
        <f t="shared" si="473"/>
        <v>0.3811964427561636</v>
      </c>
      <c r="T1611">
        <f t="shared" si="456"/>
        <v>37.176344303977167</v>
      </c>
    </row>
    <row r="1612" spans="1:20" x14ac:dyDescent="0.25">
      <c r="A1612">
        <f t="shared" si="457"/>
        <v>2404.2293742500951</v>
      </c>
      <c r="B1612">
        <f t="shared" si="474"/>
        <v>382.64498923863704</v>
      </c>
      <c r="C1612" t="str">
        <f t="shared" si="458"/>
        <v>3.15998848802262-71.9049799926739i</v>
      </c>
      <c r="D1612" t="str">
        <f t="shared" si="459"/>
        <v>3.47812403796031-41.5951984310533i</v>
      </c>
      <c r="E1612" t="str">
        <f t="shared" si="460"/>
        <v>162.469447884867+0.285848108840004i</v>
      </c>
      <c r="F1612" t="str">
        <f t="shared" si="461"/>
        <v>2.90990975489488-390.328836020877i</v>
      </c>
      <c r="G1612" t="str">
        <f t="shared" si="462"/>
        <v>0.999999946728584-0.000230806007632645i</v>
      </c>
      <c r="H1612" t="str">
        <f t="shared" si="463"/>
        <v>471.32993109762+9.20188894079525i</v>
      </c>
      <c r="I1612" t="str">
        <f t="shared" si="464"/>
        <v>33.6039560535264-1245.41239654278i</v>
      </c>
      <c r="K1612" t="str">
        <f t="shared" si="465"/>
        <v>0.0106042383714813-0.000437835146147197i</v>
      </c>
      <c r="L1612" t="str">
        <f t="shared" si="466"/>
        <v>0.00025-1.22911847511992i</v>
      </c>
      <c r="M1612" t="str">
        <f t="shared" si="467"/>
        <v>0.0025-0.325354890472919i</v>
      </c>
      <c r="N1612">
        <f t="shared" si="468"/>
        <v>92.516342833942204</v>
      </c>
      <c r="O1612">
        <f t="shared" si="469"/>
        <v>37.143558899878634</v>
      </c>
      <c r="P1612" s="3">
        <f t="shared" si="470"/>
        <v>37.143558899878634</v>
      </c>
      <c r="Q1612" s="3">
        <f t="shared" si="471"/>
        <v>-87.483657166057796</v>
      </c>
      <c r="R1612">
        <f t="shared" si="472"/>
        <v>92.516342833942204</v>
      </c>
      <c r="S1612">
        <f t="shared" si="473"/>
        <v>0.38264498923863705</v>
      </c>
      <c r="T1612">
        <f t="shared" si="456"/>
        <v>37.143558899878634</v>
      </c>
    </row>
    <row r="1613" spans="1:20" x14ac:dyDescent="0.25">
      <c r="A1613">
        <f t="shared" si="457"/>
        <v>2413.3654458722458</v>
      </c>
      <c r="B1613">
        <f t="shared" si="474"/>
        <v>384.09904019774388</v>
      </c>
      <c r="C1613" t="str">
        <f t="shared" si="458"/>
        <v>3.15995141443667-71.6335693069697i</v>
      </c>
      <c r="D1613" t="str">
        <f t="shared" si="459"/>
        <v>3.47812403063492-41.4377489137621i</v>
      </c>
      <c r="E1613" t="str">
        <f t="shared" si="460"/>
        <v>162.469447312071+0.28693624510511i</v>
      </c>
      <c r="F1613" t="str">
        <f t="shared" si="461"/>
        <v>2.90990975371453-388.851206550033i</v>
      </c>
      <c r="G1613" t="str">
        <f t="shared" si="462"/>
        <v>0.999999946322952-0.000231683070367672i</v>
      </c>
      <c r="H1613" t="str">
        <f t="shared" si="463"/>
        <v>471.335582090305+9.23676917377635i</v>
      </c>
      <c r="I1613" t="str">
        <f t="shared" si="464"/>
        <v>33.6038388000812-1240.71126534043i</v>
      </c>
      <c r="K1613" t="str">
        <f t="shared" si="465"/>
        <v>0.0106040806436704-0.000439491381025802i</v>
      </c>
      <c r="L1613" t="str">
        <f t="shared" si="466"/>
        <v>0.00025-1.22446550619637i</v>
      </c>
      <c r="M1613" t="str">
        <f t="shared" si="467"/>
        <v>0.0025-0.32412322222845i</v>
      </c>
      <c r="N1613">
        <f t="shared" si="468"/>
        <v>92.525835023764031</v>
      </c>
      <c r="O1613">
        <f t="shared" si="469"/>
        <v>37.110774691050707</v>
      </c>
      <c r="P1613" s="3">
        <f t="shared" si="470"/>
        <v>37.110774691050707</v>
      </c>
      <c r="Q1613" s="3">
        <f t="shared" si="471"/>
        <v>-87.474164976235969</v>
      </c>
      <c r="R1613">
        <f t="shared" si="472"/>
        <v>92.525835023764031</v>
      </c>
      <c r="S1613">
        <f t="shared" si="473"/>
        <v>0.38409904019774388</v>
      </c>
      <c r="T1613">
        <f t="shared" si="456"/>
        <v>37.110774691050707</v>
      </c>
    </row>
    <row r="1614" spans="1:20" x14ac:dyDescent="0.25">
      <c r="A1614">
        <f t="shared" si="457"/>
        <v>2422.5362345665599</v>
      </c>
      <c r="B1614">
        <f t="shared" si="474"/>
        <v>385.55861655049529</v>
      </c>
      <c r="C1614" t="str">
        <f t="shared" si="458"/>
        <v>3.15991405989255-71.3631890668367i</v>
      </c>
      <c r="D1614" t="str">
        <f t="shared" si="459"/>
        <v>3.47812402325375-41.2808954924006i</v>
      </c>
      <c r="E1614" t="str">
        <f t="shared" si="460"/>
        <v>162.469446736525+0.288028538104853i</v>
      </c>
      <c r="F1614" t="str">
        <f t="shared" si="461"/>
        <v>2.9099097525252-387.379170834342i</v>
      </c>
      <c r="G1614" t="str">
        <f t="shared" si="462"/>
        <v>0.999999945914231-0.000232563465940015i</v>
      </c>
      <c r="H1614" t="str">
        <f t="shared" si="463"/>
        <v>471.341276164001+9.27178095385187i</v>
      </c>
      <c r="I1614" t="str">
        <f t="shared" si="464"/>
        <v>33.603720647366-1236.02798234872i</v>
      </c>
      <c r="K1614" t="str">
        <f t="shared" si="465"/>
        <v>0.0106039217203467-0.000441153823592768i</v>
      </c>
      <c r="L1614" t="str">
        <f t="shared" si="466"/>
        <v>0.00025-1.21983015162021i</v>
      </c>
      <c r="M1614" t="str">
        <f t="shared" si="467"/>
        <v>0.0025-0.32289621660535i</v>
      </c>
      <c r="N1614">
        <f t="shared" si="468"/>
        <v>92.535362489135323</v>
      </c>
      <c r="O1614">
        <f t="shared" si="469"/>
        <v>37.077991686427588</v>
      </c>
      <c r="P1614" s="3">
        <f t="shared" si="470"/>
        <v>37.077991686427588</v>
      </c>
      <c r="Q1614" s="3">
        <f t="shared" si="471"/>
        <v>-87.464637510864677</v>
      </c>
      <c r="R1614">
        <f t="shared" si="472"/>
        <v>92.535362489135323</v>
      </c>
      <c r="S1614">
        <f t="shared" si="473"/>
        <v>0.38555861655049528</v>
      </c>
      <c r="T1614">
        <f t="shared" si="456"/>
        <v>37.077991686427588</v>
      </c>
    </row>
    <row r="1615" spans="1:20" x14ac:dyDescent="0.25">
      <c r="A1615">
        <f t="shared" si="457"/>
        <v>2431.7418722579127</v>
      </c>
      <c r="B1615">
        <f t="shared" si="474"/>
        <v>387.02373929338717</v>
      </c>
      <c r="C1615" t="str">
        <f t="shared" si="458"/>
        <v>3.15987642227127-71.0938353824503i</v>
      </c>
      <c r="D1615" t="str">
        <f t="shared" si="459"/>
        <v>3.47812401581639-41.1246359105796i</v>
      </c>
      <c r="E1615" t="str">
        <f t="shared" si="460"/>
        <v>162.469446158227+0.289125003883043i</v>
      </c>
      <c r="F1615" t="str">
        <f t="shared" si="461"/>
        <v>2.9099097513268-385.912707698076i</v>
      </c>
      <c r="G1615" t="str">
        <f t="shared" si="462"/>
        <v>0.999999945502399-0.000233447207014446i</v>
      </c>
      <c r="H1615" t="str">
        <f t="shared" si="463"/>
        <v>471.347013647536+9.30692476942801i</v>
      </c>
      <c r="I1615" t="str">
        <f t="shared" si="464"/>
        <v>33.6036015884343-1231.36248019894i</v>
      </c>
      <c r="K1615" t="str">
        <f t="shared" si="465"/>
        <v>0.0106037615924908-0.000442822496458168i</v>
      </c>
      <c r="L1615" t="str">
        <f t="shared" si="466"/>
        <v>0.00025-1.21521234471031i</v>
      </c>
      <c r="M1615" t="str">
        <f t="shared" si="467"/>
        <v>0.0025-0.321673855952729i</v>
      </c>
      <c r="N1615">
        <f t="shared" si="468"/>
        <v>92.544925355108589</v>
      </c>
      <c r="O1615">
        <f t="shared" si="469"/>
        <v>37.045209895008512</v>
      </c>
      <c r="P1615" s="3">
        <f t="shared" si="470"/>
        <v>37.045209895008512</v>
      </c>
      <c r="Q1615" s="3">
        <f t="shared" si="471"/>
        <v>-87.455074644891411</v>
      </c>
      <c r="R1615">
        <f t="shared" si="472"/>
        <v>92.544925355108589</v>
      </c>
      <c r="S1615">
        <f t="shared" si="473"/>
        <v>0.38702373929338718</v>
      </c>
      <c r="T1615">
        <f t="shared" si="456"/>
        <v>37.045209895008512</v>
      </c>
    </row>
    <row r="1616" spans="1:20" x14ac:dyDescent="0.25">
      <c r="A1616">
        <f t="shared" si="457"/>
        <v>2440.9824913724929</v>
      </c>
      <c r="B1616">
        <f t="shared" si="474"/>
        <v>388.49442950270202</v>
      </c>
      <c r="C1616" t="str">
        <f t="shared" si="458"/>
        <v>3.15983849943798-70.825504378754i</v>
      </c>
      <c r="D1616" t="str">
        <f t="shared" si="459"/>
        <v>3.47812400832238-40.9689679204527i</v>
      </c>
      <c r="E1616" t="str">
        <f t="shared" si="460"/>
        <v>162.469445577184+0.290225658547118i</v>
      </c>
      <c r="F1616" t="str">
        <f t="shared" si="461"/>
        <v>2.90990975011928-384.45179604567i</v>
      </c>
      <c r="G1616" t="str">
        <f t="shared" si="462"/>
        <v>0.99999994508743-0.000234334306303859i</v>
      </c>
      <c r="H1616" t="str">
        <f t="shared" si="463"/>
        <v>471.352794872254+9.34220111063481i</v>
      </c>
      <c r="I1616" t="str">
        <f t="shared" si="464"/>
        <v>33.6034816162858-1226.71469177813i</v>
      </c>
      <c r="K1616" t="str">
        <f t="shared" si="465"/>
        <v>0.0106036002510159-0.000444497422306887i</v>
      </c>
      <c r="L1616" t="str">
        <f t="shared" si="466"/>
        <v>0.00025-1.21061201903797i</v>
      </c>
      <c r="M1616" t="str">
        <f t="shared" si="467"/>
        <v>0.0025-0.320456122686521i</v>
      </c>
      <c r="N1616">
        <f t="shared" si="468"/>
        <v>92.554523747110323</v>
      </c>
      <c r="O1616">
        <f t="shared" si="469"/>
        <v>37.012429325859159</v>
      </c>
      <c r="P1616" s="3">
        <f t="shared" si="470"/>
        <v>37.012429325859159</v>
      </c>
      <c r="Q1616" s="3">
        <f t="shared" si="471"/>
        <v>-87.445476252889677</v>
      </c>
      <c r="R1616">
        <f t="shared" si="472"/>
        <v>92.554523747110323</v>
      </c>
      <c r="S1616">
        <f t="shared" si="473"/>
        <v>0.38849442950270202</v>
      </c>
      <c r="T1616">
        <f t="shared" si="456"/>
        <v>37.012429325859159</v>
      </c>
    </row>
    <row r="1617" spans="1:20" x14ac:dyDescent="0.25">
      <c r="A1617">
        <f t="shared" si="457"/>
        <v>2450.2582248397084</v>
      </c>
      <c r="B1617">
        <f t="shared" si="474"/>
        <v>389.97070833481229</v>
      </c>
      <c r="C1617" t="str">
        <f t="shared" si="458"/>
        <v>3.15980028924198-70.5581921953973i</v>
      </c>
      <c r="D1617" t="str">
        <f t="shared" si="459"/>
        <v>3.47812400077131-40.8138892826835i</v>
      </c>
      <c r="E1617" t="str">
        <f t="shared" si="460"/>
        <v>162.469444993402+0.291330518268632i</v>
      </c>
      <c r="F1617" t="str">
        <f t="shared" si="461"/>
        <v>2.90990974890256-382.996414861419i</v>
      </c>
      <c r="G1617" t="str">
        <f t="shared" si="462"/>
        <v>0.999999944669302-0.00023522477656946i</v>
      </c>
      <c r="H1617" t="str">
        <f t="shared" si="463"/>
        <v>471.35862017204+9.37761046933072i</v>
      </c>
      <c r="I1617" t="str">
        <f t="shared" si="464"/>
        <v>33.6033607238647-1222.0845502282i</v>
      </c>
      <c r="K1617" t="str">
        <f t="shared" si="465"/>
        <v>0.0106034376867672-0.000446178623898773i</v>
      </c>
      <c r="L1617" t="str">
        <f t="shared" si="466"/>
        <v>0.00025-1.20602910842595i</v>
      </c>
      <c r="M1617" t="str">
        <f t="shared" si="467"/>
        <v>0.0025-0.319242999289222i</v>
      </c>
      <c r="N1617">
        <f t="shared" si="468"/>
        <v>92.56415779094165</v>
      </c>
      <c r="O1617">
        <f t="shared" si="469"/>
        <v>36.97964998811139</v>
      </c>
      <c r="P1617" s="3">
        <f t="shared" si="470"/>
        <v>36.97964998811139</v>
      </c>
      <c r="Q1617" s="3">
        <f t="shared" si="471"/>
        <v>-87.43584220905835</v>
      </c>
      <c r="R1617">
        <f t="shared" si="472"/>
        <v>92.56415779094165</v>
      </c>
      <c r="S1617">
        <f t="shared" si="473"/>
        <v>0.38997070833481229</v>
      </c>
      <c r="T1617">
        <f t="shared" si="456"/>
        <v>36.97964998811139</v>
      </c>
    </row>
    <row r="1618" spans="1:20" x14ac:dyDescent="0.25">
      <c r="A1618">
        <f t="shared" si="457"/>
        <v>2459.5692060940992</v>
      </c>
      <c r="B1618">
        <f t="shared" si="474"/>
        <v>391.45259702648457</v>
      </c>
      <c r="C1618" t="str">
        <f t="shared" si="458"/>
        <v>3.1597617895164-70.2918949866809i</v>
      </c>
      <c r="D1618" t="str">
        <f t="shared" si="459"/>
        <v>3.47812399316274-40.6593977664138i</v>
      </c>
      <c r="E1618" t="str">
        <f t="shared" si="460"/>
        <v>162.469444406882+0.292439599283527i</v>
      </c>
      <c r="F1618" t="str">
        <f t="shared" si="461"/>
        <v>2.90990974767658-381.546543209178i</v>
      </c>
      <c r="G1618" t="str">
        <f t="shared" si="462"/>
        <v>0.999999944247989-0.000236118630620945i</v>
      </c>
      <c r="H1618" t="str">
        <f t="shared" si="463"/>
        <v>471.364489883327+9.41315333910801i</v>
      </c>
      <c r="I1618" t="str">
        <f t="shared" si="464"/>
        <v>33.6032389040607-1217.47198894495i</v>
      </c>
      <c r="K1618" t="str">
        <f t="shared" si="465"/>
        <v>0.0106032738905216-0.000447866124068806i</v>
      </c>
      <c r="L1618" t="str">
        <f t="shared" si="466"/>
        <v>0.00025-1.20146354694755i</v>
      </c>
      <c r="M1618" t="str">
        <f t="shared" si="467"/>
        <v>0.0025-0.318034468309645i</v>
      </c>
      <c r="N1618">
        <f t="shared" si="468"/>
        <v>92.573827612778373</v>
      </c>
      <c r="O1618">
        <f t="shared" si="469"/>
        <v>36.946871890963841</v>
      </c>
      <c r="P1618" s="3">
        <f t="shared" si="470"/>
        <v>36.946871890963841</v>
      </c>
      <c r="Q1618" s="3">
        <f t="shared" si="471"/>
        <v>-87.426172387221627</v>
      </c>
      <c r="R1618">
        <f t="shared" si="472"/>
        <v>92.573827612778373</v>
      </c>
      <c r="S1618">
        <f t="shared" si="473"/>
        <v>0.39145259702648455</v>
      </c>
      <c r="T1618">
        <f t="shared" si="456"/>
        <v>36.946871890963841</v>
      </c>
    </row>
    <row r="1619" spans="1:20" x14ac:dyDescent="0.25">
      <c r="A1619">
        <f t="shared" si="457"/>
        <v>2468.9155690772568</v>
      </c>
      <c r="B1619">
        <f t="shared" si="474"/>
        <v>392.94011689518521</v>
      </c>
      <c r="C1619" t="str">
        <f t="shared" si="458"/>
        <v>3.15972299807826-70.0266089215037i</v>
      </c>
      <c r="D1619" t="str">
        <f t="shared" si="459"/>
        <v>3.47812398549624-40.5054911492312i</v>
      </c>
      <c r="E1619" t="str">
        <f t="shared" si="460"/>
        <v>162.46944381763+0.293552917892259i</v>
      </c>
      <c r="F1619" t="str">
        <f t="shared" si="461"/>
        <v>2.90990974644126-380.102160232055i</v>
      </c>
      <c r="G1619" t="str">
        <f t="shared" si="462"/>
        <v>0.999999943823469-0.000237015881316686i</v>
      </c>
      <c r="H1619" t="str">
        <f t="shared" si="463"/>
        <v>471.370404345131+9.44883021529766i</v>
      </c>
      <c r="I1619" t="str">
        <f t="shared" si="464"/>
        <v>33.6031161497077-1212.87694157708i</v>
      </c>
      <c r="K1619" t="str">
        <f t="shared" si="465"/>
        <v>0.010603108852987-0.000449559945727247i</v>
      </c>
      <c r="L1619" t="str">
        <f t="shared" si="466"/>
        <v>0.00025-1.19691526892563i</v>
      </c>
      <c r="M1619" t="str">
        <f t="shared" si="467"/>
        <v>0.0025-0.316830512362667i</v>
      </c>
      <c r="N1619">
        <f t="shared" si="468"/>
        <v>92.58353333917141</v>
      </c>
      <c r="O1619">
        <f t="shared" si="469"/>
        <v>36.9140950436826</v>
      </c>
      <c r="P1619" s="3">
        <f t="shared" si="470"/>
        <v>36.9140950436826</v>
      </c>
      <c r="Q1619" s="3">
        <f t="shared" si="471"/>
        <v>-87.41646666082859</v>
      </c>
      <c r="R1619">
        <f t="shared" si="472"/>
        <v>92.58353333917141</v>
      </c>
      <c r="S1619">
        <f t="shared" si="473"/>
        <v>0.39294011689518521</v>
      </c>
      <c r="T1619">
        <f t="shared" si="456"/>
        <v>36.9140950436826</v>
      </c>
    </row>
    <row r="1620" spans="1:20" x14ac:dyDescent="0.25">
      <c r="A1620">
        <f t="shared" si="457"/>
        <v>2478.2974482397503</v>
      </c>
      <c r="B1620">
        <f t="shared" si="474"/>
        <v>394.43328933938693</v>
      </c>
      <c r="C1620" t="str">
        <f t="shared" si="458"/>
        <v>3.15968391272836-69.7623301833086i</v>
      </c>
      <c r="D1620" t="str">
        <f t="shared" si="459"/>
        <v>3.47812397777137-40.3521672171376i</v>
      </c>
      <c r="E1620" t="str">
        <f t="shared" si="460"/>
        <v>162.469443225653+0.294670490460206i</v>
      </c>
      <c r="F1620" t="str">
        <f t="shared" si="461"/>
        <v>2.90990974519654-378.663245152118i</v>
      </c>
      <c r="G1620" t="str">
        <f t="shared" si="462"/>
        <v>0.999999943395716-0.00023791654156392i</v>
      </c>
      <c r="H1620" t="str">
        <f t="shared" si="463"/>
        <v>471.37636389905+9.48464159497394i</v>
      </c>
      <c r="I1620" t="str">
        <f t="shared" si="464"/>
        <v>33.6029924535822-1208.29934202525i</v>
      </c>
      <c r="K1620" t="str">
        <f t="shared" si="465"/>
        <v>0.0106029425648021-0.000451260111859798i</v>
      </c>
      <c r="L1620" t="str">
        <f t="shared" si="466"/>
        <v>0.00025-1.19238420893169i</v>
      </c>
      <c r="M1620" t="str">
        <f t="shared" si="467"/>
        <v>0.0025-0.315631114128977i</v>
      </c>
      <c r="N1620">
        <f t="shared" si="468"/>
        <v>92.593275097046913</v>
      </c>
      <c r="O1620">
        <f t="shared" si="469"/>
        <v>36.881319455601854</v>
      </c>
      <c r="P1620" s="3">
        <f t="shared" si="470"/>
        <v>36.881319455601854</v>
      </c>
      <c r="Q1620" s="3">
        <f t="shared" si="471"/>
        <v>-87.406724902953087</v>
      </c>
      <c r="R1620">
        <f t="shared" si="472"/>
        <v>92.593275097046913</v>
      </c>
      <c r="S1620">
        <f t="shared" si="473"/>
        <v>0.39443328933938693</v>
      </c>
      <c r="T1620">
        <f t="shared" si="456"/>
        <v>36.881319455601854</v>
      </c>
    </row>
    <row r="1621" spans="1:20" x14ac:dyDescent="0.25">
      <c r="A1621">
        <f t="shared" si="457"/>
        <v>2487.7149785430615</v>
      </c>
      <c r="B1621">
        <f t="shared" si="474"/>
        <v>395.9321358388766</v>
      </c>
      <c r="C1621" t="str">
        <f t="shared" si="458"/>
        <v>3.15964453125094-69.4990549700221i</v>
      </c>
      <c r="D1621" t="str">
        <f t="shared" si="459"/>
        <v>3.47812396998768-40.1994237645164i</v>
      </c>
      <c r="E1621" t="str">
        <f t="shared" si="460"/>
        <v>162.469442630957+0.295792333417894i</v>
      </c>
      <c r="F1621" t="str">
        <f t="shared" si="461"/>
        <v>2.90990974394234-377.229777270087i</v>
      </c>
      <c r="G1621" t="str">
        <f t="shared" si="462"/>
        <v>0.999999942964706-0.000238820624318929i</v>
      </c>
      <c r="H1621" t="str">
        <f t="shared" si="463"/>
        <v>471.38236888931+9.52058797696033i</v>
      </c>
      <c r="I1621" t="str">
        <f t="shared" si="464"/>
        <v>33.6028678084057-1203.73912444116i</v>
      </c>
      <c r="K1621" t="str">
        <f t="shared" si="465"/>
        <v>0.0106027750165354-0.000452966645527758i</v>
      </c>
      <c r="L1621" t="str">
        <f t="shared" si="466"/>
        <v>0.00025-1.18787030178491i</v>
      </c>
      <c r="M1621" t="str">
        <f t="shared" si="467"/>
        <v>0.0025-0.314436256354829i</v>
      </c>
      <c r="N1621">
        <f t="shared" si="468"/>
        <v>92.603053013706671</v>
      </c>
      <c r="O1621">
        <f t="shared" si="469"/>
        <v>36.84854513612369</v>
      </c>
      <c r="P1621" s="3">
        <f t="shared" si="470"/>
        <v>36.84854513612369</v>
      </c>
      <c r="Q1621" s="3">
        <f t="shared" si="471"/>
        <v>-87.396946986293329</v>
      </c>
      <c r="R1621">
        <f t="shared" si="472"/>
        <v>92.603053013706671</v>
      </c>
      <c r="S1621">
        <f t="shared" si="473"/>
        <v>0.3959321358388766</v>
      </c>
      <c r="T1621">
        <f t="shared" si="456"/>
        <v>36.84854513612369</v>
      </c>
    </row>
    <row r="1622" spans="1:20" x14ac:dyDescent="0.25">
      <c r="A1622">
        <f t="shared" si="457"/>
        <v>2497.1682954615253</v>
      </c>
      <c r="B1622">
        <f t="shared" si="474"/>
        <v>397.43667795506434</v>
      </c>
      <c r="C1622" t="str">
        <f t="shared" si="458"/>
        <v>3.15960485141378-69.2367794940042i</v>
      </c>
      <c r="D1622" t="str">
        <f t="shared" si="459"/>
        <v>3.4781239621447-40.0472585941018i</v>
      </c>
      <c r="E1622" t="str">
        <f t="shared" si="460"/>
        <v>162.469442033546+0.296918463261336i</v>
      </c>
      <c r="F1622" t="str">
        <f t="shared" si="461"/>
        <v>2.90990974267859-375.801735965047i</v>
      </c>
      <c r="G1622" t="str">
        <f t="shared" si="462"/>
        <v>0.999999942530414-0.000239728142587228i</v>
      </c>
      <c r="H1622" t="str">
        <f t="shared" si="463"/>
        <v>471.388419662756+9.55666986183364i</v>
      </c>
      <c r="I1622" t="str">
        <f t="shared" si="464"/>
        <v>33.6027422068412-1199.19622322655i</v>
      </c>
      <c r="K1622" t="str">
        <f t="shared" si="465"/>
        <v>0.0106026061986853-0.000454679569868179i</v>
      </c>
      <c r="L1622" t="str">
        <f t="shared" si="466"/>
        <v>0.00025-1.18337348255121i</v>
      </c>
      <c r="M1622" t="str">
        <f t="shared" si="467"/>
        <v>0.0025-0.313245921851792i</v>
      </c>
      <c r="N1622">
        <f t="shared" si="468"/>
        <v>92.612867216828235</v>
      </c>
      <c r="O1622">
        <f t="shared" si="469"/>
        <v>36.815772094719122</v>
      </c>
      <c r="P1622" s="3">
        <f t="shared" si="470"/>
        <v>36.815772094719122</v>
      </c>
      <c r="Q1622" s="3">
        <f t="shared" si="471"/>
        <v>-87.387132783171765</v>
      </c>
      <c r="R1622">
        <f t="shared" si="472"/>
        <v>92.612867216828235</v>
      </c>
      <c r="S1622">
        <f t="shared" si="473"/>
        <v>0.39743667795506432</v>
      </c>
      <c r="T1622">
        <f t="shared" si="456"/>
        <v>36.815772094719122</v>
      </c>
    </row>
    <row r="1623" spans="1:20" x14ac:dyDescent="0.25">
      <c r="A1623">
        <f t="shared" si="457"/>
        <v>2506.6575349842792</v>
      </c>
      <c r="B1623">
        <f t="shared" si="474"/>
        <v>398.94693733129361</v>
      </c>
      <c r="C1623" t="str">
        <f t="shared" si="458"/>
        <v>3.15956487096811-68.9754999819959i</v>
      </c>
      <c r="D1623" t="str">
        <f t="shared" si="459"/>
        <v>3.47812395424202-39.8956695169471i</v>
      </c>
      <c r="E1623" t="str">
        <f t="shared" si="460"/>
        <v>162.469441433432+0.298048896552129i</v>
      </c>
      <c r="F1623" t="str">
        <f t="shared" si="461"/>
        <v>2.90990974140522-374.379100694146i</v>
      </c>
      <c r="G1623" t="str">
        <f t="shared" si="462"/>
        <v>0.999999942092816-0.000240639109423757i</v>
      </c>
      <c r="H1623" t="str">
        <f t="shared" si="463"/>
        <v>471.394516568898+9.59288775192934i</v>
      </c>
      <c r="I1623" t="str">
        <f t="shared" si="464"/>
        <v>33.6026156414947-1194.67057303229i</v>
      </c>
      <c r="K1623" t="str">
        <f t="shared" si="465"/>
        <v>0.0106024361016791-0.000456398908094013i</v>
      </c>
      <c r="L1623" t="str">
        <f t="shared" si="466"/>
        <v>0.00025-1.17889368654235i</v>
      </c>
      <c r="M1623" t="str">
        <f t="shared" si="467"/>
        <v>0.0025-0.312060093496506i</v>
      </c>
      <c r="N1623">
        <f t="shared" si="468"/>
        <v>92.622717834465206</v>
      </c>
      <c r="O1623">
        <f t="shared" si="469"/>
        <v>36.783000340928858</v>
      </c>
      <c r="P1623" s="3">
        <f t="shared" si="470"/>
        <v>36.783000340928858</v>
      </c>
      <c r="Q1623" s="3">
        <f t="shared" si="471"/>
        <v>-87.377282165534794</v>
      </c>
      <c r="R1623">
        <f t="shared" si="472"/>
        <v>92.622717834465206</v>
      </c>
      <c r="S1623">
        <f t="shared" si="473"/>
        <v>0.39894693733129361</v>
      </c>
      <c r="T1623">
        <f t="shared" si="456"/>
        <v>36.783000340928858</v>
      </c>
    </row>
    <row r="1624" spans="1:20" x14ac:dyDescent="0.25">
      <c r="A1624">
        <f t="shared" si="457"/>
        <v>2516.1828336172193</v>
      </c>
      <c r="B1624">
        <f t="shared" si="474"/>
        <v>400.46293569315253</v>
      </c>
      <c r="C1624" t="str">
        <f t="shared" si="458"/>
        <v>3.15952458764813-68.7152126750549i</v>
      </c>
      <c r="D1624" t="str">
        <f t="shared" si="459"/>
        <v>3.47812394627916-39.7446543523921i</v>
      </c>
      <c r="E1624" t="str">
        <f t="shared" si="460"/>
        <v>162.469440830618+0.29918364991807i</v>
      </c>
      <c r="F1624" t="str">
        <f t="shared" si="461"/>
        <v>2.90990974012215-372.961850992297i</v>
      </c>
      <c r="G1624" t="str">
        <f t="shared" si="462"/>
        <v>0.999999941651885-0.000241553537933059i</v>
      </c>
      <c r="H1624" t="str">
        <f t="shared" si="463"/>
        <v>471.400659959924+9.62924215134747i</v>
      </c>
      <c r="I1624" t="str">
        <f t="shared" si="464"/>
        <v>33.6024881049156-1190.16210875747i</v>
      </c>
      <c r="K1624" t="str">
        <f t="shared" si="465"/>
        <v>0.0106022647158725-0.000458124683494279i</v>
      </c>
      <c r="L1624" t="str">
        <f t="shared" si="466"/>
        <v>0.00025-1.17443084931496i</v>
      </c>
      <c r="M1624" t="str">
        <f t="shared" si="467"/>
        <v>0.0025-0.31087875423043i</v>
      </c>
      <c r="N1624">
        <f t="shared" si="468"/>
        <v>92.632604995047487</v>
      </c>
      <c r="O1624">
        <f t="shared" si="469"/>
        <v>36.750229884362497</v>
      </c>
      <c r="P1624" s="3">
        <f t="shared" si="470"/>
        <v>36.750229884362497</v>
      </c>
      <c r="Q1624" s="3">
        <f t="shared" si="471"/>
        <v>-87.367395004952513</v>
      </c>
      <c r="R1624">
        <f t="shared" si="472"/>
        <v>92.632604995047487</v>
      </c>
      <c r="S1624">
        <f t="shared" si="473"/>
        <v>0.40046293569315256</v>
      </c>
      <c r="T1624">
        <f t="shared" si="456"/>
        <v>36.750229884362497</v>
      </c>
    </row>
    <row r="1625" spans="1:20" x14ac:dyDescent="0.25">
      <c r="A1625">
        <f t="shared" si="457"/>
        <v>2525.7443283849652</v>
      </c>
      <c r="B1625">
        <f t="shared" si="474"/>
        <v>401.98469484878655</v>
      </c>
      <c r="C1625" t="str">
        <f t="shared" si="458"/>
        <v>3.15948399917138-68.4559138285135i</v>
      </c>
      <c r="D1625" t="str">
        <f t="shared" si="459"/>
        <v>3.47812393825567-39.5942109280331i</v>
      </c>
      <c r="E1625" t="str">
        <f t="shared" si="460"/>
        <v>162.469440225113+0.300322740053139i</v>
      </c>
      <c r="F1625" t="str">
        <f t="shared" si="461"/>
        <v>2.90990973882931-371.549966471885i</v>
      </c>
      <c r="G1625" t="str">
        <f t="shared" si="462"/>
        <v>0.999999941207597-0.000242471441269477i</v>
      </c>
      <c r="H1625" t="str">
        <f t="shared" si="463"/>
        <v>471.406850190707+9.66573356595574i</v>
      </c>
      <c r="I1625" t="str">
        <f t="shared" si="464"/>
        <v>33.6023595895922-1185.67076554838i</v>
      </c>
      <c r="K1625" t="str">
        <f t="shared" si="465"/>
        <v>0.0106020920315495-0.000459856919434196i</v>
      </c>
      <c r="L1625" t="str">
        <f t="shared" si="466"/>
        <v>0.00025-1.16998490666961i</v>
      </c>
      <c r="M1625" t="str">
        <f t="shared" si="467"/>
        <v>0.0025-0.309701887059603i</v>
      </c>
      <c r="N1625">
        <f t="shared" si="468"/>
        <v>92.642528827381469</v>
      </c>
      <c r="O1625">
        <f t="shared" si="469"/>
        <v>36.717460734700566</v>
      </c>
      <c r="P1625" s="3">
        <f t="shared" si="470"/>
        <v>36.717460734700566</v>
      </c>
      <c r="Q1625" s="3">
        <f t="shared" si="471"/>
        <v>-87.357471172618531</v>
      </c>
      <c r="R1625">
        <f t="shared" si="472"/>
        <v>92.642528827381469</v>
      </c>
      <c r="S1625">
        <f t="shared" si="473"/>
        <v>0.40198469484878657</v>
      </c>
      <c r="T1625">
        <f t="shared" si="456"/>
        <v>36.717460734700566</v>
      </c>
    </row>
    <row r="1626" spans="1:20" x14ac:dyDescent="0.25">
      <c r="A1626">
        <f t="shared" si="457"/>
        <v>2535.3421568328281</v>
      </c>
      <c r="B1626">
        <f t="shared" si="474"/>
        <v>403.51223668921193</v>
      </c>
      <c r="C1626" t="str">
        <f t="shared" si="458"/>
        <v>3.1594431032383-68.1975997119184i</v>
      </c>
      <c r="D1626" t="str">
        <f t="shared" si="459"/>
        <v>3.47812393017108-39.4443370796911i</v>
      </c>
      <c r="E1626" t="str">
        <f t="shared" si="460"/>
        <v>162.469439616926+0.301466183717904i</v>
      </c>
      <c r="F1626" t="str">
        <f t="shared" si="461"/>
        <v>2.90990973752663-370.143426822481i</v>
      </c>
      <c r="G1626" t="str">
        <f t="shared" si="462"/>
        <v>0.999999940759926-0.000243392832637342i</v>
      </c>
      <c r="H1626" t="str">
        <f t="shared" si="463"/>
        <v>471.41308761884+9.70236250339627i</v>
      </c>
      <c r="I1626" t="str">
        <f t="shared" si="464"/>
        <v>33.6022300879555-1181.19647879765i</v>
      </c>
      <c r="K1626" t="str">
        <f t="shared" si="465"/>
        <v>0.0106019180389215-0.000461595639355351i</v>
      </c>
      <c r="L1626" t="str">
        <f t="shared" si="466"/>
        <v>0.00025-1.16555579464994i</v>
      </c>
      <c r="M1626" t="str">
        <f t="shared" si="467"/>
        <v>0.0025-0.308529475054396i</v>
      </c>
      <c r="N1626">
        <f t="shared" si="468"/>
        <v>92.652489460650102</v>
      </c>
      <c r="O1626">
        <f t="shared" si="469"/>
        <v>36.684692901694198</v>
      </c>
      <c r="P1626" s="3">
        <f t="shared" si="470"/>
        <v>36.684692901694198</v>
      </c>
      <c r="Q1626" s="3">
        <f t="shared" si="471"/>
        <v>-87.347510539349898</v>
      </c>
      <c r="R1626">
        <f t="shared" si="472"/>
        <v>92.652489460650102</v>
      </c>
      <c r="S1626">
        <f t="shared" si="473"/>
        <v>0.40351223668921193</v>
      </c>
      <c r="T1626">
        <f t="shared" si="456"/>
        <v>36.684692901694198</v>
      </c>
    </row>
    <row r="1627" spans="1:20" x14ac:dyDescent="0.25">
      <c r="A1627">
        <f t="shared" si="457"/>
        <v>2544.9764570287925</v>
      </c>
      <c r="B1627">
        <f t="shared" si="474"/>
        <v>405.04558318863093</v>
      </c>
      <c r="C1627" t="str">
        <f t="shared" si="458"/>
        <v>3.15940189753214-67.9402666089764i</v>
      </c>
      <c r="D1627" t="str">
        <f t="shared" si="459"/>
        <v>3.47812392202494-39.2950306513804i</v>
      </c>
      <c r="E1627" t="str">
        <f t="shared" si="460"/>
        <v>162.469439006066+0.302613997739818i</v>
      </c>
      <c r="F1627" t="str">
        <f t="shared" si="461"/>
        <v>2.90990973621403-368.742211810537i</v>
      </c>
      <c r="G1627" t="str">
        <f t="shared" si="462"/>
        <v>0.999999940308846-0.000244317725291156i</v>
      </c>
      <c r="H1627" t="str">
        <f t="shared" si="463"/>
        <v>471.41937260466+9.73912947308994i</v>
      </c>
      <c r="I1627" t="str">
        <f t="shared" si="464"/>
        <v>33.602099592377-1176.73918414331i</v>
      </c>
      <c r="K1627" t="str">
        <f t="shared" si="465"/>
        <v>0.0106017427281267-0.000463340866775839i</v>
      </c>
      <c r="L1627" t="str">
        <f t="shared" si="466"/>
        <v>0.00025-1.16114344954168i</v>
      </c>
      <c r="M1627" t="str">
        <f t="shared" si="467"/>
        <v>0.0025-0.307361501349269i</v>
      </c>
      <c r="N1627">
        <f t="shared" si="468"/>
        <v>92.662487024413352</v>
      </c>
      <c r="O1627">
        <f t="shared" si="469"/>
        <v>36.651926395165553</v>
      </c>
      <c r="P1627" s="3">
        <f t="shared" si="470"/>
        <v>36.651926395165553</v>
      </c>
      <c r="Q1627" s="3">
        <f t="shared" si="471"/>
        <v>-87.337512975586648</v>
      </c>
      <c r="R1627">
        <f t="shared" si="472"/>
        <v>92.662487024413352</v>
      </c>
      <c r="S1627">
        <f t="shared" si="473"/>
        <v>0.40504558318863093</v>
      </c>
      <c r="T1627">
        <f t="shared" si="456"/>
        <v>36.651926395165553</v>
      </c>
    </row>
    <row r="1628" spans="1:20" x14ac:dyDescent="0.25">
      <c r="A1628">
        <f t="shared" si="457"/>
        <v>2554.647367565502</v>
      </c>
      <c r="B1628">
        <f t="shared" si="474"/>
        <v>406.58475640474774</v>
      </c>
      <c r="C1628" t="str">
        <f t="shared" si="458"/>
        <v>3.1593603797189-67.683910817503i</v>
      </c>
      <c r="D1628" t="str">
        <f t="shared" si="459"/>
        <v>3.47812391381677-39.1462894952777i</v>
      </c>
      <c r="E1628" t="str">
        <f t="shared" si="460"/>
        <v>162.469438392542+0.303766199013463i</v>
      </c>
      <c r="F1628" t="str">
        <f t="shared" si="461"/>
        <v>2.90990973489144-367.346301279106i</v>
      </c>
      <c r="G1628" t="str">
        <f t="shared" si="462"/>
        <v>0.999999939854331-0.000245246132535794i</v>
      </c>
      <c r="H1628" t="str">
        <f t="shared" si="463"/>
        <v>471.425705511258+9.77603498624142i</v>
      </c>
      <c r="I1628" t="str">
        <f t="shared" si="464"/>
        <v>33.6019680951682-1172.29881746783i</v>
      </c>
      <c r="K1628" t="str">
        <f t="shared" si="465"/>
        <v>0.0106015660892299-0.000465092625290418i</v>
      </c>
      <c r="L1628" t="str">
        <f t="shared" si="466"/>
        <v>0.00025-1.15674780787177i</v>
      </c>
      <c r="M1628" t="str">
        <f t="shared" si="467"/>
        <v>0.0025-0.306197949142527i</v>
      </c>
      <c r="N1628">
        <f t="shared" si="468"/>
        <v>92.672521648608068</v>
      </c>
      <c r="O1628">
        <f t="shared" si="469"/>
        <v>36.619161225008561</v>
      </c>
      <c r="P1628" s="3">
        <f t="shared" si="470"/>
        <v>36.619161225008561</v>
      </c>
      <c r="Q1628" s="3">
        <f t="shared" si="471"/>
        <v>-87.327478351391932</v>
      </c>
      <c r="R1628">
        <f t="shared" si="472"/>
        <v>92.672521648608068</v>
      </c>
      <c r="S1628">
        <f t="shared" si="473"/>
        <v>0.40658475640474773</v>
      </c>
      <c r="T1628">
        <f t="shared" si="456"/>
        <v>36.619161225008561</v>
      </c>
    </row>
    <row r="1629" spans="1:20" x14ac:dyDescent="0.25">
      <c r="A1629">
        <f t="shared" si="457"/>
        <v>2564.3550275622515</v>
      </c>
      <c r="B1629">
        <f t="shared" si="474"/>
        <v>408.12977847908581</v>
      </c>
      <c r="C1629" t="str">
        <f t="shared" si="458"/>
        <v>3.15931854744727-67.4285286493708i</v>
      </c>
      <c r="D1629" t="str">
        <f t="shared" si="459"/>
        <v>3.47812390554609-38.9981114716918i</v>
      </c>
      <c r="E1629" t="str">
        <f t="shared" si="460"/>
        <v>162.469437776365+0.304922804500897i</v>
      </c>
      <c r="F1629" t="str">
        <f t="shared" si="461"/>
        <v>2.90990973355877-365.955675147545i</v>
      </c>
      <c r="G1629" t="str">
        <f t="shared" si="462"/>
        <v>0.999999939396355-0.000246178067726687i</v>
      </c>
      <c r="H1629" t="str">
        <f t="shared" si="463"/>
        <v>471.432086704495+9.81307955584395i</v>
      </c>
      <c r="I1629" t="str">
        <f t="shared" si="464"/>
        <v>33.6018355885792-1167.8753148972i</v>
      </c>
      <c r="K1629" t="str">
        <f t="shared" si="465"/>
        <v>0.0106013881122219-0.000466850938570655i</v>
      </c>
      <c r="L1629" t="str">
        <f t="shared" si="466"/>
        <v>0.00025-1.15236880640742i</v>
      </c>
      <c r="M1629" t="str">
        <f t="shared" si="467"/>
        <v>0.0025-0.305038801696083i</v>
      </c>
      <c r="N1629">
        <f t="shared" si="468"/>
        <v>92.682593463548386</v>
      </c>
      <c r="O1629">
        <f t="shared" si="469"/>
        <v>36.586397401189686</v>
      </c>
      <c r="P1629" s="3">
        <f t="shared" si="470"/>
        <v>36.586397401189686</v>
      </c>
      <c r="Q1629" s="3">
        <f t="shared" si="471"/>
        <v>-87.317406536451614</v>
      </c>
      <c r="R1629">
        <f t="shared" si="472"/>
        <v>92.682593463548386</v>
      </c>
      <c r="S1629">
        <f t="shared" si="473"/>
        <v>0.40812977847908583</v>
      </c>
      <c r="T1629">
        <f t="shared" si="456"/>
        <v>36.586397401189686</v>
      </c>
    </row>
    <row r="1630" spans="1:20" x14ac:dyDescent="0.25">
      <c r="A1630">
        <f t="shared" si="457"/>
        <v>2574.099576666988</v>
      </c>
      <c r="B1630">
        <f t="shared" si="474"/>
        <v>409.68067163730638</v>
      </c>
      <c r="C1630" t="str">
        <f t="shared" si="458"/>
        <v>3.15927639834828-67.1741164304499i</v>
      </c>
      <c r="D1630" t="str">
        <f t="shared" si="459"/>
        <v>3.47812389721244-38.8504944490318i</v>
      </c>
      <c r="E1630" t="str">
        <f t="shared" si="460"/>
        <v>162.469437157543+0.306083831231965i</v>
      </c>
      <c r="F1630" t="str">
        <f t="shared" si="461"/>
        <v>2.90990973221594-364.570313411232i</v>
      </c>
      <c r="G1630" t="str">
        <f t="shared" si="462"/>
        <v>0.999999938934893-0.000247113544270015i</v>
      </c>
      <c r="H1630" t="str">
        <f t="shared" si="463"/>
        <v>471.438516553048+9.85026369668517i</v>
      </c>
      <c r="I1630" t="str">
        <f t="shared" si="464"/>
        <v>33.6017020648011-1163.4686128001i</v>
      </c>
      <c r="K1630" t="str">
        <f t="shared" si="465"/>
        <v>0.0106012087870186-0.000468615830365075i</v>
      </c>
      <c r="L1630" t="str">
        <f t="shared" si="466"/>
        <v>0.00025-1.14800638215523i</v>
      </c>
      <c r="M1630" t="str">
        <f t="shared" si="467"/>
        <v>0.0025-0.303884042335208i</v>
      </c>
      <c r="N1630">
        <f t="shared" si="468"/>
        <v>92.692702599925767</v>
      </c>
      <c r="O1630">
        <f t="shared" si="469"/>
        <v>36.553634933747574</v>
      </c>
      <c r="P1630" s="3">
        <f t="shared" si="470"/>
        <v>36.553634933747574</v>
      </c>
      <c r="Q1630" s="3">
        <f t="shared" si="471"/>
        <v>-87.307297400074233</v>
      </c>
      <c r="R1630">
        <f t="shared" si="472"/>
        <v>92.692702599925767</v>
      </c>
      <c r="S1630">
        <f t="shared" si="473"/>
        <v>0.40968067163730637</v>
      </c>
      <c r="T1630">
        <f t="shared" si="456"/>
        <v>36.553634933747574</v>
      </c>
    </row>
    <row r="1631" spans="1:20" x14ac:dyDescent="0.25">
      <c r="A1631">
        <f t="shared" si="457"/>
        <v>2583.8811550583227</v>
      </c>
      <c r="B1631">
        <f t="shared" si="474"/>
        <v>411.23745818952813</v>
      </c>
      <c r="C1631" t="str">
        <f t="shared" si="458"/>
        <v>3.15923393003546-66.9206705005643i</v>
      </c>
      <c r="D1631" t="str">
        <f t="shared" si="459"/>
        <v>3.47812388881534-38.7034363037776i</v>
      </c>
      <c r="E1631" t="str">
        <f t="shared" si="460"/>
        <v>162.469436536091+0.307249296304445i</v>
      </c>
      <c r="F1631" t="str">
        <f t="shared" si="461"/>
        <v>2.90990973086291-363.190196141272i</v>
      </c>
      <c r="G1631" t="str">
        <f t="shared" si="462"/>
        <v>0.999999938469916-0.000248052575622902i</v>
      </c>
      <c r="H1631" t="str">
        <f t="shared" si="463"/>
        <v>471.444995428407+9.88758792535107i</v>
      </c>
      <c r="I1631" t="str">
        <f t="shared" si="464"/>
        <v>33.6015675159621-1159.07864778684i</v>
      </c>
      <c r="K1631" t="str">
        <f t="shared" si="465"/>
        <v>0.0106010281034609-0.0004703873244993i</v>
      </c>
      <c r="L1631" t="str">
        <f t="shared" si="466"/>
        <v>0.00025-1.14366047236026i</v>
      </c>
      <c r="M1631" t="str">
        <f t="shared" si="467"/>
        <v>0.0025-0.302733654448305i</v>
      </c>
      <c r="N1631">
        <f t="shared" si="468"/>
        <v>92.702849188809026</v>
      </c>
      <c r="O1631">
        <f t="shared" si="469"/>
        <v>36.520873832794727</v>
      </c>
      <c r="P1631" s="3">
        <f t="shared" si="470"/>
        <v>36.520873832794727</v>
      </c>
      <c r="Q1631" s="3">
        <f t="shared" si="471"/>
        <v>-87.297150811190974</v>
      </c>
      <c r="R1631">
        <f t="shared" si="472"/>
        <v>92.702849188809026</v>
      </c>
      <c r="S1631">
        <f t="shared" si="473"/>
        <v>0.41123745818952812</v>
      </c>
      <c r="T1631">
        <f t="shared" si="456"/>
        <v>36.520873832794727</v>
      </c>
    </row>
    <row r="1632" spans="1:20" x14ac:dyDescent="0.25">
      <c r="A1632">
        <f t="shared" si="457"/>
        <v>2593.6999034475443</v>
      </c>
      <c r="B1632">
        <f t="shared" si="474"/>
        <v>412.80016053064833</v>
      </c>
      <c r="C1632" t="str">
        <f t="shared" si="458"/>
        <v>3.15919114010445-66.6681872134297i</v>
      </c>
      <c r="D1632" t="str">
        <f t="shared" si="459"/>
        <v>3.4781238803543-38.5569349204482i</v>
      </c>
      <c r="E1632" t="str">
        <f t="shared" si="460"/>
        <v>162.469435912017+0.308419216884564i</v>
      </c>
      <c r="F1632" t="str">
        <f t="shared" si="461"/>
        <v>2.90990972949957-361.815303484216i</v>
      </c>
      <c r="G1632" t="str">
        <f t="shared" si="462"/>
        <v>0.999999938001399-0.000248995175293611i</v>
      </c>
      <c r="H1632" t="str">
        <f t="shared" si="463"/>
        <v>471.451523704908+9.92505276023162i</v>
      </c>
      <c r="I1632" t="str">
        <f t="shared" si="464"/>
        <v>33.6014319341288-1154.70535670857i</v>
      </c>
      <c r="K1632" t="str">
        <f t="shared" si="465"/>
        <v>0.0106008460513139-0.000472165444876201i</v>
      </c>
      <c r="L1632" t="str">
        <f t="shared" si="466"/>
        <v>0.00025-1.13933101450514i</v>
      </c>
      <c r="M1632" t="str">
        <f t="shared" si="467"/>
        <v>0.0025-0.301587621486656i</v>
      </c>
      <c r="N1632">
        <f t="shared" si="468"/>
        <v>92.713033361644761</v>
      </c>
      <c r="O1632">
        <f t="shared" si="469"/>
        <v>36.488114108516847</v>
      </c>
      <c r="P1632" s="3">
        <f t="shared" si="470"/>
        <v>36.488114108516847</v>
      </c>
      <c r="Q1632" s="3">
        <f t="shared" si="471"/>
        <v>-87.286966638355239</v>
      </c>
      <c r="R1632">
        <f t="shared" si="472"/>
        <v>92.713033361644761</v>
      </c>
      <c r="S1632">
        <f t="shared" si="473"/>
        <v>0.41280016053064833</v>
      </c>
      <c r="T1632">
        <f t="shared" si="456"/>
        <v>36.488114108516847</v>
      </c>
    </row>
    <row r="1633" spans="1:20" x14ac:dyDescent="0.25">
      <c r="A1633">
        <f t="shared" si="457"/>
        <v>2603.5559630806447</v>
      </c>
      <c r="B1633">
        <f t="shared" si="474"/>
        <v>414.3688011406648</v>
      </c>
      <c r="C1633" t="str">
        <f t="shared" si="458"/>
        <v>3.15914802613297-66.4166629366075i</v>
      </c>
      <c r="D1633" t="str">
        <f t="shared" si="459"/>
        <v>3.47812387182882-38.410988191572i</v>
      </c>
      <c r="E1633" t="str">
        <f t="shared" si="460"/>
        <v>162.469435285334+0.309593610207065i</v>
      </c>
      <c r="F1633" t="str">
        <f t="shared" si="461"/>
        <v>2.90990972812585-360.445615661771i</v>
      </c>
      <c r="G1633" t="str">
        <f t="shared" si="462"/>
        <v>0.999999937529314-0.000249941356841733i</v>
      </c>
      <c r="H1633" t="str">
        <f t="shared" si="463"/>
        <v>471.458101759755+9.9626587215258i</v>
      </c>
      <c r="I1633" t="str">
        <f t="shared" si="464"/>
        <v>33.6012953113059-1150.34867665631i</v>
      </c>
      <c r="K1633" t="str">
        <f t="shared" si="465"/>
        <v>0.0106006626202664-0.000473950215476042i</v>
      </c>
      <c r="L1633" t="str">
        <f t="shared" si="466"/>
        <v>0.00025-1.13501794630917i</v>
      </c>
      <c r="M1633" t="str">
        <f t="shared" si="467"/>
        <v>0.0025-0.300445926964192i</v>
      </c>
      <c r="N1633">
        <f t="shared" si="468"/>
        <v>92.723255250257026</v>
      </c>
      <c r="O1633">
        <f t="shared" si="469"/>
        <v>36.455355771174133</v>
      </c>
      <c r="P1633" s="3">
        <f t="shared" si="470"/>
        <v>36.455355771174133</v>
      </c>
      <c r="Q1633" s="3">
        <f t="shared" si="471"/>
        <v>-87.276744749742974</v>
      </c>
      <c r="R1633">
        <f t="shared" si="472"/>
        <v>92.723255250257026</v>
      </c>
      <c r="S1633">
        <f t="shared" si="473"/>
        <v>0.41436880114066482</v>
      </c>
      <c r="T1633">
        <f t="shared" si="456"/>
        <v>36.455355771174133</v>
      </c>
    </row>
    <row r="1634" spans="1:20" x14ac:dyDescent="0.25">
      <c r="A1634">
        <f t="shared" si="457"/>
        <v>2613.4494757403513</v>
      </c>
      <c r="B1634">
        <f t="shared" si="474"/>
        <v>415.94340258499932</v>
      </c>
      <c r="C1634" t="str">
        <f t="shared" si="458"/>
        <v>3.1591045856808-66.166094051451i</v>
      </c>
      <c r="D1634" t="str">
        <f t="shared" si="459"/>
        <v>3.47812386323843-38.2655940176563i</v>
      </c>
      <c r="E1634" t="str">
        <f t="shared" si="460"/>
        <v>162.469434656056+0.310772493575685i</v>
      </c>
      <c r="F1634" t="str">
        <f t="shared" si="461"/>
        <v>2.90990972674166-359.081112970516i</v>
      </c>
      <c r="G1634" t="str">
        <f t="shared" si="462"/>
        <v>0.999999937053635-0.000250891133878388i</v>
      </c>
      <c r="H1634" t="str">
        <f t="shared" si="463"/>
        <v>471.464729973037+10.0004063312466i</v>
      </c>
      <c r="I1634" t="str">
        <f t="shared" si="464"/>
        <v>33.6011576394353-1146.00854496005i</v>
      </c>
      <c r="K1634" t="str">
        <f t="shared" si="465"/>
        <v>0.0106004777999304-0.000475741660356625i</v>
      </c>
      <c r="L1634" t="str">
        <f t="shared" si="466"/>
        <v>0.00025-1.1307212057274i</v>
      </c>
      <c r="M1634" t="str">
        <f t="shared" si="467"/>
        <v>0.0025-0.299308554457254i</v>
      </c>
      <c r="N1634">
        <f t="shared" si="468"/>
        <v>92.73351498684778</v>
      </c>
      <c r="O1634">
        <f t="shared" si="469"/>
        <v>36.422598831101631</v>
      </c>
      <c r="P1634" s="3">
        <f t="shared" si="470"/>
        <v>36.422598831101631</v>
      </c>
      <c r="Q1634" s="3">
        <f t="shared" si="471"/>
        <v>-87.26648501315222</v>
      </c>
      <c r="R1634">
        <f t="shared" si="472"/>
        <v>92.73351498684778</v>
      </c>
      <c r="S1634">
        <f t="shared" si="473"/>
        <v>0.41594340258499934</v>
      </c>
      <c r="T1634">
        <f t="shared" si="456"/>
        <v>36.422598831101631</v>
      </c>
    </row>
    <row r="1635" spans="1:20" x14ac:dyDescent="0.25">
      <c r="A1635">
        <f t="shared" si="457"/>
        <v>2623.380583748165</v>
      </c>
      <c r="B1635">
        <f t="shared" si="474"/>
        <v>417.52398751482235</v>
      </c>
      <c r="C1635" t="str">
        <f t="shared" si="458"/>
        <v>3.15906081628942-65.9164769530507i</v>
      </c>
      <c r="D1635" t="str">
        <f t="shared" si="459"/>
        <v>3.47812385458262-38.1207503071571i</v>
      </c>
      <c r="E1635" t="str">
        <f t="shared" si="460"/>
        <v>162.469434024196+0.311955884363413i</v>
      </c>
      <c r="F1635" t="str">
        <f t="shared" si="461"/>
        <v>2.90990972534693-357.721775781623i</v>
      </c>
      <c r="G1635" t="str">
        <f t="shared" si="462"/>
        <v>0.999999936574334-0.000251844520066417i</v>
      </c>
      <c r="H1635" t="str">
        <f t="shared" si="463"/>
        <v>471.471408727762+10.0382961132256i</v>
      </c>
      <c r="I1635" t="str">
        <f t="shared" si="464"/>
        <v>33.6010189103951-1141.6848991879i</v>
      </c>
      <c r="K1635" t="str">
        <f t="shared" si="465"/>
        <v>0.0106002915798403-0.000477539803653415i</v>
      </c>
      <c r="L1635" t="str">
        <f t="shared" si="466"/>
        <v>0.00025-1.1264407309498i</v>
      </c>
      <c r="M1635" t="str">
        <f t="shared" si="467"/>
        <v>0.0025-0.298175487604358i</v>
      </c>
      <c r="N1635">
        <f t="shared" si="468"/>
        <v>92.743812703996838</v>
      </c>
      <c r="O1635">
        <f t="shared" si="469"/>
        <v>36.389843298709408</v>
      </c>
      <c r="P1635" s="3">
        <f t="shared" si="470"/>
        <v>36.389843298709408</v>
      </c>
      <c r="Q1635" s="3">
        <f t="shared" si="471"/>
        <v>-87.256187296003162</v>
      </c>
      <c r="R1635">
        <f t="shared" si="472"/>
        <v>92.743812703996838</v>
      </c>
      <c r="S1635">
        <f t="shared" si="473"/>
        <v>0.41752398751482234</v>
      </c>
      <c r="T1635">
        <f t="shared" si="456"/>
        <v>36.389843298709408</v>
      </c>
    </row>
    <row r="1636" spans="1:20" x14ac:dyDescent="0.25">
      <c r="A1636">
        <f t="shared" si="457"/>
        <v>2633.3494299664076</v>
      </c>
      <c r="B1636">
        <f t="shared" si="474"/>
        <v>419.11057866737866</v>
      </c>
      <c r="C1636" t="str">
        <f t="shared" si="458"/>
        <v>3.15901671548218-65.6678080501878i</v>
      </c>
      <c r="D1636" t="str">
        <f t="shared" si="459"/>
        <v>3.47812384586092-37.9764549764493i</v>
      </c>
      <c r="E1636" t="str">
        <f t="shared" si="460"/>
        <v>162.469433389768+0.313143800012666i</v>
      </c>
      <c r="F1636" t="str">
        <f t="shared" si="461"/>
        <v>2.90990972394159-356.367584540572i</v>
      </c>
      <c r="G1636" t="str">
        <f t="shared" si="462"/>
        <v>0.999999936091383-0.000252801529120578i</v>
      </c>
      <c r="H1636" t="str">
        <f t="shared" si="463"/>
        <v>471.478138409856+10.0763285931183i</v>
      </c>
      <c r="I1636" t="str">
        <f t="shared" si="464"/>
        <v>33.6008791159996-1137.37767714511i</v>
      </c>
      <c r="K1636" t="str">
        <f t="shared" si="465"/>
        <v>0.0106001039494529-0.000479344669579706i</v>
      </c>
      <c r="L1636" t="str">
        <f t="shared" si="466"/>
        <v>0.00025-1.12217646040028i</v>
      </c>
      <c r="M1636" t="str">
        <f t="shared" si="467"/>
        <v>0.0025-0.297046710105955i</v>
      </c>
      <c r="N1636">
        <f t="shared" si="468"/>
        <v>92.754148534661866</v>
      </c>
      <c r="O1636">
        <f t="shared" si="469"/>
        <v>36.357089184483783</v>
      </c>
      <c r="P1636" s="3">
        <f t="shared" si="470"/>
        <v>36.357089184483783</v>
      </c>
      <c r="Q1636" s="3">
        <f t="shared" si="471"/>
        <v>-87.245851465338134</v>
      </c>
      <c r="R1636">
        <f t="shared" si="472"/>
        <v>92.754148534661866</v>
      </c>
      <c r="S1636">
        <f t="shared" si="473"/>
        <v>0.41911057866737866</v>
      </c>
      <c r="T1636">
        <f t="shared" si="456"/>
        <v>36.357089184483783</v>
      </c>
    </row>
    <row r="1637" spans="1:20" x14ac:dyDescent="0.25">
      <c r="A1637">
        <f t="shared" si="457"/>
        <v>2643.35615780028</v>
      </c>
      <c r="B1637">
        <f t="shared" si="474"/>
        <v>420.70319886631472</v>
      </c>
      <c r="C1637" t="str">
        <f t="shared" si="458"/>
        <v>3.15897228076386-65.4200837652756i</v>
      </c>
      <c r="D1637" t="str">
        <f t="shared" si="459"/>
        <v>3.4781238370728-37.8327059497958i</v>
      </c>
      <c r="E1637" t="str">
        <f t="shared" si="460"/>
        <v>162.469432752786+0.314336258035829i</v>
      </c>
      <c r="F1637" t="str">
        <f t="shared" si="461"/>
        <v>2.90990972252555-355.018519766866i</v>
      </c>
      <c r="G1637" t="str">
        <f t="shared" si="462"/>
        <v>0.999999935604755-0.000253762174807748i</v>
      </c>
      <c r="H1637" t="str">
        <f t="shared" si="463"/>
        <v>471.484919408209+10.1145042984091i</v>
      </c>
      <c r="I1637" t="str">
        <f t="shared" si="464"/>
        <v>33.6007382479985-1133.08681687323i</v>
      </c>
      <c r="K1637" t="str">
        <f t="shared" si="465"/>
        <v>0.0105999148981462-0.000481156282426742i</v>
      </c>
      <c r="L1637" t="str">
        <f t="shared" si="466"/>
        <v>0.00025-1.11792833273588i</v>
      </c>
      <c r="M1637" t="str">
        <f t="shared" si="467"/>
        <v>0.0025-0.295922205724203i</v>
      </c>
      <c r="N1637">
        <f t="shared" si="468"/>
        <v>92.764522612178567</v>
      </c>
      <c r="O1637">
        <f t="shared" si="469"/>
        <v>36.324336498986952</v>
      </c>
      <c r="P1637" s="3">
        <f t="shared" si="470"/>
        <v>36.324336498986952</v>
      </c>
      <c r="Q1637" s="3">
        <f t="shared" si="471"/>
        <v>-87.235477387821433</v>
      </c>
      <c r="R1637">
        <f t="shared" si="472"/>
        <v>92.764522612178567</v>
      </c>
      <c r="S1637">
        <f t="shared" si="473"/>
        <v>0.42070319886631474</v>
      </c>
      <c r="T1637">
        <f t="shared" si="456"/>
        <v>36.324336498986952</v>
      </c>
    </row>
    <row r="1638" spans="1:20" x14ac:dyDescent="0.25">
      <c r="A1638">
        <f t="shared" si="457"/>
        <v>2653.4009111999212</v>
      </c>
      <c r="B1638">
        <f t="shared" si="474"/>
        <v>422.30187102200671</v>
      </c>
      <c r="C1638" t="str">
        <f t="shared" si="458"/>
        <v>3.15892750962072-65.1733005343131i</v>
      </c>
      <c r="D1638" t="str">
        <f t="shared" si="459"/>
        <v>3.47812382821776-37.6895011593186i</v>
      </c>
      <c r="E1638" t="str">
        <f t="shared" si="460"/>
        <v>162.469432113264+0.315533276015361i</v>
      </c>
      <c r="F1638" t="str">
        <f t="shared" si="461"/>
        <v>2.90990972109872-353.674562053755i</v>
      </c>
      <c r="G1638" t="str">
        <f t="shared" si="462"/>
        <v>0.999999935114421-0.000254726470947116i</v>
      </c>
      <c r="H1638" t="str">
        <f t="shared" si="463"/>
        <v>471.491752114688+10.1528237584163i</v>
      </c>
      <c r="I1638" t="str">
        <f t="shared" si="464"/>
        <v>33.6005962980768-1128.81225664922i</v>
      </c>
      <c r="K1638" t="str">
        <f t="shared" si="465"/>
        <v>0.0105997244152192-0.000482974666563859i</v>
      </c>
      <c r="L1638" t="str">
        <f t="shared" si="466"/>
        <v>0.00025-1.11369628684586i</v>
      </c>
      <c r="M1638" t="str">
        <f t="shared" si="467"/>
        <v>0.0025-0.294801958282729i</v>
      </c>
      <c r="N1638">
        <f t="shared" si="468"/>
        <v>92.774935070260611</v>
      </c>
      <c r="O1638">
        <f t="shared" si="469"/>
        <v>36.291585252858184</v>
      </c>
      <c r="P1638" s="3">
        <f t="shared" si="470"/>
        <v>36.291585252858184</v>
      </c>
      <c r="Q1638" s="3">
        <f t="shared" si="471"/>
        <v>-87.225064929739389</v>
      </c>
      <c r="R1638">
        <f t="shared" si="472"/>
        <v>92.774935070260611</v>
      </c>
      <c r="S1638">
        <f t="shared" si="473"/>
        <v>0.42230187102200673</v>
      </c>
      <c r="T1638">
        <f t="shared" si="456"/>
        <v>36.291585252858184</v>
      </c>
    </row>
    <row r="1639" spans="1:20" x14ac:dyDescent="0.25">
      <c r="A1639">
        <f t="shared" si="457"/>
        <v>2663.4838346624811</v>
      </c>
      <c r="B1639">
        <f t="shared" si="474"/>
        <v>423.90661813189035</v>
      </c>
      <c r="C1639" t="str">
        <f t="shared" si="458"/>
        <v>3.15888239952029-64.9274548068322i</v>
      </c>
      <c r="D1639" t="str">
        <f t="shared" si="459"/>
        <v>3.4781238192953-37.5468385449688i</v>
      </c>
      <c r="E1639" t="str">
        <f t="shared" si="460"/>
        <v>162.469431471221+0.316734871604135i</v>
      </c>
      <c r="F1639" t="str">
        <f t="shared" si="461"/>
        <v>2.90990971966103-352.335692067956i</v>
      </c>
      <c r="G1639" t="str">
        <f t="shared" si="462"/>
        <v>0.999999934620354-0.000255694431410385i</v>
      </c>
      <c r="H1639" t="str">
        <f t="shared" si="463"/>
        <v>471.498636924167+10.1912875042971i</v>
      </c>
      <c r="I1639" t="str">
        <f t="shared" si="464"/>
        <v>33.6004532578543-1124.55393498454i</v>
      </c>
      <c r="K1639" t="str">
        <f t="shared" si="465"/>
        <v>0.010599532489891-0.000484799846438625i</v>
      </c>
      <c r="L1639" t="str">
        <f t="shared" si="466"/>
        <v>0.00025-1.10948026185083i</v>
      </c>
      <c r="M1639" t="str">
        <f t="shared" si="467"/>
        <v>0.0025-0.293685951666396i</v>
      </c>
      <c r="N1639">
        <f t="shared" si="468"/>
        <v>92.785386042999633</v>
      </c>
      <c r="O1639">
        <f t="shared" si="469"/>
        <v>36.258835456814154</v>
      </c>
      <c r="P1639" s="3">
        <f t="shared" si="470"/>
        <v>36.258835456814154</v>
      </c>
      <c r="Q1639" s="3">
        <f t="shared" si="471"/>
        <v>-87.214613957000367</v>
      </c>
      <c r="R1639">
        <f t="shared" si="472"/>
        <v>92.785386042999633</v>
      </c>
      <c r="S1639">
        <f t="shared" si="473"/>
        <v>0.42390661813189034</v>
      </c>
      <c r="T1639">
        <f t="shared" si="456"/>
        <v>36.258835456814154</v>
      </c>
    </row>
    <row r="1640" spans="1:20" x14ac:dyDescent="0.25">
      <c r="A1640">
        <f t="shared" si="457"/>
        <v>2673.6050732341987</v>
      </c>
      <c r="B1640">
        <f t="shared" si="474"/>
        <v>425.51746328079156</v>
      </c>
      <c r="C1640" t="str">
        <f t="shared" si="458"/>
        <v>3.15883694791131-64.6825430458469i</v>
      </c>
      <c r="D1640" t="str">
        <f t="shared" si="459"/>
        <v>3.4781238103049-37.4047160544968i</v>
      </c>
      <c r="E1640" t="str">
        <f t="shared" si="460"/>
        <v>162.469430826672+0.317941062525814i</v>
      </c>
      <c r="F1640" t="str">
        <f t="shared" si="461"/>
        <v>2.90990971821239-351.001890549375i</v>
      </c>
      <c r="G1640" t="str">
        <f t="shared" si="462"/>
        <v>0.999999934122524-0.000256666070121969i</v>
      </c>
      <c r="H1640" t="str">
        <f t="shared" si="463"/>
        <v>471.50557423453+10.2298960690524i</v>
      </c>
      <c r="I1640" t="str">
        <f t="shared" si="464"/>
        <v>33.6003091188842-1120.31179062426i</v>
      </c>
      <c r="K1640" t="str">
        <f t="shared" si="465"/>
        <v>0.0105993391113008-0.000486631846576977i</v>
      </c>
      <c r="L1640" t="str">
        <f t="shared" si="466"/>
        <v>0.00025-1.10528019710184i</v>
      </c>
      <c r="M1640" t="str">
        <f t="shared" si="467"/>
        <v>0.0025-0.292574169821076i</v>
      </c>
      <c r="N1640">
        <f t="shared" si="468"/>
        <v>92.795875664865335</v>
      </c>
      <c r="O1640">
        <f t="shared" si="469"/>
        <v>36.226087121649549</v>
      </c>
      <c r="P1640" s="3">
        <f t="shared" si="470"/>
        <v>36.226087121649549</v>
      </c>
      <c r="Q1640" s="3">
        <f t="shared" si="471"/>
        <v>-87.204124335134665</v>
      </c>
      <c r="R1640">
        <f t="shared" si="472"/>
        <v>92.795875664865335</v>
      </c>
      <c r="S1640">
        <f t="shared" si="473"/>
        <v>0.42551746328079154</v>
      </c>
      <c r="T1640">
        <f t="shared" si="456"/>
        <v>36.226087121649549</v>
      </c>
    </row>
    <row r="1641" spans="1:20" x14ac:dyDescent="0.25">
      <c r="A1641">
        <f t="shared" si="457"/>
        <v>2683.7647725124884</v>
      </c>
      <c r="B1641">
        <f t="shared" si="474"/>
        <v>427.13442964125858</v>
      </c>
      <c r="C1641" t="str">
        <f t="shared" si="458"/>
        <v>3.15879115222342-64.4385617277989i</v>
      </c>
      <c r="D1641" t="str">
        <f t="shared" si="459"/>
        <v>3.47812380124604-37.2631316434228i</v>
      </c>
      <c r="E1641" t="str">
        <f t="shared" si="460"/>
        <v>162.469430179631+0.319151866575223i</v>
      </c>
      <c r="F1641" t="str">
        <f t="shared" si="461"/>
        <v>2.90990971675272-349.673138310829i</v>
      </c>
      <c r="G1641" t="str">
        <f t="shared" si="462"/>
        <v>0.999999933620904-0.000257641401059195i</v>
      </c>
      <c r="H1641" t="str">
        <f t="shared" si="463"/>
        <v>471.512564446725+10.2686499875321i</v>
      </c>
      <c r="I1641" t="str">
        <f t="shared" si="464"/>
        <v>33.600163872654-1116.08576254624i</v>
      </c>
      <c r="K1641" t="str">
        <f t="shared" si="465"/>
        <v>0.0105991442685066-0.000488470691583348i</v>
      </c>
      <c r="L1641" t="str">
        <f t="shared" si="466"/>
        <v>0.00025-1.10109603217956i</v>
      </c>
      <c r="M1641" t="str">
        <f t="shared" si="467"/>
        <v>0.0025-0.291466596753413i</v>
      </c>
      <c r="N1641">
        <f t="shared" si="468"/>
        <v>92.80640407070544</v>
      </c>
      <c r="O1641">
        <f t="shared" si="469"/>
        <v>36.1933402582371</v>
      </c>
      <c r="P1641" s="3">
        <f t="shared" si="470"/>
        <v>36.1933402582371</v>
      </c>
      <c r="Q1641" s="3">
        <f t="shared" si="471"/>
        <v>-87.19359592929456</v>
      </c>
      <c r="R1641">
        <f t="shared" si="472"/>
        <v>92.80640407070544</v>
      </c>
      <c r="S1641">
        <f t="shared" si="473"/>
        <v>0.42713442964125858</v>
      </c>
      <c r="T1641">
        <f t="shared" si="456"/>
        <v>36.1933402582371</v>
      </c>
    </row>
    <row r="1642" spans="1:20" x14ac:dyDescent="0.25">
      <c r="A1642">
        <f t="shared" si="457"/>
        <v>2693.9630786480361</v>
      </c>
      <c r="B1642">
        <f t="shared" si="474"/>
        <v>428.75754047389535</v>
      </c>
      <c r="C1642" t="str">
        <f t="shared" si="458"/>
        <v>3.15874500986736-64.1955073425153i</v>
      </c>
      <c r="D1642" t="str">
        <f t="shared" si="459"/>
        <v>3.4781237921182-37.1220832750075i</v>
      </c>
      <c r="E1642" t="str">
        <f t="shared" si="460"/>
        <v>162.469429530122+0.320367301618337i</v>
      </c>
      <c r="F1642" t="str">
        <f t="shared" si="461"/>
        <v>2.90990971528193-348.349416237772i</v>
      </c>
      <c r="G1642" t="str">
        <f t="shared" si="462"/>
        <v>0.999999933115464-0.000258620438252502i</v>
      </c>
      <c r="H1642" t="str">
        <f t="shared" si="463"/>
        <v>471.519607964758+10.3075497964397i</v>
      </c>
      <c r="I1642" t="str">
        <f t="shared" si="464"/>
        <v>33.6000175105834-1111.87578996015i</v>
      </c>
      <c r="K1642" t="str">
        <f t="shared" si="465"/>
        <v>0.0105989479504852-0.000490316406140804i</v>
      </c>
      <c r="L1642" t="str">
        <f t="shared" si="466"/>
        <v>0.00025-1.09692770689337i</v>
      </c>
      <c r="M1642" t="str">
        <f t="shared" si="467"/>
        <v>0.0025-0.290363216530597i</v>
      </c>
      <c r="N1642">
        <f t="shared" si="468"/>
        <v>92.816971395745583</v>
      </c>
      <c r="O1642">
        <f t="shared" si="469"/>
        <v>36.16059487752927</v>
      </c>
      <c r="P1642" s="3">
        <f t="shared" si="470"/>
        <v>36.16059487752927</v>
      </c>
      <c r="Q1642" s="3">
        <f t="shared" si="471"/>
        <v>-87.183028604254417</v>
      </c>
      <c r="R1642">
        <f t="shared" si="472"/>
        <v>92.816971395745583</v>
      </c>
      <c r="S1642">
        <f t="shared" si="473"/>
        <v>0.42875754047389536</v>
      </c>
      <c r="T1642">
        <f t="shared" si="456"/>
        <v>36.16059487752927</v>
      </c>
    </row>
    <row r="1643" spans="1:20" x14ac:dyDescent="0.25">
      <c r="A1643">
        <f t="shared" si="457"/>
        <v>2704.2001383468987</v>
      </c>
      <c r="B1643">
        <f t="shared" si="474"/>
        <v>430.38681912769619</v>
      </c>
      <c r="C1643" t="str">
        <f t="shared" si="458"/>
        <v>3.15869851823447-63.9533763931488i</v>
      </c>
      <c r="D1643" t="str">
        <f t="shared" si="459"/>
        <v>3.47812378292086-36.9815689202229i</v>
      </c>
      <c r="E1643" t="str">
        <f t="shared" si="460"/>
        <v>162.46942887816+0.321587385592997i</v>
      </c>
      <c r="F1643" t="str">
        <f t="shared" si="461"/>
        <v>2.90990971379995-347.030705288017i</v>
      </c>
      <c r="G1643" t="str">
        <f t="shared" si="462"/>
        <v>0.999999932606176-0.000259603195785649i</v>
      </c>
      <c r="H1643" t="str">
        <f t="shared" si="463"/>
        <v>471.52670519573+10.3465960343373i</v>
      </c>
      <c r="I1643" t="str">
        <f t="shared" si="464"/>
        <v>33.5998700240243-1107.68181230667i</v>
      </c>
      <c r="K1643" t="str">
        <f t="shared" si="465"/>
        <v>0.0105987501461314-0.000492169015011185i</v>
      </c>
      <c r="L1643" t="str">
        <f t="shared" si="466"/>
        <v>0.00025-1.0927751612805i</v>
      </c>
      <c r="M1643" t="str">
        <f t="shared" si="467"/>
        <v>0.0025-0.289264013280132i</v>
      </c>
      <c r="N1643">
        <f t="shared" si="468"/>
        <v>92.82757777558939</v>
      </c>
      <c r="O1643">
        <f t="shared" si="469"/>
        <v>36.127850990557604</v>
      </c>
      <c r="P1643" s="3">
        <f t="shared" si="470"/>
        <v>36.127850990557604</v>
      </c>
      <c r="Q1643" s="3">
        <f t="shared" si="471"/>
        <v>-87.17242222441061</v>
      </c>
      <c r="R1643">
        <f t="shared" si="472"/>
        <v>92.82757777558939</v>
      </c>
      <c r="S1643">
        <f t="shared" si="473"/>
        <v>0.43038681912769616</v>
      </c>
      <c r="T1643">
        <f t="shared" si="456"/>
        <v>36.127850990557604</v>
      </c>
    </row>
    <row r="1644" spans="1:20" x14ac:dyDescent="0.25">
      <c r="A1644">
        <f t="shared" si="457"/>
        <v>2714.4760988726171</v>
      </c>
      <c r="B1644">
        <f t="shared" si="474"/>
        <v>432.02228904038145</v>
      </c>
      <c r="C1644" t="str">
        <f t="shared" si="458"/>
        <v>3.15865167469663-63.7121653961305i</v>
      </c>
      <c r="D1644" t="str">
        <f t="shared" si="459"/>
        <v>3.47812377365348-36.8415865577227i</v>
      </c>
      <c r="E1644" t="str">
        <f t="shared" si="460"/>
        <v>162.469428223763+0.322812136509057i</v>
      </c>
      <c r="F1644" t="str">
        <f t="shared" si="461"/>
        <v>2.90990971230668-345.716986491463i</v>
      </c>
      <c r="G1644" t="str">
        <f t="shared" si="462"/>
        <v>0.99999993209301-0.000260589687795908i</v>
      </c>
      <c r="H1644" t="str">
        <f t="shared" si="463"/>
        <v>471.533856549872+10.3857892416512i</v>
      </c>
      <c r="I1644" t="str">
        <f t="shared" si="464"/>
        <v>33.5997214042615-1103.50376925664i</v>
      </c>
      <c r="K1644" t="str">
        <f t="shared" si="465"/>
        <v>0.0105985508442571-0.000494028543035213i</v>
      </c>
      <c r="L1644" t="str">
        <f t="shared" si="466"/>
        <v>0.00025-1.0886383356052i</v>
      </c>
      <c r="M1644" t="str">
        <f t="shared" si="467"/>
        <v>0.0025-0.288168971189612i</v>
      </c>
      <c r="N1644">
        <f t="shared" si="468"/>
        <v>92.838223346218285</v>
      </c>
      <c r="O1644">
        <f t="shared" si="469"/>
        <v>36.095108608433605</v>
      </c>
      <c r="P1644" s="3">
        <f t="shared" si="470"/>
        <v>36.095108608433605</v>
      </c>
      <c r="Q1644" s="3">
        <f t="shared" si="471"/>
        <v>-87.161776653781715</v>
      </c>
      <c r="R1644">
        <f t="shared" si="472"/>
        <v>92.838223346218285</v>
      </c>
      <c r="S1644">
        <f t="shared" si="473"/>
        <v>0.43202228904038142</v>
      </c>
      <c r="T1644">
        <f t="shared" ref="T1644:T1707" si="475">P1644</f>
        <v>36.095108608433605</v>
      </c>
    </row>
    <row r="1645" spans="1:20" x14ac:dyDescent="0.25">
      <c r="A1645">
        <f t="shared" ref="A1645:A1708" si="476">2*PI()*B1645</f>
        <v>2724.7911080483332</v>
      </c>
      <c r="B1645">
        <f t="shared" si="474"/>
        <v>433.66397373873491</v>
      </c>
      <c r="C1645" t="str">
        <f t="shared" ref="C1645:C1708" si="477">IMPRODUCT(D1645,E1645,$C$40,,K1645,$C$41)</f>
        <v>3.15860447660643-63.4718708811244i</v>
      </c>
      <c r="D1645" t="str">
        <f t="shared" ref="D1645:D1708" si="478">IMDIV(IMPRODUCT($C$37,$C$38,COMPLEX(1,A1645/$C$38)),IMSUM(-1*A1645*A1645/$C$39,COMPLEX(0,1*A1645)))</f>
        <v>3.47812376431555-36.7021341738138i</v>
      </c>
      <c r="E1645" t="str">
        <f t="shared" ref="E1645:E1708" si="479">IMDIV(IMPRODUCT(IMSUM(F1645,G1645),$C$29,H1645),IMSUM(1,I1645))</f>
        <v>162.469427566955+0.324041572448576i</v>
      </c>
      <c r="F1645" t="str">
        <f t="shared" ref="F1645:F1708" si="480">IMDIV(IMPRODUCT($C$14,$C$15,COMPLEX(1,A1645/$C$15)),IMSUM(-1*A1645*A1645/$C$16,COMPLEX(0,A1645)))</f>
        <v>2.90990971080205-344.408240949827i</v>
      </c>
      <c r="G1645" t="str">
        <f t="shared" ref="G1645:G1708" si="481">IMDIV(1,COMPLEX(1,A1645*$C$9*$C$10))</f>
        <v>0.999999931575936-0.000261579928474277i</v>
      </c>
      <c r="H1645" t="str">
        <f t="shared" ref="H1645:H1708" si="482">IMDIV($C$3,IMSUM(K1645,COMPLEX(0,$C$28*A1645)))</f>
        <v>471.541062440545+10.4251299606757i</v>
      </c>
      <c r="I1645" t="str">
        <f t="shared" ref="I1645:I1708" si="483">IMPRODUCT(F1645,$C$29,H1645,$C$31)</f>
        <v>33.5995716425098-1099.34160071011i</v>
      </c>
      <c r="K1645" t="str">
        <f t="shared" ref="K1645:K1708" si="484">IF($C$26&lt;=0,IMDIV(1,IMSUM(IMDIV(1,L1645),1/$C$18)),IMDIV(1,IMSUM(IMDIV(1,L1645),1/$C$18,IMDIV(1,M1645))))</f>
        <v>0.0105983500335913-0.000495895015132643i</v>
      </c>
      <c r="L1645" t="str">
        <f t="shared" ref="L1645:L1708" si="485">IMSUM($C$21/$C$22,IMDIV(1,COMPLEX(0,$C$20*$C$22*A1645)))</f>
        <v>0.00025-1.08451717035784i</v>
      </c>
      <c r="M1645" t="str">
        <f t="shared" ref="M1645:M1708" si="486">IMSUM($C$25/$C$26,IMDIV(1,COMPLEX(0,$C$24*$C$26*A1645)))</f>
        <v>0.0025-0.287078074506487i</v>
      </c>
      <c r="N1645">
        <f t="shared" ref="N1645:N1708" si="487">ABS(R1645)</f>
        <v>92.848908243991573</v>
      </c>
      <c r="O1645">
        <f t="shared" ref="O1645:O1708" si="488">ABS(P1645)</f>
        <v>36.062367742350034</v>
      </c>
      <c r="P1645" s="3">
        <f t="shared" ref="P1645:P1708" si="489">20*LOG10(IMABS(C1645))</f>
        <v>36.062367742350034</v>
      </c>
      <c r="Q1645" s="3">
        <f t="shared" ref="Q1645:Q1708" si="490">IMARGUMENT(C1645)*180/PI()</f>
        <v>-87.151091756008427</v>
      </c>
      <c r="R1645">
        <f t="shared" ref="R1645:R1708" si="491">IF(Q1645&lt;0,Q1645+180,Q1645-180)</f>
        <v>92.848908243991573</v>
      </c>
      <c r="S1645">
        <f t="shared" ref="S1645:S1708" si="492">B1645/1000</f>
        <v>0.43366397373873489</v>
      </c>
      <c r="T1645">
        <f t="shared" si="475"/>
        <v>36.062367742350034</v>
      </c>
    </row>
    <row r="1646" spans="1:20" x14ac:dyDescent="0.25">
      <c r="A1646">
        <f t="shared" si="476"/>
        <v>2735.1453142589171</v>
      </c>
      <c r="B1646">
        <f t="shared" ref="B1646:B1709" si="493">B1645*(1+B$42)</f>
        <v>435.31189683894212</v>
      </c>
      <c r="C1646" t="str">
        <f t="shared" si="477"/>
        <v>3.15855692129656-63.232489390969i</v>
      </c>
      <c r="D1646" t="str">
        <f t="shared" si="478"/>
        <v>3.4781237549065-36.5632097624265i</v>
      </c>
      <c r="E1646" t="str">
        <f t="shared" si="479"/>
        <v>162.469426907753+0.325275711566373i</v>
      </c>
      <c r="F1646" t="str">
        <f t="shared" si="480"/>
        <v>2.90990970928595-343.104449836362i</v>
      </c>
      <c r="G1646" t="str">
        <f t="shared" si="481"/>
        <v>0.999999931054926-0.000262573932065676i</v>
      </c>
      <c r="H1646" t="str">
        <f t="shared" si="482"/>
        <v>471.548323284283+10.4646187355793i</v>
      </c>
      <c r="I1646" t="str">
        <f t="shared" si="483"/>
        <v>33.5994207299155-1095.19524679553i</v>
      </c>
      <c r="K1646" t="str">
        <f t="shared" si="484"/>
        <v>0.010598147702779-0.000497768456302379i</v>
      </c>
      <c r="L1646" t="str">
        <f t="shared" si="485"/>
        <v>0.00025-1.08041160625408i</v>
      </c>
      <c r="M1646" t="str">
        <f t="shared" si="486"/>
        <v>0.0025-0.285991307537844i</v>
      </c>
      <c r="N1646">
        <f t="shared" si="487"/>
        <v>92.859632605646226</v>
      </c>
      <c r="O1646">
        <f t="shared" si="488"/>
        <v>36.029628403580205</v>
      </c>
      <c r="P1646" s="3">
        <f t="shared" si="489"/>
        <v>36.029628403580205</v>
      </c>
      <c r="Q1646" s="3">
        <f t="shared" si="490"/>
        <v>-87.140367394353774</v>
      </c>
      <c r="R1646">
        <f t="shared" si="491"/>
        <v>92.859632605646226</v>
      </c>
      <c r="S1646">
        <f t="shared" si="492"/>
        <v>0.43531189683894211</v>
      </c>
      <c r="T1646">
        <f t="shared" si="475"/>
        <v>36.029628403580205</v>
      </c>
    </row>
    <row r="1647" spans="1:20" x14ac:dyDescent="0.25">
      <c r="A1647">
        <f t="shared" si="476"/>
        <v>2745.538866453101</v>
      </c>
      <c r="B1647">
        <f t="shared" si="493"/>
        <v>436.96608204693013</v>
      </c>
      <c r="C1647" t="str">
        <f t="shared" si="477"/>
        <v>3.15850900607997-62.9940174816345i</v>
      </c>
      <c r="D1647" t="str">
        <f t="shared" si="478"/>
        <v>3.47812374542583-36.4248113250868i</v>
      </c>
      <c r="E1647" t="str">
        <f t="shared" si="479"/>
        <v>162.469426246179+0.326514572090155i</v>
      </c>
      <c r="F1647" t="str">
        <f t="shared" si="480"/>
        <v>2.90990970775832-341.805594395597i</v>
      </c>
      <c r="G1647" t="str">
        <f t="shared" si="481"/>
        <v>0.999999930529947-0.000263571712869156i</v>
      </c>
      <c r="H1647" t="str">
        <f t="shared" si="482"/>
        <v>471.555639500808+10.5042561124089i</v>
      </c>
      <c r="I1647" t="str">
        <f t="shared" si="483"/>
        <v>33.5992686575554-1091.06464786889i</v>
      </c>
      <c r="K1647" t="str">
        <f t="shared" si="484"/>
        <v>0.0105979438403808-0.00049964889162261i</v>
      </c>
      <c r="L1647" t="str">
        <f t="shared" si="485"/>
        <v>0.00025-1.07632158423399i</v>
      </c>
      <c r="M1647" t="str">
        <f t="shared" si="486"/>
        <v>0.0025-0.284908654650173i</v>
      </c>
      <c r="N1647">
        <f t="shared" si="487"/>
        <v>92.870396568296812</v>
      </c>
      <c r="O1647">
        <f t="shared" si="488"/>
        <v>35.996890603479592</v>
      </c>
      <c r="P1647" s="3">
        <f t="shared" si="489"/>
        <v>35.996890603479592</v>
      </c>
      <c r="Q1647" s="3">
        <f t="shared" si="490"/>
        <v>-87.129603431703188</v>
      </c>
      <c r="R1647">
        <f t="shared" si="491"/>
        <v>92.870396568296812</v>
      </c>
      <c r="S1647">
        <f t="shared" si="492"/>
        <v>0.4369660820469301</v>
      </c>
      <c r="T1647">
        <f t="shared" si="475"/>
        <v>35.996890603479592</v>
      </c>
    </row>
    <row r="1648" spans="1:20" x14ac:dyDescent="0.25">
      <c r="A1648">
        <f t="shared" si="476"/>
        <v>2755.971914145623</v>
      </c>
      <c r="B1648">
        <f t="shared" si="493"/>
        <v>438.62655315870848</v>
      </c>
      <c r="C1648" t="str">
        <f t="shared" si="477"/>
        <v>3.15846072824964-62.7564517221707i</v>
      </c>
      <c r="D1648" t="str">
        <f t="shared" si="478"/>
        <v>3.47812373587295-36.2869368708866i</v>
      </c>
      <c r="E1648" t="str">
        <f t="shared" si="479"/>
        <v>162.469425582258+0.327758172320896i</v>
      </c>
      <c r="F1648" t="str">
        <f t="shared" si="480"/>
        <v>2.90990970621905-340.51165594306i</v>
      </c>
      <c r="G1648" t="str">
        <f t="shared" si="481"/>
        <v>0.999999930000972-0.000264573285238106i</v>
      </c>
      <c r="H1648" t="str">
        <f t="shared" si="482"/>
        <v>471.563011513063+10.5440426390949i</v>
      </c>
      <c r="I1648" t="str">
        <f t="shared" si="483"/>
        <v>33.5991154164355-1086.94974451285i</v>
      </c>
      <c r="K1648" t="str">
        <f t="shared" si="484"/>
        <v>0.0105977384348722-0.000501536346250917i</v>
      </c>
      <c r="L1648" t="str">
        <f t="shared" si="485"/>
        <v>0.00025-1.07224704546123i</v>
      </c>
      <c r="M1648" t="str">
        <f t="shared" si="486"/>
        <v>0.0025-0.28383010026915i</v>
      </c>
      <c r="N1648">
        <f t="shared" si="487"/>
        <v>92.881200269435297</v>
      </c>
      <c r="O1648">
        <f t="shared" si="488"/>
        <v>35.964154353485995</v>
      </c>
      <c r="P1648" s="3">
        <f t="shared" si="489"/>
        <v>35.964154353485995</v>
      </c>
      <c r="Q1648" s="3">
        <f t="shared" si="490"/>
        <v>-87.118799730564703</v>
      </c>
      <c r="R1648">
        <f t="shared" si="491"/>
        <v>92.881200269435297</v>
      </c>
      <c r="S1648">
        <f t="shared" si="492"/>
        <v>0.43862655315870847</v>
      </c>
      <c r="T1648">
        <f t="shared" si="475"/>
        <v>35.964154353485995</v>
      </c>
    </row>
    <row r="1649" spans="1:20" x14ac:dyDescent="0.25">
      <c r="A1649">
        <f t="shared" si="476"/>
        <v>2766.4446074193761</v>
      </c>
      <c r="B1649">
        <f t="shared" si="493"/>
        <v>440.29333406071157</v>
      </c>
      <c r="C1649" t="str">
        <f t="shared" si="477"/>
        <v>3.15841208507849-62.5197886946565i</v>
      </c>
      <c r="D1649" t="str">
        <f t="shared" si="478"/>
        <v>3.47812372624732-36.1495844164555i</v>
      </c>
      <c r="E1649" t="str">
        <f t="shared" si="479"/>
        <v>162.469424916011+0.329006530633261i</v>
      </c>
      <c r="F1649" t="str">
        <f t="shared" si="480"/>
        <v>2.90990970466805-339.22261586501i</v>
      </c>
      <c r="G1649" t="str">
        <f t="shared" si="481"/>
        <v>0.999999929467969-0.000265578663580456i</v>
      </c>
      <c r="H1649" t="str">
        <f t="shared" si="482"/>
        <v>471.570439747222+10.5839788654557i</v>
      </c>
      <c r="I1649" t="str">
        <f t="shared" si="483"/>
        <v>33.5989609974896-1082.85047753586i</v>
      </c>
      <c r="K1649" t="str">
        <f t="shared" si="484"/>
        <v>0.0105975314746432-0.000503430845424412i</v>
      </c>
      <c r="L1649" t="str">
        <f t="shared" si="485"/>
        <v>0.00025-1.06818793132221i</v>
      </c>
      <c r="M1649" t="str">
        <f t="shared" si="486"/>
        <v>0.0025-0.282755628879408i</v>
      </c>
      <c r="N1649">
        <f t="shared" si="487"/>
        <v>92.892043846931102</v>
      </c>
      <c r="O1649">
        <f t="shared" si="488"/>
        <v>35.931419665119961</v>
      </c>
      <c r="P1649" s="3">
        <f t="shared" si="489"/>
        <v>35.931419665119961</v>
      </c>
      <c r="Q1649" s="3">
        <f t="shared" si="490"/>
        <v>-87.107956153068898</v>
      </c>
      <c r="R1649">
        <f t="shared" si="491"/>
        <v>92.892043846931102</v>
      </c>
      <c r="S1649">
        <f t="shared" si="492"/>
        <v>0.44029333406071158</v>
      </c>
      <c r="T1649">
        <f t="shared" si="475"/>
        <v>35.931419665119961</v>
      </c>
    </row>
    <row r="1650" spans="1:20" x14ac:dyDescent="0.25">
      <c r="A1650">
        <f t="shared" si="476"/>
        <v>2776.9570969275701</v>
      </c>
      <c r="B1650">
        <f t="shared" si="493"/>
        <v>441.9664487301423</v>
      </c>
      <c r="C1650" t="str">
        <f t="shared" si="477"/>
        <v>3.15836307381919-62.2840249941524i</v>
      </c>
      <c r="D1650" t="str">
        <f t="shared" si="478"/>
        <v>3.47812371654842-36.0127519859326i</v>
      </c>
      <c r="E1650" t="str">
        <f t="shared" si="479"/>
        <v>162.469424247461+0.330259665475798i</v>
      </c>
      <c r="F1650" t="str">
        <f t="shared" si="480"/>
        <v>2.90990970310525-337.938455618176i</v>
      </c>
      <c r="G1650" t="str">
        <f t="shared" si="481"/>
        <v>0.999999928930907-0.000266587862358888i</v>
      </c>
      <c r="H1650" t="str">
        <f t="shared" si="482"/>
        <v>471.577924632731+10.6240653432035i</v>
      </c>
      <c r="I1650" t="str">
        <f t="shared" si="483"/>
        <v>33.5988053915818-1078.76678797138i</v>
      </c>
      <c r="K1650" t="str">
        <f t="shared" si="484"/>
        <v>0.0105973229479974-0.000505332414459855i</v>
      </c>
      <c r="L1650" t="str">
        <f t="shared" si="485"/>
        <v>0.00025-1.06414418342519i</v>
      </c>
      <c r="M1650" t="str">
        <f t="shared" si="486"/>
        <v>0.0025-0.281685225024316i</v>
      </c>
      <c r="N1650">
        <f t="shared" si="487"/>
        <v>92.902927439030719</v>
      </c>
      <c r="O1650">
        <f t="shared" si="488"/>
        <v>35.898686549985619</v>
      </c>
      <c r="P1650" s="3">
        <f t="shared" si="489"/>
        <v>35.898686549985619</v>
      </c>
      <c r="Q1650" s="3">
        <f t="shared" si="490"/>
        <v>-87.097072560969281</v>
      </c>
      <c r="R1650">
        <f t="shared" si="491"/>
        <v>92.902927439030719</v>
      </c>
      <c r="S1650">
        <f t="shared" si="492"/>
        <v>0.44196644873014229</v>
      </c>
      <c r="T1650">
        <f t="shared" si="475"/>
        <v>35.898686549985619</v>
      </c>
    </row>
    <row r="1651" spans="1:20" x14ac:dyDescent="0.25">
      <c r="A1651">
        <f t="shared" si="476"/>
        <v>2787.5095338958949</v>
      </c>
      <c r="B1651">
        <f t="shared" si="493"/>
        <v>443.64592123531685</v>
      </c>
      <c r="C1651" t="str">
        <f t="shared" si="477"/>
        <v>3.15831369170393-62.0491572286508i</v>
      </c>
      <c r="D1651" t="str">
        <f t="shared" si="478"/>
        <v>3.47812370677566-35.8764376109373i</v>
      </c>
      <c r="E1651" t="str">
        <f t="shared" si="479"/>
        <v>162.469423576634+0.33151759537126i</v>
      </c>
      <c r="F1651" t="str">
        <f t="shared" si="480"/>
        <v>2.90990970153056-336.659156729481i</v>
      </c>
      <c r="G1651" t="str">
        <f t="shared" si="481"/>
        <v>0.999999928389755-0.000267600896091039i</v>
      </c>
      <c r="H1651" t="str">
        <f t="shared" si="482"/>
        <v>471.585466602326+10.6643026259488i</v>
      </c>
      <c r="I1651" t="str">
        <f t="shared" si="483"/>
        <v>33.5986485895035-1074.69861707696i</v>
      </c>
      <c r="K1651" t="str">
        <f t="shared" si="484"/>
        <v>0.0105971128431515-0.000507241078753775i</v>
      </c>
      <c r="L1651" t="str">
        <f t="shared" si="485"/>
        <v>0.00025-1.06011574359951i</v>
      </c>
      <c r="M1651" t="str">
        <f t="shared" si="486"/>
        <v>0.0025-0.280618873305754i</v>
      </c>
      <c r="N1651">
        <f t="shared" si="487"/>
        <v>92.913851184357625</v>
      </c>
      <c r="O1651">
        <f t="shared" si="488"/>
        <v>35.865955019771121</v>
      </c>
      <c r="P1651" s="3">
        <f t="shared" si="489"/>
        <v>35.865955019771121</v>
      </c>
      <c r="Q1651" s="3">
        <f t="shared" si="490"/>
        <v>-87.086148815642375</v>
      </c>
      <c r="R1651">
        <f t="shared" si="491"/>
        <v>92.913851184357625</v>
      </c>
      <c r="S1651">
        <f t="shared" si="492"/>
        <v>0.44364592123531688</v>
      </c>
      <c r="T1651">
        <f t="shared" si="475"/>
        <v>35.865955019771121</v>
      </c>
    </row>
    <row r="1652" spans="1:20" x14ac:dyDescent="0.25">
      <c r="A1652">
        <f t="shared" si="476"/>
        <v>2798.1020701246994</v>
      </c>
      <c r="B1652">
        <f t="shared" si="493"/>
        <v>445.33177573601108</v>
      </c>
      <c r="C1652" t="str">
        <f t="shared" si="477"/>
        <v>3.15826393594446-61.8151820190264i</v>
      </c>
      <c r="D1652" t="str">
        <f t="shared" si="478"/>
        <v>3.47812369692848-35.7406393305414i</v>
      </c>
      <c r="E1652" t="str">
        <f t="shared" si="479"/>
        <v>162.469422903555+0.332780338917104i</v>
      </c>
      <c r="F1652" t="str">
        <f t="shared" si="480"/>
        <v>2.90990969994386-335.384700795779i</v>
      </c>
      <c r="G1652" t="str">
        <f t="shared" si="481"/>
        <v>0.999999927844483-0.000268617779349715i</v>
      </c>
      <c r="H1652" t="str">
        <f t="shared" si="482"/>
        <v>471.593066092058+10.7046912692049i</v>
      </c>
      <c r="I1652" t="str">
        <f t="shared" si="483"/>
        <v>33.5984905819724-1070.64590633342i</v>
      </c>
      <c r="K1652" t="str">
        <f t="shared" si="484"/>
        <v>0.0105969011482347-0.000509156863782584i</v>
      </c>
      <c r="L1652" t="str">
        <f t="shared" si="485"/>
        <v>0.00025-1.05610255389472i</v>
      </c>
      <c r="M1652" t="str">
        <f t="shared" si="486"/>
        <v>0.0025-0.279556558383895i</v>
      </c>
      <c r="N1652">
        <f t="shared" si="487"/>
        <v>92.924815221912155</v>
      </c>
      <c r="O1652">
        <f t="shared" si="488"/>
        <v>35.833225086249151</v>
      </c>
      <c r="P1652" s="3">
        <f t="shared" si="489"/>
        <v>35.833225086249151</v>
      </c>
      <c r="Q1652" s="3">
        <f t="shared" si="490"/>
        <v>-87.075184778087845</v>
      </c>
      <c r="R1652">
        <f t="shared" si="491"/>
        <v>92.924815221912155</v>
      </c>
      <c r="S1652">
        <f t="shared" si="492"/>
        <v>0.44533177573601107</v>
      </c>
      <c r="T1652">
        <f t="shared" si="475"/>
        <v>35.833225086249151</v>
      </c>
    </row>
    <row r="1653" spans="1:20" x14ac:dyDescent="0.25">
      <c r="A1653">
        <f t="shared" si="476"/>
        <v>2808.7348579911736</v>
      </c>
      <c r="B1653">
        <f t="shared" si="493"/>
        <v>447.02403648380795</v>
      </c>
      <c r="C1653" t="str">
        <f t="shared" si="477"/>
        <v>3.1582138037317-61.5820959989886i</v>
      </c>
      <c r="D1653" t="str">
        <f t="shared" si="478"/>
        <v>3.47812368700633-35.6053551912413i</v>
      </c>
      <c r="E1653" t="str">
        <f t="shared" si="479"/>
        <v>162.46942222825+0.334047914785575i</v>
      </c>
      <c r="F1653" t="str">
        <f t="shared" si="480"/>
        <v>2.90990969834508-334.115069483595i</v>
      </c>
      <c r="G1653" t="str">
        <f t="shared" si="481"/>
        <v>0.99999992729506-0.000269638526763099i</v>
      </c>
      <c r="H1653" t="str">
        <f t="shared" si="482"/>
        <v>471.600723541323+10.7452318303936i</v>
      </c>
      <c r="I1653" t="str">
        <f t="shared" si="483"/>
        <v>33.5983313596346-1066.60859744404i</v>
      </c>
      <c r="K1653" t="str">
        <f t="shared" si="484"/>
        <v>0.0105966878512879-0.000511079795102699i</v>
      </c>
      <c r="L1653" t="str">
        <f t="shared" si="485"/>
        <v>0.00025-1.05210455657971i</v>
      </c>
      <c r="M1653" t="str">
        <f t="shared" si="486"/>
        <v>0.0025-0.278498264976982i</v>
      </c>
      <c r="N1653">
        <f t="shared" si="487"/>
        <v>92.935819691071117</v>
      </c>
      <c r="O1653">
        <f t="shared" si="488"/>
        <v>35.800496761277628</v>
      </c>
      <c r="P1653" s="3">
        <f t="shared" si="489"/>
        <v>35.800496761277628</v>
      </c>
      <c r="Q1653" s="3">
        <f t="shared" si="490"/>
        <v>-87.064180308928883</v>
      </c>
      <c r="R1653">
        <f t="shared" si="491"/>
        <v>92.935819691071117</v>
      </c>
      <c r="S1653">
        <f t="shared" si="492"/>
        <v>0.44702403648380795</v>
      </c>
      <c r="T1653">
        <f t="shared" si="475"/>
        <v>35.800496761277628</v>
      </c>
    </row>
    <row r="1654" spans="1:20" x14ac:dyDescent="0.25">
      <c r="A1654">
        <f t="shared" si="476"/>
        <v>2819.40805045154</v>
      </c>
      <c r="B1654">
        <f t="shared" si="493"/>
        <v>448.72272782244642</v>
      </c>
      <c r="C1654" t="str">
        <f t="shared" si="477"/>
        <v>3.1581632922359-61.3498958150334i</v>
      </c>
      <c r="D1654" t="str">
        <f t="shared" si="478"/>
        <v>3.47812367700862-35.470583246929i</v>
      </c>
      <c r="E1654" t="str">
        <f t="shared" si="479"/>
        <v>162.469421550747+0.335320341724271i</v>
      </c>
      <c r="F1654" t="str">
        <f t="shared" si="480"/>
        <v>2.90990969673413-332.850244528855i</v>
      </c>
      <c r="G1654" t="str">
        <f t="shared" si="481"/>
        <v>0.999999926741452-0.000270663153014957i</v>
      </c>
      <c r="H1654" t="str">
        <f t="shared" si="482"/>
        <v>471.608439392876+10.7859248688493i</v>
      </c>
      <c r="I1654" t="str">
        <f t="shared" si="483"/>
        <v>33.5981709130608-1062.58663233366i</v>
      </c>
      <c r="K1654" t="str">
        <f t="shared" si="484"/>
        <v>0.0105964729402634-0.000513009898350657i</v>
      </c>
      <c r="L1654" t="str">
        <f t="shared" si="485"/>
        <v>0.00025-1.04812169414197i</v>
      </c>
      <c r="M1654" t="str">
        <f t="shared" si="486"/>
        <v>0.0025-0.27744397786111i</v>
      </c>
      <c r="N1654">
        <f t="shared" si="487"/>
        <v>92.946864731587738</v>
      </c>
      <c r="O1654">
        <f t="shared" si="488"/>
        <v>35.767770056800337</v>
      </c>
      <c r="P1654" s="3">
        <f t="shared" si="489"/>
        <v>35.767770056800337</v>
      </c>
      <c r="Q1654" s="3">
        <f t="shared" si="490"/>
        <v>-87.053135268412262</v>
      </c>
      <c r="R1654">
        <f t="shared" si="491"/>
        <v>92.946864731587738</v>
      </c>
      <c r="S1654">
        <f t="shared" si="492"/>
        <v>0.44872272782244643</v>
      </c>
      <c r="T1654">
        <f t="shared" si="475"/>
        <v>35.767770056800337</v>
      </c>
    </row>
    <row r="1655" spans="1:20" x14ac:dyDescent="0.25">
      <c r="A1655">
        <f t="shared" si="476"/>
        <v>2830.1218010432558</v>
      </c>
      <c r="B1655">
        <f t="shared" si="493"/>
        <v>450.4278741881717</v>
      </c>
      <c r="C1655" t="str">
        <f t="shared" si="477"/>
        <v>3.15811239860625-61.1185781263939i</v>
      </c>
      <c r="D1655" t="str">
        <f t="shared" si="478"/>
        <v>3.47812366693478-35.3363215588649i</v>
      </c>
      <c r="E1655" t="str">
        <f t="shared" si="479"/>
        <v>162.469420871074+0.336597638556274i</v>
      </c>
      <c r="F1655" t="str">
        <f t="shared" si="480"/>
        <v>2.90990969511091-331.590207736629i</v>
      </c>
      <c r="G1655" t="str">
        <f t="shared" si="481"/>
        <v>0.99999992618363-0.000271691672844858i</v>
      </c>
      <c r="H1655" t="str">
        <f t="shared" si="482"/>
        <v>471.61621409287+10.8267709458241i</v>
      </c>
      <c r="I1655" t="str">
        <f t="shared" si="483"/>
        <v>33.5980092327471-1058.57995314789i</v>
      </c>
      <c r="K1655" t="str">
        <f t="shared" si="484"/>
        <v>0.010596256403024-0.000514947199243224i</v>
      </c>
      <c r="L1655" t="str">
        <f t="shared" si="485"/>
        <v>0.00025-1.04415390928668i</v>
      </c>
      <c r="M1655" t="str">
        <f t="shared" si="486"/>
        <v>0.0025-0.276393681870004i</v>
      </c>
      <c r="N1655">
        <f t="shared" si="487"/>
        <v>92.957950483591318</v>
      </c>
      <c r="O1655">
        <f t="shared" si="488"/>
        <v>35.735044984847391</v>
      </c>
      <c r="P1655" s="3">
        <f t="shared" si="489"/>
        <v>35.735044984847391</v>
      </c>
      <c r="Q1655" s="3">
        <f t="shared" si="490"/>
        <v>-87.042049516408682</v>
      </c>
      <c r="R1655">
        <f t="shared" si="491"/>
        <v>92.957950483591318</v>
      </c>
      <c r="S1655">
        <f t="shared" si="492"/>
        <v>0.45042787418817171</v>
      </c>
      <c r="T1655">
        <f t="shared" si="475"/>
        <v>35.735044984847391</v>
      </c>
    </row>
    <row r="1656" spans="1:20" x14ac:dyDescent="0.25">
      <c r="A1656">
        <f t="shared" si="476"/>
        <v>2840.8762638872199</v>
      </c>
      <c r="B1656">
        <f t="shared" si="493"/>
        <v>452.13950011008677</v>
      </c>
      <c r="C1656" t="str">
        <f t="shared" si="477"/>
        <v>3.15806111997075-60.8881396049927i</v>
      </c>
      <c r="D1656" t="str">
        <f t="shared" si="478"/>
        <v>3.47812365678424-35.2025681956498i</v>
      </c>
      <c r="E1656" t="str">
        <f t="shared" si="479"/>
        <v>162.469420189259+0.337879824180713i</v>
      </c>
      <c r="F1656" t="str">
        <f t="shared" si="480"/>
        <v>2.90990969347534-330.334940980865i</v>
      </c>
      <c r="G1656" t="str">
        <f t="shared" si="481"/>
        <v>0.999999925621559-0.000272724101048378i</v>
      </c>
      <c r="H1656" t="str">
        <f t="shared" si="482"/>
        <v>471.624048090879+10.8677706244933i</v>
      </c>
      <c r="I1656" t="str">
        <f t="shared" si="483"/>
        <v>33.5978463091158-1054.58850225228i</v>
      </c>
      <c r="K1656" t="str">
        <f t="shared" si="484"/>
        <v>0.0105960382273423-0.000516891723577512i</v>
      </c>
      <c r="L1656" t="str">
        <f t="shared" si="485"/>
        <v>0.00025-1.04020114493593i</v>
      </c>
      <c r="M1656" t="str">
        <f t="shared" si="486"/>
        <v>0.0025-0.275347361894804i</v>
      </c>
      <c r="N1656">
        <f t="shared" si="487"/>
        <v>92.969077087586925</v>
      </c>
      <c r="O1656">
        <f t="shared" si="488"/>
        <v>35.702321557535825</v>
      </c>
      <c r="P1656" s="3">
        <f t="shared" si="489"/>
        <v>35.702321557535825</v>
      </c>
      <c r="Q1656" s="3">
        <f t="shared" si="490"/>
        <v>-87.030922912413075</v>
      </c>
      <c r="R1656">
        <f t="shared" si="491"/>
        <v>92.969077087586925</v>
      </c>
      <c r="S1656">
        <f t="shared" si="492"/>
        <v>0.45213950011008675</v>
      </c>
      <c r="T1656">
        <f t="shared" si="475"/>
        <v>35.702321557535825</v>
      </c>
    </row>
    <row r="1657" spans="1:20" x14ac:dyDescent="0.25">
      <c r="A1657">
        <f t="shared" si="476"/>
        <v>2851.6715936899918</v>
      </c>
      <c r="B1657">
        <f t="shared" si="493"/>
        <v>453.85763021050514</v>
      </c>
      <c r="C1657" t="str">
        <f t="shared" si="477"/>
        <v>3.15800945343607-60.6585769353922i</v>
      </c>
      <c r="D1657" t="str">
        <f t="shared" si="478"/>
        <v>3.47812364655641-35.0693212331963i</v>
      </c>
      <c r="E1657" t="str">
        <f t="shared" si="479"/>
        <v>162.469419505332+0.339166917572897i</v>
      </c>
      <c r="F1657" t="str">
        <f t="shared" si="480"/>
        <v>2.90990969182732-329.084426204128i</v>
      </c>
      <c r="G1657" t="str">
        <f t="shared" si="481"/>
        <v>0.999999925055209-0.000273760452477318i</v>
      </c>
      <c r="H1657" t="str">
        <f t="shared" si="482"/>
        <v>471.631941839926+10.9089244699598i</v>
      </c>
      <c r="I1657" t="str">
        <f t="shared" si="483"/>
        <v>33.5976821325134-1050.61222223148i</v>
      </c>
      <c r="K1657" t="str">
        <f t="shared" si="484"/>
        <v>0.0105958184009001-0.000518843497231093i</v>
      </c>
      <c r="L1657" t="str">
        <f t="shared" si="485"/>
        <v>0.00025-1.03626334422786i</v>
      </c>
      <c r="M1657" t="str">
        <f t="shared" si="486"/>
        <v>0.0025-0.274305002883845i</v>
      </c>
      <c r="N1657">
        <f t="shared" si="487"/>
        <v>92.980244684455243</v>
      </c>
      <c r="O1657">
        <f t="shared" si="488"/>
        <v>35.669599787070013</v>
      </c>
      <c r="P1657" s="3">
        <f t="shared" si="489"/>
        <v>35.669599787070013</v>
      </c>
      <c r="Q1657" s="3">
        <f t="shared" si="490"/>
        <v>-87.019755315544757</v>
      </c>
      <c r="R1657">
        <f t="shared" si="491"/>
        <v>92.980244684455243</v>
      </c>
      <c r="S1657">
        <f t="shared" si="492"/>
        <v>0.45385763021050513</v>
      </c>
      <c r="T1657">
        <f t="shared" si="475"/>
        <v>35.669599787070013</v>
      </c>
    </row>
    <row r="1658" spans="1:20" x14ac:dyDescent="0.25">
      <c r="A1658">
        <f t="shared" si="476"/>
        <v>2862.5079457460138</v>
      </c>
      <c r="B1658">
        <f t="shared" si="493"/>
        <v>455.58228920530507</v>
      </c>
      <c r="C1658" t="str">
        <f t="shared" si="477"/>
        <v>3.15795739608761-60.4298868147517i</v>
      </c>
      <c r="D1658" t="str">
        <f t="shared" si="478"/>
        <v>3.47812363625069-34.9365787547024i</v>
      </c>
      <c r="E1658" t="str">
        <f t="shared" si="479"/>
        <v>162.469418819323+0.340458937784726i</v>
      </c>
      <c r="F1658" t="str">
        <f t="shared" si="480"/>
        <v>2.90990969016675-327.838645417344i</v>
      </c>
      <c r="G1658" t="str">
        <f t="shared" si="481"/>
        <v>0.999999924484546-0.000274800742039913i</v>
      </c>
      <c r="H1658" t="str">
        <f t="shared" si="482"/>
        <v>471.639895796493+10.9502330492578i</v>
      </c>
      <c r="I1658" t="str">
        <f t="shared" si="483"/>
        <v>33.5975166932073-1046.65105588838i</v>
      </c>
      <c r="K1658" t="str">
        <f t="shared" si="484"/>
        <v>0.0105955969112881-0.000520802546162088i</v>
      </c>
      <c r="L1658" t="str">
        <f t="shared" si="485"/>
        <v>0.00025-1.0323404505159i</v>
      </c>
      <c r="M1658" t="str">
        <f t="shared" si="486"/>
        <v>0.0025-0.273266589842445i</v>
      </c>
      <c r="N1658">
        <f t="shared" si="487"/>
        <v>92.991453415452099</v>
      </c>
      <c r="O1658">
        <f t="shared" si="488"/>
        <v>35.636879685742883</v>
      </c>
      <c r="P1658" s="3">
        <f t="shared" si="489"/>
        <v>35.636879685742883</v>
      </c>
      <c r="Q1658" s="3">
        <f t="shared" si="490"/>
        <v>-87.008546584547901</v>
      </c>
      <c r="R1658">
        <f t="shared" si="491"/>
        <v>92.991453415452099</v>
      </c>
      <c r="S1658">
        <f t="shared" si="492"/>
        <v>0.45558228920530508</v>
      </c>
      <c r="T1658">
        <f t="shared" si="475"/>
        <v>35.636879685742883</v>
      </c>
    </row>
    <row r="1659" spans="1:20" x14ac:dyDescent="0.25">
      <c r="A1659">
        <f t="shared" si="476"/>
        <v>2873.3854759398487</v>
      </c>
      <c r="B1659">
        <f t="shared" si="493"/>
        <v>457.31350190428526</v>
      </c>
      <c r="C1659" t="str">
        <f t="shared" si="477"/>
        <v>3.15790494498906-60.2020659527749i</v>
      </c>
      <c r="D1659" t="str">
        <f t="shared" si="478"/>
        <v>3.47812362586652-34.8043388506226i</v>
      </c>
      <c r="E1659" t="str">
        <f t="shared" si="479"/>
        <v>162.469418131266+0.341755903944983i</v>
      </c>
      <c r="F1659" t="str">
        <f t="shared" si="480"/>
        <v>2.90990968849352-326.597580699537i</v>
      </c>
      <c r="G1659" t="str">
        <f t="shared" si="481"/>
        <v>0.999999923909539-0.000275844984701051i</v>
      </c>
      <c r="H1659" t="str">
        <f t="shared" si="482"/>
        <v>471.647910420572+10.99169693136i</v>
      </c>
      <c r="I1659" t="str">
        <f t="shared" si="483"/>
        <v>33.5973499813908-1042.70494624333i</v>
      </c>
      <c r="K1659" t="str">
        <f t="shared" si="484"/>
        <v>0.0105953737460047-0.000522768896409307i</v>
      </c>
      <c r="L1659" t="str">
        <f t="shared" si="485"/>
        <v>0.00025-1.0284324073679i</v>
      </c>
      <c r="M1659" t="str">
        <f t="shared" si="486"/>
        <v>0.0025-0.27223210783268i</v>
      </c>
      <c r="N1659">
        <f t="shared" si="487"/>
        <v>93.002703422208327</v>
      </c>
      <c r="O1659">
        <f t="shared" si="488"/>
        <v>35.604161265935879</v>
      </c>
      <c r="P1659" s="3">
        <f t="shared" si="489"/>
        <v>35.604161265935879</v>
      </c>
      <c r="Q1659" s="3">
        <f t="shared" si="490"/>
        <v>-86.997296577791673</v>
      </c>
      <c r="R1659">
        <f t="shared" si="491"/>
        <v>93.002703422208327</v>
      </c>
      <c r="S1659">
        <f t="shared" si="492"/>
        <v>0.45731350190428527</v>
      </c>
      <c r="T1659">
        <f t="shared" si="475"/>
        <v>35.604161265935879</v>
      </c>
    </row>
    <row r="1660" spans="1:20" x14ac:dyDescent="0.25">
      <c r="A1660">
        <f t="shared" si="476"/>
        <v>2884.3043407484206</v>
      </c>
      <c r="B1660">
        <f t="shared" si="493"/>
        <v>459.05129321152157</v>
      </c>
      <c r="C1660" t="str">
        <f t="shared" si="477"/>
        <v>3.1578520971823-59.9751110716648i</v>
      </c>
      <c r="D1660" t="str">
        <f t="shared" si="478"/>
        <v>3.47812361540327-34.6725996186419i</v>
      </c>
      <c r="E1660" t="str">
        <f t="shared" si="479"/>
        <v>162.469417441193+0.343057835259828i</v>
      </c>
      <c r="F1660" t="str">
        <f t="shared" si="480"/>
        <v>2.90990968680756-325.361214197575i</v>
      </c>
      <c r="G1660" t="str">
        <f t="shared" si="481"/>
        <v>0.999999923330153-0.000276893195482487i</v>
      </c>
      <c r="H1660" t="str">
        <f t="shared" si="482"/>
        <v>471.65598617568+11.0333166871807i</v>
      </c>
      <c r="I1660" t="str">
        <f t="shared" si="483"/>
        <v>33.5971819871789-1038.77383653334i</v>
      </c>
      <c r="K1660" t="str">
        <f t="shared" si="484"/>
        <v>0.0105951488924556-0.000524742574092319i</v>
      </c>
      <c r="L1660" t="str">
        <f t="shared" si="485"/>
        <v>0.00025-1.02453915856535i</v>
      </c>
      <c r="M1660" t="str">
        <f t="shared" si="486"/>
        <v>0.0025-0.271201541973182i</v>
      </c>
      <c r="N1660">
        <f t="shared" si="487"/>
        <v>93.013994846729133</v>
      </c>
      <c r="O1660">
        <f t="shared" si="488"/>
        <v>35.571444540119842</v>
      </c>
      <c r="P1660" s="3">
        <f t="shared" si="489"/>
        <v>35.571444540119842</v>
      </c>
      <c r="Q1660" s="3">
        <f t="shared" si="490"/>
        <v>-86.986005153270867</v>
      </c>
      <c r="R1660">
        <f t="shared" si="491"/>
        <v>93.013994846729133</v>
      </c>
      <c r="S1660">
        <f t="shared" si="492"/>
        <v>0.45905129321152155</v>
      </c>
      <c r="T1660">
        <f t="shared" si="475"/>
        <v>35.571444540119842</v>
      </c>
    </row>
    <row r="1661" spans="1:20" x14ac:dyDescent="0.25">
      <c r="A1661">
        <f t="shared" si="476"/>
        <v>2895.2646972432644</v>
      </c>
      <c r="B1661">
        <f t="shared" si="493"/>
        <v>460.79568812572535</v>
      </c>
      <c r="C1661" t="str">
        <f t="shared" si="477"/>
        <v>3.1577988496873-59.7490189060751i</v>
      </c>
      <c r="D1661" t="str">
        <f t="shared" si="478"/>
        <v>3.47812360486034-34.5413591636471i</v>
      </c>
      <c r="E1661" t="str">
        <f t="shared" si="479"/>
        <v>162.469416749137+0.34436475101304i</v>
      </c>
      <c r="F1661" t="str">
        <f t="shared" si="480"/>
        <v>2.90990968510876-324.129528125912i</v>
      </c>
      <c r="G1661" t="str">
        <f t="shared" si="481"/>
        <v>0.999999922746355-0.000277945389463057i</v>
      </c>
      <c r="H1661" t="str">
        <f t="shared" si="482"/>
        <v>471.664123528887+11.0750928895812i</v>
      </c>
      <c r="I1661" t="str">
        <f t="shared" si="483"/>
        <v>33.5970127006083-1034.85767021122i</v>
      </c>
      <c r="K1661" t="str">
        <f t="shared" si="484"/>
        <v>0.0105949223379531-0.000526723605411581i</v>
      </c>
      <c r="L1661" t="str">
        <f t="shared" si="485"/>
        <v>0.00025-1.02066064810256i</v>
      </c>
      <c r="M1661" t="str">
        <f t="shared" si="486"/>
        <v>0.0025-0.270174877438914i</v>
      </c>
      <c r="N1661">
        <f t="shared" si="487"/>
        <v>93.025327831393994</v>
      </c>
      <c r="O1661">
        <f t="shared" si="488"/>
        <v>35.538729520855441</v>
      </c>
      <c r="P1661" s="3">
        <f t="shared" si="489"/>
        <v>35.538729520855441</v>
      </c>
      <c r="Q1661" s="3">
        <f t="shared" si="490"/>
        <v>-86.974672168606006</v>
      </c>
      <c r="R1661">
        <f t="shared" si="491"/>
        <v>93.025327831393994</v>
      </c>
      <c r="S1661">
        <f t="shared" si="492"/>
        <v>0.46079568812572536</v>
      </c>
      <c r="T1661">
        <f t="shared" si="475"/>
        <v>35.538729520855441</v>
      </c>
    </row>
    <row r="1662" spans="1:20" x14ac:dyDescent="0.25">
      <c r="A1662">
        <f t="shared" si="476"/>
        <v>2906.2667030927892</v>
      </c>
      <c r="B1662">
        <f t="shared" si="493"/>
        <v>462.54671174060314</v>
      </c>
      <c r="C1662" t="str">
        <f t="shared" si="477"/>
        <v>3.1577451995021-59.5237862030639i</v>
      </c>
      <c r="D1662" t="str">
        <f t="shared" si="478"/>
        <v>3.47812359423715-34.4106155977i</v>
      </c>
      <c r="E1662" t="str">
        <f t="shared" si="479"/>
        <v>162.469416055131+0.34567667056639i</v>
      </c>
      <c r="F1662" t="str">
        <f t="shared" si="480"/>
        <v>2.90990968339703-322.902504766328i</v>
      </c>
      <c r="G1662" t="str">
        <f t="shared" si="481"/>
        <v>0.999999922158111-0.000279001581778896i</v>
      </c>
      <c r="H1662" t="str">
        <f t="shared" si="482"/>
        <v>471.672322950841+11.117026113374i</v>
      </c>
      <c r="I1662" t="str">
        <f t="shared" si="483"/>
        <v>33.5968421116355-1030.95639094477i</v>
      </c>
      <c r="K1662" t="str">
        <f t="shared" si="484"/>
        <v>0.0105946940697155-0.000528712016648521i</v>
      </c>
      <c r="L1662" t="str">
        <f t="shared" si="485"/>
        <v>0.00025-1.01679682018586i</v>
      </c>
      <c r="M1662" t="str">
        <f t="shared" si="486"/>
        <v>0.0025-0.269152099460963i</v>
      </c>
      <c r="N1662">
        <f t="shared" si="487"/>
        <v>93.036702518956304</v>
      </c>
      <c r="O1662">
        <f t="shared" si="488"/>
        <v>35.506016220793896</v>
      </c>
      <c r="P1662" s="3">
        <f t="shared" si="489"/>
        <v>35.506016220793896</v>
      </c>
      <c r="Q1662" s="3">
        <f t="shared" si="490"/>
        <v>-86.963297481043696</v>
      </c>
      <c r="R1662">
        <f t="shared" si="491"/>
        <v>93.036702518956304</v>
      </c>
      <c r="S1662">
        <f t="shared" si="492"/>
        <v>0.46254671174060313</v>
      </c>
      <c r="T1662">
        <f t="shared" si="475"/>
        <v>35.506016220793896</v>
      </c>
    </row>
    <row r="1663" spans="1:20" x14ac:dyDescent="0.25">
      <c r="A1663">
        <f t="shared" si="476"/>
        <v>2917.310516564542</v>
      </c>
      <c r="B1663">
        <f t="shared" si="493"/>
        <v>464.30438924521746</v>
      </c>
      <c r="C1663" t="str">
        <f t="shared" si="477"/>
        <v>3.15769114360231-59.2994097220491i</v>
      </c>
      <c r="D1663" t="str">
        <f t="shared" si="478"/>
        <v>3.47812358353305-34.2803670400107i</v>
      </c>
      <c r="E1663" t="str">
        <f t="shared" si="479"/>
        <v>162.469415359214+0.346993613359808i</v>
      </c>
      <c r="F1663" t="str">
        <f t="shared" si="480"/>
        <v>2.90990968167226-321.680126467682i</v>
      </c>
      <c r="G1663" t="str">
        <f t="shared" si="481"/>
        <v>0.999999921565389-0.000280061787623657i</v>
      </c>
      <c r="H1663" t="str">
        <f t="shared" si="482"/>
        <v>471.680584915802+11.1591169353288i</v>
      </c>
      <c r="I1663" t="str">
        <f t="shared" si="483"/>
        <v>33.5966702101394-1027.06994261599i</v>
      </c>
      <c r="K1663" t="str">
        <f t="shared" si="484"/>
        <v>0.0105944640748663-0.000530707834165656i</v>
      </c>
      <c r="L1663" t="str">
        <f t="shared" si="485"/>
        <v>0.00025-1.01294761923277i</v>
      </c>
      <c r="M1663" t="str">
        <f t="shared" si="486"/>
        <v>0.0025-0.268133193326322i</v>
      </c>
      <c r="N1663">
        <f t="shared" si="487"/>
        <v>93.048119052542532</v>
      </c>
      <c r="O1663">
        <f t="shared" si="488"/>
        <v>35.473304652677918</v>
      </c>
      <c r="P1663" s="3">
        <f t="shared" si="489"/>
        <v>35.473304652677918</v>
      </c>
      <c r="Q1663" s="3">
        <f t="shared" si="490"/>
        <v>-86.951880947457468</v>
      </c>
      <c r="R1663">
        <f t="shared" si="491"/>
        <v>93.048119052542532</v>
      </c>
      <c r="S1663">
        <f t="shared" si="492"/>
        <v>0.46430438924521744</v>
      </c>
      <c r="T1663">
        <f t="shared" si="475"/>
        <v>35.473304652677918</v>
      </c>
    </row>
    <row r="1664" spans="1:20" x14ac:dyDescent="0.25">
      <c r="A1664">
        <f t="shared" si="476"/>
        <v>2928.3962965274873</v>
      </c>
      <c r="B1664">
        <f t="shared" si="493"/>
        <v>466.06874592434929</v>
      </c>
      <c r="C1664" t="str">
        <f t="shared" si="477"/>
        <v>3.15763667894129-59.0758862347578i</v>
      </c>
      <c r="D1664" t="str">
        <f t="shared" si="478"/>
        <v>3.47812357274744-34.1506116169099i</v>
      </c>
      <c r="E1664" t="str">
        <f t="shared" si="479"/>
        <v>162.469414661422+0.348315598912042i</v>
      </c>
      <c r="F1664" t="str">
        <f t="shared" si="480"/>
        <v>2.90990967993435-320.46237564565i</v>
      </c>
      <c r="G1664" t="str">
        <f t="shared" si="481"/>
        <v>0.999999920968153-0.000281126022248729i</v>
      </c>
      <c r="H1664" t="str">
        <f t="shared" si="482"/>
        <v>471.688909901663+11.2013659341762i</v>
      </c>
      <c r="I1664" t="str">
        <f t="shared" si="483"/>
        <v>33.5964969859175-1023.19826932025i</v>
      </c>
      <c r="K1664" t="str">
        <f t="shared" si="484"/>
        <v>0.0105942323404336-0.000532711084406673i</v>
      </c>
      <c r="L1664" t="str">
        <f t="shared" si="485"/>
        <v>0.00025-1.00911298987126i</v>
      </c>
      <c r="M1664" t="str">
        <f t="shared" si="486"/>
        <v>0.0025-0.267118144377687i</v>
      </c>
      <c r="N1664">
        <f t="shared" si="487"/>
        <v>93.059577575652384</v>
      </c>
      <c r="O1664">
        <f t="shared" si="488"/>
        <v>35.44059482934172</v>
      </c>
      <c r="P1664" s="3">
        <f t="shared" si="489"/>
        <v>35.44059482934172</v>
      </c>
      <c r="Q1664" s="3">
        <f t="shared" si="490"/>
        <v>-86.940422424347616</v>
      </c>
      <c r="R1664">
        <f t="shared" si="491"/>
        <v>93.059577575652384</v>
      </c>
      <c r="S1664">
        <f t="shared" si="492"/>
        <v>0.46606874592434927</v>
      </c>
      <c r="T1664">
        <f t="shared" si="475"/>
        <v>35.44059482934172</v>
      </c>
    </row>
    <row r="1665" spans="1:20" x14ac:dyDescent="0.25">
      <c r="A1665">
        <f t="shared" si="476"/>
        <v>2939.5242024542918</v>
      </c>
      <c r="B1665">
        <f t="shared" si="493"/>
        <v>467.83980715886184</v>
      </c>
      <c r="C1665" t="str">
        <f t="shared" si="477"/>
        <v>3.15758180244984-58.8532125251812i</v>
      </c>
      <c r="D1665" t="str">
        <f t="shared" si="478"/>
        <v>3.47812356187972-34.0213474618224i</v>
      </c>
      <c r="E1665" t="str">
        <f t="shared" si="479"/>
        <v>162.46941396179+0.349642646820929i</v>
      </c>
      <c r="F1665" t="str">
        <f t="shared" si="480"/>
        <v>2.90990967818322-319.24923478248i</v>
      </c>
      <c r="G1665" t="str">
        <f t="shared" si="481"/>
        <v>0.99999992036637-0.000282194300963454i</v>
      </c>
      <c r="H1665" t="str">
        <f t="shared" si="482"/>
        <v>471.697298389982+11.2437736906127i</v>
      </c>
      <c r="I1665" t="str">
        <f t="shared" si="483"/>
        <v>33.5963224286866-1019.34131536554i</v>
      </c>
      <c r="K1665" t="str">
        <f t="shared" si="484"/>
        <v>0.0105939988533494-0.00053472179389653i</v>
      </c>
      <c r="L1665" t="str">
        <f t="shared" si="485"/>
        <v>0.00025-1.00529287693889i</v>
      </c>
      <c r="M1665" t="str">
        <f t="shared" si="486"/>
        <v>0.0025-0.266106938013237i</v>
      </c>
      <c r="N1665">
        <f t="shared" si="487"/>
        <v>93.071078232157959</v>
      </c>
      <c r="O1665">
        <f t="shared" si="488"/>
        <v>35.407886763711907</v>
      </c>
      <c r="P1665" s="3">
        <f t="shared" si="489"/>
        <v>35.407886763711907</v>
      </c>
      <c r="Q1665" s="3">
        <f t="shared" si="490"/>
        <v>-86.928921767842041</v>
      </c>
      <c r="R1665">
        <f t="shared" si="491"/>
        <v>93.071078232157959</v>
      </c>
      <c r="S1665">
        <f t="shared" si="492"/>
        <v>0.46783980715886186</v>
      </c>
      <c r="T1665">
        <f t="shared" si="475"/>
        <v>35.407886763711907</v>
      </c>
    </row>
    <row r="1666" spans="1:20" x14ac:dyDescent="0.25">
      <c r="A1666">
        <f t="shared" si="476"/>
        <v>2950.6943944236182</v>
      </c>
      <c r="B1666">
        <f t="shared" si="493"/>
        <v>469.61759842606551</v>
      </c>
      <c r="C1666" t="str">
        <f t="shared" si="477"/>
        <v>3.157526511036-58.6313853895301i</v>
      </c>
      <c r="D1666" t="str">
        <f t="shared" si="478"/>
        <v>3.47812355092925-33.8925727152397i</v>
      </c>
      <c r="E1666" t="str">
        <f t="shared" si="479"/>
        <v>162.469413260359+0.350974776763462i</v>
      </c>
      <c r="F1666" t="str">
        <f t="shared" si="480"/>
        <v>2.90990967641875-318.040686426731i</v>
      </c>
      <c r="G1666" t="str">
        <f t="shared" si="481"/>
        <v>0.999999919760005-0.000283266639135351i</v>
      </c>
      <c r="H1666" t="str">
        <f t="shared" si="482"/>
        <v>471.705750866008+11.2863407873057i</v>
      </c>
      <c r="I1666" t="str">
        <f t="shared" si="483"/>
        <v>33.5961465280818-1015.49902527158i</v>
      </c>
      <c r="K1666" t="str">
        <f t="shared" si="484"/>
        <v>0.0105937636004489-0.000536739989241555i</v>
      </c>
      <c r="L1666" t="str">
        <f t="shared" si="485"/>
        <v>0.00025-1.00148722548206i</v>
      </c>
      <c r="M1666" t="str">
        <f t="shared" si="486"/>
        <v>0.0025-0.265099559686429i</v>
      </c>
      <c r="N1666">
        <f t="shared" si="487"/>
        <v>93.082621166303383</v>
      </c>
      <c r="O1666">
        <f t="shared" si="488"/>
        <v>35.375180468808317</v>
      </c>
      <c r="P1666" s="3">
        <f t="shared" si="489"/>
        <v>35.375180468808317</v>
      </c>
      <c r="Q1666" s="3">
        <f t="shared" si="490"/>
        <v>-86.917378833696617</v>
      </c>
      <c r="R1666">
        <f t="shared" si="491"/>
        <v>93.082621166303383</v>
      </c>
      <c r="S1666">
        <f t="shared" si="492"/>
        <v>0.46961759842606549</v>
      </c>
      <c r="T1666">
        <f t="shared" si="475"/>
        <v>35.375180468808317</v>
      </c>
    </row>
    <row r="1667" spans="1:20" x14ac:dyDescent="0.25">
      <c r="A1667">
        <f t="shared" si="476"/>
        <v>2961.9070331224275</v>
      </c>
      <c r="B1667">
        <f t="shared" si="493"/>
        <v>471.40214530008456</v>
      </c>
      <c r="C1667" t="str">
        <f t="shared" si="477"/>
        <v>3.15747080158487-58.4104016361861i</v>
      </c>
      <c r="D1667" t="str">
        <f t="shared" si="478"/>
        <v>3.47812353989539-33.764285524694i</v>
      </c>
      <c r="E1667" t="str">
        <f t="shared" si="479"/>
        <v>162.46941255717+0.352312008496541i</v>
      </c>
      <c r="F1667" t="str">
        <f t="shared" si="480"/>
        <v>2.90990967464084-316.83671319303i</v>
      </c>
      <c r="G1667" t="str">
        <f t="shared" si="481"/>
        <v>0.999999919149022-0.000284343052190337i</v>
      </c>
      <c r="H1667" t="str">
        <f t="shared" si="482"/>
        <v>471.714267818722+11.3290678088983i</v>
      </c>
      <c r="I1667" t="str">
        <f t="shared" si="483"/>
        <v>33.5959692736567-1011.67134376912i</v>
      </c>
      <c r="K1667" t="str">
        <f t="shared" si="484"/>
        <v>0.0105935265684696-0.000538765697129528i</v>
      </c>
      <c r="L1667" t="str">
        <f t="shared" si="485"/>
        <v>0.00025-0.997695980755193i</v>
      </c>
      <c r="M1667" t="str">
        <f t="shared" si="486"/>
        <v>0.0025-0.264095994905787i</v>
      </c>
      <c r="N1667">
        <f t="shared" si="487"/>
        <v>93.094206522704255</v>
      </c>
      <c r="O1667">
        <f t="shared" si="488"/>
        <v>35.342475957744284</v>
      </c>
      <c r="P1667" s="3">
        <f t="shared" si="489"/>
        <v>35.342475957744284</v>
      </c>
      <c r="Q1667" s="3">
        <f t="shared" si="490"/>
        <v>-86.905793477295745</v>
      </c>
      <c r="R1667">
        <f t="shared" si="491"/>
        <v>93.094206522704255</v>
      </c>
      <c r="S1667">
        <f t="shared" si="492"/>
        <v>0.47140214530008456</v>
      </c>
      <c r="T1667">
        <f t="shared" si="475"/>
        <v>35.342475957744284</v>
      </c>
    </row>
    <row r="1668" spans="1:20" x14ac:dyDescent="0.25">
      <c r="A1668">
        <f t="shared" si="476"/>
        <v>2973.1622798482931</v>
      </c>
      <c r="B1668">
        <f t="shared" si="493"/>
        <v>473.19347345222491</v>
      </c>
      <c r="C1668" t="str">
        <f t="shared" si="477"/>
        <v>3.15741467095867-58.190258085658i</v>
      </c>
      <c r="D1668" t="str">
        <f t="shared" si="478"/>
        <v>3.47812352877751-33.636484044731i</v>
      </c>
      <c r="E1668" t="str">
        <f t="shared" si="479"/>
        <v>162.469411852262+0.353654361857135i</v>
      </c>
      <c r="F1668" t="str">
        <f t="shared" si="480"/>
        <v>2.90990967284941-315.63729776182i</v>
      </c>
      <c r="G1668" t="str">
        <f t="shared" si="481"/>
        <v>0.999999918533387-0.000285423555612944i</v>
      </c>
      <c r="H1668" t="str">
        <f t="shared" si="482"/>
        <v>471.722849740835+11.3719553420136i</v>
      </c>
      <c r="I1668" t="str">
        <f t="shared" si="483"/>
        <v>33.5957906548815-1007.85821579906i</v>
      </c>
      <c r="K1668" t="str">
        <f t="shared" si="484"/>
        <v>0.0105932877440512-0.000540798944329785i</v>
      </c>
      <c r="L1668" t="str">
        <f t="shared" si="485"/>
        <v>0.00025-0.99391908821996i</v>
      </c>
      <c r="M1668" t="str">
        <f t="shared" si="486"/>
        <v>0.0025-0.263096229234694i</v>
      </c>
      <c r="N1668">
        <f t="shared" si="487"/>
        <v>93.105834446347274</v>
      </c>
      <c r="O1668">
        <f t="shared" si="488"/>
        <v>35.309773243727619</v>
      </c>
      <c r="P1668" s="3">
        <f t="shared" si="489"/>
        <v>35.309773243727619</v>
      </c>
      <c r="Q1668" s="3">
        <f t="shared" si="490"/>
        <v>-86.894165553652726</v>
      </c>
      <c r="R1668">
        <f t="shared" si="491"/>
        <v>93.105834446347274</v>
      </c>
      <c r="S1668">
        <f t="shared" si="492"/>
        <v>0.4731934734522249</v>
      </c>
      <c r="T1668">
        <f t="shared" si="475"/>
        <v>35.309773243727619</v>
      </c>
    </row>
    <row r="1669" spans="1:20" x14ac:dyDescent="0.25">
      <c r="A1669">
        <f t="shared" si="476"/>
        <v>2984.4602965117165</v>
      </c>
      <c r="B1669">
        <f t="shared" si="493"/>
        <v>474.99160865134337</v>
      </c>
      <c r="C1669" t="str">
        <f t="shared" si="477"/>
        <v>3.1573581159962-57.9709515705321i</v>
      </c>
      <c r="D1669" t="str">
        <f t="shared" si="478"/>
        <v>3.47812351757498-33.5091664368833i</v>
      </c>
      <c r="E1669" t="str">
        <f t="shared" si="479"/>
        <v>162.469411145677+0.355001856762579i</v>
      </c>
      <c r="F1669" t="str">
        <f t="shared" si="480"/>
        <v>2.90990967104432-314.442422879103i</v>
      </c>
      <c r="G1669" t="str">
        <f t="shared" si="481"/>
        <v>0.999999917913065-0.000286508164946546i</v>
      </c>
      <c r="H1669" t="str">
        <f t="shared" si="482"/>
        <v>471.731497128859+11.4150039752598i</v>
      </c>
      <c r="I1669" t="str">
        <f t="shared" si="483"/>
        <v>33.5956106611428-1004.05958651172i</v>
      </c>
      <c r="K1669" t="str">
        <f t="shared" si="484"/>
        <v>0.010593047113734-0.000542839757693281i</v>
      </c>
      <c r="L1669" t="str">
        <f t="shared" si="485"/>
        <v>0.00025-0.990156493544493i</v>
      </c>
      <c r="M1669" t="str">
        <f t="shared" si="486"/>
        <v>0.0025-0.262100248291188i</v>
      </c>
      <c r="N1669">
        <f t="shared" si="487"/>
        <v>93.117505082589588</v>
      </c>
      <c r="O1669">
        <f t="shared" si="488"/>
        <v>35.277072340060663</v>
      </c>
      <c r="P1669" s="3">
        <f t="shared" si="489"/>
        <v>35.277072340060663</v>
      </c>
      <c r="Q1669" s="3">
        <f t="shared" si="490"/>
        <v>-86.882494917410412</v>
      </c>
      <c r="R1669">
        <f t="shared" si="491"/>
        <v>93.117505082589588</v>
      </c>
      <c r="S1669">
        <f t="shared" si="492"/>
        <v>0.47499160865134338</v>
      </c>
      <c r="T1669">
        <f t="shared" si="475"/>
        <v>35.277072340060663</v>
      </c>
    </row>
    <row r="1670" spans="1:20" x14ac:dyDescent="0.25">
      <c r="A1670">
        <f t="shared" si="476"/>
        <v>2995.8012456384613</v>
      </c>
      <c r="B1670">
        <f t="shared" si="493"/>
        <v>476.79657676421851</v>
      </c>
      <c r="C1670" t="str">
        <f t="shared" si="477"/>
        <v>3.15730113351319-57.7524789354346i</v>
      </c>
      <c r="D1670" t="str">
        <f t="shared" si="478"/>
        <v>3.47812350628715-33.3823308696447i</v>
      </c>
      <c r="E1670" t="str">
        <f t="shared" si="479"/>
        <v>162.469410437462+0.356354513211084i</v>
      </c>
      <c r="F1670" t="str">
        <f t="shared" si="480"/>
        <v>2.9099096692255-313.252071356207i</v>
      </c>
      <c r="G1670" t="str">
        <f t="shared" si="481"/>
        <v>0.999999917288019-0.000287596895793581i</v>
      </c>
      <c r="H1670" t="str">
        <f t="shared" si="482"/>
        <v>471.740210483091+11.4582142992345i</v>
      </c>
      <c r="I1670" t="str">
        <f t="shared" si="483"/>
        <v>33.5954292817428-1000.275401266i</v>
      </c>
      <c r="K1670" t="str">
        <f t="shared" si="484"/>
        <v>0.0105928046639592-0.000544888164152705i</v>
      </c>
      <c r="L1670" t="str">
        <f t="shared" si="485"/>
        <v>0.00025-0.986408142602594i</v>
      </c>
      <c r="M1670" t="str">
        <f t="shared" si="486"/>
        <v>0.0025-0.261108037747746i</v>
      </c>
      <c r="N1670">
        <f t="shared" si="487"/>
        <v>93.129218577158255</v>
      </c>
      <c r="O1670">
        <f t="shared" si="488"/>
        <v>35.244373260142112</v>
      </c>
      <c r="P1670" s="3">
        <f t="shared" si="489"/>
        <v>35.244373260142112</v>
      </c>
      <c r="Q1670" s="3">
        <f t="shared" si="490"/>
        <v>-86.870781422841745</v>
      </c>
      <c r="R1670">
        <f t="shared" si="491"/>
        <v>93.129218577158255</v>
      </c>
      <c r="S1670">
        <f t="shared" si="492"/>
        <v>0.47679657676421849</v>
      </c>
      <c r="T1670">
        <f t="shared" si="475"/>
        <v>35.244373260142112</v>
      </c>
    </row>
    <row r="1671" spans="1:20" x14ac:dyDescent="0.25">
      <c r="A1671">
        <f t="shared" si="476"/>
        <v>3007.1852903718877</v>
      </c>
      <c r="B1671">
        <f t="shared" si="493"/>
        <v>478.60840375592255</v>
      </c>
      <c r="C1671" t="str">
        <f t="shared" si="477"/>
        <v>3.1572437203015-57.5348370369743i</v>
      </c>
      <c r="D1671" t="str">
        <f t="shared" si="478"/>
        <v>3.47812349491336-33.2559755184427i</v>
      </c>
      <c r="E1671" t="str">
        <f t="shared" si="479"/>
        <v>162.469409727657+0.357712351282162i</v>
      </c>
      <c r="F1671" t="str">
        <f t="shared" si="480"/>
        <v>2.90990966739282-312.066226069522i</v>
      </c>
      <c r="G1671" t="str">
        <f t="shared" si="481"/>
        <v>0.999999916658213-0.000288689763815778i</v>
      </c>
      <c r="H1671" t="str">
        <f t="shared" si="482"/>
        <v>471.748990307687+11.5015869065298i</v>
      </c>
      <c r="I1671" t="str">
        <f t="shared" si="483"/>
        <v>33.5952465058988-996.505605628669i</v>
      </c>
      <c r="K1671" t="str">
        <f t="shared" si="484"/>
        <v>0.0105925603810672-0.000546944190722536i</v>
      </c>
      <c r="L1671" t="str">
        <f t="shared" si="485"/>
        <v>0.00025-0.982673981472998i</v>
      </c>
      <c r="M1671" t="str">
        <f t="shared" si="486"/>
        <v>0.0025-0.260119583331089i</v>
      </c>
      <c r="N1671">
        <f t="shared" si="487"/>
        <v>93.140975076149672</v>
      </c>
      <c r="O1671">
        <f t="shared" si="488"/>
        <v>35.211676017465933</v>
      </c>
      <c r="P1671" s="3">
        <f t="shared" si="489"/>
        <v>35.211676017465933</v>
      </c>
      <c r="Q1671" s="3">
        <f t="shared" si="490"/>
        <v>-86.859024923850328</v>
      </c>
      <c r="R1671">
        <f t="shared" si="491"/>
        <v>93.140975076149672</v>
      </c>
      <c r="S1671">
        <f t="shared" si="492"/>
        <v>0.47860840375592256</v>
      </c>
      <c r="T1671">
        <f t="shared" si="475"/>
        <v>35.211676017465933</v>
      </c>
    </row>
    <row r="1672" spans="1:20" x14ac:dyDescent="0.25">
      <c r="A1672">
        <f t="shared" si="476"/>
        <v>3018.6125944753012</v>
      </c>
      <c r="B1672">
        <f t="shared" si="493"/>
        <v>480.42711569019508</v>
      </c>
      <c r="C1672" t="str">
        <f t="shared" si="477"/>
        <v>3.15718587312952-57.3180227437079i</v>
      </c>
      <c r="D1672" t="str">
        <f t="shared" si="478"/>
        <v>3.478123483453-33.1300985656133i</v>
      </c>
      <c r="E1672" t="str">
        <f t="shared" si="479"/>
        <v>162.469409016309+0.359075391136621i</v>
      </c>
      <c r="F1672" t="str">
        <f t="shared" si="480"/>
        <v>2.90990966554619-310.884869960268i</v>
      </c>
      <c r="G1672" t="str">
        <f t="shared" si="481"/>
        <v>0.999999916023612-0.00028978678473438i</v>
      </c>
      <c r="H1672" t="str">
        <f t="shared" si="482"/>
        <v>471.757837110658+11.5451223917369i</v>
      </c>
      <c r="I1672" t="str">
        <f t="shared" si="483"/>
        <v>33.5950623227433-992.750145373497i</v>
      </c>
      <c r="K1672" t="str">
        <f t="shared" si="484"/>
        <v>0.0105923142512976-0.000549007864499144i</v>
      </c>
      <c r="L1672" t="str">
        <f t="shared" si="485"/>
        <v>0.00025-0.978953956438536i</v>
      </c>
      <c r="M1672" t="str">
        <f t="shared" si="486"/>
        <v>0.0025-0.259134870821965i</v>
      </c>
      <c r="N1672">
        <f t="shared" si="487"/>
        <v>93.15277472602898</v>
      </c>
      <c r="O1672">
        <f t="shared" si="488"/>
        <v>35.178980625623552</v>
      </c>
      <c r="P1672" s="3">
        <f t="shared" si="489"/>
        <v>35.178980625623552</v>
      </c>
      <c r="Q1672" s="3">
        <f t="shared" si="490"/>
        <v>-86.84722527397102</v>
      </c>
      <c r="R1672">
        <f t="shared" si="491"/>
        <v>93.15277472602898</v>
      </c>
      <c r="S1672">
        <f t="shared" si="492"/>
        <v>0.48042711569019508</v>
      </c>
      <c r="T1672">
        <f t="shared" si="475"/>
        <v>35.178980625623552</v>
      </c>
    </row>
    <row r="1673" spans="1:20" x14ac:dyDescent="0.25">
      <c r="A1673">
        <f t="shared" si="476"/>
        <v>3030.0833223343075</v>
      </c>
      <c r="B1673">
        <f t="shared" si="493"/>
        <v>482.25273872981785</v>
      </c>
      <c r="C1673" t="str">
        <f t="shared" si="477"/>
        <v>3.1571275887416-57.1020329360905i</v>
      </c>
      <c r="D1673" t="str">
        <f t="shared" si="478"/>
        <v>3.47812347190534-33.0046982003742i</v>
      </c>
      <c r="E1673" t="str">
        <f t="shared" si="479"/>
        <v>162.469408303467+0.360443653017366i</v>
      </c>
      <c r="F1673" t="str">
        <f t="shared" si="480"/>
        <v>2.90990966368549-309.70798603424i</v>
      </c>
      <c r="G1673" t="str">
        <f t="shared" si="481"/>
        <v>0.999999915384179-0.000290887974330366i</v>
      </c>
      <c r="H1673" t="str">
        <f t="shared" si="482"/>
        <v>471.766751403911+11.5888213514505i</v>
      </c>
      <c r="I1673" t="str">
        <f t="shared" si="483"/>
        <v>33.5948767213213-989.00896648052i</v>
      </c>
      <c r="K1673" t="str">
        <f t="shared" si="484"/>
        <v>0.0105920662607882-0.000551079212660862i</v>
      </c>
      <c r="L1673" t="str">
        <f t="shared" si="485"/>
        <v>0.00025-0.975248013985389i</v>
      </c>
      <c r="M1673" t="str">
        <f t="shared" si="486"/>
        <v>0.0025-0.258153886054956i</v>
      </c>
      <c r="N1673">
        <f t="shared" si="487"/>
        <v>93.164617673629309</v>
      </c>
      <c r="O1673">
        <f t="shared" si="488"/>
        <v>35.146287098303858</v>
      </c>
      <c r="P1673" s="3">
        <f t="shared" si="489"/>
        <v>35.146287098303858</v>
      </c>
      <c r="Q1673" s="3">
        <f t="shared" si="490"/>
        <v>-86.835382326370691</v>
      </c>
      <c r="R1673">
        <f t="shared" si="491"/>
        <v>93.164617673629309</v>
      </c>
      <c r="S1673">
        <f t="shared" si="492"/>
        <v>0.48225273872981783</v>
      </c>
      <c r="T1673">
        <f t="shared" si="475"/>
        <v>35.146287098303858</v>
      </c>
    </row>
    <row r="1674" spans="1:20" x14ac:dyDescent="0.25">
      <c r="A1674">
        <f t="shared" si="476"/>
        <v>3041.5976389591779</v>
      </c>
      <c r="B1674">
        <f t="shared" si="493"/>
        <v>484.08529913699118</v>
      </c>
      <c r="C1674" t="str">
        <f t="shared" si="477"/>
        <v>3.15706886385808-56.8868645064292i</v>
      </c>
      <c r="D1674" t="str">
        <f t="shared" si="478"/>
        <v>3.47812346026974-32.8797726187991i</v>
      </c>
      <c r="E1674" t="str">
        <f t="shared" si="479"/>
        <v>162.469407589177+0.361817157249515i</v>
      </c>
      <c r="F1674" t="str">
        <f t="shared" si="480"/>
        <v>2.90990966181063-308.535557361568i</v>
      </c>
      <c r="G1674" t="str">
        <f t="shared" si="481"/>
        <v>0.999999914739877-0.00029199334844469i</v>
      </c>
      <c r="H1674" t="str">
        <f t="shared" si="482"/>
        <v>471.775733703287+11.6326843842735i</v>
      </c>
      <c r="I1674" t="str">
        <f t="shared" si="483"/>
        <v>33.5946896905916-985.282015135272i</v>
      </c>
      <c r="K1674" t="str">
        <f t="shared" si="484"/>
        <v>0.0105918163955742-0.000553158262468056i</v>
      </c>
      <c r="L1674" t="str">
        <f t="shared" si="485"/>
        <v>0.00025-0.971556100802337i</v>
      </c>
      <c r="M1674" t="str">
        <f t="shared" si="486"/>
        <v>0.0025-0.257176614918267i</v>
      </c>
      <c r="N1674">
        <f t="shared" si="487"/>
        <v>93.176504066151281</v>
      </c>
      <c r="O1674">
        <f t="shared" si="488"/>
        <v>35.113595449293655</v>
      </c>
      <c r="P1674" s="3">
        <f t="shared" si="489"/>
        <v>35.113595449293655</v>
      </c>
      <c r="Q1674" s="3">
        <f t="shared" si="490"/>
        <v>-86.823495933848719</v>
      </c>
      <c r="R1674">
        <f t="shared" si="491"/>
        <v>93.176504066151281</v>
      </c>
      <c r="S1674">
        <f t="shared" si="492"/>
        <v>0.48408529913699117</v>
      </c>
      <c r="T1674">
        <f t="shared" si="475"/>
        <v>35.113595449293655</v>
      </c>
    </row>
    <row r="1675" spans="1:20" x14ac:dyDescent="0.25">
      <c r="A1675">
        <f t="shared" si="476"/>
        <v>3053.1557099872225</v>
      </c>
      <c r="B1675">
        <f t="shared" si="493"/>
        <v>485.92482327371175</v>
      </c>
      <c r="C1675" t="str">
        <f t="shared" si="477"/>
        <v>3.15700969517521-56.6725143588415i</v>
      </c>
      <c r="D1675" t="str">
        <f t="shared" si="478"/>
        <v>3.47812344854558-32.7553200237916i</v>
      </c>
      <c r="E1675" t="str">
        <f t="shared" si="479"/>
        <v>162.469406873489+0.363195924240871i</v>
      </c>
      <c r="F1675" t="str">
        <f t="shared" si="480"/>
        <v>2.9099096599215-307.367567076471i</v>
      </c>
      <c r="G1675" t="str">
        <f t="shared" si="481"/>
        <v>0.999999914090669-0.000293102922978495i</v>
      </c>
      <c r="H1675" t="str">
        <f t="shared" si="482"/>
        <v>471.78478452858+11.6767120908217i</v>
      </c>
      <c r="I1675" t="str">
        <f t="shared" si="483"/>
        <v>33.5945012194245-981.569237727981i</v>
      </c>
      <c r="K1675" t="str">
        <f t="shared" si="484"/>
        <v>0.0105915646415876-0.000555245041263205i</v>
      </c>
      <c r="L1675" t="str">
        <f t="shared" si="485"/>
        <v>0.00025-0.967878163779973i</v>
      </c>
      <c r="M1675" t="str">
        <f t="shared" si="486"/>
        <v>0.0025-0.256203043353523i</v>
      </c>
      <c r="N1675">
        <f t="shared" si="487"/>
        <v>93.188434051162446</v>
      </c>
      <c r="O1675">
        <f t="shared" si="488"/>
        <v>35.080905692478773</v>
      </c>
      <c r="P1675" s="3">
        <f t="shared" si="489"/>
        <v>35.080905692478773</v>
      </c>
      <c r="Q1675" s="3">
        <f t="shared" si="490"/>
        <v>-86.811565948837554</v>
      </c>
      <c r="R1675">
        <f t="shared" si="491"/>
        <v>93.188434051162446</v>
      </c>
      <c r="S1675">
        <f t="shared" si="492"/>
        <v>0.48592482327371173</v>
      </c>
      <c r="T1675">
        <f t="shared" si="475"/>
        <v>35.080905692478773</v>
      </c>
    </row>
    <row r="1676" spans="1:20" x14ac:dyDescent="0.25">
      <c r="A1676">
        <f t="shared" si="476"/>
        <v>3064.7577016851742</v>
      </c>
      <c r="B1676">
        <f t="shared" si="493"/>
        <v>487.77133760215185</v>
      </c>
      <c r="C1676" t="str">
        <f t="shared" si="477"/>
        <v>3.15695007936471-56.4589794092092i</v>
      </c>
      <c r="D1676" t="str">
        <f t="shared" si="478"/>
        <v>3.47812343673212-32.6313386250592i</v>
      </c>
      <c r="E1676" t="str">
        <f t="shared" si="479"/>
        <v>162.469406156455+0.364579974482248i</v>
      </c>
      <c r="F1676" t="str">
        <f t="shared" si="480"/>
        <v>2.90990965801798-306.203998377018i</v>
      </c>
      <c r="G1676" t="str">
        <f t="shared" si="481"/>
        <v>0.999999913436518-0.000294216713893352i</v>
      </c>
      <c r="H1676" t="str">
        <f t="shared" si="482"/>
        <v>471.79390440357+11.720905073728i</v>
      </c>
      <c r="I1676" t="str">
        <f t="shared" si="483"/>
        <v>33.5943112966013-977.87058085282i</v>
      </c>
      <c r="K1676" t="str">
        <f t="shared" si="484"/>
        <v>0.0105913109846565-0.000557339576470972i</v>
      </c>
      <c r="L1676" t="str">
        <f t="shared" si="485"/>
        <v>0.00025-0.964214150009942i</v>
      </c>
      <c r="M1676" t="str">
        <f t="shared" si="486"/>
        <v>0.0025-0.255233157355572i</v>
      </c>
      <c r="N1676">
        <f t="shared" si="487"/>
        <v>93.200407776596137</v>
      </c>
      <c r="O1676">
        <f t="shared" si="488"/>
        <v>35.04821784184454</v>
      </c>
      <c r="P1676" s="3">
        <f t="shared" si="489"/>
        <v>35.04821784184454</v>
      </c>
      <c r="Q1676" s="3">
        <f t="shared" si="490"/>
        <v>-86.799592223403863</v>
      </c>
      <c r="R1676">
        <f t="shared" si="491"/>
        <v>93.200407776596137</v>
      </c>
      <c r="S1676">
        <f t="shared" si="492"/>
        <v>0.48777133760215186</v>
      </c>
      <c r="T1676">
        <f t="shared" si="475"/>
        <v>35.04821784184454</v>
      </c>
    </row>
    <row r="1677" spans="1:20" x14ac:dyDescent="0.25">
      <c r="A1677">
        <f t="shared" si="476"/>
        <v>3076.403780951578</v>
      </c>
      <c r="B1677">
        <f t="shared" si="493"/>
        <v>489.62486868504004</v>
      </c>
      <c r="C1677" t="str">
        <f t="shared" si="477"/>
        <v>3.15689001307377-56.246256585133i</v>
      </c>
      <c r="D1677" t="str">
        <f t="shared" si="478"/>
        <v>3.47812342482871-32.5078266390879i</v>
      </c>
      <c r="E1677" t="str">
        <f t="shared" si="479"/>
        <v>162.469405438125+0.365969328547916i</v>
      </c>
      <c r="F1677" t="str">
        <f t="shared" si="480"/>
        <v>2.90990965609996-305.04483452488i</v>
      </c>
      <c r="G1677" t="str">
        <f t="shared" si="481"/>
        <v>0.999999912777385-0.000295334737211481i</v>
      </c>
      <c r="H1677" t="str">
        <f t="shared" si="482"/>
        <v>471.803093856058+11.7652639376481i</v>
      </c>
      <c r="I1677" t="str">
        <f t="shared" si="483"/>
        <v>33.5941199108157-974.185991307125i</v>
      </c>
      <c r="K1677" t="str">
        <f t="shared" si="484"/>
        <v>0.0105910554105042-0.000559441895598281i</v>
      </c>
      <c r="L1677" t="str">
        <f t="shared" si="485"/>
        <v>0.00025-0.960564006784163i</v>
      </c>
      <c r="M1677" t="str">
        <f t="shared" si="486"/>
        <v>0.0025-0.254266942972277i</v>
      </c>
      <c r="N1677">
        <f t="shared" si="487"/>
        <v>93.212425390751221</v>
      </c>
      <c r="O1677">
        <f t="shared" si="488"/>
        <v>35.015531911476259</v>
      </c>
      <c r="P1677" s="3">
        <f t="shared" si="489"/>
        <v>35.015531911476259</v>
      </c>
      <c r="Q1677" s="3">
        <f t="shared" si="490"/>
        <v>-86.787574609248779</v>
      </c>
      <c r="R1677">
        <f t="shared" si="491"/>
        <v>93.212425390751221</v>
      </c>
      <c r="S1677">
        <f t="shared" si="492"/>
        <v>0.48962486868504002</v>
      </c>
      <c r="T1677">
        <f t="shared" si="475"/>
        <v>35.015531911476259</v>
      </c>
    </row>
    <row r="1678" spans="1:20" x14ac:dyDescent="0.25">
      <c r="A1678">
        <f t="shared" si="476"/>
        <v>3088.0941153191939</v>
      </c>
      <c r="B1678">
        <f t="shared" si="493"/>
        <v>491.4854431860432</v>
      </c>
      <c r="C1678" t="str">
        <f t="shared" si="477"/>
        <v>3.15682949292482-56.0343428258905i</v>
      </c>
      <c r="D1678" t="str">
        <f t="shared" si="478"/>
        <v>3.47812341283469-32.3847822891165i</v>
      </c>
      <c r="E1678" t="str">
        <f t="shared" si="479"/>
        <v>162.469404718555+0.367364007095829i</v>
      </c>
      <c r="F1678" t="str">
        <f t="shared" si="480"/>
        <v>2.90990965416734-303.890058845099i</v>
      </c>
      <c r="G1678" t="str">
        <f t="shared" si="481"/>
        <v>0.999999912113234-0.000296457009015993i</v>
      </c>
      <c r="H1678" t="str">
        <f t="shared" si="482"/>
        <v>471.812353417901+11.8097892892638i</v>
      </c>
      <c r="I1678" t="str">
        <f t="shared" si="483"/>
        <v>33.5939270506708-970.515416090667i</v>
      </c>
      <c r="K1678" t="str">
        <f t="shared" si="484"/>
        <v>0.0105907979047484-0.000561552026234369i</v>
      </c>
      <c r="L1678" t="str">
        <f t="shared" si="485"/>
        <v>0.00025-0.956927681594097i</v>
      </c>
      <c r="M1678" t="str">
        <f t="shared" si="486"/>
        <v>0.0025-0.253304386304321i</v>
      </c>
      <c r="N1678">
        <f t="shared" si="487"/>
        <v>93.224487042291003</v>
      </c>
      <c r="O1678">
        <f t="shared" si="488"/>
        <v>34.982847915560257</v>
      </c>
      <c r="P1678" s="3">
        <f t="shared" si="489"/>
        <v>34.982847915560257</v>
      </c>
      <c r="Q1678" s="3">
        <f t="shared" si="490"/>
        <v>-86.775512957708997</v>
      </c>
      <c r="R1678">
        <f t="shared" si="491"/>
        <v>93.224487042291003</v>
      </c>
      <c r="S1678">
        <f t="shared" si="492"/>
        <v>0.4914854431860432</v>
      </c>
      <c r="T1678">
        <f t="shared" si="475"/>
        <v>34.982847915560257</v>
      </c>
    </row>
    <row r="1679" spans="1:20" x14ac:dyDescent="0.25">
      <c r="A1679">
        <f t="shared" si="476"/>
        <v>3099.8288729574069</v>
      </c>
      <c r="B1679">
        <f t="shared" si="493"/>
        <v>493.35308787015015</v>
      </c>
      <c r="C1679" t="str">
        <f t="shared" si="477"/>
        <v>3.15676851551533-55.8232350823893i</v>
      </c>
      <c r="D1679" t="str">
        <f t="shared" si="478"/>
        <v>3.47812340074929-32.2622038051103i</v>
      </c>
      <c r="E1679" t="str">
        <f t="shared" si="479"/>
        <v>162.469403997798+0.368764030868226i</v>
      </c>
      <c r="F1679" t="str">
        <f t="shared" si="480"/>
        <v>2.90990965222-302.739654725837i</v>
      </c>
      <c r="G1679" t="str">
        <f t="shared" si="481"/>
        <v>0.999999911444026-0.000297583545451108i</v>
      </c>
      <c r="H1679" t="str">
        <f t="shared" si="482"/>
        <v>471.821683625025+11.8544817372878i</v>
      </c>
      <c r="I1679" t="str">
        <f t="shared" si="483"/>
        <v>33.5937327046778-966.858802404823i</v>
      </c>
      <c r="K1679" t="str">
        <f t="shared" si="484"/>
        <v>0.0105905384529008-0.000563669996050858i</v>
      </c>
      <c r="L1679" t="str">
        <f t="shared" si="485"/>
        <v>0.00025-0.953305122130004i</v>
      </c>
      <c r="M1679" t="str">
        <f t="shared" si="486"/>
        <v>0.0025-0.252345473505002i</v>
      </c>
      <c r="N1679">
        <f t="shared" si="487"/>
        <v>93.236592880242654</v>
      </c>
      <c r="O1679">
        <f t="shared" si="488"/>
        <v>34.950165868384111</v>
      </c>
      <c r="P1679" s="3">
        <f t="shared" si="489"/>
        <v>34.950165868384111</v>
      </c>
      <c r="Q1679" s="3">
        <f t="shared" si="490"/>
        <v>-86.763407119757346</v>
      </c>
      <c r="R1679">
        <f t="shared" si="491"/>
        <v>93.236592880242654</v>
      </c>
      <c r="S1679">
        <f t="shared" si="492"/>
        <v>0.49335308787015014</v>
      </c>
      <c r="T1679">
        <f t="shared" si="475"/>
        <v>34.950165868384111</v>
      </c>
    </row>
    <row r="1680" spans="1:20" x14ac:dyDescent="0.25">
      <c r="A1680">
        <f t="shared" si="476"/>
        <v>3111.6082226746453</v>
      </c>
      <c r="B1680">
        <f t="shared" si="493"/>
        <v>495.22782960405675</v>
      </c>
      <c r="C1680" t="str">
        <f t="shared" si="477"/>
        <v>3.1567070774178-55.6129303171257i</v>
      </c>
      <c r="D1680" t="str">
        <f t="shared" si="478"/>
        <v>3.47812338857192-32.1400894237371i</v>
      </c>
      <c r="E1680" t="str">
        <f t="shared" si="479"/>
        <v>162.46940327591+0.370169420691812i</v>
      </c>
      <c r="F1680" t="str">
        <f t="shared" si="480"/>
        <v>2.90990965025784-301.593605618145i</v>
      </c>
      <c r="G1680" t="str">
        <f t="shared" si="481"/>
        <v>0.999999910769722-0.000298714362722398i</v>
      </c>
      <c r="H1680" t="str">
        <f t="shared" si="482"/>
        <v>471.83108501748+11.899341892469i</v>
      </c>
      <c r="I1680" t="str">
        <f t="shared" si="483"/>
        <v>33.5935368612582-963.216097651885i</v>
      </c>
      <c r="K1680" t="str">
        <f t="shared" si="484"/>
        <v>0.0105902770403659-0.000565795832801821i</v>
      </c>
      <c r="L1680" t="str">
        <f t="shared" si="485"/>
        <v>0.00025-0.949696276280143i</v>
      </c>
      <c r="M1680" t="str">
        <f t="shared" si="486"/>
        <v>0.0025-0.251390190780038i</v>
      </c>
      <c r="N1680">
        <f t="shared" si="487"/>
        <v>93.248743053996378</v>
      </c>
      <c r="O1680">
        <f t="shared" si="488"/>
        <v>34.917485784337728</v>
      </c>
      <c r="P1680" s="3">
        <f t="shared" si="489"/>
        <v>34.917485784337728</v>
      </c>
      <c r="Q1680" s="3">
        <f t="shared" si="490"/>
        <v>-86.751256946003622</v>
      </c>
      <c r="R1680">
        <f t="shared" si="491"/>
        <v>93.248743053996378</v>
      </c>
      <c r="S1680">
        <f t="shared" si="492"/>
        <v>0.49522782960405676</v>
      </c>
      <c r="T1680">
        <f t="shared" si="475"/>
        <v>34.917485784337728</v>
      </c>
    </row>
    <row r="1681" spans="1:20" x14ac:dyDescent="0.25">
      <c r="A1681">
        <f t="shared" si="476"/>
        <v>3123.4323339208086</v>
      </c>
      <c r="B1681">
        <f t="shared" si="493"/>
        <v>497.10969535655215</v>
      </c>
      <c r="C1681" t="str">
        <f t="shared" si="477"/>
        <v>3.15664517517925-55.4034255041396i</v>
      </c>
      <c r="D1681" t="str">
        <f t="shared" si="478"/>
        <v>3.47812337630178-32.0184373883404i</v>
      </c>
      <c r="E1681" t="str">
        <f t="shared" si="479"/>
        <v>162.469402552949+0.371580197478286i</v>
      </c>
      <c r="F1681" t="str">
        <f t="shared" si="480"/>
        <v>2.90990964828073-300.451895035723i</v>
      </c>
      <c r="G1681" t="str">
        <f t="shared" si="481"/>
        <v>0.999999910090283-0.000299849477097014i</v>
      </c>
      <c r="H1681" t="str">
        <f t="shared" si="482"/>
        <v>471.840558139453+11.9443703675959i</v>
      </c>
      <c r="I1681" t="str">
        <f t="shared" si="483"/>
        <v>33.5933395087399-959.587249434259i</v>
      </c>
      <c r="K1681" t="str">
        <f t="shared" si="484"/>
        <v>0.0105900136524406-0.000567929564323838i</v>
      </c>
      <c r="L1681" t="str">
        <f t="shared" si="485"/>
        <v>0.00025-0.946101092130051i</v>
      </c>
      <c r="M1681" t="str">
        <f t="shared" si="486"/>
        <v>0.0025-0.250438524387366i</v>
      </c>
      <c r="N1681">
        <f t="shared" si="487"/>
        <v>93.260937713304344</v>
      </c>
      <c r="O1681">
        <f t="shared" si="488"/>
        <v>34.884807677913855</v>
      </c>
      <c r="P1681" s="3">
        <f t="shared" si="489"/>
        <v>34.884807677913855</v>
      </c>
      <c r="Q1681" s="3">
        <f t="shared" si="490"/>
        <v>-86.739062286695656</v>
      </c>
      <c r="R1681">
        <f t="shared" si="491"/>
        <v>93.260937713304344</v>
      </c>
      <c r="S1681">
        <f t="shared" si="492"/>
        <v>0.49710969535655214</v>
      </c>
      <c r="T1681">
        <f t="shared" si="475"/>
        <v>34.884807677913855</v>
      </c>
    </row>
    <row r="1682" spans="1:20" x14ac:dyDescent="0.25">
      <c r="A1682">
        <f t="shared" si="476"/>
        <v>3135.3013767897078</v>
      </c>
      <c r="B1682">
        <f t="shared" si="493"/>
        <v>498.99871219890707</v>
      </c>
      <c r="C1682" t="str">
        <f t="shared" si="477"/>
        <v>3.15658280532161-55.1947176289714i</v>
      </c>
      <c r="D1682" t="str">
        <f t="shared" si="478"/>
        <v>3.47812336393825-31.8972459489146i</v>
      </c>
      <c r="E1682" t="str">
        <f t="shared" si="479"/>
        <v>162.469401828975+0.372996382224637i</v>
      </c>
      <c r="F1682" t="str">
        <f t="shared" si="480"/>
        <v>2.90990964628856-299.31450655468i</v>
      </c>
      <c r="G1682" t="str">
        <f t="shared" si="481"/>
        <v>0.999999909405671-0.000300988904903922i</v>
      </c>
      <c r="H1682" t="str">
        <f t="shared" si="482"/>
        <v>471.850103539305+11.9895677775015i</v>
      </c>
      <c r="I1682" t="str">
        <f t="shared" si="483"/>
        <v>33.5931406353576-955.97220555372i</v>
      </c>
      <c r="K1682" t="str">
        <f t="shared" si="484"/>
        <v>0.0105897482743133-0.00057007121853605i</v>
      </c>
      <c r="L1682" t="str">
        <f t="shared" si="485"/>
        <v>0.00025-0.942519517961791i</v>
      </c>
      <c r="M1682" t="str">
        <f t="shared" si="486"/>
        <v>0.0025-0.249490460636946i</v>
      </c>
      <c r="N1682">
        <f t="shared" si="487"/>
        <v>93.27317700828047</v>
      </c>
      <c r="O1682">
        <f t="shared" si="488"/>
        <v>34.852131563708774</v>
      </c>
      <c r="P1682" s="3">
        <f t="shared" si="489"/>
        <v>34.852131563708774</v>
      </c>
      <c r="Q1682" s="3">
        <f t="shared" si="490"/>
        <v>-86.72682299171953</v>
      </c>
      <c r="R1682">
        <f t="shared" si="491"/>
        <v>93.27317700828047</v>
      </c>
      <c r="S1682">
        <f t="shared" si="492"/>
        <v>0.49899871219890707</v>
      </c>
      <c r="T1682">
        <f t="shared" si="475"/>
        <v>34.852131563708774</v>
      </c>
    </row>
    <row r="1683" spans="1:20" x14ac:dyDescent="0.25">
      <c r="A1683">
        <f t="shared" si="476"/>
        <v>3147.2155220215086</v>
      </c>
      <c r="B1683">
        <f t="shared" si="493"/>
        <v>500.8949073052629</v>
      </c>
      <c r="C1683" t="str">
        <f t="shared" si="477"/>
        <v>3.15651996434067-54.9868036886174i</v>
      </c>
      <c r="D1683" t="str">
        <f t="shared" si="478"/>
        <v>3.47812335148057-31.7765133620804i</v>
      </c>
      <c r="E1683" t="str">
        <f t="shared" si="479"/>
        <v>162.469401104049+0.374417996013508i</v>
      </c>
      <c r="F1683" t="str">
        <f t="shared" si="480"/>
        <v>2.90990964428125-298.181423813301i</v>
      </c>
      <c r="G1683" t="str">
        <f t="shared" si="481"/>
        <v>0.999999908715846-0.000302132662534138i</v>
      </c>
      <c r="H1683" t="str">
        <f t="shared" si="482"/>
        <v>471.859721769622+12.0349347390687i</v>
      </c>
      <c r="I1683" t="str">
        <f t="shared" si="483"/>
        <v>33.5929402292544-952.370914010699i</v>
      </c>
      <c r="K1683" t="str">
        <f t="shared" si="484"/>
        <v>0.0105894808910628-0.000572220823440219i</v>
      </c>
      <c r="L1683" t="str">
        <f t="shared" si="485"/>
        <v>0.00025-0.938951502253231i</v>
      </c>
      <c r="M1683" t="str">
        <f t="shared" si="486"/>
        <v>0.0025-0.248545985890561i</v>
      </c>
      <c r="N1683">
        <f t="shared" si="487"/>
        <v>93.28546108939851</v>
      </c>
      <c r="O1683">
        <f t="shared" si="488"/>
        <v>34.819457456422896</v>
      </c>
      <c r="P1683" s="3">
        <f t="shared" si="489"/>
        <v>34.819457456422896</v>
      </c>
      <c r="Q1683" s="3">
        <f t="shared" si="490"/>
        <v>-86.71453891060149</v>
      </c>
      <c r="R1683">
        <f t="shared" si="491"/>
        <v>93.28546108939851</v>
      </c>
      <c r="S1683">
        <f t="shared" si="492"/>
        <v>0.50089490730526287</v>
      </c>
      <c r="T1683">
        <f t="shared" si="475"/>
        <v>34.819457456422896</v>
      </c>
    </row>
    <row r="1684" spans="1:20" x14ac:dyDescent="0.25">
      <c r="A1684">
        <f t="shared" si="476"/>
        <v>3159.1749410051902</v>
      </c>
      <c r="B1684">
        <f t="shared" si="493"/>
        <v>502.79830795302291</v>
      </c>
      <c r="C1684" t="str">
        <f t="shared" si="477"/>
        <v>3.15645664870681-54.7796806914879i</v>
      </c>
      <c r="D1684" t="str">
        <f t="shared" si="478"/>
        <v>3.47812333892803-31.656237891059i</v>
      </c>
      <c r="E1684" t="str">
        <f t="shared" si="479"/>
        <v>162.46940037823+0.3758450600138i</v>
      </c>
      <c r="F1684" t="str">
        <f t="shared" si="480"/>
        <v>2.90990964225864-297.05263051181i</v>
      </c>
      <c r="G1684" t="str">
        <f t="shared" si="481"/>
        <v>0.999999908020768-0.000303280766440964i</v>
      </c>
      <c r="H1684" t="str">
        <f t="shared" si="482"/>
        <v>471.869413387207+12.0804718712326i</v>
      </c>
      <c r="I1684" t="str">
        <f t="shared" si="483"/>
        <v>33.5927382784756-948.78332300346i</v>
      </c>
      <c r="K1684" t="str">
        <f t="shared" si="484"/>
        <v>0.0105892114876583-0.000574378407120775i</v>
      </c>
      <c r="L1684" t="str">
        <f t="shared" si="485"/>
        <v>0.00025-0.935396993677255i</v>
      </c>
      <c r="M1684" t="str">
        <f t="shared" si="486"/>
        <v>0.0025-0.247605086561627i</v>
      </c>
      <c r="N1684">
        <f t="shared" si="487"/>
        <v>93.297790107492219</v>
      </c>
      <c r="O1684">
        <f t="shared" si="488"/>
        <v>34.786785370861573</v>
      </c>
      <c r="P1684" s="3">
        <f t="shared" si="489"/>
        <v>34.786785370861573</v>
      </c>
      <c r="Q1684" s="3">
        <f t="shared" si="490"/>
        <v>-86.702209892507781</v>
      </c>
      <c r="R1684">
        <f t="shared" si="491"/>
        <v>93.297790107492219</v>
      </c>
      <c r="S1684">
        <f t="shared" si="492"/>
        <v>0.50279830795302294</v>
      </c>
      <c r="T1684">
        <f t="shared" si="475"/>
        <v>34.786785370861573</v>
      </c>
    </row>
    <row r="1685" spans="1:20" x14ac:dyDescent="0.25">
      <c r="A1685">
        <f t="shared" si="476"/>
        <v>3171.1798057810101</v>
      </c>
      <c r="B1685">
        <f t="shared" si="493"/>
        <v>504.70894152324439</v>
      </c>
      <c r="C1685" t="str">
        <f t="shared" si="477"/>
        <v>3.15639285486407-54.5733456573622i</v>
      </c>
      <c r="D1685" t="str">
        <f t="shared" si="478"/>
        <v>3.47812332627988-31.5364178056472i</v>
      </c>
      <c r="E1685" t="str">
        <f t="shared" si="479"/>
        <v>162.469399651583+0.37727759548079i</v>
      </c>
      <c r="F1685" t="str">
        <f t="shared" si="480"/>
        <v>2.90990964022061-295.928110412137i</v>
      </c>
      <c r="G1685" t="str">
        <f t="shared" si="481"/>
        <v>0.999999907320398-0.000304433233140223i</v>
      </c>
      <c r="H1685" t="str">
        <f t="shared" si="482"/>
        <v>471.879178953164+12.1261797949873i</v>
      </c>
      <c r="I1685" t="str">
        <f t="shared" si="483"/>
        <v>33.5925347709741-945.209380927454i</v>
      </c>
      <c r="K1685" t="str">
        <f t="shared" si="484"/>
        <v>0.0105889400489576-0.000576543997744866i</v>
      </c>
      <c r="L1685" t="str">
        <f t="shared" si="485"/>
        <v>0.00025-0.931855941101078i</v>
      </c>
      <c r="M1685" t="str">
        <f t="shared" si="486"/>
        <v>0.0025-0.24666774911499i</v>
      </c>
      <c r="N1685">
        <f t="shared" si="487"/>
        <v>93.310164213753623</v>
      </c>
      <c r="O1685">
        <f t="shared" si="488"/>
        <v>34.754115321935586</v>
      </c>
      <c r="P1685" s="3">
        <f t="shared" si="489"/>
        <v>34.754115321935586</v>
      </c>
      <c r="Q1685" s="3">
        <f t="shared" si="490"/>
        <v>-86.689835786246377</v>
      </c>
      <c r="R1685">
        <f t="shared" si="491"/>
        <v>93.310164213753623</v>
      </c>
      <c r="S1685">
        <f t="shared" si="492"/>
        <v>0.50470894152324441</v>
      </c>
      <c r="T1685">
        <f t="shared" si="475"/>
        <v>34.754115321935586</v>
      </c>
    </row>
    <row r="1686" spans="1:20" x14ac:dyDescent="0.25">
      <c r="A1686">
        <f t="shared" si="476"/>
        <v>3183.2302890429783</v>
      </c>
      <c r="B1686">
        <f t="shared" si="493"/>
        <v>506.62683550103276</v>
      </c>
      <c r="C1686" t="str">
        <f t="shared" si="477"/>
        <v>3.15632857923067-54.3677956173499i</v>
      </c>
      <c r="D1686" t="str">
        <f t="shared" si="478"/>
        <v>3.47812331353544-31.417051382193i</v>
      </c>
      <c r="E1686" t="str">
        <f t="shared" si="479"/>
        <v>162.469398924174+0.378715623756671i</v>
      </c>
      <c r="F1686" t="str">
        <f t="shared" si="480"/>
        <v>2.90990963816708-294.807847337681i</v>
      </c>
      <c r="G1686" t="str">
        <f t="shared" si="481"/>
        <v>0.999999906614695-0.000305590079210501i</v>
      </c>
      <c r="H1686" t="str">
        <f t="shared" si="482"/>
        <v>471.889019032881+12.1720591333884i</v>
      </c>
      <c r="I1686" t="str">
        <f t="shared" si="483"/>
        <v>33.5923296946046-941.649036374468i</v>
      </c>
      <c r="K1686" t="str">
        <f t="shared" si="484"/>
        <v>0.0105886665597073-0.000578717623562409i</v>
      </c>
      <c r="L1686" t="str">
        <f t="shared" si="485"/>
        <v>0.00025-0.928328293585453i</v>
      </c>
      <c r="M1686" t="str">
        <f t="shared" si="486"/>
        <v>0.0025-0.245733960066737i</v>
      </c>
      <c r="N1686">
        <f t="shared" si="487"/>
        <v>93.322583559732593</v>
      </c>
      <c r="O1686">
        <f t="shared" si="488"/>
        <v>34.721447324662449</v>
      </c>
      <c r="P1686" s="3">
        <f t="shared" si="489"/>
        <v>34.721447324662449</v>
      </c>
      <c r="Q1686" s="3">
        <f t="shared" si="490"/>
        <v>-86.677416440267407</v>
      </c>
      <c r="R1686">
        <f t="shared" si="491"/>
        <v>93.322583559732593</v>
      </c>
      <c r="S1686">
        <f t="shared" si="492"/>
        <v>0.50662683550103271</v>
      </c>
      <c r="T1686">
        <f t="shared" si="475"/>
        <v>34.721447324662449</v>
      </c>
    </row>
    <row r="1687" spans="1:20" x14ac:dyDescent="0.25">
      <c r="A1687">
        <f t="shared" si="476"/>
        <v>3195.3265641413414</v>
      </c>
      <c r="B1687">
        <f t="shared" si="493"/>
        <v>508.55201747593668</v>
      </c>
      <c r="C1687" t="str">
        <f t="shared" si="477"/>
        <v>3.15626381819814-54.1630276138421i</v>
      </c>
      <c r="D1687" t="str">
        <f t="shared" si="478"/>
        <v>3.47812330069398-31.2981369035703i</v>
      </c>
      <c r="E1687" t="str">
        <f t="shared" si="479"/>
        <v>162.469398196069+0.380159166270895i</v>
      </c>
      <c r="F1687" t="str">
        <f t="shared" si="480"/>
        <v>2.9099096360979-293.691825173085i</v>
      </c>
      <c r="G1687" t="str">
        <f t="shared" si="481"/>
        <v>0.999999905903618-0.000306751321293377i</v>
      </c>
      <c r="H1687" t="str">
        <f t="shared" si="482"/>
        <v>471.898934196105+12.2181105115589i</v>
      </c>
      <c r="I1687" t="str">
        <f t="shared" si="483"/>
        <v>33.5921230371273-938.102238131999i</v>
      </c>
      <c r="K1687" t="str">
        <f t="shared" si="484"/>
        <v>0.0105883910045412-0.000580899312906132i</v>
      </c>
      <c r="L1687" t="str">
        <f t="shared" si="485"/>
        <v>0.00025-0.92481400038399i</v>
      </c>
      <c r="M1687" t="str">
        <f t="shared" si="486"/>
        <v>0.0025-0.244803705983997i</v>
      </c>
      <c r="N1687">
        <f t="shared" si="487"/>
        <v>93.335048297335518</v>
      </c>
      <c r="O1687">
        <f t="shared" si="488"/>
        <v>34.688781394166199</v>
      </c>
      <c r="P1687" s="3">
        <f t="shared" si="489"/>
        <v>34.688781394166199</v>
      </c>
      <c r="Q1687" s="3">
        <f t="shared" si="490"/>
        <v>-86.664951702664482</v>
      </c>
      <c r="R1687">
        <f t="shared" si="491"/>
        <v>93.335048297335518</v>
      </c>
      <c r="S1687">
        <f t="shared" si="492"/>
        <v>0.5085520174759367</v>
      </c>
      <c r="T1687">
        <f t="shared" si="475"/>
        <v>34.688781394166199</v>
      </c>
    </row>
    <row r="1688" spans="1:20" x14ac:dyDescent="0.25">
      <c r="A1688">
        <f t="shared" si="476"/>
        <v>3207.4688050850787</v>
      </c>
      <c r="B1688">
        <f t="shared" si="493"/>
        <v>510.48451514234523</v>
      </c>
      <c r="C1688" t="str">
        <f t="shared" si="477"/>
        <v>3.15619856813167-53.9590387004742i</v>
      </c>
      <c r="D1688" t="str">
        <f t="shared" si="478"/>
        <v>3.47812328775472-31.1796726591542i</v>
      </c>
      <c r="E1688" t="str">
        <f t="shared" si="479"/>
        <v>162.469397467337+0.381608244540674i</v>
      </c>
      <c r="F1688" t="str">
        <f t="shared" si="480"/>
        <v>2.90990963401299-292.580027863992i</v>
      </c>
      <c r="G1688" t="str">
        <f t="shared" si="481"/>
        <v>0.999999905187127-0.000307916976093672i</v>
      </c>
      <c r="H1688" t="str">
        <f t="shared" si="482"/>
        <v>471.90892501694+12.2643345566914i</v>
      </c>
      <c r="I1688" t="str">
        <f t="shared" si="483"/>
        <v>33.5919147862009-934.568935182402i</v>
      </c>
      <c r="K1688" t="str">
        <f t="shared" si="484"/>
        <v>0.0105881133679802-0.000583089094191602i</v>
      </c>
      <c r="L1688" t="str">
        <f t="shared" si="485"/>
        <v>0.00025-0.92131301094241i</v>
      </c>
      <c r="M1688" t="str">
        <f t="shared" si="486"/>
        <v>0.0025-0.243876973484756i</v>
      </c>
      <c r="N1688">
        <f t="shared" si="487"/>
        <v>93.347558578824362</v>
      </c>
      <c r="O1688">
        <f t="shared" si="488"/>
        <v>34.65611754567896</v>
      </c>
      <c r="P1688" s="3">
        <f t="shared" si="489"/>
        <v>34.65611754567896</v>
      </c>
      <c r="Q1688" s="3">
        <f t="shared" si="490"/>
        <v>-86.652441421175638</v>
      </c>
      <c r="R1688">
        <f t="shared" si="491"/>
        <v>93.347558578824362</v>
      </c>
      <c r="S1688">
        <f t="shared" si="492"/>
        <v>0.51048451514234527</v>
      </c>
      <c r="T1688">
        <f t="shared" si="475"/>
        <v>34.65611754567896</v>
      </c>
    </row>
    <row r="1689" spans="1:20" x14ac:dyDescent="0.25">
      <c r="A1689">
        <f t="shared" si="476"/>
        <v>3219.6571865444021</v>
      </c>
      <c r="B1689">
        <f t="shared" si="493"/>
        <v>512.4243562998862</v>
      </c>
      <c r="C1689" t="str">
        <f t="shared" si="477"/>
        <v>3.15613282536953-53.7558259420796i</v>
      </c>
      <c r="D1689" t="str">
        <f t="shared" si="478"/>
        <v>3.47812327471694-31.0616569447971i</v>
      </c>
      <c r="E1689" t="str">
        <f t="shared" si="479"/>
        <v>162.469396738046+0.383062880171358i</v>
      </c>
      <c r="F1689" t="str">
        <f t="shared" si="480"/>
        <v>2.90990963191218-291.472439416828i</v>
      </c>
      <c r="G1689" t="str">
        <f t="shared" si="481"/>
        <v>0.99999990446518-0.000309087060379684i</v>
      </c>
      <c r="H1689" t="str">
        <f t="shared" si="482"/>
        <v>471.918992073908+12.310731898055i</v>
      </c>
      <c r="I1689" t="str">
        <f t="shared" si="483"/>
        <v>33.5917049293888-931.049076702256i</v>
      </c>
      <c r="K1689" t="str">
        <f t="shared" si="484"/>
        <v>0.0105878336344309-0.000585286995917289i</v>
      </c>
      <c r="L1689" t="str">
        <f t="shared" si="485"/>
        <v>0.00025-0.917825274897794i</v>
      </c>
      <c r="M1689" t="str">
        <f t="shared" si="486"/>
        <v>0.0025-0.242953749237652i</v>
      </c>
      <c r="N1689">
        <f t="shared" si="487"/>
        <v>93.360114556815702</v>
      </c>
      <c r="O1689">
        <f t="shared" si="488"/>
        <v>34.623455794540995</v>
      </c>
      <c r="P1689" s="3">
        <f t="shared" si="489"/>
        <v>34.623455794540995</v>
      </c>
      <c r="Q1689" s="3">
        <f t="shared" si="490"/>
        <v>-86.639885443184298</v>
      </c>
      <c r="R1689">
        <f t="shared" si="491"/>
        <v>93.360114556815702</v>
      </c>
      <c r="S1689">
        <f t="shared" si="492"/>
        <v>0.51242435629988625</v>
      </c>
      <c r="T1689">
        <f t="shared" si="475"/>
        <v>34.623455794540995</v>
      </c>
    </row>
    <row r="1690" spans="1:20" x14ac:dyDescent="0.25">
      <c r="A1690">
        <f t="shared" si="476"/>
        <v>3231.8918838532713</v>
      </c>
      <c r="B1690">
        <f t="shared" si="493"/>
        <v>514.37156885382581</v>
      </c>
      <c r="C1690" t="str">
        <f t="shared" si="477"/>
        <v>3.15606658622311-53.5533864146492i</v>
      </c>
      <c r="D1690" t="str">
        <f t="shared" si="478"/>
        <v>3.4781232615799-30.9440880628031i</v>
      </c>
      <c r="E1690" t="str">
        <f t="shared" si="479"/>
        <v>162.46939600827+0.384523094856567i</v>
      </c>
      <c r="F1690" t="str">
        <f t="shared" si="480"/>
        <v>2.90990962979538-290.369043898558i</v>
      </c>
      <c r="G1690" t="str">
        <f t="shared" si="481"/>
        <v>0.999999903737736-0.000310261590983428i</v>
      </c>
      <c r="H1690" t="str">
        <f t="shared" si="482"/>
        <v>471.929135949978+12.3573031669979i</v>
      </c>
      <c r="I1690" t="str">
        <f t="shared" si="483"/>
        <v>33.5914934541542-927.542612061583i</v>
      </c>
      <c r="K1690" t="str">
        <f t="shared" si="484"/>
        <v>0.010587551788185-0.000587493046664573i</v>
      </c>
      <c r="L1690" t="str">
        <f t="shared" si="485"/>
        <v>0.00025-0.914350742077899i</v>
      </c>
      <c r="M1690" t="str">
        <f t="shared" si="486"/>
        <v>0.0025-0.242034019961797i</v>
      </c>
      <c r="N1690">
        <f t="shared" si="487"/>
        <v>93.37271638427957</v>
      </c>
      <c r="O1690">
        <f t="shared" si="488"/>
        <v>34.59079615620179</v>
      </c>
      <c r="P1690" s="3">
        <f t="shared" si="489"/>
        <v>34.59079615620179</v>
      </c>
      <c r="Q1690" s="3">
        <f t="shared" si="490"/>
        <v>-86.62728361572043</v>
      </c>
      <c r="R1690">
        <f t="shared" si="491"/>
        <v>93.37271638427957</v>
      </c>
      <c r="S1690">
        <f t="shared" si="492"/>
        <v>0.51437156885382584</v>
      </c>
      <c r="T1690">
        <f t="shared" si="475"/>
        <v>34.59079615620179</v>
      </c>
    </row>
    <row r="1691" spans="1:20" x14ac:dyDescent="0.25">
      <c r="A1691">
        <f t="shared" si="476"/>
        <v>3244.1730730119139</v>
      </c>
      <c r="B1691">
        <f t="shared" si="493"/>
        <v>516.32618081547037</v>
      </c>
      <c r="C1691" t="str">
        <f t="shared" si="477"/>
        <v>3.15599984697665-53.3517172052892i</v>
      </c>
      <c r="D1691" t="str">
        <f t="shared" si="478"/>
        <v>3.47812324834279-30.8269643219044i</v>
      </c>
      <c r="E1691" t="str">
        <f t="shared" si="479"/>
        <v>162.469395278081+0.385988910379098i</v>
      </c>
      <c r="F1691" t="str">
        <f t="shared" si="480"/>
        <v>2.90990962766248-289.269825436468i</v>
      </c>
      <c r="G1691" t="str">
        <f t="shared" si="481"/>
        <v>0.999999903004753-0.000311440584800885i</v>
      </c>
      <c r="H1691" t="str">
        <f t="shared" si="482"/>
        <v>471.939357232584+12.4040489969517i</v>
      </c>
      <c r="I1691" t="str">
        <f t="shared" si="483"/>
        <v>33.5912803478589-924.049490823119i</v>
      </c>
      <c r="K1691" t="str">
        <f t="shared" si="484"/>
        <v>0.0105872678134187-0.000589707275097794i</v>
      </c>
      <c r="L1691" t="str">
        <f t="shared" si="485"/>
        <v>0.00025-0.910889362500401i</v>
      </c>
      <c r="M1691" t="str">
        <f t="shared" si="486"/>
        <v>0.0025-0.241117772426576i</v>
      </c>
      <c r="N1691">
        <f t="shared" si="487"/>
        <v>93.385364214538299</v>
      </c>
      <c r="O1691">
        <f t="shared" si="488"/>
        <v>34.558138646220712</v>
      </c>
      <c r="P1691" s="3">
        <f t="shared" si="489"/>
        <v>34.558138646220712</v>
      </c>
      <c r="Q1691" s="3">
        <f t="shared" si="490"/>
        <v>-86.614635785461701</v>
      </c>
      <c r="R1691">
        <f t="shared" si="491"/>
        <v>93.385364214538299</v>
      </c>
      <c r="S1691">
        <f t="shared" si="492"/>
        <v>0.51632618081547033</v>
      </c>
      <c r="T1691">
        <f t="shared" si="475"/>
        <v>34.558138646220712</v>
      </c>
    </row>
    <row r="1692" spans="1:20" x14ac:dyDescent="0.25">
      <c r="A1692">
        <f t="shared" si="476"/>
        <v>3256.5009306893589</v>
      </c>
      <c r="B1692">
        <f t="shared" si="493"/>
        <v>518.28822030256913</v>
      </c>
      <c r="C1692" t="str">
        <f t="shared" si="477"/>
        <v>3.15593260388716-53.1508154121782i</v>
      </c>
      <c r="D1692" t="str">
        <f t="shared" si="478"/>
        <v>3.47812323500492-30.7102840372367i</v>
      </c>
      <c r="E1692" t="str">
        <f t="shared" si="479"/>
        <v>162.469394547554+0.387460348610941i</v>
      </c>
      <c r="F1692" t="str">
        <f t="shared" si="480"/>
        <v>2.90990962551331-288.174768217932i</v>
      </c>
      <c r="G1692" t="str">
        <f t="shared" si="481"/>
        <v>0.999999902266188-0.000312624058792234i</v>
      </c>
      <c r="H1692" t="str">
        <f t="shared" si="482"/>
        <v>471.949656513681+12.4509700234366i</v>
      </c>
      <c r="I1692" t="str">
        <f t="shared" si="483"/>
        <v>33.5910655977653-920.569662741617i</v>
      </c>
      <c r="K1692" t="str">
        <f t="shared" si="484"/>
        <v>0.0105869816941915-0.000591929709964273i</v>
      </c>
      <c r="L1692" t="str">
        <f t="shared" si="485"/>
        <v>0.00025-0.907441086372185i</v>
      </c>
      <c r="M1692" t="str">
        <f t="shared" si="486"/>
        <v>0.0025-0.240204993451461i</v>
      </c>
      <c r="N1692">
        <f t="shared" si="487"/>
        <v>93.398058201265684</v>
      </c>
      <c r="O1692">
        <f t="shared" si="488"/>
        <v>34.525483280267572</v>
      </c>
      <c r="P1692" s="3">
        <f t="shared" si="489"/>
        <v>34.525483280267572</v>
      </c>
      <c r="Q1692" s="3">
        <f t="shared" si="490"/>
        <v>-86.601941798734316</v>
      </c>
      <c r="R1692">
        <f t="shared" si="491"/>
        <v>93.398058201265684</v>
      </c>
      <c r="S1692">
        <f t="shared" si="492"/>
        <v>0.51828822030256916</v>
      </c>
      <c r="T1692">
        <f t="shared" si="475"/>
        <v>34.525483280267572</v>
      </c>
    </row>
    <row r="1693" spans="1:20" x14ac:dyDescent="0.25">
      <c r="A1693">
        <f t="shared" si="476"/>
        <v>3268.8756342259785</v>
      </c>
      <c r="B1693">
        <f t="shared" si="493"/>
        <v>520.2577155397189</v>
      </c>
      <c r="C1693" t="str">
        <f t="shared" si="477"/>
        <v>3.15586485318397-52.9506781445267i</v>
      </c>
      <c r="D1693" t="str">
        <f t="shared" si="478"/>
        <v>3.47812322156546-30.5940455303149i</v>
      </c>
      <c r="E1693" t="str">
        <f t="shared" si="479"/>
        <v>162.469393816765+0.388937431513793i</v>
      </c>
      <c r="F1693" t="str">
        <f t="shared" si="480"/>
        <v>2.9099096233478-287.083856490185i</v>
      </c>
      <c r="G1693" t="str">
        <f t="shared" si="481"/>
        <v>0.999999901522-0.00031381202998211i</v>
      </c>
      <c r="H1693" t="str">
        <f t="shared" si="482"/>
        <v>471.960034389761+12.4980668840645i</v>
      </c>
      <c r="I1693" t="str">
        <f t="shared" si="483"/>
        <v>33.5908491910328-917.103077763091i</v>
      </c>
      <c r="K1693" t="str">
        <f t="shared" si="484"/>
        <v>0.0105866934144458-0.000594160380094349i</v>
      </c>
      <c r="L1693" t="str">
        <f t="shared" si="485"/>
        <v>0.00025-0.904005864088649i</v>
      </c>
      <c r="M1693" t="str">
        <f t="shared" si="486"/>
        <v>0.0025-0.239295669905819i</v>
      </c>
      <c r="N1693">
        <f t="shared" si="487"/>
        <v>93.410798498485306</v>
      </c>
      <c r="O1693">
        <f t="shared" si="488"/>
        <v>34.492830074123624</v>
      </c>
      <c r="P1693" s="3">
        <f t="shared" si="489"/>
        <v>34.492830074123624</v>
      </c>
      <c r="Q1693" s="3">
        <f t="shared" si="490"/>
        <v>-86.589201501514694</v>
      </c>
      <c r="R1693">
        <f t="shared" si="491"/>
        <v>93.410798498485306</v>
      </c>
      <c r="S1693">
        <f t="shared" si="492"/>
        <v>0.52025771553971889</v>
      </c>
      <c r="T1693">
        <f t="shared" si="475"/>
        <v>34.492830074123624</v>
      </c>
    </row>
    <row r="1694" spans="1:20" x14ac:dyDescent="0.25">
      <c r="A1694">
        <f t="shared" si="476"/>
        <v>3281.2973616360377</v>
      </c>
      <c r="B1694">
        <f t="shared" si="493"/>
        <v>522.2346948587699</v>
      </c>
      <c r="C1694" t="str">
        <f t="shared" si="477"/>
        <v>3.15579659106888-52.7513025225346i</v>
      </c>
      <c r="D1694" t="str">
        <f t="shared" si="478"/>
        <v>3.47812320802368-30.4782471290091i</v>
      </c>
      <c r="E1694" t="str">
        <f t="shared" si="479"/>
        <v>162.469393085793+0.390420181139588i</v>
      </c>
      <c r="F1694" t="str">
        <f t="shared" si="480"/>
        <v>2.90990962116579-285.997074560094i</v>
      </c>
      <c r="G1694" t="str">
        <f t="shared" si="481"/>
        <v>0.999999900772146-0.000315004515459835i</v>
      </c>
      <c r="H1694" t="str">
        <f t="shared" si="482"/>
        <v>471.970491461902+12.5453402185439i</v>
      </c>
      <c r="I1694" t="str">
        <f t="shared" si="483"/>
        <v>33.5906311147183-913.649686024117i</v>
      </c>
      <c r="K1694" t="str">
        <f t="shared" si="484"/>
        <v>0.0105864029580057-0.00059639931440139i</v>
      </c>
      <c r="L1694" t="str">
        <f t="shared" si="485"/>
        <v>0.00025-0.900583646232959i</v>
      </c>
      <c r="M1694" t="str">
        <f t="shared" si="486"/>
        <v>0.0025-0.238389788708726i</v>
      </c>
      <c r="N1694">
        <f t="shared" si="487"/>
        <v>93.423585260569823</v>
      </c>
      <c r="O1694">
        <f t="shared" si="488"/>
        <v>34.460179043682096</v>
      </c>
      <c r="P1694" s="3">
        <f t="shared" si="489"/>
        <v>34.460179043682096</v>
      </c>
      <c r="Q1694" s="3">
        <f t="shared" si="490"/>
        <v>-86.576414739430177</v>
      </c>
      <c r="R1694">
        <f t="shared" si="491"/>
        <v>93.423585260569823</v>
      </c>
      <c r="S1694">
        <f t="shared" si="492"/>
        <v>0.52223469485876994</v>
      </c>
      <c r="T1694">
        <f t="shared" si="475"/>
        <v>34.460179043682096</v>
      </c>
    </row>
    <row r="1695" spans="1:20" x14ac:dyDescent="0.25">
      <c r="A1695">
        <f t="shared" si="476"/>
        <v>3293.7662916102545</v>
      </c>
      <c r="B1695">
        <f t="shared" si="493"/>
        <v>524.21918669923321</v>
      </c>
      <c r="C1695" t="str">
        <f t="shared" si="477"/>
        <v>3.15572781371565-52.5526856773498i</v>
      </c>
      <c r="D1695" t="str">
        <f t="shared" si="478"/>
        <v>3.47812319437881-30.3628871675205i</v>
      </c>
      <c r="E1695" t="str">
        <f t="shared" si="479"/>
        <v>162.46939235472+0.39190861963061i</v>
      </c>
      <c r="F1695" t="str">
        <f t="shared" si="480"/>
        <v>2.90990961896718-284.914406793937i</v>
      </c>
      <c r="G1695" t="str">
        <f t="shared" si="481"/>
        <v>0.999999900016581-0.000316201532379671i</v>
      </c>
      <c r="H1695" t="str">
        <f t="shared" si="482"/>
        <v>471.981028335804+12.5927906686839i</v>
      </c>
      <c r="I1695" t="str">
        <f t="shared" si="483"/>
        <v>33.5904113557758-910.209437851127i</v>
      </c>
      <c r="K1695" t="str">
        <f t="shared" si="484"/>
        <v>0.0105861103085762-0.000598646541881812i</v>
      </c>
      <c r="L1695" t="str">
        <f t="shared" si="485"/>
        <v>0.00025-0.897174383575377i</v>
      </c>
      <c r="M1695" t="str">
        <f t="shared" si="486"/>
        <v>0.0025-0.237487336828776i</v>
      </c>
      <c r="N1695">
        <f t="shared" si="487"/>
        <v>93.436418642239431</v>
      </c>
      <c r="O1695">
        <f t="shared" si="488"/>
        <v>34.427530204948987</v>
      </c>
      <c r="P1695" s="3">
        <f t="shared" si="489"/>
        <v>34.427530204948987</v>
      </c>
      <c r="Q1695" s="3">
        <f t="shared" si="490"/>
        <v>-86.563581357760569</v>
      </c>
      <c r="R1695">
        <f t="shared" si="491"/>
        <v>93.436418642239431</v>
      </c>
      <c r="S1695">
        <f t="shared" si="492"/>
        <v>0.52421918669923318</v>
      </c>
      <c r="T1695">
        <f t="shared" si="475"/>
        <v>34.427530204948987</v>
      </c>
    </row>
    <row r="1696" spans="1:20" x14ac:dyDescent="0.25">
      <c r="A1696">
        <f t="shared" si="476"/>
        <v>3306.2826035183734</v>
      </c>
      <c r="B1696">
        <f t="shared" si="493"/>
        <v>526.21121960869027</v>
      </c>
      <c r="C1696" t="str">
        <f t="shared" si="477"/>
        <v>3.15565851726993-52.3548247510259i</v>
      </c>
      <c r="D1696" t="str">
        <f t="shared" si="478"/>
        <v>3.47812318063002-30.2479639863571i</v>
      </c>
      <c r="E1696" t="str">
        <f t="shared" si="479"/>
        <v>162.469391623627+0.393402769220394i</v>
      </c>
      <c r="F1696" t="str">
        <f t="shared" si="480"/>
        <v>2.90990961675179-283.835837617174i</v>
      </c>
      <c r="G1696" t="str">
        <f t="shared" si="481"/>
        <v>0.999999899255263-0.000317403097961069i</v>
      </c>
      <c r="H1696" t="str">
        <f t="shared" si="482"/>
        <v>471.991645621812+12.640418878398i</v>
      </c>
      <c r="I1696" t="str">
        <f t="shared" si="483"/>
        <v>33.5901899010538-906.782283759661i</v>
      </c>
      <c r="K1696" t="str">
        <f t="shared" si="484"/>
        <v>0.0105858154497426-0.000600902091615107i</v>
      </c>
      <c r="L1696" t="str">
        <f t="shared" si="485"/>
        <v>0.00025-0.893778027072499i</v>
      </c>
      <c r="M1696" t="str">
        <f t="shared" si="486"/>
        <v>0.0025-0.236588301283897i</v>
      </c>
      <c r="N1696">
        <f t="shared" si="487"/>
        <v>93.449298798560733</v>
      </c>
      <c r="O1696">
        <f t="shared" si="488"/>
        <v>34.394883574043604</v>
      </c>
      <c r="P1696" s="3">
        <f t="shared" si="489"/>
        <v>34.394883574043604</v>
      </c>
      <c r="Q1696" s="3">
        <f t="shared" si="490"/>
        <v>-86.550701201439267</v>
      </c>
      <c r="R1696">
        <f t="shared" si="491"/>
        <v>93.449298798560733</v>
      </c>
      <c r="S1696">
        <f t="shared" si="492"/>
        <v>0.52621121960869022</v>
      </c>
      <c r="T1696">
        <f t="shared" si="475"/>
        <v>34.394883574043604</v>
      </c>
    </row>
    <row r="1697" spans="1:20" x14ac:dyDescent="0.25">
      <c r="A1697">
        <f t="shared" si="476"/>
        <v>3318.8464774117433</v>
      </c>
      <c r="B1697">
        <f t="shared" si="493"/>
        <v>528.21082224320332</v>
      </c>
      <c r="C1697" t="str">
        <f t="shared" si="477"/>
        <v>3.1555886978491-52.1577168964821i</v>
      </c>
      <c r="D1697" t="str">
        <f t="shared" si="478"/>
        <v>3.47812316677654-30.1334759323104i</v>
      </c>
      <c r="E1697" t="str">
        <f t="shared" si="479"/>
        <v>162.469390892597+0.394902652233737i</v>
      </c>
      <c r="F1697" t="str">
        <f t="shared" si="480"/>
        <v>2.90990961451958-282.761351514226i</v>
      </c>
      <c r="G1697" t="str">
        <f t="shared" si="481"/>
        <v>0.999999898488149-0.000318609229488911i</v>
      </c>
      <c r="H1697" t="str">
        <f t="shared" si="482"/>
        <v>472.002343934965+12.6882254937086i</v>
      </c>
      <c r="I1697" t="str">
        <f t="shared" si="483"/>
        <v>33.5899667372965-903.368174453692i</v>
      </c>
      <c r="K1697" t="str">
        <f t="shared" si="484"/>
        <v>0.0105855183649694-0.000603165992763846i</v>
      </c>
      <c r="L1697" t="str">
        <f t="shared" si="485"/>
        <v>0.00025-0.890394527866611i</v>
      </c>
      <c r="M1697" t="str">
        <f t="shared" si="486"/>
        <v>0.0025-0.235692669141161i</v>
      </c>
      <c r="N1697">
        <f t="shared" si="487"/>
        <v>93.462225884945482</v>
      </c>
      <c r="O1697">
        <f t="shared" si="488"/>
        <v>34.362239167199562</v>
      </c>
      <c r="P1697" s="3">
        <f t="shared" si="489"/>
        <v>34.362239167199562</v>
      </c>
      <c r="Q1697" s="3">
        <f t="shared" si="490"/>
        <v>-86.537774115054518</v>
      </c>
      <c r="R1697">
        <f t="shared" si="491"/>
        <v>93.462225884945482</v>
      </c>
      <c r="S1697">
        <f t="shared" si="492"/>
        <v>0.52821082224320337</v>
      </c>
      <c r="T1697">
        <f t="shared" si="475"/>
        <v>34.362239167199562</v>
      </c>
    </row>
    <row r="1698" spans="1:20" x14ac:dyDescent="0.25">
      <c r="A1698">
        <f t="shared" si="476"/>
        <v>3331.4580940259079</v>
      </c>
      <c r="B1698">
        <f t="shared" si="493"/>
        <v>530.21802336772748</v>
      </c>
      <c r="C1698" t="str">
        <f t="shared" si="477"/>
        <v>3.15551835154214-51.9613592774637i</v>
      </c>
      <c r="D1698" t="str">
        <f t="shared" si="478"/>
        <v>3.47812315281758-30.0194213584314i</v>
      </c>
      <c r="E1698" t="str">
        <f t="shared" si="479"/>
        <v>162.469390161717+0.396408291087243i</v>
      </c>
      <c r="F1698" t="str">
        <f t="shared" si="480"/>
        <v>2.90990961227033-281.690933028249i</v>
      </c>
      <c r="G1698" t="str">
        <f t="shared" si="481"/>
        <v>0.999999897715193-0.000319819944313762i</v>
      </c>
      <c r="H1698" t="str">
        <f t="shared" si="482"/>
        <v>472.013123895018+12.7362111627504i</v>
      </c>
      <c r="I1698" t="str">
        <f t="shared" si="483"/>
        <v>33.5897418511402-899.967060824878i</v>
      </c>
      <c r="K1698" t="str">
        <f t="shared" si="484"/>
        <v>0.0105852190375998-0.0006054382745737i</v>
      </c>
      <c r="L1698" t="str">
        <f t="shared" si="485"/>
        <v>0.00025-0.887023837284923i</v>
      </c>
      <c r="M1698" t="str">
        <f t="shared" si="486"/>
        <v>0.0025-0.234800427516598i</v>
      </c>
      <c r="N1698">
        <f t="shared" si="487"/>
        <v>93.475200057149166</v>
      </c>
      <c r="O1698">
        <f t="shared" si="488"/>
        <v>34.329597000765688</v>
      </c>
      <c r="P1698" s="3">
        <f t="shared" si="489"/>
        <v>34.329597000765688</v>
      </c>
      <c r="Q1698" s="3">
        <f t="shared" si="490"/>
        <v>-86.524799942850834</v>
      </c>
      <c r="R1698">
        <f t="shared" si="491"/>
        <v>93.475200057149166</v>
      </c>
      <c r="S1698">
        <f t="shared" si="492"/>
        <v>0.5302180233677275</v>
      </c>
      <c r="T1698">
        <f t="shared" si="475"/>
        <v>34.329597000765688</v>
      </c>
    </row>
    <row r="1699" spans="1:20" x14ac:dyDescent="0.25">
      <c r="A1699">
        <f t="shared" si="476"/>
        <v>3344.1176347832065</v>
      </c>
      <c r="B1699">
        <f t="shared" si="493"/>
        <v>532.23285185652492</v>
      </c>
      <c r="C1699" t="str">
        <f t="shared" si="477"/>
        <v>3.15544747440905-51.7657490684971i</v>
      </c>
      <c r="D1699" t="str">
        <f t="shared" si="478"/>
        <v>3.47812313875231-29.9057986240068i</v>
      </c>
      <c r="E1699" t="str">
        <f t="shared" si="479"/>
        <v>162.469389431074+0.397919708289823i</v>
      </c>
      <c r="F1699" t="str">
        <f t="shared" si="480"/>
        <v>2.909909610004-280.624566760914i</v>
      </c>
      <c r="G1699" t="str">
        <f t="shared" si="481"/>
        <v>0.999999896936351-0.000321035259852119i</v>
      </c>
      <c r="H1699" t="str">
        <f t="shared" si="482"/>
        <v>472.023986126501+12.7843765357756i</v>
      </c>
      <c r="I1699" t="str">
        <f t="shared" si="483"/>
        <v>33.5895152291165-896.578893951906i</v>
      </c>
      <c r="K1699" t="str">
        <f t="shared" si="484"/>
        <v>0.0105849174508542-0.000607718966373437i</v>
      </c>
      <c r="L1699" t="str">
        <f t="shared" si="485"/>
        <v>0.00025-0.883665906838935i</v>
      </c>
      <c r="M1699" t="str">
        <f t="shared" si="486"/>
        <v>0.0025-0.233911563575013i</v>
      </c>
      <c r="N1699">
        <f t="shared" si="487"/>
        <v>93.488221471269611</v>
      </c>
      <c r="O1699">
        <f t="shared" si="488"/>
        <v>34.296957091206167</v>
      </c>
      <c r="P1699" s="3">
        <f t="shared" si="489"/>
        <v>34.296957091206167</v>
      </c>
      <c r="Q1699" s="3">
        <f t="shared" si="490"/>
        <v>-86.511778528730389</v>
      </c>
      <c r="R1699">
        <f t="shared" si="491"/>
        <v>93.488221471269611</v>
      </c>
      <c r="S1699">
        <f t="shared" si="492"/>
        <v>0.53223285185652491</v>
      </c>
      <c r="T1699">
        <f t="shared" si="475"/>
        <v>34.296957091206167</v>
      </c>
    </row>
    <row r="1700" spans="1:20" x14ac:dyDescent="0.25">
      <c r="A1700">
        <f t="shared" si="476"/>
        <v>3356.8252817953826</v>
      </c>
      <c r="B1700">
        <f t="shared" si="493"/>
        <v>534.25533669357969</v>
      </c>
      <c r="C1700" t="str">
        <f t="shared" si="477"/>
        <v>3.15537606248122-51.5708834548531i</v>
      </c>
      <c r="D1700" t="str">
        <f t="shared" si="478"/>
        <v>3.47812312457996-29.7926060945354i</v>
      </c>
      <c r="E1700" t="str">
        <f t="shared" si="479"/>
        <v>162.469388700759+0.399436926442997i</v>
      </c>
      <c r="F1700" t="str">
        <f t="shared" si="480"/>
        <v>2.90990960772038-279.562237372185i</v>
      </c>
      <c r="G1700" t="str">
        <f t="shared" si="481"/>
        <v>0.999999896151579-0.000322255193586661i</v>
      </c>
      <c r="H1700" t="str">
        <f t="shared" si="482"/>
        <v>472.034931258733+12.8327222651565i</v>
      </c>
      <c r="I1700" t="str">
        <f t="shared" si="483"/>
        <v>33.5892868576471-893.203625099748i</v>
      </c>
      <c r="K1700" t="str">
        <f t="shared" si="484"/>
        <v>0.01058461358783-0.000610008097574927i</v>
      </c>
      <c r="L1700" t="str">
        <f t="shared" si="485"/>
        <v>0.00025-0.880320688223686i</v>
      </c>
      <c r="M1700" t="str">
        <f t="shared" si="486"/>
        <v>0.0025-0.233026064529799i</v>
      </c>
      <c r="N1700">
        <f t="shared" si="487"/>
        <v>93.501290283745831</v>
      </c>
      <c r="O1700">
        <f t="shared" si="488"/>
        <v>34.264319455101933</v>
      </c>
      <c r="P1700" s="3">
        <f t="shared" si="489"/>
        <v>34.264319455101933</v>
      </c>
      <c r="Q1700" s="3">
        <f t="shared" si="490"/>
        <v>-86.498709716254169</v>
      </c>
      <c r="R1700">
        <f t="shared" si="491"/>
        <v>93.501290283745831</v>
      </c>
      <c r="S1700">
        <f t="shared" si="492"/>
        <v>0.53425533669357972</v>
      </c>
      <c r="T1700">
        <f t="shared" si="475"/>
        <v>34.264319455101933</v>
      </c>
    </row>
    <row r="1701" spans="1:20" x14ac:dyDescent="0.25">
      <c r="A1701">
        <f t="shared" si="476"/>
        <v>3369.5812178662054</v>
      </c>
      <c r="B1701">
        <f t="shared" si="493"/>
        <v>536.28550697301534</v>
      </c>
      <c r="C1701" t="str">
        <f t="shared" si="477"/>
        <v>3.15530411176081-51.3767596325036i</v>
      </c>
      <c r="D1701" t="str">
        <f t="shared" si="478"/>
        <v>3.47812311029969-29.6798421417044i</v>
      </c>
      <c r="E1701" t="str">
        <f t="shared" si="479"/>
        <v>162.469387970864+0.400959968241458i</v>
      </c>
      <c r="F1701" t="str">
        <f t="shared" si="480"/>
        <v>2.90990960541935-278.503929580095i</v>
      </c>
      <c r="G1701" t="str">
        <f t="shared" si="481"/>
        <v>0.999999895360832-0.000323479763066499i</v>
      </c>
      <c r="H1701" t="str">
        <f t="shared" si="482"/>
        <v>472.04595992587+12.8812490053902i</v>
      </c>
      <c r="I1701" t="str">
        <f t="shared" si="483"/>
        <v>33.5890567230449-889.841205718965i</v>
      </c>
      <c r="K1701" t="str">
        <f t="shared" si="484"/>
        <v>0.0105843074315004-0.000612305697673145i</v>
      </c>
      <c r="L1701" t="str">
        <f t="shared" si="485"/>
        <v>0.00025-0.876988133317086i</v>
      </c>
      <c r="M1701" t="str">
        <f t="shared" si="486"/>
        <v>0.0025-0.232143917642757i</v>
      </c>
      <c r="N1701">
        <f t="shared" si="487"/>
        <v>93.514406651356396</v>
      </c>
      <c r="O1701">
        <f t="shared" si="488"/>
        <v>34.231684109150954</v>
      </c>
      <c r="P1701" s="3">
        <f t="shared" si="489"/>
        <v>34.231684109150954</v>
      </c>
      <c r="Q1701" s="3">
        <f t="shared" si="490"/>
        <v>-86.485593348643604</v>
      </c>
      <c r="R1701">
        <f t="shared" si="491"/>
        <v>93.514406651356396</v>
      </c>
      <c r="S1701">
        <f t="shared" si="492"/>
        <v>0.53628550697301536</v>
      </c>
      <c r="T1701">
        <f t="shared" si="475"/>
        <v>34.231684109150954</v>
      </c>
    </row>
    <row r="1702" spans="1:20" x14ac:dyDescent="0.25">
      <c r="A1702">
        <f t="shared" si="476"/>
        <v>3382.3856264940969</v>
      </c>
      <c r="B1702">
        <f t="shared" si="493"/>
        <v>538.32339189951279</v>
      </c>
      <c r="C1702" t="str">
        <f t="shared" si="477"/>
        <v>3.15523161822064-51.1833748080838i</v>
      </c>
      <c r="D1702" t="str">
        <f t="shared" si="478"/>
        <v>3.47812309591069-29.5675051433669i</v>
      </c>
      <c r="E1702" t="str">
        <f t="shared" si="479"/>
        <v>162.469387241484+0.402488856473398i</v>
      </c>
      <c r="F1702" t="str">
        <f t="shared" si="480"/>
        <v>2.90990960310083-277.449628160534i</v>
      </c>
      <c r="G1702" t="str">
        <f t="shared" si="481"/>
        <v>0.999999894564063-0.000324708985907433i</v>
      </c>
      <c r="H1702" t="str">
        <f t="shared" si="482"/>
        <v>472.057072766942+12.9299574131028i</v>
      </c>
      <c r="I1702" t="str">
        <f t="shared" si="483"/>
        <v>33.5888248115143-886.491587445037i</v>
      </c>
      <c r="K1702" t="str">
        <f t="shared" si="484"/>
        <v>0.0105839989647136-0.000614611796246176i</v>
      </c>
      <c r="L1702" t="str">
        <f t="shared" si="485"/>
        <v>0.00025-0.873668194179203i</v>
      </c>
      <c r="M1702" t="str">
        <f t="shared" si="486"/>
        <v>0.0025-0.231265110223906i</v>
      </c>
      <c r="N1702">
        <f t="shared" si="487"/>
        <v>93.527570731217949</v>
      </c>
      <c r="O1702">
        <f t="shared" si="488"/>
        <v>34.199051070169489</v>
      </c>
      <c r="P1702" s="3">
        <f t="shared" si="489"/>
        <v>34.199051070169489</v>
      </c>
      <c r="Q1702" s="3">
        <f t="shared" si="490"/>
        <v>-86.472429268782051</v>
      </c>
      <c r="R1702">
        <f t="shared" si="491"/>
        <v>93.527570731217949</v>
      </c>
      <c r="S1702">
        <f t="shared" si="492"/>
        <v>0.53832339189951284</v>
      </c>
      <c r="T1702">
        <f t="shared" si="475"/>
        <v>34.199051070169489</v>
      </c>
    </row>
    <row r="1703" spans="1:20" x14ac:dyDescent="0.25">
      <c r="A1703">
        <f t="shared" si="476"/>
        <v>3395.2386918747748</v>
      </c>
      <c r="B1703">
        <f t="shared" si="493"/>
        <v>540.36902078873095</v>
      </c>
      <c r="C1703" t="str">
        <f t="shared" si="477"/>
        <v>3.15515857780395-50.9907261988465i</v>
      </c>
      <c r="D1703" t="str">
        <f t="shared" si="478"/>
        <v>3.47812308141214-29.4555934835172i</v>
      </c>
      <c r="E1703" t="str">
        <f t="shared" si="479"/>
        <v>162.469386512711+0.404023614021088i</v>
      </c>
      <c r="F1703" t="str">
        <f t="shared" si="480"/>
        <v>2.90990960076465-276.399317947021i</v>
      </c>
      <c r="G1703" t="str">
        <f t="shared" si="481"/>
        <v>0.999999893761228-0.000325942879792203i</v>
      </c>
      <c r="H1703" t="str">
        <f t="shared" si="482"/>
        <v>472.068270425897+12.9788481470527i</v>
      </c>
      <c r="I1703" t="str">
        <f t="shared" si="483"/>
        <v>33.5885911091482-883.154722097649i</v>
      </c>
      <c r="K1703" t="str">
        <f t="shared" si="484"/>
        <v>0.0105836881701917-0.000616926422955189i</v>
      </c>
      <c r="L1703" t="str">
        <f t="shared" si="485"/>
        <v>0.00025-0.870360823051608i</v>
      </c>
      <c r="M1703" t="str">
        <f t="shared" si="486"/>
        <v>0.0025-0.230389629631307i</v>
      </c>
      <c r="N1703">
        <f t="shared" si="487"/>
        <v>93.540782680783963</v>
      </c>
      <c r="O1703">
        <f t="shared" si="488"/>
        <v>34.166420355091873</v>
      </c>
      <c r="P1703" s="3">
        <f t="shared" si="489"/>
        <v>34.166420355091873</v>
      </c>
      <c r="Q1703" s="3">
        <f t="shared" si="490"/>
        <v>-86.459217319216037</v>
      </c>
      <c r="R1703">
        <f t="shared" si="491"/>
        <v>93.540782680783963</v>
      </c>
      <c r="S1703">
        <f t="shared" si="492"/>
        <v>0.54036902078873095</v>
      </c>
      <c r="T1703">
        <f t="shared" si="475"/>
        <v>34.166420355091873</v>
      </c>
    </row>
    <row r="1704" spans="1:20" x14ac:dyDescent="0.25">
      <c r="A1704">
        <f t="shared" si="476"/>
        <v>3408.140598903899</v>
      </c>
      <c r="B1704">
        <f t="shared" si="493"/>
        <v>542.42242306772812</v>
      </c>
      <c r="C1704" t="str">
        <f t="shared" si="477"/>
        <v>3.1550849864244-50.7988110326306i</v>
      </c>
      <c r="D1704" t="str">
        <f t="shared" si="478"/>
        <v>3.47812306680316-29.3441055522685i</v>
      </c>
      <c r="E1704" t="str">
        <f t="shared" si="479"/>
        <v>162.469385784647+0.405564263861078i</v>
      </c>
      <c r="F1704" t="str">
        <f t="shared" si="480"/>
        <v>2.90990959841069-275.352983830489i</v>
      </c>
      <c r="G1704" t="str">
        <f t="shared" si="481"/>
        <v>0.999999892952279-0.00032718146247074i</v>
      </c>
      <c r="H1704" t="str">
        <f t="shared" si="482"/>
        <v>472.079553551615+13.0279218681342i</v>
      </c>
      <c r="I1704" t="str">
        <f t="shared" si="483"/>
        <v>33.5883556019266-879.830561679967i</v>
      </c>
      <c r="K1704" t="str">
        <f t="shared" si="484"/>
        <v>0.0105833750305304-0.000619249607544445i</v>
      </c>
      <c r="L1704" t="str">
        <f t="shared" si="485"/>
        <v>0.00025-0.86706597235665i</v>
      </c>
      <c r="M1704" t="str">
        <f t="shared" si="486"/>
        <v>0.0025-0.229517463270878i</v>
      </c>
      <c r="N1704">
        <f t="shared" si="487"/>
        <v>93.554042657842899</v>
      </c>
      <c r="O1704">
        <f t="shared" si="488"/>
        <v>34.133791980972802</v>
      </c>
      <c r="P1704" s="3">
        <f t="shared" si="489"/>
        <v>34.133791980972802</v>
      </c>
      <c r="Q1704" s="3">
        <f t="shared" si="490"/>
        <v>-86.445957342157101</v>
      </c>
      <c r="R1704">
        <f t="shared" si="491"/>
        <v>93.554042657842899</v>
      </c>
      <c r="S1704">
        <f t="shared" si="492"/>
        <v>0.54242242306772814</v>
      </c>
      <c r="T1704">
        <f t="shared" si="475"/>
        <v>34.133791980972802</v>
      </c>
    </row>
    <row r="1705" spans="1:20" x14ac:dyDescent="0.25">
      <c r="A1705">
        <f t="shared" si="476"/>
        <v>3421.0915331797337</v>
      </c>
      <c r="B1705">
        <f t="shared" si="493"/>
        <v>544.48362827538551</v>
      </c>
      <c r="C1705" t="str">
        <f t="shared" si="477"/>
        <v>3.15501083996563-50.6076265478133i</v>
      </c>
      <c r="D1705" t="str">
        <f t="shared" si="478"/>
        <v>3.47812305208298-29.2330397458296i</v>
      </c>
      <c r="E1705" t="str">
        <f t="shared" si="479"/>
        <v>162.469385057392+0.407110829064807i</v>
      </c>
      <c r="F1705" t="str">
        <f t="shared" si="480"/>
        <v>2.9099095960388-274.310610759073i</v>
      </c>
      <c r="G1705" t="str">
        <f t="shared" si="481"/>
        <v>0.999999892137171-0.000328424751760427i</v>
      </c>
      <c r="H1705" t="str">
        <f t="shared" si="482"/>
        <v>472.090922797981+13.0771792393825i</v>
      </c>
      <c r="I1705" t="str">
        <f t="shared" si="483"/>
        <v>33.588118275719-876.519058378025i</v>
      </c>
      <c r="K1705" t="str">
        <f t="shared" si="484"/>
        <v>0.0105830595281973-0.000621581379841272i</v>
      </c>
      <c r="L1705" t="str">
        <f t="shared" si="485"/>
        <v>0.00025-0.863783594696804i</v>
      </c>
      <c r="M1705" t="str">
        <f t="shared" si="486"/>
        <v>0.0025-0.228648598596212i</v>
      </c>
      <c r="N1705">
        <f t="shared" si="487"/>
        <v>93.567350820516992</v>
      </c>
      <c r="O1705">
        <f t="shared" si="488"/>
        <v>34.101165964986734</v>
      </c>
      <c r="P1705" s="3">
        <f t="shared" si="489"/>
        <v>34.101165964986734</v>
      </c>
      <c r="Q1705" s="3">
        <f t="shared" si="490"/>
        <v>-86.432649179483008</v>
      </c>
      <c r="R1705">
        <f t="shared" si="491"/>
        <v>93.567350820516992</v>
      </c>
      <c r="S1705">
        <f t="shared" si="492"/>
        <v>0.54448362827538554</v>
      </c>
      <c r="T1705">
        <f t="shared" si="475"/>
        <v>34.101165964986734</v>
      </c>
    </row>
    <row r="1706" spans="1:20" x14ac:dyDescent="0.25">
      <c r="A1706">
        <f t="shared" si="476"/>
        <v>3434.091681005817</v>
      </c>
      <c r="B1706">
        <f t="shared" si="493"/>
        <v>546.55266606283203</v>
      </c>
      <c r="C1706" t="str">
        <f t="shared" si="477"/>
        <v>3.15493613428108-50.4171699932732i</v>
      </c>
      <c r="D1706" t="str">
        <f t="shared" si="478"/>
        <v>3.47812303725069-29.1223944664814i</v>
      </c>
      <c r="E1706" t="str">
        <f t="shared" si="479"/>
        <v>162.469384331048+0.408663332799135i</v>
      </c>
      <c r="F1706" t="str">
        <f t="shared" si="480"/>
        <v>2.90990959364885-273.272183737885i</v>
      </c>
      <c r="G1706" t="str">
        <f t="shared" si="481"/>
        <v>0.999999891315856-0.000329672765546352i</v>
      </c>
      <c r="H1706" t="str">
        <f t="shared" si="482"/>
        <v>472.1023788239+13.1266209259764i</v>
      </c>
      <c r="I1706" t="str">
        <f t="shared" si="483"/>
        <v>33.5878791162802-873.220164559968i</v>
      </c>
      <c r="K1706" t="str">
        <f t="shared" si="484"/>
        <v>0.0105827416455316-0.000623921769756051i</v>
      </c>
      <c r="L1706" t="str">
        <f t="shared" si="485"/>
        <v>0.00025-0.860513642853956i</v>
      </c>
      <c r="M1706" t="str">
        <f t="shared" si="486"/>
        <v>0.0025-0.2277830231084i</v>
      </c>
      <c r="N1706">
        <f t="shared" si="487"/>
        <v>93.580707327260313</v>
      </c>
      <c r="O1706">
        <f t="shared" si="488"/>
        <v>34.068542324429181</v>
      </c>
      <c r="P1706" s="3">
        <f t="shared" si="489"/>
        <v>34.068542324429181</v>
      </c>
      <c r="Q1706" s="3">
        <f t="shared" si="490"/>
        <v>-86.419292672739687</v>
      </c>
      <c r="R1706">
        <f t="shared" si="491"/>
        <v>93.580707327260313</v>
      </c>
      <c r="S1706">
        <f t="shared" si="492"/>
        <v>0.54655266606283204</v>
      </c>
      <c r="T1706">
        <f t="shared" si="475"/>
        <v>34.068542324429181</v>
      </c>
    </row>
    <row r="1707" spans="1:20" x14ac:dyDescent="0.25">
      <c r="A1707">
        <f t="shared" si="476"/>
        <v>3447.1412293936392</v>
      </c>
      <c r="B1707">
        <f t="shared" si="493"/>
        <v>548.6295661938708</v>
      </c>
      <c r="C1707" t="str">
        <f t="shared" si="477"/>
        <v>3.15486086519386-50.2274386283521i</v>
      </c>
      <c r="D1707" t="str">
        <f t="shared" si="478"/>
        <v>3.47812302230544-29.0121681225547i</v>
      </c>
      <c r="E1707" t="str">
        <f t="shared" si="479"/>
        <v>162.469383605718+0.410221798326609i</v>
      </c>
      <c r="F1707" t="str">
        <f t="shared" si="480"/>
        <v>2.90990959124068-272.237687828804i</v>
      </c>
      <c r="G1707" t="str">
        <f t="shared" si="481"/>
        <v>0.999999890488287-0.000330925521781564i</v>
      </c>
      <c r="H1707" t="str">
        <f t="shared" si="482"/>
        <v>472.113922293336+13.1762475952421i</v>
      </c>
      <c r="I1707" t="str">
        <f t="shared" si="483"/>
        <v>33.5876381092499-869.93383277539i</v>
      </c>
      <c r="K1707" t="str">
        <f t="shared" si="484"/>
        <v>0.0105824213647431-0.000626270807282199i</v>
      </c>
      <c r="L1707" t="str">
        <f t="shared" si="485"/>
        <v>0.00025-0.857256069788758i</v>
      </c>
      <c r="M1707" t="str">
        <f t="shared" si="486"/>
        <v>0.0025-0.226920724355848i</v>
      </c>
      <c r="N1707">
        <f t="shared" si="487"/>
        <v>93.594112336857421</v>
      </c>
      <c r="O1707">
        <f t="shared" si="488"/>
        <v>34.035921076717763</v>
      </c>
      <c r="P1707" s="3">
        <f t="shared" si="489"/>
        <v>34.035921076717763</v>
      </c>
      <c r="Q1707" s="3">
        <f t="shared" si="490"/>
        <v>-86.405887663142579</v>
      </c>
      <c r="R1707">
        <f t="shared" si="491"/>
        <v>93.594112336857421</v>
      </c>
      <c r="S1707">
        <f t="shared" si="492"/>
        <v>0.54862956619387082</v>
      </c>
      <c r="T1707">
        <f t="shared" si="475"/>
        <v>34.035921076717763</v>
      </c>
    </row>
    <row r="1708" spans="1:20" x14ac:dyDescent="0.25">
      <c r="A1708">
        <f t="shared" si="476"/>
        <v>3460.2403660653354</v>
      </c>
      <c r="B1708">
        <f t="shared" si="493"/>
        <v>550.71435854540755</v>
      </c>
      <c r="C1708" t="str">
        <f t="shared" si="477"/>
        <v>3.15478502849663-50.0384297228127i</v>
      </c>
      <c r="D1708" t="str">
        <f t="shared" si="478"/>
        <v>3.47812300724643-28.9023591284062i</v>
      </c>
      <c r="E1708" t="str">
        <f t="shared" si="479"/>
        <v>162.469382881512+0.411786249005872i</v>
      </c>
      <c r="F1708" t="str">
        <f t="shared" si="480"/>
        <v>2.9099095888142-271.20710815026i</v>
      </c>
      <c r="G1708" t="str">
        <f t="shared" si="481"/>
        <v>0.999999889654417-0.000332183038487337i</v>
      </c>
      <c r="H1708" t="str">
        <f t="shared" si="482"/>
        <v>472.125553875368+13.2260599166578i</v>
      </c>
      <c r="I1708" t="str">
        <f t="shared" si="483"/>
        <v>33.5873952401542-866.660015754673i</v>
      </c>
      <c r="K1708" t="str">
        <f t="shared" si="484"/>
        <v>0.010582098667911-0.000628628522496138i</v>
      </c>
      <c r="L1708" t="str">
        <f t="shared" si="485"/>
        <v>0.00025-0.854010828639928i</v>
      </c>
      <c r="M1708" t="str">
        <f t="shared" si="486"/>
        <v>0.0025-0.226061689934099i</v>
      </c>
      <c r="N1708">
        <f t="shared" si="487"/>
        <v>93.607566008421671</v>
      </c>
      <c r="O1708">
        <f t="shared" si="488"/>
        <v>34.003302239392475</v>
      </c>
      <c r="P1708" s="3">
        <f t="shared" si="489"/>
        <v>34.003302239392475</v>
      </c>
      <c r="Q1708" s="3">
        <f t="shared" si="490"/>
        <v>-86.392433991578329</v>
      </c>
      <c r="R1708">
        <f t="shared" si="491"/>
        <v>93.607566008421671</v>
      </c>
      <c r="S1708">
        <f t="shared" si="492"/>
        <v>0.55071435854540751</v>
      </c>
      <c r="T1708">
        <f t="shared" ref="T1708:T1771" si="494">P1708</f>
        <v>34.003302239392475</v>
      </c>
    </row>
    <row r="1709" spans="1:20" x14ac:dyDescent="0.25">
      <c r="A1709">
        <f t="shared" ref="A1709:A1772" si="495">2*PI()*B1709</f>
        <v>3473.3892794563835</v>
      </c>
      <c r="B1709">
        <f t="shared" si="493"/>
        <v>552.80707310788011</v>
      </c>
      <c r="C1709" t="str">
        <f t="shared" ref="C1709:C1772" si="496">IMPRODUCT(D1709,E1709,$C$40,,K1709,$C$41)</f>
        <v>3.15470861995102-49.8501405568015i</v>
      </c>
      <c r="D1709" t="str">
        <f t="shared" ref="D1709:D1772" si="497">IMDIV(IMPRODUCT($C$37,$C$38,COMPLEX(1,A1709/$C$38)),IMSUM(-1*A1709*A1709/$C$39,COMPLEX(0,1*A1709)))</f>
        <v>3.47812299207272-28.792965904397i</v>
      </c>
      <c r="E1709" t="str">
        <f t="shared" ref="E1709:E1772" si="498">IMDIV(IMPRODUCT(IMSUM(F1709,G1709),$C$29,H1709),IMSUM(1,I1709))</f>
        <v>162.469382158536+0.413356708292386i</v>
      </c>
      <c r="F1709" t="str">
        <f t="shared" ref="F1709:F1772" si="499">IMDIV(IMPRODUCT($C$14,$C$15,COMPLEX(1,A1709/$C$15)),IMSUM(-1*A1709*A1709/$C$16,COMPLEX(0,A1709)))</f>
        <v>2.90990958636926-270.180429877018i</v>
      </c>
      <c r="G1709" t="str">
        <f t="shared" ref="G1709:G1772" si="500">IMDIV(1,COMPLEX(1,A1709*$C$9*$C$10))</f>
        <v>0.999999888814197-0.000333445333753422i</v>
      </c>
      <c r="H1709" t="str">
        <f t="shared" ref="H1709:H1772" si="501">IMDIV($C$3,IMSUM(K1709,COMPLEX(0,$C$28*A1709)))</f>
        <v>472.137274244208+13.276058561856i</v>
      </c>
      <c r="I1709" t="str">
        <f t="shared" ref="I1709:I1772" si="502">IMPRODUCT(F1709,$C$29,H1709,$C$31)</f>
        <v>33.5871504944006-863.398666408268i</v>
      </c>
      <c r="K1709" t="str">
        <f t="shared" ref="K1709:K1772" si="503">IF($C$26&lt;=0,IMDIV(1,IMSUM(IMDIV(1,L1709),1/$C$18)),IMDIV(1,IMSUM(IMDIV(1,L1709),1/$C$18,IMDIV(1,M1709))))</f>
        <v>0.0105817735369834-0.000630994945557271i</v>
      </c>
      <c r="L1709" t="str">
        <f t="shared" ref="L1709:L1772" si="504">IMSUM($C$21/$C$22,IMDIV(1,COMPLEX(0,$C$20*$C$22*A1709)))</f>
        <v>0.00025-0.850777872723579i</v>
      </c>
      <c r="M1709" t="str">
        <f t="shared" ref="M1709:M1772" si="505">IMSUM($C$25/$C$26,IMDIV(1,COMPLEX(0,$C$24*$C$26*A1709)))</f>
        <v>0.0025-0.225205907485653i</v>
      </c>
      <c r="N1709">
        <f t="shared" ref="N1709:N1772" si="506">ABS(R1709)</f>
        <v>93.621068501393168</v>
      </c>
      <c r="O1709">
        <f t="shared" ref="O1709:O1772" si="507">ABS(P1709)</f>
        <v>33.970685830116878</v>
      </c>
      <c r="P1709" s="3">
        <f t="shared" ref="P1709:P1772" si="508">20*LOG10(IMABS(C1709))</f>
        <v>33.970685830116878</v>
      </c>
      <c r="Q1709" s="3">
        <f t="shared" ref="Q1709:Q1772" si="509">IMARGUMENT(C1709)*180/PI()</f>
        <v>-86.378931498606832</v>
      </c>
      <c r="R1709">
        <f t="shared" ref="R1709:R1772" si="510">IF(Q1709&lt;0,Q1709+180,Q1709-180)</f>
        <v>93.621068501393168</v>
      </c>
      <c r="S1709">
        <f t="shared" ref="S1709:S1772" si="511">B1709/1000</f>
        <v>0.55280707310788013</v>
      </c>
      <c r="T1709">
        <f t="shared" si="494"/>
        <v>33.970685830116878</v>
      </c>
    </row>
    <row r="1710" spans="1:20" x14ac:dyDescent="0.25">
      <c r="A1710">
        <f t="shared" si="495"/>
        <v>3486.5881587183185</v>
      </c>
      <c r="B1710">
        <f t="shared" ref="B1710:B1773" si="512">B1709*(1+B$42)</f>
        <v>554.90773998569011</v>
      </c>
      <c r="C1710" t="str">
        <f t="shared" si="496"/>
        <v>3.15463163528792-49.6625684208076i</v>
      </c>
      <c r="D1710" t="str">
        <f t="shared" si="497"/>
        <v>3.47812297678349-28.6839868768684i</v>
      </c>
      <c r="E1710" t="str">
        <f t="shared" si="498"/>
        <v>162.469381436905+0.414933199738642i</v>
      </c>
      <c r="F1710" t="str">
        <f t="shared" si="499"/>
        <v>2.90990958390564-269.157638239964i</v>
      </c>
      <c r="G1710" t="str">
        <f t="shared" si="500"/>
        <v>0.999999887967579-0.000334712425738312i</v>
      </c>
      <c r="H1710" t="str">
        <f t="shared" si="501"/>
        <v>472.149084079264+13.3262442046285i</v>
      </c>
      <c r="I1710" t="str">
        <f t="shared" si="502"/>
        <v>33.5869038572802-860.149737826052i</v>
      </c>
      <c r="K1710" t="str">
        <f t="shared" si="503"/>
        <v>0.0105814459537759-0.000633370106707942i</v>
      </c>
      <c r="L1710" t="str">
        <f t="shared" si="504"/>
        <v>0.00025-0.847557155532554i</v>
      </c>
      <c r="M1710" t="str">
        <f t="shared" si="505"/>
        <v>0.0025-0.224353364699794i</v>
      </c>
      <c r="N1710">
        <f t="shared" si="506"/>
        <v>93.634619975537717</v>
      </c>
      <c r="O1710">
        <f t="shared" si="507"/>
        <v>33.938071866678577</v>
      </c>
      <c r="P1710" s="3">
        <f t="shared" si="508"/>
        <v>33.938071866678577</v>
      </c>
      <c r="Q1710" s="3">
        <f t="shared" si="509"/>
        <v>-86.365380024462283</v>
      </c>
      <c r="R1710">
        <f t="shared" si="510"/>
        <v>93.634619975537717</v>
      </c>
      <c r="S1710">
        <f t="shared" si="511"/>
        <v>0.5549077399856901</v>
      </c>
      <c r="T1710">
        <f t="shared" si="494"/>
        <v>33.938071866678577</v>
      </c>
    </row>
    <row r="1711" spans="1:20" x14ac:dyDescent="0.25">
      <c r="A1711">
        <f t="shared" si="495"/>
        <v>3499.8371937214479</v>
      </c>
      <c r="B1711">
        <f t="shared" si="512"/>
        <v>557.01638939763575</v>
      </c>
      <c r="C1711" t="str">
        <f t="shared" si="496"/>
        <v>3.15455407020682-49.4757106156261i</v>
      </c>
      <c r="D1711" t="str">
        <f t="shared" si="497"/>
        <v>3.47812296137785-28.5754204781209i</v>
      </c>
      <c r="E1711" t="str">
        <f t="shared" si="498"/>
        <v>162.469380716732+0.416515746994616i</v>
      </c>
      <c r="F1711" t="str">
        <f t="shared" si="499"/>
        <v>2.90990958142331-268.1387185259i</v>
      </c>
      <c r="G1711" t="str">
        <f t="shared" si="500"/>
        <v>0.999999887114515-0.0003359843326695i</v>
      </c>
      <c r="H1711" t="str">
        <f t="shared" si="501"/>
        <v>472.160984065156+13.376617520929i</v>
      </c>
      <c r="I1711" t="str">
        <f t="shared" si="502"/>
        <v>33.5866553139661-856.913183276639i</v>
      </c>
      <c r="K1711" t="str">
        <f t="shared" si="503"/>
        <v>0.0105811158999712-0.000635754036273411i</v>
      </c>
      <c r="L1711" t="str">
        <f t="shared" si="504"/>
        <v>0.00025-0.844348630735757i</v>
      </c>
      <c r="M1711" t="str">
        <f t="shared" si="505"/>
        <v>0.0025-0.223504049312407i</v>
      </c>
      <c r="N1711">
        <f t="shared" si="506"/>
        <v>93.648220590944263</v>
      </c>
      <c r="O1711">
        <f t="shared" si="507"/>
        <v>33.905460366990411</v>
      </c>
      <c r="P1711" s="3">
        <f t="shared" si="508"/>
        <v>33.905460366990411</v>
      </c>
      <c r="Q1711" s="3">
        <f t="shared" si="509"/>
        <v>-86.351779409055737</v>
      </c>
      <c r="R1711">
        <f t="shared" si="510"/>
        <v>93.648220590944263</v>
      </c>
      <c r="S1711">
        <f t="shared" si="511"/>
        <v>0.55701638939763576</v>
      </c>
      <c r="T1711">
        <f t="shared" si="494"/>
        <v>33.905460366990411</v>
      </c>
    </row>
    <row r="1712" spans="1:20" x14ac:dyDescent="0.25">
      <c r="A1712">
        <f t="shared" si="495"/>
        <v>3513.1365750575897</v>
      </c>
      <c r="B1712">
        <f t="shared" si="512"/>
        <v>559.13305167734677</v>
      </c>
      <c r="C1712" t="str">
        <f t="shared" si="496"/>
        <v>3.15447592037581-49.2895644523164i</v>
      </c>
      <c r="D1712" t="str">
        <f t="shared" si="497"/>
        <v>3.4781229458549-28.4672651463903i</v>
      </c>
      <c r="E1712" t="str">
        <f t="shared" si="498"/>
        <v>162.469379998134+0.418104373808454i</v>
      </c>
      <c r="F1712" t="str">
        <f t="shared" si="499"/>
        <v>2.90990957892209-267.123656077323i</v>
      </c>
      <c r="G1712" t="str">
        <f t="shared" si="500"/>
        <v>0.999999886254956-0.000337261072843749i</v>
      </c>
      <c r="H1712" t="str">
        <f t="shared" si="501"/>
        <v>472.172974891778+13.427179188877i</v>
      </c>
      <c r="I1712" t="str">
        <f t="shared" si="502"/>
        <v>33.5864048495111-853.688956206714i</v>
      </c>
      <c r="K1712" t="str">
        <f t="shared" si="503"/>
        <v>0.0105807833571177-0.000638146764661805i</v>
      </c>
      <c r="L1712" t="str">
        <f t="shared" si="504"/>
        <v>0.00025-0.841152252177483i</v>
      </c>
      <c r="M1712" t="str">
        <f t="shared" si="505"/>
        <v>0.0025-0.222657949105805i</v>
      </c>
      <c r="N1712">
        <f t="shared" si="506"/>
        <v>93.661870508023682</v>
      </c>
      <c r="O1712">
        <f t="shared" si="507"/>
        <v>33.872851349090794</v>
      </c>
      <c r="P1712" s="3">
        <f t="shared" si="508"/>
        <v>33.872851349090794</v>
      </c>
      <c r="Q1712" s="3">
        <f t="shared" si="509"/>
        <v>-86.338129491976318</v>
      </c>
      <c r="R1712">
        <f t="shared" si="510"/>
        <v>93.661870508023682</v>
      </c>
      <c r="S1712">
        <f t="shared" si="511"/>
        <v>0.55913305167734673</v>
      </c>
      <c r="T1712">
        <f t="shared" si="494"/>
        <v>33.872851349090794</v>
      </c>
    </row>
    <row r="1713" spans="1:20" x14ac:dyDescent="0.25">
      <c r="A1713">
        <f t="shared" si="495"/>
        <v>3526.4864940428083</v>
      </c>
      <c r="B1713">
        <f t="shared" si="512"/>
        <v>561.2577572737207</v>
      </c>
      <c r="C1713" t="str">
        <f t="shared" si="496"/>
        <v>3.15439718143124-49.1041272521643i</v>
      </c>
      <c r="D1713" t="str">
        <f t="shared" si="497"/>
        <v>3.47812293021372-28.3595193258257i</v>
      </c>
      <c r="E1713" t="str">
        <f t="shared" si="498"/>
        <v>162.469379281229+0.419699104026693i</v>
      </c>
      <c r="F1713" t="str">
        <f t="shared" si="499"/>
        <v>2.90990957640181-266.112436292218i</v>
      </c>
      <c r="G1713" t="str">
        <f t="shared" si="500"/>
        <v>0.999999885388851-0.000338542664627342i</v>
      </c>
      <c r="H1713" t="str">
        <f t="shared" si="501"/>
        <v>472.185057254327+13.4779298887613i</v>
      </c>
      <c r="I1713" t="str">
        <f t="shared" si="502"/>
        <v>33.5861524488478-850.477010240357i</v>
      </c>
      <c r="K1713" t="str">
        <f t="shared" si="503"/>
        <v>0.0105804483066288-0.000640548322364074i</v>
      </c>
      <c r="L1713" t="str">
        <f t="shared" si="504"/>
        <v>0.00025-0.83796797387675i</v>
      </c>
      <c r="M1713" t="str">
        <f t="shared" si="505"/>
        <v>0.0025-0.221815051908552i</v>
      </c>
      <c r="N1713">
        <f t="shared" si="506"/>
        <v>93.675569887506569</v>
      </c>
      <c r="O1713">
        <f t="shared" si="507"/>
        <v>33.840244831144673</v>
      </c>
      <c r="P1713" s="3">
        <f t="shared" si="508"/>
        <v>33.840244831144673</v>
      </c>
      <c r="Q1713" s="3">
        <f t="shared" si="509"/>
        <v>-86.324430112493431</v>
      </c>
      <c r="R1713">
        <f t="shared" si="510"/>
        <v>93.675569887506569</v>
      </c>
      <c r="S1713">
        <f t="shared" si="511"/>
        <v>0.56125775727372074</v>
      </c>
      <c r="T1713">
        <f t="shared" si="494"/>
        <v>33.840244831144673</v>
      </c>
    </row>
    <row r="1714" spans="1:20" x14ac:dyDescent="0.25">
      <c r="A1714">
        <f t="shared" si="495"/>
        <v>3539.8871427201711</v>
      </c>
      <c r="B1714">
        <f t="shared" si="512"/>
        <v>563.39053675136086</v>
      </c>
      <c r="C1714" t="str">
        <f t="shared" si="496"/>
        <v>3.15431784897782-48.9193963466453i</v>
      </c>
      <c r="D1714" t="str">
        <f t="shared" si="497"/>
        <v>3.47812291445348-28.2521814664675i</v>
      </c>
      <c r="E1714" t="str">
        <f t="shared" si="498"/>
        <v>162.469378566139+0.421299961594875i</v>
      </c>
      <c r="F1714" t="str">
        <f t="shared" si="499"/>
        <v>2.90990957386231-265.10504462385i</v>
      </c>
      <c r="G1714" t="str">
        <f t="shared" si="500"/>
        <v>0.999999884516152-0.000339829126456356i</v>
      </c>
      <c r="H1714" t="str">
        <f t="shared" si="501"/>
        <v>472.197231853343+13.5288703030435i</v>
      </c>
      <c r="I1714" t="str">
        <f t="shared" si="502"/>
        <v>33.5858980967876-847.277299178381i</v>
      </c>
      <c r="K1714" t="str">
        <f t="shared" si="503"/>
        <v>0.010580110729782-0.000642958739953947i</v>
      </c>
      <c r="L1714" t="str">
        <f t="shared" si="504"/>
        <v>0.00025-0.834795750026648i</v>
      </c>
      <c r="M1714" t="str">
        <f t="shared" si="505"/>
        <v>0.0025-0.22097534559529i</v>
      </c>
      <c r="N1714">
        <f t="shared" si="506"/>
        <v>93.689318890441726</v>
      </c>
      <c r="O1714">
        <f t="shared" si="507"/>
        <v>33.807640831444658</v>
      </c>
      <c r="P1714" s="3">
        <f t="shared" si="508"/>
        <v>33.807640831444658</v>
      </c>
      <c r="Q1714" s="3">
        <f t="shared" si="509"/>
        <v>-86.310681109558274</v>
      </c>
      <c r="R1714">
        <f t="shared" si="510"/>
        <v>93.689318890441726</v>
      </c>
      <c r="S1714">
        <f t="shared" si="511"/>
        <v>0.56339053675136086</v>
      </c>
      <c r="T1714">
        <f t="shared" si="494"/>
        <v>33.807640831444658</v>
      </c>
    </row>
    <row r="1715" spans="1:20" x14ac:dyDescent="0.25">
      <c r="A1715">
        <f t="shared" si="495"/>
        <v>3553.3387138625076</v>
      </c>
      <c r="B1715">
        <f t="shared" si="512"/>
        <v>565.53142079101599</v>
      </c>
      <c r="C1715" t="str">
        <f t="shared" si="496"/>
        <v>3.15423791858792-48.735369077383i</v>
      </c>
      <c r="D1715" t="str">
        <f t="shared" si="497"/>
        <v>3.47812289857323-28.1452500242244i</v>
      </c>
      <c r="E1715" t="str">
        <f t="shared" si="498"/>
        <v>162.469377852989+0.422906970557896i</v>
      </c>
      <c r="F1715" t="str">
        <f t="shared" si="499"/>
        <v>2.90990957130352-264.10146658055i</v>
      </c>
      <c r="G1715" t="str">
        <f t="shared" si="500"/>
        <v>0.999999883636807-0.000341120476836928i</v>
      </c>
      <c r="H1715" t="str">
        <f t="shared" si="501"/>
        <v>472.209499394762+13.5800011163612i</v>
      </c>
      <c r="I1715" t="str">
        <f t="shared" si="502"/>
        <v>33.5856417780193-844.089776997669i</v>
      </c>
      <c r="K1715" t="str">
        <f t="shared" si="503"/>
        <v>0.0105797706077177-0.000645378048087874i</v>
      </c>
      <c r="L1715" t="str">
        <f t="shared" si="504"/>
        <v>0.00025-0.831635534993677i</v>
      </c>
      <c r="M1715" t="str">
        <f t="shared" si="505"/>
        <v>0.0025-0.220138818086561i</v>
      </c>
      <c r="N1715">
        <f t="shared" si="506"/>
        <v>93.703117678193848</v>
      </c>
      <c r="O1715">
        <f t="shared" si="507"/>
        <v>33.775039368411292</v>
      </c>
      <c r="P1715" s="3">
        <f t="shared" si="508"/>
        <v>33.775039368411292</v>
      </c>
      <c r="Q1715" s="3">
        <f t="shared" si="509"/>
        <v>-86.296882321806152</v>
      </c>
      <c r="R1715">
        <f t="shared" si="510"/>
        <v>93.703117678193848</v>
      </c>
      <c r="S1715">
        <f t="shared" si="511"/>
        <v>0.56553142079101604</v>
      </c>
      <c r="T1715">
        <f t="shared" si="494"/>
        <v>33.775039368411292</v>
      </c>
    </row>
    <row r="1716" spans="1:20" x14ac:dyDescent="0.25">
      <c r="A1716">
        <f t="shared" si="495"/>
        <v>3566.841400975185</v>
      </c>
      <c r="B1716">
        <f t="shared" si="512"/>
        <v>567.68044019002184</v>
      </c>
      <c r="C1716" t="str">
        <f t="shared" si="496"/>
        <v>3.1541573858016-48.5520427961127i</v>
      </c>
      <c r="D1716" t="str">
        <f t="shared" si="497"/>
        <v>3.47812288257202-28.0387234608517i</v>
      </c>
      <c r="E1716" t="str">
        <f t="shared" si="498"/>
        <v>162.469377141903+0.424520155060609i</v>
      </c>
      <c r="F1716" t="str">
        <f t="shared" si="499"/>
        <v>2.90990956872521-263.101687725512i</v>
      </c>
      <c r="G1716" t="str">
        <f t="shared" si="500"/>
        <v>0.999999882750766-0.000342416734345514i</v>
      </c>
      <c r="H1716" t="str">
        <f t="shared" si="501"/>
        <v>472.22186058994+13.6313230155314i</v>
      </c>
      <c r="I1716" t="str">
        <f t="shared" si="502"/>
        <v>33.5853834771075-840.914397850506i</v>
      </c>
      <c r="K1716" t="str">
        <f t="shared" si="503"/>
        <v>0.0105794279214386-0.000647806277504978i</v>
      </c>
      <c r="L1716" t="str">
        <f t="shared" si="504"/>
        <v>0.00025-0.828487283317072i</v>
      </c>
      <c r="M1716" t="str">
        <f t="shared" si="505"/>
        <v>0.0025-0.219305457348636i</v>
      </c>
      <c r="N1716">
        <f t="shared" si="506"/>
        <v>93.716966412441664</v>
      </c>
      <c r="O1716">
        <f t="shared" si="507"/>
        <v>33.742440460594217</v>
      </c>
      <c r="P1716" s="3">
        <f t="shared" si="508"/>
        <v>33.742440460594217</v>
      </c>
      <c r="Q1716" s="3">
        <f t="shared" si="509"/>
        <v>-86.283033587558336</v>
      </c>
      <c r="R1716">
        <f t="shared" si="510"/>
        <v>93.716966412441664</v>
      </c>
      <c r="S1716">
        <f t="shared" si="511"/>
        <v>0.56768044019002184</v>
      </c>
      <c r="T1716">
        <f t="shared" si="494"/>
        <v>33.742440460594217</v>
      </c>
    </row>
    <row r="1717" spans="1:20" x14ac:dyDescent="0.25">
      <c r="A1717">
        <f t="shared" si="495"/>
        <v>3580.395398298891</v>
      </c>
      <c r="B1717">
        <f t="shared" si="512"/>
        <v>569.83762586274395</v>
      </c>
      <c r="C1717" t="str">
        <f t="shared" si="496"/>
        <v>3.15407624612666-48.3694148646443i</v>
      </c>
      <c r="D1717" t="str">
        <f t="shared" si="497"/>
        <v>3.47812286644902-27.9326002439292i</v>
      </c>
      <c r="E1717" t="str">
        <f t="shared" si="498"/>
        <v>162.469376433015+0.42613953934819i</v>
      </c>
      <c r="F1717" t="str">
        <f t="shared" si="499"/>
        <v>2.90990956612728-262.105693676583i</v>
      </c>
      <c r="G1717" t="str">
        <f t="shared" si="500"/>
        <v>0.999999881857979-0.00034371791762916i</v>
      </c>
      <c r="H1717" t="str">
        <f t="shared" si="501"/>
        <v>472.234316155713+13.6828366895539i</v>
      </c>
      <c r="I1717" t="str">
        <f t="shared" si="502"/>
        <v>33.5851231784928-837.751116063939i</v>
      </c>
      <c r="K1717" t="str">
        <f t="shared" si="503"/>
        <v>0.0105790826518084-0.000650243459026978i</v>
      </c>
      <c r="L1717" t="str">
        <f t="shared" si="504"/>
        <v>0.00025-0.825350949708183i</v>
      </c>
      <c r="M1717" t="str">
        <f t="shared" si="505"/>
        <v>0.0025-0.218475251393342i</v>
      </c>
      <c r="N1717">
        <f t="shared" si="506"/>
        <v>93.730865255176298</v>
      </c>
      <c r="O1717">
        <f t="shared" si="507"/>
        <v>33.709844126673197</v>
      </c>
      <c r="P1717" s="3">
        <f t="shared" si="508"/>
        <v>33.709844126673197</v>
      </c>
      <c r="Q1717" s="3">
        <f t="shared" si="509"/>
        <v>-86.269134744823702</v>
      </c>
      <c r="R1717">
        <f t="shared" si="510"/>
        <v>93.730865255176298</v>
      </c>
      <c r="S1717">
        <f t="shared" si="511"/>
        <v>0.569837625862744</v>
      </c>
      <c r="T1717">
        <f t="shared" si="494"/>
        <v>33.709844126673197</v>
      </c>
    </row>
    <row r="1718" spans="1:20" x14ac:dyDescent="0.25">
      <c r="A1718">
        <f t="shared" si="495"/>
        <v>3594.0009008124271</v>
      </c>
      <c r="B1718">
        <f t="shared" si="512"/>
        <v>572.00300884102239</v>
      </c>
      <c r="C1718" t="str">
        <f t="shared" si="496"/>
        <v>3.15399449503765-48.1874826548196i</v>
      </c>
      <c r="D1718" t="str">
        <f t="shared" si="497"/>
        <v>3.47812285020324-27.8268788468385i</v>
      </c>
      <c r="E1718" t="str">
        <f t="shared" si="498"/>
        <v>162.469375726454+0.427765147766634i</v>
      </c>
      <c r="F1718" t="str">
        <f t="shared" si="499"/>
        <v>2.90990956350956-261.113470106052i</v>
      </c>
      <c r="G1718" t="str">
        <f t="shared" si="500"/>
        <v>0.999999880958394-0.000345024045405772i</v>
      </c>
      <c r="H1718" t="str">
        <f t="shared" si="501"/>
        <v>472.246866814432+13.7345428296154i</v>
      </c>
      <c r="I1718" t="str">
        <f t="shared" si="502"/>
        <v>33.5848608664914-834.599886139095i</v>
      </c>
      <c r="K1718" t="str">
        <f t="shared" si="503"/>
        <v>0.0105787347795509-0.000652689623558151i</v>
      </c>
      <c r="L1718" t="str">
        <f t="shared" si="504"/>
        <v>0.00025-0.822226489049787i</v>
      </c>
      <c r="M1718" t="str">
        <f t="shared" si="505"/>
        <v>0.0025-0.217648188277885i</v>
      </c>
      <c r="N1718">
        <f t="shared" si="506"/>
        <v>93.744814368698556</v>
      </c>
      <c r="O1718">
        <f t="shared" si="507"/>
        <v>33.677250385458102</v>
      </c>
      <c r="P1718" s="3">
        <f t="shared" si="508"/>
        <v>33.677250385458102</v>
      </c>
      <c r="Q1718" s="3">
        <f t="shared" si="509"/>
        <v>-86.255185631301444</v>
      </c>
      <c r="R1718">
        <f t="shared" si="510"/>
        <v>93.744814368698556</v>
      </c>
      <c r="S1718">
        <f t="shared" si="511"/>
        <v>0.5720030088410224</v>
      </c>
      <c r="T1718">
        <f t="shared" si="494"/>
        <v>33.677250385458102</v>
      </c>
    </row>
    <row r="1719" spans="1:20" x14ac:dyDescent="0.25">
      <c r="A1719">
        <f t="shared" si="495"/>
        <v>3607.6581042355137</v>
      </c>
      <c r="B1719">
        <f t="shared" si="512"/>
        <v>574.17662027461824</v>
      </c>
      <c r="C1719" t="str">
        <f t="shared" si="496"/>
        <v>3.15391212797646-48.00624354848i</v>
      </c>
      <c r="D1719" t="str">
        <f t="shared" si="497"/>
        <v>3.47812283383375-27.7215577487422i</v>
      </c>
      <c r="E1719" t="str">
        <f t="shared" si="498"/>
        <v>162.469375022354+0.429397004763358i</v>
      </c>
      <c r="F1719" t="str">
        <f t="shared" si="499"/>
        <v>2.90990956087191-260.125002740451i</v>
      </c>
      <c r="G1719" t="str">
        <f t="shared" si="500"/>
        <v>0.999999880051959-0.000346335136464383i</v>
      </c>
      <c r="H1719" t="str">
        <f t="shared" si="501"/>
        <v>472.259513294+13.7864421290904i</v>
      </c>
      <c r="I1719" t="str">
        <f t="shared" si="502"/>
        <v>33.58459652529-831.460662750543i</v>
      </c>
      <c r="K1719" t="str">
        <f t="shared" si="503"/>
        <v>0.0105783842852493-0.000655144802085221i</v>
      </c>
      <c r="L1719" t="str">
        <f t="shared" si="504"/>
        <v>0.00025-0.819113856395486i</v>
      </c>
      <c r="M1719" t="str">
        <f t="shared" si="505"/>
        <v>0.0025-0.216824256104688i</v>
      </c>
      <c r="N1719">
        <f t="shared" si="506"/>
        <v>93.758813915617466</v>
      </c>
      <c r="O1719">
        <f t="shared" si="507"/>
        <v>33.644659255890737</v>
      </c>
      <c r="P1719" s="3">
        <f t="shared" si="508"/>
        <v>33.644659255890737</v>
      </c>
      <c r="Q1719" s="3">
        <f t="shared" si="509"/>
        <v>-86.241186084382534</v>
      </c>
      <c r="R1719">
        <f t="shared" si="510"/>
        <v>93.758813915617466</v>
      </c>
      <c r="S1719">
        <f t="shared" si="511"/>
        <v>0.57417662027461824</v>
      </c>
      <c r="T1719">
        <f t="shared" si="494"/>
        <v>33.644659255890737</v>
      </c>
    </row>
    <row r="1720" spans="1:20" x14ac:dyDescent="0.25">
      <c r="A1720">
        <f t="shared" si="495"/>
        <v>3621.367205031609</v>
      </c>
      <c r="B1720">
        <f t="shared" si="512"/>
        <v>576.35849143166183</v>
      </c>
      <c r="C1720" t="str">
        <f t="shared" si="496"/>
        <v>3.15382914035162-47.825694937425i</v>
      </c>
      <c r="D1720" t="str">
        <f t="shared" si="497"/>
        <v>3.47812281733961-27.6166354345605i</v>
      </c>
      <c r="E1720" t="str">
        <f t="shared" si="498"/>
        <v>162.469374320856+0.431035134887403i</v>
      </c>
      <c r="F1720" t="str">
        <f t="shared" si="499"/>
        <v>2.90990955821418-259.140277360344i</v>
      </c>
      <c r="G1720" t="str">
        <f t="shared" si="500"/>
        <v>0.999999879138622-0.000347651209665425i</v>
      </c>
      <c r="H1720" t="str">
        <f t="shared" si="501"/>
        <v>472.272256327928+13.8385352835471i</v>
      </c>
      <c r="I1720" t="str">
        <f t="shared" si="502"/>
        <v>33.5843301389497-828.333400745641i</v>
      </c>
      <c r="K1720" t="str">
        <f t="shared" si="503"/>
        <v>0.0105780311493448-0.00065760902567733i</v>
      </c>
      <c r="L1720" t="str">
        <f t="shared" si="504"/>
        <v>0.00025-0.816013006969003i</v>
      </c>
      <c r="M1720" t="str">
        <f t="shared" si="505"/>
        <v>0.0025-0.216003443021207i</v>
      </c>
      <c r="N1720">
        <f t="shared" si="506"/>
        <v>93.772864058847858</v>
      </c>
      <c r="O1720">
        <f t="shared" si="507"/>
        <v>33.612070757045004</v>
      </c>
      <c r="P1720" s="3">
        <f t="shared" si="508"/>
        <v>33.612070757045004</v>
      </c>
      <c r="Q1720" s="3">
        <f t="shared" si="509"/>
        <v>-86.227135941152142</v>
      </c>
      <c r="R1720">
        <f t="shared" si="510"/>
        <v>93.772864058847858</v>
      </c>
      <c r="S1720">
        <f t="shared" si="511"/>
        <v>0.57635849143166185</v>
      </c>
      <c r="T1720">
        <f t="shared" si="494"/>
        <v>33.612070757045004</v>
      </c>
    </row>
    <row r="1721" spans="1:20" x14ac:dyDescent="0.25">
      <c r="A1721">
        <f t="shared" si="495"/>
        <v>3635.1284004107292</v>
      </c>
      <c r="B1721">
        <f t="shared" si="512"/>
        <v>578.54865369910215</v>
      </c>
      <c r="C1721" t="str">
        <f t="shared" si="496"/>
        <v>3.15374552753823-47.6458342233759i</v>
      </c>
      <c r="D1721" t="str">
        <f t="shared" si="497"/>
        <v>3.4781228007199-27.512110394951i</v>
      </c>
      <c r="E1721" t="str">
        <f t="shared" si="498"/>
        <v>162.469373622098+0.432679562790259i</v>
      </c>
      <c r="F1721" t="str">
        <f t="shared" si="499"/>
        <v>2.90990955553622-258.159279800126i</v>
      </c>
      <c r="G1721" t="str">
        <f t="shared" si="500"/>
        <v>0.99999987821833-0.000348972283940997i</v>
      </c>
      <c r="H1721" t="str">
        <f t="shared" si="501"/>
        <v>472.285096655367+13.8908229907488i</v>
      </c>
      <c r="I1721" t="str">
        <f t="shared" si="502"/>
        <v>33.5840616914022-825.218055143884i</v>
      </c>
      <c r="K1721" t="str">
        <f t="shared" si="503"/>
        <v>0.0105776753521359-0.000660082325485927i</v>
      </c>
      <c r="L1721" t="str">
        <f t="shared" si="504"/>
        <v>0.00025-0.812923896163584i</v>
      </c>
      <c r="M1721" t="str">
        <f t="shared" si="505"/>
        <v>0.0025-0.215185737219772i</v>
      </c>
      <c r="N1721">
        <f t="shared" si="506"/>
        <v>93.78696496160822</v>
      </c>
      <c r="O1721">
        <f t="shared" si="507"/>
        <v>33.579484908127988</v>
      </c>
      <c r="P1721" s="3">
        <f t="shared" si="508"/>
        <v>33.579484908127988</v>
      </c>
      <c r="Q1721" s="3">
        <f t="shared" si="509"/>
        <v>-86.21303503839178</v>
      </c>
      <c r="R1721">
        <f t="shared" si="510"/>
        <v>93.78696496160822</v>
      </c>
      <c r="S1721">
        <f t="shared" si="511"/>
        <v>0.57854865369910213</v>
      </c>
      <c r="T1721">
        <f t="shared" si="494"/>
        <v>33.579484908127988</v>
      </c>
    </row>
    <row r="1722" spans="1:20" x14ac:dyDescent="0.25">
      <c r="A1722">
        <f t="shared" si="495"/>
        <v>3648.9418883322901</v>
      </c>
      <c r="B1722">
        <f t="shared" si="512"/>
        <v>580.74713858315874</v>
      </c>
      <c r="C1722" t="str">
        <f t="shared" si="496"/>
        <v>3.15366128487759-47.4666588179379i</v>
      </c>
      <c r="D1722" t="str">
        <f t="shared" si="497"/>
        <v>3.47812278397361-27.4079811262858i</v>
      </c>
      <c r="E1722" t="str">
        <f t="shared" si="498"/>
        <v>162.469372926224+0.434330313226172i</v>
      </c>
      <c r="F1722" t="str">
        <f t="shared" si="499"/>
        <v>2.90990955283787-257.181995947819i</v>
      </c>
      <c r="G1722" t="str">
        <f t="shared" si="500"/>
        <v>0.999999877291031-0.000350298378295142i</v>
      </c>
      <c r="H1722" t="str">
        <f t="shared" si="501"/>
        <v>472.298035021159+13.9433059506575i</v>
      </c>
      <c r="I1722" t="str">
        <f t="shared" si="502"/>
        <v>33.5837911664489-822.114581136268i</v>
      </c>
      <c r="K1722" t="str">
        <f t="shared" si="503"/>
        <v>0.0105773168737773-0.000662564732744698i</v>
      </c>
      <c r="L1722" t="str">
        <f t="shared" si="504"/>
        <v>0.00025-0.809846479541324i</v>
      </c>
      <c r="M1722" t="str">
        <f t="shared" si="505"/>
        <v>0.0025-0.21437112693741i</v>
      </c>
      <c r="N1722">
        <f t="shared" si="506"/>
        <v>93.801116787418536</v>
      </c>
      <c r="O1722">
        <f t="shared" si="507"/>
        <v>33.546901728480712</v>
      </c>
      <c r="P1722" s="3">
        <f t="shared" si="508"/>
        <v>33.546901728480712</v>
      </c>
      <c r="Q1722" s="3">
        <f t="shared" si="509"/>
        <v>-86.198883212581464</v>
      </c>
      <c r="R1722">
        <f t="shared" si="510"/>
        <v>93.801116787418536</v>
      </c>
      <c r="S1722">
        <f t="shared" si="511"/>
        <v>0.58074713858315874</v>
      </c>
      <c r="T1722">
        <f t="shared" si="494"/>
        <v>33.546901728480712</v>
      </c>
    </row>
    <row r="1723" spans="1:20" x14ac:dyDescent="0.25">
      <c r="A1723">
        <f t="shared" si="495"/>
        <v>3662.8078675079528</v>
      </c>
      <c r="B1723">
        <f t="shared" si="512"/>
        <v>582.95397770977479</v>
      </c>
      <c r="C1723" t="str">
        <f t="shared" si="496"/>
        <v>3.15357640767723-47.2881661425641i</v>
      </c>
      <c r="D1723" t="str">
        <f t="shared" si="497"/>
        <v>3.47812276709982-27.3042461306305i</v>
      </c>
      <c r="E1723" t="str">
        <f t="shared" si="498"/>
        <v>162.469372233382+0.435987411052507i</v>
      </c>
      <c r="F1723" t="str">
        <f t="shared" si="499"/>
        <v>2.90990955011895-256.208411744866i</v>
      </c>
      <c r="G1723" t="str">
        <f t="shared" si="500"/>
        <v>0.999999876356671-0.000351629511804114i</v>
      </c>
      <c r="H1723" t="str">
        <f t="shared" si="501"/>
        <v>472.311072175874+13.995984865437i</v>
      </c>
      <c r="I1723" t="str">
        <f t="shared" si="502"/>
        <v>33.5835185477604-819.022934084622i</v>
      </c>
      <c r="K1723" t="str">
        <f t="shared" si="503"/>
        <v>0.010576955694279-0.00066505627876948i</v>
      </c>
      <c r="L1723" t="str">
        <f t="shared" si="504"/>
        <v>0.00025-0.806780712832563i</v>
      </c>
      <c r="M1723" t="str">
        <f t="shared" si="505"/>
        <v>0.0025-0.213559600455678i</v>
      </c>
      <c r="N1723">
        <f t="shared" si="506"/>
        <v>93.815319700097987</v>
      </c>
      <c r="O1723">
        <f t="shared" si="507"/>
        <v>33.514321237579232</v>
      </c>
      <c r="P1723" s="3">
        <f t="shared" si="508"/>
        <v>33.514321237579232</v>
      </c>
      <c r="Q1723" s="3">
        <f t="shared" si="509"/>
        <v>-86.184680299902013</v>
      </c>
      <c r="R1723">
        <f t="shared" si="510"/>
        <v>93.815319700097987</v>
      </c>
      <c r="S1723">
        <f t="shared" si="511"/>
        <v>0.58295397770977475</v>
      </c>
      <c r="T1723">
        <f t="shared" si="494"/>
        <v>33.514321237579232</v>
      </c>
    </row>
    <row r="1724" spans="1:20" x14ac:dyDescent="0.25">
      <c r="A1724">
        <f t="shared" si="495"/>
        <v>3676.7265374044832</v>
      </c>
      <c r="B1724">
        <f t="shared" si="512"/>
        <v>585.16920282507192</v>
      </c>
      <c r="C1724" t="str">
        <f t="shared" si="496"/>
        <v>3.15349089121043-47.1103536285152i</v>
      </c>
      <c r="D1724" t="str">
        <f t="shared" si="497"/>
        <v>3.47812275009756-27.2009039157222i</v>
      </c>
      <c r="E1724" t="str">
        <f t="shared" si="498"/>
        <v>162.469371543718+0.437650881230534i</v>
      </c>
      <c r="F1724" t="str">
        <f t="shared" si="499"/>
        <v>2.90990954737937-255.238513185931i</v>
      </c>
      <c r="G1724" t="str">
        <f t="shared" si="500"/>
        <v>0.999999875415197-0.000352965703616662i</v>
      </c>
      <c r="H1724" t="str">
        <f t="shared" si="501"/>
        <v>472.324208875861+14.0488604394555i</v>
      </c>
      <c r="I1724" t="str">
        <f t="shared" si="502"/>
        <v>33.5832438188749-815.943069520987i</v>
      </c>
      <c r="K1724" t="str">
        <f t="shared" si="503"/>
        <v>0.0105765917935052-0.000667556994958161i</v>
      </c>
      <c r="L1724" t="str">
        <f t="shared" si="504"/>
        <v>0.00025-0.803726551935207i</v>
      </c>
      <c r="M1724" t="str">
        <f t="shared" si="505"/>
        <v>0.0025-0.212751146100497i</v>
      </c>
      <c r="N1724">
        <f t="shared" si="506"/>
        <v>93.829573863762874</v>
      </c>
      <c r="O1724">
        <f t="shared" si="507"/>
        <v>33.481743455034916</v>
      </c>
      <c r="P1724" s="3">
        <f t="shared" si="508"/>
        <v>33.481743455034916</v>
      </c>
      <c r="Q1724" s="3">
        <f t="shared" si="509"/>
        <v>-86.170426136237126</v>
      </c>
      <c r="R1724">
        <f t="shared" si="510"/>
        <v>93.829573863762874</v>
      </c>
      <c r="S1724">
        <f t="shared" si="511"/>
        <v>0.5851692028250719</v>
      </c>
      <c r="T1724">
        <f t="shared" si="494"/>
        <v>33.481743455034916</v>
      </c>
    </row>
    <row r="1725" spans="1:20" x14ac:dyDescent="0.25">
      <c r="A1725">
        <f t="shared" si="495"/>
        <v>3690.6980982466207</v>
      </c>
      <c r="B1725">
        <f t="shared" si="512"/>
        <v>587.39284579580726</v>
      </c>
      <c r="C1725" t="str">
        <f t="shared" si="496"/>
        <v>3.15340473071597-46.9332187168253i</v>
      </c>
      <c r="D1725" t="str">
        <f t="shared" si="497"/>
        <v>3.47812273296583-27.0979529949485i</v>
      </c>
      <c r="E1725" t="str">
        <f t="shared" si="498"/>
        <v>162.469370857387+0.439320748825722i</v>
      </c>
      <c r="F1725" t="str">
        <f t="shared" si="499"/>
        <v>2.9099095446189-254.272286318698i</v>
      </c>
      <c r="G1725" t="str">
        <f t="shared" si="500"/>
        <v>0.999999874466553-0.000354306972954295i</v>
      </c>
      <c r="H1725" t="str">
        <f t="shared" si="501"/>
        <v>472.337445883298+14.1019333792892i</v>
      </c>
      <c r="I1725" t="str">
        <f t="shared" si="502"/>
        <v>33.5829669631976-812.874943146989i</v>
      </c>
      <c r="K1725" t="str">
        <f t="shared" si="503"/>
        <v>0.0105762251511731-0.000670066912790588i</v>
      </c>
      <c r="L1725" t="str">
        <f t="shared" si="504"/>
        <v>0.00025-0.800683952914133i</v>
      </c>
      <c r="M1725" t="str">
        <f t="shared" si="505"/>
        <v>0.0025-0.211945752241977i</v>
      </c>
      <c r="N1725">
        <f t="shared" si="506"/>
        <v>93.843879442823877</v>
      </c>
      <c r="O1725">
        <f t="shared" si="507"/>
        <v>33.449168400595795</v>
      </c>
      <c r="P1725" s="3">
        <f t="shared" si="508"/>
        <v>33.449168400595795</v>
      </c>
      <c r="Q1725" s="3">
        <f t="shared" si="509"/>
        <v>-86.156120557176123</v>
      </c>
      <c r="R1725">
        <f t="shared" si="510"/>
        <v>93.843879442823877</v>
      </c>
      <c r="S1725">
        <f t="shared" si="511"/>
        <v>0.58739284579580731</v>
      </c>
      <c r="T1725">
        <f t="shared" si="494"/>
        <v>33.449168400595795</v>
      </c>
    </row>
    <row r="1726" spans="1:20" x14ac:dyDescent="0.25">
      <c r="A1726">
        <f t="shared" si="495"/>
        <v>3704.7227510199577</v>
      </c>
      <c r="B1726">
        <f t="shared" si="512"/>
        <v>589.62493860983136</v>
      </c>
      <c r="C1726" t="str">
        <f t="shared" si="496"/>
        <v>3.15331792139816-46.7567588582646i</v>
      </c>
      <c r="D1726" t="str">
        <f t="shared" si="497"/>
        <v>3.47812271570364-26.9953918873258i</v>
      </c>
      <c r="E1726" t="str">
        <f t="shared" si="498"/>
        <v>162.469370174544+0.440997039008345i</v>
      </c>
      <c r="F1726" t="str">
        <f t="shared" si="499"/>
        <v>2.90990954183741-253.309717243669i</v>
      </c>
      <c r="G1726" t="str">
        <f t="shared" si="500"/>
        <v>0.999999873510686-0.000355653339111564i</v>
      </c>
      <c r="H1726" t="str">
        <f t="shared" si="501"/>
        <v>472.350783966218+14.1552043937242i</v>
      </c>
      <c r="I1726" t="str">
        <f t="shared" si="502"/>
        <v>33.5826879639986-809.818510833159i</v>
      </c>
      <c r="K1726" t="str">
        <f t="shared" si="503"/>
        <v>0.0105758557468524-0.000672586063828464i</v>
      </c>
      <c r="L1726" t="str">
        <f t="shared" si="504"/>
        <v>0.00025-0.797652872000535i</v>
      </c>
      <c r="M1726" t="str">
        <f t="shared" si="505"/>
        <v>0.0025-0.211143407294259i</v>
      </c>
      <c r="N1726">
        <f t="shared" si="506"/>
        <v>93.858236601984046</v>
      </c>
      <c r="O1726">
        <f t="shared" si="507"/>
        <v>33.416596094147401</v>
      </c>
      <c r="P1726" s="3">
        <f t="shared" si="508"/>
        <v>33.416596094147401</v>
      </c>
      <c r="Q1726" s="3">
        <f t="shared" si="509"/>
        <v>-86.141763398015954</v>
      </c>
      <c r="R1726">
        <f t="shared" si="510"/>
        <v>93.858236601984046</v>
      </c>
      <c r="S1726">
        <f t="shared" si="511"/>
        <v>0.58962493860983134</v>
      </c>
      <c r="T1726">
        <f t="shared" si="494"/>
        <v>33.416596094147401</v>
      </c>
    </row>
    <row r="1727" spans="1:20" x14ac:dyDescent="0.25">
      <c r="A1727">
        <f t="shared" si="495"/>
        <v>3718.8006974738337</v>
      </c>
      <c r="B1727">
        <f t="shared" si="512"/>
        <v>591.86551337654873</v>
      </c>
      <c r="C1727" t="str">
        <f t="shared" si="496"/>
        <v>3.15323045842618-46.5809715133005i</v>
      </c>
      <c r="D1727" t="str">
        <f t="shared" si="497"/>
        <v>3.47812269831001-26.8932191174784i</v>
      </c>
      <c r="E1727" t="str">
        <f t="shared" si="498"/>
        <v>162.469369495346+0.442679777053839i</v>
      </c>
      <c r="F1727" t="str">
        <f t="shared" si="499"/>
        <v>2.90990953903474-252.350792113966i</v>
      </c>
      <c r="G1727" t="str">
        <f t="shared" si="500"/>
        <v>0.999999872547541-0.00035700482145634i</v>
      </c>
      <c r="H1727" t="str">
        <f t="shared" si="501"/>
        <v>472.364223898582+14.2086741937608i</v>
      </c>
      <c r="I1727" t="str">
        <f t="shared" si="502"/>
        <v>33.5824068044142-806.77372861836i</v>
      </c>
      <c r="K1727" t="str">
        <f t="shared" si="503"/>
        <v>0.0105754835599636-0.000675114479715245i</v>
      </c>
      <c r="L1727" t="str">
        <f t="shared" si="504"/>
        <v>0.00025-0.794633265591283i</v>
      </c>
      <c r="M1727" t="str">
        <f t="shared" si="505"/>
        <v>0.0025-0.21034409971534i</v>
      </c>
      <c r="N1727">
        <f t="shared" si="506"/>
        <v>93.872645506236097</v>
      </c>
      <c r="O1727">
        <f t="shared" si="507"/>
        <v>33.384026555713199</v>
      </c>
      <c r="P1727" s="3">
        <f t="shared" si="508"/>
        <v>33.384026555713199</v>
      </c>
      <c r="Q1727" s="3">
        <f t="shared" si="509"/>
        <v>-86.127354493763903</v>
      </c>
      <c r="R1727">
        <f t="shared" si="510"/>
        <v>93.872645506236097</v>
      </c>
      <c r="S1727">
        <f t="shared" si="511"/>
        <v>0.59186551337654869</v>
      </c>
      <c r="T1727">
        <f t="shared" si="494"/>
        <v>33.384026555713199</v>
      </c>
    </row>
    <row r="1728" spans="1:20" x14ac:dyDescent="0.25">
      <c r="A1728">
        <f t="shared" si="495"/>
        <v>3732.9321401242346</v>
      </c>
      <c r="B1728">
        <f t="shared" si="512"/>
        <v>594.11460232737966</v>
      </c>
      <c r="C1728" t="str">
        <f t="shared" si="496"/>
        <v>3.15314233693445-46.4058541520644i</v>
      </c>
      <c r="D1728" t="str">
        <f t="shared" si="497"/>
        <v>3.47812268078394-26.7914332156163i</v>
      </c>
      <c r="E1728" t="str">
        <f t="shared" si="498"/>
        <v>162.469368819958+0.444368988343405i</v>
      </c>
      <c r="F1728" t="str">
        <f t="shared" si="499"/>
        <v>2.90990953621073-251.395497135126i</v>
      </c>
      <c r="G1728" t="str">
        <f t="shared" si="500"/>
        <v>0.999999871577062-0.000358361439430092i</v>
      </c>
      <c r="H1728" t="str">
        <f t="shared" si="501"/>
        <v>472.377766460294+14.2623434926138i</v>
      </c>
      <c r="I1728" t="str">
        <f t="shared" si="502"/>
        <v>33.5821234674407-803.740552709079i</v>
      </c>
      <c r="K1728" t="str">
        <f t="shared" si="503"/>
        <v>0.0105751085697777-0.000677652192176014i</v>
      </c>
      <c r="L1728" t="str">
        <f t="shared" si="504"/>
        <v>0.00025-0.791625090248343i</v>
      </c>
      <c r="M1728" t="str">
        <f t="shared" si="505"/>
        <v>0.0025-0.209547818006914i</v>
      </c>
      <c r="N1728">
        <f t="shared" si="506"/>
        <v>93.887106320860354</v>
      </c>
      <c r="O1728">
        <f t="shared" si="507"/>
        <v>33.351459805456074</v>
      </c>
      <c r="P1728" s="3">
        <f t="shared" si="508"/>
        <v>33.351459805456074</v>
      </c>
      <c r="Q1728" s="3">
        <f t="shared" si="509"/>
        <v>-86.112893679139646</v>
      </c>
      <c r="R1728">
        <f t="shared" si="510"/>
        <v>93.887106320860354</v>
      </c>
      <c r="S1728">
        <f t="shared" si="511"/>
        <v>0.59411460232737967</v>
      </c>
      <c r="T1728">
        <f t="shared" si="494"/>
        <v>33.351459805456074</v>
      </c>
    </row>
    <row r="1729" spans="1:20" x14ac:dyDescent="0.25">
      <c r="A1729">
        <f t="shared" si="495"/>
        <v>3747.1172822567064</v>
      </c>
      <c r="B1729">
        <f t="shared" si="512"/>
        <v>596.37223781622367</v>
      </c>
      <c r="C1729" t="str">
        <f t="shared" si="496"/>
        <v>3.15305355202164-46.2314042543109i</v>
      </c>
      <c r="D1729" t="str">
        <f t="shared" si="497"/>
        <v>3.47812266312442-26.6900327175154i</v>
      </c>
      <c r="E1729" t="str">
        <f t="shared" si="498"/>
        <v>162.469368148543+0.44606469836464i</v>
      </c>
      <c r="F1729" t="str">
        <f t="shared" si="499"/>
        <v>2.90990953336521-250.443818564912i</v>
      </c>
      <c r="G1729" t="str">
        <f t="shared" si="500"/>
        <v>0.999999870599194-0.000359723212548164i</v>
      </c>
      <c r="H1729" t="str">
        <f t="shared" si="501"/>
        <v>472.391412437278+14.3162130057181i</v>
      </c>
      <c r="I1729" t="str">
        <f t="shared" si="502"/>
        <v>33.5818379359396-800.71893947888i</v>
      </c>
      <c r="K1729" t="str">
        <f t="shared" si="503"/>
        <v>0.0105747307554144-0.000680199233017385i</v>
      </c>
      <c r="L1729" t="str">
        <f t="shared" si="504"/>
        <v>0.00025-0.788628302698089i</v>
      </c>
      <c r="M1729" t="str">
        <f t="shared" si="505"/>
        <v>0.0025-0.2087545507142i</v>
      </c>
      <c r="N1729">
        <f t="shared" si="506"/>
        <v>93.901619211421746</v>
      </c>
      <c r="O1729">
        <f t="shared" si="507"/>
        <v>33.318895863678442</v>
      </c>
      <c r="P1729" s="3">
        <f t="shared" si="508"/>
        <v>33.318895863678442</v>
      </c>
      <c r="Q1729" s="3">
        <f t="shared" si="509"/>
        <v>-86.098380788578254</v>
      </c>
      <c r="R1729">
        <f t="shared" si="510"/>
        <v>93.901619211421746</v>
      </c>
      <c r="S1729">
        <f t="shared" si="511"/>
        <v>0.59637223781622373</v>
      </c>
      <c r="T1729">
        <f t="shared" si="494"/>
        <v>33.318895863678442</v>
      </c>
    </row>
    <row r="1730" spans="1:20" x14ac:dyDescent="0.25">
      <c r="A1730">
        <f t="shared" si="495"/>
        <v>3761.3563279292825</v>
      </c>
      <c r="B1730">
        <f t="shared" si="512"/>
        <v>598.63845231992536</v>
      </c>
      <c r="C1730" t="str">
        <f t="shared" si="496"/>
        <v>3.15296409875108-46.0576193093853i</v>
      </c>
      <c r="D1730" t="str">
        <f t="shared" si="497"/>
        <v>3.47812264533044-26.5890161644954i</v>
      </c>
      <c r="E1730" t="str">
        <f t="shared" si="498"/>
        <v>162.469367481268+0.447766932711846i</v>
      </c>
      <c r="F1730" t="str">
        <f t="shared" si="499"/>
        <v>2.90990953049803-249.495742713109i</v>
      </c>
      <c r="G1730" t="str">
        <f t="shared" si="500"/>
        <v>0.999999869613879-0.00036109016040006i</v>
      </c>
      <c r="H1730" t="str">
        <f t="shared" si="501"/>
        <v>472.405162621498+14.3702834507291i</v>
      </c>
      <c r="I1730" t="str">
        <f t="shared" si="502"/>
        <v>33.5815501926316-797.708845467714i</v>
      </c>
      <c r="K1730" t="str">
        <f t="shared" si="503"/>
        <v>0.0105743500958418-0.000682755634127368i</v>
      </c>
      <c r="L1730" t="str">
        <f t="shared" si="504"/>
        <v>0.00025-0.785642859830732i</v>
      </c>
      <c r="M1730" t="str">
        <f t="shared" si="505"/>
        <v>0.0025-0.207964286425782i</v>
      </c>
      <c r="N1730">
        <f t="shared" si="506"/>
        <v>93.916184343767625</v>
      </c>
      <c r="O1730">
        <f t="shared" si="507"/>
        <v>33.286334750823812</v>
      </c>
      <c r="P1730" s="3">
        <f t="shared" si="508"/>
        <v>33.286334750823812</v>
      </c>
      <c r="Q1730" s="3">
        <f t="shared" si="509"/>
        <v>-86.083815656232375</v>
      </c>
      <c r="R1730">
        <f t="shared" si="510"/>
        <v>93.916184343767625</v>
      </c>
      <c r="S1730">
        <f t="shared" si="511"/>
        <v>0.59863845231992541</v>
      </c>
      <c r="T1730">
        <f t="shared" si="494"/>
        <v>33.286334750823812</v>
      </c>
    </row>
    <row r="1731" spans="1:20" x14ac:dyDescent="0.25">
      <c r="A1731">
        <f t="shared" si="495"/>
        <v>3775.6494819754139</v>
      </c>
      <c r="B1731">
        <f t="shared" si="512"/>
        <v>600.91327843874114</v>
      </c>
      <c r="C1731" t="str">
        <f t="shared" si="496"/>
        <v>3.15287397215011-45.8844968161855i</v>
      </c>
      <c r="D1731" t="str">
        <f t="shared" si="497"/>
        <v>3.47812262740097-26.4883821033993i</v>
      </c>
      <c r="E1731" t="str">
        <f t="shared" si="498"/>
        <v>162.469366818308+0.449475717086559i</v>
      </c>
      <c r="F1731" t="str">
        <f t="shared" si="499"/>
        <v>2.90990952760903-248.551255941327i</v>
      </c>
      <c r="G1731" t="str">
        <f t="shared" si="500"/>
        <v>0.999999868621062-0.000362462302649721i</v>
      </c>
      <c r="H1731" t="str">
        <f t="shared" si="501"/>
        <v>472.419017811026+14.4245555475264i</v>
      </c>
      <c r="I1731" t="str">
        <f t="shared" si="502"/>
        <v>33.5812602200977-794.710227381331i</v>
      </c>
      <c r="K1731" t="str">
        <f t="shared" si="503"/>
        <v>0.0105739665698747-0.000685321427475243i</v>
      </c>
      <c r="L1731" t="str">
        <f t="shared" si="504"/>
        <v>0.00025-0.782668718699674i</v>
      </c>
      <c r="M1731" t="str">
        <f t="shared" si="505"/>
        <v>0.0025-0.207177013773443i</v>
      </c>
      <c r="N1731">
        <f t="shared" si="506"/>
        <v>93.930801884024902</v>
      </c>
      <c r="O1731">
        <f t="shared" si="507"/>
        <v>33.253776487477332</v>
      </c>
      <c r="P1731" s="3">
        <f t="shared" si="508"/>
        <v>33.253776487477332</v>
      </c>
      <c r="Q1731" s="3">
        <f t="shared" si="509"/>
        <v>-86.069198115975098</v>
      </c>
      <c r="R1731">
        <f t="shared" si="510"/>
        <v>93.930801884024902</v>
      </c>
      <c r="S1731">
        <f t="shared" si="511"/>
        <v>0.60091327843874109</v>
      </c>
      <c r="T1731">
        <f t="shared" si="494"/>
        <v>33.253776487477332</v>
      </c>
    </row>
    <row r="1732" spans="1:20" x14ac:dyDescent="0.25">
      <c r="A1732">
        <f t="shared" si="495"/>
        <v>3789.9969500069205</v>
      </c>
      <c r="B1732">
        <f t="shared" si="512"/>
        <v>603.19674889680834</v>
      </c>
      <c r="C1732" t="str">
        <f t="shared" si="496"/>
        <v>3.15278316720995-45.7120342831258i</v>
      </c>
      <c r="D1732" t="str">
        <f t="shared" si="497"/>
        <v>3.47812260933495-26.3881290865723i</v>
      </c>
      <c r="E1732" t="str">
        <f t="shared" si="498"/>
        <v>162.469366159837+0.45119107729817i</v>
      </c>
      <c r="F1732" t="str">
        <f t="shared" si="499"/>
        <v>2.90990952469801-247.610344662805i</v>
      </c>
      <c r="G1732" t="str">
        <f t="shared" si="500"/>
        <v>0.999999867620685-0.000363839659035813i</v>
      </c>
      <c r="H1732" t="str">
        <f t="shared" si="501"/>
        <v>472.432978810075+14.479030018216i</v>
      </c>
      <c r="I1732" t="str">
        <f t="shared" si="502"/>
        <v>33.5809680007769-791.72304209063i</v>
      </c>
      <c r="K1732" t="str">
        <f t="shared" si="503"/>
        <v>0.010573580156174-0.000687896645111434i</v>
      </c>
      <c r="L1732" t="str">
        <f t="shared" si="504"/>
        <v>0.00025-0.779705836520896i</v>
      </c>
      <c r="M1732" t="str">
        <f t="shared" si="505"/>
        <v>0.0025-0.206392721432001i</v>
      </c>
      <c r="N1732">
        <f t="shared" si="506"/>
        <v>93.94547199859754</v>
      </c>
      <c r="O1732">
        <f t="shared" si="507"/>
        <v>33.221221094366619</v>
      </c>
      <c r="P1732" s="3">
        <f t="shared" si="508"/>
        <v>33.221221094366619</v>
      </c>
      <c r="Q1732" s="3">
        <f t="shared" si="509"/>
        <v>-86.05452800140246</v>
      </c>
      <c r="R1732">
        <f t="shared" si="510"/>
        <v>93.94547199859754</v>
      </c>
      <c r="S1732">
        <f t="shared" si="511"/>
        <v>0.6031967488968083</v>
      </c>
      <c r="T1732">
        <f t="shared" si="494"/>
        <v>33.221221094366619</v>
      </c>
    </row>
    <row r="1733" spans="1:20" x14ac:dyDescent="0.25">
      <c r="A1733">
        <f t="shared" si="495"/>
        <v>3804.3989384169467</v>
      </c>
      <c r="B1733">
        <f t="shared" si="512"/>
        <v>605.4888965426162</v>
      </c>
      <c r="C1733" t="str">
        <f t="shared" si="496"/>
        <v>3.15269167888554-45.5402292281005i</v>
      </c>
      <c r="D1733" t="str">
        <f t="shared" si="497"/>
        <v>3.47812259113138-26.2882556718411i</v>
      </c>
      <c r="E1733" t="str">
        <f t="shared" si="498"/>
        <v>162.469365506032+0.452913039264499i</v>
      </c>
      <c r="F1733" t="str">
        <f t="shared" si="499"/>
        <v>2.90990952176484-246.672995342221i</v>
      </c>
      <c r="G1733" t="str">
        <f t="shared" si="500"/>
        <v>0.999999866612691-0.000365222249372007i</v>
      </c>
      <c r="H1733" t="str">
        <f t="shared" si="501"/>
        <v>472.44704642906+14.5337075871325i</v>
      </c>
      <c r="I1733" t="str">
        <f t="shared" si="502"/>
        <v>33.5806735169659-788.747246631081i</v>
      </c>
      <c r="K1733" t="str">
        <f t="shared" si="503"/>
        <v>0.0105731908332453-0.000690481319167358i</v>
      </c>
      <c r="L1733" t="str">
        <f t="shared" si="504"/>
        <v>0.00025-0.776754170672343i</v>
      </c>
      <c r="M1733" t="str">
        <f t="shared" si="505"/>
        <v>0.0025-0.205611398119149i</v>
      </c>
      <c r="N1733">
        <f t="shared" si="506"/>
        <v>93.960194854163916</v>
      </c>
      <c r="O1733">
        <f t="shared" si="507"/>
        <v>33.188668592362596</v>
      </c>
      <c r="P1733" s="3">
        <f t="shared" si="508"/>
        <v>33.188668592362596</v>
      </c>
      <c r="Q1733" s="3">
        <f t="shared" si="509"/>
        <v>-86.039805145836084</v>
      </c>
      <c r="R1733">
        <f t="shared" si="510"/>
        <v>93.960194854163916</v>
      </c>
      <c r="S1733">
        <f t="shared" si="511"/>
        <v>0.60548889654261617</v>
      </c>
      <c r="T1733">
        <f t="shared" si="494"/>
        <v>33.188668592362596</v>
      </c>
    </row>
    <row r="1734" spans="1:20" x14ac:dyDescent="0.25">
      <c r="A1734">
        <f t="shared" si="495"/>
        <v>3818.8556543829309</v>
      </c>
      <c r="B1734">
        <f t="shared" si="512"/>
        <v>607.78975434947813</v>
      </c>
      <c r="C1734" t="str">
        <f t="shared" si="496"/>
        <v>3.15259950209525-45.3690791784508i</v>
      </c>
      <c r="D1734" t="str">
        <f t="shared" si="497"/>
        <v>3.47812257278923-26.1887604224932i</v>
      </c>
      <c r="E1734" t="str">
        <f t="shared" si="498"/>
        <v>162.469364857078+0.454641629012071i</v>
      </c>
      <c r="F1734" t="str">
        <f t="shared" si="499"/>
        <v>2.90990951880935-245.739194495488i</v>
      </c>
      <c r="G1734" t="str">
        <f t="shared" si="500"/>
        <v>0.999999865597021-0.000366610093547266i</v>
      </c>
      <c r="H1734" t="str">
        <f t="shared" si="501"/>
        <v>472.46122148463+14.5885889808424i</v>
      </c>
      <c r="I1734" t="str">
        <f t="shared" si="502"/>
        <v>33.5803767508178-785.782798202053i</v>
      </c>
      <c r="K1734" t="str">
        <f t="shared" si="503"/>
        <v>0.0105727985794382-0.000693075481855313i</v>
      </c>
      <c r="L1734" t="str">
        <f t="shared" si="504"/>
        <v>0.00025-0.773813678693307i</v>
      </c>
      <c r="M1734" t="str">
        <f t="shared" si="505"/>
        <v>0.0025-0.204833032595287i</v>
      </c>
      <c r="N1734">
        <f t="shared" si="506"/>
        <v>93.974970617673932</v>
      </c>
      <c r="O1734">
        <f t="shared" si="507"/>
        <v>33.156119002480835</v>
      </c>
      <c r="P1734" s="3">
        <f t="shared" si="508"/>
        <v>33.156119002480835</v>
      </c>
      <c r="Q1734" s="3">
        <f t="shared" si="509"/>
        <v>-86.025029382326068</v>
      </c>
      <c r="R1734">
        <f t="shared" si="510"/>
        <v>93.974970617673932</v>
      </c>
      <c r="S1734">
        <f t="shared" si="511"/>
        <v>0.60778975434947813</v>
      </c>
      <c r="T1734">
        <f t="shared" si="494"/>
        <v>33.156119002480835</v>
      </c>
    </row>
    <row r="1735" spans="1:20" x14ac:dyDescent="0.25">
      <c r="A1735">
        <f t="shared" si="495"/>
        <v>3833.3673058695858</v>
      </c>
      <c r="B1735">
        <f t="shared" si="512"/>
        <v>610.09935541600612</v>
      </c>
      <c r="C1735" t="str">
        <f t="shared" si="496"/>
        <v>3.15250663172042-45.1985816709247i</v>
      </c>
      <c r="D1735" t="str">
        <f t="shared" si="497"/>
        <v>3.47812255430739-26.0896419072559i</v>
      </c>
      <c r="E1735" t="str">
        <f t="shared" si="498"/>
        <v>162.469364213157+0.456376872676977i</v>
      </c>
      <c r="F1735" t="str">
        <f t="shared" si="499"/>
        <v>2.90990951583135-244.808928689569i</v>
      </c>
      <c r="G1735" t="str">
        <f t="shared" si="500"/>
        <v>0.999999864573618-0.00036800321152613i</v>
      </c>
      <c r="H1735" t="str">
        <f t="shared" si="501"/>
        <v>472.475504799729+14.6436749281449i</v>
      </c>
      <c r="I1735" t="str">
        <f t="shared" si="502"/>
        <v>33.5800776843394-782.829654166246i</v>
      </c>
      <c r="K1735" t="str">
        <f t="shared" si="503"/>
        <v>0.0105724033729449-0.00069567916546829i</v>
      </c>
      <c r="L1735" t="str">
        <f t="shared" si="504"/>
        <v>0.00025-0.770884318283825i</v>
      </c>
      <c r="M1735" t="str">
        <f t="shared" si="505"/>
        <v>0.0025-0.204057613663366i</v>
      </c>
      <c r="N1735">
        <f t="shared" si="506"/>
        <v>93.989799456346262</v>
      </c>
      <c r="O1735">
        <f t="shared" si="507"/>
        <v>33.123572345881684</v>
      </c>
      <c r="P1735" s="3">
        <f t="shared" si="508"/>
        <v>33.123572345881684</v>
      </c>
      <c r="Q1735" s="3">
        <f t="shared" si="509"/>
        <v>-86.010200543653738</v>
      </c>
      <c r="R1735">
        <f t="shared" si="510"/>
        <v>93.989799456346262</v>
      </c>
      <c r="S1735">
        <f t="shared" si="511"/>
        <v>0.61009935541600613</v>
      </c>
      <c r="T1735">
        <f t="shared" si="494"/>
        <v>33.123572345881684</v>
      </c>
    </row>
    <row r="1736" spans="1:20" x14ac:dyDescent="0.25">
      <c r="A1736">
        <f t="shared" si="495"/>
        <v>3847.9341016318908</v>
      </c>
      <c r="B1736">
        <f t="shared" si="512"/>
        <v>612.41773296658698</v>
      </c>
      <c r="C1736" t="str">
        <f t="shared" si="496"/>
        <v>3.15241306260545-45.0287342516457i</v>
      </c>
      <c r="D1736" t="str">
        <f t="shared" si="497"/>
        <v>3.47812253568481-25.9908987002761i</v>
      </c>
      <c r="E1736" t="str">
        <f t="shared" si="498"/>
        <v>162.469363574462+0.458118796504986i</v>
      </c>
      <c r="F1736" t="str">
        <f t="shared" si="499"/>
        <v>2.90990951283063-243.882184542278i</v>
      </c>
      <c r="G1736" t="str">
        <f t="shared" si="500"/>
        <v>0.999999863542422-0.000369401623349004i</v>
      </c>
      <c r="H1736" t="str">
        <f t="shared" si="501"/>
        <v>472.489897203645+14.6989661600754i</v>
      </c>
      <c r="I1736" t="str">
        <f t="shared" si="502"/>
        <v>33.5797762993914-779.887772049058i</v>
      </c>
      <c r="K1736" t="str">
        <f t="shared" si="503"/>
        <v>0.0105720051917992-0.000698292402379842i</v>
      </c>
      <c r="L1736" t="str">
        <f t="shared" si="504"/>
        <v>0.00025-0.767966047304072i</v>
      </c>
      <c r="M1736" t="str">
        <f t="shared" si="505"/>
        <v>0.0025-0.203285130168725i</v>
      </c>
      <c r="N1736">
        <f t="shared" si="506"/>
        <v>94.004681537665562</v>
      </c>
      <c r="O1736">
        <f t="shared" si="507"/>
        <v>33.09102864387193</v>
      </c>
      <c r="P1736" s="3">
        <f t="shared" si="508"/>
        <v>33.09102864387193</v>
      </c>
      <c r="Q1736" s="3">
        <f t="shared" si="509"/>
        <v>-85.995318462334438</v>
      </c>
      <c r="R1736">
        <f t="shared" si="510"/>
        <v>94.004681537665562</v>
      </c>
      <c r="S1736">
        <f t="shared" si="511"/>
        <v>0.61241773296658697</v>
      </c>
      <c r="T1736">
        <f t="shared" si="494"/>
        <v>33.09102864387193</v>
      </c>
    </row>
    <row r="1737" spans="1:20" x14ac:dyDescent="0.25">
      <c r="A1737">
        <f t="shared" si="495"/>
        <v>3862.5562512180923</v>
      </c>
      <c r="B1737">
        <f t="shared" si="512"/>
        <v>614.74492035186006</v>
      </c>
      <c r="C1737" t="str">
        <f t="shared" si="496"/>
        <v>3.1523187895573-44.8595344760746i</v>
      </c>
      <c r="D1737" t="str">
        <f t="shared" si="497"/>
        <v>3.47812251692044-25.8925293810997i</v>
      </c>
      <c r="E1737" t="str">
        <f t="shared" si="498"/>
        <v>162.469362941187+0.459867426852475i</v>
      </c>
      <c r="F1737" t="str">
        <f t="shared" si="499"/>
        <v>2.90990950980712-242.958948722088i</v>
      </c>
      <c r="G1737" t="str">
        <f t="shared" si="500"/>
        <v>0.999999862503374-0.000370805349132446i</v>
      </c>
      <c r="H1737" t="str">
        <f t="shared" si="501"/>
        <v>472.504399532056+14.754463409908i</v>
      </c>
      <c r="I1737" t="str">
        <f t="shared" si="502"/>
        <v>33.5794725776885-776.957109537979i</v>
      </c>
      <c r="K1737" t="str">
        <f t="shared" si="503"/>
        <v>0.0105716040138754-0.000700915225043931i</v>
      </c>
      <c r="L1737" t="str">
        <f t="shared" si="504"/>
        <v>0.00025-0.765058823773732i</v>
      </c>
      <c r="M1737" t="str">
        <f t="shared" si="505"/>
        <v>0.0025-0.202515570998929i</v>
      </c>
      <c r="N1737">
        <f t="shared" si="506"/>
        <v>94.019617029379503</v>
      </c>
      <c r="O1737">
        <f t="shared" si="507"/>
        <v>33.05848791790514</v>
      </c>
      <c r="P1737" s="3">
        <f t="shared" si="508"/>
        <v>33.05848791790514</v>
      </c>
      <c r="Q1737" s="3">
        <f t="shared" si="509"/>
        <v>-85.980382970620497</v>
      </c>
      <c r="R1737">
        <f t="shared" si="510"/>
        <v>94.019617029379503</v>
      </c>
      <c r="S1737">
        <f t="shared" si="511"/>
        <v>0.61474492035186001</v>
      </c>
      <c r="T1737">
        <f t="shared" si="494"/>
        <v>33.05848791790514</v>
      </c>
    </row>
    <row r="1738" spans="1:20" x14ac:dyDescent="0.25">
      <c r="A1738">
        <f t="shared" si="495"/>
        <v>3877.2339649727205</v>
      </c>
      <c r="B1738">
        <f t="shared" si="512"/>
        <v>617.0809510491971</v>
      </c>
      <c r="C1738" t="str">
        <f t="shared" si="496"/>
        <v>3.15222380734536-44.6909799089744i</v>
      </c>
      <c r="D1738" t="str">
        <f t="shared" si="497"/>
        <v>3.47812249801319-25.7945325346509i</v>
      </c>
      <c r="E1738" t="str">
        <f t="shared" si="498"/>
        <v>162.469362313524+0.461622790186875i</v>
      </c>
      <c r="F1738" t="str">
        <f t="shared" si="499"/>
        <v>2.90990950676057-242.039207947943i</v>
      </c>
      <c r="G1738" t="str">
        <f t="shared" si="500"/>
        <v>0.999999861456414-0.000372214409069455i</v>
      </c>
      <c r="H1738" t="str">
        <f t="shared" si="501"/>
        <v>472.519012627068+14.8101674131556i</v>
      </c>
      <c r="I1738" t="str">
        <f t="shared" si="502"/>
        <v>33.5791665007935-774.037624481967i</v>
      </c>
      <c r="K1738" t="str">
        <f t="shared" si="503"/>
        <v>0.0105711998168875-0.000703547665994746i</v>
      </c>
      <c r="L1738" t="str">
        <f t="shared" si="504"/>
        <v>0.00025-0.762162605871419i</v>
      </c>
      <c r="M1738" t="str">
        <f t="shared" si="505"/>
        <v>0.0025-0.201748925083611i</v>
      </c>
      <c r="N1738">
        <f t="shared" si="506"/>
        <v>94.034606099496031</v>
      </c>
      <c r="O1738">
        <f t="shared" si="507"/>
        <v>33.025950189582673</v>
      </c>
      <c r="P1738" s="3">
        <f t="shared" si="508"/>
        <v>33.025950189582673</v>
      </c>
      <c r="Q1738" s="3">
        <f t="shared" si="509"/>
        <v>-85.965393900503969</v>
      </c>
      <c r="R1738">
        <f t="shared" si="510"/>
        <v>94.034606099496031</v>
      </c>
      <c r="S1738">
        <f t="shared" si="511"/>
        <v>0.61708095104919714</v>
      </c>
      <c r="T1738">
        <f t="shared" si="494"/>
        <v>33.025950189582673</v>
      </c>
    </row>
    <row r="1739" spans="1:20" x14ac:dyDescent="0.25">
      <c r="A1739">
        <f t="shared" si="495"/>
        <v>3891.9674540396172</v>
      </c>
      <c r="B1739">
        <f t="shared" si="512"/>
        <v>619.42585866318404</v>
      </c>
      <c r="C1739" t="str">
        <f t="shared" si="496"/>
        <v>3.15212811070114-44.5230681243772i</v>
      </c>
      <c r="D1739" t="str">
        <f t="shared" si="497"/>
        <v>3.47812247896199-25.6969067512122i</v>
      </c>
      <c r="E1739" t="str">
        <f t="shared" si="498"/>
        <v>162.469361691679+0.463384913086968i</v>
      </c>
      <c r="F1739" t="str">
        <f t="shared" si="499"/>
        <v>2.90990950369079-241.122948989062i</v>
      </c>
      <c r="G1739" t="str">
        <f t="shared" si="500"/>
        <v>0.999999860401483-0.000373628823429766i</v>
      </c>
      <c r="H1739" t="str">
        <f t="shared" si="501"/>
        <v>472.533737337293+14.8660789075744i</v>
      </c>
      <c r="I1739" t="str">
        <f t="shared" si="502"/>
        <v>33.578858050121-771.129274890878i</v>
      </c>
      <c r="K1739" t="str">
        <f t="shared" si="503"/>
        <v>0.0105707925783875-0.000706189757846544i</v>
      </c>
      <c r="L1739" t="str">
        <f t="shared" si="504"/>
        <v>0.00025-0.759277351934068i</v>
      </c>
      <c r="M1739" t="str">
        <f t="shared" si="505"/>
        <v>0.0025-0.200985181394313i</v>
      </c>
      <c r="N1739">
        <f t="shared" si="506"/>
        <v>94.049648916280077</v>
      </c>
      <c r="O1739">
        <f t="shared" si="507"/>
        <v>32.993415480654896</v>
      </c>
      <c r="P1739" s="3">
        <f t="shared" si="508"/>
        <v>32.993415480654896</v>
      </c>
      <c r="Q1739" s="3">
        <f t="shared" si="509"/>
        <v>-85.950351083719923</v>
      </c>
      <c r="R1739">
        <f t="shared" si="510"/>
        <v>94.049648916280077</v>
      </c>
      <c r="S1739">
        <f t="shared" si="511"/>
        <v>0.619425858663184</v>
      </c>
      <c r="T1739">
        <f t="shared" si="494"/>
        <v>32.993415480654896</v>
      </c>
    </row>
    <row r="1740" spans="1:20" x14ac:dyDescent="0.25">
      <c r="A1740">
        <f t="shared" si="495"/>
        <v>3906.7569303649675</v>
      </c>
      <c r="B1740">
        <f t="shared" si="512"/>
        <v>621.77967692610412</v>
      </c>
      <c r="C1740" t="str">
        <f t="shared" si="496"/>
        <v>3.15203169431787-44.3557967055463i</v>
      </c>
      <c r="D1740" t="str">
        <f t="shared" si="497"/>
        <v>3.47812245976571-25.599650626404i</v>
      </c>
      <c r="E1740" t="str">
        <f t="shared" si="498"/>
        <v>162.469361075854+0.465153822243756i</v>
      </c>
      <c r="F1740" t="str">
        <f t="shared" si="499"/>
        <v>2.90990950059767-240.210158664754i</v>
      </c>
      <c r="G1740" t="str">
        <f t="shared" si="500"/>
        <v>0.999999859338518-0.000375048612560136i</v>
      </c>
      <c r="H1740" t="str">
        <f t="shared" si="501"/>
        <v>472.548574517877+14.9221986331646i</v>
      </c>
      <c r="I1740" t="str">
        <f t="shared" si="502"/>
        <v>33.5785472069341-768.232018934839i</v>
      </c>
      <c r="K1740" t="str">
        <f t="shared" si="503"/>
        <v>0.0105703822757648-0.000708841533293475i</v>
      </c>
      <c r="L1740" t="str">
        <f t="shared" si="504"/>
        <v>0.00025-0.756403020456333i</v>
      </c>
      <c r="M1740" t="str">
        <f t="shared" si="505"/>
        <v>0.0025-0.200224328944324i</v>
      </c>
      <c r="N1740">
        <f t="shared" si="506"/>
        <v>94.064745648250636</v>
      </c>
      <c r="O1740">
        <f t="shared" si="507"/>
        <v>32.960883813021596</v>
      </c>
      <c r="P1740" s="3">
        <f t="shared" si="508"/>
        <v>32.960883813021596</v>
      </c>
      <c r="Q1740" s="3">
        <f t="shared" si="509"/>
        <v>-85.935254351749364</v>
      </c>
      <c r="R1740">
        <f t="shared" si="510"/>
        <v>94.064745648250636</v>
      </c>
      <c r="S1740">
        <f t="shared" si="511"/>
        <v>0.62177967692610414</v>
      </c>
      <c r="T1740">
        <f t="shared" si="494"/>
        <v>32.960883813021596</v>
      </c>
    </row>
    <row r="1741" spans="1:20" x14ac:dyDescent="0.25">
      <c r="A1741">
        <f t="shared" si="495"/>
        <v>3921.6026067003545</v>
      </c>
      <c r="B1741">
        <f t="shared" si="512"/>
        <v>624.14243969842335</v>
      </c>
      <c r="C1741" t="str">
        <f t="shared" si="496"/>
        <v>3.15193455285055-44.189163244943i</v>
      </c>
      <c r="D1741" t="str">
        <f t="shared" si="497"/>
        <v>3.47812244042325-25.5027627611642i</v>
      </c>
      <c r="E1741" t="str">
        <f t="shared" si="498"/>
        <v>162.469360466258+0.466929544460755i</v>
      </c>
      <c r="F1741" t="str">
        <f t="shared" si="499"/>
        <v>2.909909497481-239.300823844223i</v>
      </c>
      <c r="G1741" t="str">
        <f t="shared" si="500"/>
        <v>0.99999985826746-0.000376473796884639i</v>
      </c>
      <c r="H1741" t="str">
        <f t="shared" si="501"/>
        <v>472.563525030556+14.978527332172i</v>
      </c>
      <c r="I1741" t="str">
        <f t="shared" si="502"/>
        <v>33.5782339523419-765.345814943642i</v>
      </c>
      <c r="K1741" t="str">
        <f t="shared" si="503"/>
        <v>0.0105699688862449-0.000711503025109384i</v>
      </c>
      <c r="L1741" t="str">
        <f t="shared" si="504"/>
        <v>0.00025-0.753539570089994i</v>
      </c>
      <c r="M1741" t="str">
        <f t="shared" si="505"/>
        <v>0.0025-0.199466356788528i</v>
      </c>
      <c r="N1741">
        <f t="shared" si="506"/>
        <v>94.079896464177821</v>
      </c>
      <c r="O1741">
        <f t="shared" si="507"/>
        <v>32.928355208733201</v>
      </c>
      <c r="P1741" s="3">
        <f t="shared" si="508"/>
        <v>32.928355208733201</v>
      </c>
      <c r="Q1741" s="3">
        <f t="shared" si="509"/>
        <v>-85.920103535822179</v>
      </c>
      <c r="R1741">
        <f t="shared" si="510"/>
        <v>94.079896464177821</v>
      </c>
      <c r="S1741">
        <f t="shared" si="511"/>
        <v>0.62414243969842331</v>
      </c>
      <c r="T1741">
        <f t="shared" si="494"/>
        <v>32.928355208733201</v>
      </c>
    </row>
    <row r="1742" spans="1:20" x14ac:dyDescent="0.25">
      <c r="A1742">
        <f t="shared" si="495"/>
        <v>3936.5046966058162</v>
      </c>
      <c r="B1742">
        <f t="shared" si="512"/>
        <v>626.51418096927739</v>
      </c>
      <c r="C1742" t="str">
        <f t="shared" si="496"/>
        <v>3.15183668091556-44.0231653441921i</v>
      </c>
      <c r="D1742" t="str">
        <f t="shared" si="497"/>
        <v>3.47812242093354-25.4062417617283i</v>
      </c>
      <c r="E1742" t="str">
        <f t="shared" si="498"/>
        <v>162.469359863104+0.468712106654752i</v>
      </c>
      <c r="F1742" t="str">
        <f t="shared" si="499"/>
        <v>2.90990949434058-238.39493144638i</v>
      </c>
      <c r="G1742" t="str">
        <f t="shared" si="500"/>
        <v>0.999999857188246-0.000377904396904961i</v>
      </c>
      <c r="H1742" t="str">
        <f t="shared" si="501"/>
        <v>472.578589743709+15.0350657490909i</v>
      </c>
      <c r="I1742" t="str">
        <f t="shared" si="502"/>
        <v>33.5779182672997-762.470621406149i</v>
      </c>
      <c r="K1742" t="str">
        <f t="shared" si="503"/>
        <v>0.0105695523868883-0.000714174266147654i</v>
      </c>
      <c r="L1742" t="str">
        <f t="shared" si="504"/>
        <v>0.00025-0.750686959643348i</v>
      </c>
      <c r="M1742" t="str">
        <f t="shared" si="505"/>
        <v>0.0025-0.198711254023239i</v>
      </c>
      <c r="N1742">
        <f t="shared" si="506"/>
        <v>94.095101533079685</v>
      </c>
      <c r="O1742">
        <f t="shared" si="507"/>
        <v>32.895829689991743</v>
      </c>
      <c r="P1742" s="3">
        <f t="shared" si="508"/>
        <v>32.895829689991743</v>
      </c>
      <c r="Q1742" s="3">
        <f t="shared" si="509"/>
        <v>-85.904898466920315</v>
      </c>
      <c r="R1742">
        <f t="shared" si="510"/>
        <v>94.095101533079685</v>
      </c>
      <c r="S1742">
        <f t="shared" si="511"/>
        <v>0.62651418096927736</v>
      </c>
      <c r="T1742">
        <f t="shared" si="494"/>
        <v>32.895829689991743</v>
      </c>
    </row>
    <row r="1743" spans="1:20" x14ac:dyDescent="0.25">
      <c r="A1743">
        <f t="shared" si="495"/>
        <v>3951.4634144529182</v>
      </c>
      <c r="B1743">
        <f t="shared" si="512"/>
        <v>628.89493485696062</v>
      </c>
      <c r="C1743" t="str">
        <f t="shared" si="496"/>
        <v>3.1517380730901-43.8578006140462i</v>
      </c>
      <c r="D1743" t="str">
        <f t="shared" si="497"/>
        <v>3.47812240129539-25.3100862396095i</v>
      </c>
      <c r="E1743" t="str">
        <f t="shared" si="498"/>
        <v>162.469359266609+0.470501535856102i</v>
      </c>
      <c r="F1743" t="str">
        <f t="shared" si="499"/>
        <v>2.90990949117626-237.492468439663i</v>
      </c>
      <c r="G1743" t="str">
        <f t="shared" si="500"/>
        <v>0.999999856100815-0.000379340433200693i</v>
      </c>
      <c r="H1743" t="str">
        <f t="shared" si="501"/>
        <v>472.593769532413+15.0918146306649i</v>
      </c>
      <c r="I1743" t="str">
        <f t="shared" si="502"/>
        <v>33.5776001326078-759.606396969726i</v>
      </c>
      <c r="K1743" t="str">
        <f t="shared" si="503"/>
        <v>0.0105691327545893-0.000716855289340974i</v>
      </c>
      <c r="L1743" t="str">
        <f t="shared" si="504"/>
        <v>0.00025-0.747845148080641i</v>
      </c>
      <c r="M1743" t="str">
        <f t="shared" si="505"/>
        <v>0.0025-0.197959009786053i</v>
      </c>
      <c r="N1743">
        <f t="shared" si="506"/>
        <v>94.110361024218577</v>
      </c>
      <c r="O1743">
        <f t="shared" si="507"/>
        <v>32.86330727915157</v>
      </c>
      <c r="P1743" s="3">
        <f t="shared" si="508"/>
        <v>32.86330727915157</v>
      </c>
      <c r="Q1743" s="3">
        <f t="shared" si="509"/>
        <v>-85.889638975781423</v>
      </c>
      <c r="R1743">
        <f t="shared" si="510"/>
        <v>94.110361024218577</v>
      </c>
      <c r="S1743">
        <f t="shared" si="511"/>
        <v>0.62889493485696057</v>
      </c>
      <c r="T1743">
        <f t="shared" si="494"/>
        <v>32.86330727915157</v>
      </c>
    </row>
    <row r="1744" spans="1:20" x14ac:dyDescent="0.25">
      <c r="A1744">
        <f t="shared" si="495"/>
        <v>3966.4789754278395</v>
      </c>
      <c r="B1744">
        <f t="shared" si="512"/>
        <v>631.28473560941711</v>
      </c>
      <c r="C1744" t="str">
        <f t="shared" si="496"/>
        <v>3.15163872391248-43.6930666743516i</v>
      </c>
      <c r="D1744" t="str">
        <f t="shared" si="497"/>
        <v>3.47812238150772-25.2142948115782i</v>
      </c>
      <c r="E1744" t="str">
        <f t="shared" si="498"/>
        <v>162.469358676994+0.472297859209595i</v>
      </c>
      <c r="F1744" t="str">
        <f t="shared" si="499"/>
        <v>2.90990948798782-236.593421841835i</v>
      </c>
      <c r="G1744" t="str">
        <f t="shared" si="500"/>
        <v>0.999999855005103-0.000380781926429629i</v>
      </c>
      <c r="H1744" t="str">
        <f t="shared" si="501"/>
        <v>472.609065278486+15.1487747258892i</v>
      </c>
      <c r="I1744" t="str">
        <f t="shared" si="502"/>
        <v>33.5772795289086-756.753100439593i</v>
      </c>
      <c r="K1744" t="str">
        <f t="shared" si="503"/>
        <v>0.010568709966075-0.000719546127701178i</v>
      </c>
      <c r="L1744" t="str">
        <f t="shared" si="504"/>
        <v>0.00025-0.745014094521462i</v>
      </c>
      <c r="M1744" t="str">
        <f t="shared" si="505"/>
        <v>0.0025-0.197209613255681i</v>
      </c>
      <c r="N1744">
        <f t="shared" si="506"/>
        <v>94.125675107098687</v>
      </c>
      <c r="O1744">
        <f t="shared" si="507"/>
        <v>32.830787998720353</v>
      </c>
      <c r="P1744" s="3">
        <f t="shared" si="508"/>
        <v>32.830787998720353</v>
      </c>
      <c r="Q1744" s="3">
        <f t="shared" si="509"/>
        <v>-85.874324892901313</v>
      </c>
      <c r="R1744">
        <f t="shared" si="510"/>
        <v>94.125675107098687</v>
      </c>
      <c r="S1744">
        <f t="shared" si="511"/>
        <v>0.63128473560941711</v>
      </c>
      <c r="T1744">
        <f t="shared" si="494"/>
        <v>32.830787998720353</v>
      </c>
    </row>
    <row r="1745" spans="1:20" x14ac:dyDescent="0.25">
      <c r="A1745">
        <f t="shared" si="495"/>
        <v>3981.5515955344654</v>
      </c>
      <c r="B1745">
        <f t="shared" si="512"/>
        <v>633.68361760473294</v>
      </c>
      <c r="C1745" t="str">
        <f t="shared" si="496"/>
        <v>3.15153862788142-43.5289611540137i</v>
      </c>
      <c r="D1745" t="str">
        <f t="shared" si="497"/>
        <v>3.47812236156938-25.1188660996424i</v>
      </c>
      <c r="E1745" t="str">
        <f t="shared" si="498"/>
        <v>162.469358094485+0.474101103974782i</v>
      </c>
      <c r="F1745" t="str">
        <f t="shared" si="499"/>
        <v>2.90990948477512-235.697778719811i</v>
      </c>
      <c r="G1745" t="str">
        <f t="shared" si="500"/>
        <v>0.999999853901049-0.00038222889732806i</v>
      </c>
      <c r="H1745" t="str">
        <f t="shared" si="501"/>
        <v>472.624477870553+15.2059467860123i</v>
      </c>
      <c r="I1745" t="str">
        <f t="shared" si="502"/>
        <v>33.5769564366879-753.91069077829i</v>
      </c>
      <c r="K1745" t="str">
        <f t="shared" si="503"/>
        <v>0.010568283997904-0.000722246814319009i</v>
      </c>
      <c r="L1745" t="str">
        <f t="shared" si="504"/>
        <v>0.00025-0.74219375824015i</v>
      </c>
      <c r="M1745" t="str">
        <f t="shared" si="505"/>
        <v>0.0025-0.196463053651804i</v>
      </c>
      <c r="N1745">
        <f t="shared" si="506"/>
        <v>94.141043951462109</v>
      </c>
      <c r="O1745">
        <f t="shared" si="507"/>
        <v>32.798271871359979</v>
      </c>
      <c r="P1745" s="3">
        <f t="shared" si="508"/>
        <v>32.798271871359979</v>
      </c>
      <c r="Q1745" s="3">
        <f t="shared" si="509"/>
        <v>-85.858956048537891</v>
      </c>
      <c r="R1745">
        <f t="shared" si="510"/>
        <v>94.141043951462109</v>
      </c>
      <c r="S1745">
        <f t="shared" si="511"/>
        <v>0.63368361760473291</v>
      </c>
      <c r="T1745">
        <f t="shared" si="494"/>
        <v>32.798271871359979</v>
      </c>
    </row>
    <row r="1746" spans="1:20" x14ac:dyDescent="0.25">
      <c r="A1746">
        <f t="shared" si="495"/>
        <v>3996.6814915974965</v>
      </c>
      <c r="B1746">
        <f t="shared" si="512"/>
        <v>636.09161535163094</v>
      </c>
      <c r="C1746" t="str">
        <f t="shared" si="496"/>
        <v>3.15143777945586-43.365481690963i</v>
      </c>
      <c r="D1746" t="str">
        <f t="shared" si="497"/>
        <v>3.47812234147923-25.0237987310284i</v>
      </c>
      <c r="E1746" t="str">
        <f t="shared" si="498"/>
        <v>162.46935751931+0.475911297526719i</v>
      </c>
      <c r="F1746" t="str">
        <f t="shared" si="499"/>
        <v>2.90990948153796-234.805526189463i</v>
      </c>
      <c r="G1746" t="str">
        <f t="shared" si="500"/>
        <v>0.999999852788587-0.000383681366711076i</v>
      </c>
      <c r="H1746" t="str">
        <f t="shared" si="501"/>
        <v>472.640008204088+15.2633315645369i</v>
      </c>
      <c r="I1746" t="str">
        <f t="shared" si="502"/>
        <v>33.5766308362706-751.079127105048i</v>
      </c>
      <c r="K1746" t="str">
        <f t="shared" si="503"/>
        <v>0.0105678548264653-0.000724957382363919i</v>
      </c>
      <c r="L1746" t="str">
        <f t="shared" si="504"/>
        <v>0.00025-0.739384098665222i</v>
      </c>
      <c r="M1746" t="str">
        <f t="shared" si="505"/>
        <v>0.0025-0.195719320234911i</v>
      </c>
      <c r="N1746">
        <f t="shared" si="506"/>
        <v>94.15646772728573</v>
      </c>
      <c r="O1746">
        <f t="shared" si="507"/>
        <v>32.765758919887489</v>
      </c>
      <c r="P1746" s="3">
        <f t="shared" si="508"/>
        <v>32.765758919887489</v>
      </c>
      <c r="Q1746" s="3">
        <f t="shared" si="509"/>
        <v>-85.84353227271427</v>
      </c>
      <c r="R1746">
        <f t="shared" si="510"/>
        <v>94.15646772728573</v>
      </c>
      <c r="S1746">
        <f t="shared" si="511"/>
        <v>0.63609161535163095</v>
      </c>
      <c r="T1746">
        <f t="shared" si="494"/>
        <v>32.765758919887489</v>
      </c>
    </row>
    <row r="1747" spans="1:20" x14ac:dyDescent="0.25">
      <c r="A1747">
        <f t="shared" si="495"/>
        <v>4011.8688812655669</v>
      </c>
      <c r="B1747">
        <f t="shared" si="512"/>
        <v>638.50876348996712</v>
      </c>
      <c r="C1747" t="str">
        <f t="shared" si="496"/>
        <v>3.15133617305483-43.2026259321205i</v>
      </c>
      <c r="D1747" t="str">
        <f t="shared" si="497"/>
        <v>3.47812232123611-24.9290913381598i</v>
      </c>
      <c r="E1747" t="str">
        <f t="shared" si="498"/>
        <v>162.469356951704+0.477728467356256i</v>
      </c>
      <c r="F1747" t="str">
        <f t="shared" si="499"/>
        <v>2.90990947827615-233.91665141544i</v>
      </c>
      <c r="G1747" t="str">
        <f t="shared" si="500"/>
        <v>0.999999851667655-0.000385139355472862i</v>
      </c>
      <c r="H1747" t="str">
        <f t="shared" si="501"/>
        <v>472.655657181475+15.3209298172219i</v>
      </c>
      <c r="I1747" t="str">
        <f t="shared" si="502"/>
        <v>33.5763027078212-748.258368695227i</v>
      </c>
      <c r="K1747" t="str">
        <f t="shared" si="503"/>
        <v>0.0105674224279772-0.000727677865083854i</v>
      </c>
      <c r="L1747" t="str">
        <f t="shared" si="504"/>
        <v>0.00025-0.73658507537878i</v>
      </c>
      <c r="M1747" t="str">
        <f t="shared" si="505"/>
        <v>0.0025-0.194978402306148i</v>
      </c>
      <c r="N1747">
        <f t="shared" si="506"/>
        <v>94.171946604777759</v>
      </c>
      <c r="O1747">
        <f t="shared" si="507"/>
        <v>32.733249167275964</v>
      </c>
      <c r="P1747" s="3">
        <f t="shared" si="508"/>
        <v>32.733249167275964</v>
      </c>
      <c r="Q1747" s="3">
        <f t="shared" si="509"/>
        <v>-85.828053395222241</v>
      </c>
      <c r="R1747">
        <f t="shared" si="510"/>
        <v>94.171946604777759</v>
      </c>
      <c r="S1747">
        <f t="shared" si="511"/>
        <v>0.6385087634899671</v>
      </c>
      <c r="T1747">
        <f t="shared" si="494"/>
        <v>32.733249167275964</v>
      </c>
    </row>
    <row r="1748" spans="1:20" x14ac:dyDescent="0.25">
      <c r="A1748">
        <f t="shared" si="495"/>
        <v>4027.1139830143766</v>
      </c>
      <c r="B1748">
        <f t="shared" si="512"/>
        <v>640.93509679122906</v>
      </c>
      <c r="C1748" t="str">
        <f t="shared" si="496"/>
        <v>3.15123380305702-43.0403915333652i</v>
      </c>
      <c r="D1748" t="str">
        <f t="shared" si="497"/>
        <v>3.47812230083883-24.8347425586392i</v>
      </c>
      <c r="E1748" t="str">
        <f t="shared" si="498"/>
        <v>162.469356391907+0.479552641070833i</v>
      </c>
      <c r="F1748" t="str">
        <f t="shared" si="499"/>
        <v>2.90990947498952-233.031141610978i</v>
      </c>
      <c r="G1748" t="str">
        <f t="shared" si="500"/>
        <v>0.999999850538187-0.000386602884587003i</v>
      </c>
      <c r="H1748" t="str">
        <f t="shared" si="501"/>
        <v>472.671425712053+15.3787423020834i</v>
      </c>
      <c r="I1748" t="str">
        <f t="shared" si="502"/>
        <v>33.5759720313413-745.448374979702i</v>
      </c>
      <c r="K1748" t="str">
        <f t="shared" si="503"/>
        <v>0.0105669867784861-0.000730408295805021i</v>
      </c>
      <c r="L1748" t="str">
        <f t="shared" si="504"/>
        <v>0.00025-0.733796648115943i</v>
      </c>
      <c r="M1748" t="str">
        <f t="shared" si="505"/>
        <v>0.0025-0.194240289207161i</v>
      </c>
      <c r="N1748">
        <f t="shared" si="506"/>
        <v>94.187480754374235</v>
      </c>
      <c r="O1748">
        <f t="shared" si="507"/>
        <v>32.700742636655733</v>
      </c>
      <c r="P1748" s="3">
        <f t="shared" si="508"/>
        <v>32.700742636655733</v>
      </c>
      <c r="Q1748" s="3">
        <f t="shared" si="509"/>
        <v>-85.812519245625765</v>
      </c>
      <c r="R1748">
        <f t="shared" si="510"/>
        <v>94.187480754374235</v>
      </c>
      <c r="S1748">
        <f t="shared" si="511"/>
        <v>0.64093509679122906</v>
      </c>
      <c r="T1748">
        <f t="shared" si="494"/>
        <v>32.700742636655733</v>
      </c>
    </row>
    <row r="1749" spans="1:20" x14ac:dyDescent="0.25">
      <c r="A1749">
        <f t="shared" si="495"/>
        <v>4042.4170161498314</v>
      </c>
      <c r="B1749">
        <f t="shared" si="512"/>
        <v>643.37065015903579</v>
      </c>
      <c r="C1749" t="str">
        <f t="shared" si="496"/>
        <v>3.15113066380071-42.8787761594978i</v>
      </c>
      <c r="D1749" t="str">
        <f t="shared" si="497"/>
        <v>3.47812228028625-24.7407510352277i</v>
      </c>
      <c r="E1749" t="str">
        <f t="shared" si="498"/>
        <v>162.469355840158+0.481383846395241i</v>
      </c>
      <c r="F1749" t="str">
        <f t="shared" si="499"/>
        <v>2.90990947167783-232.148984037723i</v>
      </c>
      <c r="G1749" t="str">
        <f t="shared" si="500"/>
        <v>0.999999849400119-0.000388071975106782i</v>
      </c>
      <c r="H1749" t="str">
        <f t="shared" si="501"/>
        <v>472.687314712171+15.4367697793965i</v>
      </c>
      <c r="I1749" t="str">
        <f t="shared" si="502"/>
        <v>33.575638786669-742.649105544303i</v>
      </c>
      <c r="K1749" t="str">
        <f t="shared" si="503"/>
        <v>0.0105665478538655-0.000733148707931673i</v>
      </c>
      <c r="L1749" t="str">
        <f t="shared" si="504"/>
        <v>0.00025-0.731018776764238i</v>
      </c>
      <c r="M1749" t="str">
        <f t="shared" si="505"/>
        <v>0.0025-0.193504970319945i</v>
      </c>
      <c r="N1749">
        <f t="shared" si="506"/>
        <v>94.203070346735785</v>
      </c>
      <c r="O1749">
        <f t="shared" si="507"/>
        <v>32.668239351314824</v>
      </c>
      <c r="P1749" s="3">
        <f t="shared" si="508"/>
        <v>32.668239351314824</v>
      </c>
      <c r="Q1749" s="3">
        <f t="shared" si="509"/>
        <v>-85.796929653264215</v>
      </c>
      <c r="R1749">
        <f t="shared" si="510"/>
        <v>94.203070346735785</v>
      </c>
      <c r="S1749">
        <f t="shared" si="511"/>
        <v>0.64337065015903583</v>
      </c>
      <c r="T1749">
        <f t="shared" si="494"/>
        <v>32.668239351314824</v>
      </c>
    </row>
    <row r="1750" spans="1:20" x14ac:dyDescent="0.25">
      <c r="A1750">
        <f t="shared" si="495"/>
        <v>4057.7782008112008</v>
      </c>
      <c r="B1750">
        <f t="shared" si="512"/>
        <v>645.81545862964015</v>
      </c>
      <c r="C1750" t="str">
        <f t="shared" si="496"/>
        <v>3.15102674958319-42.7177774842083i</v>
      </c>
      <c r="D1750" t="str">
        <f t="shared" si="497"/>
        <v>3.47812225957717-24.6471154158256i</v>
      </c>
      <c r="E1750" t="str">
        <f t="shared" si="498"/>
        <v>162.469355296708+0.483222111171653i</v>
      </c>
      <c r="F1750" t="str">
        <f t="shared" si="499"/>
        <v>2.90990946834093-231.270166005542i</v>
      </c>
      <c r="G1750" t="str">
        <f t="shared" si="500"/>
        <v>0.999999848253386-0.000389546648165481i</v>
      </c>
      <c r="H1750" t="str">
        <f t="shared" si="501"/>
        <v>472.703325105267+15.4950130116962i</v>
      </c>
      <c r="I1750" t="str">
        <f t="shared" si="502"/>
        <v>33.5753029534779-739.860520129256i</v>
      </c>
      <c r="K1750" t="str">
        <f t="shared" si="503"/>
        <v>0.0105661056298142-0.000735899134945838i</v>
      </c>
      <c r="L1750" t="str">
        <f t="shared" si="504"/>
        <v>0.00025-0.728251421363057i</v>
      </c>
      <c r="M1750" t="str">
        <f t="shared" si="505"/>
        <v>0.0025-0.192772435066692i</v>
      </c>
      <c r="N1750">
        <f t="shared" si="506"/>
        <v>94.218715552743561</v>
      </c>
      <c r="O1750">
        <f t="shared" si="507"/>
        <v>32.63573933470019</v>
      </c>
      <c r="P1750" s="3">
        <f t="shared" si="508"/>
        <v>32.63573933470019</v>
      </c>
      <c r="Q1750" s="3">
        <f t="shared" si="509"/>
        <v>-85.781284447256439</v>
      </c>
      <c r="R1750">
        <f t="shared" si="510"/>
        <v>94.218715552743561</v>
      </c>
      <c r="S1750">
        <f t="shared" si="511"/>
        <v>0.64581545862964018</v>
      </c>
      <c r="T1750">
        <f t="shared" si="494"/>
        <v>32.63573933470019</v>
      </c>
    </row>
    <row r="1751" spans="1:20" x14ac:dyDescent="0.25">
      <c r="A1751">
        <f t="shared" si="495"/>
        <v>4073.1977579742838</v>
      </c>
      <c r="B1751">
        <f t="shared" si="512"/>
        <v>648.26955737243281</v>
      </c>
      <c r="C1751" t="str">
        <f t="shared" si="496"/>
        <v>3.15092205466087-42.5573931900436i</v>
      </c>
      <c r="D1751" t="str">
        <f t="shared" si="497"/>
        <v>3.47812223871041-24.5538343534531i</v>
      </c>
      <c r="E1751" t="str">
        <f t="shared" si="498"/>
        <v>162.469354761809+0.485067463360651i</v>
      </c>
      <c r="F1751" t="str">
        <f t="shared" si="499"/>
        <v>2.90990946497865-230.394674872341i</v>
      </c>
      <c r="G1751" t="str">
        <f t="shared" si="500"/>
        <v>0.999999847097921-0.000391026924976692i</v>
      </c>
      <c r="H1751" t="str">
        <f t="shared" si="501"/>
        <v>472.719457821879+15.5534727637783i</v>
      </c>
      <c r="I1751" t="str">
        <f t="shared" si="502"/>
        <v>33.5749645112737-737.082578628533i</v>
      </c>
      <c r="K1751" t="str">
        <f t="shared" si="503"/>
        <v>0.0105656600818561-0.00073865961040712i</v>
      </c>
      <c r="L1751" t="str">
        <f t="shared" si="504"/>
        <v>0.00025-0.725494542103064i</v>
      </c>
      <c r="M1751" t="str">
        <f t="shared" si="505"/>
        <v>0.0025-0.192042672909635i</v>
      </c>
      <c r="N1751">
        <f t="shared" si="506"/>
        <v>94.234416543496025</v>
      </c>
      <c r="O1751">
        <f t="shared" si="507"/>
        <v>32.603242610418889</v>
      </c>
      <c r="P1751" s="3">
        <f t="shared" si="508"/>
        <v>32.603242610418889</v>
      </c>
      <c r="Q1751" s="3">
        <f t="shared" si="509"/>
        <v>-85.765583456503975</v>
      </c>
      <c r="R1751">
        <f t="shared" si="510"/>
        <v>94.234416543496025</v>
      </c>
      <c r="S1751">
        <f t="shared" si="511"/>
        <v>0.64826955737243286</v>
      </c>
      <c r="T1751">
        <f t="shared" si="494"/>
        <v>32.603242610418889</v>
      </c>
    </row>
    <row r="1752" spans="1:20" x14ac:dyDescent="0.25">
      <c r="A1752">
        <f t="shared" si="495"/>
        <v>4088.6759094545864</v>
      </c>
      <c r="B1752">
        <f t="shared" si="512"/>
        <v>650.73298169044813</v>
      </c>
      <c r="C1752" t="str">
        <f t="shared" si="496"/>
        <v>3.15081657324861-42.397620968371i</v>
      </c>
      <c r="D1752" t="str">
        <f t="shared" si="497"/>
        <v>3.47812221768476-24.4609065062308i</v>
      </c>
      <c r="E1752" t="str">
        <f t="shared" si="498"/>
        <v>162.469354235718+0.486919931041674i</v>
      </c>
      <c r="F1752" t="str">
        <f t="shared" si="499"/>
        <v>2.90990946159072-229.522498043887i</v>
      </c>
      <c r="G1752" t="str">
        <f t="shared" si="500"/>
        <v>0.999999845933657-0.000392512826834615i</v>
      </c>
      <c r="H1752" t="str">
        <f t="shared" si="501"/>
        <v>472.735713799742+15.6121498027007i</v>
      </c>
      <c r="I1752" t="str">
        <f t="shared" si="502"/>
        <v>33.5746234393943-734.315241089359i</v>
      </c>
      <c r="K1752" t="str">
        <f t="shared" si="503"/>
        <v>0.0105652111853381-0.000741430167952405i</v>
      </c>
      <c r="L1752" t="str">
        <f t="shared" si="504"/>
        <v>0.00025-0.722748099325629i</v>
      </c>
      <c r="M1752" t="str">
        <f t="shared" si="505"/>
        <v>0.0025-0.191315673350902i</v>
      </c>
      <c r="N1752">
        <f t="shared" si="506"/>
        <v>94.250173490305059</v>
      </c>
      <c r="O1752">
        <f t="shared" si="507"/>
        <v>32.570749202238424</v>
      </c>
      <c r="P1752" s="3">
        <f t="shared" si="508"/>
        <v>32.570749202238424</v>
      </c>
      <c r="Q1752" s="3">
        <f t="shared" si="509"/>
        <v>-85.749826509694941</v>
      </c>
      <c r="R1752">
        <f t="shared" si="510"/>
        <v>94.250173490305059</v>
      </c>
      <c r="S1752">
        <f t="shared" si="511"/>
        <v>0.65073298169044813</v>
      </c>
      <c r="T1752">
        <f t="shared" si="494"/>
        <v>32.570749202238424</v>
      </c>
    </row>
    <row r="1753" spans="1:20" x14ac:dyDescent="0.25">
      <c r="A1753">
        <f t="shared" si="495"/>
        <v>4104.2128779105133</v>
      </c>
      <c r="B1753">
        <f t="shared" si="512"/>
        <v>653.2057670208718</v>
      </c>
      <c r="C1753" t="str">
        <f t="shared" si="496"/>
        <v>3.15071029951966-42.238458519347i</v>
      </c>
      <c r="D1753" t="str">
        <f t="shared" si="497"/>
        <v>3.47812219649899-24.3683305373605i</v>
      </c>
      <c r="E1753" t="str">
        <f t="shared" si="498"/>
        <v>162.469353718694+0.488779542413747i</v>
      </c>
      <c r="F1753" t="str">
        <f t="shared" si="499"/>
        <v>2.90990945817703-228.653622973624i</v>
      </c>
      <c r="G1753" t="str">
        <f t="shared" si="500"/>
        <v>0.999999844760528-0.000394004375114369i</v>
      </c>
      <c r="H1753" t="str">
        <f t="shared" si="501"/>
        <v>472.752093983817+15.6710448977846i</v>
      </c>
      <c r="I1753" t="str">
        <f t="shared" si="502"/>
        <v>33.5742797170086-731.558467711584i</v>
      </c>
      <c r="K1753" t="str">
        <f t="shared" si="503"/>
        <v>0.0105647589154295-0.000744210841295636i</v>
      </c>
      <c r="L1753" t="str">
        <f t="shared" si="504"/>
        <v>0.00025-0.720012053522242i</v>
      </c>
      <c r="M1753" t="str">
        <f t="shared" si="505"/>
        <v>0.0025-0.190591425932359i</v>
      </c>
      <c r="N1753">
        <f t="shared" si="506"/>
        <v>94.265986564692213</v>
      </c>
      <c r="O1753">
        <f t="shared" si="507"/>
        <v>32.538259134088165</v>
      </c>
      <c r="P1753" s="3">
        <f t="shared" si="508"/>
        <v>32.538259134088165</v>
      </c>
      <c r="Q1753" s="3">
        <f t="shared" si="509"/>
        <v>-85.734013435307787</v>
      </c>
      <c r="R1753">
        <f t="shared" si="510"/>
        <v>94.265986564692213</v>
      </c>
      <c r="S1753">
        <f t="shared" si="511"/>
        <v>0.65320576702087185</v>
      </c>
      <c r="T1753">
        <f t="shared" si="494"/>
        <v>32.538259134088165</v>
      </c>
    </row>
    <row r="1754" spans="1:20" x14ac:dyDescent="0.25">
      <c r="A1754">
        <f t="shared" si="495"/>
        <v>4119.8088868465738</v>
      </c>
      <c r="B1754">
        <f t="shared" si="512"/>
        <v>655.68794893555116</v>
      </c>
      <c r="C1754" t="str">
        <f t="shared" si="496"/>
        <v>3.15060322760542-42.0799035518837i</v>
      </c>
      <c r="D1754" t="str">
        <f t="shared" si="497"/>
        <v>3.47812217515192-24.2761051151057i</v>
      </c>
      <c r="E1754" t="str">
        <f t="shared" si="498"/>
        <v>162.469353211008+0.490646325795626i</v>
      </c>
      <c r="F1754" t="str">
        <f t="shared" si="499"/>
        <v>2.90990945473734-227.788037162492i</v>
      </c>
      <c r="G1754" t="str">
        <f t="shared" si="500"/>
        <v>0.999999843578467-0.000395501591272296i</v>
      </c>
      <c r="H1754" t="str">
        <f t="shared" si="501"/>
        <v>472.768599326371+15.7301588206153i</v>
      </c>
      <c r="I1754" t="str">
        <f t="shared" si="502"/>
        <v>33.5739333231147-728.812218847144i</v>
      </c>
      <c r="K1754" t="str">
        <f t="shared" si="503"/>
        <v>0.0105643032471203-0.000747001664227526i</v>
      </c>
      <c r="L1754" t="str">
        <f t="shared" si="504"/>
        <v>0.00025-0.717286365333974i</v>
      </c>
      <c r="M1754" t="str">
        <f t="shared" si="505"/>
        <v>0.0025-0.189869920235464i</v>
      </c>
      <c r="N1754">
        <f t="shared" si="506"/>
        <v>94.281855938385021</v>
      </c>
      <c r="O1754">
        <f t="shared" si="507"/>
        <v>32.505772430060176</v>
      </c>
      <c r="P1754" s="3">
        <f t="shared" si="508"/>
        <v>32.505772430060176</v>
      </c>
      <c r="Q1754" s="3">
        <f t="shared" si="509"/>
        <v>-85.718144061614979</v>
      </c>
      <c r="R1754">
        <f t="shared" si="510"/>
        <v>94.281855938385021</v>
      </c>
      <c r="S1754">
        <f t="shared" si="511"/>
        <v>0.65568794893555116</v>
      </c>
      <c r="T1754">
        <f t="shared" si="494"/>
        <v>32.505772430060176</v>
      </c>
    </row>
    <row r="1755" spans="1:20" x14ac:dyDescent="0.25">
      <c r="A1755">
        <f t="shared" si="495"/>
        <v>4135.4641606165906</v>
      </c>
      <c r="B1755">
        <f t="shared" si="512"/>
        <v>658.17956314150626</v>
      </c>
      <c r="C1755" t="str">
        <f t="shared" si="496"/>
        <v>3.15049535159501-41.9219537836154i</v>
      </c>
      <c r="D1755" t="str">
        <f t="shared" si="497"/>
        <v>3.47812215364231-24.1842289127727i</v>
      </c>
      <c r="E1755" t="str">
        <f t="shared" si="498"/>
        <v>162.469352712931+0.49252030962695i</v>
      </c>
      <c r="F1755" t="str">
        <f t="shared" si="499"/>
        <v>2.90990945127146-226.925728158748i</v>
      </c>
      <c r="G1755" t="str">
        <f t="shared" si="500"/>
        <v>0.999999842387405-0.000397004496846274i</v>
      </c>
      <c r="H1755" t="str">
        <f t="shared" si="501"/>
        <v>472.785230787009+15.7894923450424i</v>
      </c>
      <c r="I1755" t="str">
        <f t="shared" si="502"/>
        <v>33.5735842365372-726.076454999461i</v>
      </c>
      <c r="K1755" t="str">
        <f t="shared" si="503"/>
        <v>0.0105638441552205-0.000749802670615306i</v>
      </c>
      <c r="L1755" t="str">
        <f t="shared" si="504"/>
        <v>0.00025-0.714570995550883i</v>
      </c>
      <c r="M1755" t="str">
        <f t="shared" si="505"/>
        <v>0.0025-0.189151145881115i</v>
      </c>
      <c r="N1755">
        <f t="shared" si="506"/>
        <v>94.297781783313027</v>
      </c>
      <c r="O1755">
        <f t="shared" si="507"/>
        <v>32.473289114410157</v>
      </c>
      <c r="P1755" s="3">
        <f t="shared" si="508"/>
        <v>32.473289114410157</v>
      </c>
      <c r="Q1755" s="3">
        <f t="shared" si="509"/>
        <v>-85.702218216686973</v>
      </c>
      <c r="R1755">
        <f t="shared" si="510"/>
        <v>94.297781783313027</v>
      </c>
      <c r="S1755">
        <f t="shared" si="511"/>
        <v>0.65817956314150627</v>
      </c>
      <c r="T1755">
        <f t="shared" si="494"/>
        <v>32.473289114410157</v>
      </c>
    </row>
    <row r="1756" spans="1:20" x14ac:dyDescent="0.25">
      <c r="A1756">
        <f t="shared" si="495"/>
        <v>4151.1789244269339</v>
      </c>
      <c r="B1756">
        <f t="shared" si="512"/>
        <v>660.680645481444</v>
      </c>
      <c r="C1756" t="str">
        <f t="shared" si="496"/>
        <v>3.1503866655351-41.7646069408655i</v>
      </c>
      <c r="D1756" t="str">
        <f t="shared" si="497"/>
        <v>3.47812213196891-24.0927006086916i</v>
      </c>
      <c r="E1756" t="str">
        <f t="shared" si="498"/>
        <v>162.469352224738+0.494401522468579i</v>
      </c>
      <c r="F1756" t="str">
        <f t="shared" si="499"/>
        <v>2.90990944777918-226.066683557788i</v>
      </c>
      <c r="G1756" t="str">
        <f t="shared" si="500"/>
        <v>0.999999841187273-0.000398513113456022i</v>
      </c>
      <c r="H1756" t="str">
        <f t="shared" si="501"/>
        <v>472.801989332745+15.8490462471807i</v>
      </c>
      <c r="I1756" t="str">
        <f t="shared" si="502"/>
        <v>33.5732324359265-723.351136822897i</v>
      </c>
      <c r="K1756" t="str">
        <f t="shared" si="503"/>
        <v>0.0105633816143586-0.000752613894402421i</v>
      </c>
      <c r="L1756" t="str">
        <f t="shared" si="504"/>
        <v>0.00025-0.711865905111459i</v>
      </c>
      <c r="M1756" t="str">
        <f t="shared" si="505"/>
        <v>0.0025-0.188435092529503i</v>
      </c>
      <c r="N1756">
        <f t="shared" si="506"/>
        <v>94.313764271603887</v>
      </c>
      <c r="O1756">
        <f t="shared" si="507"/>
        <v>32.440809211558381</v>
      </c>
      <c r="P1756" s="3">
        <f t="shared" si="508"/>
        <v>32.440809211558381</v>
      </c>
      <c r="Q1756" s="3">
        <f t="shared" si="509"/>
        <v>-85.686235728396113</v>
      </c>
      <c r="R1756">
        <f t="shared" si="510"/>
        <v>94.313764271603887</v>
      </c>
      <c r="S1756">
        <f t="shared" si="511"/>
        <v>0.66068064548144401</v>
      </c>
      <c r="T1756">
        <f t="shared" si="494"/>
        <v>32.440809211558381</v>
      </c>
    </row>
    <row r="1757" spans="1:20" x14ac:dyDescent="0.25">
      <c r="A1757">
        <f t="shared" si="495"/>
        <v>4166.9534043397571</v>
      </c>
      <c r="B1757">
        <f t="shared" si="512"/>
        <v>663.19123193427356</v>
      </c>
      <c r="C1757" t="str">
        <f t="shared" si="496"/>
        <v>3.15027716342947-41.6078607586135i</v>
      </c>
      <c r="D1757" t="str">
        <f t="shared" si="497"/>
        <v>3.47812211013045-24.0015188861969i</v>
      </c>
      <c r="E1757" t="str">
        <f t="shared" si="498"/>
        <v>162.469351746712+0.496289993003195i</v>
      </c>
      <c r="F1757" t="str">
        <f t="shared" si="499"/>
        <v>2.9099094442603-225.210891001968i</v>
      </c>
      <c r="G1757" t="str">
        <f t="shared" si="500"/>
        <v>0.999999839978003-0.000400027462803413i</v>
      </c>
      <c r="H1757" t="str">
        <f t="shared" si="501"/>
        <v>472.818875938062+15.9088213054116i</v>
      </c>
      <c r="I1757" t="str">
        <f t="shared" si="502"/>
        <v>33.5728778997587-720.63622512219i</v>
      </c>
      <c r="K1757" t="str">
        <f t="shared" si="503"/>
        <v>0.0105629155989803-0.000755435369608274i</v>
      </c>
      <c r="L1757" t="str">
        <f t="shared" si="504"/>
        <v>0.00025-0.709171055102071i</v>
      </c>
      <c r="M1757" t="str">
        <f t="shared" si="505"/>
        <v>0.0025-0.187721749879959i</v>
      </c>
      <c r="N1757">
        <f t="shared" si="506"/>
        <v>94.329803575579305</v>
      </c>
      <c r="O1757">
        <f t="shared" si="507"/>
        <v>32.408332746090622</v>
      </c>
      <c r="P1757" s="3">
        <f t="shared" si="508"/>
        <v>32.408332746090622</v>
      </c>
      <c r="Q1757" s="3">
        <f t="shared" si="509"/>
        <v>-85.670196424420695</v>
      </c>
      <c r="R1757">
        <f t="shared" si="510"/>
        <v>94.329803575579305</v>
      </c>
      <c r="S1757">
        <f t="shared" si="511"/>
        <v>0.66319123193427354</v>
      </c>
      <c r="T1757">
        <f t="shared" si="494"/>
        <v>32.408332746090622</v>
      </c>
    </row>
    <row r="1758" spans="1:20" x14ac:dyDescent="0.25">
      <c r="A1758">
        <f t="shared" si="495"/>
        <v>4182.7878272762482</v>
      </c>
      <c r="B1758">
        <f t="shared" si="512"/>
        <v>665.71135861562379</v>
      </c>
      <c r="C1758" t="str">
        <f t="shared" si="496"/>
        <v>3.15016683923902-41.4517129804633i</v>
      </c>
      <c r="D1758" t="str">
        <f t="shared" si="497"/>
        <v>3.47812208812575-23.910682433609i</v>
      </c>
      <c r="E1758" t="str">
        <f t="shared" si="498"/>
        <v>162.469351279142+0.498185750035834i</v>
      </c>
      <c r="F1758" t="str">
        <f t="shared" si="499"/>
        <v>2.90990944071464-224.358338180423i</v>
      </c>
      <c r="G1758" t="str">
        <f t="shared" si="500"/>
        <v>0.999999838759526-0.000401547566672789i</v>
      </c>
      <c r="H1758" t="str">
        <f t="shared" si="501"/>
        <v>472.835891584967+15.9688183003829i</v>
      </c>
      <c r="I1758" t="str">
        <f t="shared" si="502"/>
        <v>33.5725206063322-717.93168085188i</v>
      </c>
      <c r="K1758" t="str">
        <f t="shared" si="503"/>
        <v>0.0105624460833474-0.000758267130327913i</v>
      </c>
      <c r="L1758" t="str">
        <f t="shared" si="504"/>
        <v>0.00025-0.706486406756396i</v>
      </c>
      <c r="M1758" t="str">
        <f t="shared" si="505"/>
        <v>0.0025-0.18701110767081i</v>
      </c>
      <c r="N1758">
        <f t="shared" si="506"/>
        <v>94.345899867751271</v>
      </c>
      <c r="O1758">
        <f t="shared" si="507"/>
        <v>32.375859742759367</v>
      </c>
      <c r="P1758" s="3">
        <f t="shared" si="508"/>
        <v>32.375859742759367</v>
      </c>
      <c r="Q1758" s="3">
        <f t="shared" si="509"/>
        <v>-85.654100132248729</v>
      </c>
      <c r="R1758">
        <f t="shared" si="510"/>
        <v>94.345899867751271</v>
      </c>
      <c r="S1758">
        <f t="shared" si="511"/>
        <v>0.6657113586156238</v>
      </c>
      <c r="T1758">
        <f t="shared" si="494"/>
        <v>32.375859742759367</v>
      </c>
    </row>
    <row r="1759" spans="1:20" x14ac:dyDescent="0.25">
      <c r="A1759">
        <f t="shared" si="495"/>
        <v>4198.6824210198974</v>
      </c>
      <c r="B1759">
        <f t="shared" si="512"/>
        <v>668.24106177836313</v>
      </c>
      <c r="C1759" t="str">
        <f t="shared" si="496"/>
        <v>3.15005568688105-41.2961613586085i</v>
      </c>
      <c r="D1759" t="str">
        <f t="shared" si="497"/>
        <v>3.47812206595346-23.820189944215i</v>
      </c>
      <c r="E1759" t="str">
        <f t="shared" si="498"/>
        <v>162.469350822318+0.500088822494752i</v>
      </c>
      <c r="F1759" t="str">
        <f t="shared" si="499"/>
        <v>2.909909437142-223.509012828895i</v>
      </c>
      <c r="G1759" t="str">
        <f t="shared" si="500"/>
        <v>0.99999983753177-0.00040307344693127i</v>
      </c>
      <c r="H1759" t="str">
        <f t="shared" si="501"/>
        <v>472.853037263046+16.0290380150087i</v>
      </c>
      <c r="I1759" t="str">
        <f t="shared" si="502"/>
        <v>33.5721605337662-715.237465115752i</v>
      </c>
      <c r="K1759" t="str">
        <f t="shared" si="503"/>
        <v>0.0105619730415366-0.000761109210731733i</v>
      </c>
      <c r="L1759" t="str">
        <f t="shared" si="504"/>
        <v>0.00025-0.703811921454868i</v>
      </c>
      <c r="M1759" t="str">
        <f t="shared" si="505"/>
        <v>0.0025-0.186303155679229i</v>
      </c>
      <c r="N1759">
        <f t="shared" si="506"/>
        <v>94.362053320817495</v>
      </c>
      <c r="O1759">
        <f t="shared" si="507"/>
        <v>32.343390226484303</v>
      </c>
      <c r="P1759" s="3">
        <f t="shared" si="508"/>
        <v>32.343390226484303</v>
      </c>
      <c r="Q1759" s="3">
        <f t="shared" si="509"/>
        <v>-85.637946679182505</v>
      </c>
      <c r="R1759">
        <f t="shared" si="510"/>
        <v>94.362053320817495</v>
      </c>
      <c r="S1759">
        <f t="shared" si="511"/>
        <v>0.66824106177836318</v>
      </c>
      <c r="T1759">
        <f t="shared" si="494"/>
        <v>32.343390226484303</v>
      </c>
    </row>
    <row r="1760" spans="1:20" x14ac:dyDescent="0.25">
      <c r="A1760">
        <f t="shared" si="495"/>
        <v>4214.6374142197728</v>
      </c>
      <c r="B1760">
        <f t="shared" si="512"/>
        <v>670.78037781312094</v>
      </c>
      <c r="C1760" t="str">
        <f t="shared" si="496"/>
        <v>3.14994370022945-41.1412036538022i</v>
      </c>
      <c r="D1760" t="str">
        <f t="shared" si="497"/>
        <v>3.47812204361237-23.7300401162501i</v>
      </c>
      <c r="E1760" t="str">
        <f t="shared" si="498"/>
        <v>162.46935037654+0.501999239431798i</v>
      </c>
      <c r="F1760" t="str">
        <f t="shared" si="499"/>
        <v>2.90990943354213-222.662902729555i</v>
      </c>
      <c r="G1760" t="str">
        <f t="shared" si="500"/>
        <v>0.999999836294665-0.00040460512552907i</v>
      </c>
      <c r="H1760" t="str">
        <f t="shared" si="501"/>
        <v>472.870313969531+16.0894812344709i</v>
      </c>
      <c r="I1760" t="str">
        <f t="shared" si="502"/>
        <v>33.5717976600003-712.553539166293i</v>
      </c>
      <c r="K1760" t="str">
        <f t="shared" si="503"/>
        <v>0.0105614964474381-0.000763961645065179i</v>
      </c>
      <c r="L1760" t="str">
        <f t="shared" si="504"/>
        <v>0.00025-0.701147560724115i</v>
      </c>
      <c r="M1760" t="str">
        <f t="shared" si="505"/>
        <v>0.0025-0.185597883721089i</v>
      </c>
      <c r="N1760">
        <f t="shared" si="506"/>
        <v>94.378264107657714</v>
      </c>
      <c r="O1760">
        <f t="shared" si="507"/>
        <v>32.310924222353833</v>
      </c>
      <c r="P1760" s="3">
        <f t="shared" si="508"/>
        <v>32.310924222353833</v>
      </c>
      <c r="Q1760" s="3">
        <f t="shared" si="509"/>
        <v>-85.621735892342286</v>
      </c>
      <c r="R1760">
        <f t="shared" si="510"/>
        <v>94.378264107657714</v>
      </c>
      <c r="S1760">
        <f t="shared" si="511"/>
        <v>0.67078037781312094</v>
      </c>
      <c r="T1760">
        <f t="shared" si="494"/>
        <v>32.310924222353833</v>
      </c>
    </row>
    <row r="1761" spans="1:20" x14ac:dyDescent="0.25">
      <c r="A1761">
        <f t="shared" si="495"/>
        <v>4230.6530363938082</v>
      </c>
      <c r="B1761">
        <f t="shared" si="512"/>
        <v>673.3293432488108</v>
      </c>
      <c r="C1761" t="str">
        <f t="shared" si="496"/>
        <v>3.14983087311395-40.9868376353228i</v>
      </c>
      <c r="D1761" t="str">
        <f t="shared" si="497"/>
        <v>3.47812202110114-23.6402316528787i</v>
      </c>
      <c r="E1761" t="str">
        <f t="shared" si="498"/>
        <v>162.469349942111+0.503917030023087i</v>
      </c>
      <c r="F1761" t="str">
        <f t="shared" si="499"/>
        <v>2.90990942991486-221.819995710823i</v>
      </c>
      <c r="G1761" t="str">
        <f t="shared" si="500"/>
        <v>0.999999835048141-0.000406142624499814i</v>
      </c>
      <c r="H1761" t="str">
        <f t="shared" si="501"/>
        <v>472.887722709351+16.1501487462184i</v>
      </c>
      <c r="I1761" t="str">
        <f t="shared" si="502"/>
        <v>33.571431962792-709.879864404102i</v>
      </c>
      <c r="K1761" t="str">
        <f t="shared" si="503"/>
        <v>0.0105610162747545-0.000766824467648418i</v>
      </c>
      <c r="L1761" t="str">
        <f t="shared" si="504"/>
        <v>0.00025-0.698493286236419i</v>
      </c>
      <c r="M1761" t="str">
        <f t="shared" si="505"/>
        <v>0.0025-0.184895281650816i</v>
      </c>
      <c r="N1761">
        <f t="shared" si="506"/>
        <v>94.394532401329045</v>
      </c>
      <c r="O1761">
        <f t="shared" si="507"/>
        <v>32.278461755625635</v>
      </c>
      <c r="P1761" s="3">
        <f t="shared" si="508"/>
        <v>32.278461755625635</v>
      </c>
      <c r="Q1761" s="3">
        <f t="shared" si="509"/>
        <v>-85.605467598670955</v>
      </c>
      <c r="R1761">
        <f t="shared" si="510"/>
        <v>94.394532401329045</v>
      </c>
      <c r="S1761">
        <f t="shared" si="511"/>
        <v>0.67332934324881077</v>
      </c>
      <c r="T1761">
        <f t="shared" si="494"/>
        <v>32.278461755625635</v>
      </c>
    </row>
    <row r="1762" spans="1:20" x14ac:dyDescent="0.25">
      <c r="A1762">
        <f t="shared" si="495"/>
        <v>4246.7295179321045</v>
      </c>
      <c r="B1762">
        <f t="shared" si="512"/>
        <v>675.88799475315625</v>
      </c>
      <c r="C1762" t="str">
        <f t="shared" si="496"/>
        <v>3.14971719932032-40.8330610809436i</v>
      </c>
      <c r="D1762" t="str">
        <f t="shared" si="497"/>
        <v>3.47812199841854-23.5507632621759i</v>
      </c>
      <c r="E1762" t="str">
        <f t="shared" si="498"/>
        <v>162.469349519342+0.505842223569668i</v>
      </c>
      <c r="F1762" t="str">
        <f t="shared" si="499"/>
        <v>2.90990942625999-220.980279647201i</v>
      </c>
      <c r="G1762" t="str">
        <f t="shared" si="500"/>
        <v>0.999999833792126-0.000407685965960853i</v>
      </c>
      <c r="H1762" t="str">
        <f t="shared" si="501"/>
        <v>472.905264495197+16.2110413399678i</v>
      </c>
      <c r="I1762" t="str">
        <f t="shared" si="502"/>
        <v>33.5710634197155-707.21640237737i</v>
      </c>
      <c r="K1762" t="str">
        <f t="shared" si="503"/>
        <v>0.0105605324969995-0.00076969771287603i</v>
      </c>
      <c r="L1762" t="str">
        <f t="shared" si="504"/>
        <v>0.00025-0.695849059809144i</v>
      </c>
      <c r="M1762" t="str">
        <f t="shared" si="505"/>
        <v>0.0025-0.184195339361243i</v>
      </c>
      <c r="N1762">
        <f t="shared" si="506"/>
        <v>94.410858375062091</v>
      </c>
      <c r="O1762">
        <f t="shared" si="507"/>
        <v>32.246002851728072</v>
      </c>
      <c r="P1762" s="3">
        <f t="shared" si="508"/>
        <v>32.246002851728072</v>
      </c>
      <c r="Q1762" s="3">
        <f t="shared" si="509"/>
        <v>-85.589141624937909</v>
      </c>
      <c r="R1762">
        <f t="shared" si="510"/>
        <v>94.410858375062091</v>
      </c>
      <c r="S1762">
        <f t="shared" si="511"/>
        <v>0.6758879947531562</v>
      </c>
      <c r="T1762">
        <f t="shared" si="494"/>
        <v>32.246002851728072</v>
      </c>
    </row>
    <row r="1763" spans="1:20" x14ac:dyDescent="0.25">
      <c r="A1763">
        <f t="shared" si="495"/>
        <v>4262.867090100247</v>
      </c>
      <c r="B1763">
        <f t="shared" si="512"/>
        <v>678.45636913321823</v>
      </c>
      <c r="C1763" t="str">
        <f t="shared" si="496"/>
        <v>3.14960267258937-40.6798717768966i</v>
      </c>
      <c r="D1763" t="str">
        <f t="shared" si="497"/>
        <v>3.47812197556319-23.4616336571088i</v>
      </c>
      <c r="E1763" t="str">
        <f t="shared" si="498"/>
        <v>162.469349108545+0.507774849498288i</v>
      </c>
      <c r="F1763" t="str">
        <f t="shared" si="499"/>
        <v>2.90990942257726-220.143742459088i</v>
      </c>
      <c r="G1763" t="str">
        <f t="shared" si="500"/>
        <v>0.999999832526546-0.000409235172113585i</v>
      </c>
      <c r="H1763" t="str">
        <f t="shared" si="501"/>
        <v>472.922940347595+16.2721598077033i</v>
      </c>
      <c r="I1763" t="str">
        <f t="shared" si="502"/>
        <v>33.5706920081601-704.563114781317i</v>
      </c>
      <c r="K1763" t="str">
        <f t="shared" si="503"/>
        <v>0.0105600450874963-0.000772581415216658i</v>
      </c>
      <c r="L1763" t="str">
        <f t="shared" si="504"/>
        <v>0.00025-0.693214843404207i</v>
      </c>
      <c r="M1763" t="str">
        <f t="shared" si="505"/>
        <v>0.0025-0.183498046783466i</v>
      </c>
      <c r="N1763">
        <f t="shared" si="506"/>
        <v>94.427242202256082</v>
      </c>
      <c r="O1763">
        <f t="shared" si="507"/>
        <v>32.213547536260272</v>
      </c>
      <c r="P1763" s="3">
        <f t="shared" si="508"/>
        <v>32.213547536260272</v>
      </c>
      <c r="Q1763" s="3">
        <f t="shared" si="509"/>
        <v>-85.572757797743918</v>
      </c>
      <c r="R1763">
        <f t="shared" si="510"/>
        <v>94.427242202256082</v>
      </c>
      <c r="S1763">
        <f t="shared" si="511"/>
        <v>0.67845636913321827</v>
      </c>
      <c r="T1763">
        <f t="shared" si="494"/>
        <v>32.213547536260272</v>
      </c>
    </row>
    <row r="1764" spans="1:20" x14ac:dyDescent="0.25">
      <c r="A1764">
        <f t="shared" si="495"/>
        <v>4279.0659850426273</v>
      </c>
      <c r="B1764">
        <f t="shared" si="512"/>
        <v>681.03450333592446</v>
      </c>
      <c r="C1764" t="str">
        <f t="shared" si="496"/>
        <v>3.14948728661751-40.5272675178469i</v>
      </c>
      <c r="D1764" t="str">
        <f t="shared" si="497"/>
        <v>3.47812195253381-23.3728415555182i</v>
      </c>
      <c r="E1764" t="str">
        <f t="shared" si="498"/>
        <v>162.469348710043+0.509714937361655i</v>
      </c>
      <c r="F1764" t="str">
        <f t="shared" si="499"/>
        <v>2.90990941886648-219.31037211262i</v>
      </c>
      <c r="G1764" t="str">
        <f t="shared" si="500"/>
        <v>0.999999831251329-0.000410790265243769i</v>
      </c>
      <c r="H1764" t="str">
        <f t="shared" si="501"/>
        <v>472.940751294934+16.333504943676i</v>
      </c>
      <c r="I1764" t="str">
        <f t="shared" si="502"/>
        <v>33.5703177053279-701.919963457632i</v>
      </c>
      <c r="K1764" t="str">
        <f t="shared" si="503"/>
        <v>0.0105595540193771-0.000775475609212696i</v>
      </c>
      <c r="L1764" t="str">
        <f t="shared" si="504"/>
        <v>0.00025-0.690590599127519i</v>
      </c>
      <c r="M1764" t="str">
        <f t="shared" si="505"/>
        <v>0.0025-0.182803393886697i</v>
      </c>
      <c r="N1764">
        <f t="shared" si="506"/>
        <v>94.443684056474993</v>
      </c>
      <c r="O1764">
        <f t="shared" si="507"/>
        <v>32.181095834994508</v>
      </c>
      <c r="P1764" s="3">
        <f t="shared" si="508"/>
        <v>32.181095834994508</v>
      </c>
      <c r="Q1764" s="3">
        <f t="shared" si="509"/>
        <v>-85.556315943525007</v>
      </c>
      <c r="R1764">
        <f t="shared" si="510"/>
        <v>94.443684056474993</v>
      </c>
      <c r="S1764">
        <f t="shared" si="511"/>
        <v>0.68103450333592441</v>
      </c>
      <c r="T1764">
        <f t="shared" si="494"/>
        <v>32.181095834994508</v>
      </c>
    </row>
    <row r="1765" spans="1:20" x14ac:dyDescent="0.25">
      <c r="A1765">
        <f t="shared" si="495"/>
        <v>4295.3264357857897</v>
      </c>
      <c r="B1765">
        <f t="shared" si="512"/>
        <v>683.62243444860098</v>
      </c>
      <c r="C1765" t="str">
        <f t="shared" si="496"/>
        <v>3.14937103505581-40.3752461068547i</v>
      </c>
      <c r="D1765" t="str">
        <f t="shared" si="497"/>
        <v>3.47812192932909-23.2843856800999i</v>
      </c>
      <c r="E1765" t="str">
        <f t="shared" si="498"/>
        <v>162.469348324162+0.511662516839474i</v>
      </c>
      <c r="F1765" t="str">
        <f t="shared" si="499"/>
        <v>2.90990941512747-218.480156619481i</v>
      </c>
      <c r="G1765" t="str">
        <f t="shared" si="500"/>
        <v>0.999999829966403-0.000412351267721855i</v>
      </c>
      <c r="H1765" t="str">
        <f t="shared" si="501"/>
        <v>472.958698373566+16.3950775444048i</v>
      </c>
      <c r="I1765" t="str">
        <f t="shared" si="502"/>
        <v>33.5699404882335-699.286910393933i</v>
      </c>
      <c r="K1765" t="str">
        <f t="shared" si="503"/>
        <v>0.0105590592655809-0.000778380329479921i</v>
      </c>
      <c r="L1765" t="str">
        <f t="shared" si="504"/>
        <v>0.00025-0.687976289228454i</v>
      </c>
      <c r="M1765" t="str">
        <f t="shared" si="505"/>
        <v>0.0025-0.18211137067812i</v>
      </c>
      <c r="N1765">
        <f t="shared" si="506"/>
        <v>94.460184111442729</v>
      </c>
      <c r="O1765">
        <f t="shared" si="507"/>
        <v>32.148647773875908</v>
      </c>
      <c r="P1765" s="3">
        <f t="shared" si="508"/>
        <v>32.148647773875908</v>
      </c>
      <c r="Q1765" s="3">
        <f t="shared" si="509"/>
        <v>-85.539815888557271</v>
      </c>
      <c r="R1765">
        <f t="shared" si="510"/>
        <v>94.460184111442729</v>
      </c>
      <c r="S1765">
        <f t="shared" si="511"/>
        <v>0.68362243444860094</v>
      </c>
      <c r="T1765">
        <f t="shared" si="494"/>
        <v>32.148647773875908</v>
      </c>
    </row>
    <row r="1766" spans="1:20" x14ac:dyDescent="0.25">
      <c r="A1766">
        <f t="shared" si="495"/>
        <v>4311.6486762417753</v>
      </c>
      <c r="B1766">
        <f t="shared" si="512"/>
        <v>686.22019969950566</v>
      </c>
      <c r="C1766" t="str">
        <f t="shared" si="496"/>
        <v>3.14925391150989-40.2238053553474i</v>
      </c>
      <c r="D1766" t="str">
        <f t="shared" si="497"/>
        <v>3.47812190594766-23.1962647583864i</v>
      </c>
      <c r="E1766" t="str">
        <f t="shared" si="498"/>
        <v>162.469347951236+0.513617617738734i</v>
      </c>
      <c r="F1766" t="str">
        <f t="shared" si="499"/>
        <v>2.90990941135996-217.653084036745i</v>
      </c>
      <c r="G1766" t="str">
        <f t="shared" si="500"/>
        <v>0.999999828671693-0.000413918202003293i</v>
      </c>
      <c r="H1766" t="str">
        <f t="shared" si="501"/>
        <v>472.976782627844+16.4568784086751i</v>
      </c>
      <c r="I1766" t="str">
        <f t="shared" si="502"/>
        <v>33.5695603337012-696.663917723233i</v>
      </c>
      <c r="K1766" t="str">
        <f t="shared" si="503"/>
        <v>0.0105585607988529-0.000781295610707156i</v>
      </c>
      <c r="L1766" t="str">
        <f t="shared" si="504"/>
        <v>0.00025-0.685371876099274i</v>
      </c>
      <c r="M1766" t="str">
        <f t="shared" si="505"/>
        <v>0.0025-0.181421967202749i</v>
      </c>
      <c r="N1766">
        <f t="shared" si="506"/>
        <v>94.476742541038476</v>
      </c>
      <c r="O1766">
        <f t="shared" si="507"/>
        <v>32.116203379024228</v>
      </c>
      <c r="P1766" s="3">
        <f t="shared" si="508"/>
        <v>32.116203379024228</v>
      </c>
      <c r="Q1766" s="3">
        <f t="shared" si="509"/>
        <v>-85.523257458961524</v>
      </c>
      <c r="R1766">
        <f t="shared" si="510"/>
        <v>94.476742541038476</v>
      </c>
      <c r="S1766">
        <f t="shared" si="511"/>
        <v>0.68622019969950565</v>
      </c>
      <c r="T1766">
        <f t="shared" si="494"/>
        <v>32.116203379024228</v>
      </c>
    </row>
    <row r="1767" spans="1:20" x14ac:dyDescent="0.25">
      <c r="A1767">
        <f t="shared" si="495"/>
        <v>4328.0329412114943</v>
      </c>
      <c r="B1767">
        <f t="shared" si="512"/>
        <v>688.82783645836378</v>
      </c>
      <c r="C1767" t="str">
        <f t="shared" si="496"/>
        <v>3.1491359095398-40.0729430830855i</v>
      </c>
      <c r="D1767" t="str">
        <f t="shared" si="497"/>
        <v>3.47812188238821-23.1084775227287i</v>
      </c>
      <c r="E1767" t="str">
        <f t="shared" si="498"/>
        <v>162.469347591602+0.515580269994597i</v>
      </c>
      <c r="F1767" t="str">
        <f t="shared" si="499"/>
        <v>2.9099094075638-216.829142466694i</v>
      </c>
      <c r="G1767" t="str">
        <f t="shared" si="500"/>
        <v>0.999999827367124-0.000415491090628869i</v>
      </c>
      <c r="H1767" t="str">
        <f t="shared" si="501"/>
        <v>472.995005110189+16.5189083375379i</v>
      </c>
      <c r="I1767" t="str">
        <f t="shared" si="502"/>
        <v>33.5691772183624-694.050947723367i</v>
      </c>
      <c r="K1767" t="str">
        <f t="shared" si="503"/>
        <v>0.0105580585917429-0.000784221487655882i</v>
      </c>
      <c r="L1767" t="str">
        <f t="shared" si="504"/>
        <v>0.00025-0.682777322274632i</v>
      </c>
      <c r="M1767" t="str">
        <f t="shared" si="505"/>
        <v>0.0025-0.180735173543285i</v>
      </c>
      <c r="N1767">
        <f t="shared" si="506"/>
        <v>94.493359519292554</v>
      </c>
      <c r="O1767">
        <f t="shared" si="507"/>
        <v>32.083762676734381</v>
      </c>
      <c r="P1767" s="3">
        <f t="shared" si="508"/>
        <v>32.083762676734381</v>
      </c>
      <c r="Q1767" s="3">
        <f t="shared" si="509"/>
        <v>-85.506640480707446</v>
      </c>
      <c r="R1767">
        <f t="shared" si="510"/>
        <v>94.493359519292554</v>
      </c>
      <c r="S1767">
        <f t="shared" si="511"/>
        <v>0.68882783645836376</v>
      </c>
      <c r="T1767">
        <f t="shared" si="494"/>
        <v>32.083762676734381</v>
      </c>
    </row>
    <row r="1768" spans="1:20" x14ac:dyDescent="0.25">
      <c r="A1768">
        <f t="shared" si="495"/>
        <v>4344.4794663880984</v>
      </c>
      <c r="B1768">
        <f t="shared" si="512"/>
        <v>691.44538223690563</v>
      </c>
      <c r="C1768" t="str">
        <f t="shared" si="496"/>
        <v>3.14901702265929-39.9226571181318i</v>
      </c>
      <c r="D1768" t="str">
        <f t="shared" si="497"/>
        <v>3.47812185864935-23.0210227102778i</v>
      </c>
      <c r="E1768" t="str">
        <f t="shared" si="498"/>
        <v>162.469347245606+0.517550503671092i</v>
      </c>
      <c r="F1768" t="str">
        <f t="shared" si="499"/>
        <v>2.90990940373871-216.008320056652i</v>
      </c>
      <c r="G1768" t="str">
        <f t="shared" si="500"/>
        <v>0.999999826052621-0.000417069956225019i</v>
      </c>
      <c r="H1768" t="str">
        <f t="shared" si="501"/>
        <v>473.013366881169+16.5811681343122i</v>
      </c>
      <c r="I1768" t="str">
        <f t="shared" si="502"/>
        <v>33.5687911186581-691.447962816495i</v>
      </c>
      <c r="K1768" t="str">
        <f t="shared" si="503"/>
        <v>0.0105575526166038-0.00078715799515991i</v>
      </c>
      <c r="L1768" t="str">
        <f t="shared" si="504"/>
        <v>0.00025-0.680192590430996i</v>
      </c>
      <c r="M1768" t="str">
        <f t="shared" si="505"/>
        <v>0.0025-0.180050979819969i</v>
      </c>
      <c r="N1768">
        <f t="shared" si="506"/>
        <v>94.510035220381098</v>
      </c>
      <c r="O1768">
        <f t="shared" si="507"/>
        <v>32.051325693477551</v>
      </c>
      <c r="P1768" s="3">
        <f t="shared" si="508"/>
        <v>32.051325693477551</v>
      </c>
      <c r="Q1768" s="3">
        <f t="shared" si="509"/>
        <v>-85.489964779618902</v>
      </c>
      <c r="R1768">
        <f t="shared" si="510"/>
        <v>94.510035220381098</v>
      </c>
      <c r="S1768">
        <f t="shared" si="511"/>
        <v>0.69144538223690566</v>
      </c>
      <c r="T1768">
        <f t="shared" si="494"/>
        <v>32.051325693477551</v>
      </c>
    </row>
    <row r="1769" spans="1:20" x14ac:dyDescent="0.25">
      <c r="A1769">
        <f t="shared" si="495"/>
        <v>4360.9884883603736</v>
      </c>
      <c r="B1769">
        <f t="shared" si="512"/>
        <v>694.07287468940592</v>
      </c>
      <c r="C1769" t="str">
        <f t="shared" si="496"/>
        <v>3.14889724433604-39.7729452968215i</v>
      </c>
      <c r="D1769" t="str">
        <f t="shared" si="497"/>
        <v>3.47812183472976-22.9338990629671i</v>
      </c>
      <c r="E1769" t="str">
        <f t="shared" si="498"/>
        <v>162.469346913599+0.519528348961459i</v>
      </c>
      <c r="F1769" t="str">
        <f t="shared" si="499"/>
        <v>2.9099093998845-215.190604998814i</v>
      </c>
      <c r="G1769" t="str">
        <f t="shared" si="500"/>
        <v>0.99999982472811-0.000418654821504161i</v>
      </c>
      <c r="H1769" t="str">
        <f t="shared" si="501"/>
        <v>473.031869009532+16.6436586045802i</v>
      </c>
      <c r="I1769" t="str">
        <f t="shared" si="502"/>
        <v>33.5684020108315-688.854925568512i</v>
      </c>
      <c r="K1769" t="str">
        <f t="shared" si="503"/>
        <v>0.0105570428455909-0.000790105168124968i</v>
      </c>
      <c r="L1769" t="str">
        <f t="shared" si="504"/>
        <v>0.00025-0.677617643386127i</v>
      </c>
      <c r="M1769" t="str">
        <f t="shared" si="505"/>
        <v>0.0025-0.179369376190445i</v>
      </c>
      <c r="N1769">
        <f t="shared" si="506"/>
        <v>94.526769818621844</v>
      </c>
      <c r="O1769">
        <f t="shared" si="507"/>
        <v>32.018892455902574</v>
      </c>
      <c r="P1769" s="3">
        <f t="shared" si="508"/>
        <v>32.018892455902574</v>
      </c>
      <c r="Q1769" s="3">
        <f t="shared" si="509"/>
        <v>-85.473230181378156</v>
      </c>
      <c r="R1769">
        <f t="shared" si="510"/>
        <v>94.526769818621844</v>
      </c>
      <c r="S1769">
        <f t="shared" si="511"/>
        <v>0.69407287468940593</v>
      </c>
      <c r="T1769">
        <f t="shared" si="494"/>
        <v>32.018892455902574</v>
      </c>
    </row>
    <row r="1770" spans="1:20" x14ac:dyDescent="0.25">
      <c r="A1770">
        <f t="shared" si="495"/>
        <v>4377.5602446161429</v>
      </c>
      <c r="B1770">
        <f t="shared" si="512"/>
        <v>696.71035161322573</v>
      </c>
      <c r="C1770" t="str">
        <f t="shared" si="496"/>
        <v>3.14877656799086-39.6238054637278i</v>
      </c>
      <c r="D1770" t="str">
        <f t="shared" si="497"/>
        <v>3.47812181062802-22.8471053274934i</v>
      </c>
      <c r="E1770" t="str">
        <f t="shared" si="498"/>
        <v>162.469346595938+0.521513836189075i</v>
      </c>
      <c r="F1770" t="str">
        <f t="shared" si="499"/>
        <v>2.90990939600094-214.375985530073i</v>
      </c>
      <c r="G1770" t="str">
        <f t="shared" si="500"/>
        <v>0.999999823393513-0.000420245709265018i</v>
      </c>
      <c r="H1770" t="str">
        <f t="shared" si="501"/>
        <v>473.050512572304+16.7063805561894i</v>
      </c>
      <c r="I1770" t="str">
        <f t="shared" si="502"/>
        <v>33.5680098709303-686.271798688553i</v>
      </c>
      <c r="K1770" t="str">
        <f t="shared" si="503"/>
        <v>0.0105565292506599-0.000793063041528321i</v>
      </c>
      <c r="L1770" t="str">
        <f t="shared" si="504"/>
        <v>0.00025-0.675052444098554i</v>
      </c>
      <c r="M1770" t="str">
        <f t="shared" si="505"/>
        <v>0.0025-0.178690352849617i</v>
      </c>
      <c r="N1770">
        <f t="shared" si="506"/>
        <v>94.543563488468962</v>
      </c>
      <c r="O1770">
        <f t="shared" si="507"/>
        <v>31.98646299083623</v>
      </c>
      <c r="P1770" s="3">
        <f t="shared" si="508"/>
        <v>31.98646299083623</v>
      </c>
      <c r="Q1770" s="3">
        <f t="shared" si="509"/>
        <v>-85.456436511531038</v>
      </c>
      <c r="R1770">
        <f t="shared" si="510"/>
        <v>94.543563488468962</v>
      </c>
      <c r="S1770">
        <f t="shared" si="511"/>
        <v>0.6967103516132257</v>
      </c>
      <c r="T1770">
        <f t="shared" si="494"/>
        <v>31.98646299083623</v>
      </c>
    </row>
    <row r="1771" spans="1:20" x14ac:dyDescent="0.25">
      <c r="A1771">
        <f t="shared" si="495"/>
        <v>4394.1949735456847</v>
      </c>
      <c r="B1771">
        <f t="shared" si="512"/>
        <v>699.35785094935602</v>
      </c>
      <c r="C1771" t="str">
        <f t="shared" si="496"/>
        <v>3.1486549869977-39.4752354716337i</v>
      </c>
      <c r="D1771" t="str">
        <f t="shared" si="497"/>
        <v>3.47812178634277-22.7606402552999i</v>
      </c>
      <c r="E1771" t="str">
        <f t="shared" si="498"/>
        <v>162.469346292987+0.523506995808031i</v>
      </c>
      <c r="F1771" t="str">
        <f t="shared" si="499"/>
        <v>2.9099093920878-213.564449931855i</v>
      </c>
      <c r="G1771" t="str">
        <f t="shared" si="500"/>
        <v>0.999999822048753-0.000421842642392948i</v>
      </c>
      <c r="H1771" t="str">
        <f t="shared" si="501"/>
        <v>473.069298654828+16.7693347992508i</v>
      </c>
      <c r="I1771" t="str">
        <f t="shared" si="502"/>
        <v>33.5676146748035-683.69854502843i</v>
      </c>
      <c r="K1771" t="str">
        <f t="shared" si="503"/>
        <v>0.010556011803566-0.000796031650418391i</v>
      </c>
      <c r="L1771" t="str">
        <f t="shared" si="504"/>
        <v>0.00025-0.672496955667018i</v>
      </c>
      <c r="M1771" t="str">
        <f t="shared" si="505"/>
        <v>0.0025-0.178013900029505i</v>
      </c>
      <c r="N1771">
        <f t="shared" si="506"/>
        <v>94.560416404508274</v>
      </c>
      <c r="O1771">
        <f t="shared" si="507"/>
        <v>31.954037325284919</v>
      </c>
      <c r="P1771" s="3">
        <f t="shared" si="508"/>
        <v>31.954037325284919</v>
      </c>
      <c r="Q1771" s="3">
        <f t="shared" si="509"/>
        <v>-85.439583595491726</v>
      </c>
      <c r="R1771">
        <f t="shared" si="510"/>
        <v>94.560416404508274</v>
      </c>
      <c r="S1771">
        <f t="shared" si="511"/>
        <v>0.69935785094935599</v>
      </c>
      <c r="T1771">
        <f t="shared" si="494"/>
        <v>31.954037325284919</v>
      </c>
    </row>
    <row r="1772" spans="1:20" x14ac:dyDescent="0.25">
      <c r="A1772">
        <f t="shared" si="495"/>
        <v>4410.8929144451586</v>
      </c>
      <c r="B1772">
        <f t="shared" si="512"/>
        <v>702.01541078296361</v>
      </c>
      <c r="C1772" t="str">
        <f t="shared" si="496"/>
        <v>3.14853249468335-39.3272331815004i</v>
      </c>
      <c r="D1772" t="str">
        <f t="shared" si="497"/>
        <v>3.47812176187259-22.6745026025574i</v>
      </c>
      <c r="E1772" t="str">
        <f t="shared" si="498"/>
        <v>162.46934600512+0.525507858403697i</v>
      </c>
      <c r="F1772" t="str">
        <f t="shared" si="499"/>
        <v>2.90990938814489-212.755986529948i</v>
      </c>
      <c r="G1772" t="str">
        <f t="shared" si="500"/>
        <v>0.999999820693755-0.000423445643860273i</v>
      </c>
      <c r="H1772" t="str">
        <f t="shared" si="501"/>
        <v>473.088228350836+16.8325221461376i</v>
      </c>
      <c r="I1772" t="str">
        <f t="shared" si="502"/>
        <v>33.5672163980993-681.135127582108i</v>
      </c>
      <c r="K1772" t="str">
        <f t="shared" si="503"/>
        <v>0.0105554904758626-0.000799011029914341i</v>
      </c>
      <c r="L1772" t="str">
        <f t="shared" si="504"/>
        <v>0.00025-0.669951141329965i</v>
      </c>
      <c r="M1772" t="str">
        <f t="shared" si="505"/>
        <v>0.0025-0.177340007999108i</v>
      </c>
      <c r="N1772">
        <f t="shared" si="506"/>
        <v>94.577328741452334</v>
      </c>
      <c r="O1772">
        <f t="shared" si="507"/>
        <v>31.921615486435584</v>
      </c>
      <c r="P1772" s="3">
        <f t="shared" si="508"/>
        <v>31.921615486435584</v>
      </c>
      <c r="Q1772" s="3">
        <f t="shared" si="509"/>
        <v>-85.422671258547666</v>
      </c>
      <c r="R1772">
        <f t="shared" si="510"/>
        <v>94.577328741452334</v>
      </c>
      <c r="S1772">
        <f t="shared" si="511"/>
        <v>0.70201541078296359</v>
      </c>
      <c r="T1772">
        <f t="shared" ref="T1772:T1835" si="513">P1772</f>
        <v>31.921615486435584</v>
      </c>
    </row>
    <row r="1773" spans="1:20" x14ac:dyDescent="0.25">
      <c r="A1773">
        <f t="shared" ref="A1773:A1836" si="514">2*PI()*B1773</f>
        <v>4427.6543075200507</v>
      </c>
      <c r="B1773">
        <f t="shared" si="512"/>
        <v>704.68306934393888</v>
      </c>
      <c r="C1773" t="str">
        <f t="shared" ref="C1773:C1836" si="515">IMPRODUCT(D1773,E1773,$C$40,,K1773,$C$41)</f>
        <v>3.14840908432677-39.1797964624326i</v>
      </c>
      <c r="D1773" t="str">
        <f t="shared" ref="D1773:D1836" si="516">IMDIV(IMPRODUCT($C$37,$C$38,COMPLEX(1,A1773/$C$38)),IMSUM(-1*A1773*A1773/$C$39,COMPLEX(0,1*A1773)))</f>
        <v>3.47812173721609-22.5886911301468i</v>
      </c>
      <c r="E1773" t="str">
        <f t="shared" ref="E1773:E1836" si="517">IMDIV(IMPRODUCT(IMSUM(F1773,G1773),$C$29,H1773),IMSUM(1,I1773))</f>
        <v>162.469345732711+0.527516454693675i</v>
      </c>
      <c r="F1773" t="str">
        <f t="shared" ref="F1773:F1836" si="518">IMDIV(IMPRODUCT($C$14,$C$15,COMPLEX(1,A1773/$C$15)),IMSUM(-1*A1773*A1773/$C$16,COMPLEX(0,A1773)))</f>
        <v>2.90990938417193-211.950583694334i</v>
      </c>
      <c r="G1773" t="str">
        <f t="shared" ref="G1773:G1836" si="519">IMDIV(1,COMPLEX(1,A1773*$C$9*$C$10))</f>
        <v>0.999999819328438-0.000425054736726608i</v>
      </c>
      <c r="H1773" t="str">
        <f t="shared" ref="H1773:H1836" si="520">IMDIV($C$3,IMSUM(K1773,COMPLEX(0,$C$28*A1773)))</f>
        <v>473.107302762533+16.895943411485i</v>
      </c>
      <c r="I1773" t="str">
        <f t="shared" ref="I1773:I1836" si="521">IMPRODUCT(F1773,$C$29,H1773,$C$31)</f>
        <v>33.5668150162649-678.581509485191i</v>
      </c>
      <c r="K1773" t="str">
        <f t="shared" ref="K1773:K1836" si="522">IF($C$26&lt;=0,IMDIV(1,IMSUM(IMDIV(1,L1773),1/$C$18)),IMDIV(1,IMSUM(IMDIV(1,L1773),1/$C$18,IMDIV(1,M1773))))</f>
        <v>0.0105549652388994-0.000802001215205663i</v>
      </c>
      <c r="L1773" t="str">
        <f t="shared" ref="L1773:L1836" si="523">IMSUM($C$21/$C$22,IMDIV(1,COMPLEX(0,$C$20*$C$22*A1773)))</f>
        <v>0.00025-0.667414964464995i</v>
      </c>
      <c r="M1773" t="str">
        <f t="shared" ref="M1773:M1836" si="524">IMSUM($C$25/$C$26,IMDIV(1,COMPLEX(0,$C$24*$C$26*A1773)))</f>
        <v>0.0025-0.176668667064264i</v>
      </c>
      <c r="N1773">
        <f t="shared" ref="N1773:N1836" si="525">ABS(R1773)</f>
        <v>94.594300674135397</v>
      </c>
      <c r="O1773">
        <f t="shared" ref="O1773:O1836" si="526">ABS(P1773)</f>
        <v>31.889197501655872</v>
      </c>
      <c r="P1773" s="3">
        <f t="shared" ref="P1773:P1836" si="527">20*LOG10(IMABS(C1773))</f>
        <v>31.889197501655872</v>
      </c>
      <c r="Q1773" s="3">
        <f t="shared" ref="Q1773:Q1836" si="528">IMARGUMENT(C1773)*180/PI()</f>
        <v>-85.405699325864603</v>
      </c>
      <c r="R1773">
        <f t="shared" ref="R1773:R1836" si="529">IF(Q1773&lt;0,Q1773+180,Q1773-180)</f>
        <v>94.594300674135397</v>
      </c>
      <c r="S1773">
        <f t="shared" ref="S1773:S1836" si="530">B1773/1000</f>
        <v>0.70468306934393887</v>
      </c>
      <c r="T1773">
        <f t="shared" si="513"/>
        <v>31.889197501655872</v>
      </c>
    </row>
    <row r="1774" spans="1:20" x14ac:dyDescent="0.25">
      <c r="A1774">
        <f t="shared" si="514"/>
        <v>4444.4793938886269</v>
      </c>
      <c r="B1774">
        <f t="shared" ref="B1774:B1837" si="531">B1773*(1+B$42)</f>
        <v>707.36086500744591</v>
      </c>
      <c r="C1774" t="str">
        <f t="shared" si="515"/>
        <v>3.14828474915911-39.0329231916527i</v>
      </c>
      <c r="D1774" t="str">
        <f t="shared" si="516"/>
        <v>3.47812171237183-22.5032046036414i</v>
      </c>
      <c r="E1774" t="str">
        <f t="shared" si="517"/>
        <v>162.469345476145+0.529532815528096i</v>
      </c>
      <c r="F1774" t="str">
        <f t="shared" si="518"/>
        <v>2.90990938016875-211.148229839024i</v>
      </c>
      <c r="G1774" t="str">
        <f t="shared" si="519"/>
        <v>0.999999817952726-0.000426669944139193i</v>
      </c>
      <c r="H1774" t="str">
        <f t="shared" si="520"/>
        <v>473.126523000639+16.959599412188i</v>
      </c>
      <c r="I1774" t="str">
        <f t="shared" si="521"/>
        <v>33.5664105045432-676.037654014374i</v>
      </c>
      <c r="K1774" t="str">
        <f t="shared" si="522"/>
        <v>0.0105544360638217-0.000805002241551757i</v>
      </c>
      <c r="L1774" t="str">
        <f t="shared" si="523"/>
        <v>0.00025-0.664888388588362i</v>
      </c>
      <c r="M1774" t="str">
        <f t="shared" si="524"/>
        <v>0.0025-0.175999867567507i</v>
      </c>
      <c r="N1774">
        <f t="shared" si="525"/>
        <v>94.611332377508063</v>
      </c>
      <c r="O1774">
        <f t="shared" si="526"/>
        <v>31.856783398496269</v>
      </c>
      <c r="P1774" s="3">
        <f t="shared" si="527"/>
        <v>31.856783398496269</v>
      </c>
      <c r="Q1774" s="3">
        <f t="shared" si="528"/>
        <v>-85.388667622491937</v>
      </c>
      <c r="R1774">
        <f t="shared" si="529"/>
        <v>94.611332377508063</v>
      </c>
      <c r="S1774">
        <f t="shared" si="530"/>
        <v>0.70736086500744588</v>
      </c>
      <c r="T1774">
        <f t="shared" si="513"/>
        <v>31.856783398496269</v>
      </c>
    </row>
    <row r="1775" spans="1:20" x14ac:dyDescent="0.25">
      <c r="A1775">
        <f t="shared" si="514"/>
        <v>4461.3684155854035</v>
      </c>
      <c r="B1775">
        <f t="shared" si="531"/>
        <v>710.0488362944742</v>
      </c>
      <c r="C1775" t="str">
        <f t="shared" si="515"/>
        <v>3.14815948236346-38.8866112544676i</v>
      </c>
      <c r="D1775" t="str">
        <f t="shared" si="516"/>
        <v>3.47812168733841-22.4180417932887i</v>
      </c>
      <c r="E1775" t="str">
        <f t="shared" si="517"/>
        <v>162.469345235814+0.531556971890595i</v>
      </c>
      <c r="F1775" t="str">
        <f t="shared" si="518"/>
        <v>2.90990937613506-210.348913421888i</v>
      </c>
      <c r="G1775" t="str">
        <f t="shared" si="519"/>
        <v>0.999999816566538-0.000428291289333231i</v>
      </c>
      <c r="H1775" t="str">
        <f t="shared" si="520"/>
        <v>473.145890184464+17.0234909674003i</v>
      </c>
      <c r="I1775" t="str">
        <f t="shared" si="521"/>
        <v>33.566002837971-673.503524586909i</v>
      </c>
      <c r="K1775" t="str">
        <f t="shared" si="522"/>
        <v>0.0105539029215688-0.000808014144281514i</v>
      </c>
      <c r="L1775" t="str">
        <f t="shared" si="523"/>
        <v>0.00025-0.662371377354415i</v>
      </c>
      <c r="M1775" t="str">
        <f t="shared" si="524"/>
        <v>0.0025-0.175333599887933i</v>
      </c>
      <c r="N1775">
        <f t="shared" si="525"/>
        <v>94.628424026632658</v>
      </c>
      <c r="O1775">
        <f t="shared" si="526"/>
        <v>31.824373204690595</v>
      </c>
      <c r="P1775" s="3">
        <f t="shared" si="527"/>
        <v>31.824373204690595</v>
      </c>
      <c r="Q1775" s="3">
        <f t="shared" si="528"/>
        <v>-85.371575973367342</v>
      </c>
      <c r="R1775">
        <f t="shared" si="529"/>
        <v>94.628424026632658</v>
      </c>
      <c r="S1775">
        <f t="shared" si="530"/>
        <v>0.71004883629447424</v>
      </c>
      <c r="T1775">
        <f t="shared" si="513"/>
        <v>31.824373204690595</v>
      </c>
    </row>
    <row r="1776" spans="1:20" x14ac:dyDescent="0.25">
      <c r="A1776">
        <f t="shared" si="514"/>
        <v>4478.3216155646287</v>
      </c>
      <c r="B1776">
        <f t="shared" si="531"/>
        <v>712.74702187239325</v>
      </c>
      <c r="C1776" t="str">
        <f t="shared" si="515"/>
        <v>3.14803327707425-38.7408585442385i</v>
      </c>
      <c r="D1776" t="str">
        <f t="shared" si="516"/>
        <v>3.47812166211437-22.3332014739931i</v>
      </c>
      <c r="E1776" t="str">
        <f t="shared" si="517"/>
        <v>162.469345012116+0.533588954898798i</v>
      </c>
      <c r="F1776" t="str">
        <f t="shared" si="518"/>
        <v>2.90990937207067-209.55262294449i</v>
      </c>
      <c r="G1776" t="str">
        <f t="shared" si="519"/>
        <v>0.999999815169795-0.00042991879563221i</v>
      </c>
      <c r="H1776" t="str">
        <f t="shared" si="520"/>
        <v>473.165405441974+17.0876188985327i</v>
      </c>
      <c r="I1776" t="str">
        <f t="shared" si="521"/>
        <v>33.5655919913774-670.97908476009i</v>
      </c>
      <c r="K1776" t="str">
        <f t="shared" si="522"/>
        <v>0.0105533657828727-0.000811036958792863i</v>
      </c>
      <c r="L1776" t="str">
        <f t="shared" si="523"/>
        <v>0.00025-0.659863894555105i</v>
      </c>
      <c r="M1776" t="str">
        <f t="shared" si="524"/>
        <v>0.0025-0.174669854441057i</v>
      </c>
      <c r="N1776">
        <f t="shared" si="525"/>
        <v>94.645575796677377</v>
      </c>
      <c r="O1776">
        <f t="shared" si="526"/>
        <v>31.791966948157086</v>
      </c>
      <c r="P1776" s="3">
        <f t="shared" si="527"/>
        <v>31.791966948157086</v>
      </c>
      <c r="Q1776" s="3">
        <f t="shared" si="528"/>
        <v>-85.354424203322623</v>
      </c>
      <c r="R1776">
        <f t="shared" si="529"/>
        <v>94.645575796677377</v>
      </c>
      <c r="S1776">
        <f t="shared" si="530"/>
        <v>0.71274702187239325</v>
      </c>
      <c r="T1776">
        <f t="shared" si="513"/>
        <v>31.791966948157086</v>
      </c>
    </row>
    <row r="1777" spans="1:20" x14ac:dyDescent="0.25">
      <c r="A1777">
        <f t="shared" si="514"/>
        <v>4495.3392377037744</v>
      </c>
      <c r="B1777">
        <f t="shared" si="531"/>
        <v>715.45546055550835</v>
      </c>
      <c r="C1777" t="str">
        <f t="shared" si="515"/>
        <v>3.14790612637701-38.5956629623488i</v>
      </c>
      <c r="D1777" t="str">
        <f t="shared" si="516"/>
        <v>3.47812163669826-22.2486824252981i</v>
      </c>
      <c r="E1777" t="str">
        <f t="shared" si="517"/>
        <v>162.469344805454+0.535628795805268i</v>
      </c>
      <c r="F1777" t="str">
        <f t="shared" si="518"/>
        <v>2.90990936797532-208.759346951926i</v>
      </c>
      <c r="G1777" t="str">
        <f t="shared" si="519"/>
        <v>0.999999813762417-0.000431552486448255i</v>
      </c>
      <c r="H1777" t="str">
        <f t="shared" si="520"/>
        <v>473.185069909872+17.1519840292523i</v>
      </c>
      <c r="I1777" t="str">
        <f t="shared" si="521"/>
        <v>33.5651779393834-668.464298230754i</v>
      </c>
      <c r="K1777" t="str">
        <f t="shared" si="522"/>
        <v>0.0105528246182564-0.000814070720552329i</v>
      </c>
      <c r="L1777" t="str">
        <f t="shared" si="523"/>
        <v>0.00025-0.65736590411945i</v>
      </c>
      <c r="M1777" t="str">
        <f t="shared" si="524"/>
        <v>0.0025-0.174008621678678i</v>
      </c>
      <c r="N1777">
        <f t="shared" si="525"/>
        <v>94.662787862911287</v>
      </c>
      <c r="O1777">
        <f t="shared" si="526"/>
        <v>31.7595646569991</v>
      </c>
      <c r="P1777" s="3">
        <f t="shared" si="527"/>
        <v>31.7595646569991</v>
      </c>
      <c r="Q1777" s="3">
        <f t="shared" si="528"/>
        <v>-85.337212137088713</v>
      </c>
      <c r="R1777">
        <f t="shared" si="529"/>
        <v>94.662787862911287</v>
      </c>
      <c r="S1777">
        <f t="shared" si="530"/>
        <v>0.71545546055550835</v>
      </c>
      <c r="T1777">
        <f t="shared" si="513"/>
        <v>31.7595646569991</v>
      </c>
    </row>
    <row r="1778" spans="1:20" x14ac:dyDescent="0.25">
      <c r="A1778">
        <f t="shared" si="514"/>
        <v>4512.4215268070484</v>
      </c>
      <c r="B1778">
        <f t="shared" si="531"/>
        <v>718.17419130561927</v>
      </c>
      <c r="C1778" t="str">
        <f t="shared" si="515"/>
        <v>3.14777802330823-38.4510224181773i</v>
      </c>
      <c r="D1778" t="str">
        <f t="shared" si="516"/>
        <v>3.47812161108864-22.1644834313689i</v>
      </c>
      <c r="E1778" t="str">
        <f t="shared" si="517"/>
        <v>162.469344616246+0.537676525997665i</v>
      </c>
      <c r="F1778" t="str">
        <f t="shared" si="518"/>
        <v>2.9099093638488-207.969074032653i</v>
      </c>
      <c r="G1778" t="str">
        <f t="shared" si="519"/>
        <v>0.999999812344322-0.000433192385282451i</v>
      </c>
      <c r="H1778" t="str">
        <f t="shared" si="520"/>
        <v>473.204884733652+17.2165871854795i</v>
      </c>
      <c r="I1778" t="str">
        <f t="shared" si="521"/>
        <v>33.5647606563979-665.959128834718i</v>
      </c>
      <c r="K1778" t="str">
        <f t="shared" si="522"/>
        <v>0.0105522793980329-0.000817115465094572i</v>
      </c>
      <c r="L1778" t="str">
        <f t="shared" si="523"/>
        <v>0.00025-0.654877370113019i</v>
      </c>
      <c r="M1778" t="str">
        <f t="shared" si="524"/>
        <v>0.0025-0.173349892088741i</v>
      </c>
      <c r="N1778">
        <f t="shared" si="525"/>
        <v>94.680060400698864</v>
      </c>
      <c r="O1778">
        <f t="shared" si="526"/>
        <v>31.727166359506921</v>
      </c>
      <c r="P1778" s="3">
        <f t="shared" si="527"/>
        <v>31.727166359506921</v>
      </c>
      <c r="Q1778" s="3">
        <f t="shared" si="528"/>
        <v>-85.319939599301136</v>
      </c>
      <c r="R1778">
        <f t="shared" si="529"/>
        <v>94.680060400698864</v>
      </c>
      <c r="S1778">
        <f t="shared" si="530"/>
        <v>0.71817419130561932</v>
      </c>
      <c r="T1778">
        <f t="shared" si="513"/>
        <v>31.727166359506921</v>
      </c>
    </row>
    <row r="1779" spans="1:20" x14ac:dyDescent="0.25">
      <c r="A1779">
        <f t="shared" si="514"/>
        <v>4529.5687286089151</v>
      </c>
      <c r="B1779">
        <f t="shared" si="531"/>
        <v>720.9032532325806</v>
      </c>
      <c r="C1779" t="str">
        <f t="shared" si="515"/>
        <v>3.14764896085472-38.3069348290634i</v>
      </c>
      <c r="D1779" t="str">
        <f t="shared" si="516"/>
        <v>3.47812158528399-22.0806032809745i</v>
      </c>
      <c r="E1779" t="str">
        <f t="shared" si="517"/>
        <v>162.469344444908+0.539732177000171i</v>
      </c>
      <c r="F1779" t="str">
        <f t="shared" si="518"/>
        <v>2.90990935969085-207.181792818329i</v>
      </c>
      <c r="G1779" t="str">
        <f t="shared" si="519"/>
        <v>0.99999981091543-0.000434838515725187i</v>
      </c>
      <c r="H1779" t="str">
        <f t="shared" si="520"/>
        <v>473.224851067671+17.2814291953873i</v>
      </c>
      <c r="I1779" t="str">
        <f t="shared" si="521"/>
        <v>33.5643401166172-663.463540546286i</v>
      </c>
      <c r="K1779" t="str">
        <f t="shared" si="522"/>
        <v>0.0105517300923037-0.000820171228021937i</v>
      </c>
      <c r="L1779" t="str">
        <f t="shared" si="523"/>
        <v>0.00025-0.652398256737418i</v>
      </c>
      <c r="M1779" t="str">
        <f t="shared" si="524"/>
        <v>0.0025-0.172693656195199i</v>
      </c>
      <c r="N1779">
        <f t="shared" si="525"/>
        <v>94.697393585494495</v>
      </c>
      <c r="O1779">
        <f t="shared" si="526"/>
        <v>31.694772084157773</v>
      </c>
      <c r="P1779" s="3">
        <f t="shared" si="527"/>
        <v>31.694772084157773</v>
      </c>
      <c r="Q1779" s="3">
        <f t="shared" si="528"/>
        <v>-85.302606414505505</v>
      </c>
      <c r="R1779">
        <f t="shared" si="529"/>
        <v>94.697393585494495</v>
      </c>
      <c r="S1779">
        <f t="shared" si="530"/>
        <v>0.72090325323258064</v>
      </c>
      <c r="T1779">
        <f t="shared" si="513"/>
        <v>31.694772084157773</v>
      </c>
    </row>
    <row r="1780" spans="1:20" x14ac:dyDescent="0.25">
      <c r="A1780">
        <f t="shared" si="514"/>
        <v>4546.7810897776289</v>
      </c>
      <c r="B1780">
        <f t="shared" si="531"/>
        <v>723.64268559486447</v>
      </c>
      <c r="C1780" t="str">
        <f t="shared" si="515"/>
        <v>3.14751893195366-38.1633981202806i</v>
      </c>
      <c r="D1780" t="str">
        <f t="shared" si="516"/>
        <v>3.47812155928287-21.997040767471i</v>
      </c>
      <c r="E1780" t="str">
        <f t="shared" si="517"/>
        <v>162.469344291868+0.541795780473607i</v>
      </c>
      <c r="F1780" t="str">
        <f t="shared" si="518"/>
        <v>2.90990935550124-206.397491983652i</v>
      </c>
      <c r="G1780" t="str">
        <f t="shared" si="519"/>
        <v>0.999999809475657-0.000436490901456494i</v>
      </c>
      <c r="H1780" t="str">
        <f t="shared" si="520"/>
        <v>473.244970075219+17.3465108893976i</v>
      </c>
      <c r="I1780" t="str">
        <f t="shared" si="521"/>
        <v>33.5639162940219-660.977497477732i</v>
      </c>
      <c r="K1780" t="str">
        <f t="shared" si="522"/>
        <v>0.0105511766709574-0.000823238045003952i</v>
      </c>
      <c r="L1780" t="str">
        <f t="shared" si="523"/>
        <v>0.00025-0.649928528329766i</v>
      </c>
      <c r="M1780" t="str">
        <f t="shared" si="524"/>
        <v>0.0025-0.172039904557879i</v>
      </c>
      <c r="N1780">
        <f t="shared" si="525"/>
        <v>94.714787592837027</v>
      </c>
      <c r="O1780">
        <f t="shared" si="526"/>
        <v>31.662381859617707</v>
      </c>
      <c r="P1780" s="3">
        <f t="shared" si="527"/>
        <v>31.662381859617707</v>
      </c>
      <c r="Q1780" s="3">
        <f t="shared" si="528"/>
        <v>-85.285212407162973</v>
      </c>
      <c r="R1780">
        <f t="shared" si="529"/>
        <v>94.714787592837027</v>
      </c>
      <c r="S1780">
        <f t="shared" si="530"/>
        <v>0.72364268559486444</v>
      </c>
      <c r="T1780">
        <f t="shared" si="513"/>
        <v>31.662381859617707</v>
      </c>
    </row>
    <row r="1781" spans="1:20" x14ac:dyDescent="0.25">
      <c r="A1781">
        <f t="shared" si="514"/>
        <v>4564.0588579187843</v>
      </c>
      <c r="B1781">
        <f t="shared" si="531"/>
        <v>726.39252780012498</v>
      </c>
      <c r="C1781" t="str">
        <f t="shared" si="515"/>
        <v>3.14738792949203-38.0204102250051i</v>
      </c>
      <c r="D1781" t="str">
        <f t="shared" si="516"/>
        <v>3.47812153308375-21.9137946887835i</v>
      </c>
      <c r="E1781" t="str">
        <f t="shared" si="517"/>
        <v>162.469344157562+0.543867368216356i</v>
      </c>
      <c r="F1781" t="str">
        <f t="shared" si="518"/>
        <v>2.90990935127974-205.61616024619i</v>
      </c>
      <c r="G1781" t="str">
        <f t="shared" si="519"/>
        <v>0.999999808024921-0.000438149566246389i</v>
      </c>
      <c r="H1781" t="str">
        <f t="shared" si="520"/>
        <v>473.265242928587+17.4118331001806i</v>
      </c>
      <c r="I1781" t="str">
        <f t="shared" si="521"/>
        <v>33.5634891623758-658.500963878764i</v>
      </c>
      <c r="K1781" t="str">
        <f t="shared" si="522"/>
        <v>0.0105506191036684-0.000826315951776872i</v>
      </c>
      <c r="L1781" t="str">
        <f t="shared" si="523"/>
        <v>0.00025-0.647468149362188i</v>
      </c>
      <c r="M1781" t="str">
        <f t="shared" si="524"/>
        <v>0.0025-0.171388627772344i</v>
      </c>
      <c r="N1781">
        <f t="shared" si="525"/>
        <v>94.732242598344072</v>
      </c>
      <c r="O1781">
        <f t="shared" si="526"/>
        <v>31.629995714742304</v>
      </c>
      <c r="P1781" s="3">
        <f t="shared" si="527"/>
        <v>31.629995714742304</v>
      </c>
      <c r="Q1781" s="3">
        <f t="shared" si="528"/>
        <v>-85.267757401655928</v>
      </c>
      <c r="R1781">
        <f t="shared" si="529"/>
        <v>94.732242598344072</v>
      </c>
      <c r="S1781">
        <f t="shared" si="530"/>
        <v>0.72639252780012498</v>
      </c>
      <c r="T1781">
        <f t="shared" si="513"/>
        <v>31.629995714742304</v>
      </c>
    </row>
    <row r="1782" spans="1:20" x14ac:dyDescent="0.25">
      <c r="A1782">
        <f t="shared" si="514"/>
        <v>4581.4022815788758</v>
      </c>
      <c r="B1782">
        <f t="shared" si="531"/>
        <v>729.15281940576551</v>
      </c>
      <c r="C1782" t="str">
        <f t="shared" si="515"/>
        <v>3.14725594630628-37.8779690842843i</v>
      </c>
      <c r="D1782" t="str">
        <f t="shared" si="516"/>
        <v>3.47812150668517-21.8308638473891i</v>
      </c>
      <c r="E1782" t="str">
        <f t="shared" si="517"/>
        <v>162.469344042433+0.545946972165082i</v>
      </c>
      <c r="F1782" t="str">
        <f t="shared" si="518"/>
        <v>2.90990934702606-204.837786366223i</v>
      </c>
      <c r="G1782" t="str">
        <f t="shared" si="519"/>
        <v>0.999999806563138-0.000439814533955212i</v>
      </c>
      <c r="H1782" t="str">
        <f t="shared" si="520"/>
        <v>473.285670809158+17.4773966626525i</v>
      </c>
      <c r="I1782" t="str">
        <f t="shared" si="521"/>
        <v>33.5630586952248-656.033904136055i</v>
      </c>
      <c r="K1782" t="str">
        <f t="shared" si="522"/>
        <v>0.010550057359895-0.000829404984143158i</v>
      </c>
      <c r="L1782" t="str">
        <f t="shared" si="523"/>
        <v>0.00025-0.645017084441313i</v>
      </c>
      <c r="M1782" t="str">
        <f t="shared" si="524"/>
        <v>0.0025-0.170739816469759i</v>
      </c>
      <c r="N1782">
        <f t="shared" si="525"/>
        <v>94.749758777706361</v>
      </c>
      <c r="O1782">
        <f t="shared" si="526"/>
        <v>31.597613678577353</v>
      </c>
      <c r="P1782" s="3">
        <f t="shared" si="527"/>
        <v>31.597613678577353</v>
      </c>
      <c r="Q1782" s="3">
        <f t="shared" si="528"/>
        <v>-85.250241222293639</v>
      </c>
      <c r="R1782">
        <f t="shared" si="529"/>
        <v>94.749758777706361</v>
      </c>
      <c r="S1782">
        <f t="shared" si="530"/>
        <v>0.72915281940576548</v>
      </c>
      <c r="T1782">
        <f t="shared" si="513"/>
        <v>31.597613678577353</v>
      </c>
    </row>
    <row r="1783" spans="1:20" x14ac:dyDescent="0.25">
      <c r="A1783">
        <f t="shared" si="514"/>
        <v>4598.8116102488757</v>
      </c>
      <c r="B1783">
        <f t="shared" si="531"/>
        <v>731.92360011950746</v>
      </c>
      <c r="C1783" t="str">
        <f t="shared" si="515"/>
        <v>3.14712297518214-37.7360726470105i</v>
      </c>
      <c r="D1783" t="str">
        <f t="shared" si="516"/>
        <v>3.47812148008556-21.7482470503i</v>
      </c>
      <c r="E1783" t="str">
        <f t="shared" si="517"/>
        <v>162.469343946932+0.548034624395446i</v>
      </c>
      <c r="F1783" t="str">
        <f t="shared" si="518"/>
        <v>2.90990934274002-204.062359146581i</v>
      </c>
      <c r="G1783" t="str">
        <f t="shared" si="519"/>
        <v>0.999999805090225-0.000441485828533972i</v>
      </c>
      <c r="H1783" t="str">
        <f t="shared" si="520"/>
        <v>473.306254907436+17.5432024139713i</v>
      </c>
      <c r="I1783" t="str">
        <f t="shared" si="521"/>
        <v>33.5626248658922-653.576282772666i</v>
      </c>
      <c r="K1783" t="str">
        <f t="shared" si="522"/>
        <v>0.0105494914088789-0.000832505177970994i</v>
      </c>
      <c r="L1783" t="str">
        <f t="shared" si="523"/>
        <v>0.00025-0.642575298307743i</v>
      </c>
      <c r="M1783" t="str">
        <f t="shared" si="524"/>
        <v>0.0025-0.170093461316756i</v>
      </c>
      <c r="N1783">
        <f t="shared" si="525"/>
        <v>94.76733630668177</v>
      </c>
      <c r="O1783">
        <f t="shared" si="526"/>
        <v>31.565235780360737</v>
      </c>
      <c r="P1783" s="3">
        <f t="shared" si="527"/>
        <v>31.565235780360737</v>
      </c>
      <c r="Q1783" s="3">
        <f t="shared" si="528"/>
        <v>-85.23266369331823</v>
      </c>
      <c r="R1783">
        <f t="shared" si="529"/>
        <v>94.76733630668177</v>
      </c>
      <c r="S1783">
        <f t="shared" si="530"/>
        <v>0.73192360011950741</v>
      </c>
      <c r="T1783">
        <f t="shared" si="513"/>
        <v>31.565235780360737</v>
      </c>
    </row>
    <row r="1784" spans="1:20" x14ac:dyDescent="0.25">
      <c r="A1784">
        <f t="shared" si="514"/>
        <v>4616.2870943678217</v>
      </c>
      <c r="B1784">
        <f t="shared" si="531"/>
        <v>734.70490979996157</v>
      </c>
      <c r="C1784" t="str">
        <f t="shared" si="515"/>
        <v>3.14698900885404-37.5947188698865i</v>
      </c>
      <c r="D1784" t="str">
        <f t="shared" si="516"/>
        <v>3.47812145328341-21.6659431090457i</v>
      </c>
      <c r="E1784" t="str">
        <f t="shared" si="517"/>
        <v>162.469343871517+0.550130357122684i</v>
      </c>
      <c r="F1784" t="str">
        <f t="shared" si="518"/>
        <v>2.90990933842135-203.289867432485i</v>
      </c>
      <c r="G1784" t="str">
        <f t="shared" si="519"/>
        <v>0.999999803606097-0.000443163474024689i</v>
      </c>
      <c r="H1784" t="str">
        <f t="shared" si="520"/>
        <v>473.326996423168+17.6092511935367i</v>
      </c>
      <c r="I1784" t="str">
        <f t="shared" si="521"/>
        <v>33.5621876474809-651.128064447619i</v>
      </c>
      <c r="K1784" t="str">
        <f t="shared" si="522"/>
        <v>0.0105489212196427-0.000835616569193765i</v>
      </c>
      <c r="L1784" t="str">
        <f t="shared" si="523"/>
        <v>0.00025-0.640142755835569i</v>
      </c>
      <c r="M1784" t="str">
        <f t="shared" si="524"/>
        <v>0.0025-0.169449553015298i</v>
      </c>
      <c r="N1784">
        <f t="shared" si="525"/>
        <v>94.784975361089749</v>
      </c>
      <c r="O1784">
        <f t="shared" si="526"/>
        <v>31.53286204952234</v>
      </c>
      <c r="P1784" s="3">
        <f t="shared" si="527"/>
        <v>31.53286204952234</v>
      </c>
      <c r="Q1784" s="3">
        <f t="shared" si="528"/>
        <v>-85.215024638910251</v>
      </c>
      <c r="R1784">
        <f t="shared" si="529"/>
        <v>94.784975361089749</v>
      </c>
      <c r="S1784">
        <f t="shared" si="530"/>
        <v>0.73470490979996161</v>
      </c>
      <c r="T1784">
        <f t="shared" si="513"/>
        <v>31.53286204952234</v>
      </c>
    </row>
    <row r="1785" spans="1:20" x14ac:dyDescent="0.25">
      <c r="A1785">
        <f t="shared" si="514"/>
        <v>4633.8289853264196</v>
      </c>
      <c r="B1785">
        <f t="shared" si="531"/>
        <v>737.49678845720143</v>
      </c>
      <c r="C1785" t="str">
        <f t="shared" si="515"/>
        <v>3.14685404000511-37.4539057174001i</v>
      </c>
      <c r="D1785" t="str">
        <f t="shared" si="516"/>
        <v>3.47812142627717-21.5839508396564i</v>
      </c>
      <c r="E1785" t="str">
        <f t="shared" si="517"/>
        <v>162.469343816654+0.552234202702653i</v>
      </c>
      <c r="F1785" t="str">
        <f t="shared" si="518"/>
        <v>2.90990933406979-202.520300111381i</v>
      </c>
      <c r="G1785" t="str">
        <f t="shared" si="519"/>
        <v>0.999999802110667-0.000444847494560745i</v>
      </c>
      <c r="H1785" t="str">
        <f t="shared" si="520"/>
        <v>473.347896565376+17.6755438429854i</v>
      </c>
      <c r="I1785" t="str">
        <f t="shared" si="521"/>
        <v>33.5617470128673-648.689213955317i</v>
      </c>
      <c r="K1785" t="str">
        <f t="shared" si="522"/>
        <v>0.0105483467609894-0.000838739193809534i</v>
      </c>
      <c r="L1785" t="str">
        <f t="shared" si="523"/>
        <v>0.00025-0.637719422031847i</v>
      </c>
      <c r="M1785" t="str">
        <f t="shared" si="524"/>
        <v>0.0025-0.168808082302548i</v>
      </c>
      <c r="N1785">
        <f t="shared" si="525"/>
        <v>94.802676116805287</v>
      </c>
      <c r="O1785">
        <f t="shared" si="526"/>
        <v>31.500492515686091</v>
      </c>
      <c r="P1785" s="3">
        <f t="shared" si="527"/>
        <v>31.500492515686091</v>
      </c>
      <c r="Q1785" s="3">
        <f t="shared" si="528"/>
        <v>-85.197323883194713</v>
      </c>
      <c r="R1785">
        <f t="shared" si="529"/>
        <v>94.802676116805287</v>
      </c>
      <c r="S1785">
        <f t="shared" si="530"/>
        <v>0.73749678845720146</v>
      </c>
      <c r="T1785">
        <f t="shared" si="513"/>
        <v>31.500492515686091</v>
      </c>
    </row>
    <row r="1786" spans="1:20" x14ac:dyDescent="0.25">
      <c r="A1786">
        <f t="shared" si="514"/>
        <v>4651.4375354706599</v>
      </c>
      <c r="B1786">
        <f t="shared" si="531"/>
        <v>740.2992762533388</v>
      </c>
      <c r="C1786" t="str">
        <f t="shared" si="515"/>
        <v>3.14671806126672-37.3136311617931i</v>
      </c>
      <c r="D1786" t="str">
        <f t="shared" si="516"/>
        <v>3.4781213990653-21.5022690626457i</v>
      </c>
      <c r="E1786" t="str">
        <f t="shared" si="517"/>
        <v>162.46934378282+0.554346193632066i</v>
      </c>
      <c r="F1786" t="str">
        <f t="shared" si="518"/>
        <v>2.90990932968508-201.753646112786i</v>
      </c>
      <c r="G1786" t="str">
        <f t="shared" si="519"/>
        <v>0.999999800603851-0.000446537914367225i</v>
      </c>
      <c r="H1786" t="str">
        <f t="shared" si="520"/>
        <v>473.368956552447+17.7420812061883i</v>
      </c>
      <c r="I1786" t="str">
        <f t="shared" si="521"/>
        <v>33.5613029347006-646.259696225076i</v>
      </c>
      <c r="K1786" t="str">
        <f t="shared" si="522"/>
        <v>0.0105477680015005-0.000841873087880504i</v>
      </c>
      <c r="L1786" t="str">
        <f t="shared" si="523"/>
        <v>0.00025-0.63530526203611i</v>
      </c>
      <c r="M1786" t="str">
        <f t="shared" si="524"/>
        <v>0.0025-0.168169039950735i</v>
      </c>
      <c r="N1786">
        <f t="shared" si="525"/>
        <v>94.820438749752938</v>
      </c>
      <c r="O1786">
        <f t="shared" si="526"/>
        <v>31.468127208670644</v>
      </c>
      <c r="P1786" s="3">
        <f t="shared" si="527"/>
        <v>31.468127208670644</v>
      </c>
      <c r="Q1786" s="3">
        <f t="shared" si="528"/>
        <v>-85.179561250247062</v>
      </c>
      <c r="R1786">
        <f t="shared" si="529"/>
        <v>94.820438749752938</v>
      </c>
      <c r="S1786">
        <f t="shared" si="530"/>
        <v>0.7402992762533388</v>
      </c>
      <c r="T1786">
        <f t="shared" si="513"/>
        <v>31.468127208670644</v>
      </c>
    </row>
    <row r="1787" spans="1:20" x14ac:dyDescent="0.25">
      <c r="A1787">
        <f t="shared" si="514"/>
        <v>4669.1129981054482</v>
      </c>
      <c r="B1787">
        <f t="shared" si="531"/>
        <v>743.11241350310149</v>
      </c>
      <c r="C1787" t="str">
        <f t="shared" si="515"/>
        <v>3.1465810652179-37.173893183031i</v>
      </c>
      <c r="D1787" t="str">
        <f t="shared" si="516"/>
        <v>3.47812137164623-21.4208966029939i</v>
      </c>
      <c r="E1787" t="str">
        <f t="shared" si="517"/>
        <v>162.4693437705+0.556466362549602i</v>
      </c>
      <c r="F1787" t="str">
        <f t="shared" si="518"/>
        <v>2.90990932526698-200.989894408123i</v>
      </c>
      <c r="G1787" t="str">
        <f t="shared" si="519"/>
        <v>0.999999799085562-0.00044823475776127i</v>
      </c>
      <c r="H1787" t="str">
        <f t="shared" si="520"/>
        <v>473.390177612218+17.8088641292492i</v>
      </c>
      <c r="I1787" t="str">
        <f t="shared" si="521"/>
        <v>33.5608553854028-643.839476320624i</v>
      </c>
      <c r="K1787" t="str">
        <f t="shared" si="522"/>
        <v>0.0105471849095344-0.000845018287532479i</v>
      </c>
      <c r="L1787" t="str">
        <f t="shared" si="523"/>
        <v>0.00025-0.632900241119856i</v>
      </c>
      <c r="M1787" t="str">
        <f t="shared" si="524"/>
        <v>0.0025-0.16753241676702i</v>
      </c>
      <c r="N1787">
        <f t="shared" si="525"/>
        <v>94.838263435900473</v>
      </c>
      <c r="O1787">
        <f t="shared" si="526"/>
        <v>31.435766158490196</v>
      </c>
      <c r="P1787" s="3">
        <f t="shared" si="527"/>
        <v>31.435766158490196</v>
      </c>
      <c r="Q1787" s="3">
        <f t="shared" si="528"/>
        <v>-85.161736564099527</v>
      </c>
      <c r="R1787">
        <f t="shared" si="529"/>
        <v>94.838263435900473</v>
      </c>
      <c r="S1787">
        <f t="shared" si="530"/>
        <v>0.74311241350310153</v>
      </c>
      <c r="T1787">
        <f t="shared" si="513"/>
        <v>31.435766158490196</v>
      </c>
    </row>
    <row r="1788" spans="1:20" x14ac:dyDescent="0.25">
      <c r="A1788">
        <f t="shared" si="514"/>
        <v>4686.8556274982493</v>
      </c>
      <c r="B1788">
        <f t="shared" si="531"/>
        <v>745.93624067441328</v>
      </c>
      <c r="C1788" t="str">
        <f t="shared" si="515"/>
        <v>3.14644304438529-37.0346897687737i</v>
      </c>
      <c r="D1788" t="str">
        <f t="shared" si="516"/>
        <v>3.47812134401838-21.3398322901309i</v>
      </c>
      <c r="E1788" t="str">
        <f t="shared" si="517"/>
        <v>162.469343780182+0.558594742236647i</v>
      </c>
      <c r="F1788" t="str">
        <f t="shared" si="518"/>
        <v>2.90990932081526-200.229034010568i</v>
      </c>
      <c r="G1788" t="str">
        <f t="shared" si="519"/>
        <v>0.999999797555711-0.000449938049152425i</v>
      </c>
      <c r="H1788" t="str">
        <f t="shared" si="520"/>
        <v>473.411560982029+17.8758934604995i</v>
      </c>
      <c r="I1788" t="str">
        <f t="shared" si="521"/>
        <v>33.5604043371638-641.428519439585i</v>
      </c>
      <c r="K1788" t="str">
        <f t="shared" si="522"/>
        <v>0.0105465974532253-0.000848174828954301i</v>
      </c>
      <c r="L1788" t="str">
        <f t="shared" si="523"/>
        <v>0.00025-0.630504324686046i</v>
      </c>
      <c r="M1788" t="str">
        <f t="shared" si="524"/>
        <v>0.0025-0.166898203593366i</v>
      </c>
      <c r="N1788">
        <f t="shared" si="525"/>
        <v>94.856150351253149</v>
      </c>
      <c r="O1788">
        <f t="shared" si="526"/>
        <v>31.40340939535557</v>
      </c>
      <c r="P1788" s="3">
        <f t="shared" si="527"/>
        <v>31.40340939535557</v>
      </c>
      <c r="Q1788" s="3">
        <f t="shared" si="528"/>
        <v>-85.143849648746851</v>
      </c>
      <c r="R1788">
        <f t="shared" si="529"/>
        <v>94.856150351253149</v>
      </c>
      <c r="S1788">
        <f t="shared" si="530"/>
        <v>0.74593624067441333</v>
      </c>
      <c r="T1788">
        <f t="shared" si="513"/>
        <v>31.40340939535557</v>
      </c>
    </row>
    <row r="1789" spans="1:20" x14ac:dyDescent="0.25">
      <c r="A1789">
        <f t="shared" si="514"/>
        <v>4704.6656788827431</v>
      </c>
      <c r="B1789">
        <f t="shared" si="531"/>
        <v>748.77079838897612</v>
      </c>
      <c r="C1789" t="str">
        <f t="shared" si="515"/>
        <v>3.14630399124281-36.896018914349i</v>
      </c>
      <c r="D1789" t="str">
        <f t="shared" si="516"/>
        <v>3.47812131618015-21.2590749579192i</v>
      </c>
      <c r="E1789" t="str">
        <f t="shared" si="517"/>
        <v>162.46934381237+0.560731365617799i</v>
      </c>
      <c r="F1789" t="str">
        <f t="shared" si="518"/>
        <v>2.90990931632966-199.471053974889i</v>
      </c>
      <c r="G1789" t="str">
        <f t="shared" si="519"/>
        <v>0.999999796014211-0.000451647813042989i</v>
      </c>
      <c r="H1789" t="str">
        <f t="shared" si="520"/>
        <v>473.433107908801+17.9431700504961i</v>
      </c>
      <c r="I1789" t="str">
        <f t="shared" si="521"/>
        <v>33.5599497619407-639.026790912981i</v>
      </c>
      <c r="K1789" t="str">
        <f t="shared" si="522"/>
        <v>0.0105460056004818-0.000851342748397314i</v>
      </c>
      <c r="L1789" t="str">
        <f t="shared" si="523"/>
        <v>0.00025-0.628117478268627i</v>
      </c>
      <c r="M1789" t="str">
        <f t="shared" si="524"/>
        <v>0.0025-0.166266391306401i</v>
      </c>
      <c r="N1789">
        <f t="shared" si="525"/>
        <v>94.874099671847077</v>
      </c>
      <c r="O1789">
        <f t="shared" si="526"/>
        <v>31.371056949675847</v>
      </c>
      <c r="P1789" s="3">
        <f t="shared" si="527"/>
        <v>31.371056949675847</v>
      </c>
      <c r="Q1789" s="3">
        <f t="shared" si="528"/>
        <v>-85.125900328152923</v>
      </c>
      <c r="R1789">
        <f t="shared" si="529"/>
        <v>94.874099671847077</v>
      </c>
      <c r="S1789">
        <f t="shared" si="530"/>
        <v>0.74877079838897609</v>
      </c>
      <c r="T1789">
        <f t="shared" si="513"/>
        <v>31.371056949675847</v>
      </c>
    </row>
    <row r="1790" spans="1:20" x14ac:dyDescent="0.25">
      <c r="A1790">
        <f t="shared" si="514"/>
        <v>4722.5434084624976</v>
      </c>
      <c r="B1790">
        <f t="shared" si="531"/>
        <v>751.61612742285422</v>
      </c>
      <c r="C1790" t="str">
        <f t="shared" si="515"/>
        <v>3.14616389821114-36.7578786227199i</v>
      </c>
      <c r="D1790" t="str">
        <f t="shared" si="516"/>
        <v>3.47812128812994-21.1786234446375i</v>
      </c>
      <c r="E1790" t="str">
        <f t="shared" si="517"/>
        <v>162.469343867573+0.562876265761795i</v>
      </c>
      <c r="F1790" t="str">
        <f t="shared" si="518"/>
        <v>2.90990931180986-198.715943397289i</v>
      </c>
      <c r="G1790" t="str">
        <f t="shared" si="519"/>
        <v>0.999999794460974-0.000453364074028371i</v>
      </c>
      <c r="H1790" t="str">
        <f t="shared" si="520"/>
        <v>473.454819649126+18.0106947520173i</v>
      </c>
      <c r="I1790" t="str">
        <f t="shared" si="521"/>
        <v>33.5594916314551-636.63425620475i</v>
      </c>
      <c r="K1790" t="str">
        <f t="shared" si="522"/>
        <v>0.010545409318985-0.000854522082174748i</v>
      </c>
      <c r="L1790" t="str">
        <f t="shared" si="523"/>
        <v>0.00025-0.625739667532005i</v>
      </c>
      <c r="M1790" t="str">
        <f t="shared" si="524"/>
        <v>0.0025-0.165636970817295i</v>
      </c>
      <c r="N1790">
        <f t="shared" si="525"/>
        <v>94.892111573743179</v>
      </c>
      <c r="O1790">
        <f t="shared" si="526"/>
        <v>31.338708852058609</v>
      </c>
      <c r="P1790" s="3">
        <f t="shared" si="527"/>
        <v>31.338708852058609</v>
      </c>
      <c r="Q1790" s="3">
        <f t="shared" si="528"/>
        <v>-85.107888426256821</v>
      </c>
      <c r="R1790">
        <f t="shared" si="529"/>
        <v>94.892111573743179</v>
      </c>
      <c r="S1790">
        <f t="shared" si="530"/>
        <v>0.75161612742285422</v>
      </c>
      <c r="T1790">
        <f t="shared" si="513"/>
        <v>31.338708852058609</v>
      </c>
    </row>
    <row r="1791" spans="1:20" x14ac:dyDescent="0.25">
      <c r="A1791">
        <f t="shared" si="514"/>
        <v>4740.4890734146547</v>
      </c>
      <c r="B1791">
        <f t="shared" si="531"/>
        <v>754.47226870706106</v>
      </c>
      <c r="C1791" t="str">
        <f t="shared" si="515"/>
        <v>3.14602275765752-36.6202669044573i</v>
      </c>
      <c r="D1791" t="str">
        <f t="shared" si="516"/>
        <v>3.47812125986618-21.0984765929638i</v>
      </c>
      <c r="E1791" t="str">
        <f t="shared" si="517"/>
        <v>162.469343946308+0.56502947588229i</v>
      </c>
      <c r="F1791" t="str">
        <f t="shared" si="518"/>
        <v>2.90990930725568-197.963691415249i</v>
      </c>
      <c r="G1791" t="str">
        <f t="shared" si="519"/>
        <v>0.99999979289591-0.000455086856797438i</v>
      </c>
      <c r="H1791" t="str">
        <f t="shared" si="520"/>
        <v>473.476697469335+18.0784684200596i</v>
      </c>
      <c r="I1791" t="str">
        <f t="shared" si="521"/>
        <v>33.5590299171922-634.250880911241i</v>
      </c>
      <c r="K1791" t="str">
        <f t="shared" si="522"/>
        <v>0.0105448085761873-0.000857712866661155i</v>
      </c>
      <c r="L1791" t="str">
        <f t="shared" si="523"/>
        <v>0.00025-0.623370858270576i</v>
      </c>
      <c r="M1791" t="str">
        <f t="shared" si="524"/>
        <v>0.0025-0.165009933071623i</v>
      </c>
      <c r="N1791">
        <f t="shared" si="525"/>
        <v>94.910186233020681</v>
      </c>
      <c r="O1791">
        <f t="shared" si="526"/>
        <v>31.306365133311367</v>
      </c>
      <c r="P1791" s="3">
        <f t="shared" si="527"/>
        <v>31.306365133311367</v>
      </c>
      <c r="Q1791" s="3">
        <f t="shared" si="528"/>
        <v>-85.089813766979319</v>
      </c>
      <c r="R1791">
        <f t="shared" si="529"/>
        <v>94.910186233020681</v>
      </c>
      <c r="S1791">
        <f t="shared" si="530"/>
        <v>0.75447226870706108</v>
      </c>
      <c r="T1791">
        <f t="shared" si="513"/>
        <v>31.306365133311367</v>
      </c>
    </row>
    <row r="1792" spans="1:20" x14ac:dyDescent="0.25">
      <c r="A1792">
        <f t="shared" si="514"/>
        <v>4758.5029318936304</v>
      </c>
      <c r="B1792">
        <f t="shared" si="531"/>
        <v>757.33926332814792</v>
      </c>
      <c r="C1792" t="str">
        <f t="shared" si="515"/>
        <v>3.14588056189515-36.4831817777116i</v>
      </c>
      <c r="D1792" t="str">
        <f t="shared" si="516"/>
        <v>3.47812123138718-21.0186332499587i</v>
      </c>
      <c r="E1792" t="str">
        <f t="shared" si="517"/>
        <v>162.469344049104+0.567191029338246i</v>
      </c>
      <c r="F1792" t="str">
        <f t="shared" si="518"/>
        <v>2.90990930266679-197.21428720737i</v>
      </c>
      <c r="G1792" t="str">
        <f t="shared" si="519"/>
        <v>0.999999791318928-0.000456816186132878i</v>
      </c>
      <c r="H1792" t="str">
        <f t="shared" si="520"/>
        <v>473.498742645572+18.1464919118335i</v>
      </c>
      <c r="I1792" t="str">
        <f t="shared" si="521"/>
        <v>33.558564590397-631.876630760716i</v>
      </c>
      <c r="K1792" t="str">
        <f t="shared" si="522"/>
        <v>0.0105442033393109-0.000860915138291821i</v>
      </c>
      <c r="L1792" t="str">
        <f t="shared" si="523"/>
        <v>0.00025-0.621011016408227i</v>
      </c>
      <c r="M1792" t="str">
        <f t="shared" si="524"/>
        <v>0.0025-0.164385269049236i</v>
      </c>
      <c r="N1792">
        <f t="shared" si="525"/>
        <v>94.928323825770221</v>
      </c>
      <c r="O1792">
        <f t="shared" si="526"/>
        <v>31.274025824442695</v>
      </c>
      <c r="P1792" s="3">
        <f t="shared" si="527"/>
        <v>31.274025824442695</v>
      </c>
      <c r="Q1792" s="3">
        <f t="shared" si="528"/>
        <v>-85.071676174229779</v>
      </c>
      <c r="R1792">
        <f t="shared" si="529"/>
        <v>94.928323825770221</v>
      </c>
      <c r="S1792">
        <f t="shared" si="530"/>
        <v>0.75733926332814794</v>
      </c>
      <c r="T1792">
        <f t="shared" si="513"/>
        <v>31.274025824442695</v>
      </c>
    </row>
    <row r="1793" spans="1:20" x14ac:dyDescent="0.25">
      <c r="A1793">
        <f t="shared" si="514"/>
        <v>4776.5852430348268</v>
      </c>
      <c r="B1793">
        <f t="shared" si="531"/>
        <v>760.21715252879494</v>
      </c>
      <c r="C1793" t="str">
        <f t="shared" si="515"/>
        <v>3.1457373031833-36.3466212681837i</v>
      </c>
      <c r="D1793" t="str">
        <f t="shared" si="516"/>
        <v>3.47812120269133-20.9390922670489i</v>
      </c>
      <c r="E1793" t="str">
        <f t="shared" si="517"/>
        <v>162.4693441765+0.569360959635177i</v>
      </c>
      <c r="F1793" t="str">
        <f t="shared" si="518"/>
        <v>2.90990929804296-196.467719993222i</v>
      </c>
      <c r="G1793" t="str">
        <f t="shared" si="519"/>
        <v>0.999999789729939-0.000458552086911548i</v>
      </c>
      <c r="H1793" t="str">
        <f t="shared" si="520"/>
        <v>473.520956463872+18.2147660867599i</v>
      </c>
      <c r="I1793" t="str">
        <f t="shared" si="521"/>
        <v>33.5580956220738-629.511471612866i</v>
      </c>
      <c r="K1793" t="str">
        <f t="shared" si="522"/>
        <v>0.0105435935753463-0.000864128933562142i</v>
      </c>
      <c r="L1793" t="str">
        <f t="shared" si="523"/>
        <v>0.00025-0.618660107997832i</v>
      </c>
      <c r="M1793" t="str">
        <f t="shared" si="524"/>
        <v>0.0025-0.163762969764133i</v>
      </c>
      <c r="N1793">
        <f t="shared" si="525"/>
        <v>94.946524528087949</v>
      </c>
      <c r="O1793">
        <f t="shared" si="526"/>
        <v>31.241690956663287</v>
      </c>
      <c r="P1793" s="3">
        <f t="shared" si="527"/>
        <v>31.241690956663287</v>
      </c>
      <c r="Q1793" s="3">
        <f t="shared" si="528"/>
        <v>-85.053475471912051</v>
      </c>
      <c r="R1793">
        <f t="shared" si="529"/>
        <v>94.946524528087949</v>
      </c>
      <c r="S1793">
        <f t="shared" si="530"/>
        <v>0.76021715252879496</v>
      </c>
      <c r="T1793">
        <f t="shared" si="513"/>
        <v>31.241690956663287</v>
      </c>
    </row>
    <row r="1794" spans="1:20" x14ac:dyDescent="0.25">
      <c r="A1794">
        <f t="shared" si="514"/>
        <v>4794.736266958359</v>
      </c>
      <c r="B1794">
        <f t="shared" si="531"/>
        <v>763.10597770840434</v>
      </c>
      <c r="C1794" t="str">
        <f t="shared" si="515"/>
        <v>3.14559297372646-36.210583409094i</v>
      </c>
      <c r="D1794" t="str">
        <f t="shared" si="516"/>
        <v>3.47812117377699-20.8598525000107i</v>
      </c>
      <c r="E1794" t="str">
        <f t="shared" si="517"/>
        <v>162.469344329037+0.571539300425904i</v>
      </c>
      <c r="F1794" t="str">
        <f t="shared" si="518"/>
        <v>2.90990929338396-195.723979033186i</v>
      </c>
      <c r="G1794" t="str">
        <f t="shared" si="519"/>
        <v>0.999999788128851-0.000460294584104839i</v>
      </c>
      <c r="H1794" t="str">
        <f t="shared" si="520"/>
        <v>473.543340220246+18.2832918064656i</v>
      </c>
      <c r="I1794" t="str">
        <f t="shared" si="521"/>
        <v>33.5576229829832-627.155369458332i</v>
      </c>
      <c r="K1794" t="str">
        <f t="shared" si="522"/>
        <v>0.0105429792510507-0.000867354289027018i</v>
      </c>
      <c r="L1794" t="str">
        <f t="shared" si="523"/>
        <v>0.00025-0.616318099220794i</v>
      </c>
      <c r="M1794" t="str">
        <f t="shared" si="524"/>
        <v>0.0025-0.163143026264328i</v>
      </c>
      <c r="N1794">
        <f t="shared" si="525"/>
        <v>94.964788516068396</v>
      </c>
      <c r="O1794">
        <f t="shared" si="526"/>
        <v>31.209360561386408</v>
      </c>
      <c r="P1794" s="3">
        <f t="shared" si="527"/>
        <v>31.209360561386408</v>
      </c>
      <c r="Q1794" s="3">
        <f t="shared" si="528"/>
        <v>-85.035211483931604</v>
      </c>
      <c r="R1794">
        <f t="shared" si="529"/>
        <v>94.964788516068396</v>
      </c>
      <c r="S1794">
        <f t="shared" si="530"/>
        <v>0.76310597770840438</v>
      </c>
      <c r="T1794">
        <f t="shared" si="513"/>
        <v>31.209360561386408</v>
      </c>
    </row>
    <row r="1795" spans="1:20" x14ac:dyDescent="0.25">
      <c r="A1795">
        <f t="shared" si="514"/>
        <v>4812.9562647728008</v>
      </c>
      <c r="B1795">
        <f t="shared" si="531"/>
        <v>766.00578042369625</v>
      </c>
      <c r="C1795" t="str">
        <f t="shared" si="515"/>
        <v>3.14544756567439-36.0750662411582i</v>
      </c>
      <c r="D1795" t="str">
        <f t="shared" si="516"/>
        <v>3.47812114464247-20.7809128089535i</v>
      </c>
      <c r="E1795" t="str">
        <f t="shared" si="517"/>
        <v>162.469344507275+0.573726085510719i</v>
      </c>
      <c r="F1795" t="str">
        <f t="shared" si="518"/>
        <v>2.90990928868945-194.983053628298i</v>
      </c>
      <c r="G1795" t="str">
        <f t="shared" si="519"/>
        <v>0.999999786515571-0.000462043702779032i</v>
      </c>
      <c r="H1795" t="str">
        <f t="shared" si="520"/>
        <v>473.565895220748+18.3520699347784i</v>
      </c>
      <c r="I1795" t="str">
        <f t="shared" si="521"/>
        <v>33.5571466436384-624.808290418188i</v>
      </c>
      <c r="K1795" t="str">
        <f t="shared" si="522"/>
        <v>0.0105423603329467-0.000870591241300205i</v>
      </c>
      <c r="L1795" t="str">
        <f t="shared" si="523"/>
        <v>0.00025-0.613984956386524i</v>
      </c>
      <c r="M1795" t="str">
        <f t="shared" si="524"/>
        <v>0.0025-0.162525429631727i</v>
      </c>
      <c r="N1795">
        <f t="shared" si="525"/>
        <v>94.98311596579785</v>
      </c>
      <c r="O1795">
        <f t="shared" si="526"/>
        <v>31.17703467023</v>
      </c>
      <c r="P1795" s="3">
        <f t="shared" si="527"/>
        <v>31.17703467023</v>
      </c>
      <c r="Q1795" s="3">
        <f t="shared" si="528"/>
        <v>-85.01688403420215</v>
      </c>
      <c r="R1795">
        <f t="shared" si="529"/>
        <v>94.98311596579785</v>
      </c>
      <c r="S1795">
        <f t="shared" si="530"/>
        <v>0.76600578042369627</v>
      </c>
      <c r="T1795">
        <f t="shared" si="513"/>
        <v>31.17703467023</v>
      </c>
    </row>
    <row r="1796" spans="1:20" x14ac:dyDescent="0.25">
      <c r="A1796">
        <f t="shared" si="514"/>
        <v>4831.2454985789373</v>
      </c>
      <c r="B1796">
        <f t="shared" si="531"/>
        <v>768.91660238930626</v>
      </c>
      <c r="C1796" t="str">
        <f t="shared" si="515"/>
        <v>3.14530107112165-35.9400678125552i</v>
      </c>
      <c r="D1796" t="str">
        <f t="shared" si="516"/>
        <v>3.47812111528612-20.7022720583031i</v>
      </c>
      <c r="E1796" t="str">
        <f t="shared" si="517"/>
        <v>162.46934471178+0.575921348838765i</v>
      </c>
      <c r="F1796" t="str">
        <f t="shared" si="518"/>
        <v>2.90990928395921-194.244933120096i</v>
      </c>
      <c r="G1796" t="str">
        <f t="shared" si="519"/>
        <v>0.999999784890007-0.000463799468095656i</v>
      </c>
      <c r="H1796" t="str">
        <f t="shared" si="520"/>
        <v>473.588622781564+18.4211013377238i</v>
      </c>
      <c r="I1796" t="str">
        <f t="shared" si="521"/>
        <v>33.5566665743057-622.470200743478i</v>
      </c>
      <c r="K1796" t="str">
        <f t="shared" si="522"/>
        <v>0.0105417367873206-0.000873839827053697i</v>
      </c>
      <c r="L1796" t="str">
        <f t="shared" si="523"/>
        <v>0.00025-0.611660645931985i</v>
      </c>
      <c r="M1796" t="str">
        <f t="shared" si="524"/>
        <v>0.0025-0.161910170981996i</v>
      </c>
      <c r="N1796">
        <f t="shared" si="525"/>
        <v>95.00150705334768</v>
      </c>
      <c r="O1796">
        <f t="shared" si="526"/>
        <v>31.144713315016883</v>
      </c>
      <c r="P1796" s="3">
        <f t="shared" si="527"/>
        <v>31.144713315016883</v>
      </c>
      <c r="Q1796" s="3">
        <f t="shared" si="528"/>
        <v>-84.99849294665232</v>
      </c>
      <c r="R1796">
        <f t="shared" si="529"/>
        <v>95.00150705334768</v>
      </c>
      <c r="S1796">
        <f t="shared" si="530"/>
        <v>0.76891660238930626</v>
      </c>
      <c r="T1796">
        <f t="shared" si="513"/>
        <v>31.144713315016883</v>
      </c>
    </row>
    <row r="1797" spans="1:20" x14ac:dyDescent="0.25">
      <c r="A1797">
        <f t="shared" si="514"/>
        <v>4849.6042314735378</v>
      </c>
      <c r="B1797">
        <f t="shared" si="531"/>
        <v>771.83848547838568</v>
      </c>
      <c r="C1797" t="str">
        <f t="shared" si="515"/>
        <v>3.14515348210701-35.8055861788996i</v>
      </c>
      <c r="D1797" t="str">
        <f t="shared" si="516"/>
        <v>3.47812108570623-20.6239291167861i</v>
      </c>
      <c r="E1797" t="str">
        <f t="shared" si="517"/>
        <v>162.469344943123+0.578125124508836i</v>
      </c>
      <c r="F1797" t="str">
        <f t="shared" si="518"/>
        <v>2.90990927919294-193.50960689047i</v>
      </c>
      <c r="G1797" t="str">
        <f t="shared" si="519"/>
        <v>0.999999783252065-0.000465561905311857i</v>
      </c>
      <c r="H1797" t="str">
        <f t="shared" si="520"/>
        <v>473.611524229085+18.4903868835195i</v>
      </c>
      <c r="I1797" t="str">
        <f t="shared" si="521"/>
        <v>33.5561827450005-620.141066814731i</v>
      </c>
      <c r="K1797" t="str">
        <f t="shared" si="522"/>
        <v>0.010541108580221-0.000877100083017066i</v>
      </c>
      <c r="L1797" t="str">
        <f t="shared" si="523"/>
        <v>0.00025-0.609345134421182i</v>
      </c>
      <c r="M1797" t="str">
        <f t="shared" si="524"/>
        <v>0.0025-0.161297241464431i</v>
      </c>
      <c r="N1797">
        <f t="shared" si="525"/>
        <v>95.019961954767027</v>
      </c>
      <c r="O1797">
        <f t="shared" si="526"/>
        <v>31.112396527775992</v>
      </c>
      <c r="P1797" s="3">
        <f t="shared" si="527"/>
        <v>31.112396527775992</v>
      </c>
      <c r="Q1797" s="3">
        <f t="shared" si="528"/>
        <v>-84.980038045232973</v>
      </c>
      <c r="R1797">
        <f t="shared" si="529"/>
        <v>95.019961954767027</v>
      </c>
      <c r="S1797">
        <f t="shared" si="530"/>
        <v>0.77183848547838563</v>
      </c>
      <c r="T1797">
        <f t="shared" si="513"/>
        <v>31.112396527775992</v>
      </c>
    </row>
    <row r="1798" spans="1:20" x14ac:dyDescent="0.25">
      <c r="A1798">
        <f t="shared" si="514"/>
        <v>4868.0327275531372</v>
      </c>
      <c r="B1798">
        <f t="shared" si="531"/>
        <v>774.7714717232036</v>
      </c>
      <c r="C1798" t="str">
        <f t="shared" si="515"/>
        <v>3.1450047906134-35.6716194032144i</v>
      </c>
      <c r="D1798" t="str">
        <f t="shared" si="516"/>
        <v>3.47812105590111-20.5458828574129i</v>
      </c>
      <c r="E1798" t="str">
        <f t="shared" si="517"/>
        <v>162.469345201893+0.580337446769624i</v>
      </c>
      <c r="F1798" t="str">
        <f t="shared" si="518"/>
        <v>2.90990927439039-192.777064361504i</v>
      </c>
      <c r="G1798" t="str">
        <f t="shared" si="519"/>
        <v>0.999999781601652-0.000467331039780752i</v>
      </c>
      <c r="H1798" t="str">
        <f t="shared" si="520"/>
        <v>473.6346009+18.559927442571i</v>
      </c>
      <c r="I1798" t="str">
        <f t="shared" si="521"/>
        <v>33.555695125486-617.820855141476i</v>
      </c>
      <c r="K1798" t="str">
        <f t="shared" si="522"/>
        <v>0.010540475677457-0.000880372045976788i</v>
      </c>
      <c r="L1798" t="str">
        <f t="shared" si="523"/>
        <v>0.00025-0.607038388544715i</v>
      </c>
      <c r="M1798" t="str">
        <f t="shared" si="524"/>
        <v>0.0025-0.160686632261836i</v>
      </c>
      <c r="N1798">
        <f t="shared" si="525"/>
        <v>95.038480846076069</v>
      </c>
      <c r="O1798">
        <f t="shared" si="526"/>
        <v>31.080084340743678</v>
      </c>
      <c r="P1798" s="3">
        <f t="shared" si="527"/>
        <v>31.080084340743678</v>
      </c>
      <c r="Q1798" s="3">
        <f t="shared" si="528"/>
        <v>-84.961519153923931</v>
      </c>
      <c r="R1798">
        <f t="shared" si="529"/>
        <v>95.038480846076069</v>
      </c>
      <c r="S1798">
        <f t="shared" si="530"/>
        <v>0.7747714717232036</v>
      </c>
      <c r="T1798">
        <f t="shared" si="513"/>
        <v>31.080084340743678</v>
      </c>
    </row>
    <row r="1799" spans="1:20" x14ac:dyDescent="0.25">
      <c r="A1799">
        <f t="shared" si="514"/>
        <v>4886.5312519178387</v>
      </c>
      <c r="B1799">
        <f t="shared" si="531"/>
        <v>777.71560331575176</v>
      </c>
      <c r="C1799" t="str">
        <f t="shared" si="515"/>
        <v>3.1448549885675-35.5381655559031i</v>
      </c>
      <c r="D1799" t="str">
        <f t="shared" si="516"/>
        <v>3.47812102586903-20.4681321574619i</v>
      </c>
      <c r="E1799" t="str">
        <f t="shared" si="517"/>
        <v>162.469345488684+0.582558350021015i</v>
      </c>
      <c r="F1799" t="str">
        <f t="shared" si="518"/>
        <v>2.90990926955126-192.04729499533i</v>
      </c>
      <c r="G1799" t="str">
        <f t="shared" si="519"/>
        <v>0.999999779938671-0.000469106896951803i</v>
      </c>
      <c r="H1799" t="str">
        <f t="shared" si="520"/>
        <v>473.657854141351+18.6297238874656i</v>
      </c>
      <c r="I1799" t="str">
        <f t="shared" si="521"/>
        <v>33.5552036852694-615.509532361756i</v>
      </c>
      <c r="K1799" t="str">
        <f t="shared" si="522"/>
        <v>0.0105398380445973-0.000883655752775591i</v>
      </c>
      <c r="L1799" t="str">
        <f t="shared" si="523"/>
        <v>0.00025-0.60474037511926i</v>
      </c>
      <c r="M1799" t="str">
        <f t="shared" si="524"/>
        <v>0.0025-0.160078334590392i</v>
      </c>
      <c r="N1799">
        <f t="shared" si="525"/>
        <v>95.057063903258921</v>
      </c>
      <c r="O1799">
        <f t="shared" si="526"/>
        <v>31.047776786364821</v>
      </c>
      <c r="P1799" s="3">
        <f t="shared" si="527"/>
        <v>31.047776786364821</v>
      </c>
      <c r="Q1799" s="3">
        <f t="shared" si="528"/>
        <v>-84.942936096741079</v>
      </c>
      <c r="R1799">
        <f t="shared" si="529"/>
        <v>95.057063903258921</v>
      </c>
      <c r="S1799">
        <f t="shared" si="530"/>
        <v>0.77771560331575174</v>
      </c>
      <c r="T1799">
        <f t="shared" si="513"/>
        <v>31.047776786364821</v>
      </c>
    </row>
    <row r="1800" spans="1:20" x14ac:dyDescent="0.25">
      <c r="A1800">
        <f t="shared" si="514"/>
        <v>4905.1000706751265</v>
      </c>
      <c r="B1800">
        <f t="shared" si="531"/>
        <v>780.67092260835159</v>
      </c>
      <c r="C1800" t="str">
        <f t="shared" si="515"/>
        <v>3.14470406783914-35.4052227147184i</v>
      </c>
      <c r="D1800" t="str">
        <f t="shared" si="516"/>
        <v>3.47812099560828-20.3906758984631i</v>
      </c>
      <c r="E1800" t="str">
        <f t="shared" si="517"/>
        <v>162.469345804102+0.584787868814682i</v>
      </c>
      <c r="F1800" t="str">
        <f t="shared" si="518"/>
        <v>2.90990926467528-191.320288293969i</v>
      </c>
      <c r="G1800" t="str">
        <f t="shared" si="519"/>
        <v>0.999999778263027-0.000470889502371176i</v>
      </c>
      <c r="H1800" t="str">
        <f t="shared" si="520"/>
        <v>473.681285310659+18.6997770929689i</v>
      </c>
      <c r="I1800" t="str">
        <f t="shared" si="521"/>
        <v>33.554708393602-613.207065241674i</v>
      </c>
      <c r="K1800" t="str">
        <f t="shared" si="522"/>
        <v>0.0105391956469676-0.000886951240311729i</v>
      </c>
      <c r="L1800" t="str">
        <f t="shared" si="523"/>
        <v>0.00025-0.602451061087131i</v>
      </c>
      <c r="M1800" t="str">
        <f t="shared" si="524"/>
        <v>0.0025-0.159472339699534i</v>
      </c>
      <c r="N1800">
        <f t="shared" si="525"/>
        <v>95.075711302256309</v>
      </c>
      <c r="O1800">
        <f t="shared" si="526"/>
        <v>31.015473897293099</v>
      </c>
      <c r="P1800" s="3">
        <f t="shared" si="527"/>
        <v>31.015473897293099</v>
      </c>
      <c r="Q1800" s="3">
        <f t="shared" si="528"/>
        <v>-84.924288697743691</v>
      </c>
      <c r="R1800">
        <f t="shared" si="529"/>
        <v>95.075711302256309</v>
      </c>
      <c r="S1800">
        <f t="shared" si="530"/>
        <v>0.78067092260835158</v>
      </c>
      <c r="T1800">
        <f t="shared" si="513"/>
        <v>31.015473897293099</v>
      </c>
    </row>
    <row r="1801" spans="1:20" x14ac:dyDescent="0.25">
      <c r="A1801">
        <f t="shared" si="514"/>
        <v>4923.7394509436917</v>
      </c>
      <c r="B1801">
        <f t="shared" si="531"/>
        <v>783.63747211426335</v>
      </c>
      <c r="C1801" t="str">
        <f t="shared" si="515"/>
        <v>3.14455202024142-35.2727889647398i</v>
      </c>
      <c r="D1801" t="str">
        <f t="shared" si="516"/>
        <v>3.47812096511712-20.3135129661823i</v>
      </c>
      <c r="E1801" t="str">
        <f t="shared" si="517"/>
        <v>162.469346148764+0.58702603785484i</v>
      </c>
      <c r="F1801" t="str">
        <f t="shared" si="518"/>
        <v>2.9099092597622-190.596033799186i</v>
      </c>
      <c r="G1801" t="str">
        <f t="shared" si="519"/>
        <v>0.999999776574625-0.000472678881682114i</v>
      </c>
      <c r="H1801" t="str">
        <f t="shared" si="520"/>
        <v>473.704895775947+18.7700879360168i</v>
      </c>
      <c r="I1801" t="str">
        <f t="shared" si="521"/>
        <v>33.5542092194733-610.913420674866i</v>
      </c>
      <c r="K1801" t="str">
        <f t="shared" si="522"/>
        <v>0.0105385484496504-0.000890258545538334i</v>
      </c>
      <c r="L1801" t="str">
        <f t="shared" si="523"/>
        <v>0.00025-0.600170413515768i</v>
      </c>
      <c r="M1801" t="str">
        <f t="shared" si="524"/>
        <v>0.0025-0.158868638871821i</v>
      </c>
      <c r="N1801">
        <f t="shared" si="525"/>
        <v>95.094423218958482</v>
      </c>
      <c r="O1801">
        <f t="shared" si="526"/>
        <v>30.983175706393386</v>
      </c>
      <c r="P1801" s="3">
        <f t="shared" si="527"/>
        <v>30.983175706393386</v>
      </c>
      <c r="Q1801" s="3">
        <f t="shared" si="528"/>
        <v>-84.905576781041518</v>
      </c>
      <c r="R1801">
        <f t="shared" si="529"/>
        <v>95.094423218958482</v>
      </c>
      <c r="S1801">
        <f t="shared" si="530"/>
        <v>0.78363747211426338</v>
      </c>
      <c r="T1801">
        <f t="shared" si="513"/>
        <v>30.983175706393386</v>
      </c>
    </row>
    <row r="1802" spans="1:20" x14ac:dyDescent="0.25">
      <c r="A1802">
        <f t="shared" si="514"/>
        <v>4942.4496608572781</v>
      </c>
      <c r="B1802">
        <f t="shared" si="531"/>
        <v>786.61529450829755</v>
      </c>
      <c r="C1802" t="str">
        <f t="shared" si="515"/>
        <v>3.14439883752971-35.14086239834i</v>
      </c>
      <c r="D1802" t="str">
        <f t="shared" si="516"/>
        <v>3.47812093439379-20.2366422506048i</v>
      </c>
      <c r="E1802" t="str">
        <f t="shared" si="517"/>
        <v>162.469346523296+0.589272891999245i</v>
      </c>
      <c r="F1802" t="str">
        <f t="shared" si="518"/>
        <v>2.90990925481168-189.874521092337i</v>
      </c>
      <c r="G1802" t="str">
        <f t="shared" si="519"/>
        <v>0.999999774873366-0.000474475060625302i</v>
      </c>
      <c r="H1802" t="str">
        <f t="shared" si="520"/>
        <v>473.728686915884+18.8406572957127i</v>
      </c>
      <c r="I1802" t="str">
        <f t="shared" si="521"/>
        <v>33.5537061316126-608.628565682092i</v>
      </c>
      <c r="K1802" t="str">
        <f t="shared" si="522"/>
        <v>0.0105378964174821-0.000893577705462658i</v>
      </c>
      <c r="L1802" t="str">
        <f t="shared" si="523"/>
        <v>0.00025-0.597898399597301i</v>
      </c>
      <c r="M1802" t="str">
        <f t="shared" si="524"/>
        <v>0.0025-0.158267223422815i</v>
      </c>
      <c r="N1802">
        <f t="shared" si="525"/>
        <v>95.113199829197484</v>
      </c>
      <c r="O1802">
        <f t="shared" si="526"/>
        <v>30.95088224674145</v>
      </c>
      <c r="P1802" s="3">
        <f t="shared" si="527"/>
        <v>30.95088224674145</v>
      </c>
      <c r="Q1802" s="3">
        <f t="shared" si="528"/>
        <v>-84.886800170802516</v>
      </c>
      <c r="R1802">
        <f t="shared" si="529"/>
        <v>95.113199829197484</v>
      </c>
      <c r="S1802">
        <f t="shared" si="530"/>
        <v>0.78661529450829759</v>
      </c>
      <c r="T1802">
        <f t="shared" si="513"/>
        <v>30.95088224674145</v>
      </c>
    </row>
    <row r="1803" spans="1:20" x14ac:dyDescent="0.25">
      <c r="A1803">
        <f t="shared" si="514"/>
        <v>4961.2309695685362</v>
      </c>
      <c r="B1803">
        <f t="shared" si="531"/>
        <v>789.60443262742911</v>
      </c>
      <c r="C1803" t="str">
        <f t="shared" si="515"/>
        <v>3.1442445114018-35.0094411151608i</v>
      </c>
      <c r="D1803" t="str">
        <f t="shared" si="516"/>
        <v>3.47812090343651-20.1600626459194i</v>
      </c>
      <c r="E1803" t="str">
        <f t="shared" si="517"/>
        <v>162.469346928335+0.591528466259791i</v>
      </c>
      <c r="F1803" t="str">
        <f t="shared" si="518"/>
        <v>2.90990924982348-189.155739794219i</v>
      </c>
      <c r="G1803" t="str">
        <f t="shared" si="519"/>
        <v>0.999999773159153-0.000476278065039236i</v>
      </c>
      <c r="H1803" t="str">
        <f t="shared" si="520"/>
        <v>473.752660119826+18.9114860533203i</v>
      </c>
      <c r="I1803" t="str">
        <f t="shared" si="521"/>
        <v>33.5531990984845-606.352467410713i</v>
      </c>
      <c r="K1803" t="str">
        <f t="shared" si="522"/>
        <v>0.0105372395150524-0.000896908757145393i</v>
      </c>
      <c r="L1803" t="str">
        <f t="shared" si="523"/>
        <v>0.00025-0.595634986648038i</v>
      </c>
      <c r="M1803" t="str">
        <f t="shared" si="524"/>
        <v>0.0025-0.157668084700951i</v>
      </c>
      <c r="N1803">
        <f t="shared" si="525"/>
        <v>95.132041308740099</v>
      </c>
      <c r="O1803">
        <f t="shared" si="526"/>
        <v>30.91859355162584</v>
      </c>
      <c r="P1803" s="3">
        <f t="shared" si="527"/>
        <v>30.91859355162584</v>
      </c>
      <c r="Q1803" s="3">
        <f t="shared" si="528"/>
        <v>-84.867958691259901</v>
      </c>
      <c r="R1803">
        <f t="shared" si="529"/>
        <v>95.132041308740099</v>
      </c>
      <c r="S1803">
        <f t="shared" si="530"/>
        <v>0.78960443262742908</v>
      </c>
      <c r="T1803">
        <f t="shared" si="513"/>
        <v>30.91859355162584</v>
      </c>
    </row>
    <row r="1804" spans="1:20" x14ac:dyDescent="0.25">
      <c r="A1804">
        <f t="shared" si="514"/>
        <v>4980.0836472528963</v>
      </c>
      <c r="B1804">
        <f t="shared" si="531"/>
        <v>792.60492947141336</v>
      </c>
      <c r="C1804" t="str">
        <f t="shared" si="515"/>
        <v>3.14408903349734-34.8785232220845i</v>
      </c>
      <c r="D1804" t="str">
        <f t="shared" si="516"/>
        <v>3.4781208722435-20.0837730505029i</v>
      </c>
      <c r="E1804" t="str">
        <f t="shared" si="517"/>
        <v>162.469347364531+0.593792795803516i</v>
      </c>
      <c r="F1804" t="str">
        <f t="shared" si="518"/>
        <v>2.9099092447973-188.439679564922i</v>
      </c>
      <c r="G1804" t="str">
        <f t="shared" si="519"/>
        <v>0.999999771431888-0.000478087920860599i</v>
      </c>
      <c r="H1804" t="str">
        <f t="shared" si="520"/>
        <v>473.776816787922+18.9825750922571i</v>
      </c>
      <c r="I1804" t="str">
        <f t="shared" si="521"/>
        <v>33.552688088286-604.085093134249i</v>
      </c>
      <c r="K1804" t="str">
        <f t="shared" si="522"/>
        <v>0.0105365777067022-0.000900251737699893i</v>
      </c>
      <c r="L1804" t="str">
        <f t="shared" si="523"/>
        <v>0.00025-0.593380142108027i</v>
      </c>
      <c r="M1804" t="str">
        <f t="shared" si="524"/>
        <v>0.0025-0.157071214087419i</v>
      </c>
      <c r="N1804">
        <f t="shared" si="525"/>
        <v>95.150947833280043</v>
      </c>
      <c r="O1804">
        <f t="shared" si="526"/>
        <v>30.886309654548757</v>
      </c>
      <c r="P1804" s="3">
        <f t="shared" si="527"/>
        <v>30.886309654548757</v>
      </c>
      <c r="Q1804" s="3">
        <f t="shared" si="528"/>
        <v>-84.849052166719957</v>
      </c>
      <c r="R1804">
        <f t="shared" si="529"/>
        <v>95.150947833280043</v>
      </c>
      <c r="S1804">
        <f t="shared" si="530"/>
        <v>0.79260492947141337</v>
      </c>
      <c r="T1804">
        <f t="shared" si="513"/>
        <v>30.886309654548757</v>
      </c>
    </row>
    <row r="1805" spans="1:20" x14ac:dyDescent="0.25">
      <c r="A1805">
        <f t="shared" si="514"/>
        <v>4999.0079651124579</v>
      </c>
      <c r="B1805">
        <f t="shared" si="531"/>
        <v>795.61682820340479</v>
      </c>
      <c r="C1805" t="str">
        <f t="shared" si="515"/>
        <v>3.14393239539759-34.7481068332067i</v>
      </c>
      <c r="D1805" t="str">
        <f t="shared" si="516"/>
        <v>3.47812084081299-20.0077723669038i</v>
      </c>
      <c r="E1805" t="str">
        <f t="shared" si="517"/>
        <v>162.469347832544+0.596065915953205i</v>
      </c>
      <c r="F1805" t="str">
        <f t="shared" si="518"/>
        <v>2.90990923973284-187.72633010368i</v>
      </c>
      <c r="G1805" t="str">
        <f t="shared" si="519"/>
        <v>0.99999976969147-0.000479904654124635i</v>
      </c>
      <c r="H1805" t="str">
        <f t="shared" si="520"/>
        <v>473.801158331182+19.0539252980887i</v>
      </c>
      <c r="I1805" t="str">
        <f t="shared" si="521"/>
        <v>33.5521730689447-601.826410251886i</v>
      </c>
      <c r="K1805" t="str">
        <f t="shared" si="522"/>
        <v>0.0105359109565224-0.000903606684291459i</v>
      </c>
      <c r="L1805" t="str">
        <f t="shared" si="523"/>
        <v>0.00025-0.591133833540571i</v>
      </c>
      <c r="M1805" t="str">
        <f t="shared" si="524"/>
        <v>0.0025-0.156476602996034i</v>
      </c>
      <c r="N1805">
        <f t="shared" si="525"/>
        <v>95.169919578430523</v>
      </c>
      <c r="O1805">
        <f t="shared" si="526"/>
        <v>30.854030589227186</v>
      </c>
      <c r="P1805" s="3">
        <f t="shared" si="527"/>
        <v>30.854030589227186</v>
      </c>
      <c r="Q1805" s="3">
        <f t="shared" si="528"/>
        <v>-84.830080421569477</v>
      </c>
      <c r="R1805">
        <f t="shared" si="529"/>
        <v>95.169919578430523</v>
      </c>
      <c r="S1805">
        <f t="shared" si="530"/>
        <v>0.79561682820340485</v>
      </c>
      <c r="T1805">
        <f t="shared" si="513"/>
        <v>30.854030589227186</v>
      </c>
    </row>
    <row r="1806" spans="1:20" x14ac:dyDescent="0.25">
      <c r="A1806">
        <f t="shared" si="514"/>
        <v>5018.0041953798855</v>
      </c>
      <c r="B1806">
        <f t="shared" si="531"/>
        <v>798.64017215057777</v>
      </c>
      <c r="C1806" t="str">
        <f t="shared" si="515"/>
        <v>3.14377458862473-34.6181900698075i</v>
      </c>
      <c r="D1806" t="str">
        <f t="shared" si="516"/>
        <v>3.47812080914315-19.9320595018268i</v>
      </c>
      <c r="E1806" t="str">
        <f t="shared" si="517"/>
        <v>162.469348333044+0.598347862188487i</v>
      </c>
      <c r="F1806" t="str">
        <f t="shared" si="518"/>
        <v>2.9099092346298-187.01568114872i</v>
      </c>
      <c r="G1806" t="str">
        <f t="shared" si="519"/>
        <v>0.9999997679378-0.000481728290965516i</v>
      </c>
      <c r="H1806" t="str">
        <f t="shared" si="520"/>
        <v>473.825686171591+19.1255375585233i</v>
      </c>
      <c r="I1806" t="str">
        <f t="shared" si="521"/>
        <v>33.5516540081173-599.57638628804i</v>
      </c>
      <c r="K1806" t="str">
        <f t="shared" si="522"/>
        <v>0.0105352392283518-0.000906973634136563i</v>
      </c>
      <c r="L1806" t="str">
        <f t="shared" si="523"/>
        <v>0.00025-0.588896028631773i</v>
      </c>
      <c r="M1806" t="str">
        <f t="shared" si="524"/>
        <v>0.0025-0.155884242873116i</v>
      </c>
      <c r="N1806">
        <f t="shared" si="525"/>
        <v>95.188956719716074</v>
      </c>
      <c r="O1806">
        <f t="shared" si="526"/>
        <v>30.821756389593617</v>
      </c>
      <c r="P1806" s="3">
        <f t="shared" si="527"/>
        <v>30.821756389593617</v>
      </c>
      <c r="Q1806" s="3">
        <f t="shared" si="528"/>
        <v>-84.811043280283926</v>
      </c>
      <c r="R1806">
        <f t="shared" si="529"/>
        <v>95.188956719716074</v>
      </c>
      <c r="S1806">
        <f t="shared" si="530"/>
        <v>0.79864017215057781</v>
      </c>
      <c r="T1806">
        <f t="shared" si="513"/>
        <v>30.821756389593617</v>
      </c>
    </row>
    <row r="1807" spans="1:20" x14ac:dyDescent="0.25">
      <c r="A1807">
        <f t="shared" si="514"/>
        <v>5037.0726113223291</v>
      </c>
      <c r="B1807">
        <f t="shared" si="531"/>
        <v>801.67500480474996</v>
      </c>
      <c r="C1807" t="str">
        <f t="shared" si="515"/>
        <v>3.14361560464195-34.4887710603261i</v>
      </c>
      <c r="D1807" t="str">
        <f t="shared" si="516"/>
        <v>3.47812077723217-19.8566333661169i</v>
      </c>
      <c r="E1807" t="str">
        <f t="shared" si="517"/>
        <v>162.469348866715+0.600638670146465i</v>
      </c>
      <c r="F1807" t="str">
        <f t="shared" si="518"/>
        <v>2.90990922948794-186.307722477119i</v>
      </c>
      <c r="G1807" t="str">
        <f t="shared" si="519"/>
        <v>0.999999766170776-0.000483558857616725i</v>
      </c>
      <c r="H1807" t="str">
        <f t="shared" si="520"/>
        <v>473.850401742162+19.1974127634032i</v>
      </c>
      <c r="I1807" t="str">
        <f t="shared" si="521"/>
        <v>33.5511308731851-597.334988891861i</v>
      </c>
      <c r="K1807" t="str">
        <f t="shared" si="522"/>
        <v>0.0105345624857761-0.000910352624502078i</v>
      </c>
      <c r="L1807" t="str">
        <f t="shared" si="523"/>
        <v>0.00025-0.586666695190048i</v>
      </c>
      <c r="M1807" t="str">
        <f t="shared" si="524"/>
        <v>0.0025-0.155294125197366i</v>
      </c>
      <c r="N1807">
        <f t="shared" si="525"/>
        <v>95.208059432565278</v>
      </c>
      <c r="O1807">
        <f t="shared" si="526"/>
        <v>30.789487089797596</v>
      </c>
      <c r="P1807" s="3">
        <f t="shared" si="527"/>
        <v>30.789487089797596</v>
      </c>
      <c r="Q1807" s="3">
        <f t="shared" si="528"/>
        <v>-84.791940567434722</v>
      </c>
      <c r="R1807">
        <f t="shared" si="529"/>
        <v>95.208059432565278</v>
      </c>
      <c r="S1807">
        <f t="shared" si="530"/>
        <v>0.80167500480474996</v>
      </c>
      <c r="T1807">
        <f t="shared" si="513"/>
        <v>30.789487089797596</v>
      </c>
    </row>
    <row r="1808" spans="1:20" x14ac:dyDescent="0.25">
      <c r="A1808">
        <f t="shared" si="514"/>
        <v>5056.2134872453535</v>
      </c>
      <c r="B1808">
        <f t="shared" si="531"/>
        <v>804.72136982300799</v>
      </c>
      <c r="C1808" t="str">
        <f t="shared" si="515"/>
        <v>3.14345543485268-34.3598479403321i</v>
      </c>
      <c r="D1808" t="str">
        <f t="shared" si="516"/>
        <v>3.47812074507819-19.7814928747438i</v>
      </c>
      <c r="E1808" t="str">
        <f t="shared" si="517"/>
        <v>162.46934943425+0.602938375622518i</v>
      </c>
      <c r="F1808" t="str">
        <f t="shared" si="518"/>
        <v>2.90990922430689-185.602443904655i</v>
      </c>
      <c r="G1808" t="str">
        <f t="shared" si="519"/>
        <v>0.999999764390298-0.000485396380411431i</v>
      </c>
      <c r="H1808" t="str">
        <f t="shared" si="520"/>
        <v>473.875306487043+19.2695518046995i</v>
      </c>
      <c r="I1808" t="str">
        <f t="shared" si="521"/>
        <v>33.5506036312531-595.102185836788i</v>
      </c>
      <c r="K1808" t="str">
        <f t="shared" si="522"/>
        <v>0.0105338806921259-0.000913743692704496i</v>
      </c>
      <c r="L1808" t="str">
        <f t="shared" si="523"/>
        <v>0.00025-0.584445801145695i</v>
      </c>
      <c r="M1808" t="str">
        <f t="shared" si="524"/>
        <v>0.0025-0.154706241479743i</v>
      </c>
      <c r="N1808">
        <f t="shared" si="525"/>
        <v>95.227227892302366</v>
      </c>
      <c r="O1808">
        <f t="shared" si="526"/>
        <v>30.757222724206418</v>
      </c>
      <c r="P1808" s="3">
        <f t="shared" si="527"/>
        <v>30.757222724206418</v>
      </c>
      <c r="Q1808" s="3">
        <f t="shared" si="528"/>
        <v>-84.772772107697634</v>
      </c>
      <c r="R1808">
        <f t="shared" si="529"/>
        <v>95.227227892302366</v>
      </c>
      <c r="S1808">
        <f t="shared" si="530"/>
        <v>0.80472136982300801</v>
      </c>
      <c r="T1808">
        <f t="shared" si="513"/>
        <v>30.757222724206418</v>
      </c>
    </row>
    <row r="1809" spans="1:20" x14ac:dyDescent="0.25">
      <c r="A1809">
        <f t="shared" si="514"/>
        <v>5075.4270984968862</v>
      </c>
      <c r="B1809">
        <f t="shared" si="531"/>
        <v>807.77931102833543</v>
      </c>
      <c r="C1809" t="str">
        <f t="shared" si="515"/>
        <v>3.1432940706004-34.2314188524988i</v>
      </c>
      <c r="D1809" t="str">
        <f t="shared" si="516"/>
        <v>3.47812071267938-19.7066369467863i</v>
      </c>
      <c r="E1809" t="str">
        <f t="shared" si="517"/>
        <v>162.469350036357+0.605247014571396i</v>
      </c>
      <c r="F1809" t="str">
        <f t="shared" si="518"/>
        <v>2.90990921908641-184.899835285656i</v>
      </c>
      <c r="G1809" t="str">
        <f t="shared" si="519"/>
        <v>0.999999762596263-0.000487240885782866i</v>
      </c>
      <c r="H1809" t="str">
        <f t="shared" si="520"/>
        <v>473.900401861615+19.3419555765053i</v>
      </c>
      <c r="I1809" t="str">
        <f t="shared" si="521"/>
        <v>33.5500722491475-592.877945020087i</v>
      </c>
      <c r="K1809" t="str">
        <f t="shared" si="522"/>
        <v>0.010533193810475-0.000917146876109129i</v>
      </c>
      <c r="L1809" t="str">
        <f t="shared" si="523"/>
        <v>0.00025-0.582233314550403i</v>
      </c>
      <c r="M1809" t="str">
        <f t="shared" si="524"/>
        <v>0.0025-0.154120583263342i</v>
      </c>
      <c r="N1809">
        <f t="shared" si="525"/>
        <v>95.246462274139404</v>
      </c>
      <c r="O1809">
        <f t="shared" si="526"/>
        <v>30.724963327406293</v>
      </c>
      <c r="P1809" s="3">
        <f t="shared" si="527"/>
        <v>30.724963327406293</v>
      </c>
      <c r="Q1809" s="3">
        <f t="shared" si="528"/>
        <v>-84.753537725860596</v>
      </c>
      <c r="R1809">
        <f t="shared" si="529"/>
        <v>95.246462274139404</v>
      </c>
      <c r="S1809">
        <f t="shared" si="530"/>
        <v>0.80777931102833544</v>
      </c>
      <c r="T1809">
        <f t="shared" si="513"/>
        <v>30.724963327406293</v>
      </c>
    </row>
    <row r="1810" spans="1:20" x14ac:dyDescent="0.25">
      <c r="A1810">
        <f t="shared" si="514"/>
        <v>5094.7137214711738</v>
      </c>
      <c r="B1810">
        <f t="shared" si="531"/>
        <v>810.84887241024308</v>
      </c>
      <c r="C1810" t="str">
        <f t="shared" si="515"/>
        <v>3.14313150316837-34.1034819465763i</v>
      </c>
      <c r="D1810" t="str">
        <f t="shared" si="516"/>
        <v>3.47812068003388-19.6320645054167i</v>
      </c>
      <c r="E1810" t="str">
        <f t="shared" si="517"/>
        <v>162.469350673752+0.607564623107882i</v>
      </c>
      <c r="F1810" t="str">
        <f t="shared" si="518"/>
        <v>2.90990921382619-184.199886512864i</v>
      </c>
      <c r="G1810" t="str">
        <f t="shared" si="519"/>
        <v>0.999999760788567-0.000489092400264711i</v>
      </c>
      <c r="H1810" t="str">
        <f t="shared" si="520"/>
        <v>473.925689332547+19.4146249750262i</v>
      </c>
      <c r="I1810" t="str">
        <f t="shared" si="521"/>
        <v>33.5495366934111-590.662234462382i</v>
      </c>
      <c r="K1810" t="str">
        <f t="shared" si="522"/>
        <v>0.0105325018036393-0.000920562212129283i</v>
      </c>
      <c r="L1810" t="str">
        <f t="shared" si="523"/>
        <v>0.00025-0.580029203576811i</v>
      </c>
      <c r="M1810" t="str">
        <f t="shared" si="524"/>
        <v>0.0025-0.153537142123274i</v>
      </c>
      <c r="N1810">
        <f t="shared" si="525"/>
        <v>95.26576275316836</v>
      </c>
      <c r="O1810">
        <f t="shared" si="526"/>
        <v>30.69270893420347</v>
      </c>
      <c r="P1810" s="3">
        <f t="shared" si="527"/>
        <v>30.69270893420347</v>
      </c>
      <c r="Q1810" s="3">
        <f t="shared" si="528"/>
        <v>-84.73423724683164</v>
      </c>
      <c r="R1810">
        <f t="shared" si="529"/>
        <v>95.26576275316836</v>
      </c>
      <c r="S1810">
        <f t="shared" si="530"/>
        <v>0.81084887241024306</v>
      </c>
      <c r="T1810">
        <f t="shared" si="513"/>
        <v>30.69270893420347</v>
      </c>
    </row>
    <row r="1811" spans="1:20" x14ac:dyDescent="0.25">
      <c r="A1811">
        <f t="shared" si="514"/>
        <v>5114.0736336127648</v>
      </c>
      <c r="B1811">
        <f t="shared" si="531"/>
        <v>813.93009812540197</v>
      </c>
      <c r="C1811" t="str">
        <f t="shared" si="515"/>
        <v>3.14296772377892-33.9760353793645i</v>
      </c>
      <c r="D1811" t="str">
        <f t="shared" si="516"/>
        <v>3.4781206471398-19.5577744778854i</v>
      </c>
      <c r="E1811" t="str">
        <f t="shared" si="517"/>
        <v>162.469351347168+0.609891237507599i</v>
      </c>
      <c r="F1811" t="str">
        <f t="shared" si="518"/>
        <v>2.90990920852591-183.50258751728i</v>
      </c>
      <c r="G1811" t="str">
        <f t="shared" si="519"/>
        <v>0.999999758967106-0.000490950950491468i</v>
      </c>
      <c r="H1811" t="str">
        <f t="shared" si="520"/>
        <v>473.951170377925+19.4875608985762i</v>
      </c>
      <c r="I1811" t="str">
        <f t="shared" si="521"/>
        <v>33.5489969303042-588.455022307213i</v>
      </c>
      <c r="K1811" t="str">
        <f t="shared" si="522"/>
        <v>0.0105318046341745-0.00092398973822546i</v>
      </c>
      <c r="L1811" t="str">
        <f t="shared" si="523"/>
        <v>0.00025-0.577833436518044i</v>
      </c>
      <c r="M1811" t="str">
        <f t="shared" si="524"/>
        <v>0.0025-0.152955909666541i</v>
      </c>
      <c r="N1811">
        <f t="shared" si="525"/>
        <v>95.285129504352284</v>
      </c>
      <c r="O1811">
        <f t="shared" si="526"/>
        <v>30.66045957962524</v>
      </c>
      <c r="P1811" s="3">
        <f t="shared" si="527"/>
        <v>30.66045957962524</v>
      </c>
      <c r="Q1811" s="3">
        <f t="shared" si="528"/>
        <v>-84.714870495647716</v>
      </c>
      <c r="R1811">
        <f t="shared" si="529"/>
        <v>95.285129504352284</v>
      </c>
      <c r="S1811">
        <f t="shared" si="530"/>
        <v>0.81393009812540196</v>
      </c>
      <c r="T1811">
        <f t="shared" si="513"/>
        <v>30.66045957962524</v>
      </c>
    </row>
    <row r="1812" spans="1:20" x14ac:dyDescent="0.25">
      <c r="A1812">
        <f t="shared" si="514"/>
        <v>5133.5071134204936</v>
      </c>
      <c r="B1812">
        <f t="shared" si="531"/>
        <v>817.02303249827855</v>
      </c>
      <c r="C1812" t="str">
        <f t="shared" si="515"/>
        <v>3.14280272359347-33.8490773146866i</v>
      </c>
      <c r="D1812" t="str">
        <f t="shared" si="516"/>
        <v>3.47812061399524-19.4837657955054i</v>
      </c>
      <c r="E1812" t="str">
        <f t="shared" si="517"/>
        <v>162.469352057347+0.612226894208087i</v>
      </c>
      <c r="F1812" t="str">
        <f t="shared" si="518"/>
        <v>2.90990920318524-182.807928268023i</v>
      </c>
      <c r="G1812" t="str">
        <f t="shared" si="519"/>
        <v>0.999999757131776-0.000492816563198855i</v>
      </c>
      <c r="H1812" t="str">
        <f t="shared" si="520"/>
        <v>473.976846487308+19.5607642475663i</v>
      </c>
      <c r="I1812" t="str">
        <f t="shared" si="521"/>
        <v>33.548452925797-586.256276820551i</v>
      </c>
      <c r="K1812" t="str">
        <f t="shared" si="522"/>
        <v>0.0105311022643751-0.000927429491904491i</v>
      </c>
      <c r="L1812" t="str">
        <f t="shared" si="523"/>
        <v>0.00025-0.575645981787254i</v>
      </c>
      <c r="M1812" t="str">
        <f t="shared" si="524"/>
        <v>0.0025-0.15237687753192i</v>
      </c>
      <c r="N1812">
        <f t="shared" si="525"/>
        <v>95.304562702517629</v>
      </c>
      <c r="O1812">
        <f t="shared" si="526"/>
        <v>30.628215298921123</v>
      </c>
      <c r="P1812" s="3">
        <f t="shared" si="527"/>
        <v>30.628215298921123</v>
      </c>
      <c r="Q1812" s="3">
        <f t="shared" si="528"/>
        <v>-84.695437297482371</v>
      </c>
      <c r="R1812">
        <f t="shared" si="529"/>
        <v>95.304562702517629</v>
      </c>
      <c r="S1812">
        <f t="shared" si="530"/>
        <v>0.81702303249827857</v>
      </c>
      <c r="T1812">
        <f t="shared" si="513"/>
        <v>30.628215298921123</v>
      </c>
    </row>
    <row r="1813" spans="1:20" x14ac:dyDescent="0.25">
      <c r="A1813">
        <f t="shared" si="514"/>
        <v>5153.0144404514913</v>
      </c>
      <c r="B1813">
        <f t="shared" si="531"/>
        <v>820.12772002177201</v>
      </c>
      <c r="C1813" t="str">
        <f t="shared" si="515"/>
        <v>3.14263649371178-33.7226059233613i</v>
      </c>
      <c r="D1813" t="str">
        <f t="shared" si="516"/>
        <v>3.47812058059832-19.410037393637i</v>
      </c>
      <c r="E1813" t="str">
        <f t="shared" si="517"/>
        <v>162.469352805045+0.614571629809448i</v>
      </c>
      <c r="F1813" t="str">
        <f t="shared" si="518"/>
        <v>2.90990919780393-182.115898772187i</v>
      </c>
      <c r="G1813" t="str">
        <f t="shared" si="519"/>
        <v>0.999999755282471-0.000494689265224179i</v>
      </c>
      <c r="H1813" t="str">
        <f t="shared" si="520"/>
        <v>474.002719161849+19.6342359245006i</v>
      </c>
      <c r="I1813" t="str">
        <f t="shared" si="521"/>
        <v>33.5479046455735-584.065966390384i</v>
      </c>
      <c r="K1813" t="str">
        <f t="shared" si="522"/>
        <v>0.0105303946562722-0.000930881510718712i</v>
      </c>
      <c r="L1813" t="str">
        <f t="shared" si="523"/>
        <v>0.00025-0.573466807917169i</v>
      </c>
      <c r="M1813" t="str">
        <f t="shared" si="524"/>
        <v>0.0025-0.151800037389838i</v>
      </c>
      <c r="N1813">
        <f t="shared" si="525"/>
        <v>95.324062522345386</v>
      </c>
      <c r="O1813">
        <f t="shared" si="526"/>
        <v>30.595976127563659</v>
      </c>
      <c r="P1813" s="3">
        <f t="shared" si="527"/>
        <v>30.595976127563659</v>
      </c>
      <c r="Q1813" s="3">
        <f t="shared" si="528"/>
        <v>-84.675937477654614</v>
      </c>
      <c r="R1813">
        <f t="shared" si="529"/>
        <v>95.324062522345386</v>
      </c>
      <c r="S1813">
        <f t="shared" si="530"/>
        <v>0.82012772002177203</v>
      </c>
      <c r="T1813">
        <f t="shared" si="513"/>
        <v>30.595976127563659</v>
      </c>
    </row>
    <row r="1814" spans="1:20" x14ac:dyDescent="0.25">
      <c r="A1814">
        <f t="shared" si="514"/>
        <v>5172.5958953252066</v>
      </c>
      <c r="B1814">
        <f t="shared" si="531"/>
        <v>823.24420535785475</v>
      </c>
      <c r="C1814" t="str">
        <f t="shared" si="515"/>
        <v>3.14246902517192-33.5966193831779i</v>
      </c>
      <c r="D1814" t="str">
        <f t="shared" si="516"/>
        <v>3.47812054694709-19.3365882116724i</v>
      </c>
      <c r="E1814" t="str">
        <f t="shared" si="517"/>
        <v>162.469353591031+0.616925481075335i</v>
      </c>
      <c r="F1814" t="str">
        <f t="shared" si="518"/>
        <v>2.90990919238165-181.426489074696i</v>
      </c>
      <c r="G1814" t="str">
        <f t="shared" si="519"/>
        <v>0.999999753419085-0.000496569083506731i</v>
      </c>
      <c r="H1814" t="str">
        <f t="shared" si="520"/>
        <v>474.028789914356+19.7079768339636i</v>
      </c>
      <c r="I1814" t="str">
        <f t="shared" si="521"/>
        <v>33.5473520550214-581.884059526224i</v>
      </c>
      <c r="K1814" t="str">
        <f t="shared" si="522"/>
        <v>0.0105296817716324-0.000934345832265063i</v>
      </c>
      <c r="L1814" t="str">
        <f t="shared" si="523"/>
        <v>0.00025-0.571295883559641i</v>
      </c>
      <c r="M1814" t="str">
        <f t="shared" si="524"/>
        <v>0.0025-0.151225380942258i</v>
      </c>
      <c r="N1814">
        <f t="shared" si="525"/>
        <v>95.3436291383629</v>
      </c>
      <c r="O1814">
        <f t="shared" si="526"/>
        <v>30.56374210124989</v>
      </c>
      <c r="P1814" s="3">
        <f t="shared" si="527"/>
        <v>30.56374210124989</v>
      </c>
      <c r="Q1814" s="3">
        <f t="shared" si="528"/>
        <v>-84.6563708616371</v>
      </c>
      <c r="R1814">
        <f t="shared" si="529"/>
        <v>95.3436291383629</v>
      </c>
      <c r="S1814">
        <f t="shared" si="530"/>
        <v>0.82324420535785481</v>
      </c>
      <c r="T1814">
        <f t="shared" si="513"/>
        <v>30.56374210124989</v>
      </c>
    </row>
    <row r="1815" spans="1:20" x14ac:dyDescent="0.25">
      <c r="A1815">
        <f t="shared" si="514"/>
        <v>5192.2517597274427</v>
      </c>
      <c r="B1815">
        <f t="shared" si="531"/>
        <v>826.37253333821457</v>
      </c>
      <c r="C1815" t="str">
        <f t="shared" si="515"/>
        <v>3.14230030894951-33.4711158788666i</v>
      </c>
      <c r="D1815" t="str">
        <f t="shared" si="516"/>
        <v>3.47812051303964-19.2634171930203i</v>
      </c>
      <c r="E1815" t="str">
        <f t="shared" si="517"/>
        <v>162.469354416084+0.619288484933854i</v>
      </c>
      <c r="F1815" t="str">
        <f t="shared" si="518"/>
        <v>2.90990918691808-180.73968925816i</v>
      </c>
      <c r="G1815" t="str">
        <f t="shared" si="519"/>
        <v>0.999999751541509-0.000498456045088167i</v>
      </c>
      <c r="H1815" t="str">
        <f t="shared" si="520"/>
        <v>474.055060269418+19.7819878826168i</v>
      </c>
      <c r="I1815" t="str">
        <f t="shared" si="521"/>
        <v>33.5467951192367-579.710524858695i</v>
      </c>
      <c r="K1815" t="str">
        <f t="shared" si="522"/>
        <v>0.0105289635719555-0.000937822494184247i</v>
      </c>
      <c r="L1815" t="str">
        <f t="shared" si="523"/>
        <v>0.00025-0.569133177485196i</v>
      </c>
      <c r="M1815" t="str">
        <f t="shared" si="524"/>
        <v>0.0025-0.150652899922552i</v>
      </c>
      <c r="N1815">
        <f t="shared" si="525"/>
        <v>95.363262724934998</v>
      </c>
      <c r="O1815">
        <f t="shared" si="526"/>
        <v>30.531513255901636</v>
      </c>
      <c r="P1815" s="3">
        <f t="shared" si="527"/>
        <v>30.531513255901636</v>
      </c>
      <c r="Q1815" s="3">
        <f t="shared" si="528"/>
        <v>-84.636737275065002</v>
      </c>
      <c r="R1815">
        <f t="shared" si="529"/>
        <v>95.363262724934998</v>
      </c>
      <c r="S1815">
        <f t="shared" si="530"/>
        <v>0.82637253333821459</v>
      </c>
      <c r="T1815">
        <f t="shared" si="513"/>
        <v>30.531513255901636</v>
      </c>
    </row>
    <row r="1816" spans="1:20" x14ac:dyDescent="0.25">
      <c r="A1816">
        <f t="shared" si="514"/>
        <v>5211.9823164144073</v>
      </c>
      <c r="B1816">
        <f t="shared" si="531"/>
        <v>829.51274896489986</v>
      </c>
      <c r="C1816" t="str">
        <f t="shared" si="515"/>
        <v>3.14213033595767-33.3460936020769i</v>
      </c>
      <c r="D1816" t="str">
        <f t="shared" si="516"/>
        <v>3.47812047887398-19.1905232850912i</v>
      </c>
      <c r="E1816" t="str">
        <f t="shared" si="517"/>
        <v>162.469355281002+0.621660678478331i</v>
      </c>
      <c r="F1816" t="str">
        <f t="shared" si="518"/>
        <v>2.9099091814129-180.055489442732i</v>
      </c>
      <c r="G1816" t="str">
        <f t="shared" si="519"/>
        <v>0.999999749649638-0.000500350177112904i</v>
      </c>
      <c r="H1816" t="str">
        <f t="shared" si="520"/>
        <v>474.081531763466+19.8562699791855i</v>
      </c>
      <c r="I1816" t="str">
        <f t="shared" si="521"/>
        <v>33.5462338030143-577.545331139042i</v>
      </c>
      <c r="K1816" t="str">
        <f t="shared" si="522"/>
        <v>0.0105282400184735-0.000941311534159806i</v>
      </c>
      <c r="L1816" t="str">
        <f t="shared" si="523"/>
        <v>0.00025-0.566978658582582i</v>
      </c>
      <c r="M1816" t="str">
        <f t="shared" si="524"/>
        <v>0.0025-0.15008258609539i</v>
      </c>
      <c r="N1816">
        <f t="shared" si="525"/>
        <v>95.382963456255183</v>
      </c>
      <c r="O1816">
        <f t="shared" si="526"/>
        <v>30.4992896276678</v>
      </c>
      <c r="P1816" s="3">
        <f t="shared" si="527"/>
        <v>30.4992896276678</v>
      </c>
      <c r="Q1816" s="3">
        <f t="shared" si="528"/>
        <v>-84.617036543744817</v>
      </c>
      <c r="R1816">
        <f t="shared" si="529"/>
        <v>95.382963456255183</v>
      </c>
      <c r="S1816">
        <f t="shared" si="530"/>
        <v>0.8295127489648999</v>
      </c>
      <c r="T1816">
        <f t="shared" si="513"/>
        <v>30.4992896276678</v>
      </c>
    </row>
    <row r="1817" spans="1:20" x14ac:dyDescent="0.25">
      <c r="A1817">
        <f t="shared" si="514"/>
        <v>5231.7878492167829</v>
      </c>
      <c r="B1817">
        <f t="shared" si="531"/>
        <v>832.66489741096655</v>
      </c>
      <c r="C1817" t="str">
        <f t="shared" si="515"/>
        <v>3.14195909704643-33.2215507513465i</v>
      </c>
      <c r="D1817" t="str">
        <f t="shared" si="516"/>
        <v>3.47812044444818-19.1179054392817i</v>
      </c>
      <c r="E1817" t="str">
        <f t="shared" si="517"/>
        <v>162.469356186592+0.62404209896831i</v>
      </c>
      <c r="F1817" t="str">
        <f t="shared" si="518"/>
        <v>2.90990917586581-179.373879785969i</v>
      </c>
      <c r="G1817" t="str">
        <f t="shared" si="519"/>
        <v>0.99999974774336-0.000502251506828502i</v>
      </c>
      <c r="H1817" t="str">
        <f t="shared" si="520"/>
        <v>474.108205944895+19.9308240344537i</v>
      </c>
      <c r="I1817" t="str">
        <f t="shared" si="521"/>
        <v>33.5456680708512-575.388447238729i</v>
      </c>
      <c r="K1817" t="str">
        <f t="shared" si="522"/>
        <v>0.0105275110721484-0.000944812989917238i</v>
      </c>
      <c r="L1817" t="str">
        <f t="shared" si="523"/>
        <v>0.00025-0.564832295858321i</v>
      </c>
      <c r="M1817" t="str">
        <f t="shared" si="524"/>
        <v>0.0025-0.149514431256614i</v>
      </c>
      <c r="N1817">
        <f t="shared" si="525"/>
        <v>95.402731506337147</v>
      </c>
      <c r="O1817">
        <f t="shared" si="526"/>
        <v>30.46707125292421</v>
      </c>
      <c r="P1817" s="3">
        <f t="shared" si="527"/>
        <v>30.46707125292421</v>
      </c>
      <c r="Q1817" s="3">
        <f t="shared" si="528"/>
        <v>-84.597268493662853</v>
      </c>
      <c r="R1817">
        <f t="shared" si="529"/>
        <v>95.402731506337147</v>
      </c>
      <c r="S1817">
        <f t="shared" si="530"/>
        <v>0.8326648974109665</v>
      </c>
      <c r="T1817">
        <f t="shared" si="513"/>
        <v>30.46707125292421</v>
      </c>
    </row>
    <row r="1818" spans="1:20" x14ac:dyDescent="0.25">
      <c r="A1818">
        <f t="shared" si="514"/>
        <v>5251.6686430438067</v>
      </c>
      <c r="B1818">
        <f t="shared" si="531"/>
        <v>835.82902402112825</v>
      </c>
      <c r="C1818" t="str">
        <f t="shared" si="515"/>
        <v>3.14178658300257-33.0974855320783i</v>
      </c>
      <c r="D1818" t="str">
        <f t="shared" si="516"/>
        <v>3.47812040976025-19.0455626109597i</v>
      </c>
      <c r="E1818" t="str">
        <f t="shared" si="517"/>
        <v>162.469357133677+0.626432783830433i</v>
      </c>
      <c r="F1818" t="str">
        <f t="shared" si="518"/>
        <v>2.90990917027647-178.694850482686i</v>
      </c>
      <c r="G1818" t="str">
        <f t="shared" si="519"/>
        <v>0.999999745822568-0.000504160061586063i</v>
      </c>
      <c r="H1818" t="str">
        <f t="shared" si="520"/>
        <v>474.135084374129+20.0056509612511i</v>
      </c>
      <c r="I1818" t="str">
        <f t="shared" si="521"/>
        <v>33.5450978869373-573.239842148943i</v>
      </c>
      <c r="K1818" t="str">
        <f t="shared" si="522"/>
        <v>0.010526776693671-0.000948326899223036i</v>
      </c>
      <c r="L1818" t="str">
        <f t="shared" si="523"/>
        <v>0.00025-0.562694058436265i</v>
      </c>
      <c r="M1818" t="str">
        <f t="shared" si="524"/>
        <v>0.0025-0.148948427233129i</v>
      </c>
      <c r="N1818">
        <f t="shared" si="525"/>
        <v>95.422567049005835</v>
      </c>
      <c r="O1818">
        <f t="shared" si="526"/>
        <v>30.434858168275511</v>
      </c>
      <c r="P1818" s="3">
        <f t="shared" si="527"/>
        <v>30.434858168275511</v>
      </c>
      <c r="Q1818" s="3">
        <f t="shared" si="528"/>
        <v>-84.577432950994165</v>
      </c>
      <c r="R1818">
        <f t="shared" si="529"/>
        <v>95.422567049005835</v>
      </c>
      <c r="S1818">
        <f t="shared" si="530"/>
        <v>0.83582902402112824</v>
      </c>
      <c r="T1818">
        <f t="shared" si="513"/>
        <v>30.434858168275511</v>
      </c>
    </row>
    <row r="1819" spans="1:20" x14ac:dyDescent="0.25">
      <c r="A1819">
        <f t="shared" si="514"/>
        <v>5271.6249838873737</v>
      </c>
      <c r="B1819">
        <f t="shared" si="531"/>
        <v>839.0051743124086</v>
      </c>
      <c r="C1819" t="str">
        <f t="shared" si="515"/>
        <v>3.14161278454878-32.9738961565116i</v>
      </c>
      <c r="D1819" t="str">
        <f t="shared" si="516"/>
        <v>3.4781203748082-18.9734937594493i</v>
      </c>
      <c r="E1819" t="str">
        <f t="shared" si="517"/>
        <v>162.469358123092+0.628832770659317i</v>
      </c>
      <c r="F1819" t="str">
        <f t="shared" si="518"/>
        <v>2.9099091646446-178.01839176482i</v>
      </c>
      <c r="G1819" t="str">
        <f t="shared" si="519"/>
        <v>0.999999743887149-0.000506075868840621i</v>
      </c>
      <c r="H1819" t="str">
        <f t="shared" si="520"/>
        <v>474.162168623754+20.0807516744489i</v>
      </c>
      <c r="I1819" t="str">
        <f t="shared" si="521"/>
        <v>33.5445232151605-571.099484980211i</v>
      </c>
      <c r="K1819" t="str">
        <f t="shared" si="522"/>
        <v>0.0105260368434586-0.000951853299883817i</v>
      </c>
      <c r="L1819" t="str">
        <f t="shared" si="523"/>
        <v>0.00025-0.560563915557145i</v>
      </c>
      <c r="M1819" t="str">
        <f t="shared" si="524"/>
        <v>0.0025-0.148384565882774i</v>
      </c>
      <c r="N1819">
        <f t="shared" si="525"/>
        <v>95.442470257887805</v>
      </c>
      <c r="O1819">
        <f t="shared" si="526"/>
        <v>30.40265041055553</v>
      </c>
      <c r="P1819" s="3">
        <f t="shared" si="527"/>
        <v>30.40265041055553</v>
      </c>
      <c r="Q1819" s="3">
        <f t="shared" si="528"/>
        <v>-84.557529742112195</v>
      </c>
      <c r="R1819">
        <f t="shared" si="529"/>
        <v>95.442470257887805</v>
      </c>
      <c r="S1819">
        <f t="shared" si="530"/>
        <v>0.83900517431240862</v>
      </c>
      <c r="T1819">
        <f t="shared" si="513"/>
        <v>30.40265041055553</v>
      </c>
    </row>
    <row r="1820" spans="1:20" x14ac:dyDescent="0.25">
      <c r="A1820">
        <f t="shared" si="514"/>
        <v>5291.657158826145</v>
      </c>
      <c r="B1820">
        <f t="shared" si="531"/>
        <v>842.19339397479575</v>
      </c>
      <c r="C1820" t="str">
        <f t="shared" si="515"/>
        <v>3.14143769234366-32.8507808436976i</v>
      </c>
      <c r="D1820" t="str">
        <f t="shared" si="516"/>
        <v>3.47812033959-18.9016978480158i</v>
      </c>
      <c r="E1820" t="str">
        <f t="shared" si="517"/>
        <v>162.469359155686+0.631242097218467i</v>
      </c>
      <c r="F1820" t="str">
        <f t="shared" si="518"/>
        <v>2.90990915896981-177.344493901285i</v>
      </c>
      <c r="G1820" t="str">
        <f t="shared" si="519"/>
        <v>0.999999741936994-0.000507998956151539i</v>
      </c>
      <c r="H1820" t="str">
        <f t="shared" si="520"/>
        <v>474.189460278584+20.1561270909454i</v>
      </c>
      <c r="I1820" t="str">
        <f t="shared" si="521"/>
        <v>33.5439440190966-568.96734496191i</v>
      </c>
      <c r="K1820" t="str">
        <f t="shared" si="522"/>
        <v>0.0105252914816538-0.000955392229745294i</v>
      </c>
      <c r="L1820" t="str">
        <f t="shared" si="523"/>
        <v>0.00025-0.558441836578149i</v>
      </c>
      <c r="M1820" t="str">
        <f t="shared" si="524"/>
        <v>0.0025-0.147822839094216i</v>
      </c>
      <c r="N1820">
        <f t="shared" si="525"/>
        <v>95.462441306402837</v>
      </c>
      <c r="O1820">
        <f t="shared" si="526"/>
        <v>30.370448016828778</v>
      </c>
      <c r="P1820" s="3">
        <f t="shared" si="527"/>
        <v>30.370448016828778</v>
      </c>
      <c r="Q1820" s="3">
        <f t="shared" si="528"/>
        <v>-84.537558693597163</v>
      </c>
      <c r="R1820">
        <f t="shared" si="529"/>
        <v>95.462441306402837</v>
      </c>
      <c r="S1820">
        <f t="shared" si="530"/>
        <v>0.84219339397479576</v>
      </c>
      <c r="T1820">
        <f t="shared" si="513"/>
        <v>30.370448016828778</v>
      </c>
    </row>
    <row r="1821" spans="1:20" x14ac:dyDescent="0.25">
      <c r="A1821">
        <f t="shared" si="514"/>
        <v>5311.7654560296842</v>
      </c>
      <c r="B1821">
        <f t="shared" si="531"/>
        <v>845.39372887189995</v>
      </c>
      <c r="C1821" t="str">
        <f t="shared" si="515"/>
        <v>3.14126129698141-32.7281378194752i</v>
      </c>
      <c r="D1821" t="str">
        <f t="shared" si="516"/>
        <v>3.47812030410364-18.8301738438511i</v>
      </c>
      <c r="E1821" t="str">
        <f t="shared" si="517"/>
        <v>162.469360232326+0.633660801441183i</v>
      </c>
      <c r="F1821" t="str">
        <f t="shared" si="518"/>
        <v>2.90990915325184-176.673147197833i</v>
      </c>
      <c r="G1821" t="str">
        <f t="shared" si="519"/>
        <v>0.999999739971989-0.000509929351182901i</v>
      </c>
      <c r="H1821" t="str">
        <f t="shared" si="520"/>
        <v>474.216960935758+20.2317781296578i</v>
      </c>
      <c r="I1821" t="str">
        <f t="shared" si="521"/>
        <v>33.5433602620089-566.843391441825i</v>
      </c>
      <c r="K1821" t="str">
        <f t="shared" si="522"/>
        <v>0.0105245405681229-0.000958943726691369i</v>
      </c>
      <c r="L1821" t="str">
        <f t="shared" si="523"/>
        <v>0.00025-0.556327790972453i</v>
      </c>
      <c r="M1821" t="str">
        <f t="shared" si="524"/>
        <v>0.0025-0.147263238786826i</v>
      </c>
      <c r="N1821">
        <f t="shared" si="525"/>
        <v>95.482480367754235</v>
      </c>
      <c r="O1821">
        <f t="shared" si="526"/>
        <v>30.338251024391933</v>
      </c>
      <c r="P1821" s="3">
        <f t="shared" si="527"/>
        <v>30.338251024391933</v>
      </c>
      <c r="Q1821" s="3">
        <f t="shared" si="528"/>
        <v>-84.517519632245765</v>
      </c>
      <c r="R1821">
        <f t="shared" si="529"/>
        <v>95.482480367754235</v>
      </c>
      <c r="S1821">
        <f t="shared" si="530"/>
        <v>0.84539372887190001</v>
      </c>
      <c r="T1821">
        <f t="shared" si="513"/>
        <v>30.338251024391933</v>
      </c>
    </row>
    <row r="1822" spans="1:20" x14ac:dyDescent="0.25">
      <c r="A1822">
        <f t="shared" si="514"/>
        <v>5331.9501647625975</v>
      </c>
      <c r="B1822">
        <f t="shared" si="531"/>
        <v>848.60622504161324</v>
      </c>
      <c r="C1822" t="str">
        <f t="shared" si="515"/>
        <v>3.141083588991-32.6059653164407i</v>
      </c>
      <c r="D1822" t="str">
        <f t="shared" si="516"/>
        <v>3.47812026834706-18.7589207180582i</v>
      </c>
      <c r="E1822" t="str">
        <f t="shared" si="517"/>
        <v>162.469361353889+0.636088921431557i</v>
      </c>
      <c r="F1822" t="str">
        <f t="shared" si="518"/>
        <v>2.9099091474903-176.004341996917i</v>
      </c>
      <c r="G1822" t="str">
        <f t="shared" si="519"/>
        <v>0.999999737992022-0.000511867081703915i</v>
      </c>
      <c r="H1822" t="str">
        <f t="shared" si="520"/>
        <v>474.244672204864+20.3077057115136i</v>
      </c>
      <c r="I1822" t="str">
        <f t="shared" si="521"/>
        <v>33.5427719068472-564.727593885753i</v>
      </c>
      <c r="K1822" t="str">
        <f t="shared" si="522"/>
        <v>0.0105237840624536-0.000962507828643123i</v>
      </c>
      <c r="L1822" t="str">
        <f t="shared" si="523"/>
        <v>0.00025-0.554221748328806i</v>
      </c>
      <c r="M1822" t="str">
        <f t="shared" si="524"/>
        <v>0.0025-0.146705756910566i</v>
      </c>
      <c r="N1822">
        <f t="shared" si="525"/>
        <v>95.502587614919719</v>
      </c>
      <c r="O1822">
        <f t="shared" si="526"/>
        <v>30.306059470773775</v>
      </c>
      <c r="P1822" s="3">
        <f t="shared" si="527"/>
        <v>30.306059470773775</v>
      </c>
      <c r="Q1822" s="3">
        <f t="shared" si="528"/>
        <v>-84.497412385080281</v>
      </c>
      <c r="R1822">
        <f t="shared" si="529"/>
        <v>95.502587614919719</v>
      </c>
      <c r="S1822">
        <f t="shared" si="530"/>
        <v>0.8486062250416132</v>
      </c>
      <c r="T1822">
        <f t="shared" si="513"/>
        <v>30.306059470773775</v>
      </c>
    </row>
    <row r="1823" spans="1:20" x14ac:dyDescent="0.25">
      <c r="A1823">
        <f t="shared" si="514"/>
        <v>5352.2115753886956</v>
      </c>
      <c r="B1823">
        <f t="shared" si="531"/>
        <v>851.83092869677137</v>
      </c>
      <c r="C1823" t="str">
        <f t="shared" si="515"/>
        <v>3.14090455883613-32.4842615739253i</v>
      </c>
      <c r="D1823" t="str">
        <f t="shared" si="516"/>
        <v>3.47812023231822-18.687937445637i</v>
      </c>
      <c r="E1823" t="str">
        <f t="shared" si="517"/>
        <v>162.469362521269+0.638526495465216i</v>
      </c>
      <c r="F1823" t="str">
        <f t="shared" si="518"/>
        <v>2.9099091416849-175.338068677549i</v>
      </c>
      <c r="G1823" t="str">
        <f t="shared" si="519"/>
        <v>0.999999735996979-0.000513812175589312i</v>
      </c>
      <c r="H1823" t="str">
        <f t="shared" si="520"/>
        <v>474.272595708012+20.3839107594382i</v>
      </c>
      <c r="I1823" t="str">
        <f t="shared" si="521"/>
        <v>33.5421789162427-562.619921877026i</v>
      </c>
      <c r="K1823" t="str">
        <f t="shared" si="522"/>
        <v>0.0105230219239538-0.000966084573557831i</v>
      </c>
      <c r="L1823" t="str">
        <f t="shared" si="523"/>
        <v>0.00025-0.552123678351072i</v>
      </c>
      <c r="M1823" t="str">
        <f t="shared" si="524"/>
        <v>0.0025-0.146150385445872i</v>
      </c>
      <c r="N1823">
        <f t="shared" si="525"/>
        <v>95.522763220641835</v>
      </c>
      <c r="O1823">
        <f t="shared" si="526"/>
        <v>30.273873393737066</v>
      </c>
      <c r="P1823" s="3">
        <f t="shared" si="527"/>
        <v>30.273873393737066</v>
      </c>
      <c r="Q1823" s="3">
        <f t="shared" si="528"/>
        <v>-84.477236779358165</v>
      </c>
      <c r="R1823">
        <f t="shared" si="529"/>
        <v>95.522763220641835</v>
      </c>
      <c r="S1823">
        <f t="shared" si="530"/>
        <v>0.85183092869677135</v>
      </c>
      <c r="T1823">
        <f t="shared" si="513"/>
        <v>30.273873393737066</v>
      </c>
    </row>
    <row r="1824" spans="1:20" x14ac:dyDescent="0.25">
      <c r="A1824">
        <f t="shared" si="514"/>
        <v>5372.5499793751733</v>
      </c>
      <c r="B1824">
        <f t="shared" si="531"/>
        <v>855.06788622581917</v>
      </c>
      <c r="C1824" t="str">
        <f t="shared" si="515"/>
        <v>3.14072419691458-32.3630248379684i</v>
      </c>
      <c r="D1824" t="str">
        <f t="shared" si="516"/>
        <v>3.47812019601505-18.6172230054693i</v>
      </c>
      <c r="E1824" t="str">
        <f t="shared" si="517"/>
        <v>162.469363735375+0.640973561990496i</v>
      </c>
      <c r="F1824" t="str">
        <f t="shared" si="518"/>
        <v>2.90990913583532-174.674317655165i</v>
      </c>
      <c r="G1824" t="str">
        <f t="shared" si="519"/>
        <v>0.999999733986744-0.000515764660819744i</v>
      </c>
      <c r="H1824" t="str">
        <f t="shared" si="520"/>
        <v>474.300733079956+20.4603941983465i</v>
      </c>
      <c r="I1824" t="str">
        <f t="shared" si="521"/>
        <v>33.5415812525072-560.52034511611i</v>
      </c>
      <c r="K1824" t="str">
        <f t="shared" si="522"/>
        <v>0.0105222541116495-0.000969673999427952i</v>
      </c>
      <c r="L1824" t="str">
        <f t="shared" si="523"/>
        <v>0.00025-0.55003355085781i</v>
      </c>
      <c r="M1824" t="str">
        <f t="shared" si="524"/>
        <v>0.0025-0.145597116403538i</v>
      </c>
      <c r="N1824">
        <f t="shared" si="525"/>
        <v>95.543007357418261</v>
      </c>
      <c r="O1824">
        <f t="shared" si="526"/>
        <v>30.241692831279344</v>
      </c>
      <c r="P1824" s="3">
        <f t="shared" si="527"/>
        <v>30.241692831279344</v>
      </c>
      <c r="Q1824" s="3">
        <f t="shared" si="528"/>
        <v>-84.456992642581739</v>
      </c>
      <c r="R1824">
        <f t="shared" si="529"/>
        <v>95.543007357418261</v>
      </c>
      <c r="S1824">
        <f t="shared" si="530"/>
        <v>0.8550678862258192</v>
      </c>
      <c r="T1824">
        <f t="shared" si="513"/>
        <v>30.241692831279344</v>
      </c>
    </row>
    <row r="1825" spans="1:20" x14ac:dyDescent="0.25">
      <c r="A1825">
        <f t="shared" si="514"/>
        <v>5392.9656692967983</v>
      </c>
      <c r="B1825">
        <f t="shared" si="531"/>
        <v>858.31714419347725</v>
      </c>
      <c r="C1825" t="str">
        <f t="shared" si="515"/>
        <v>3.14054249355822-32.242253361293i</v>
      </c>
      <c r="D1825" t="str">
        <f t="shared" si="516"/>
        <v>3.47812015943545-18.5467763803042i</v>
      </c>
      <c r="E1825" t="str">
        <f t="shared" si="517"/>
        <v>162.469364997131+0.643430159629272i</v>
      </c>
      <c r="F1825" t="str">
        <f t="shared" si="518"/>
        <v>2.90990912994116-174.013079381482i</v>
      </c>
      <c r="G1825" t="str">
        <f t="shared" si="519"/>
        <v>0.999999731961203-0.000517724565482186i</v>
      </c>
      <c r="H1825" t="str">
        <f t="shared" si="520"/>
        <v>474.329085968159+20.5371569551279i</v>
      </c>
      <c r="I1825" t="str">
        <f t="shared" si="521"/>
        <v>33.5409788776245-558.428833420119i</v>
      </c>
      <c r="K1825" t="str">
        <f t="shared" si="522"/>
        <v>0.0105214805842837-0.000973276144280083i</v>
      </c>
      <c r="L1825" t="str">
        <f t="shared" si="523"/>
        <v>0.00025-0.547951335781839i</v>
      </c>
      <c r="M1825" t="str">
        <f t="shared" si="524"/>
        <v>0.0025-0.145045941824605i</v>
      </c>
      <c r="N1825">
        <f t="shared" si="525"/>
        <v>95.563320197492558</v>
      </c>
      <c r="O1825">
        <f t="shared" si="526"/>
        <v>30.209517821634286</v>
      </c>
      <c r="P1825" s="3">
        <f t="shared" si="527"/>
        <v>30.209517821634286</v>
      </c>
      <c r="Q1825" s="3">
        <f t="shared" si="528"/>
        <v>-84.436679802507442</v>
      </c>
      <c r="R1825">
        <f t="shared" si="529"/>
        <v>95.563320197492558</v>
      </c>
      <c r="S1825">
        <f t="shared" si="530"/>
        <v>0.85831714419347727</v>
      </c>
      <c r="T1825">
        <f t="shared" si="513"/>
        <v>30.209517821634286</v>
      </c>
    </row>
    <row r="1826" spans="1:20" x14ac:dyDescent="0.25">
      <c r="A1826">
        <f t="shared" si="514"/>
        <v>5413.4589388401264</v>
      </c>
      <c r="B1826">
        <f t="shared" si="531"/>
        <v>861.5787493414125</v>
      </c>
      <c r="C1826" t="str">
        <f t="shared" si="515"/>
        <v>3.14035943903204-32.1219454032779i</v>
      </c>
      <c r="D1826" t="str">
        <f t="shared" si="516"/>
        <v>3.4781201225773-18.4765965567432i</v>
      </c>
      <c r="E1826" t="str">
        <f t="shared" si="517"/>
        <v>162.469366307476+0.645896327177792i</v>
      </c>
      <c r="F1826" t="str">
        <f t="shared" si="518"/>
        <v>2.90990912400214-173.354344344366i</v>
      </c>
      <c r="G1826" t="str">
        <f t="shared" si="519"/>
        <v>0.999999729920238-0.000519691917770344i</v>
      </c>
      <c r="H1826" t="str">
        <f t="shared" si="520"/>
        <v>474.357656032939+20.6141999586404i</v>
      </c>
      <c r="I1826" t="str">
        <f t="shared" si="521"/>
        <v>33.5403717532555-556.345356722448i</v>
      </c>
      <c r="K1826" t="str">
        <f t="shared" si="522"/>
        <v>0.0105207013003138-0.000976891046173945i</v>
      </c>
      <c r="L1826" t="str">
        <f t="shared" si="523"/>
        <v>0.00025-0.545877003169794i</v>
      </c>
      <c r="M1826" t="str">
        <f t="shared" si="524"/>
        <v>0.0025-0.14449685378024i</v>
      </c>
      <c r="N1826">
        <f t="shared" si="525"/>
        <v>95.583701912843921</v>
      </c>
      <c r="O1826">
        <f t="shared" si="526"/>
        <v>30.17734840327207</v>
      </c>
      <c r="P1826" s="3">
        <f t="shared" si="527"/>
        <v>30.17734840327207</v>
      </c>
      <c r="Q1826" s="3">
        <f t="shared" si="528"/>
        <v>-84.416298087156079</v>
      </c>
      <c r="R1826">
        <f t="shared" si="529"/>
        <v>95.583701912843921</v>
      </c>
      <c r="S1826">
        <f t="shared" si="530"/>
        <v>0.86157874934141254</v>
      </c>
      <c r="T1826">
        <f t="shared" si="513"/>
        <v>30.17734840327207</v>
      </c>
    </row>
    <row r="1827" spans="1:20" x14ac:dyDescent="0.25">
      <c r="A1827">
        <f t="shared" si="514"/>
        <v>5434.0300828077188</v>
      </c>
      <c r="B1827">
        <f t="shared" si="531"/>
        <v>864.85274858890989</v>
      </c>
      <c r="C1827" t="str">
        <f t="shared" si="515"/>
        <v>3.14017502353417-32.0020992299346i</v>
      </c>
      <c r="D1827" t="str">
        <f t="shared" si="516"/>
        <v>3.47812008543852-18.4066825252261i</v>
      </c>
      <c r="E1827" t="str">
        <f t="shared" si="517"/>
        <v>162.469367667366+0.648372103607782i</v>
      </c>
      <c r="F1827" t="str">
        <f t="shared" si="518"/>
        <v>2.90990911801788-172.698103067694i</v>
      </c>
      <c r="G1827" t="str">
        <f t="shared" si="519"/>
        <v>0.999999727863732-0.000521666745985061i</v>
      </c>
      <c r="H1827" t="str">
        <f t="shared" si="520"/>
        <v>474.386444947543+20.6915241396959i</v>
      </c>
      <c r="I1827" t="str">
        <f t="shared" si="521"/>
        <v>33.5397598407298-554.269885072307i</v>
      </c>
      <c r="K1827" t="str">
        <f t="shared" si="522"/>
        <v>0.0105199162179104-0.000980518743201311i</v>
      </c>
      <c r="L1827" t="str">
        <f t="shared" si="523"/>
        <v>0.00025-0.543810523181705i</v>
      </c>
      <c r="M1827" t="str">
        <f t="shared" si="524"/>
        <v>0.0025-0.143949844371628i</v>
      </c>
      <c r="N1827">
        <f t="shared" si="525"/>
        <v>95.604152675177474</v>
      </c>
      <c r="O1827">
        <f t="shared" si="526"/>
        <v>30.145184614901112</v>
      </c>
      <c r="P1827" s="3">
        <f t="shared" si="527"/>
        <v>30.145184614901112</v>
      </c>
      <c r="Q1827" s="3">
        <f t="shared" si="528"/>
        <v>-84.395847324822526</v>
      </c>
      <c r="R1827">
        <f t="shared" si="529"/>
        <v>95.604152675177474</v>
      </c>
      <c r="S1827">
        <f t="shared" si="530"/>
        <v>0.86485274858890993</v>
      </c>
      <c r="T1827">
        <f t="shared" si="513"/>
        <v>30.145184614901112</v>
      </c>
    </row>
    <row r="1828" spans="1:20" x14ac:dyDescent="0.25">
      <c r="A1828">
        <f t="shared" si="514"/>
        <v>5454.6793971223888</v>
      </c>
      <c r="B1828">
        <f t="shared" si="531"/>
        <v>868.13918903354772</v>
      </c>
      <c r="C1828" t="str">
        <f t="shared" si="515"/>
        <v>3.13998923719537-31.8827131138808i</v>
      </c>
      <c r="D1828" t="str">
        <f t="shared" si="516"/>
        <v>3.47812004801695-18.337033280016i</v>
      </c>
      <c r="E1828" t="str">
        <f t="shared" si="517"/>
        <v>162.469369077772+0.650857528067396i</v>
      </c>
      <c r="F1828" t="str">
        <f t="shared" si="518"/>
        <v>2.90990911198808-172.044346111213i</v>
      </c>
      <c r="G1828" t="str">
        <f t="shared" si="519"/>
        <v>0.999999725791567-0.000523649078534717i</v>
      </c>
      <c r="H1828" t="str">
        <f t="shared" si="520"/>
        <v>474.415454398248+20.7691304310488i</v>
      </c>
      <c r="I1828" t="str">
        <f t="shared" si="521"/>
        <v>33.5391431010431-552.20238863428i</v>
      </c>
      <c r="K1828" t="str">
        <f t="shared" si="522"/>
        <v>0.0105191252949556-0.000984159273484934i</v>
      </c>
      <c r="L1828" t="str">
        <f t="shared" si="523"/>
        <v>0.00025-0.541751866090559i</v>
      </c>
      <c r="M1828" t="str">
        <f t="shared" si="524"/>
        <v>0.0025-0.143404905729854i</v>
      </c>
      <c r="N1828">
        <f t="shared" si="525"/>
        <v>95.62467265591448</v>
      </c>
      <c r="O1828">
        <f t="shared" si="526"/>
        <v>30.113026495468755</v>
      </c>
      <c r="P1828" s="3">
        <f t="shared" si="527"/>
        <v>30.113026495468755</v>
      </c>
      <c r="Q1828" s="3">
        <f t="shared" si="528"/>
        <v>-84.37532734408552</v>
      </c>
      <c r="R1828">
        <f t="shared" si="529"/>
        <v>95.62467265591448</v>
      </c>
      <c r="S1828">
        <f t="shared" si="530"/>
        <v>0.8681391890335477</v>
      </c>
      <c r="T1828">
        <f t="shared" si="513"/>
        <v>30.113026495468755</v>
      </c>
    </row>
    <row r="1829" spans="1:20" x14ac:dyDescent="0.25">
      <c r="A1829">
        <f t="shared" si="514"/>
        <v>5475.4071788314541</v>
      </c>
      <c r="B1829">
        <f t="shared" si="531"/>
        <v>871.43811795187526</v>
      </c>
      <c r="C1829" t="str">
        <f t="shared" si="515"/>
        <v>3.13980207007853-31.7637853343158i</v>
      </c>
      <c r="D1829" t="str">
        <f t="shared" si="516"/>
        <v>3.47812001031042-18.2676478191852i</v>
      </c>
      <c r="E1829" t="str">
        <f t="shared" si="517"/>
        <v>162.469370539681+0.653352639882095i</v>
      </c>
      <c r="F1829" t="str">
        <f t="shared" si="518"/>
        <v>2.90990910591236-171.39306407041i</v>
      </c>
      <c r="G1829" t="str">
        <f t="shared" si="519"/>
        <v>0.999999723703624-0.000525638943935645i</v>
      </c>
      <c r="H1829" t="str">
        <f t="shared" si="520"/>
        <v>474.444686084479+20.8470197673841i</v>
      </c>
      <c r="I1829" t="str">
        <f t="shared" si="521"/>
        <v>33.5385214948546-550.14283768793i</v>
      </c>
      <c r="K1829" t="str">
        <f t="shared" si="522"/>
        <v>0.010518328489041-0.000987812675177449i</v>
      </c>
      <c r="L1829" t="str">
        <f t="shared" si="523"/>
        <v>0.00025-0.53970100228189i</v>
      </c>
      <c r="M1829" t="str">
        <f t="shared" si="524"/>
        <v>0.0025-0.142862030015794i</v>
      </c>
      <c r="N1829">
        <f t="shared" si="525"/>
        <v>95.645262026181726</v>
      </c>
      <c r="O1829">
        <f t="shared" si="526"/>
        <v>30.080874084162485</v>
      </c>
      <c r="P1829" s="3">
        <f t="shared" si="527"/>
        <v>30.080874084162485</v>
      </c>
      <c r="Q1829" s="3">
        <f t="shared" si="528"/>
        <v>-84.354737973818274</v>
      </c>
      <c r="R1829">
        <f t="shared" si="529"/>
        <v>95.645262026181726</v>
      </c>
      <c r="S1829">
        <f t="shared" si="530"/>
        <v>0.8714381179518752</v>
      </c>
      <c r="T1829">
        <f t="shared" si="513"/>
        <v>30.080874084162485</v>
      </c>
    </row>
    <row r="1830" spans="1:20" x14ac:dyDescent="0.25">
      <c r="A1830">
        <f t="shared" si="514"/>
        <v>5496.2137261110138</v>
      </c>
      <c r="B1830">
        <f t="shared" si="531"/>
        <v>874.74958280009241</v>
      </c>
      <c r="C1830" t="str">
        <f t="shared" si="515"/>
        <v>3.13961351217838-31.645314176994i</v>
      </c>
      <c r="D1830" t="str">
        <f t="shared" si="516"/>
        <v>3.47811997231677-18.1985251446004i</v>
      </c>
      <c r="E1830" t="str">
        <f t="shared" si="517"/>
        <v>162.469372054097+0.655857478555737i</v>
      </c>
      <c r="F1830" t="str">
        <f t="shared" si="518"/>
        <v>2.90990909979035-170.744247576374i</v>
      </c>
      <c r="G1830" t="str">
        <f t="shared" si="519"/>
        <v>0.999999721599783-0.000527636370812536i</v>
      </c>
      <c r="H1830" t="str">
        <f t="shared" si="520"/>
        <v>474.47414171891+20.9251930853063i</v>
      </c>
      <c r="I1830" t="str">
        <f t="shared" si="521"/>
        <v>33.5378949824848-548.09120262736i</v>
      </c>
      <c r="K1830" t="str">
        <f t="shared" si="522"/>
        <v>0.0105175257574659-0.000991478986460281i</v>
      </c>
      <c r="L1830" t="str">
        <f t="shared" si="523"/>
        <v>0.00025-0.537657902253325i</v>
      </c>
      <c r="M1830" t="str">
        <f t="shared" si="524"/>
        <v>0.0025-0.142321209419998i</v>
      </c>
      <c r="N1830">
        <f t="shared" si="525"/>
        <v>95.665920956801912</v>
      </c>
      <c r="O1830">
        <f t="shared" si="526"/>
        <v>30.048727420410628</v>
      </c>
      <c r="P1830" s="3">
        <f t="shared" si="527"/>
        <v>30.048727420410628</v>
      </c>
      <c r="Q1830" s="3">
        <f t="shared" si="528"/>
        <v>-84.334079043198088</v>
      </c>
      <c r="R1830">
        <f t="shared" si="529"/>
        <v>95.665920956801912</v>
      </c>
      <c r="S1830">
        <f t="shared" si="530"/>
        <v>0.87474958280009241</v>
      </c>
      <c r="T1830">
        <f t="shared" si="513"/>
        <v>30.048727420410628</v>
      </c>
    </row>
    <row r="1831" spans="1:20" x14ac:dyDescent="0.25">
      <c r="A1831">
        <f t="shared" si="514"/>
        <v>5517.0993382702354</v>
      </c>
      <c r="B1831">
        <f t="shared" si="531"/>
        <v>878.07363121473281</v>
      </c>
      <c r="C1831" t="str">
        <f t="shared" si="515"/>
        <v>3.13942355342096-31.5272979342016i</v>
      </c>
      <c r="D1831" t="str">
        <f t="shared" si="516"/>
        <v>3.47811993403384-18.1296642619088i</v>
      </c>
      <c r="E1831" t="str">
        <f t="shared" si="517"/>
        <v>162.46937362204+0.65837208377137i</v>
      </c>
      <c r="F1831" t="str">
        <f t="shared" si="518"/>
        <v>2.90990909362175-170.097887295663i</v>
      </c>
      <c r="G1831" t="str">
        <f t="shared" si="519"/>
        <v>0.999999719479922-0.000529641387898858i</v>
      </c>
      <c r="H1831" t="str">
        <f t="shared" si="520"/>
        <v>474.503823027565+21.0036513233257i</v>
      </c>
      <c r="I1831" t="str">
        <f t="shared" si="521"/>
        <v>33.5372635239121-546.047453960795i</v>
      </c>
      <c r="K1831" t="str">
        <f t="shared" si="522"/>
        <v>0.0105167170572357-0.000995158245542521i</v>
      </c>
      <c r="L1831" t="str">
        <f t="shared" si="523"/>
        <v>0.00025-0.535622536614192i</v>
      </c>
      <c r="M1831" t="str">
        <f t="shared" si="524"/>
        <v>0.0025-0.14178243616258i</v>
      </c>
      <c r="N1831">
        <f t="shared" si="525"/>
        <v>95.686649618282758</v>
      </c>
      <c r="O1831">
        <f t="shared" si="526"/>
        <v>30.016586543883843</v>
      </c>
      <c r="P1831" s="3">
        <f t="shared" si="527"/>
        <v>30.016586543883843</v>
      </c>
      <c r="Q1831" s="3">
        <f t="shared" si="528"/>
        <v>-84.313350381717242</v>
      </c>
      <c r="R1831">
        <f t="shared" si="529"/>
        <v>95.686649618282758</v>
      </c>
      <c r="S1831">
        <f t="shared" si="530"/>
        <v>0.87807363121473281</v>
      </c>
      <c r="T1831">
        <f t="shared" si="513"/>
        <v>30.016586543883843</v>
      </c>
    </row>
    <row r="1832" spans="1:20" x14ac:dyDescent="0.25">
      <c r="A1832">
        <f t="shared" si="514"/>
        <v>5538.0643157556633</v>
      </c>
      <c r="B1832">
        <f t="shared" si="531"/>
        <v>881.41031101334886</v>
      </c>
      <c r="C1832" t="str">
        <f t="shared" si="515"/>
        <v>3.13923218366334-31.4097349047309i</v>
      </c>
      <c r="D1832" t="str">
        <f t="shared" si="516"/>
        <v>3.4781198954594-18.0610641805235i</v>
      </c>
      <c r="E1832" t="str">
        <f t="shared" si="517"/>
        <v>162.469375244549+0.660896495392464i</v>
      </c>
      <c r="F1832" t="str">
        <f t="shared" si="518"/>
        <v>2.90990908740618-169.453973930166i</v>
      </c>
      <c r="G1832" t="str">
        <f t="shared" si="519"/>
        <v>0.999999717343919-0.000531654024037259i</v>
      </c>
      <c r="H1832" t="str">
        <f t="shared" si="520"/>
        <v>474.533731749923+21.0823954218454i</v>
      </c>
      <c r="I1832" t="str">
        <f t="shared" si="521"/>
        <v>33.5366270787675-544.011562310142i</v>
      </c>
      <c r="K1832" t="str">
        <f t="shared" si="522"/>
        <v>0.0105159023450601-0.000998850490659774i</v>
      </c>
      <c r="L1832" t="str">
        <f t="shared" si="523"/>
        <v>0.00025-0.533594876085068i</v>
      </c>
      <c r="M1832" t="str">
        <f t="shared" si="524"/>
        <v>0.0025-0.141245702493106i</v>
      </c>
      <c r="N1832">
        <f t="shared" si="525"/>
        <v>95.707448180806793</v>
      </c>
      <c r="O1832">
        <f t="shared" si="526"/>
        <v>29.98445149449595</v>
      </c>
      <c r="P1832" s="3">
        <f t="shared" si="527"/>
        <v>29.98445149449595</v>
      </c>
      <c r="Q1832" s="3">
        <f t="shared" si="528"/>
        <v>-84.292551819193207</v>
      </c>
      <c r="R1832">
        <f t="shared" si="529"/>
        <v>95.707448180806793</v>
      </c>
      <c r="S1832">
        <f t="shared" si="530"/>
        <v>0.88141031101334888</v>
      </c>
      <c r="T1832">
        <f t="shared" si="513"/>
        <v>29.98445149449595</v>
      </c>
    </row>
    <row r="1833" spans="1:20" x14ac:dyDescent="0.25">
      <c r="A1833">
        <f t="shared" si="514"/>
        <v>5559.108960155535</v>
      </c>
      <c r="B1833">
        <f t="shared" si="531"/>
        <v>884.75967019519965</v>
      </c>
      <c r="C1833" t="str">
        <f t="shared" si="515"/>
        <v>3.13903939269317-31.2926233938551i</v>
      </c>
      <c r="D1833" t="str">
        <f t="shared" si="516"/>
        <v>3.47811985659125-17.9927239136093i</v>
      </c>
      <c r="E1833" t="str">
        <f t="shared" si="517"/>
        <v>162.469376922677+0.663430753463638i</v>
      </c>
      <c r="F1833" t="str">
        <f t="shared" si="518"/>
        <v>2.90990908114328-168.812498216974i</v>
      </c>
      <c r="G1833" t="str">
        <f t="shared" si="519"/>
        <v>0.999999715191652-0.000533674308179989i</v>
      </c>
      <c r="H1833" t="str">
        <f t="shared" si="520"/>
        <v>474.56386963903+21.161426323148i</v>
      </c>
      <c r="I1833" t="str">
        <f t="shared" si="521"/>
        <v>33.535985606333-541.983498410595i</v>
      </c>
      <c r="K1833" t="str">
        <f t="shared" si="522"/>
        <v>0.0105150815773513-0.00100255576007301i</v>
      </c>
      <c r="L1833" t="str">
        <f t="shared" si="523"/>
        <v>0.00025-0.53157489149738i</v>
      </c>
      <c r="M1833" t="str">
        <f t="shared" si="524"/>
        <v>0.0025-0.140711000690483i</v>
      </c>
      <c r="N1833">
        <f t="shared" si="525"/>
        <v>95.728316814220946</v>
      </c>
      <c r="O1833">
        <f t="shared" si="526"/>
        <v>29.952322312404903</v>
      </c>
      <c r="P1833" s="3">
        <f t="shared" si="527"/>
        <v>29.952322312404903</v>
      </c>
      <c r="Q1833" s="3">
        <f t="shared" si="528"/>
        <v>-84.271683185779054</v>
      </c>
      <c r="R1833">
        <f t="shared" si="529"/>
        <v>95.728316814220946</v>
      </c>
      <c r="S1833">
        <f t="shared" si="530"/>
        <v>0.88475967019519963</v>
      </c>
      <c r="T1833">
        <f t="shared" si="513"/>
        <v>29.952322312404903</v>
      </c>
    </row>
    <row r="1834" spans="1:20" x14ac:dyDescent="0.25">
      <c r="A1834">
        <f t="shared" si="514"/>
        <v>5580.2335742041259</v>
      </c>
      <c r="B1834">
        <f t="shared" si="531"/>
        <v>888.12175694194138</v>
      </c>
      <c r="C1834" t="str">
        <f t="shared" si="515"/>
        <v>3.1388451702281-31.1759617133037i</v>
      </c>
      <c r="D1834" t="str">
        <f t="shared" si="516"/>
        <v>3.47811981742711-17.9246424780684i</v>
      </c>
      <c r="E1834" t="str">
        <f t="shared" si="517"/>
        <v>162.469378657499+0.665974898211932i</v>
      </c>
      <c r="F1834" t="str">
        <f t="shared" si="518"/>
        <v>2.90990907483267-168.173450928244i</v>
      </c>
      <c r="G1834" t="str">
        <f t="shared" si="519"/>
        <v>0.999999713022996-0.00053570226938932i</v>
      </c>
      <c r="H1834" t="str">
        <f t="shared" si="520"/>
        <v>474.59423846161+21.2407449713835i</v>
      </c>
      <c r="I1834" t="str">
        <f t="shared" si="521"/>
        <v>33.5353390655391-539.963233110209i</v>
      </c>
      <c r="K1834" t="str">
        <f t="shared" si="522"/>
        <v>0.010514254710222-0.0010062740920674i</v>
      </c>
      <c r="L1834" t="str">
        <f t="shared" si="523"/>
        <v>0.00025-0.529562553792965i</v>
      </c>
      <c r="M1834" t="str">
        <f t="shared" si="524"/>
        <v>0.0025-0.140178323062844i</v>
      </c>
      <c r="N1834">
        <f t="shared" si="525"/>
        <v>95.749255688025428</v>
      </c>
      <c r="O1834">
        <f t="shared" si="526"/>
        <v>29.920199038013848</v>
      </c>
      <c r="P1834" s="3">
        <f t="shared" si="527"/>
        <v>29.920199038013848</v>
      </c>
      <c r="Q1834" s="3">
        <f t="shared" si="528"/>
        <v>-84.250744311974572</v>
      </c>
      <c r="R1834">
        <f t="shared" si="529"/>
        <v>95.749255688025428</v>
      </c>
      <c r="S1834">
        <f t="shared" si="530"/>
        <v>0.8881217569419414</v>
      </c>
      <c r="T1834">
        <f t="shared" si="513"/>
        <v>29.920199038013848</v>
      </c>
    </row>
    <row r="1835" spans="1:20" x14ac:dyDescent="0.25">
      <c r="A1835">
        <f t="shared" si="514"/>
        <v>5601.4384617861015</v>
      </c>
      <c r="B1835">
        <f t="shared" si="531"/>
        <v>891.49661961832078</v>
      </c>
      <c r="C1835" t="str">
        <f t="shared" si="515"/>
        <v>3.1386495059157-31.0597481812383i</v>
      </c>
      <c r="D1835" t="str">
        <f t="shared" si="516"/>
        <v>3.4781197779648-17.8568188945266i</v>
      </c>
      <c r="E1835" t="str">
        <f t="shared" si="517"/>
        <v>162.469380450103+0.668528970047606i</v>
      </c>
      <c r="F1835" t="str">
        <f t="shared" si="518"/>
        <v>2.90990906847404-167.536822871064i</v>
      </c>
      <c r="G1835" t="str">
        <f t="shared" si="519"/>
        <v>0.999999710837828-0.000537737936837951i</v>
      </c>
      <c r="H1835" t="str">
        <f t="shared" si="520"/>
        <v>474.624839998163+21.3203523125542i</v>
      </c>
      <c r="I1835" t="str">
        <f t="shared" si="521"/>
        <v>33.5346874149596-537.950737369463i</v>
      </c>
      <c r="K1835" t="str">
        <f t="shared" si="522"/>
        <v>0.010513421699484-0.00101000552495113i</v>
      </c>
      <c r="L1835" t="str">
        <f t="shared" si="523"/>
        <v>0.00025-0.527557834023675i</v>
      </c>
      <c r="M1835" t="str">
        <f t="shared" si="524"/>
        <v>0.0025-0.139647661947444i</v>
      </c>
      <c r="N1835">
        <f t="shared" si="525"/>
        <v>95.77026497136346</v>
      </c>
      <c r="O1835">
        <f t="shared" si="526"/>
        <v>29.888081711972283</v>
      </c>
      <c r="P1835" s="3">
        <f t="shared" si="527"/>
        <v>29.888081711972283</v>
      </c>
      <c r="Q1835" s="3">
        <f t="shared" si="528"/>
        <v>-84.22973502863654</v>
      </c>
      <c r="R1835">
        <f t="shared" si="529"/>
        <v>95.77026497136346</v>
      </c>
      <c r="S1835">
        <f t="shared" si="530"/>
        <v>0.89149661961832083</v>
      </c>
      <c r="T1835">
        <f t="shared" si="513"/>
        <v>29.888081711972283</v>
      </c>
    </row>
    <row r="1836" spans="1:20" x14ac:dyDescent="0.25">
      <c r="A1836">
        <f t="shared" si="514"/>
        <v>5622.7239279408886</v>
      </c>
      <c r="B1836">
        <f t="shared" si="531"/>
        <v>894.88430677287045</v>
      </c>
      <c r="C1836" t="str">
        <f t="shared" si="515"/>
        <v>3.13845238933265-30.943981122227i</v>
      </c>
      <c r="D1836" t="str">
        <f t="shared" si="516"/>
        <v>3.47811973820198-17.7892521873188i</v>
      </c>
      <c r="E1836" t="str">
        <f t="shared" si="517"/>
        <v>162.469382301598+0.6710930095652i</v>
      </c>
      <c r="F1836" t="str">
        <f t="shared" si="518"/>
        <v>2.90990906206697-166.902604887328i</v>
      </c>
      <c r="G1836" t="str">
        <f t="shared" si="519"/>
        <v>0.99999970863602-0.00053978133980944i</v>
      </c>
      <c r="H1836" t="str">
        <f t="shared" si="520"/>
        <v>474.655676043086+21.4002492945003i</v>
      </c>
      <c r="I1836" t="str">
        <f t="shared" si="521"/>
        <v>33.534030612809-535.945982260885i</v>
      </c>
      <c r="K1836" t="str">
        <f t="shared" si="522"/>
        <v>0.010512582500646-0.00101375009705416i</v>
      </c>
      <c r="L1836" t="str">
        <f t="shared" si="523"/>
        <v>0.00025-0.525560703350941i</v>
      </c>
      <c r="M1836" t="str">
        <f t="shared" si="524"/>
        <v>0.0025-0.139119009710544i</v>
      </c>
      <c r="N1836">
        <f t="shared" si="525"/>
        <v>95.791344833009816</v>
      </c>
      <c r="O1836">
        <f t="shared" si="526"/>
        <v>29.85597037517682</v>
      </c>
      <c r="P1836" s="3">
        <f t="shared" si="527"/>
        <v>29.85597037517682</v>
      </c>
      <c r="Q1836" s="3">
        <f t="shared" si="528"/>
        <v>-84.208655166990184</v>
      </c>
      <c r="R1836">
        <f t="shared" si="529"/>
        <v>95.791344833009816</v>
      </c>
      <c r="S1836">
        <f t="shared" si="530"/>
        <v>0.89488430677287045</v>
      </c>
      <c r="T1836">
        <f t="shared" ref="T1836:T1899" si="532">P1836</f>
        <v>29.85597037517682</v>
      </c>
    </row>
    <row r="1837" spans="1:20" x14ac:dyDescent="0.25">
      <c r="A1837">
        <f t="shared" ref="A1837:A1900" si="533">2*PI()*B1837</f>
        <v>5644.0902788670646</v>
      </c>
      <c r="B1837">
        <f t="shared" si="531"/>
        <v>898.28486713860741</v>
      </c>
      <c r="C1837" t="str">
        <f t="shared" ref="C1837:C1900" si="534">IMPRODUCT(D1837,E1837,$C$40,,K1837,$C$41)</f>
        <v>3.13825380998458-30.8286588672211i</v>
      </c>
      <c r="D1837" t="str">
        <f t="shared" ref="D1837:D1900" si="535">IMDIV(IMPRODUCT($C$37,$C$38,COMPLEX(1,A1837/$C$38)),IMSUM(-1*A1837*A1837/$C$39,COMPLEX(0,1*A1837)))</f>
        <v>3.47811969813639-17.7219413844753i</v>
      </c>
      <c r="E1837" t="str">
        <f t="shared" ref="E1837:E1900" si="536">IMDIV(IMPRODUCT(IMSUM(F1837,G1837),$C$29,H1837),IMSUM(1,I1837))</f>
        <v>162.469384213111+0.673667057544607i</v>
      </c>
      <c r="F1837" t="str">
        <f t="shared" ref="F1837:F1900" si="537">IMDIV(IMPRODUCT($C$14,$C$15,COMPLEX(1,A1837/$C$15)),IMSUM(-1*A1837*A1837/$C$16,COMPLEX(0,A1837)))</f>
        <v>2.90990905561113-166.270787853597i</v>
      </c>
      <c r="G1837" t="str">
        <f t="shared" ref="G1837:G1900" si="538">IMDIV(1,COMPLEX(1,A1837*$C$9*$C$10))</f>
        <v>0.999999706417447-0.000541832507698621i</v>
      </c>
      <c r="H1837" t="str">
        <f t="shared" ref="H1837:H1900" si="539">IMDIV($C$3,IMSUM(K1837,COMPLEX(0,$C$28*A1837)))</f>
        <v>474.686748404779+21.4804368668872i</v>
      </c>
      <c r="I1837" t="str">
        <f t="shared" ref="I1837:I1900" si="540">IMPRODUCT(F1837,$C$29,H1837,$C$31)</f>
        <v>33.5333686169403-533.948938968605i</v>
      </c>
      <c r="K1837" t="str">
        <f t="shared" ref="K1837:K1900" si="541">IF($C$26&lt;=0,IMDIV(1,IMSUM(IMDIV(1,L1837),1/$C$18)),IMDIV(1,IMSUM(IMDIV(1,L1837),1/$C$18,IMDIV(1,M1837))))</f>
        <v>0.010511737068912-0.00101750784672705i</v>
      </c>
      <c r="L1837" t="str">
        <f t="shared" ref="L1837:L1900" si="542">IMSUM($C$21/$C$22,IMDIV(1,COMPLEX(0,$C$20*$C$22*A1837)))</f>
        <v>0.00025-0.523571133045371i</v>
      </c>
      <c r="M1837" t="str">
        <f t="shared" ref="M1837:M1900" si="543">IMSUM($C$25/$C$26,IMDIV(1,COMPLEX(0,$C$24*$C$26*A1837)))</f>
        <v>0.0025-0.138592358747304i</v>
      </c>
      <c r="N1837">
        <f t="shared" ref="N1837:N1900" si="544">ABS(R1837)</f>
        <v>95.81249544136007</v>
      </c>
      <c r="O1837">
        <f t="shared" ref="O1837:O1900" si="545">ABS(P1837)</f>
        <v>29.823865068772534</v>
      </c>
      <c r="P1837" s="3">
        <f t="shared" ref="P1837:P1900" si="546">20*LOG10(IMABS(C1837))</f>
        <v>29.823865068772534</v>
      </c>
      <c r="Q1837" s="3">
        <f t="shared" ref="Q1837:Q1900" si="547">IMARGUMENT(C1837)*180/PI()</f>
        <v>-84.18750455863993</v>
      </c>
      <c r="R1837">
        <f t="shared" ref="R1837:R1900" si="548">IF(Q1837&lt;0,Q1837+180,Q1837-180)</f>
        <v>95.81249544136007</v>
      </c>
      <c r="S1837">
        <f t="shared" ref="S1837:S1900" si="549">B1837/1000</f>
        <v>0.89828486713860745</v>
      </c>
      <c r="T1837">
        <f t="shared" si="532"/>
        <v>29.823865068772534</v>
      </c>
    </row>
    <row r="1838" spans="1:20" x14ac:dyDescent="0.25">
      <c r="A1838">
        <f t="shared" si="533"/>
        <v>5665.5378219267595</v>
      </c>
      <c r="B1838">
        <f t="shared" ref="B1838:B1901" si="550">B1837*(1+B$42)</f>
        <v>901.6983496337341</v>
      </c>
      <c r="C1838" t="str">
        <f t="shared" si="534"/>
        <v>3.13805375730562-30.7137797535289i</v>
      </c>
      <c r="D1838" t="str">
        <f t="shared" si="535"/>
        <v>3.47811965776574-17.6548855177075i</v>
      </c>
      <c r="E1838" t="str">
        <f t="shared" si="536"/>
        <v>162.469386185787+0.676251154952102i</v>
      </c>
      <c r="F1838" t="str">
        <f t="shared" si="537"/>
        <v>2.90990904910613-165.64136268097i</v>
      </c>
      <c r="G1838" t="str">
        <f t="shared" si="538"/>
        <v>0.999999704181981-0.000543891470012024i</v>
      </c>
      <c r="H1838" t="str">
        <f t="shared" si="539"/>
        <v>474.718058905762+21.560915981189i</v>
      </c>
      <c r="I1838" t="str">
        <f t="shared" si="540"/>
        <v>33.5327013848394-531.959578787958i</v>
      </c>
      <c r="K1838" t="str">
        <f t="shared" si="541"/>
        <v>0.0105108853591793-0.00102127881233967i</v>
      </c>
      <c r="L1838" t="str">
        <f t="shared" si="542"/>
        <v>0.00025-0.52158909448632i</v>
      </c>
      <c r="M1838" t="str">
        <f t="shared" si="543"/>
        <v>0.0025-0.138067701481673i</v>
      </c>
      <c r="N1838">
        <f t="shared" si="544"/>
        <v>95.833716964419722</v>
      </c>
      <c r="O1838">
        <f t="shared" si="545"/>
        <v>29.791765834153491</v>
      </c>
      <c r="P1838" s="3">
        <f t="shared" si="546"/>
        <v>29.791765834153491</v>
      </c>
      <c r="Q1838" s="3">
        <f t="shared" si="547"/>
        <v>-84.166283035580278</v>
      </c>
      <c r="R1838">
        <f t="shared" si="548"/>
        <v>95.833716964419722</v>
      </c>
      <c r="S1838">
        <f t="shared" si="549"/>
        <v>0.90169834963373408</v>
      </c>
      <c r="T1838">
        <f t="shared" si="532"/>
        <v>29.791765834153491</v>
      </c>
    </row>
    <row r="1839" spans="1:20" x14ac:dyDescent="0.25">
      <c r="A1839">
        <f t="shared" si="533"/>
        <v>5687.0668656500811</v>
      </c>
      <c r="B1839">
        <f t="shared" si="550"/>
        <v>905.12480336234228</v>
      </c>
      <c r="C1839" t="str">
        <f t="shared" si="534"/>
        <v>3.13785222065799-30.5993421247938i</v>
      </c>
      <c r="D1839" t="str">
        <f t="shared" si="535"/>
        <v>3.47811961708768-17.5880836223943i</v>
      </c>
      <c r="E1839" t="str">
        <f t="shared" si="536"/>
        <v>162.469388220789+0.678845342941274i</v>
      </c>
      <c r="F1839" t="str">
        <f t="shared" si="537"/>
        <v>2.9099090425516-165.014320314955i</v>
      </c>
      <c r="G1839" t="str">
        <f t="shared" si="538"/>
        <v>0.999999701929494-0.000545958256368306i</v>
      </c>
      <c r="H1839" t="str">
        <f t="shared" si="539"/>
        <v>474.749609382771+21.6416875906721i</v>
      </c>
      <c r="I1839" t="str">
        <f t="shared" si="540"/>
        <v>33.5320288736207-529.977873125065i</v>
      </c>
      <c r="K1839" t="str">
        <f t="shared" si="541"/>
        <v>0.0105100273260371-0.00102506303227995i</v>
      </c>
      <c r="L1839" t="str">
        <f t="shared" si="542"/>
        <v>0.00025-0.519614559161507i</v>
      </c>
      <c r="M1839" t="str">
        <f t="shared" si="543"/>
        <v>0.0025-0.137545030366282i</v>
      </c>
      <c r="N1839">
        <f t="shared" si="544"/>
        <v>95.855009569792358</v>
      </c>
      <c r="O1839">
        <f t="shared" si="545"/>
        <v>29.759672712964441</v>
      </c>
      <c r="P1839" s="3">
        <f t="shared" si="546"/>
        <v>29.759672712964441</v>
      </c>
      <c r="Q1839" s="3">
        <f t="shared" si="547"/>
        <v>-84.144990430207642</v>
      </c>
      <c r="R1839">
        <f t="shared" si="548"/>
        <v>95.855009569792358</v>
      </c>
      <c r="S1839">
        <f t="shared" si="549"/>
        <v>0.90512480336234225</v>
      </c>
      <c r="T1839">
        <f t="shared" si="532"/>
        <v>29.759672712964441</v>
      </c>
    </row>
    <row r="1840" spans="1:20" x14ac:dyDescent="0.25">
      <c r="A1840">
        <f t="shared" si="533"/>
        <v>5708.6777197395513</v>
      </c>
      <c r="B1840">
        <f t="shared" si="550"/>
        <v>908.56427761511918</v>
      </c>
      <c r="C1840" t="str">
        <f t="shared" si="534"/>
        <v>3.13764918933133-30.4853443309681i</v>
      </c>
      <c r="D1840" t="str">
        <f t="shared" si="535"/>
        <v>3.47811957609987-17.521534737568i</v>
      </c>
      <c r="E1840" t="str">
        <f t="shared" si="536"/>
        <v>162.469390319302+0.681449662854136i</v>
      </c>
      <c r="F1840" t="str">
        <f t="shared" si="537"/>
        <v>2.90990903594715-164.389651735336i</v>
      </c>
      <c r="G1840" t="str">
        <f t="shared" si="538"/>
        <v>0.999999699659854-0.000548032896498667i</v>
      </c>
      <c r="H1840" t="str">
        <f t="shared" si="539"/>
        <v>474.781401686894+21.7227526503854i</v>
      </c>
      <c r="I1840" t="str">
        <f t="shared" si="540"/>
        <v>33.5313510400297-528.003793496436i</v>
      </c>
      <c r="K1840" t="str">
        <f t="shared" si="541"/>
        <v>0.0105091629237641-0.00102886054495267i</v>
      </c>
      <c r="L1840" t="str">
        <f t="shared" si="542"/>
        <v>0.00025-0.517647498666576i</v>
      </c>
      <c r="M1840" t="str">
        <f t="shared" si="543"/>
        <v>0.0025-0.137024337882329i</v>
      </c>
      <c r="N1840">
        <f t="shared" si="544"/>
        <v>95.876373424668358</v>
      </c>
      <c r="O1840">
        <f t="shared" si="545"/>
        <v>29.727585747101287</v>
      </c>
      <c r="P1840" s="3">
        <f t="shared" si="546"/>
        <v>29.727585747101287</v>
      </c>
      <c r="Q1840" s="3">
        <f t="shared" si="547"/>
        <v>-84.123626575331642</v>
      </c>
      <c r="R1840">
        <f t="shared" si="548"/>
        <v>95.876373424668358</v>
      </c>
      <c r="S1840">
        <f t="shared" si="549"/>
        <v>0.90856427761511915</v>
      </c>
      <c r="T1840">
        <f t="shared" si="532"/>
        <v>29.727585747101287</v>
      </c>
    </row>
    <row r="1841" spans="1:20" x14ac:dyDescent="0.25">
      <c r="A1841">
        <f t="shared" si="533"/>
        <v>5730.3706950745618</v>
      </c>
      <c r="B1841">
        <f t="shared" si="550"/>
        <v>912.01682187005667</v>
      </c>
      <c r="C1841" t="str">
        <f t="shared" si="534"/>
        <v>3.13744465254278-30.3717847282893i</v>
      </c>
      <c r="D1841" t="str">
        <f t="shared" si="535"/>
        <v>3.47811953479999-17.4552379059005i</v>
      </c>
      <c r="E1841" t="str">
        <f t="shared" si="536"/>
        <v>162.469392482529+0.684064156222211i</v>
      </c>
      <c r="F1841" t="str">
        <f t="shared" si="537"/>
        <v>2.90990902929241-163.767347956048i</v>
      </c>
      <c r="G1841" t="str">
        <f t="shared" si="538"/>
        <v>0.999999697372933-0.000550115420247291i</v>
      </c>
      <c r="H1841" t="str">
        <f t="shared" si="539"/>
        <v>474.813437683671+21.8041121171371i</v>
      </c>
      <c r="I1841" t="str">
        <f t="shared" si="540"/>
        <v>33.5306678404313-526.037311528563i</v>
      </c>
      <c r="K1841" t="str">
        <f t="shared" si="541"/>
        <v>0.010508292106327-0.00103267138877804i</v>
      </c>
      <c r="L1841" t="str">
        <f t="shared" si="542"/>
        <v>0.00025-0.515687884704697i</v>
      </c>
      <c r="M1841" t="str">
        <f t="shared" si="543"/>
        <v>0.0025-0.136505616539479i</v>
      </c>
      <c r="N1841">
        <f t="shared" si="544"/>
        <v>95.897808695814092</v>
      </c>
      <c r="O1841">
        <f t="shared" si="545"/>
        <v>29.695504978712208</v>
      </c>
      <c r="P1841" s="3">
        <f t="shared" si="546"/>
        <v>29.695504978712208</v>
      </c>
      <c r="Q1841" s="3">
        <f t="shared" si="547"/>
        <v>-84.102191304185908</v>
      </c>
      <c r="R1841">
        <f t="shared" si="548"/>
        <v>95.897808695814092</v>
      </c>
      <c r="S1841">
        <f t="shared" si="549"/>
        <v>0.91201682187005673</v>
      </c>
      <c r="T1841">
        <f t="shared" si="532"/>
        <v>29.695504978712208</v>
      </c>
    </row>
    <row r="1842" spans="1:20" x14ac:dyDescent="0.25">
      <c r="A1842">
        <f t="shared" si="533"/>
        <v>5752.146103715846</v>
      </c>
      <c r="B1842">
        <f t="shared" si="550"/>
        <v>915.48248579316294</v>
      </c>
      <c r="C1842" t="str">
        <f t="shared" si="534"/>
        <v>3.13723859943585-30.2586616792562i</v>
      </c>
      <c r="D1842" t="str">
        <f t="shared" si="535"/>
        <v>3.47811949318561-17.3891921736896i</v>
      </c>
      <c r="E1842" t="str">
        <f t="shared" si="536"/>
        <v>162.469394711693+0.686688864767541i</v>
      </c>
      <c r="F1842" t="str">
        <f t="shared" si="537"/>
        <v>2.90990902258699-163.14740002504i</v>
      </c>
      <c r="G1842" t="str">
        <f t="shared" si="538"/>
        <v>0.999999695068598-0.000552205857571763i</v>
      </c>
      <c r="H1842" t="str">
        <f t="shared" si="539"/>
        <v>474.845719253219+21.8857669494856i</v>
      </c>
      <c r="I1842" t="str">
        <f t="shared" si="540"/>
        <v>33.5299792308135-524.078398957503i</v>
      </c>
      <c r="K1842" t="str">
        <f t="shared" si="541"/>
        <v>0.0105074148273785-0.00103649560219052i</v>
      </c>
      <c r="L1842" t="str">
        <f t="shared" si="542"/>
        <v>0.00025-0.51373568908617i</v>
      </c>
      <c r="M1842" t="str">
        <f t="shared" si="543"/>
        <v>0.0025-0.135988858875751i</v>
      </c>
      <c r="N1842">
        <f t="shared" si="544"/>
        <v>95.919315549558945</v>
      </c>
      <c r="O1842">
        <f t="shared" si="545"/>
        <v>29.663430450198724</v>
      </c>
      <c r="P1842" s="3">
        <f t="shared" si="546"/>
        <v>29.663430450198724</v>
      </c>
      <c r="Q1842" s="3">
        <f t="shared" si="547"/>
        <v>-84.080684450441055</v>
      </c>
      <c r="R1842">
        <f t="shared" si="548"/>
        <v>95.919315549558945</v>
      </c>
      <c r="S1842">
        <f t="shared" si="549"/>
        <v>0.91548248579316294</v>
      </c>
      <c r="T1842">
        <f t="shared" si="532"/>
        <v>29.663430450198724</v>
      </c>
    </row>
    <row r="1843" spans="1:20" x14ac:dyDescent="0.25">
      <c r="A1843">
        <f t="shared" si="533"/>
        <v>5774.0042589099658</v>
      </c>
      <c r="B1843">
        <f t="shared" si="550"/>
        <v>918.96131923917699</v>
      </c>
      <c r="C1843" t="str">
        <f t="shared" si="534"/>
        <v>3.1370310190807-30.1459735526051i</v>
      </c>
      <c r="D1843" t="str">
        <f t="shared" si="535"/>
        <v>3.47811945125437-17.3233965908454i</v>
      </c>
      <c r="E1843" t="str">
        <f t="shared" si="536"/>
        <v>162.469397008036+0.689323830403713i</v>
      </c>
      <c r="F1843" t="str">
        <f t="shared" si="537"/>
        <v>2.90990901583053-162.529799024154i</v>
      </c>
      <c r="G1843" t="str">
        <f t="shared" si="538"/>
        <v>0.999999692746717-0.000554304238543508i</v>
      </c>
      <c r="H1843" t="str">
        <f t="shared" si="539"/>
        <v>474.878248290338+21.9677181077163i</v>
      </c>
      <c r="I1843" t="str">
        <f t="shared" si="540"/>
        <v>33.5292851667771-522.127027628486i</v>
      </c>
      <c r="K1843" t="str">
        <f t="shared" si="541"/>
        <v>0.0105065310402556-0.00104033322363736i</v>
      </c>
      <c r="L1843" t="str">
        <f t="shared" si="542"/>
        <v>0.00025-0.511790883728004i</v>
      </c>
      <c r="M1843" t="str">
        <f t="shared" si="543"/>
        <v>0.0025-0.135474057457413i</v>
      </c>
      <c r="N1843">
        <f t="shared" si="544"/>
        <v>95.940894151784931</v>
      </c>
      <c r="O1843">
        <f t="shared" si="545"/>
        <v>29.631362204216757</v>
      </c>
      <c r="P1843" s="3">
        <f t="shared" si="546"/>
        <v>29.631362204216757</v>
      </c>
      <c r="Q1843" s="3">
        <f t="shared" si="547"/>
        <v>-84.059105848215069</v>
      </c>
      <c r="R1843">
        <f t="shared" si="548"/>
        <v>95.940894151784931</v>
      </c>
      <c r="S1843">
        <f t="shared" si="549"/>
        <v>0.91896131923917701</v>
      </c>
      <c r="T1843">
        <f t="shared" si="532"/>
        <v>29.631362204216757</v>
      </c>
    </row>
    <row r="1844" spans="1:20" x14ac:dyDescent="0.25">
      <c r="A1844">
        <f t="shared" si="533"/>
        <v>5795.9454750938248</v>
      </c>
      <c r="B1844">
        <f t="shared" si="550"/>
        <v>922.45337225228593</v>
      </c>
      <c r="C1844" t="str">
        <f t="shared" si="534"/>
        <v>3.1368219004734-30.0337187232852i</v>
      </c>
      <c r="D1844" t="str">
        <f t="shared" si="535"/>
        <v>3.47811940900385-17.2578502108761i</v>
      </c>
      <c r="E1844" t="str">
        <f t="shared" si="536"/>
        <v>162.469399372821+0.691969095236977i</v>
      </c>
      <c r="F1844" t="str">
        <f t="shared" si="537"/>
        <v>2.90990900902261-161.914536068993i</v>
      </c>
      <c r="G1844" t="str">
        <f t="shared" si="538"/>
        <v>0.999999690407156-0.000556410593348215i</v>
      </c>
      <c r="H1844" t="str">
        <f t="shared" si="539"/>
        <v>474.911026704627+22.0499665538296i</v>
      </c>
      <c r="I1844" t="str">
        <f t="shared" si="540"/>
        <v>33.5285856035365-520.1831694955i</v>
      </c>
      <c r="K1844" t="str">
        <f t="shared" si="541"/>
        <v>0.0105056406979778-0.00104418429157735i</v>
      </c>
      <c r="L1844" t="str">
        <f t="shared" si="542"/>
        <v>0.00025-0.50985344065352i</v>
      </c>
      <c r="M1844" t="str">
        <f t="shared" si="543"/>
        <v>0.0025-0.134961204878873i</v>
      </c>
      <c r="N1844">
        <f t="shared" si="544"/>
        <v>95.962544667914202</v>
      </c>
      <c r="O1844">
        <f t="shared" si="545"/>
        <v>29.599300283677401</v>
      </c>
      <c r="P1844" s="3">
        <f t="shared" si="546"/>
        <v>29.599300283677401</v>
      </c>
      <c r="Q1844" s="3">
        <f t="shared" si="547"/>
        <v>-84.037455332085798</v>
      </c>
      <c r="R1844">
        <f t="shared" si="548"/>
        <v>95.962544667914202</v>
      </c>
      <c r="S1844">
        <f t="shared" si="549"/>
        <v>0.92245337225228596</v>
      </c>
      <c r="T1844">
        <f t="shared" si="532"/>
        <v>29.599300283677401</v>
      </c>
    </row>
    <row r="1845" spans="1:20" x14ac:dyDescent="0.25">
      <c r="A1845">
        <f t="shared" si="533"/>
        <v>5817.9700678991812</v>
      </c>
      <c r="B1845">
        <f t="shared" si="550"/>
        <v>925.9586950668446</v>
      </c>
      <c r="C1845" t="str">
        <f t="shared" si="534"/>
        <v>3.1366112325352-29.9218955724355i</v>
      </c>
      <c r="D1845" t="str">
        <f t="shared" si="535"/>
        <v>3.4781193664316-17.1925520908753i</v>
      </c>
      <c r="E1845" t="str">
        <f t="shared" si="536"/>
        <v>162.469401807333+0.694624701567361i</v>
      </c>
      <c r="F1845" t="str">
        <f t="shared" si="537"/>
        <v>2.90990900216287-161.301602308791i</v>
      </c>
      <c r="G1845" t="str">
        <f t="shared" si="538"/>
        <v>0.99999968804978-0.000558524952286285i</v>
      </c>
      <c r="H1845" t="str">
        <f t="shared" si="539"/>
        <v>474.944056420628+22.1325132515231i</v>
      </c>
      <c r="I1845" t="str">
        <f t="shared" si="540"/>
        <v>33.527880495916-518.246796620915i</v>
      </c>
      <c r="K1845" t="str">
        <f t="shared" si="541"/>
        <v>0.0105047437532447-0.0010480488444794i</v>
      </c>
      <c r="L1845" t="str">
        <f t="shared" si="542"/>
        <v>0.00025-0.507923331991951i</v>
      </c>
      <c r="M1845" t="str">
        <f t="shared" si="543"/>
        <v>0.0025-0.134450293762575i</v>
      </c>
      <c r="N1845">
        <f t="shared" si="544"/>
        <v>95.984267262896509</v>
      </c>
      <c r="O1845">
        <f t="shared" si="545"/>
        <v>29.56724473174814</v>
      </c>
      <c r="P1845" s="3">
        <f t="shared" si="546"/>
        <v>29.56724473174814</v>
      </c>
      <c r="Q1845" s="3">
        <f t="shared" si="547"/>
        <v>-84.015732737103491</v>
      </c>
      <c r="R1845">
        <f t="shared" si="548"/>
        <v>95.984267262896509</v>
      </c>
      <c r="S1845">
        <f t="shared" si="549"/>
        <v>0.92595869506684458</v>
      </c>
      <c r="T1845">
        <f t="shared" si="532"/>
        <v>29.56724473174814</v>
      </c>
    </row>
    <row r="1846" spans="1:20" x14ac:dyDescent="0.25">
      <c r="A1846">
        <f t="shared" si="533"/>
        <v>5840.0783541571973</v>
      </c>
      <c r="B1846">
        <f t="shared" si="550"/>
        <v>929.47733810809859</v>
      </c>
      <c r="C1846" t="str">
        <f t="shared" si="534"/>
        <v>3.13639900411274-29.8105024873606i</v>
      </c>
      <c r="D1846" t="str">
        <f t="shared" si="535"/>
        <v>3.47811932353521-17.1275012915073i</v>
      </c>
      <c r="E1846" t="str">
        <f t="shared" si="536"/>
        <v>162.469404312878+0.697290691889622i</v>
      </c>
      <c r="F1846" t="str">
        <f t="shared" si="537"/>
        <v>2.90990899525089-160.690988926292i</v>
      </c>
      <c r="G1846" t="str">
        <f t="shared" si="538"/>
        <v>0.999999685674455-0.000560647345773253i</v>
      </c>
      <c r="H1846" t="str">
        <f t="shared" si="539"/>
        <v>474.977339377912+22.2153591661721i</v>
      </c>
      <c r="I1846" t="str">
        <f t="shared" si="540"/>
        <v>33.5271697983436-516.31788117506i</v>
      </c>
      <c r="K1846" t="str">
        <f t="shared" si="541"/>
        <v>0.0105038401584348-0.00105192692082117i</v>
      </c>
      <c r="L1846" t="str">
        <f t="shared" si="542"/>
        <v>0.00025-0.506000529978033i</v>
      </c>
      <c r="M1846" t="str">
        <f t="shared" si="543"/>
        <v>0.0025-0.133941316758891i</v>
      </c>
      <c r="N1846">
        <f t="shared" si="544"/>
        <v>96.006062101198225</v>
      </c>
      <c r="O1846">
        <f t="shared" si="545"/>
        <v>29.535195591853686</v>
      </c>
      <c r="P1846" s="3">
        <f t="shared" si="546"/>
        <v>29.535195591853686</v>
      </c>
      <c r="Q1846" s="3">
        <f t="shared" si="547"/>
        <v>-83.993937898801775</v>
      </c>
      <c r="R1846">
        <f t="shared" si="548"/>
        <v>96.006062101198225</v>
      </c>
      <c r="S1846">
        <f t="shared" si="549"/>
        <v>0.92947733810809863</v>
      </c>
      <c r="T1846">
        <f t="shared" si="532"/>
        <v>29.535195591853686</v>
      </c>
    </row>
    <row r="1847" spans="1:20" x14ac:dyDescent="0.25">
      <c r="A1847">
        <f t="shared" si="533"/>
        <v>5862.2706519029953</v>
      </c>
      <c r="B1847">
        <f t="shared" si="550"/>
        <v>933.00935199290939</v>
      </c>
      <c r="C1847" t="str">
        <f t="shared" si="534"/>
        <v>3.13618520397707-29.6995378615071i</v>
      </c>
      <c r="D1847" t="str">
        <f t="shared" si="535"/>
        <v>3.47811928031218-17.0626968769948i</v>
      </c>
      <c r="E1847" t="str">
        <f t="shared" si="536"/>
        <v>162.46940689078+0.699967108894536i</v>
      </c>
      <c r="F1847" t="str">
        <f t="shared" si="537"/>
        <v>2.90990898828628-160.082687137615i</v>
      </c>
      <c r="G1847" t="str">
        <f t="shared" si="538"/>
        <v>0.999999683281043-0.000562777804340232i</v>
      </c>
      <c r="H1847" t="str">
        <f t="shared" si="539"/>
        <v>475.010877531216+22.2985052648118i</v>
      </c>
      <c r="I1847" t="str">
        <f t="shared" si="540"/>
        <v>33.526453464847-514.396395435828i</v>
      </c>
      <c r="K1847" t="str">
        <f t="shared" si="541"/>
        <v>0.0105029298656033-0.00105581855908762i</v>
      </c>
      <c r="L1847" t="str">
        <f t="shared" si="542"/>
        <v>0.00025-0.504085006951619i</v>
      </c>
      <c r="M1847" t="str">
        <f t="shared" si="543"/>
        <v>0.0025-0.133434266546016i</v>
      </c>
      <c r="N1847">
        <f t="shared" si="544"/>
        <v>96.027929346789136</v>
      </c>
      <c r="O1847">
        <f t="shared" si="545"/>
        <v>29.503152907676977</v>
      </c>
      <c r="P1847" s="3">
        <f t="shared" si="546"/>
        <v>29.503152907676977</v>
      </c>
      <c r="Q1847" s="3">
        <f t="shared" si="547"/>
        <v>-83.972070653210864</v>
      </c>
      <c r="R1847">
        <f t="shared" si="548"/>
        <v>96.027929346789136</v>
      </c>
      <c r="S1847">
        <f t="shared" si="549"/>
        <v>0.93300935199290935</v>
      </c>
      <c r="T1847">
        <f t="shared" si="532"/>
        <v>29.503152907676977</v>
      </c>
    </row>
    <row r="1848" spans="1:20" x14ac:dyDescent="0.25">
      <c r="A1848">
        <f t="shared" si="533"/>
        <v>5884.5472803802268</v>
      </c>
      <c r="B1848">
        <f t="shared" si="550"/>
        <v>936.55478753048249</v>
      </c>
      <c r="C1848" t="str">
        <f t="shared" si="534"/>
        <v>3.13596982082342-29.5890000944402i</v>
      </c>
      <c r="D1848" t="str">
        <f t="shared" si="535"/>
        <v>3.47811923676003-16.9981379151043i</v>
      </c>
      <c r="E1848" t="str">
        <f t="shared" si="536"/>
        <v>162.46940954239+0.702653995469742i</v>
      </c>
      <c r="F1848" t="str">
        <f t="shared" si="537"/>
        <v>2.90990898126863-159.476688192137i</v>
      </c>
      <c r="G1848" t="str">
        <f t="shared" si="538"/>
        <v>0.999999680869406-0.000564916358634351i</v>
      </c>
      <c r="H1848" t="str">
        <f t="shared" si="539"/>
        <v>475.044672850569+22.3819525161223i</v>
      </c>
      <c r="I1848" t="str">
        <f t="shared" si="540"/>
        <v>33.5257314490545-512.482311788306i</v>
      </c>
      <c r="K1848" t="str">
        <f t="shared" si="541"/>
        <v>0.0105020128264801-0.00105972379776966i</v>
      </c>
      <c r="L1848" t="str">
        <f t="shared" si="542"/>
        <v>0.00025-0.50217673535726i</v>
      </c>
      <c r="M1848" t="str">
        <f t="shared" si="543"/>
        <v>0.0025-0.132929135829863i</v>
      </c>
      <c r="N1848">
        <f t="shared" si="544"/>
        <v>96.049869163130339</v>
      </c>
      <c r="O1848">
        <f t="shared" si="545"/>
        <v>29.4711167231602</v>
      </c>
      <c r="P1848" s="3">
        <f t="shared" si="546"/>
        <v>29.4711167231602</v>
      </c>
      <c r="Q1848" s="3">
        <f t="shared" si="547"/>
        <v>-83.950130836869661</v>
      </c>
      <c r="R1848">
        <f t="shared" si="548"/>
        <v>96.049869163130339</v>
      </c>
      <c r="S1848">
        <f t="shared" si="549"/>
        <v>0.93655478753048249</v>
      </c>
      <c r="T1848">
        <f t="shared" si="532"/>
        <v>29.4711167231602</v>
      </c>
    </row>
    <row r="1849" spans="1:20" x14ac:dyDescent="0.25">
      <c r="A1849">
        <f t="shared" si="533"/>
        <v>5906.9085600456719</v>
      </c>
      <c r="B1849">
        <f t="shared" si="550"/>
        <v>940.11369572309832</v>
      </c>
      <c r="C1849" t="str">
        <f t="shared" si="534"/>
        <v>3.13575284327093-29.4788875918202i</v>
      </c>
      <c r="D1849" t="str">
        <f t="shared" si="535"/>
        <v>3.47811919287627-16.9338234771336i</v>
      </c>
      <c r="E1849" t="str">
        <f t="shared" si="536"/>
        <v>162.469412269076+0.705351394701133i</v>
      </c>
      <c r="F1849" t="str">
        <f t="shared" si="537"/>
        <v>2.90990897419755-158.872983372359i</v>
      </c>
      <c r="G1849" t="str">
        <f t="shared" si="538"/>
        <v>0.999999678439406-0.000567063039419198i</v>
      </c>
      <c r="H1849" t="str">
        <f t="shared" si="539"/>
        <v>475.078727321396+22.4657018904048i</v>
      </c>
      <c r="I1849" t="str">
        <f t="shared" si="540"/>
        <v>33.5250037041842-510.575602724344i</v>
      </c>
      <c r="K1849" t="str">
        <f t="shared" si="541"/>
        <v>0.0105010889924683-0.00106364267536262i</v>
      </c>
      <c r="L1849" t="str">
        <f t="shared" si="542"/>
        <v>0.00025-0.500275687743832i</v>
      </c>
      <c r="M1849" t="str">
        <f t="shared" si="543"/>
        <v>0.0025-0.132425917343956i</v>
      </c>
      <c r="N1849">
        <f t="shared" si="544"/>
        <v>96.071881713162099</v>
      </c>
      <c r="O1849">
        <f t="shared" si="545"/>
        <v>29.439087082505758</v>
      </c>
      <c r="P1849" s="3">
        <f t="shared" si="546"/>
        <v>29.439087082505758</v>
      </c>
      <c r="Q1849" s="3">
        <f t="shared" si="547"/>
        <v>-83.928118286837901</v>
      </c>
      <c r="R1849">
        <f t="shared" si="548"/>
        <v>96.071881713162099</v>
      </c>
      <c r="S1849">
        <f t="shared" si="549"/>
        <v>0.94011369572309833</v>
      </c>
      <c r="T1849">
        <f t="shared" si="532"/>
        <v>29.439087082505758</v>
      </c>
    </row>
    <row r="1850" spans="1:20" x14ac:dyDescent="0.25">
      <c r="A1850">
        <f t="shared" si="533"/>
        <v>5929.3548125738453</v>
      </c>
      <c r="B1850">
        <f t="shared" si="550"/>
        <v>943.68612776684608</v>
      </c>
      <c r="C1850" t="str">
        <f t="shared" si="534"/>
        <v>3.13553425986183-29.3691987653789i</v>
      </c>
      <c r="D1850" t="str">
        <f t="shared" si="535"/>
        <v>3.47811914865834-16.8697526378978i</v>
      </c>
      <c r="E1850" t="str">
        <f t="shared" si="536"/>
        <v>162.469415072235+0.708059349873652i</v>
      </c>
      <c r="F1850" t="str">
        <f t="shared" si="537"/>
        <v>2.90990896707264-158.271563993784i</v>
      </c>
      <c r="G1850" t="str">
        <f t="shared" si="538"/>
        <v>0.999999675990903-0.000569217877575259i</v>
      </c>
      <c r="H1850" t="str">
        <f t="shared" si="539"/>
        <v>475.113042944671+22.549754359567i</v>
      </c>
      <c r="I1850" t="str">
        <f t="shared" si="540"/>
        <v>33.5242701830459-508.676240842198i</v>
      </c>
      <c r="K1850" t="str">
        <f t="shared" si="541"/>
        <v>0.0105001583146417-0.00106757523036483i</v>
      </c>
      <c r="L1850" t="str">
        <f t="shared" si="542"/>
        <v>0.00025-0.49838183676413i</v>
      </c>
      <c r="M1850" t="str">
        <f t="shared" si="543"/>
        <v>0.0025-0.131924603849329i</v>
      </c>
      <c r="N1850">
        <f t="shared" si="544"/>
        <v>96.093967159290472</v>
      </c>
      <c r="O1850">
        <f t="shared" si="545"/>
        <v>29.407064030177168</v>
      </c>
      <c r="P1850" s="3">
        <f t="shared" si="546"/>
        <v>29.407064030177168</v>
      </c>
      <c r="Q1850" s="3">
        <f t="shared" si="547"/>
        <v>-83.906032840709528</v>
      </c>
      <c r="R1850">
        <f t="shared" si="548"/>
        <v>96.093967159290472</v>
      </c>
      <c r="S1850">
        <f t="shared" si="549"/>
        <v>0.94368612776684613</v>
      </c>
      <c r="T1850">
        <f t="shared" si="532"/>
        <v>29.407064030177168</v>
      </c>
    </row>
    <row r="1851" spans="1:20" x14ac:dyDescent="0.25">
      <c r="A1851">
        <f t="shared" si="533"/>
        <v>5951.8863608616257</v>
      </c>
      <c r="B1851">
        <f t="shared" si="550"/>
        <v>947.27213505236011</v>
      </c>
      <c r="C1851" t="str">
        <f t="shared" si="534"/>
        <v>3.1353140590612-29.2599320328956i</v>
      </c>
      <c r="D1851" t="str">
        <f t="shared" si="535"/>
        <v>3.47811910410372-16.8059244757164i</v>
      </c>
      <c r="E1851" t="str">
        <f t="shared" si="536"/>
        <v>162.469417953277+0.710777904472769i</v>
      </c>
      <c r="F1851" t="str">
        <f t="shared" si="537"/>
        <v>2.90990895989344-157.672421404792i</v>
      </c>
      <c r="G1851" t="str">
        <f t="shared" si="538"/>
        <v>0.999999673523756-0.000571380904100363i</v>
      </c>
      <c r="H1851" t="str">
        <f t="shared" si="539"/>
        <v>475.14762173701+22.6341108971023i</v>
      </c>
      <c r="I1851" t="str">
        <f t="shared" si="540"/>
        <v>33.523530838035-506.78419884611i</v>
      </c>
      <c r="K1851" t="str">
        <f t="shared" si="541"/>
        <v>0.0104992207437435-0.00107152150127615i</v>
      </c>
      <c r="L1851" t="str">
        <f t="shared" si="542"/>
        <v>0.00025-0.496495155174468i</v>
      </c>
      <c r="M1851" t="str">
        <f t="shared" si="543"/>
        <v>0.0025-0.131425188134418i</v>
      </c>
      <c r="N1851">
        <f t="shared" si="544"/>
        <v>96.116125663375044</v>
      </c>
      <c r="O1851">
        <f t="shared" si="545"/>
        <v>29.375047610899806</v>
      </c>
      <c r="P1851" s="3">
        <f t="shared" si="546"/>
        <v>29.375047610899806</v>
      </c>
      <c r="Q1851" s="3">
        <f t="shared" si="547"/>
        <v>-83.883874336624956</v>
      </c>
      <c r="R1851">
        <f t="shared" si="548"/>
        <v>96.116125663375044</v>
      </c>
      <c r="S1851">
        <f t="shared" si="549"/>
        <v>0.94727213505236008</v>
      </c>
      <c r="T1851">
        <f t="shared" si="532"/>
        <v>29.375047610899806</v>
      </c>
    </row>
    <row r="1852" spans="1:20" x14ac:dyDescent="0.25">
      <c r="A1852">
        <f t="shared" si="533"/>
        <v>5974.5035290329006</v>
      </c>
      <c r="B1852">
        <f t="shared" si="550"/>
        <v>950.87176916555916</v>
      </c>
      <c r="C1852" t="str">
        <f t="shared" si="534"/>
        <v>3.13509222925684-29.1510858181763i</v>
      </c>
      <c r="D1852" t="str">
        <f t="shared" si="535"/>
        <v>3.47811905920986-16.7423380724i</v>
      </c>
      <c r="E1852" t="str">
        <f t="shared" si="536"/>
        <v>162.469420913644+0.713507102185271i</v>
      </c>
      <c r="F1852" t="str">
        <f t="shared" si="537"/>
        <v>2.90990895265961-157.075546986517i</v>
      </c>
      <c r="G1852" t="str">
        <f t="shared" si="538"/>
        <v>0.999999671037823-0.000573552150110133i</v>
      </c>
      <c r="H1852" t="str">
        <f t="shared" si="539"/>
        <v>475.182465730808+22.7187724780669i</v>
      </c>
      <c r="I1852" t="str">
        <f t="shared" si="540"/>
        <v>33.522785621126-504.899449545933i</v>
      </c>
      <c r="K1852" t="str">
        <f t="shared" si="541"/>
        <v>0.0104982762301842-0.00107548152659639i</v>
      </c>
      <c r="L1852" t="str">
        <f t="shared" si="542"/>
        <v>0.00025-0.494615615834297i</v>
      </c>
      <c r="M1852" t="str">
        <f t="shared" si="543"/>
        <v>0.0025-0.130927663014961i</v>
      </c>
      <c r="N1852">
        <f t="shared" si="544"/>
        <v>96.138357386716223</v>
      </c>
      <c r="O1852">
        <f t="shared" si="545"/>
        <v>29.343037869662613</v>
      </c>
      <c r="P1852" s="3">
        <f t="shared" si="546"/>
        <v>29.343037869662613</v>
      </c>
      <c r="Q1852" s="3">
        <f t="shared" si="547"/>
        <v>-83.861642613283777</v>
      </c>
      <c r="R1852">
        <f t="shared" si="548"/>
        <v>96.138357386716223</v>
      </c>
      <c r="S1852">
        <f t="shared" si="549"/>
        <v>0.95087176916555916</v>
      </c>
      <c r="T1852">
        <f t="shared" si="532"/>
        <v>29.343037869662613</v>
      </c>
    </row>
    <row r="1853" spans="1:20" x14ac:dyDescent="0.25">
      <c r="A1853">
        <f t="shared" si="533"/>
        <v>5997.206642443226</v>
      </c>
      <c r="B1853">
        <f t="shared" si="550"/>
        <v>954.48508188838832</v>
      </c>
      <c r="C1853" t="str">
        <f t="shared" si="534"/>
        <v>3.13486875875821-29.042658551027i</v>
      </c>
      <c r="D1853" t="str">
        <f t="shared" si="535"/>
        <v>3.47811901397414-16.6789925132365i</v>
      </c>
      <c r="E1853" t="str">
        <f t="shared" si="536"/>
        <v>162.469423954799+0.716246986900593i</v>
      </c>
      <c r="F1853" t="str">
        <f t="shared" si="537"/>
        <v>2.90990894537069-156.480932152719i</v>
      </c>
      <c r="G1853" t="str">
        <f t="shared" si="538"/>
        <v>0.999999668532961-0.000575731646838422i</v>
      </c>
      <c r="H1853" t="str">
        <f t="shared" si="539"/>
        <v>475.217576974384+22.8037400790645i</v>
      </c>
      <c r="I1853" t="str">
        <f t="shared" si="540"/>
        <v>33.5220344838732-503.021965856751i</v>
      </c>
      <c r="K1853" t="str">
        <f t="shared" si="541"/>
        <v>0.0104973247240393-0.00107945534482385i</v>
      </c>
      <c r="L1853" t="str">
        <f t="shared" si="542"/>
        <v>0.00025-0.492743191705814i</v>
      </c>
      <c r="M1853" t="str">
        <f t="shared" si="543"/>
        <v>0.0025-0.130432021333892i</v>
      </c>
      <c r="N1853">
        <f t="shared" si="544"/>
        <v>96.160662490041616</v>
      </c>
      <c r="O1853">
        <f t="shared" si="545"/>
        <v>29.311034851717963</v>
      </c>
      <c r="P1853" s="3">
        <f t="shared" si="546"/>
        <v>29.311034851717963</v>
      </c>
      <c r="Q1853" s="3">
        <f t="shared" si="547"/>
        <v>-83.839337509958384</v>
      </c>
      <c r="R1853">
        <f t="shared" si="548"/>
        <v>96.160662490041616</v>
      </c>
      <c r="S1853">
        <f t="shared" si="549"/>
        <v>0.95448508188838832</v>
      </c>
      <c r="T1853">
        <f t="shared" si="532"/>
        <v>29.311034851717963</v>
      </c>
    </row>
    <row r="1854" spans="1:20" x14ac:dyDescent="0.25">
      <c r="A1854">
        <f t="shared" si="533"/>
        <v>6019.9960276845104</v>
      </c>
      <c r="B1854">
        <f t="shared" si="550"/>
        <v>958.11212519956428</v>
      </c>
      <c r="C1854" t="str">
        <f t="shared" si="534"/>
        <v>3.13464363579648-28.9346486672333i</v>
      </c>
      <c r="D1854" t="str">
        <f t="shared" si="535"/>
        <v>3.47811896839399-16.615886886979i</v>
      </c>
      <c r="E1854" t="str">
        <f t="shared" si="536"/>
        <v>162.469427078226+0.71899760271199i</v>
      </c>
      <c r="F1854" t="str">
        <f t="shared" si="537"/>
        <v>2.90990893802626-155.888568349665i</v>
      </c>
      <c r="G1854" t="str">
        <f t="shared" si="538"/>
        <v>0.999999666009026-0.000577919425637777i</v>
      </c>
      <c r="H1854" t="str">
        <f t="shared" si="539"/>
        <v>475.252957532082+22.8890146782215i</v>
      </c>
      <c r="I1854" t="str">
        <f t="shared" si="540"/>
        <v>33.5212773774024-501.15172079848i</v>
      </c>
      <c r="K1854" t="str">
        <f t="shared" si="541"/>
        <v>0.0104963661750479-0.00108344299445373i</v>
      </c>
      <c r="L1854" t="str">
        <f t="shared" si="542"/>
        <v>0.00025-0.49087785585357i</v>
      </c>
      <c r="M1854" t="str">
        <f t="shared" si="543"/>
        <v>0.0025-0.129938255961239i</v>
      </c>
      <c r="N1854">
        <f t="shared" si="544"/>
        <v>96.183041133493361</v>
      </c>
      <c r="O1854">
        <f t="shared" si="545"/>
        <v>29.279038602583384</v>
      </c>
      <c r="P1854" s="3">
        <f t="shared" si="546"/>
        <v>29.279038602583384</v>
      </c>
      <c r="Q1854" s="3">
        <f t="shared" si="547"/>
        <v>-83.816958866506639</v>
      </c>
      <c r="R1854">
        <f t="shared" si="548"/>
        <v>96.183041133493361</v>
      </c>
      <c r="S1854">
        <f t="shared" si="549"/>
        <v>0.95811212519956424</v>
      </c>
      <c r="T1854">
        <f t="shared" si="532"/>
        <v>29.279038602583384</v>
      </c>
    </row>
    <row r="1855" spans="1:20" x14ac:dyDescent="0.25">
      <c r="A1855">
        <f t="shared" si="533"/>
        <v>6042.8720125897116</v>
      </c>
      <c r="B1855">
        <f t="shared" si="550"/>
        <v>961.75295127532263</v>
      </c>
      <c r="C1855" t="str">
        <f t="shared" si="534"/>
        <v>3.13441684852381-28.8270546085369i</v>
      </c>
      <c r="D1855" t="str">
        <f t="shared" si="535"/>
        <v>3.47811892246677-16.5530202858319i</v>
      </c>
      <c r="E1855" t="str">
        <f t="shared" si="536"/>
        <v>162.469430285436+0.721758993917568i</v>
      </c>
      <c r="F1855" t="str">
        <f t="shared" si="537"/>
        <v>2.90990893062591-155.298447056002i</v>
      </c>
      <c r="G1855" t="str">
        <f t="shared" si="538"/>
        <v>0.999999663465873-0.000580115517979877i</v>
      </c>
      <c r="H1855" t="str">
        <f t="shared" si="539"/>
        <v>475.288609484408+22.9745972551689i</v>
      </c>
      <c r="I1855" t="str">
        <f t="shared" si="540"/>
        <v>33.5205142524098-499.28868749548i</v>
      </c>
      <c r="K1855" t="str">
        <f t="shared" si="541"/>
        <v>0.0104954005326106-0.00108744451397661i</v>
      </c>
      <c r="L1855" t="str">
        <f t="shared" si="542"/>
        <v>0.00025-0.489019581444083i</v>
      </c>
      <c r="M1855" t="str">
        <f t="shared" si="543"/>
        <v>0.0025-0.129446359794022i</v>
      </c>
      <c r="N1855">
        <f t="shared" si="544"/>
        <v>96.205493476614322</v>
      </c>
      <c r="O1855">
        <f t="shared" si="545"/>
        <v>29.247049168042366</v>
      </c>
      <c r="P1855" s="3">
        <f t="shared" si="546"/>
        <v>29.247049168042366</v>
      </c>
      <c r="Q1855" s="3">
        <f t="shared" si="547"/>
        <v>-83.794506523385678</v>
      </c>
      <c r="R1855">
        <f t="shared" si="548"/>
        <v>96.205493476614322</v>
      </c>
      <c r="S1855">
        <f t="shared" si="549"/>
        <v>0.96175295127532268</v>
      </c>
      <c r="T1855">
        <f t="shared" si="532"/>
        <v>29.247049168042366</v>
      </c>
    </row>
    <row r="1856" spans="1:20" x14ac:dyDescent="0.25">
      <c r="A1856">
        <f t="shared" si="533"/>
        <v>6065.8349262375523</v>
      </c>
      <c r="B1856">
        <f t="shared" si="550"/>
        <v>965.40761249016884</v>
      </c>
      <c r="C1856" t="str">
        <f t="shared" si="534"/>
        <v>3.13418838501304-28.7198748226107i</v>
      </c>
      <c r="D1856" t="str">
        <f t="shared" si="535"/>
        <v>3.47811887618983-16.4903918054378i</v>
      </c>
      <c r="E1856" t="str">
        <f t="shared" si="536"/>
        <v>162.469433577962+0.72453120502154i</v>
      </c>
      <c r="F1856" t="str">
        <f t="shared" si="537"/>
        <v>2.90990892316921-154.710559782637i</v>
      </c>
      <c r="G1856" t="str">
        <f t="shared" si="538"/>
        <v>0.999999660903355-0.000582319955455995i</v>
      </c>
      <c r="H1856" t="str">
        <f t="shared" si="539"/>
        <v>475.324534928174+23.0604887910186i</v>
      </c>
      <c r="I1856" t="str">
        <f t="shared" si="540"/>
        <v>33.5197450591559-497.432839176192i</v>
      </c>
      <c r="K1856" t="str">
        <f t="shared" si="541"/>
        <v>0.0104944277457873-0.00109145994187679i</v>
      </c>
      <c r="L1856" t="str">
        <f t="shared" si="542"/>
        <v>0.00025-0.48716834174545i</v>
      </c>
      <c r="M1856" t="str">
        <f t="shared" si="543"/>
        <v>0.0025-0.128956325756149i</v>
      </c>
      <c r="N1856">
        <f t="shared" si="544"/>
        <v>96.228019678335443</v>
      </c>
      <c r="O1856">
        <f t="shared" si="545"/>
        <v>29.21506659414468</v>
      </c>
      <c r="P1856" s="3">
        <f t="shared" si="546"/>
        <v>29.21506659414468</v>
      </c>
      <c r="Q1856" s="3">
        <f t="shared" si="547"/>
        <v>-83.771980321664557</v>
      </c>
      <c r="R1856">
        <f t="shared" si="548"/>
        <v>96.228019678335443</v>
      </c>
      <c r="S1856">
        <f t="shared" si="549"/>
        <v>0.96540761249016882</v>
      </c>
      <c r="T1856">
        <f t="shared" si="532"/>
        <v>29.21506659414468</v>
      </c>
    </row>
    <row r="1857" spans="1:20" x14ac:dyDescent="0.25">
      <c r="A1857">
        <f t="shared" si="533"/>
        <v>6088.8850989572557</v>
      </c>
      <c r="B1857">
        <f t="shared" si="550"/>
        <v>969.07616141763151</v>
      </c>
      <c r="C1857" t="str">
        <f t="shared" si="534"/>
        <v>3.13395823325738-28.6131077630404i</v>
      </c>
      <c r="D1857" t="str">
        <f t="shared" si="535"/>
        <v>3.47811882956053-16.4280005448652i</v>
      </c>
      <c r="E1857" t="str">
        <f t="shared" si="536"/>
        <v>162.469436957367+0.727314280735129i</v>
      </c>
      <c r="F1857" t="str">
        <f t="shared" si="537"/>
        <v>2.90990891565575-154.124898072615i</v>
      </c>
      <c r="G1857" t="str">
        <f t="shared" si="538"/>
        <v>0.999999658321324-0.000584532769777446i</v>
      </c>
      <c r="H1857" t="str">
        <f t="shared" si="539"/>
        <v>475.360735976597+23.1466902683415i</v>
      </c>
      <c r="I1857" t="str">
        <f t="shared" si="540"/>
        <v>33.5189697474611-495.584149172726i</v>
      </c>
      <c r="K1857" t="str">
        <f t="shared" si="541"/>
        <v>0.0104934477632959-0.00109548931663074i</v>
      </c>
      <c r="L1857" t="str">
        <f t="shared" si="542"/>
        <v>0.00025-0.485324110126967i</v>
      </c>
      <c r="M1857" t="str">
        <f t="shared" si="543"/>
        <v>0.0025-0.128468146798315i</v>
      </c>
      <c r="N1857">
        <f t="shared" si="544"/>
        <v>96.250619896961439</v>
      </c>
      <c r="O1857">
        <f t="shared" si="545"/>
        <v>29.183090927208603</v>
      </c>
      <c r="P1857" s="3">
        <f t="shared" si="546"/>
        <v>29.183090927208603</v>
      </c>
      <c r="Q1857" s="3">
        <f t="shared" si="547"/>
        <v>-83.749380103038561</v>
      </c>
      <c r="R1857">
        <f t="shared" si="548"/>
        <v>96.250619896961439</v>
      </c>
      <c r="S1857">
        <f t="shared" si="549"/>
        <v>0.96907616141763153</v>
      </c>
      <c r="T1857">
        <f t="shared" si="532"/>
        <v>29.183090927208603</v>
      </c>
    </row>
    <row r="1858" spans="1:20" x14ac:dyDescent="0.25">
      <c r="A1858">
        <f t="shared" si="533"/>
        <v>6112.0228623332923</v>
      </c>
      <c r="B1858">
        <f t="shared" si="550"/>
        <v>972.75865083101849</v>
      </c>
      <c r="C1858" t="str">
        <f t="shared" si="534"/>
        <v>3.13372638116948-28.5067518892959i</v>
      </c>
      <c r="D1858" t="str">
        <f t="shared" si="535"/>
        <v>3.47811878257617-16.3658456065948i</v>
      </c>
      <c r="E1858" t="str">
        <f t="shared" si="536"/>
        <v>162.469440425234+0.730108265978306i</v>
      </c>
      <c r="F1858" t="str">
        <f t="shared" si="537"/>
        <v>2.90990890808506-153.541453500995i</v>
      </c>
      <c r="G1858" t="str">
        <f t="shared" si="538"/>
        <v>0.999999655719634-0.000586753992776047i</v>
      </c>
      <c r="H1858" t="str">
        <f t="shared" si="539"/>
        <v>475.397214759478+23.2332026711478i</v>
      </c>
      <c r="I1858" t="str">
        <f t="shared" si="540"/>
        <v>33.5181882667042-493.742590920524i</v>
      </c>
      <c r="K1858" t="str">
        <f t="shared" si="541"/>
        <v>0.0104924605335094-0.00109953267670543i</v>
      </c>
      <c r="L1858" t="str">
        <f t="shared" si="542"/>
        <v>0.00025-0.483486860058744i</v>
      </c>
      <c r="M1858" t="str">
        <f t="shared" si="543"/>
        <v>0.0025-0.127981815897903i</v>
      </c>
      <c r="N1858">
        <f t="shared" si="544"/>
        <v>96.273294290157381</v>
      </c>
      <c r="O1858">
        <f t="shared" si="545"/>
        <v>29.151122213820109</v>
      </c>
      <c r="P1858" s="3">
        <f t="shared" si="546"/>
        <v>29.151122213820109</v>
      </c>
      <c r="Q1858" s="3">
        <f t="shared" si="547"/>
        <v>-83.726705709842619</v>
      </c>
      <c r="R1858">
        <f t="shared" si="548"/>
        <v>96.273294290157381</v>
      </c>
      <c r="S1858">
        <f t="shared" si="549"/>
        <v>0.97275865083101853</v>
      </c>
      <c r="T1858">
        <f t="shared" si="532"/>
        <v>29.151122213820109</v>
      </c>
    </row>
    <row r="1859" spans="1:20" x14ac:dyDescent="0.25">
      <c r="A1859">
        <f t="shared" si="533"/>
        <v>6135.2485492101596</v>
      </c>
      <c r="B1859">
        <f t="shared" si="550"/>
        <v>976.45513370417643</v>
      </c>
      <c r="C1859" t="str">
        <f t="shared" si="534"/>
        <v>3.13349281658159-28.4008056667132i</v>
      </c>
      <c r="D1859" t="str">
        <f t="shared" si="535"/>
        <v>3.47811873523406-16.3039260965068i</v>
      </c>
      <c r="E1859" t="str">
        <f t="shared" si="536"/>
        <v>162.469443983172+0.732913205880414i</v>
      </c>
      <c r="F1859" t="str">
        <f t="shared" si="537"/>
        <v>2.90990890045671-152.960217674731i</v>
      </c>
      <c r="G1859" t="str">
        <f t="shared" si="538"/>
        <v>0.999999653098132-0.000588983656404574i</v>
      </c>
      <c r="H1859" t="str">
        <f t="shared" si="539"/>
        <v>475.433973423282+23.3200269848597i</v>
      </c>
      <c r="I1859" t="str">
        <f t="shared" si="540"/>
        <v>33.5174005658133-491.908137957931i</v>
      </c>
      <c r="K1859" t="str">
        <f t="shared" si="541"/>
        <v>0.010491466004455-0.00110359006055669i</v>
      </c>
      <c r="L1859" t="str">
        <f t="shared" si="542"/>
        <v>0.00025-0.481656565111321i</v>
      </c>
      <c r="M1859" t="str">
        <f t="shared" si="543"/>
        <v>0.0025-0.127497326058879i</v>
      </c>
      <c r="N1859">
        <f t="shared" si="544"/>
        <v>96.296043014935208</v>
      </c>
      <c r="O1859">
        <f t="shared" si="545"/>
        <v>29.119160500835129</v>
      </c>
      <c r="P1859" s="3">
        <f t="shared" si="546"/>
        <v>29.119160500835129</v>
      </c>
      <c r="Q1859" s="3">
        <f t="shared" si="547"/>
        <v>-83.703956985064792</v>
      </c>
      <c r="R1859">
        <f t="shared" si="548"/>
        <v>96.296043014935208</v>
      </c>
      <c r="S1859">
        <f t="shared" si="549"/>
        <v>0.97645513370417647</v>
      </c>
      <c r="T1859">
        <f t="shared" si="532"/>
        <v>29.119160500835129</v>
      </c>
    </row>
    <row r="1860" spans="1:20" x14ac:dyDescent="0.25">
      <c r="A1860">
        <f t="shared" si="533"/>
        <v>6158.5624936971581</v>
      </c>
      <c r="B1860">
        <f t="shared" si="550"/>
        <v>980.1656632122523</v>
      </c>
      <c r="C1860" t="str">
        <f t="shared" si="534"/>
        <v>3.13325752724463-28.2952675664701i</v>
      </c>
      <c r="D1860" t="str">
        <f t="shared" si="535"/>
        <v>3.47811868753147-16.2422411238684i</v>
      </c>
      <c r="E1860" t="str">
        <f t="shared" si="536"/>
        <v>162.469447632821+0.735729145781625i</v>
      </c>
      <c r="F1860" t="str">
        <f t="shared" si="537"/>
        <v>2.90990889277031-152.38118223255i</v>
      </c>
      <c r="G1860" t="str">
        <f t="shared" si="538"/>
        <v>0.99999965045667-0.00059122179273722i</v>
      </c>
      <c r="H1860" t="str">
        <f t="shared" si="539"/>
        <v>475.471014131321+23.4071641962922i</v>
      </c>
      <c r="I1860" t="str">
        <f t="shared" si="540"/>
        <v>33.5166065932662-490.080763925864i</v>
      </c>
      <c r="K1860" t="str">
        <f t="shared" si="541"/>
        <v>0.0104904641238112-0.00110766150662752i</v>
      </c>
      <c r="L1860" t="str">
        <f t="shared" si="542"/>
        <v>0.00025-0.479833198955291i</v>
      </c>
      <c r="M1860" t="str">
        <f t="shared" si="543"/>
        <v>0.0025-0.127014670311695i</v>
      </c>
      <c r="N1860">
        <f t="shared" si="544"/>
        <v>96.318866227639049</v>
      </c>
      <c r="O1860">
        <f t="shared" si="545"/>
        <v>29.087205835379915</v>
      </c>
      <c r="P1860" s="3">
        <f t="shared" si="546"/>
        <v>29.087205835379915</v>
      </c>
      <c r="Q1860" s="3">
        <f t="shared" si="547"/>
        <v>-83.681133772360951</v>
      </c>
      <c r="R1860">
        <f t="shared" si="548"/>
        <v>96.318866227639049</v>
      </c>
      <c r="S1860">
        <f t="shared" si="549"/>
        <v>0.98016566321225229</v>
      </c>
      <c r="T1860">
        <f t="shared" si="532"/>
        <v>29.087205835379915</v>
      </c>
    </row>
    <row r="1861" spans="1:20" x14ac:dyDescent="0.25">
      <c r="A1861">
        <f t="shared" si="533"/>
        <v>6181.9650311732075</v>
      </c>
      <c r="B1861">
        <f t="shared" si="550"/>
        <v>983.89029273245887</v>
      </c>
      <c r="C1861" t="str">
        <f t="shared" si="534"/>
        <v>3.13302050082791-28.1901360655631i</v>
      </c>
      <c r="D1861" t="str">
        <f t="shared" si="535"/>
        <v>3.47811863946563-16.1807898013205i</v>
      </c>
      <c r="E1861" t="str">
        <f t="shared" si="536"/>
        <v>162.469451375842+0.738556131234102i</v>
      </c>
      <c r="F1861" t="str">
        <f t="shared" si="537"/>
        <v>2.90990888502536-151.804338844834i</v>
      </c>
      <c r="G1861" t="str">
        <f t="shared" si="538"/>
        <v>0.999999647795094-0.00059346843397006i</v>
      </c>
      <c r="H1861" t="str">
        <f t="shared" si="539"/>
        <v>475.508339063855+23.4946152936274i</v>
      </c>
      <c r="I1861" t="str">
        <f t="shared" si="540"/>
        <v>33.5158062970837-488.260442567412i</v>
      </c>
      <c r="K1861" t="str">
        <f t="shared" si="541"/>
        <v>0.0104894548389065-0.00111174705334642i</v>
      </c>
      <c r="L1861" t="str">
        <f t="shared" si="542"/>
        <v>0.00025-0.478016735360921i</v>
      </c>
      <c r="M1861" t="str">
        <f t="shared" si="543"/>
        <v>0.0025-0.126533841713185i</v>
      </c>
      <c r="N1861">
        <f t="shared" si="544"/>
        <v>96.341764083931665</v>
      </c>
      <c r="O1861">
        <f t="shared" si="545"/>
        <v>29.055258264851766</v>
      </c>
      <c r="P1861" s="3">
        <f t="shared" si="546"/>
        <v>29.055258264851766</v>
      </c>
      <c r="Q1861" s="3">
        <f t="shared" si="547"/>
        <v>-83.658235916068335</v>
      </c>
      <c r="R1861">
        <f t="shared" si="548"/>
        <v>96.341764083931665</v>
      </c>
      <c r="S1861">
        <f t="shared" si="549"/>
        <v>0.98389029273245887</v>
      </c>
      <c r="T1861">
        <f t="shared" si="532"/>
        <v>29.055258264851766</v>
      </c>
    </row>
    <row r="1862" spans="1:20" x14ac:dyDescent="0.25">
      <c r="A1862">
        <f t="shared" si="533"/>
        <v>6205.4564982916654</v>
      </c>
      <c r="B1862">
        <f t="shared" si="550"/>
        <v>987.62907584484219</v>
      </c>
      <c r="C1862" t="str">
        <f t="shared" si="534"/>
        <v>3.13278172491887-28.0854096467869i</v>
      </c>
      <c r="D1862" t="str">
        <f t="shared" si="535"/>
        <v>3.47811859103381-16.1195712448652i</v>
      </c>
      <c r="E1862" t="str">
        <f t="shared" si="536"/>
        <v>162.469455213926+0.74139420800313i</v>
      </c>
      <c r="F1862" t="str">
        <f t="shared" si="537"/>
        <v>2.90990887722144-151.229679213497i</v>
      </c>
      <c r="G1862" t="str">
        <f t="shared" si="538"/>
        <v>0.999999645113252-0.000595723612421509i</v>
      </c>
      <c r="H1862" t="str">
        <f t="shared" si="539"/>
        <v>475.545950418235+23.5823812663902i</v>
      </c>
      <c r="I1862" t="str">
        <f t="shared" si="540"/>
        <v>33.5149996248247-486.447147727455i</v>
      </c>
      <c r="K1862" t="str">
        <f t="shared" si="541"/>
        <v>0.0104884380967173-0.00111584673912565i</v>
      </c>
      <c r="L1862" t="str">
        <f t="shared" si="542"/>
        <v>0.00025-0.476207148197768i</v>
      </c>
      <c r="M1862" t="str">
        <f t="shared" si="543"/>
        <v>0.0025-0.126054833346468i</v>
      </c>
      <c r="N1862">
        <f t="shared" si="544"/>
        <v>96.364736738780195</v>
      </c>
      <c r="O1862">
        <f t="shared" si="545"/>
        <v>29.023317836920501</v>
      </c>
      <c r="P1862" s="3">
        <f t="shared" si="546"/>
        <v>29.023317836920501</v>
      </c>
      <c r="Q1862" s="3">
        <f t="shared" si="547"/>
        <v>-83.635263261219805</v>
      </c>
      <c r="R1862">
        <f t="shared" si="548"/>
        <v>96.364736738780195</v>
      </c>
      <c r="S1862">
        <f t="shared" si="549"/>
        <v>0.98762907584484216</v>
      </c>
      <c r="T1862">
        <f t="shared" si="532"/>
        <v>29.023317836920501</v>
      </c>
    </row>
    <row r="1863" spans="1:20" x14ac:dyDescent="0.25">
      <c r="A1863">
        <f t="shared" si="533"/>
        <v>6229.0372329851743</v>
      </c>
      <c r="B1863">
        <f t="shared" si="550"/>
        <v>991.38206633305265</v>
      </c>
      <c r="C1863" t="str">
        <f t="shared" si="534"/>
        <v>3.13254118702235-27.9810867987095i</v>
      </c>
      <c r="D1863" t="str">
        <f t="shared" si="535"/>
        <v>3.47811854223322-16.058584573853i</v>
      </c>
      <c r="E1863" t="str">
        <f t="shared" si="536"/>
        <v>162.469459148792+0.744243422068523i</v>
      </c>
      <c r="F1863" t="str">
        <f t="shared" si="537"/>
        <v>2.9099088693581-150.657195071866i</v>
      </c>
      <c r="G1863" t="str">
        <f t="shared" si="538"/>
        <v>0.999999642410989-0.000597987360532791i</v>
      </c>
      <c r="H1863" t="str">
        <f t="shared" si="539"/>
        <v>475.583850409063+23.6704631054237i</v>
      </c>
      <c r="I1863" t="str">
        <f t="shared" si="540"/>
        <v>33.5141865235821-484.64085335232i</v>
      </c>
      <c r="K1863" t="str">
        <f t="shared" si="541"/>
        <v>0.0104874138438655-0.00111996060235945i</v>
      </c>
      <c r="L1863" t="str">
        <f t="shared" si="542"/>
        <v>0.00025-0.474404411434319i</v>
      </c>
      <c r="M1863" t="str">
        <f t="shared" si="543"/>
        <v>0.0025-0.125577638320849i</v>
      </c>
      <c r="N1863">
        <f t="shared" si="544"/>
        <v>96.387784346441677</v>
      </c>
      <c r="O1863">
        <f t="shared" si="545"/>
        <v>28.991384599528548</v>
      </c>
      <c r="P1863" s="3">
        <f t="shared" si="546"/>
        <v>28.991384599528548</v>
      </c>
      <c r="Q1863" s="3">
        <f t="shared" si="547"/>
        <v>-83.612215653558323</v>
      </c>
      <c r="R1863">
        <f t="shared" si="548"/>
        <v>96.387784346441677</v>
      </c>
      <c r="S1863">
        <f t="shared" si="549"/>
        <v>0.9913820663330527</v>
      </c>
      <c r="T1863">
        <f t="shared" si="532"/>
        <v>28.991384599528548</v>
      </c>
    </row>
    <row r="1864" spans="1:20" x14ac:dyDescent="0.25">
      <c r="A1864">
        <f t="shared" si="533"/>
        <v>6252.707574470518</v>
      </c>
      <c r="B1864">
        <f t="shared" si="550"/>
        <v>995.14931818511832</v>
      </c>
      <c r="C1864" t="str">
        <f t="shared" si="534"/>
        <v>3.13229887456015-27.8771660156514i</v>
      </c>
      <c r="D1864" t="str">
        <f t="shared" si="535"/>
        <v>3.47811849306103-15.9978289109701i</v>
      </c>
      <c r="E1864" t="str">
        <f t="shared" si="536"/>
        <v>162.469463182182+0.747103819625633i</v>
      </c>
      <c r="F1864" t="str">
        <f t="shared" si="537"/>
        <v>2.90990886143489-150.086878184566i</v>
      </c>
      <c r="G1864" t="str">
        <f t="shared" si="538"/>
        <v>0.99999963968815-0.000600259710868405i</v>
      </c>
      <c r="H1864" t="str">
        <f t="shared" si="539"/>
        <v>475.622041268297+23.7588618028649i</v>
      </c>
      <c r="I1864" t="str">
        <f t="shared" si="540"/>
        <v>33.5133669399792-482.841533489383i</v>
      </c>
      <c r="K1864" t="str">
        <f t="shared" si="541"/>
        <v>0.0104863820266172-0.00112408868142236i</v>
      </c>
      <c r="L1864" t="str">
        <f t="shared" si="542"/>
        <v>0.00025-0.472608499137596i</v>
      </c>
      <c r="M1864" t="str">
        <f t="shared" si="543"/>
        <v>0.0025-0.125102249771716i</v>
      </c>
      <c r="N1864">
        <f t="shared" si="544"/>
        <v>96.410907060448366</v>
      </c>
      <c r="O1864">
        <f t="shared" si="545"/>
        <v>28.959458600892226</v>
      </c>
      <c r="P1864" s="3">
        <f t="shared" si="546"/>
        <v>28.959458600892226</v>
      </c>
      <c r="Q1864" s="3">
        <f t="shared" si="547"/>
        <v>-83.589092939551634</v>
      </c>
      <c r="R1864">
        <f t="shared" si="548"/>
        <v>96.410907060448366</v>
      </c>
      <c r="S1864">
        <f t="shared" si="549"/>
        <v>0.99514931818511831</v>
      </c>
      <c r="T1864">
        <f t="shared" si="532"/>
        <v>28.959458600892226</v>
      </c>
    </row>
    <row r="1865" spans="1:20" x14ac:dyDescent="0.25">
      <c r="A1865">
        <f t="shared" si="533"/>
        <v>6276.467863253506</v>
      </c>
      <c r="B1865">
        <f t="shared" si="550"/>
        <v>998.93088559422176</v>
      </c>
      <c r="C1865" t="str">
        <f t="shared" si="534"/>
        <v>3.13205477487083-27.7736457976637i</v>
      </c>
      <c r="D1865" t="str">
        <f t="shared" si="535"/>
        <v>3.47811844351443-15.937303382226i</v>
      </c>
      <c r="E1865" t="str">
        <f t="shared" si="536"/>
        <v>162.469467315871+0.74997544708672i</v>
      </c>
      <c r="F1865" t="str">
        <f t="shared" si="537"/>
        <v>2.90990885345133-149.518720347396i</v>
      </c>
      <c r="G1865" t="str">
        <f t="shared" si="538"/>
        <v>0.999999636944578-0.000602540696116591i</v>
      </c>
      <c r="H1865" t="str">
        <f t="shared" si="539"/>
        <v>475.660525245421+23.8475783521167i</v>
      </c>
      <c r="I1865" t="str">
        <f t="shared" si="540"/>
        <v>33.5125408201625-481.049162286716i</v>
      </c>
      <c r="K1865" t="str">
        <f t="shared" si="541"/>
        <v>0.0104853425908801-0.00112823101466732i</v>
      </c>
      <c r="L1865" t="str">
        <f t="shared" si="542"/>
        <v>0.00025-0.470819385472798i</v>
      </c>
      <c r="M1865" t="str">
        <f t="shared" si="543"/>
        <v>0.0025-0.124628660860447i</v>
      </c>
      <c r="N1865">
        <f t="shared" si="544"/>
        <v>96.434105033593454</v>
      </c>
      <c r="O1865">
        <f t="shared" si="545"/>
        <v>28.927539889502761</v>
      </c>
      <c r="P1865" s="3">
        <f t="shared" si="546"/>
        <v>28.927539889502761</v>
      </c>
      <c r="Q1865" s="3">
        <f t="shared" si="547"/>
        <v>-83.565894966406546</v>
      </c>
      <c r="R1865">
        <f t="shared" si="548"/>
        <v>96.434105033593454</v>
      </c>
      <c r="S1865">
        <f t="shared" si="549"/>
        <v>0.99893088559422172</v>
      </c>
      <c r="T1865">
        <f t="shared" si="532"/>
        <v>28.927539889502761</v>
      </c>
    </row>
    <row r="1866" spans="1:20" x14ac:dyDescent="0.25">
      <c r="A1866">
        <f t="shared" si="533"/>
        <v>6300.3184411338698</v>
      </c>
      <c r="B1866">
        <f t="shared" si="550"/>
        <v>1002.7268229594798</v>
      </c>
      <c r="C1866" t="str">
        <f t="shared" si="534"/>
        <v>3.13180887520888-27.6705246505049i</v>
      </c>
      <c r="D1866" t="str">
        <f t="shared" si="535"/>
        <v>3.47811839359055-15.8770071169405i</v>
      </c>
      <c r="E1866" t="str">
        <f t="shared" si="536"/>
        <v>162.46947155166+0.752858351082082i</v>
      </c>
      <c r="F1866" t="str">
        <f t="shared" si="537"/>
        <v>2.909908845407-148.952713387216i</v>
      </c>
      <c r="G1866" t="str">
        <f t="shared" si="538"/>
        <v>0.999999634180115-0.000604830349089801i</v>
      </c>
      <c r="H1866" t="str">
        <f t="shared" si="539"/>
        <v>475.69930460756+23.9366137478268i</v>
      </c>
      <c r="I1866" t="str">
        <f t="shared" si="540"/>
        <v>33.5117081098023-479.263713992709i</v>
      </c>
      <c r="K1866" t="str">
        <f t="shared" si="541"/>
        <v>0.010484295482202-0.00113238764042401i</v>
      </c>
      <c r="L1866" t="str">
        <f t="shared" si="542"/>
        <v>0.00025-0.469037044702928i</v>
      </c>
      <c r="M1866" t="str">
        <f t="shared" si="543"/>
        <v>0.0025-0.124156864774304i</v>
      </c>
      <c r="N1866">
        <f t="shared" si="544"/>
        <v>96.45737841791582</v>
      </c>
      <c r="O1866">
        <f t="shared" si="545"/>
        <v>28.89562851412672</v>
      </c>
      <c r="P1866" s="3">
        <f t="shared" si="546"/>
        <v>28.89562851412672</v>
      </c>
      <c r="Q1866" s="3">
        <f t="shared" si="547"/>
        <v>-83.54262158208418</v>
      </c>
      <c r="R1866">
        <f t="shared" si="548"/>
        <v>96.45737841791582</v>
      </c>
      <c r="S1866">
        <f t="shared" si="549"/>
        <v>1.0027268229594799</v>
      </c>
      <c r="T1866">
        <f t="shared" si="532"/>
        <v>28.89562851412672</v>
      </c>
    </row>
    <row r="1867" spans="1:20" x14ac:dyDescent="0.25">
      <c r="A1867">
        <f t="shared" si="533"/>
        <v>6324.2596512101791</v>
      </c>
      <c r="B1867">
        <f t="shared" si="550"/>
        <v>1006.5371848867259</v>
      </c>
      <c r="C1867" t="str">
        <f t="shared" si="534"/>
        <v>3.13156116274476-27.56780108562i</v>
      </c>
      <c r="D1867" t="str">
        <f t="shared" si="535"/>
        <v>3.47811834328654-15.8169392477316i</v>
      </c>
      <c r="E1867" t="str">
        <f t="shared" si="536"/>
        <v>162.469475891383+0.755752578461417i</v>
      </c>
      <c r="F1867" t="str">
        <f t="shared" si="537"/>
        <v>2.9099088373014-148.388849161824i</v>
      </c>
      <c r="G1867" t="str">
        <f t="shared" si="538"/>
        <v>0.999999631394602-0.000607128702725178i</v>
      </c>
      <c r="H1867" t="str">
        <f t="shared" si="539"/>
        <v>475.738381639648+24.0259689858533i</v>
      </c>
      <c r="I1867" t="str">
        <f t="shared" si="540"/>
        <v>33.5108687540797-477.48516295571i</v>
      </c>
      <c r="K1867" t="str">
        <f t="shared" si="541"/>
        <v>0.0104832406457684-0.00113655859699681i</v>
      </c>
      <c r="L1867" t="str">
        <f t="shared" si="542"/>
        <v>0.00025-0.467261451188412i</v>
      </c>
      <c r="M1867" t="str">
        <f t="shared" si="543"/>
        <v>0.0025-0.123686854726344i</v>
      </c>
      <c r="N1867">
        <f t="shared" si="544"/>
        <v>96.480727364685819</v>
      </c>
      <c r="O1867">
        <f t="shared" si="545"/>
        <v>28.863724523807264</v>
      </c>
      <c r="P1867" s="3">
        <f t="shared" si="546"/>
        <v>28.863724523807264</v>
      </c>
      <c r="Q1867" s="3">
        <f t="shared" si="547"/>
        <v>-83.519272635314181</v>
      </c>
      <c r="R1867">
        <f t="shared" si="548"/>
        <v>96.480727364685819</v>
      </c>
      <c r="S1867">
        <f t="shared" si="549"/>
        <v>1.0065371848867259</v>
      </c>
      <c r="T1867">
        <f t="shared" si="532"/>
        <v>28.863724523807264</v>
      </c>
    </row>
    <row r="1868" spans="1:20" x14ac:dyDescent="0.25">
      <c r="A1868">
        <f t="shared" si="533"/>
        <v>6348.2918378847771</v>
      </c>
      <c r="B1868">
        <f t="shared" si="550"/>
        <v>1010.3620261892954</v>
      </c>
      <c r="C1868" t="str">
        <f t="shared" si="534"/>
        <v>3.13131162456372-27.4654736201165i</v>
      </c>
      <c r="D1868" t="str">
        <f t="shared" si="535"/>
        <v>3.47811829259949-15.7570989105029i</v>
      </c>
      <c r="E1868" t="str">
        <f t="shared" si="536"/>
        <v>162.469480336896+0.75865817629512i</v>
      </c>
      <c r="F1868" t="str">
        <f t="shared" si="537"/>
        <v>2.90990882913411-147.827119559845i</v>
      </c>
      <c r="G1868" t="str">
        <f t="shared" si="538"/>
        <v>0.99999962858788-0.000609435790085016i</v>
      </c>
      <c r="H1868" t="str">
        <f t="shared" si="539"/>
        <v>475.777758644557+24.1156450632463i</v>
      </c>
      <c r="I1868" t="str">
        <f t="shared" si="540"/>
        <v>33.5100226976915-475.713483623669i</v>
      </c>
      <c r="K1868" t="str">
        <f t="shared" si="541"/>
        <v>0.0104821780264007-0.00114074392266315i</v>
      </c>
      <c r="L1868" t="str">
        <f t="shared" si="542"/>
        <v>0.00025-0.465492579386742i</v>
      </c>
      <c r="M1868" t="str">
        <f t="shared" si="543"/>
        <v>0.0025-0.123218623955314i</v>
      </c>
      <c r="N1868">
        <f t="shared" si="544"/>
        <v>96.504152024389214</v>
      </c>
      <c r="O1868">
        <f t="shared" si="545"/>
        <v>28.831827967864285</v>
      </c>
      <c r="P1868" s="3">
        <f t="shared" si="546"/>
        <v>28.831827967864285</v>
      </c>
      <c r="Q1868" s="3">
        <f t="shared" si="547"/>
        <v>-83.495847975610786</v>
      </c>
      <c r="R1868">
        <f t="shared" si="548"/>
        <v>96.504152024389214</v>
      </c>
      <c r="S1868">
        <f t="shared" si="549"/>
        <v>1.0103620261892954</v>
      </c>
      <c r="T1868">
        <f t="shared" si="532"/>
        <v>28.831827967864285</v>
      </c>
    </row>
    <row r="1869" spans="1:20" x14ac:dyDescent="0.25">
      <c r="A1869">
        <f t="shared" si="533"/>
        <v>6372.4153468687391</v>
      </c>
      <c r="B1869">
        <f t="shared" si="550"/>
        <v>1014.2014018888148</v>
      </c>
      <c r="C1869" t="str">
        <f t="shared" si="534"/>
        <v>3.13106024766628-27.3635407767453i</v>
      </c>
      <c r="D1869" t="str">
        <f t="shared" si="535"/>
        <v>3.4781182415265-15.6974852444309i</v>
      </c>
      <c r="E1869" t="str">
        <f t="shared" si="536"/>
        <v>162.469484890092+0.761575191875298i</v>
      </c>
      <c r="F1869" t="str">
        <f t="shared" si="537"/>
        <v>2.9099088209046-147.267516500611i</v>
      </c>
      <c r="G1869" t="str">
        <f t="shared" si="538"/>
        <v>0.999999625759786-0.000611751644357247i</v>
      </c>
      <c r="H1869" t="str">
        <f t="shared" si="539"/>
        <v>475.817437943233+24.2056429782117i</v>
      </c>
      <c r="I1869" t="str">
        <f t="shared" si="540"/>
        <v>33.5091698848358-473.948650543749i</v>
      </c>
      <c r="K1869" t="str">
        <f t="shared" si="541"/>
        <v>0.0104811075685544-0.00114494365567146i</v>
      </c>
      <c r="L1869" t="str">
        <f t="shared" si="542"/>
        <v>0.00025-0.463730403852104i</v>
      </c>
      <c r="M1869" t="str">
        <f t="shared" si="543"/>
        <v>0.0025-0.122752165725557i</v>
      </c>
      <c r="N1869">
        <f t="shared" si="544"/>
        <v>96.527652546713213</v>
      </c>
      <c r="O1869">
        <f t="shared" si="545"/>
        <v>28.799938895896151</v>
      </c>
      <c r="P1869" s="3">
        <f t="shared" si="546"/>
        <v>28.799938895896151</v>
      </c>
      <c r="Q1869" s="3">
        <f t="shared" si="547"/>
        <v>-83.472347453286787</v>
      </c>
      <c r="R1869">
        <f t="shared" si="548"/>
        <v>96.527652546713213</v>
      </c>
      <c r="S1869">
        <f t="shared" si="549"/>
        <v>1.0142014018888148</v>
      </c>
      <c r="T1869">
        <f t="shared" si="532"/>
        <v>28.799938895896151</v>
      </c>
    </row>
    <row r="1870" spans="1:20" x14ac:dyDescent="0.25">
      <c r="A1870">
        <f t="shared" si="533"/>
        <v>6396.6305251868407</v>
      </c>
      <c r="B1870">
        <f t="shared" si="550"/>
        <v>1018.0553672159923</v>
      </c>
      <c r="C1870" t="str">
        <f t="shared" si="534"/>
        <v>3.13080701896681-27.2620010838773i</v>
      </c>
      <c r="D1870" t="str">
        <f t="shared" si="535"/>
        <v>3.4781181900646-15.6380973919532i</v>
      </c>
      <c r="E1870" t="str">
        <f t="shared" si="536"/>
        <v>162.469489552892+0.764503672717272i</v>
      </c>
      <c r="F1870" t="str">
        <f t="shared" si="537"/>
        <v>2.90990881261244-146.710031934042i</v>
      </c>
      <c r="G1870" t="str">
        <f t="shared" si="538"/>
        <v>0.999999622910157-0.000614076298855914i</v>
      </c>
      <c r="H1870" t="str">
        <f t="shared" si="539"/>
        <v>475.857421874863+24.2959637300903i</v>
      </c>
      <c r="I1870" t="str">
        <f t="shared" si="540"/>
        <v>33.5083102592149-472.190638361982i</v>
      </c>
      <c r="K1870" t="str">
        <f t="shared" si="541"/>
        <v>0.0104800292163167-0.00114915783423939i</v>
      </c>
      <c r="L1870" t="str">
        <f t="shared" si="542"/>
        <v>0.00025-0.46197489923501i</v>
      </c>
      <c r="M1870" t="str">
        <f t="shared" si="543"/>
        <v>0.0025-0.122287473326915i</v>
      </c>
      <c r="N1870">
        <f t="shared" si="544"/>
        <v>96.551229080529566</v>
      </c>
      <c r="O1870">
        <f t="shared" si="545"/>
        <v>28.768057357779966</v>
      </c>
      <c r="P1870" s="3">
        <f t="shared" si="546"/>
        <v>28.768057357779966</v>
      </c>
      <c r="Q1870" s="3">
        <f t="shared" si="547"/>
        <v>-83.448770919470434</v>
      </c>
      <c r="R1870">
        <f t="shared" si="548"/>
        <v>96.551229080529566</v>
      </c>
      <c r="S1870">
        <f t="shared" si="549"/>
        <v>1.0180553672159922</v>
      </c>
      <c r="T1870">
        <f t="shared" si="532"/>
        <v>28.768057357779966</v>
      </c>
    </row>
    <row r="1871" spans="1:20" x14ac:dyDescent="0.25">
      <c r="A1871">
        <f t="shared" si="533"/>
        <v>6420.9377211825513</v>
      </c>
      <c r="B1871">
        <f t="shared" si="550"/>
        <v>1021.9239776114131</v>
      </c>
      <c r="C1871" t="str">
        <f t="shared" si="534"/>
        <v>3.13055192529379-27.1608530754806i</v>
      </c>
      <c r="D1871" t="str">
        <f t="shared" si="535"/>
        <v>3.47811813821086-15.5789344987554i</v>
      </c>
      <c r="E1871" t="str">
        <f t="shared" si="536"/>
        <v>162.469494327246+0.767443666560919i</v>
      </c>
      <c r="F1871" t="str">
        <f t="shared" si="537"/>
        <v>2.90990880425714-146.154657840537i</v>
      </c>
      <c r="G1871" t="str">
        <f t="shared" si="538"/>
        <v>0.99999962003883-0.000616409787021652i</v>
      </c>
      <c r="H1871" t="str">
        <f t="shared" si="539"/>
        <v>475.897712797009+24.3866083193245i</v>
      </c>
      <c r="I1871" t="str">
        <f t="shared" si="540"/>
        <v>33.507443764026-470.439421822916i</v>
      </c>
      <c r="K1871" t="str">
        <f t="shared" si="541"/>
        <v>0.0104789429134047-0.00115338649655179i</v>
      </c>
      <c r="L1871" t="str">
        <f t="shared" si="542"/>
        <v>0.00025-0.460226040281938i</v>
      </c>
      <c r="M1871" t="str">
        <f t="shared" si="543"/>
        <v>0.0025-0.121824540074631i</v>
      </c>
      <c r="N1871">
        <f t="shared" si="544"/>
        <v>96.574881773880833</v>
      </c>
      <c r="O1871">
        <f t="shared" si="545"/>
        <v>28.736183403672079</v>
      </c>
      <c r="P1871" s="3">
        <f t="shared" si="546"/>
        <v>28.736183403672079</v>
      </c>
      <c r="Q1871" s="3">
        <f t="shared" si="547"/>
        <v>-83.425118226119167</v>
      </c>
      <c r="R1871">
        <f t="shared" si="548"/>
        <v>96.574881773880833</v>
      </c>
      <c r="S1871">
        <f t="shared" si="549"/>
        <v>1.0219239776114131</v>
      </c>
      <c r="T1871">
        <f t="shared" si="532"/>
        <v>28.736183403672079</v>
      </c>
    </row>
    <row r="1872" spans="1:20" x14ac:dyDescent="0.25">
      <c r="A1872">
        <f t="shared" si="533"/>
        <v>6445.3372845230451</v>
      </c>
      <c r="B1872">
        <f t="shared" si="550"/>
        <v>1025.8072887263365</v>
      </c>
      <c r="C1872" t="str">
        <f t="shared" si="534"/>
        <v>3.13029495338899-27.060095291101i</v>
      </c>
      <c r="D1872" t="str">
        <f t="shared" si="535"/>
        <v>3.47811808596229-15.5199957137595i</v>
      </c>
      <c r="E1872" t="str">
        <f t="shared" si="536"/>
        <v>162.469499215137+0.770395221371712i</v>
      </c>
      <c r="F1872" t="str">
        <f t="shared" si="537"/>
        <v>2.90990879583822-145.601386230852i</v>
      </c>
      <c r="G1872" t="str">
        <f t="shared" si="538"/>
        <v>0.99999961714564-0.000618752142422166i</v>
      </c>
      <c r="H1872" t="str">
        <f t="shared" si="539"/>
        <v>475.938313085759+24.4775777474301i</v>
      </c>
      <c r="I1872" t="str">
        <f t="shared" si="540"/>
        <v>33.5065703419566-468.694975769235i</v>
      </c>
      <c r="K1872" t="str">
        <f t="shared" si="541"/>
        <v>0.0104778486031634-0.00115762968075878i</v>
      </c>
      <c r="L1872" t="str">
        <f t="shared" si="542"/>
        <v>0.00025-0.458483801834966i</v>
      </c>
      <c r="M1872" t="str">
        <f t="shared" si="543"/>
        <v>0.0025-0.121363359309256i</v>
      </c>
      <c r="N1872">
        <f t="shared" si="544"/>
        <v>96.598610773963372</v>
      </c>
      <c r="O1872">
        <f t="shared" si="545"/>
        <v>28.704317084009499</v>
      </c>
      <c r="P1872" s="3">
        <f t="shared" si="546"/>
        <v>28.704317084009499</v>
      </c>
      <c r="Q1872" s="3">
        <f t="shared" si="547"/>
        <v>-83.401389226036628</v>
      </c>
      <c r="R1872">
        <f t="shared" si="548"/>
        <v>96.598610773963372</v>
      </c>
      <c r="S1872">
        <f t="shared" si="549"/>
        <v>1.0258072887263365</v>
      </c>
      <c r="T1872">
        <f t="shared" si="532"/>
        <v>28.704317084009499</v>
      </c>
    </row>
    <row r="1873" spans="1:20" x14ac:dyDescent="0.25">
      <c r="A1873">
        <f t="shared" si="533"/>
        <v>6469.8295662042328</v>
      </c>
      <c r="B1873">
        <f t="shared" si="550"/>
        <v>1029.7053564234966</v>
      </c>
      <c r="C1873" t="str">
        <f t="shared" si="534"/>
        <v>3.13003608990704-26.9597262758394i</v>
      </c>
      <c r="D1873" t="str">
        <f t="shared" si="535"/>
        <v>3.47811803331587-15.4612801891113i</v>
      </c>
      <c r="E1873" t="str">
        <f t="shared" si="536"/>
        <v>162.469504218581+0.773358385342171i</v>
      </c>
      <c r="F1873" t="str">
        <f t="shared" si="537"/>
        <v>2.90990878735519-145.05020914599i</v>
      </c>
      <c r="G1873" t="str">
        <f t="shared" si="538"/>
        <v>0.999999614230419-0.000621103398752716i</v>
      </c>
      <c r="H1873" t="str">
        <f t="shared" si="539"/>
        <v>475.979225135879+24.5688730169682i</v>
      </c>
      <c r="I1873" t="str">
        <f t="shared" si="540"/>
        <v>33.5056899351819-466.957275141422i</v>
      </c>
      <c r="K1873" t="str">
        <f t="shared" si="541"/>
        <v>0.0104767462285636-0.00116188742497381i</v>
      </c>
      <c r="L1873" t="str">
        <f t="shared" si="542"/>
        <v>0.00025-0.456748158831408i</v>
      </c>
      <c r="M1873" t="str">
        <f t="shared" si="543"/>
        <v>0.0025-0.120903924396549i</v>
      </c>
      <c r="N1873">
        <f t="shared" si="544"/>
        <v>96.622416227111941</v>
      </c>
      <c r="O1873">
        <f t="shared" si="545"/>
        <v>28.67245844951039</v>
      </c>
      <c r="P1873" s="3">
        <f t="shared" si="546"/>
        <v>28.67245844951039</v>
      </c>
      <c r="Q1873" s="3">
        <f t="shared" si="547"/>
        <v>-83.377583772888059</v>
      </c>
      <c r="R1873">
        <f t="shared" si="548"/>
        <v>96.622416227111941</v>
      </c>
      <c r="S1873">
        <f t="shared" si="549"/>
        <v>1.0297053564234966</v>
      </c>
      <c r="T1873">
        <f t="shared" si="532"/>
        <v>28.67245844951039</v>
      </c>
    </row>
    <row r="1874" spans="1:20" x14ac:dyDescent="0.25">
      <c r="A1874">
        <f t="shared" si="533"/>
        <v>6494.414918555809</v>
      </c>
      <c r="B1874">
        <f t="shared" si="550"/>
        <v>1033.6182367779058</v>
      </c>
      <c r="C1874" t="str">
        <f t="shared" si="534"/>
        <v>3.12977532141515-26.8597445803295i</v>
      </c>
      <c r="D1874" t="str">
        <f t="shared" si="535"/>
        <v>3.47811798026857-15.4027870801682i</v>
      </c>
      <c r="E1874" t="str">
        <f t="shared" si="536"/>
        <v>162.469509339623+0.776333206893248i</v>
      </c>
      <c r="F1874" t="str">
        <f t="shared" si="537"/>
        <v>2.90990877880756-144.501118657083i</v>
      </c>
      <c r="G1874" t="str">
        <f t="shared" si="538"/>
        <v>0.999999611293001-0.000623463589836603i</v>
      </c>
      <c r="H1874" t="str">
        <f t="shared" si="539"/>
        <v>476.020451360957+24.6604951315113i</v>
      </c>
      <c r="I1874" t="str">
        <f t="shared" si="540"/>
        <v>33.5048024853555-465.226294977384i</v>
      </c>
      <c r="K1874" t="str">
        <f t="shared" si="541"/>
        <v>0.0104756357322-0.00116615976727158i</v>
      </c>
      <c r="L1874" t="str">
        <f t="shared" si="542"/>
        <v>0.00025-0.455019086303453i</v>
      </c>
      <c r="M1874" t="str">
        <f t="shared" si="543"/>
        <v>0.0025-0.120446228727385i</v>
      </c>
      <c r="N1874">
        <f t="shared" si="544"/>
        <v>96.646298278784428</v>
      </c>
      <c r="O1874">
        <f t="shared" si="545"/>
        <v>28.640607551174575</v>
      </c>
      <c r="P1874" s="3">
        <f t="shared" si="546"/>
        <v>28.640607551174575</v>
      </c>
      <c r="Q1874" s="3">
        <f t="shared" si="547"/>
        <v>-83.353701721215572</v>
      </c>
      <c r="R1874">
        <f t="shared" si="548"/>
        <v>96.646298278784428</v>
      </c>
      <c r="S1874">
        <f t="shared" si="549"/>
        <v>1.0336182367779059</v>
      </c>
      <c r="T1874">
        <f t="shared" si="532"/>
        <v>28.640607551174575</v>
      </c>
    </row>
    <row r="1875" spans="1:20" x14ac:dyDescent="0.25">
      <c r="A1875">
        <f t="shared" si="533"/>
        <v>6519.0936952463207</v>
      </c>
      <c r="B1875">
        <f t="shared" si="550"/>
        <v>1037.5459860776618</v>
      </c>
      <c r="C1875" t="str">
        <f t="shared" si="534"/>
        <v>3.12951263439242-26.7601487607175i</v>
      </c>
      <c r="D1875" t="str">
        <f t="shared" si="535"/>
        <v>3.47811792681736-15.3445155454871i</v>
      </c>
      <c r="E1875" t="str">
        <f t="shared" si="536"/>
        <v>162.469514580343+0.779319734675505i</v>
      </c>
      <c r="F1875" t="str">
        <f t="shared" si="537"/>
        <v>2.90990877019485-143.954106865281i</v>
      </c>
      <c r="G1875" t="str">
        <f t="shared" si="538"/>
        <v>0.999999608333216-0.000625832749625651i</v>
      </c>
      <c r="H1875" t="str">
        <f t="shared" si="539"/>
        <v>476.061994193568+24.7524450956171i</v>
      </c>
      <c r="I1875" t="str">
        <f t="shared" si="540"/>
        <v>33.5039079336094-463.502010412119i</v>
      </c>
      <c r="K1875" t="str">
        <f t="shared" si="541"/>
        <v>0.010474517056289-0.00117044674568609i</v>
      </c>
      <c r="L1875" t="str">
        <f t="shared" si="542"/>
        <v>0.00025-0.453296559377817i</v>
      </c>
      <c r="M1875" t="str">
        <f t="shared" si="543"/>
        <v>0.0025-0.119990265717658i</v>
      </c>
      <c r="N1875">
        <f t="shared" si="544"/>
        <v>96.670257073544875</v>
      </c>
      <c r="O1875">
        <f t="shared" si="545"/>
        <v>28.608764440284659</v>
      </c>
      <c r="P1875" s="3">
        <f t="shared" si="546"/>
        <v>28.608764440284659</v>
      </c>
      <c r="Q1875" s="3">
        <f t="shared" si="547"/>
        <v>-83.329742926455125</v>
      </c>
      <c r="R1875">
        <f t="shared" si="548"/>
        <v>96.670257073544875</v>
      </c>
      <c r="S1875">
        <f t="shared" si="549"/>
        <v>1.0375459860776619</v>
      </c>
      <c r="T1875">
        <f t="shared" si="532"/>
        <v>28.608764440284659</v>
      </c>
    </row>
    <row r="1876" spans="1:20" x14ac:dyDescent="0.25">
      <c r="A1876">
        <f t="shared" si="533"/>
        <v>6543.8662512882574</v>
      </c>
      <c r="B1876">
        <f t="shared" si="550"/>
        <v>1041.4886608247571</v>
      </c>
      <c r="C1876" t="str">
        <f t="shared" si="534"/>
        <v>3.12924801522953-26.6609373786409i</v>
      </c>
      <c r="D1876" t="str">
        <f t="shared" si="535"/>
        <v>3.47811787295915-15.2864647468126i</v>
      </c>
      <c r="E1876" t="str">
        <f t="shared" si="536"/>
        <v>162.469519942854+0.782318017570469i</v>
      </c>
      <c r="F1876" t="str">
        <f t="shared" si="537"/>
        <v>2.90990876151657-143.409165901635i</v>
      </c>
      <c r="G1876" t="str">
        <f t="shared" si="538"/>
        <v>0.999999605350894-0.0006282109122007i</v>
      </c>
      <c r="H1876" t="str">
        <f t="shared" si="539"/>
        <v>476.10385608541+24.8447239147922i</v>
      </c>
      <c r="I1876" t="str">
        <f t="shared" si="540"/>
        <v>33.5030062205435-461.784396677336i</v>
      </c>
      <c r="K1876" t="str">
        <f t="shared" si="541"/>
        <v>0.0104733901426669-0.00117474839820852i</v>
      </c>
      <c r="L1876" t="str">
        <f t="shared" si="542"/>
        <v>0.00025-0.451580553275371i</v>
      </c>
      <c r="M1876" t="str">
        <f t="shared" si="543"/>
        <v>0.0025-0.119536028808187i</v>
      </c>
      <c r="N1876">
        <f t="shared" si="544"/>
        <v>96.694292755047599</v>
      </c>
      <c r="O1876">
        <f t="shared" si="545"/>
        <v>28.576929168406785</v>
      </c>
      <c r="P1876" s="3">
        <f t="shared" si="546"/>
        <v>28.576929168406785</v>
      </c>
      <c r="Q1876" s="3">
        <f t="shared" si="547"/>
        <v>-83.305707244952401</v>
      </c>
      <c r="R1876">
        <f t="shared" si="548"/>
        <v>96.694292755047599</v>
      </c>
      <c r="S1876">
        <f t="shared" si="549"/>
        <v>1.0414886608247571</v>
      </c>
      <c r="T1876">
        <f t="shared" si="532"/>
        <v>28.576929168406785</v>
      </c>
    </row>
    <row r="1877" spans="1:20" x14ac:dyDescent="0.25">
      <c r="A1877">
        <f t="shared" si="533"/>
        <v>6568.7329430431528</v>
      </c>
      <c r="B1877">
        <f t="shared" si="550"/>
        <v>1045.4463177358912</v>
      </c>
      <c r="C1877" t="str">
        <f t="shared" si="534"/>
        <v>3.12898145022815-26.5621090012053i</v>
      </c>
      <c r="D1877" t="str">
        <f t="shared" si="535"/>
        <v>3.47811781869083-15.2286338490643i</v>
      </c>
      <c r="E1877" t="str">
        <f t="shared" si="536"/>
        <v>162.469525429303+0.785328104692071i</v>
      </c>
      <c r="F1877" t="str">
        <f t="shared" si="537"/>
        <v>2.9099087527722-142.866287926986i</v>
      </c>
      <c r="G1877" t="str">
        <f t="shared" si="538"/>
        <v>0.999999602345863-0.000630598111772095i</v>
      </c>
      <c r="H1877" t="str">
        <f t="shared" si="539"/>
        <v>476.146039507481+24.9373325954634i</v>
      </c>
      <c r="I1877" t="str">
        <f t="shared" si="540"/>
        <v>33.5020972862239-460.073429101132i</v>
      </c>
      <c r="K1877" t="str">
        <f t="shared" si="541"/>
        <v>0.0104722549327875-0.00117906476278517i</v>
      </c>
      <c r="L1877" t="str">
        <f t="shared" si="542"/>
        <v>0.00025-0.449871043310791i</v>
      </c>
      <c r="M1877" t="str">
        <f t="shared" si="543"/>
        <v>0.0025-0.119083511464621i</v>
      </c>
      <c r="N1877">
        <f t="shared" si="544"/>
        <v>96.718405466021139</v>
      </c>
      <c r="O1877">
        <f t="shared" si="545"/>
        <v>28.545101787390827</v>
      </c>
      <c r="P1877" s="3">
        <f t="shared" si="546"/>
        <v>28.545101787390827</v>
      </c>
      <c r="Q1877" s="3">
        <f t="shared" si="547"/>
        <v>-83.281594533978861</v>
      </c>
      <c r="R1877">
        <f t="shared" si="548"/>
        <v>96.718405466021139</v>
      </c>
      <c r="S1877">
        <f t="shared" si="549"/>
        <v>1.0454463177358913</v>
      </c>
      <c r="T1877">
        <f t="shared" si="532"/>
        <v>28.545101787390827</v>
      </c>
    </row>
    <row r="1878" spans="1:20" x14ac:dyDescent="0.25">
      <c r="A1878">
        <f t="shared" si="533"/>
        <v>6593.6941282267171</v>
      </c>
      <c r="B1878">
        <f t="shared" si="550"/>
        <v>1049.4190137432877</v>
      </c>
      <c r="C1878" t="str">
        <f t="shared" si="534"/>
        <v>3.12871292560056-26.4636622009653i</v>
      </c>
      <c r="D1878" t="str">
        <f t="shared" si="535"/>
        <v>3.4781177640093-15.1710220203253i</v>
      </c>
      <c r="E1878" t="str">
        <f t="shared" si="536"/>
        <v>162.46953104187+0.788350045387832i</v>
      </c>
      <c r="F1878" t="str">
        <f t="shared" si="537"/>
        <v>2.90990874396125-142.325465131853i</v>
      </c>
      <c r="G1878" t="str">
        <f t="shared" si="538"/>
        <v>0.999999599317951-0.000632994382680177i</v>
      </c>
      <c r="H1878" t="str">
        <f t="shared" si="539"/>
        <v>476.188546950216+25.0302721449448i</v>
      </c>
      <c r="I1878" t="str">
        <f t="shared" si="540"/>
        <v>33.5011810701777-458.369083107625i</v>
      </c>
      <c r="K1878" t="str">
        <f t="shared" si="541"/>
        <v>0.0104711113677205-0.0011833958773154i</v>
      </c>
      <c r="L1878" t="str">
        <f t="shared" si="542"/>
        <v>0.00025-0.448168004892201i</v>
      </c>
      <c r="M1878" t="str">
        <f t="shared" si="543"/>
        <v>0.0025-0.118632707177347i</v>
      </c>
      <c r="N1878">
        <f t="shared" si="544"/>
        <v>96.742595348251285</v>
      </c>
      <c r="O1878">
        <f t="shared" si="545"/>
        <v>28.513282349371693</v>
      </c>
      <c r="P1878" s="3">
        <f t="shared" si="546"/>
        <v>28.513282349371693</v>
      </c>
      <c r="Q1878" s="3">
        <f t="shared" si="547"/>
        <v>-83.257404651748715</v>
      </c>
      <c r="R1878">
        <f t="shared" si="548"/>
        <v>96.742595348251285</v>
      </c>
      <c r="S1878">
        <f t="shared" si="549"/>
        <v>1.0494190137432877</v>
      </c>
      <c r="T1878">
        <f t="shared" si="532"/>
        <v>28.513282349371693</v>
      </c>
    </row>
    <row r="1879" spans="1:20" x14ac:dyDescent="0.25">
      <c r="A1879">
        <f t="shared" si="533"/>
        <v>6618.7501659139798</v>
      </c>
      <c r="B1879">
        <f t="shared" si="550"/>
        <v>1053.4068059955123</v>
      </c>
      <c r="C1879" t="str">
        <f t="shared" si="534"/>
        <v>3.12844242746928-26.3655955559026i</v>
      </c>
      <c r="D1879" t="str">
        <f t="shared" si="535"/>
        <v>3.4781177089114-15.1136284318302i</v>
      </c>
      <c r="E1879" t="str">
        <f t="shared" si="536"/>
        <v>162.46953678277+0.791383889240472i</v>
      </c>
      <c r="F1879" t="str">
        <f t="shared" si="537"/>
        <v>2.9099087350832-141.786689736317i</v>
      </c>
      <c r="G1879" t="str">
        <f t="shared" si="538"/>
        <v>0.999999596266983-0.000635399759395776i</v>
      </c>
      <c r="H1879" t="str">
        <f t="shared" si="539"/>
        <v>476.231380923646+25.123543571401i</v>
      </c>
      <c r="I1879" t="str">
        <f t="shared" si="540"/>
        <v>33.5002575113828-456.671334216595i</v>
      </c>
      <c r="K1879" t="str">
        <f t="shared" si="541"/>
        <v>0.0104699593881493-0.0011877417796494i</v>
      </c>
      <c r="L1879" t="str">
        <f t="shared" si="542"/>
        <v>0.00025-0.446471413520821i</v>
      </c>
      <c r="M1879" t="str">
        <f t="shared" si="543"/>
        <v>0.0025-0.118183609461394i</v>
      </c>
      <c r="N1879">
        <f t="shared" si="544"/>
        <v>96.766862542564837</v>
      </c>
      <c r="O1879">
        <f t="shared" si="545"/>
        <v>28.481470906769882</v>
      </c>
      <c r="P1879" s="3">
        <f t="shared" si="546"/>
        <v>28.481470906769882</v>
      </c>
      <c r="Q1879" s="3">
        <f t="shared" si="547"/>
        <v>-83.233137457435163</v>
      </c>
      <c r="R1879">
        <f t="shared" si="548"/>
        <v>96.766862542564837</v>
      </c>
      <c r="S1879">
        <f t="shared" si="549"/>
        <v>1.0534068059955124</v>
      </c>
      <c r="T1879">
        <f t="shared" si="532"/>
        <v>28.481470906769882</v>
      </c>
    </row>
    <row r="1880" spans="1:20" x14ac:dyDescent="0.25">
      <c r="A1880">
        <f t="shared" si="533"/>
        <v>6643.9014165444532</v>
      </c>
      <c r="B1880">
        <f t="shared" si="550"/>
        <v>1057.4097518582953</v>
      </c>
      <c r="C1880" t="str">
        <f t="shared" si="534"/>
        <v>3.12816994186639-26.2679076494044i</v>
      </c>
      <c r="D1880" t="str">
        <f t="shared" si="535"/>
        <v>3.47811765339397-15.0564522579529i</v>
      </c>
      <c r="E1880" t="str">
        <f t="shared" si="536"/>
        <v>162.469542654256+0.794429686068863i</v>
      </c>
      <c r="F1880" t="str">
        <f t="shared" si="537"/>
        <v>2.90990872613755-141.249953989915i</v>
      </c>
      <c r="G1880" t="str">
        <f t="shared" si="538"/>
        <v>0.999999593192783-0.000637814276520712i</v>
      </c>
      <c r="H1880" t="str">
        <f t="shared" si="539"/>
        <v>476.274543957575+25.2171478838175i</v>
      </c>
      <c r="I1880" t="str">
        <f t="shared" si="540"/>
        <v>33.4993265482685-454.980158043173i</v>
      </c>
      <c r="K1880" t="str">
        <f t="shared" si="541"/>
        <v>0.0104687989343687-0.0011921025075861i</v>
      </c>
      <c r="L1880" t="str">
        <f t="shared" si="542"/>
        <v>0.00025-0.444781244790618i</v>
      </c>
      <c r="M1880" t="str">
        <f t="shared" si="543"/>
        <v>0.0025-0.11773621185634i</v>
      </c>
      <c r="N1880">
        <f t="shared" si="544"/>
        <v>96.791207188812521</v>
      </c>
      <c r="O1880">
        <f t="shared" si="545"/>
        <v>28.449667512291931</v>
      </c>
      <c r="P1880" s="3">
        <f t="shared" si="546"/>
        <v>28.449667512291931</v>
      </c>
      <c r="Q1880" s="3">
        <f t="shared" si="547"/>
        <v>-83.208792811187479</v>
      </c>
      <c r="R1880">
        <f t="shared" si="548"/>
        <v>96.791207188812521</v>
      </c>
      <c r="S1880">
        <f t="shared" si="549"/>
        <v>1.0574097518582952</v>
      </c>
      <c r="T1880">
        <f t="shared" si="532"/>
        <v>28.449667512291931</v>
      </c>
    </row>
    <row r="1881" spans="1:20" x14ac:dyDescent="0.25">
      <c r="A1881">
        <f t="shared" si="533"/>
        <v>6669.1482419273216</v>
      </c>
      <c r="B1881">
        <f t="shared" si="550"/>
        <v>1061.4279089153567</v>
      </c>
      <c r="C1881" t="str">
        <f t="shared" si="534"/>
        <v>3.12789545473305-26.1705970702424i</v>
      </c>
      <c r="D1881" t="str">
        <f t="shared" si="535"/>
        <v>3.47811759745379-14.9994926761949i</v>
      </c>
      <c r="E1881" t="str">
        <f t="shared" si="536"/>
        <v>162.469548658612+0.797487485929984i</v>
      </c>
      <c r="F1881" t="str">
        <f t="shared" si="537"/>
        <v>2.9099087171238-140.715250171522i</v>
      </c>
      <c r="G1881" t="str">
        <f t="shared" si="538"/>
        <v>0.999999590095175-0.000640237968788283i</v>
      </c>
      <c r="H1881" t="str">
        <f t="shared" si="539"/>
        <v>476.318038601719+25.3110860919661i</v>
      </c>
      <c r="I1881" t="str">
        <f t="shared" si="540"/>
        <v>33.4983881187081-453.295530297454i</v>
      </c>
      <c r="K1881" t="str">
        <f t="shared" si="541"/>
        <v>0.0104676299462832-0.00119647809887101i</v>
      </c>
      <c r="L1881" t="str">
        <f t="shared" si="542"/>
        <v>0.00025-0.443097474387942i</v>
      </c>
      <c r="M1881" t="str">
        <f t="shared" si="543"/>
        <v>0.0025-0.11729050792622i</v>
      </c>
      <c r="N1881">
        <f t="shared" si="544"/>
        <v>96.815629425852066</v>
      </c>
      <c r="O1881">
        <f t="shared" si="545"/>
        <v>28.417872218931137</v>
      </c>
      <c r="P1881" s="3">
        <f t="shared" si="546"/>
        <v>28.417872218931137</v>
      </c>
      <c r="Q1881" s="3">
        <f t="shared" si="547"/>
        <v>-83.184370574147934</v>
      </c>
      <c r="R1881">
        <f t="shared" si="548"/>
        <v>96.815629425852066</v>
      </c>
      <c r="S1881">
        <f t="shared" si="549"/>
        <v>1.0614279089153567</v>
      </c>
      <c r="T1881">
        <f t="shared" si="532"/>
        <v>28.417872218931137</v>
      </c>
    </row>
    <row r="1882" spans="1:20" x14ac:dyDescent="0.25">
      <c r="A1882">
        <f t="shared" si="533"/>
        <v>6694.4910052466457</v>
      </c>
      <c r="B1882">
        <f t="shared" si="550"/>
        <v>1065.4613349692352</v>
      </c>
      <c r="C1882" t="str">
        <f t="shared" si="534"/>
        <v>3.12761895191927-26.0736624125528i</v>
      </c>
      <c r="D1882" t="str">
        <f t="shared" si="535"/>
        <v>3.47811754108767-14.9427488671735i</v>
      </c>
      <c r="E1882" t="str">
        <f t="shared" si="536"/>
        <v>162.469554798163+0.80055733911957i</v>
      </c>
      <c r="F1882" t="str">
        <f t="shared" si="537"/>
        <v>2.90990870804141-140.182570589243i</v>
      </c>
      <c r="G1882" t="str">
        <f t="shared" si="538"/>
        <v>0.999999586973981-0.000642670871063777i</v>
      </c>
      <c r="H1882" t="str">
        <f t="shared" si="539"/>
        <v>476.361867425883+25.4053592063668i</v>
      </c>
      <c r="I1882" t="str">
        <f t="shared" si="540"/>
        <v>33.4974421600111-451.617426784176i</v>
      </c>
      <c r="K1882" t="str">
        <f t="shared" si="541"/>
        <v>0.0104664523634047-0.00120086859119393i</v>
      </c>
      <c r="L1882" t="str">
        <f t="shared" si="542"/>
        <v>0.00025-0.441420078091197i</v>
      </c>
      <c r="M1882" t="str">
        <f t="shared" si="543"/>
        <v>0.0025-0.116846491259434i</v>
      </c>
      <c r="N1882">
        <f t="shared" si="544"/>
        <v>96.840129391531192</v>
      </c>
      <c r="O1882">
        <f t="shared" si="545"/>
        <v>28.386085079968517</v>
      </c>
      <c r="P1882" s="3">
        <f t="shared" si="546"/>
        <v>28.386085079968517</v>
      </c>
      <c r="Q1882" s="3">
        <f t="shared" si="547"/>
        <v>-83.159870608468808</v>
      </c>
      <c r="R1882">
        <f t="shared" si="548"/>
        <v>96.840129391531192</v>
      </c>
      <c r="S1882">
        <f t="shared" si="549"/>
        <v>1.0654613349692352</v>
      </c>
      <c r="T1882">
        <f t="shared" si="532"/>
        <v>28.386085079968517</v>
      </c>
    </row>
    <row r="1883" spans="1:20" x14ac:dyDescent="0.25">
      <c r="A1883">
        <f t="shared" si="533"/>
        <v>6719.930071066583</v>
      </c>
      <c r="B1883">
        <f t="shared" si="550"/>
        <v>1069.5100880421182</v>
      </c>
      <c r="C1883" t="str">
        <f t="shared" si="534"/>
        <v>3.12734041918344-25.9771022758148i</v>
      </c>
      <c r="D1883" t="str">
        <f t="shared" si="535"/>
        <v>3.47811748429234-14.88622001461i</v>
      </c>
      <c r="E1883" t="str">
        <f t="shared" si="536"/>
        <v>162.469561075267+0.80363929617432i</v>
      </c>
      <c r="F1883" t="str">
        <f t="shared" si="537"/>
        <v>2.90990869888986-139.651907580306i</v>
      </c>
      <c r="G1883" t="str">
        <f t="shared" si="538"/>
        <v>0.99999958382902-0.000645113018344963i</v>
      </c>
      <c r="H1883" t="str">
        <f t="shared" si="539"/>
        <v>476.406033020104+25.4999682382516i</v>
      </c>
      <c r="I1883" t="str">
        <f t="shared" si="540"/>
        <v>33.4964886089172-449.945823402374i</v>
      </c>
      <c r="K1883" t="str">
        <f t="shared" si="541"/>
        <v>0.0104652661248509-0.00120527402218673i</v>
      </c>
      <c r="L1883" t="str">
        <f t="shared" si="542"/>
        <v>0.00025-0.439749031770469i</v>
      </c>
      <c r="M1883" t="str">
        <f t="shared" si="543"/>
        <v>0.0025-0.116404155468653i</v>
      </c>
      <c r="N1883">
        <f t="shared" si="544"/>
        <v>96.864707222670745</v>
      </c>
      <c r="O1883">
        <f t="shared" si="545"/>
        <v>28.354306148973247</v>
      </c>
      <c r="P1883" s="3">
        <f t="shared" si="546"/>
        <v>28.354306148973247</v>
      </c>
      <c r="Q1883" s="3">
        <f t="shared" si="547"/>
        <v>-83.135292777329255</v>
      </c>
      <c r="R1883">
        <f t="shared" si="548"/>
        <v>96.864707222670745</v>
      </c>
      <c r="S1883">
        <f t="shared" si="549"/>
        <v>1.0695100880421182</v>
      </c>
      <c r="T1883">
        <f t="shared" si="532"/>
        <v>28.354306148973247</v>
      </c>
    </row>
    <row r="1884" spans="1:20" x14ac:dyDescent="0.25">
      <c r="A1884">
        <f t="shared" si="533"/>
        <v>6745.4658053366365</v>
      </c>
      <c r="B1884">
        <f t="shared" si="550"/>
        <v>1073.5742263766783</v>
      </c>
      <c r="C1884" t="str">
        <f t="shared" si="534"/>
        <v>3.12705984219154-25.8809152648292i</v>
      </c>
      <c r="D1884" t="str">
        <f t="shared" si="535"/>
        <v>3.47811742706456-14.8299053053177i</v>
      </c>
      <c r="E1884" t="str">
        <f t="shared" si="536"/>
        <v>162.469567492323+0.806733407872604i</v>
      </c>
      <c r="F1884" t="str">
        <f t="shared" si="537"/>
        <v>2.90990868966861-139.123253510943i</v>
      </c>
      <c r="G1884" t="str">
        <f t="shared" si="538"/>
        <v>0.999999580660113-0.000647564445762601i</v>
      </c>
      <c r="H1884" t="str">
        <f t="shared" si="539"/>
        <v>476.450537994844+25.5949141995337i</v>
      </c>
      <c r="I1884" t="str">
        <f t="shared" si="540"/>
        <v>33.4955274015954-448.280696145032i</v>
      </c>
      <c r="K1884" t="str">
        <f t="shared" si="541"/>
        <v>0.0104640711693425-0.00120969442942114i</v>
      </c>
      <c r="L1884" t="str">
        <f t="shared" si="542"/>
        <v>0.00025-0.438084311387197i</v>
      </c>
      <c r="M1884" t="str">
        <f t="shared" si="543"/>
        <v>0.0025-0.115963494190729i</v>
      </c>
      <c r="N1884">
        <f t="shared" si="544"/>
        <v>96.889363055046616</v>
      </c>
      <c r="O1884">
        <f t="shared" si="545"/>
        <v>28.322535479803101</v>
      </c>
      <c r="P1884" s="3">
        <f t="shared" si="546"/>
        <v>28.322535479803101</v>
      </c>
      <c r="Q1884" s="3">
        <f t="shared" si="547"/>
        <v>-83.110636944953384</v>
      </c>
      <c r="R1884">
        <f t="shared" si="548"/>
        <v>96.889363055046616</v>
      </c>
      <c r="S1884">
        <f t="shared" si="549"/>
        <v>1.0735742263766783</v>
      </c>
      <c r="T1884">
        <f t="shared" si="532"/>
        <v>28.322535479803101</v>
      </c>
    </row>
    <row r="1885" spans="1:20" x14ac:dyDescent="0.25">
      <c r="A1885">
        <f t="shared" si="533"/>
        <v>6771.0985753969153</v>
      </c>
      <c r="B1885">
        <f t="shared" si="550"/>
        <v>1077.6538084369097</v>
      </c>
      <c r="C1885" t="str">
        <f t="shared" si="534"/>
        <v>3.12677720651693-25.7850999896991i</v>
      </c>
      <c r="D1885" t="str">
        <f t="shared" si="535"/>
        <v>3.47811736940103-14.7738039291907i</v>
      </c>
      <c r="E1885" t="str">
        <f t="shared" si="536"/>
        <v>162.469574051766+0.809839725236264i</v>
      </c>
      <c r="F1885" t="str">
        <f t="shared" si="537"/>
        <v>2.90990868037717-138.596600776289i</v>
      </c>
      <c r="G1885" t="str">
        <f t="shared" si="538"/>
        <v>0.999999577467076-0.000650025188580944i</v>
      </c>
      <c r="H1885" t="str">
        <f t="shared" si="539"/>
        <v>476.49538498113+25.6901981027653i</v>
      </c>
      <c r="I1885" t="str">
        <f t="shared" si="540"/>
        <v>33.4945584736339-446.622021098746i</v>
      </c>
      <c r="K1885" t="str">
        <f t="shared" si="541"/>
        <v>0.0104628674352018-0.00121412985040641i</v>
      </c>
      <c r="L1885" t="str">
        <f t="shared" si="542"/>
        <v>0.00025-0.43642589299382i</v>
      </c>
      <c r="M1885" t="str">
        <f t="shared" si="543"/>
        <v>0.0025-0.1155245010866i</v>
      </c>
      <c r="N1885">
        <f t="shared" si="544"/>
        <v>96.914097023372449</v>
      </c>
      <c r="O1885">
        <f t="shared" si="545"/>
        <v>28.290773126605554</v>
      </c>
      <c r="P1885" s="3">
        <f t="shared" si="546"/>
        <v>28.290773126605554</v>
      </c>
      <c r="Q1885" s="3">
        <f t="shared" si="547"/>
        <v>-83.085902976627551</v>
      </c>
      <c r="R1885">
        <f t="shared" si="548"/>
        <v>96.914097023372449</v>
      </c>
      <c r="S1885">
        <f t="shared" si="549"/>
        <v>1.0776538084369096</v>
      </c>
      <c r="T1885">
        <f t="shared" si="532"/>
        <v>28.290773126605554</v>
      </c>
    </row>
    <row r="1886" spans="1:20" x14ac:dyDescent="0.25">
      <c r="A1886">
        <f t="shared" si="533"/>
        <v>6796.8287499834241</v>
      </c>
      <c r="B1886">
        <f t="shared" si="550"/>
        <v>1081.74889290897</v>
      </c>
      <c r="C1886" t="str">
        <f t="shared" si="534"/>
        <v>3.12649249763978-25.6896550658075i</v>
      </c>
      <c r="D1886" t="str">
        <f t="shared" si="535"/>
        <v>3.47811731129843-14.7179150791919i</v>
      </c>
      <c r="E1886" t="str">
        <f t="shared" si="536"/>
        <v>162.469580756069+0.812958299532025i</v>
      </c>
      <c r="F1886" t="str">
        <f t="shared" si="537"/>
        <v>2.90990867101497-138.071941800267i</v>
      </c>
      <c r="G1886" t="str">
        <f t="shared" si="538"/>
        <v>0.999999574249726-0.000652495282198245i</v>
      </c>
      <c r="H1886" t="str">
        <f t="shared" si="539"/>
        <v>476.540576630737+25.7858209611016i</v>
      </c>
      <c r="I1886" t="str">
        <f t="shared" si="540"/>
        <v>33.493581760035-444.96977444339i</v>
      </c>
      <c r="K1886" t="str">
        <f t="shared" si="541"/>
        <v>0.0104616548603503-0.00121858032258698i</v>
      </c>
      <c r="L1886" t="str">
        <f t="shared" si="542"/>
        <v>0.00025-0.434773752733434i</v>
      </c>
      <c r="M1886" t="str">
        <f t="shared" si="543"/>
        <v>0.0025-0.115087169841203i</v>
      </c>
      <c r="N1886">
        <f t="shared" si="544"/>
        <v>96.93890926128222</v>
      </c>
      <c r="O1886">
        <f t="shared" si="545"/>
        <v>28.259019143817788</v>
      </c>
      <c r="P1886" s="3">
        <f t="shared" si="546"/>
        <v>28.259019143817788</v>
      </c>
      <c r="Q1886" s="3">
        <f t="shared" si="547"/>
        <v>-83.06109073871778</v>
      </c>
      <c r="R1886">
        <f t="shared" si="548"/>
        <v>96.93890926128222</v>
      </c>
      <c r="S1886">
        <f t="shared" si="549"/>
        <v>1.08174889290897</v>
      </c>
      <c r="T1886">
        <f t="shared" si="532"/>
        <v>28.259019143817788</v>
      </c>
    </row>
    <row r="1887" spans="1:20" x14ac:dyDescent="0.25">
      <c r="A1887">
        <f t="shared" si="533"/>
        <v>6822.656699233361</v>
      </c>
      <c r="B1887">
        <f t="shared" si="550"/>
        <v>1085.8595387020241</v>
      </c>
      <c r="C1887" t="str">
        <f t="shared" si="534"/>
        <v>3.1262057009466-25.5945791137981i</v>
      </c>
      <c r="D1887" t="str">
        <f t="shared" si="535"/>
        <v>3.4781172527534-14.6622379513414i</v>
      </c>
      <c r="E1887" t="str">
        <f t="shared" si="536"/>
        <v>162.469587607746+0.816089182272653i</v>
      </c>
      <c r="F1887" t="str">
        <f t="shared" si="537"/>
        <v>2.90990866158148-137.549269035482i</v>
      </c>
      <c r="G1887" t="str">
        <f t="shared" si="538"/>
        <v>0.999999571007877-0.000654974762147269i</v>
      </c>
      <c r="H1887" t="str">
        <f t="shared" si="539"/>
        <v>476.586115616352+25.8817837882631i</v>
      </c>
      <c r="I1887" t="str">
        <f t="shared" si="540"/>
        <v>33.4925971952107-443.323932451775i</v>
      </c>
      <c r="K1887" t="str">
        <f t="shared" si="541"/>
        <v>0.0104604333823067-0.00122304588334016i</v>
      </c>
      <c r="L1887" t="str">
        <f t="shared" si="542"/>
        <v>0.00025-0.433127866839443i</v>
      </c>
      <c r="M1887" t="str">
        <f t="shared" si="543"/>
        <v>0.0025-0.114651494163382i</v>
      </c>
      <c r="N1887">
        <f t="shared" si="544"/>
        <v>96.963799901311916</v>
      </c>
      <c r="O1887">
        <f t="shared" si="545"/>
        <v>28.227273586167758</v>
      </c>
      <c r="P1887" s="3">
        <f t="shared" si="546"/>
        <v>28.227273586167758</v>
      </c>
      <c r="Q1887" s="3">
        <f t="shared" si="547"/>
        <v>-83.036200098688084</v>
      </c>
      <c r="R1887">
        <f t="shared" si="548"/>
        <v>96.963799901311916</v>
      </c>
      <c r="S1887">
        <f t="shared" si="549"/>
        <v>1.085859538702024</v>
      </c>
      <c r="T1887">
        <f t="shared" si="532"/>
        <v>28.227273586167758</v>
      </c>
    </row>
    <row r="1888" spans="1:20" x14ac:dyDescent="0.25">
      <c r="A1888">
        <f t="shared" si="533"/>
        <v>6848.5827946904474</v>
      </c>
      <c r="B1888">
        <f t="shared" si="550"/>
        <v>1089.9858049490917</v>
      </c>
      <c r="C1888" t="str">
        <f t="shared" si="534"/>
        <v>3.12591680173005-25.4998707595544i</v>
      </c>
      <c r="D1888" t="str">
        <f t="shared" si="535"/>
        <v>3.47811719376259-14.6067717447049i</v>
      </c>
      <c r="E1888" t="str">
        <f t="shared" si="536"/>
        <v>162.46959460935+0.819232425218717i</v>
      </c>
      <c r="F1888" t="str">
        <f t="shared" si="537"/>
        <v>2.90990865207615-137.028574963111i</v>
      </c>
      <c r="G1888" t="str">
        <f t="shared" si="538"/>
        <v>0.999999567741343-0.0006574636640958i</v>
      </c>
      <c r="H1888" t="str">
        <f t="shared" si="539"/>
        <v>476.632004631733+25.978087598494i</v>
      </c>
      <c r="I1888" t="str">
        <f t="shared" si="540"/>
        <v>33.4916047129732-441.684471489303i</v>
      </c>
      <c r="K1888" t="str">
        <f t="shared" si="541"/>
        <v>0.0104592029381851-0.00122752656997372i</v>
      </c>
      <c r="L1888" t="str">
        <f t="shared" si="542"/>
        <v>0.00025-0.431488211635229i</v>
      </c>
      <c r="M1888" t="str">
        <f t="shared" si="543"/>
        <v>0.0025-0.114217467785796i</v>
      </c>
      <c r="N1888">
        <f t="shared" si="544"/>
        <v>96.988769074882413</v>
      </c>
      <c r="O1888">
        <f t="shared" si="545"/>
        <v>28.195536508674671</v>
      </c>
      <c r="P1888" s="3">
        <f t="shared" si="546"/>
        <v>28.195536508674671</v>
      </c>
      <c r="Q1888" s="3">
        <f t="shared" si="547"/>
        <v>-83.011230925117587</v>
      </c>
      <c r="R1888">
        <f t="shared" si="548"/>
        <v>96.988769074882413</v>
      </c>
      <c r="S1888">
        <f t="shared" si="549"/>
        <v>1.0899858049490918</v>
      </c>
      <c r="T1888">
        <f t="shared" si="532"/>
        <v>28.195536508674671</v>
      </c>
    </row>
    <row r="1889" spans="1:20" x14ac:dyDescent="0.25">
      <c r="A1889">
        <f t="shared" si="533"/>
        <v>6874.6074093102707</v>
      </c>
      <c r="B1889">
        <f t="shared" si="550"/>
        <v>1094.1277510078983</v>
      </c>
      <c r="C1889" t="str">
        <f t="shared" si="534"/>
        <v>3.12562578518802-25.4055286341787i</v>
      </c>
      <c r="D1889" t="str">
        <f t="shared" si="535"/>
        <v>3.4781171343226-14.5515156613824i</v>
      </c>
      <c r="E1889" t="str">
        <f t="shared" si="536"/>
        <v>162.469601763475+0.82238808037985i</v>
      </c>
      <c r="F1889" t="str">
        <f t="shared" si="537"/>
        <v>2.90990864249846-136.509852092795i</v>
      </c>
      <c r="G1889" t="str">
        <f t="shared" si="538"/>
        <v>0.999999564449937-0.00065996202384716i</v>
      </c>
      <c r="H1889" t="str">
        <f t="shared" si="539"/>
        <v>476.678246391901+26.074733406526i</v>
      </c>
      <c r="I1889" t="str">
        <f t="shared" si="540"/>
        <v>33.4906042465332-440.051368013649i</v>
      </c>
      <c r="K1889" t="str">
        <f t="shared" si="541"/>
        <v>0.0104579634646925-0.00123202241972352i</v>
      </c>
      <c r="L1889" t="str">
        <f t="shared" si="542"/>
        <v>0.00025-0.4298547635338i</v>
      </c>
      <c r="M1889" t="str">
        <f t="shared" si="543"/>
        <v>0.0025-0.11378508446483i</v>
      </c>
      <c r="N1889">
        <f t="shared" si="544"/>
        <v>97.013816912280362</v>
      </c>
      <c r="O1889">
        <f t="shared" si="545"/>
        <v>28.163807966649308</v>
      </c>
      <c r="P1889" s="3">
        <f t="shared" si="546"/>
        <v>28.163807966649308</v>
      </c>
      <c r="Q1889" s="3">
        <f t="shared" si="547"/>
        <v>-82.986183087719638</v>
      </c>
      <c r="R1889">
        <f t="shared" si="548"/>
        <v>97.013816912280362</v>
      </c>
      <c r="S1889">
        <f t="shared" si="549"/>
        <v>1.0941277510078982</v>
      </c>
      <c r="T1889">
        <f t="shared" si="532"/>
        <v>28.163807966649308</v>
      </c>
    </row>
    <row r="1890" spans="1:20" x14ac:dyDescent="0.25">
      <c r="A1890">
        <f t="shared" si="533"/>
        <v>6900.7309174656502</v>
      </c>
      <c r="B1890">
        <f t="shared" si="550"/>
        <v>1098.2854364617283</v>
      </c>
      <c r="C1890" t="str">
        <f t="shared" si="534"/>
        <v>3.12533263642322-25.3115513739719i</v>
      </c>
      <c r="D1890" t="str">
        <f t="shared" si="535"/>
        <v>3.47811707443-14.4964689064967i</v>
      </c>
      <c r="E1890" t="str">
        <f t="shared" si="536"/>
        <v>162.469609072753+0.825556200016354i</v>
      </c>
      <c r="F1890" t="str">
        <f t="shared" si="537"/>
        <v>2.90990863284785-135.99309296253i</v>
      </c>
      <c r="G1890" t="str">
        <f t="shared" si="538"/>
        <v>0.999999561133469-0.000662469877340717i</v>
      </c>
      <c r="H1890" t="str">
        <f t="shared" si="539"/>
        <v>476.724843633301+26.1717222275374i</v>
      </c>
      <c r="I1890" t="str">
        <f t="shared" si="540"/>
        <v>33.4895957284921-438.424598574417i</v>
      </c>
      <c r="K1890" t="str">
        <f t="shared" si="541"/>
        <v>0.0104567148981269-0.00123653346975107i</v>
      </c>
      <c r="L1890" t="str">
        <f t="shared" si="542"/>
        <v>0.00025-0.428227499037458i</v>
      </c>
      <c r="M1890" t="str">
        <f t="shared" si="543"/>
        <v>0.0025-0.113354337980504i</v>
      </c>
      <c r="N1890">
        <f t="shared" si="544"/>
        <v>97.038943542640069</v>
      </c>
      <c r="O1890">
        <f t="shared" si="545"/>
        <v>28.13208801569467</v>
      </c>
      <c r="P1890" s="3">
        <f t="shared" si="546"/>
        <v>28.13208801569467</v>
      </c>
      <c r="Q1890" s="3">
        <f t="shared" si="547"/>
        <v>-82.961056457359931</v>
      </c>
      <c r="R1890">
        <f t="shared" si="548"/>
        <v>97.038943542640069</v>
      </c>
      <c r="S1890">
        <f t="shared" si="549"/>
        <v>1.0982854364617283</v>
      </c>
      <c r="T1890">
        <f t="shared" si="532"/>
        <v>28.13208801569467</v>
      </c>
    </row>
    <row r="1891" spans="1:20" x14ac:dyDescent="0.25">
      <c r="A1891">
        <f t="shared" si="533"/>
        <v>6926.9536949520198</v>
      </c>
      <c r="B1891">
        <f t="shared" si="550"/>
        <v>1102.4589211202829</v>
      </c>
      <c r="C1891" t="str">
        <f t="shared" si="534"/>
        <v>3.12503734044327-25.2179376204145i</v>
      </c>
      <c r="D1891" t="str">
        <f t="shared" si="535"/>
        <v>3.47811701408137-14.4416306881816i</v>
      </c>
      <c r="E1891" t="str">
        <f t="shared" si="536"/>
        <v>162.469616539864+0.82873683664039i</v>
      </c>
      <c r="F1891" t="str">
        <f t="shared" si="537"/>
        <v>2.90990862312373-135.478290138563i</v>
      </c>
      <c r="G1891" t="str">
        <f t="shared" si="538"/>
        <v>0.999999557791748-0.00066498726065241i</v>
      </c>
      <c r="H1891" t="str">
        <f t="shared" si="539"/>
        <v>476.771799113972+26.269055077108i</v>
      </c>
      <c r="I1891" t="str">
        <f t="shared" si="540"/>
        <v>33.488579090833-436.804139812808i</v>
      </c>
      <c r="K1891" t="str">
        <f t="shared" si="541"/>
        <v>0.0104554571743755-0.00124105975714102i</v>
      </c>
      <c r="L1891" t="str">
        <f t="shared" si="542"/>
        <v>0.00025-0.426606394737457i</v>
      </c>
      <c r="M1891" t="str">
        <f t="shared" si="543"/>
        <v>0.0025-0.112925222136386i</v>
      </c>
      <c r="N1891">
        <f t="shared" si="544"/>
        <v>97.064149093925792</v>
      </c>
      <c r="O1891">
        <f t="shared" si="545"/>
        <v>28.100376711706943</v>
      </c>
      <c r="P1891" s="3">
        <f t="shared" si="546"/>
        <v>28.100376711706943</v>
      </c>
      <c r="Q1891" s="3">
        <f t="shared" si="547"/>
        <v>-82.935850906074208</v>
      </c>
      <c r="R1891">
        <f t="shared" si="548"/>
        <v>97.064149093925792</v>
      </c>
      <c r="S1891">
        <f t="shared" si="549"/>
        <v>1.1024589211202829</v>
      </c>
      <c r="T1891">
        <f t="shared" si="532"/>
        <v>28.100376711706943</v>
      </c>
    </row>
    <row r="1892" spans="1:20" x14ac:dyDescent="0.25">
      <c r="A1892">
        <f t="shared" si="533"/>
        <v>6953.2761189928378</v>
      </c>
      <c r="B1892">
        <f t="shared" si="550"/>
        <v>1106.6482650205401</v>
      </c>
      <c r="C1892" t="str">
        <f t="shared" si="534"/>
        <v>3.12473988215935-25.1246860201434i</v>
      </c>
      <c r="D1892" t="str">
        <f t="shared" si="535"/>
        <v>3.4781169532732-14.387000217571i</v>
      </c>
      <c r="E1892" t="str">
        <f t="shared" si="536"/>
        <v>162.469624167522+0.831930043017871i</v>
      </c>
      <c r="F1892" t="str">
        <f t="shared" si="537"/>
        <v>2.90990861332558-134.965436215284i</v>
      </c>
      <c r="G1892" t="str">
        <f t="shared" si="538"/>
        <v>0.999999554424581-0.000667514209995256i</v>
      </c>
      <c r="H1892" t="str">
        <f t="shared" si="539"/>
        <v>476.81911561374+26.366732971182i</v>
      </c>
      <c r="I1892" t="str">
        <f t="shared" si="540"/>
        <v>33.4875542649191-435.18996846131i</v>
      </c>
      <c r="K1892" t="str">
        <f t="shared" si="541"/>
        <v>0.0104541902289121-0.00124560131889871i</v>
      </c>
      <c r="L1892" t="str">
        <f t="shared" si="542"/>
        <v>0.00025-0.424991427313664i</v>
      </c>
      <c r="M1892" t="str">
        <f t="shared" si="543"/>
        <v>0.0025-0.1124977307595i</v>
      </c>
      <c r="N1892">
        <f t="shared" si="544"/>
        <v>97.089433692912195</v>
      </c>
      <c r="O1892">
        <f t="shared" si="545"/>
        <v>28.068674110875005</v>
      </c>
      <c r="P1892" s="3">
        <f t="shared" si="546"/>
        <v>28.068674110875005</v>
      </c>
      <c r="Q1892" s="3">
        <f t="shared" si="547"/>
        <v>-82.910566307087805</v>
      </c>
      <c r="R1892">
        <f t="shared" si="548"/>
        <v>97.089433692912195</v>
      </c>
      <c r="S1892">
        <f t="shared" si="549"/>
        <v>1.10664826502054</v>
      </c>
      <c r="T1892">
        <f t="shared" si="532"/>
        <v>28.068674110875005</v>
      </c>
    </row>
    <row r="1893" spans="1:20" x14ac:dyDescent="0.25">
      <c r="A1893">
        <f t="shared" si="533"/>
        <v>6979.6985682450113</v>
      </c>
      <c r="B1893">
        <f t="shared" si="550"/>
        <v>1110.8535284276181</v>
      </c>
      <c r="C1893" t="str">
        <f t="shared" si="534"/>
        <v>3.12444024638654-25.0317952249354i</v>
      </c>
      <c r="D1893" t="str">
        <f t="shared" si="535"/>
        <v>3.47811689200202-14.3325767087872i</v>
      </c>
      <c r="E1893" t="str">
        <f t="shared" si="536"/>
        <v>162.469631958491+0.835135872169572i</v>
      </c>
      <c r="F1893" t="str">
        <f t="shared" si="537"/>
        <v>2.90990860345283-134.454523815115i</v>
      </c>
      <c r="G1893" t="str">
        <f t="shared" si="538"/>
        <v>0.999999551031775-0.000670050761719885i</v>
      </c>
      <c r="H1893" t="str">
        <f t="shared" si="539"/>
        <v>476.866795934368+26.4647569260238i</v>
      </c>
      <c r="I1893" t="str">
        <f t="shared" si="540"/>
        <v>33.486521181484-433.58206134332i</v>
      </c>
      <c r="K1893" t="str">
        <f t="shared" si="541"/>
        <v>0.0104529139967957-0.00125015819194768i</v>
      </c>
      <c r="L1893" t="str">
        <f t="shared" si="542"/>
        <v>0.00025-0.423382573534235i</v>
      </c>
      <c r="M1893" t="str">
        <f t="shared" si="543"/>
        <v>0.0025-0.112071857700239i</v>
      </c>
      <c r="N1893">
        <f t="shared" si="544"/>
        <v>97.114797465166262</v>
      </c>
      <c r="O1893">
        <f t="shared" si="545"/>
        <v>28.036980269682168</v>
      </c>
      <c r="P1893" s="3">
        <f t="shared" si="546"/>
        <v>28.036980269682168</v>
      </c>
      <c r="Q1893" s="3">
        <f t="shared" si="547"/>
        <v>-82.885202534833738</v>
      </c>
      <c r="R1893">
        <f t="shared" si="548"/>
        <v>97.114797465166262</v>
      </c>
      <c r="S1893">
        <f t="shared" si="549"/>
        <v>1.1108535284276182</v>
      </c>
      <c r="T1893">
        <f t="shared" si="532"/>
        <v>28.036980269682168</v>
      </c>
    </row>
    <row r="1894" spans="1:20" x14ac:dyDescent="0.25">
      <c r="A1894">
        <f t="shared" si="533"/>
        <v>7006.2214228043422</v>
      </c>
      <c r="B1894">
        <f t="shared" si="550"/>
        <v>1115.0747718356431</v>
      </c>
      <c r="C1894" t="str">
        <f t="shared" si="534"/>
        <v>3.12413841784281-24.9392638916833i</v>
      </c>
      <c r="D1894" t="str">
        <f t="shared" si="535"/>
        <v>3.47811683026431-14.2783593789297i</v>
      </c>
      <c r="E1894" t="str">
        <f t="shared" si="536"/>
        <v>162.469639915572+0.838354377372962i</v>
      </c>
      <c r="F1894" t="str">
        <f t="shared" si="537"/>
        <v>2.90990859350488-133.945545588411i</v>
      </c>
      <c r="G1894" t="str">
        <f t="shared" si="538"/>
        <v>0.999999547613135-0.000672596952315053i</v>
      </c>
      <c r="H1894" t="str">
        <f t="shared" si="539"/>
        <v>476.91484289977+26.5631279581735i</v>
      </c>
      <c r="I1894" t="str">
        <f t="shared" si="540"/>
        <v>33.4854797706263-431.98039537288i</v>
      </c>
      <c r="K1894" t="str">
        <f t="shared" si="541"/>
        <v>0.0104516284126677-0.00125473041312702i</v>
      </c>
      <c r="L1894" t="str">
        <f t="shared" si="542"/>
        <v>0.00025-0.421779810255264i</v>
      </c>
      <c r="M1894" t="str">
        <f t="shared" si="543"/>
        <v>0.0025-0.111647596832276i</v>
      </c>
      <c r="N1894">
        <f t="shared" si="544"/>
        <v>97.140240535028255</v>
      </c>
      <c r="O1894">
        <f t="shared" si="545"/>
        <v>28.005295244905383</v>
      </c>
      <c r="P1894" s="3">
        <f t="shared" si="546"/>
        <v>28.005295244905383</v>
      </c>
      <c r="Q1894" s="3">
        <f t="shared" si="547"/>
        <v>-82.859759464971745</v>
      </c>
      <c r="R1894">
        <f t="shared" si="548"/>
        <v>97.140240535028255</v>
      </c>
      <c r="S1894">
        <f t="shared" si="549"/>
        <v>1.1150747718356431</v>
      </c>
      <c r="T1894">
        <f t="shared" si="532"/>
        <v>28.005295244905383</v>
      </c>
    </row>
    <row r="1895" spans="1:20" x14ac:dyDescent="0.25">
      <c r="A1895">
        <f t="shared" si="533"/>
        <v>7032.8450642109983</v>
      </c>
      <c r="B1895">
        <f t="shared" si="550"/>
        <v>1119.3120559686186</v>
      </c>
      <c r="C1895" t="str">
        <f t="shared" si="534"/>
        <v>3.12383438114887-24.8470906823797i</v>
      </c>
      <c r="D1895" t="str">
        <f t="shared" si="535"/>
        <v>3.47811676805649-14.2243474480641i</v>
      </c>
      <c r="E1895" t="str">
        <f t="shared" si="536"/>
        <v>162.469648041617+0.84158561216337i</v>
      </c>
      <c r="F1895" t="str">
        <f t="shared" si="537"/>
        <v>2.90990858348121-133.438494213349i</v>
      </c>
      <c r="G1895" t="str">
        <f t="shared" si="538"/>
        <v>0.999999544168464-0.00067515281840817i</v>
      </c>
      <c r="H1895" t="str">
        <f t="shared" si="539"/>
        <v>476.963259356157+26.6618470844033i</v>
      </c>
      <c r="I1895" t="str">
        <f t="shared" si="540"/>
        <v>33.4844299618023-430.384947554297i</v>
      </c>
      <c r="K1895" t="str">
        <f t="shared" si="541"/>
        <v>0.0104503334107505-0.00125931801918887i</v>
      </c>
      <c r="L1895" t="str">
        <f t="shared" si="542"/>
        <v>0.00025-0.420183114420467i</v>
      </c>
      <c r="M1895" t="str">
        <f t="shared" si="543"/>
        <v>0.0025-0.111224942052477i</v>
      </c>
      <c r="N1895">
        <f t="shared" si="544"/>
        <v>97.16576302559227</v>
      </c>
      <c r="O1895">
        <f t="shared" si="545"/>
        <v>27.973619093616996</v>
      </c>
      <c r="P1895" s="3">
        <f t="shared" si="546"/>
        <v>27.973619093616996</v>
      </c>
      <c r="Q1895" s="3">
        <f t="shared" si="547"/>
        <v>-82.83423697440773</v>
      </c>
      <c r="R1895">
        <f t="shared" si="548"/>
        <v>97.16576302559227</v>
      </c>
      <c r="S1895">
        <f t="shared" si="549"/>
        <v>1.1193120559686185</v>
      </c>
      <c r="T1895">
        <f t="shared" si="532"/>
        <v>27.973619093616996</v>
      </c>
    </row>
    <row r="1896" spans="1:20" x14ac:dyDescent="0.25">
      <c r="A1896">
        <f t="shared" si="533"/>
        <v>7059.5698754550012</v>
      </c>
      <c r="B1896">
        <f t="shared" si="550"/>
        <v>1123.5654417812993</v>
      </c>
      <c r="C1896" t="str">
        <f t="shared" si="534"/>
        <v>3.12352812082751-24.7552742640936i</v>
      </c>
      <c r="D1896" t="str">
        <f t="shared" si="535"/>
        <v>3.478116705375-14.1705401392104i</v>
      </c>
      <c r="E1896" t="str">
        <f t="shared" si="536"/>
        <v>162.46965633952+0.844829630335741i</v>
      </c>
      <c r="F1896" t="str">
        <f t="shared" si="537"/>
        <v>2.9099085733812-132.933362395825i</v>
      </c>
      <c r="G1896" t="str">
        <f t="shared" si="538"/>
        <v>0.999999540697564-0.000677718396765826i</v>
      </c>
      <c r="H1896" t="str">
        <f t="shared" si="539"/>
        <v>477.012048172244+26.7609153216747i</v>
      </c>
      <c r="I1896" t="str">
        <f t="shared" si="540"/>
        <v>33.4833716838215-428.795694981848i</v>
      </c>
      <c r="K1896" t="str">
        <f t="shared" si="541"/>
        <v>0.0104490289248449-0.00126392104679579i</v>
      </c>
      <c r="L1896" t="str">
        <f t="shared" si="542"/>
        <v>0.00025-0.418592463060836i</v>
      </c>
      <c r="M1896" t="str">
        <f t="shared" si="543"/>
        <v>0.0025-0.110803887280809i</v>
      </c>
      <c r="N1896">
        <f t="shared" si="544"/>
        <v>97.191365058687708</v>
      </c>
      <c r="O1896">
        <f t="shared" si="545"/>
        <v>27.941951873184045</v>
      </c>
      <c r="P1896" s="3">
        <f t="shared" si="546"/>
        <v>27.941951873184045</v>
      </c>
      <c r="Q1896" s="3">
        <f t="shared" si="547"/>
        <v>-82.808634941312292</v>
      </c>
      <c r="R1896">
        <f t="shared" si="548"/>
        <v>97.191365058687708</v>
      </c>
      <c r="S1896">
        <f t="shared" si="549"/>
        <v>1.1235654417812992</v>
      </c>
      <c r="T1896">
        <f t="shared" si="532"/>
        <v>27.941951873184045</v>
      </c>
    </row>
    <row r="1897" spans="1:20" x14ac:dyDescent="0.25">
      <c r="A1897">
        <f t="shared" si="533"/>
        <v>7086.3962409817304</v>
      </c>
      <c r="B1897">
        <f t="shared" si="550"/>
        <v>1127.8349904600684</v>
      </c>
      <c r="C1897" t="str">
        <f t="shared" si="534"/>
        <v>3.12321962130309-24.6638133089519i</v>
      </c>
      <c r="D1897" t="str">
        <f t="shared" si="535"/>
        <v>3.47811664221624-14.1169366783326i</v>
      </c>
      <c r="E1897" t="str">
        <f t="shared" si="536"/>
        <v>162.469664812215+0.848086485946249i</v>
      </c>
      <c r="F1897" t="str">
        <f t="shared" si="537"/>
        <v>2.90990856320429-132.430142869348i</v>
      </c>
      <c r="G1897" t="str">
        <f t="shared" si="538"/>
        <v>0.999999537200234-0.000680293724294324i</v>
      </c>
      <c r="H1897" t="str">
        <f t="shared" si="539"/>
        <v>477.061212239424+26.8603336870903i</v>
      </c>
      <c r="I1897" t="str">
        <f t="shared" si="540"/>
        <v>33.4823048648375-427.212614839447i</v>
      </c>
      <c r="K1897" t="str">
        <f t="shared" si="541"/>
        <v>0.0104477148883283-0.0012685395325181i</v>
      </c>
      <c r="L1897" t="str">
        <f t="shared" si="542"/>
        <v>0.00025-0.417007833294317i</v>
      </c>
      <c r="M1897" t="str">
        <f t="shared" si="543"/>
        <v>0.0025-0.11038442646026i</v>
      </c>
      <c r="N1897">
        <f t="shared" si="544"/>
        <v>97.217046754859226</v>
      </c>
      <c r="O1897">
        <f t="shared" si="545"/>
        <v>27.910293641269131</v>
      </c>
      <c r="P1897" s="3">
        <f t="shared" si="546"/>
        <v>27.910293641269131</v>
      </c>
      <c r="Q1897" s="3">
        <f t="shared" si="547"/>
        <v>-82.782953245140774</v>
      </c>
      <c r="R1897">
        <f t="shared" si="548"/>
        <v>97.217046754859226</v>
      </c>
      <c r="S1897">
        <f t="shared" si="549"/>
        <v>1.1278349904600684</v>
      </c>
      <c r="T1897">
        <f t="shared" si="532"/>
        <v>27.910293641269131</v>
      </c>
    </row>
    <row r="1898" spans="1:20" x14ac:dyDescent="0.25">
      <c r="A1898">
        <f t="shared" si="533"/>
        <v>7113.3245466974613</v>
      </c>
      <c r="B1898">
        <f t="shared" si="550"/>
        <v>1132.1207634238167</v>
      </c>
      <c r="C1898" t="str">
        <f t="shared" si="534"/>
        <v>3.12290886690135-24.5727064941209i</v>
      </c>
      <c r="D1898" t="str">
        <f t="shared" si="535"/>
        <v>3.47811657857654-14.0635362943268i</v>
      </c>
      <c r="E1898" t="str">
        <f t="shared" si="536"/>
        <v>162.469673462693+0.85135623331351i</v>
      </c>
      <c r="F1898" t="str">
        <f t="shared" si="537"/>
        <v>2.90990855294987-131.928828394936i</v>
      </c>
      <c r="G1898" t="str">
        <f t="shared" si="538"/>
        <v>0.999999533676275-0.000682878838040204i</v>
      </c>
      <c r="H1898" t="str">
        <f t="shared" si="539"/>
        <v>477.110754471948+26.9601031978486i</v>
      </c>
      <c r="I1898" t="str">
        <f t="shared" si="540"/>
        <v>33.4812294323424-425.635684400317i</v>
      </c>
      <c r="K1898" t="str">
        <f t="shared" si="541"/>
        <v>0.0104463912341527-0.00127317351283123i</v>
      </c>
      <c r="L1898" t="str">
        <f t="shared" si="542"/>
        <v>0.00025-0.41542920232548i</v>
      </c>
      <c r="M1898" t="str">
        <f t="shared" si="543"/>
        <v>0.0025-0.109966553556745i</v>
      </c>
      <c r="N1898">
        <f t="shared" si="544"/>
        <v>97.242808233347588</v>
      </c>
      <c r="O1898">
        <f t="shared" si="545"/>
        <v>27.878644455831335</v>
      </c>
      <c r="P1898" s="3">
        <f t="shared" si="546"/>
        <v>27.878644455831335</v>
      </c>
      <c r="Q1898" s="3">
        <f t="shared" si="547"/>
        <v>-82.757191766652412</v>
      </c>
      <c r="R1898">
        <f t="shared" si="548"/>
        <v>97.242808233347588</v>
      </c>
      <c r="S1898">
        <f t="shared" si="549"/>
        <v>1.1321207634238166</v>
      </c>
      <c r="T1898">
        <f t="shared" si="532"/>
        <v>27.878644455831335</v>
      </c>
    </row>
    <row r="1899" spans="1:20" x14ac:dyDescent="0.25">
      <c r="A1899">
        <f t="shared" si="533"/>
        <v>7140.3551799749112</v>
      </c>
      <c r="B1899">
        <f t="shared" si="550"/>
        <v>1136.4228223248272</v>
      </c>
      <c r="C1899" t="str">
        <f t="shared" si="534"/>
        <v>3.12259584184853-24.4819525017834i</v>
      </c>
      <c r="D1899" t="str">
        <f t="shared" si="535"/>
        <v>3.47811651445228-14.0103382190106i</v>
      </c>
      <c r="E1899" t="str">
        <f t="shared" si="536"/>
        <v>162.469682293982+0.854638927020385i</v>
      </c>
      <c r="F1899" t="str">
        <f t="shared" si="537"/>
        <v>2.90990854261739-131.429411761012i</v>
      </c>
      <c r="G1899" t="str">
        <f t="shared" si="538"/>
        <v>0.999999530125483-0.000685473775190781i</v>
      </c>
      <c r="H1899" t="str">
        <f t="shared" si="539"/>
        <v>477.16067780713+27.0602248711978i</v>
      </c>
      <c r="I1899" t="str">
        <f t="shared" si="540"/>
        <v>33.4801453131612-424.064881026687i</v>
      </c>
      <c r="K1899" t="str">
        <f t="shared" si="541"/>
        <v>0.0104450578948422-0.001277823024113i</v>
      </c>
      <c r="L1899" t="str">
        <f t="shared" si="542"/>
        <v>0.00025-0.413856547445189i</v>
      </c>
      <c r="M1899" t="str">
        <f t="shared" si="543"/>
        <v>0.0025-0.10955026255902i</v>
      </c>
      <c r="N1899">
        <f t="shared" si="544"/>
        <v>97.268649612069964</v>
      </c>
      <c r="O1899">
        <f t="shared" si="545"/>
        <v>27.847004375125483</v>
      </c>
      <c r="P1899" s="3">
        <f t="shared" si="546"/>
        <v>27.847004375125483</v>
      </c>
      <c r="Q1899" s="3">
        <f t="shared" si="547"/>
        <v>-82.731350387930036</v>
      </c>
      <c r="R1899">
        <f t="shared" si="548"/>
        <v>97.268649612069964</v>
      </c>
      <c r="S1899">
        <f t="shared" si="549"/>
        <v>1.1364228223248272</v>
      </c>
      <c r="T1899">
        <f t="shared" si="532"/>
        <v>27.847004375125483</v>
      </c>
    </row>
    <row r="1900" spans="1:20" x14ac:dyDescent="0.25">
      <c r="A1900">
        <f t="shared" si="533"/>
        <v>7167.4885296588163</v>
      </c>
      <c r="B1900">
        <f t="shared" si="550"/>
        <v>1140.7412290496616</v>
      </c>
      <c r="C1900" t="str">
        <f t="shared" si="534"/>
        <v>3.12228053027147-24.3915500191223i</v>
      </c>
      <c r="D1900" t="str">
        <f t="shared" si="535"/>
        <v>3.47811644983974-13.9573416871117i</v>
      </c>
      <c r="E1900" t="str">
        <f t="shared" si="536"/>
        <v>162.469691309164+0.857934621915526i</v>
      </c>
      <c r="F1900" t="str">
        <f t="shared" si="537"/>
        <v>2.90990853220623-130.931885783299i</v>
      </c>
      <c r="G1900" t="str">
        <f t="shared" si="538"/>
        <v>0.999999526547653-0.000688078573074676i</v>
      </c>
      <c r="H1900" t="str">
        <f t="shared" si="539"/>
        <v>477.210985205502+27.1606997243837i</v>
      </c>
      <c r="I1900" t="str">
        <f t="shared" si="540"/>
        <v>33.47905243344-422.500182169438i</v>
      </c>
      <c r="K1900" t="str">
        <f t="shared" si="541"/>
        <v>0.0104437148024917-0.00128248810264088i</v>
      </c>
      <c r="L1900" t="str">
        <f t="shared" si="542"/>
        <v>0.00025-0.412289846030274i</v>
      </c>
      <c r="M1900" t="str">
        <f t="shared" si="543"/>
        <v>0.0025-0.109135547478602i</v>
      </c>
      <c r="N1900">
        <f t="shared" si="544"/>
        <v>97.294571007600354</v>
      </c>
      <c r="O1900">
        <f t="shared" si="545"/>
        <v>27.815373457703721</v>
      </c>
      <c r="P1900" s="3">
        <f t="shared" si="546"/>
        <v>27.815373457703721</v>
      </c>
      <c r="Q1900" s="3">
        <f t="shared" si="547"/>
        <v>-82.705428992399646</v>
      </c>
      <c r="R1900">
        <f t="shared" si="548"/>
        <v>97.294571007600354</v>
      </c>
      <c r="S1900">
        <f t="shared" si="549"/>
        <v>1.1407412290496615</v>
      </c>
      <c r="T1900">
        <f t="shared" ref="T1900:T1963" si="551">P1900</f>
        <v>27.815373457703721</v>
      </c>
    </row>
    <row r="1901" spans="1:20" x14ac:dyDescent="0.25">
      <c r="A1901">
        <f t="shared" ref="A1901:A1964" si="552">2*PI()*B1901</f>
        <v>7194.724986071521</v>
      </c>
      <c r="B1901">
        <f t="shared" si="550"/>
        <v>1145.0760457200504</v>
      </c>
      <c r="C1901" t="str">
        <f t="shared" ref="C1901:C1964" si="553">IMPRODUCT(D1901,E1901,$C$40,,K1901,$C$41)</f>
        <v>3.12196291619642-24.3014977382984i</v>
      </c>
      <c r="D1901" t="str">
        <f t="shared" ref="D1901:D1964" si="554">IMDIV(IMPRODUCT($C$37,$C$38,COMPLEX(1,A1901/$C$38)),IMSUM(-1*A1901*A1901/$C$39,COMPLEX(0,1*A1901)))</f>
        <v>3.47811638473522-13.9045459362573i</v>
      </c>
      <c r="E1901" t="str">
        <f t="shared" ref="E1901:E1964" si="555">IMDIV(IMPRODUCT(IMSUM(F1901,G1901),$C$29,H1901),IMSUM(1,I1901))</f>
        <v>162.469700511365+0.861243373115011i</v>
      </c>
      <c r="F1901" t="str">
        <f t="shared" ref="F1901:F1964" si="556">IMDIV(IMPRODUCT($C$14,$C$15,COMPLEX(1,A1901/$C$15)),IMSUM(-1*A1901*A1901/$C$16,COMPLEX(0,A1901)))</f>
        <v>2.90990852171579-130.436243304721i</v>
      </c>
      <c r="G1901" t="str">
        <f t="shared" ref="G1901:G1964" si="557">IMDIV(1,COMPLEX(1,A1901*$C$9*$C$10))</f>
        <v>0.99999952294258-0.00069069326916236i</v>
      </c>
      <c r="H1901" t="str">
        <f t="shared" ref="H1901:H1964" si="558">IMDIV($C$3,IMSUM(K1901,COMPLEX(0,$C$28*A1901)))</f>
        <v>477.261679651046+27.2615287746079i</v>
      </c>
      <c r="I1901" t="str">
        <f t="shared" ref="I1901:I1964" si="559">IMPRODUCT(F1901,$C$29,H1901,$C$31)</f>
        <v>33.4779507186471-420.941565367838i</v>
      </c>
      <c r="K1901" t="str">
        <f t="shared" ref="K1901:K1964" si="560">IF($C$26&lt;=0,IMDIV(1,IMSUM(IMDIV(1,L1901),1/$C$18)),IMDIV(1,IMSUM(IMDIV(1,L1901),1/$C$18,IMDIV(1,M1901))))</f>
        <v>0.0104423618887639-0.00128716878458927i</v>
      </c>
      <c r="L1901" t="str">
        <f t="shared" ref="L1901:L1964" si="561">IMSUM($C$21/$C$22,IMDIV(1,COMPLEX(0,$C$20*$C$22*A1901)))</f>
        <v>0.00025-0.41072907554321i</v>
      </c>
      <c r="M1901" t="str">
        <f t="shared" ref="M1901:M1964" si="562">IMSUM($C$25/$C$26,IMDIV(1,COMPLEX(0,$C$24*$C$26*A1901)))</f>
        <v>0.0025-0.108722402349673i</v>
      </c>
      <c r="N1901">
        <f t="shared" ref="N1901:N1964" si="563">ABS(R1901)</f>
        <v>97.320572535148827</v>
      </c>
      <c r="O1901">
        <f t="shared" ref="O1901:O1964" si="564">ABS(P1901)</f>
        <v>27.783751762414916</v>
      </c>
      <c r="P1901" s="3">
        <f t="shared" ref="P1901:P1964" si="565">20*LOG10(IMABS(C1901))</f>
        <v>27.783751762414916</v>
      </c>
      <c r="Q1901" s="3">
        <f t="shared" ref="Q1901:Q1964" si="566">IMARGUMENT(C1901)*180/PI()</f>
        <v>-82.679427464851173</v>
      </c>
      <c r="R1901">
        <f t="shared" ref="R1901:R1964" si="567">IF(Q1901&lt;0,Q1901+180,Q1901-180)</f>
        <v>97.320572535148827</v>
      </c>
      <c r="S1901">
        <f t="shared" ref="S1901:S1964" si="568">B1901/1000</f>
        <v>1.1450760457200504</v>
      </c>
      <c r="T1901">
        <f t="shared" si="551"/>
        <v>27.783751762414916</v>
      </c>
    </row>
    <row r="1902" spans="1:20" x14ac:dyDescent="0.25">
      <c r="A1902">
        <f t="shared" si="552"/>
        <v>7222.0649410185924</v>
      </c>
      <c r="B1902">
        <f t="shared" ref="B1902:B1965" si="569">B1901*(1+B$42)</f>
        <v>1149.4273346937866</v>
      </c>
      <c r="C1902" t="str">
        <f t="shared" si="553"/>
        <v>3.12164298354915-24.2117943564319i</v>
      </c>
      <c r="D1902" t="str">
        <f t="shared" si="554"/>
        <v>3.47811631913497-13.8519502069627i</v>
      </c>
      <c r="E1902" t="str">
        <f t="shared" si="555"/>
        <v>162.469709903762+0.864565236003525i</v>
      </c>
      <c r="F1902" t="str">
        <f t="shared" si="556"/>
        <v>2.90990851114547-129.942477195294i</v>
      </c>
      <c r="G1902" t="str">
        <f t="shared" si="557"/>
        <v>0.999999519310057-0.000693317901066682i</v>
      </c>
      <c r="H1902" t="str">
        <f t="shared" si="558"/>
        <v>477.312764151354+27.3627130389712i</v>
      </c>
      <c r="I1902" t="str">
        <f t="shared" si="559"/>
        <v>33.4768400935584-419.389008249173i</v>
      </c>
      <c r="K1902" t="str">
        <f t="shared" si="560"/>
        <v>0.0104409990848879-0.00129186510602663i</v>
      </c>
      <c r="L1902" t="str">
        <f t="shared" si="561"/>
        <v>0.00025-0.409174213531789i</v>
      </c>
      <c r="M1902" t="str">
        <f t="shared" si="562"/>
        <v>0.0025-0.108310821229003i</v>
      </c>
      <c r="N1902">
        <f t="shared" si="563"/>
        <v>97.346654308542256</v>
      </c>
      <c r="O1902">
        <f t="shared" si="564"/>
        <v>27.752139348405404</v>
      </c>
      <c r="P1902" s="3">
        <f t="shared" si="565"/>
        <v>27.752139348405404</v>
      </c>
      <c r="Q1902" s="3">
        <f t="shared" si="566"/>
        <v>-82.653345691457744</v>
      </c>
      <c r="R1902">
        <f t="shared" si="567"/>
        <v>97.346654308542256</v>
      </c>
      <c r="S1902">
        <f t="shared" si="568"/>
        <v>1.1494273346937867</v>
      </c>
      <c r="T1902">
        <f t="shared" si="551"/>
        <v>27.752139348405404</v>
      </c>
    </row>
    <row r="1903" spans="1:20" x14ac:dyDescent="0.25">
      <c r="A1903">
        <f t="shared" si="552"/>
        <v>7249.5087877944634</v>
      </c>
      <c r="B1903">
        <f t="shared" si="569"/>
        <v>1153.7951585656231</v>
      </c>
      <c r="C1903" t="str">
        <f t="shared" si="553"/>
        <v>3.12132071615424-24.122438575583i</v>
      </c>
      <c r="D1903" t="str">
        <f t="shared" si="554"/>
        <v>3.47811625303521-13.7995537426207i</v>
      </c>
      <c r="E1903" t="str">
        <f t="shared" si="555"/>
        <v>162.469719489583+0.867900266236544i</v>
      </c>
      <c r="F1903" t="str">
        <f t="shared" si="556"/>
        <v>2.90990850049467-129.450580352025i</v>
      </c>
      <c r="G1903" t="str">
        <f t="shared" si="557"/>
        <v>0.999999515649874-0.000695952506543422i</v>
      </c>
      <c r="H1903" t="str">
        <f t="shared" si="558"/>
        <v>477.364241737839+27.4642535344274i</v>
      </c>
      <c r="I1903" t="str">
        <f t="shared" si="559"/>
        <v>33.475720482254-417.842488528457i</v>
      </c>
      <c r="K1903" t="str">
        <f t="shared" si="560"/>
        <v>0.0104396263216568-0.0012965771029127i</v>
      </c>
      <c r="L1903" t="str">
        <f t="shared" si="561"/>
        <v>0.00025-0.407625237628798i</v>
      </c>
      <c r="M1903" t="str">
        <f t="shared" si="562"/>
        <v>0.0025-0.107900798195859i</v>
      </c>
      <c r="N1903">
        <f t="shared" si="563"/>
        <v>97.37281644020355</v>
      </c>
      <c r="O1903">
        <f t="shared" si="564"/>
        <v>27.720536275119343</v>
      </c>
      <c r="P1903" s="3">
        <f t="shared" si="565"/>
        <v>27.720536275119343</v>
      </c>
      <c r="Q1903" s="3">
        <f t="shared" si="566"/>
        <v>-82.62718355979645</v>
      </c>
      <c r="R1903">
        <f t="shared" si="567"/>
        <v>97.37281644020355</v>
      </c>
      <c r="S1903">
        <f t="shared" si="568"/>
        <v>1.153795158565623</v>
      </c>
      <c r="T1903">
        <f t="shared" si="551"/>
        <v>27.720536275119343</v>
      </c>
    </row>
    <row r="1904" spans="1:20" x14ac:dyDescent="0.25">
      <c r="A1904">
        <f t="shared" si="552"/>
        <v>7277.056921188082</v>
      </c>
      <c r="B1904">
        <f t="shared" si="569"/>
        <v>1158.1795801681724</v>
      </c>
      <c r="C1904" t="str">
        <f t="shared" si="553"/>
        <v>3.1209960977346-24.033429102732i</v>
      </c>
      <c r="D1904" t="str">
        <f t="shared" si="554"/>
        <v>3.47811618643214-13.7473557894906i</v>
      </c>
      <c r="E1904" t="str">
        <f t="shared" si="555"/>
        <v>162.469729272101+0.871248519741644i</v>
      </c>
      <c r="F1904" t="str">
        <f t="shared" si="556"/>
        <v>2.90990848976278-128.960545698814i</v>
      </c>
      <c r="G1904" t="str">
        <f t="shared" si="557"/>
        <v>0.999999511961821-0.000698597123491822i</v>
      </c>
      <c r="H1904" t="str">
        <f t="shared" si="558"/>
        <v>477.41611546591+27.5661512777305i</v>
      </c>
      <c r="I1904" t="str">
        <f t="shared" si="559"/>
        <v>33.4745918081103-416.30198400811i</v>
      </c>
      <c r="K1904" t="str">
        <f t="shared" si="560"/>
        <v>0.010438243529426-0.00130130481109566i</v>
      </c>
      <c r="L1904" t="str">
        <f t="shared" si="561"/>
        <v>0.00025-0.406082125551702i</v>
      </c>
      <c r="M1904" t="str">
        <f t="shared" si="562"/>
        <v>0.0025-0.107492327351921i</v>
      </c>
      <c r="N1904">
        <f t="shared" si="563"/>
        <v>97.399059041131252</v>
      </c>
      <c r="O1904">
        <f t="shared" si="564"/>
        <v>27.68894260229883</v>
      </c>
      <c r="P1904" s="3">
        <f t="shared" si="565"/>
        <v>27.68894260229883</v>
      </c>
      <c r="Q1904" s="3">
        <f t="shared" si="566"/>
        <v>-82.600940958868748</v>
      </c>
      <c r="R1904">
        <f t="shared" si="567"/>
        <v>97.399059041131252</v>
      </c>
      <c r="S1904">
        <f t="shared" si="568"/>
        <v>1.1581795801681725</v>
      </c>
      <c r="T1904">
        <f t="shared" si="551"/>
        <v>27.68894260229883</v>
      </c>
    </row>
    <row r="1905" spans="1:20" x14ac:dyDescent="0.25">
      <c r="A1905">
        <f t="shared" si="552"/>
        <v>7304.7097374885971</v>
      </c>
      <c r="B1905">
        <f t="shared" si="569"/>
        <v>1162.5806625728114</v>
      </c>
      <c r="C1905" t="str">
        <f t="shared" si="553"/>
        <v>3.12066911191128-23.9447646497601i</v>
      </c>
      <c r="D1905" t="str">
        <f t="shared" si="554"/>
        <v>3.47811611932192-13.6953555966871i</v>
      </c>
      <c r="E1905" t="str">
        <f t="shared" si="555"/>
        <v>162.46973925465+0.874610052719817i</v>
      </c>
      <c r="F1905" t="str">
        <f t="shared" si="556"/>
        <v>2.90990847894914-128.472366186349i</v>
      </c>
      <c r="G1905" t="str">
        <f t="shared" si="557"/>
        <v>0.999999508245685-0.000701251789955142i</v>
      </c>
      <c r="H1905" t="str">
        <f t="shared" si="558"/>
        <v>477.468388415198+27.6684072853795i</v>
      </c>
      <c r="I1905" t="str">
        <f t="shared" si="559"/>
        <v>33.4734539937903-414.767472577662i</v>
      </c>
      <c r="K1905" t="str">
        <f t="shared" si="560"/>
        <v>0.0104368506381105-0.00130604826630909i</v>
      </c>
      <c r="L1905" t="str">
        <f t="shared" si="561"/>
        <v>0.00025-0.404544855102314i</v>
      </c>
      <c r="M1905" t="str">
        <f t="shared" si="562"/>
        <v>0.0025-0.107085402821201i</v>
      </c>
      <c r="N1905">
        <f t="shared" si="563"/>
        <v>97.425382220879584</v>
      </c>
      <c r="O1905">
        <f t="shared" si="564"/>
        <v>27.657358389984243</v>
      </c>
      <c r="P1905" s="3">
        <f t="shared" si="565"/>
        <v>27.657358389984243</v>
      </c>
      <c r="Q1905" s="3">
        <f t="shared" si="566"/>
        <v>-82.574617779120416</v>
      </c>
      <c r="R1905">
        <f t="shared" si="567"/>
        <v>97.425382220879584</v>
      </c>
      <c r="S1905">
        <f t="shared" si="568"/>
        <v>1.1625806625728115</v>
      </c>
      <c r="T1905">
        <f t="shared" si="551"/>
        <v>27.657358389984243</v>
      </c>
    </row>
    <row r="1906" spans="1:20" x14ac:dyDescent="0.25">
      <c r="A1906">
        <f t="shared" si="552"/>
        <v>7332.4676344910531</v>
      </c>
      <c r="B1906">
        <f t="shared" si="569"/>
        <v>1166.9984690905881</v>
      </c>
      <c r="C1906" t="str">
        <f t="shared" si="553"/>
        <v>3.12033974220234-23.8564439334298i</v>
      </c>
      <c r="D1906" t="str">
        <f t="shared" si="554"/>
        <v>3.47811605170071-13.6435524161702i</v>
      </c>
      <c r="E1906" t="str">
        <f t="shared" si="555"/>
        <v>162.469749440605+0.877984921647818i</v>
      </c>
      <c r="F1906" t="str">
        <f t="shared" si="556"/>
        <v>2.9099084680532-127.986034792002i</v>
      </c>
      <c r="G1906" t="str">
        <f t="shared" si="557"/>
        <v>0.999999504501253-0.000703916544121203i</v>
      </c>
      <c r="H1906" t="str">
        <f t="shared" si="558"/>
        <v>477.521063689732+27.7710225735749i</v>
      </c>
      <c r="I1906" t="str">
        <f t="shared" si="559"/>
        <v>33.4723069612434-413.238932213413i</v>
      </c>
      <c r="K1906" t="str">
        <f t="shared" si="560"/>
        <v>0.0104354475771834-0.00131080750416932i</v>
      </c>
      <c r="L1906" t="str">
        <f t="shared" si="561"/>
        <v>0.00025-0.403013404166482i</v>
      </c>
      <c r="M1906" t="str">
        <f t="shared" si="562"/>
        <v>0.0025-0.106680018749951i</v>
      </c>
      <c r="N1906">
        <f t="shared" si="563"/>
        <v>97.451786087536135</v>
      </c>
      <c r="O1906">
        <f t="shared" si="564"/>
        <v>27.625783698514393</v>
      </c>
      <c r="P1906" s="3">
        <f t="shared" si="565"/>
        <v>27.625783698514393</v>
      </c>
      <c r="Q1906" s="3">
        <f t="shared" si="566"/>
        <v>-82.548213912463865</v>
      </c>
      <c r="R1906">
        <f t="shared" si="567"/>
        <v>97.451786087536135</v>
      </c>
      <c r="S1906">
        <f t="shared" si="568"/>
        <v>1.1669984690905881</v>
      </c>
      <c r="T1906">
        <f t="shared" si="551"/>
        <v>27.625783698514393</v>
      </c>
    </row>
    <row r="1907" spans="1:20" x14ac:dyDescent="0.25">
      <c r="A1907">
        <f t="shared" si="552"/>
        <v>7360.3310115021195</v>
      </c>
      <c r="B1907">
        <f t="shared" si="569"/>
        <v>1171.4330632731323</v>
      </c>
      <c r="C1907" t="str">
        <f t="shared" si="553"/>
        <v>3.12000797202328-23.7684656753665i</v>
      </c>
      <c r="D1907" t="str">
        <f t="shared" si="554"/>
        <v>3.47811598356459-13.5919455027336i</v>
      </c>
      <c r="E1907" t="str">
        <f t="shared" si="555"/>
        <v>162.469759833401+0.881373183279164i</v>
      </c>
      <c r="F1907" t="str">
        <f t="shared" si="556"/>
        <v>2.90990845707428-127.501544519733i</v>
      </c>
      <c r="G1907" t="str">
        <f t="shared" si="557"/>
        <v>0.99999950072831-0.000706591424322932i</v>
      </c>
      <c r="H1907" t="str">
        <f t="shared" si="558"/>
        <v>477.574144418137+27.873998158151i</v>
      </c>
      <c r="I1907" t="str">
        <f t="shared" si="559"/>
        <v>33.4711506316868-411.716340978137i</v>
      </c>
      <c r="K1907" t="str">
        <f t="shared" si="560"/>
        <v>0.0104340342756738-0.00131558256017217i</v>
      </c>
      <c r="L1907" t="str">
        <f t="shared" si="561"/>
        <v>0.00025-0.401487750713768i</v>
      </c>
      <c r="M1907" t="str">
        <f t="shared" si="562"/>
        <v>0.0025-0.106276169306586i</v>
      </c>
      <c r="N1907">
        <f t="shared" si="563"/>
        <v>97.478270747702894</v>
      </c>
      <c r="O1907">
        <f t="shared" si="564"/>
        <v>27.594218588527077</v>
      </c>
      <c r="P1907" s="3">
        <f t="shared" si="565"/>
        <v>27.594218588527077</v>
      </c>
      <c r="Q1907" s="3">
        <f t="shared" si="566"/>
        <v>-82.521729252297106</v>
      </c>
      <c r="R1907">
        <f t="shared" si="567"/>
        <v>97.478270747702894</v>
      </c>
      <c r="S1907">
        <f t="shared" si="568"/>
        <v>1.1714330632731325</v>
      </c>
      <c r="T1907">
        <f t="shared" si="551"/>
        <v>27.594218588527077</v>
      </c>
    </row>
    <row r="1908" spans="1:20" x14ac:dyDescent="0.25">
      <c r="A1908">
        <f t="shared" si="552"/>
        <v>7388.3002693458275</v>
      </c>
      <c r="B1908">
        <f t="shared" si="569"/>
        <v>1175.8845089135702</v>
      </c>
      <c r="C1908" t="str">
        <f t="shared" si="553"/>
        <v>3.11967378468583-23.6808286020379i</v>
      </c>
      <c r="D1908" t="str">
        <f t="shared" si="554"/>
        <v>3.47811591490967-13.5405341139945i</v>
      </c>
      <c r="E1908" t="str">
        <f t="shared" si="555"/>
        <v>162.469770436525+0.884774894645989i</v>
      </c>
      <c r="F1908" t="str">
        <f t="shared" si="556"/>
        <v>2.90990844601173-127.018888399988i</v>
      </c>
      <c r="G1908" t="str">
        <f t="shared" si="557"/>
        <v>0.999999496926637-0.000709276469038921i</v>
      </c>
      <c r="H1908" t="str">
        <f t="shared" si="558"/>
        <v>477.627633753856+27.9773350545331i</v>
      </c>
      <c r="I1908" t="str">
        <f t="shared" si="559"/>
        <v>33.4699849256087-410.199677020787i</v>
      </c>
      <c r="K1908" t="str">
        <f t="shared" si="560"/>
        <v>0.0104326106621643-0.00132037346969017i</v>
      </c>
      <c r="L1908" t="str">
        <f t="shared" si="561"/>
        <v>0.00025-0.399967872797139i</v>
      </c>
      <c r="M1908" t="str">
        <f t="shared" si="562"/>
        <v>0.0025-0.105873848681596i</v>
      </c>
      <c r="N1908">
        <f t="shared" si="563"/>
        <v>97.504836306473749</v>
      </c>
      <c r="O1908">
        <f t="shared" si="564"/>
        <v>27.562663120958753</v>
      </c>
      <c r="P1908" s="3">
        <f t="shared" si="565"/>
        <v>27.562663120958753</v>
      </c>
      <c r="Q1908" s="3">
        <f t="shared" si="566"/>
        <v>-82.495163693526251</v>
      </c>
      <c r="R1908">
        <f t="shared" si="567"/>
        <v>97.504836306473749</v>
      </c>
      <c r="S1908">
        <f t="shared" si="568"/>
        <v>1.1758845089135703</v>
      </c>
      <c r="T1908">
        <f t="shared" si="551"/>
        <v>27.562663120958753</v>
      </c>
    </row>
    <row r="1909" spans="1:20" x14ac:dyDescent="0.25">
      <c r="A1909">
        <f t="shared" si="552"/>
        <v>7416.3758103693426</v>
      </c>
      <c r="B1909">
        <f t="shared" si="569"/>
        <v>1180.3528700474419</v>
      </c>
      <c r="C1909" t="str">
        <f t="shared" si="553"/>
        <v>3.11933716339787-23.5935314447359i</v>
      </c>
      <c r="D1909" t="str">
        <f t="shared" si="554"/>
        <v>3.47811584573198-13.4893175103828i</v>
      </c>
      <c r="E1909" t="str">
        <f t="shared" si="555"/>
        <v>162.469781253517+0.888190113060852i</v>
      </c>
      <c r="F1909" t="str">
        <f t="shared" si="556"/>
        <v>2.90990843486499-126.538059489596i</v>
      </c>
      <c r="G1909" t="str">
        <f t="shared" si="557"/>
        <v>0.999999493096017-0.000711971716893975i</v>
      </c>
      <c r="H1909" t="str">
        <f t="shared" si="558"/>
        <v>477.681534875335+28.0810342776736i</v>
      </c>
      <c r="I1909" t="str">
        <f t="shared" si="559"/>
        <v>33.468809762753-408.68891857616i</v>
      </c>
      <c r="K1909" t="str">
        <f t="shared" si="560"/>
        <v>0.0104311766647894-0.00132518026796941i</v>
      </c>
      <c r="L1909" t="str">
        <f t="shared" si="561"/>
        <v>0.00025-0.398453748552639i</v>
      </c>
      <c r="M1909" t="str">
        <f t="shared" si="562"/>
        <v>0.0025-0.105473051087463i</v>
      </c>
      <c r="N1909">
        <f t="shared" si="563"/>
        <v>97.53148286741397</v>
      </c>
      <c r="O1909">
        <f t="shared" si="564"/>
        <v>27.531117357045119</v>
      </c>
      <c r="P1909" s="3">
        <f t="shared" si="565"/>
        <v>27.531117357045119</v>
      </c>
      <c r="Q1909" s="3">
        <f t="shared" si="566"/>
        <v>-82.46851713258603</v>
      </c>
      <c r="R1909">
        <f t="shared" si="567"/>
        <v>97.53148286741397</v>
      </c>
      <c r="S1909">
        <f t="shared" si="568"/>
        <v>1.1803528700474419</v>
      </c>
      <c r="T1909">
        <f t="shared" si="551"/>
        <v>27.531117357045119</v>
      </c>
    </row>
    <row r="1910" spans="1:20" x14ac:dyDescent="0.25">
      <c r="A1910">
        <f t="shared" si="552"/>
        <v>7444.5580384487457</v>
      </c>
      <c r="B1910">
        <f t="shared" si="569"/>
        <v>1184.8382109536221</v>
      </c>
      <c r="C1910" t="str">
        <f t="shared" si="553"/>
        <v>3.11899809126275-23.5065729395567i</v>
      </c>
      <c r="D1910" t="str">
        <f t="shared" si="554"/>
        <v>3.47811577602753-13.4382949551305i</v>
      </c>
      <c r="E1910" t="str">
        <f t="shared" si="555"/>
        <v>162.469792287971+0.89161889611832i</v>
      </c>
      <c r="F1910" t="str">
        <f t="shared" si="556"/>
        <v>2.90990842363335-126.05905087167i</v>
      </c>
      <c r="G1910" t="str">
        <f t="shared" si="557"/>
        <v>0.999999489236229-0.000714677206659669i</v>
      </c>
      <c r="H1910" t="str">
        <f t="shared" si="558"/>
        <v>477.735850986241+28.1850968419998i</v>
      </c>
      <c r="I1910" t="str">
        <f t="shared" si="559"/>
        <v>33.467625062115-407.184043964608i</v>
      </c>
      <c r="K1910" t="str">
        <f t="shared" si="560"/>
        <v>0.0104297322112331-0.00133000299012654i</v>
      </c>
      <c r="L1910" t="str">
        <f t="shared" si="561"/>
        <v>0.00025-0.396945356199082i</v>
      </c>
      <c r="M1910" t="str">
        <f t="shared" si="562"/>
        <v>0.0025-0.105073770758581i</v>
      </c>
      <c r="N1910">
        <f t="shared" si="563"/>
        <v>97.55821053253851</v>
      </c>
      <c r="O1910">
        <f t="shared" si="564"/>
        <v>27.49958135832096</v>
      </c>
      <c r="P1910" s="3">
        <f t="shared" si="565"/>
        <v>27.49958135832096</v>
      </c>
      <c r="Q1910" s="3">
        <f t="shared" si="566"/>
        <v>-82.44178946746149</v>
      </c>
      <c r="R1910">
        <f t="shared" si="567"/>
        <v>97.55821053253851</v>
      </c>
      <c r="S1910">
        <f t="shared" si="568"/>
        <v>1.1848382109536222</v>
      </c>
      <c r="T1910">
        <f t="shared" si="551"/>
        <v>27.49958135832096</v>
      </c>
    </row>
    <row r="1911" spans="1:20" x14ac:dyDescent="0.25">
      <c r="A1911">
        <f t="shared" si="552"/>
        <v>7472.8473589948517</v>
      </c>
      <c r="B1911">
        <f t="shared" si="569"/>
        <v>1189.340596155246</v>
      </c>
      <c r="C1911" t="str">
        <f t="shared" si="553"/>
        <v>3.11865655127913-23.4199518273832i</v>
      </c>
      <c r="D1911" t="str">
        <f t="shared" si="554"/>
        <v>3.47811570579234-13.387465714261i</v>
      </c>
      <c r="E1911" t="str">
        <f t="shared" si="555"/>
        <v>162.469803543541+0.895061301696393i</v>
      </c>
      <c r="F1911" t="str">
        <f t="shared" si="556"/>
        <v>2.90990841231619-125.581855655513i</v>
      </c>
      <c r="G1911" t="str">
        <f t="shared" si="557"/>
        <v>0.999999485347051-0.000717392977254905i</v>
      </c>
      <c r="H1911" t="str">
        <f t="shared" si="558"/>
        <v>477.790585315656+28.2895237613542i</v>
      </c>
      <c r="I1911" t="str">
        <f t="shared" si="559"/>
        <v>33.4664307419339-405.685031591734i</v>
      </c>
      <c r="K1911" t="str">
        <f t="shared" si="560"/>
        <v>0.0104282772287272-0.00133484167114568i</v>
      </c>
      <c r="L1911" t="str">
        <f t="shared" si="561"/>
        <v>0.00025-0.395442674037739i</v>
      </c>
      <c r="M1911" t="str">
        <f t="shared" si="562"/>
        <v>0.0025-0.104676001951166i</v>
      </c>
      <c r="N1911">
        <f t="shared" si="563"/>
        <v>97.585019402290726</v>
      </c>
      <c r="O1911">
        <f t="shared" si="564"/>
        <v>27.468055186620809</v>
      </c>
      <c r="P1911" s="3">
        <f t="shared" si="565"/>
        <v>27.468055186620809</v>
      </c>
      <c r="Q1911" s="3">
        <f t="shared" si="566"/>
        <v>-82.414980597709274</v>
      </c>
      <c r="R1911">
        <f t="shared" si="567"/>
        <v>97.585019402290726</v>
      </c>
      <c r="S1911">
        <f t="shared" si="568"/>
        <v>1.1893405961552459</v>
      </c>
      <c r="T1911">
        <f t="shared" si="551"/>
        <v>27.468055186620809</v>
      </c>
    </row>
    <row r="1912" spans="1:20" x14ac:dyDescent="0.25">
      <c r="A1912">
        <f t="shared" si="552"/>
        <v>7501.2441789590321</v>
      </c>
      <c r="B1912">
        <f t="shared" si="569"/>
        <v>1193.860090420636</v>
      </c>
      <c r="C1912" t="str">
        <f t="shared" si="553"/>
        <v>3.11831252634013-23.3336668538642i</v>
      </c>
      <c r="D1912" t="str">
        <f t="shared" si="554"/>
        <v>3.47811563502234-13.3368290565785i</v>
      </c>
      <c r="E1912" t="str">
        <f t="shared" si="555"/>
        <v>162.469815023935+0.898517387958652i</v>
      </c>
      <c r="F1912" t="str">
        <f t="shared" si="556"/>
        <v>2.90990840091286-125.10646697651i</v>
      </c>
      <c r="G1912" t="str">
        <f t="shared" si="557"/>
        <v>0.999999481428259-0.000720119067746475i</v>
      </c>
      <c r="H1912" t="str">
        <f t="shared" si="558"/>
        <v>477.8457411183+28.394316048937i</v>
      </c>
      <c r="I1912" t="str">
        <f t="shared" si="559"/>
        <v>33.4652267196832-404.191859948078i</v>
      </c>
      <c r="K1912" t="str">
        <f t="shared" si="560"/>
        <v>0.0104268116440489-0.00133969634587527i</v>
      </c>
      <c r="L1912" t="str">
        <f t="shared" si="561"/>
        <v>0.00025-0.393945680452021i</v>
      </c>
      <c r="M1912" t="str">
        <f t="shared" si="562"/>
        <v>0.0025-0.104279738943182i</v>
      </c>
      <c r="N1912">
        <f t="shared" si="563"/>
        <v>97.611909575520457</v>
      </c>
      <c r="O1912">
        <f t="shared" si="564"/>
        <v>27.436538904078375</v>
      </c>
      <c r="P1912" s="3">
        <f t="shared" si="565"/>
        <v>27.436538904078375</v>
      </c>
      <c r="Q1912" s="3">
        <f t="shared" si="566"/>
        <v>-82.388090424479543</v>
      </c>
      <c r="R1912">
        <f t="shared" si="567"/>
        <v>97.611909575520457</v>
      </c>
      <c r="S1912">
        <f t="shared" si="568"/>
        <v>1.193860090420636</v>
      </c>
      <c r="T1912">
        <f t="shared" si="551"/>
        <v>27.436538904078375</v>
      </c>
    </row>
    <row r="1913" spans="1:20" x14ac:dyDescent="0.25">
      <c r="A1913">
        <f t="shared" si="552"/>
        <v>7529.7489068390769</v>
      </c>
      <c r="B1913">
        <f t="shared" si="569"/>
        <v>1198.3967587642344</v>
      </c>
      <c r="C1913" t="str">
        <f t="shared" si="553"/>
        <v>3.11796599923321-23.2477167693964i</v>
      </c>
      <c r="D1913" t="str">
        <f t="shared" si="554"/>
        <v>3.47811556371348-13.2863842536577i</v>
      </c>
      <c r="E1913" t="str">
        <f t="shared" si="555"/>
        <v>162.469826732917+0.901987213355641i</v>
      </c>
      <c r="F1913" t="str">
        <f t="shared" si="556"/>
        <v>2.90990838942271-124.632877996036i</v>
      </c>
      <c r="G1913" t="str">
        <f t="shared" si="557"/>
        <v>0.999999477479628-0.00072285551734962i</v>
      </c>
      <c r="H1913" t="str">
        <f t="shared" si="558"/>
        <v>477.901321674729+28.4994747172437i</v>
      </c>
      <c r="I1913" t="str">
        <f t="shared" si="559"/>
        <v>33.4640129120624-402.704507608821i</v>
      </c>
      <c r="K1913" t="str">
        <f t="shared" si="560"/>
        <v>0.010425335383519-0.00134456704902488i</v>
      </c>
      <c r="L1913" t="str">
        <f t="shared" si="561"/>
        <v>0.00025-0.392454353907175i</v>
      </c>
      <c r="M1913" t="str">
        <f t="shared" si="562"/>
        <v>0.0025-0.103884976034252i</v>
      </c>
      <c r="N1913">
        <f t="shared" si="563"/>
        <v>97.638881149462577</v>
      </c>
      <c r="O1913">
        <f t="shared" si="564"/>
        <v>27.405032573126977</v>
      </c>
      <c r="P1913" s="3">
        <f t="shared" si="565"/>
        <v>27.405032573126977</v>
      </c>
      <c r="Q1913" s="3">
        <f t="shared" si="566"/>
        <v>-82.361118850537423</v>
      </c>
      <c r="R1913">
        <f t="shared" si="567"/>
        <v>97.638881149462577</v>
      </c>
      <c r="S1913">
        <f t="shared" si="568"/>
        <v>1.1983967587642343</v>
      </c>
      <c r="T1913">
        <f t="shared" si="551"/>
        <v>27.405032573126977</v>
      </c>
    </row>
    <row r="1914" spans="1:20" x14ac:dyDescent="0.25">
      <c r="A1914">
        <f t="shared" si="552"/>
        <v>7558.3619526850644</v>
      </c>
      <c r="B1914">
        <f t="shared" si="569"/>
        <v>1202.9506664475384</v>
      </c>
      <c r="C1914" t="str">
        <f t="shared" si="553"/>
        <v>3.11761695263937-23.1621003291061i</v>
      </c>
      <c r="D1914" t="str">
        <f t="shared" si="554"/>
        <v>3.47811549186163-13.2361305798332i</v>
      </c>
      <c r="E1914" t="str">
        <f t="shared" si="555"/>
        <v>162.469838674314+0.905470836626653i</v>
      </c>
      <c r="F1914" t="str">
        <f t="shared" si="556"/>
        <v>2.90990837784505-124.161081901354i</v>
      </c>
      <c r="G1914" t="str">
        <f t="shared" si="557"/>
        <v>0.99999947350093-0.000725602365428594i</v>
      </c>
      <c r="H1914" t="str">
        <f t="shared" si="558"/>
        <v>477.957330291564+28.6050007780094i</v>
      </c>
      <c r="I1914" t="str">
        <f t="shared" si="559"/>
        <v>33.4627892349916-401.222953233486i</v>
      </c>
      <c r="K1914" t="str">
        <f t="shared" si="560"/>
        <v>0.0104238483729996-0.0013494538151621i</v>
      </c>
      <c r="L1914" t="str">
        <f t="shared" si="561"/>
        <v>0.00025-0.390968672949964i</v>
      </c>
      <c r="M1914" t="str">
        <f t="shared" si="562"/>
        <v>0.0025-0.103491707545579i</v>
      </c>
      <c r="N1914">
        <f t="shared" si="563"/>
        <v>97.665934219714146</v>
      </c>
      <c r="O1914">
        <f t="shared" si="564"/>
        <v>27.37353625649979</v>
      </c>
      <c r="P1914" s="3">
        <f t="shared" si="565"/>
        <v>27.37353625649979</v>
      </c>
      <c r="Q1914" s="3">
        <f t="shared" si="566"/>
        <v>-82.334065780285854</v>
      </c>
      <c r="R1914">
        <f t="shared" si="567"/>
        <v>97.665934219714146</v>
      </c>
      <c r="S1914">
        <f t="shared" si="568"/>
        <v>1.2029506664475385</v>
      </c>
      <c r="T1914">
        <f t="shared" si="551"/>
        <v>27.37353625649979</v>
      </c>
    </row>
    <row r="1915" spans="1:20" x14ac:dyDescent="0.25">
      <c r="A1915">
        <f t="shared" si="552"/>
        <v>7587.0837281052673</v>
      </c>
      <c r="B1915">
        <f t="shared" si="569"/>
        <v>1207.521878980039</v>
      </c>
      <c r="C1915" t="str">
        <f t="shared" si="553"/>
        <v>3.11726536913312-23.076816292829i</v>
      </c>
      <c r="D1915" t="str">
        <f t="shared" si="554"/>
        <v>3.47811541946268-13.186067312189i</v>
      </c>
      <c r="E1915" t="str">
        <f t="shared" si="555"/>
        <v>162.469850852009+0.908968316801503i</v>
      </c>
      <c r="F1915" t="str">
        <f t="shared" si="556"/>
        <v>2.90990836617924-123.691071905519i</v>
      </c>
      <c r="G1915" t="str">
        <f t="shared" si="557"/>
        <v>0.999999469491937-0.000728359651497233i</v>
      </c>
      <c r="H1915" t="str">
        <f t="shared" si="558"/>
        <v>478.01377030169+28.7108952421406i</v>
      </c>
      <c r="I1915" t="str">
        <f t="shared" si="559"/>
        <v>33.4615556035991-399.747175565635i</v>
      </c>
      <c r="K1915" t="str">
        <f t="shared" si="560"/>
        <v>0.0104223505378923-0.00135435667870918i</v>
      </c>
      <c r="L1915" t="str">
        <f t="shared" si="561"/>
        <v>0.00025-0.389488616208373i</v>
      </c>
      <c r="M1915" t="str">
        <f t="shared" si="562"/>
        <v>0.0025-0.103099927819864i</v>
      </c>
      <c r="N1915">
        <f t="shared" si="563"/>
        <v>97.693068880213673</v>
      </c>
      <c r="O1915">
        <f t="shared" si="564"/>
        <v>27.342050017229372</v>
      </c>
      <c r="P1915" s="3">
        <f t="shared" si="565"/>
        <v>27.342050017229372</v>
      </c>
      <c r="Q1915" s="3">
        <f t="shared" si="566"/>
        <v>-82.306931119786327</v>
      </c>
      <c r="R1915">
        <f t="shared" si="567"/>
        <v>97.693068880213673</v>
      </c>
      <c r="S1915">
        <f t="shared" si="568"/>
        <v>1.207521878980039</v>
      </c>
      <c r="T1915">
        <f t="shared" si="551"/>
        <v>27.342050017229372</v>
      </c>
    </row>
    <row r="1916" spans="1:20" x14ac:dyDescent="0.25">
      <c r="A1916">
        <f t="shared" si="552"/>
        <v>7615.9146462720682</v>
      </c>
      <c r="B1916">
        <f t="shared" si="569"/>
        <v>1212.1104621201632</v>
      </c>
      <c r="C1916" t="str">
        <f t="shared" si="553"/>
        <v>3.11691123118168-22.9918634250935i</v>
      </c>
      <c r="D1916" t="str">
        <f t="shared" si="554"/>
        <v>3.47811534651246-13.1361937305481i</v>
      </c>
      <c r="E1916" t="str">
        <f t="shared" si="555"/>
        <v>162.469863269947+0.912479713202212i</v>
      </c>
      <c r="F1916" t="str">
        <f t="shared" si="556"/>
        <v>2.9099083544246-123.222841247279i</v>
      </c>
      <c r="G1916" t="str">
        <f t="shared" si="557"/>
        <v>0.999999465452417-0.000731127415219517i</v>
      </c>
      <c r="H1916" t="str">
        <f t="shared" si="558"/>
        <v>478.070645064465+28.8171591196592i</v>
      </c>
      <c r="I1916" t="str">
        <f t="shared" si="559"/>
        <v>33.460311932217-398.277153432554i</v>
      </c>
      <c r="K1916" t="str">
        <f t="shared" si="560"/>
        <v>0.0104208418031363-0.00135927567393993i</v>
      </c>
      <c r="L1916" t="str">
        <f t="shared" si="561"/>
        <v>0.00025-0.388014162391286i</v>
      </c>
      <c r="M1916" t="str">
        <f t="shared" si="562"/>
        <v>0.0025-0.102709631221223i</v>
      </c>
      <c r="N1916">
        <f t="shared" si="563"/>
        <v>97.720285223217388</v>
      </c>
      <c r="O1916">
        <f t="shared" si="564"/>
        <v>27.310573918648394</v>
      </c>
      <c r="P1916" s="3">
        <f t="shared" si="565"/>
        <v>27.310573918648394</v>
      </c>
      <c r="Q1916" s="3">
        <f t="shared" si="566"/>
        <v>-82.279714776782612</v>
      </c>
      <c r="R1916">
        <f t="shared" si="567"/>
        <v>97.720285223217388</v>
      </c>
      <c r="S1916">
        <f t="shared" si="568"/>
        <v>1.2121104621201633</v>
      </c>
      <c r="T1916">
        <f t="shared" si="551"/>
        <v>27.310573918648394</v>
      </c>
    </row>
    <row r="1917" spans="1:20" x14ac:dyDescent="0.25">
      <c r="A1917">
        <f t="shared" si="552"/>
        <v>7644.8551219279016</v>
      </c>
      <c r="B1917">
        <f t="shared" si="569"/>
        <v>1216.7164818762199</v>
      </c>
      <c r="C1917" t="str">
        <f t="shared" si="553"/>
        <v>3.11655452114462-22.9072404950994i</v>
      </c>
      <c r="D1917" t="str">
        <f t="shared" si="554"/>
        <v>3.47811527300677-13.0865091174623i</v>
      </c>
      <c r="E1917" t="str">
        <f t="shared" si="555"/>
        <v>162.469875932132+0.916005085444946i</v>
      </c>
      <c r="F1917" t="str">
        <f t="shared" si="556"/>
        <v>2.90990834258046-122.756383190979i</v>
      </c>
      <c r="G1917" t="str">
        <f t="shared" si="557"/>
        <v>0.999999461382139-0.000733905696410149i</v>
      </c>
      <c r="H1917" t="str">
        <f t="shared" si="558"/>
        <v>478.12795796597+28.9237934196328i</v>
      </c>
      <c r="I1917" t="str">
        <f t="shared" si="559"/>
        <v>33.4590581343695-396.812865744995i</v>
      </c>
      <c r="K1917" t="str">
        <f t="shared" si="560"/>
        <v>0.0104193220932058-0.00136421083497623i</v>
      </c>
      <c r="L1917" t="str">
        <f t="shared" si="561"/>
        <v>0.00025-0.386545290288191i</v>
      </c>
      <c r="M1917" t="str">
        <f t="shared" si="562"/>
        <v>0.0025-0.102320812135109i</v>
      </c>
      <c r="N1917">
        <f t="shared" si="563"/>
        <v>97.747583339277824</v>
      </c>
      <c r="O1917">
        <f t="shared" si="564"/>
        <v>27.279108024388691</v>
      </c>
      <c r="P1917" s="3">
        <f t="shared" si="565"/>
        <v>27.279108024388691</v>
      </c>
      <c r="Q1917" s="3">
        <f t="shared" si="566"/>
        <v>-82.252416660722176</v>
      </c>
      <c r="R1917">
        <f t="shared" si="567"/>
        <v>97.747583339277824</v>
      </c>
      <c r="S1917">
        <f t="shared" si="568"/>
        <v>1.2167164818762199</v>
      </c>
      <c r="T1917">
        <f t="shared" si="551"/>
        <v>27.279108024388691</v>
      </c>
    </row>
    <row r="1918" spans="1:20" x14ac:dyDescent="0.25">
      <c r="A1918">
        <f t="shared" si="552"/>
        <v>7673.9055713912276</v>
      </c>
      <c r="B1918">
        <f t="shared" si="569"/>
        <v>1221.3400045073495</v>
      </c>
      <c r="C1918" t="str">
        <f t="shared" si="553"/>
        <v>3.1161952212734-22.8229462767014i</v>
      </c>
      <c r="D1918" t="str">
        <f t="shared" si="554"/>
        <v>3.47811519894137-13.0370127582017i</v>
      </c>
      <c r="E1918" t="str">
        <f t="shared" si="555"/>
        <v>162.469888842631+0.919544493441389i</v>
      </c>
      <c r="F1918" t="str">
        <f t="shared" si="556"/>
        <v>2.90990833064613-122.291691026463i</v>
      </c>
      <c r="G1918" t="str">
        <f t="shared" si="557"/>
        <v>0.999999457280868-0.000736694535035122i</v>
      </c>
      <c r="H1918" t="str">
        <f t="shared" si="558"/>
        <v>478.185712419201+29.0307991501141i</v>
      </c>
      <c r="I1918" t="str">
        <f t="shared" si="559"/>
        <v>33.4577941227668-395.354291496843i</v>
      </c>
      <c r="K1918" t="str">
        <f t="shared" si="560"/>
        <v>0.0104177913321085-0.00136916219578483i</v>
      </c>
      <c r="L1918" t="str">
        <f t="shared" si="561"/>
        <v>0.00025-0.38508197876887i</v>
      </c>
      <c r="M1918" t="str">
        <f t="shared" si="562"/>
        <v>0.0025-0.10193346496823i</v>
      </c>
      <c r="N1918">
        <f t="shared" si="563"/>
        <v>97.774963317220525</v>
      </c>
      <c r="O1918">
        <f t="shared" si="564"/>
        <v>27.247652398381966</v>
      </c>
      <c r="P1918" s="3">
        <f t="shared" si="565"/>
        <v>27.247652398381966</v>
      </c>
      <c r="Q1918" s="3">
        <f t="shared" si="566"/>
        <v>-82.225036682779475</v>
      </c>
      <c r="R1918">
        <f t="shared" si="567"/>
        <v>97.774963317220525</v>
      </c>
      <c r="S1918">
        <f t="shared" si="568"/>
        <v>1.2213400045073495</v>
      </c>
      <c r="T1918">
        <f t="shared" si="551"/>
        <v>27.247652398381966</v>
      </c>
    </row>
    <row r="1919" spans="1:20" x14ac:dyDescent="0.25">
      <c r="A1919">
        <f t="shared" si="552"/>
        <v>7703.0664125625144</v>
      </c>
      <c r="B1919">
        <f t="shared" si="569"/>
        <v>1225.9810965244774</v>
      </c>
      <c r="C1919" t="str">
        <f t="shared" si="553"/>
        <v>3.11583331371096-22.7389795483898i</v>
      </c>
      <c r="D1919" t="str">
        <f t="shared" si="554"/>
        <v>3.47811512431201-12.9877039407446i</v>
      </c>
      <c r="E1919" t="str">
        <f t="shared" si="555"/>
        <v>162.469902005574+0.923097997400933i</v>
      </c>
      <c r="F1919" t="str">
        <f t="shared" si="556"/>
        <v>2.90990831862092-121.82875806898i</v>
      </c>
      <c r="G1919" t="str">
        <f t="shared" si="557"/>
        <v>0.999999453148368-0.000739493971212295i</v>
      </c>
      <c r="H1919" t="str">
        <f t="shared" si="558"/>
        <v>478.243911864302+29.1381773180728i</v>
      </c>
      <c r="I1919" t="str">
        <f t="shared" si="559"/>
        <v>33.456519809295-393.901409764846i</v>
      </c>
      <c r="K1919" t="str">
        <f t="shared" si="560"/>
        <v>0.0104162494433833-0.00137412979017391i</v>
      </c>
      <c r="L1919" t="str">
        <f t="shared" si="561"/>
        <v>0.00025-0.383624206783094i</v>
      </c>
      <c r="M1919" t="str">
        <f t="shared" si="562"/>
        <v>0.0025-0.101547584148466i</v>
      </c>
      <c r="N1919">
        <f t="shared" si="563"/>
        <v>97.80242524412175</v>
      </c>
      <c r="O1919">
        <f t="shared" si="564"/>
        <v>27.216207104859443</v>
      </c>
      <c r="P1919" s="3">
        <f t="shared" si="565"/>
        <v>27.216207104859443</v>
      </c>
      <c r="Q1919" s="3">
        <f t="shared" si="566"/>
        <v>-82.19757475587825</v>
      </c>
      <c r="R1919">
        <f t="shared" si="567"/>
        <v>97.80242524412175</v>
      </c>
      <c r="S1919">
        <f t="shared" si="568"/>
        <v>1.2259810965244773</v>
      </c>
      <c r="T1919">
        <f t="shared" si="551"/>
        <v>27.216207104859443</v>
      </c>
    </row>
    <row r="1920" spans="1:20" x14ac:dyDescent="0.25">
      <c r="A1920">
        <f t="shared" si="552"/>
        <v>7732.3380649302517</v>
      </c>
      <c r="B1920">
        <f t="shared" si="569"/>
        <v>1230.6398246912704</v>
      </c>
      <c r="C1920" t="str">
        <f t="shared" si="553"/>
        <v>3.11546878049117-22.6553390932723i</v>
      </c>
      <c r="D1920" t="str">
        <f t="shared" si="554"/>
        <v>3.47811504911439-12.9385819557671i</v>
      </c>
      <c r="E1920" t="str">
        <f t="shared" si="555"/>
        <v>162.469915425156+0.926665657832199i</v>
      </c>
      <c r="F1920" t="str">
        <f t="shared" si="556"/>
        <v>2.90990830650415-121.367577659081i</v>
      </c>
      <c r="G1920" t="str">
        <f t="shared" si="557"/>
        <v>0.999999448984401-0.000742304045211971i</v>
      </c>
      <c r="H1920" t="str">
        <f t="shared" si="558"/>
        <v>478.302559768788+29.2459289293306i</v>
      </c>
      <c r="I1920" t="str">
        <f t="shared" si="559"/>
        <v>33.4552351050081-392.454199708294i</v>
      </c>
      <c r="K1920" t="str">
        <f t="shared" si="560"/>
        <v>0.0104146963500984-0.00137911365178971i</v>
      </c>
      <c r="L1920" t="str">
        <f t="shared" si="561"/>
        <v>0.00025-0.382171953360324i</v>
      </c>
      <c r="M1920" t="str">
        <f t="shared" si="562"/>
        <v>0.0025-0.101163164124792i</v>
      </c>
      <c r="N1920">
        <f t="shared" si="563"/>
        <v>97.829969205285025</v>
      </c>
      <c r="O1920">
        <f t="shared" si="564"/>
        <v>27.184772208351909</v>
      </c>
      <c r="P1920" s="3">
        <f t="shared" si="565"/>
        <v>27.184772208351909</v>
      </c>
      <c r="Q1920" s="3">
        <f t="shared" si="566"/>
        <v>-82.170030794714975</v>
      </c>
      <c r="R1920">
        <f t="shared" si="567"/>
        <v>97.829969205285025</v>
      </c>
      <c r="S1920">
        <f t="shared" si="568"/>
        <v>1.2306398246912704</v>
      </c>
      <c r="T1920">
        <f t="shared" si="551"/>
        <v>27.184772208351909</v>
      </c>
    </row>
    <row r="1921" spans="1:20" x14ac:dyDescent="0.25">
      <c r="A1921">
        <f t="shared" si="552"/>
        <v>7761.7209495769876</v>
      </c>
      <c r="B1921">
        <f t="shared" si="569"/>
        <v>1235.3162560250973</v>
      </c>
      <c r="C1921" t="str">
        <f t="shared" si="553"/>
        <v>3.1151016035385-22.5720236990549i</v>
      </c>
      <c r="D1921" t="str">
        <f t="shared" si="554"/>
        <v>3.47811497334419-12.8896460966329i</v>
      </c>
      <c r="E1921" t="str">
        <f t="shared" si="555"/>
        <v>162.469929105634+0.93024753554495i</v>
      </c>
      <c r="F1921" t="str">
        <f t="shared" si="556"/>
        <v>2.90990829429512-120.908143162534i</v>
      </c>
      <c r="G1921" t="str">
        <f t="shared" si="557"/>
        <v>0.999999444788728-0.000745124797457475i</v>
      </c>
      <c r="H1921" t="str">
        <f t="shared" si="558"/>
        <v>478.361659627767+29.3540549884915i</v>
      </c>
      <c r="I1921" t="str">
        <f t="shared" si="559"/>
        <v>33.4539399201195-391.012640568762i</v>
      </c>
      <c r="K1921" t="str">
        <f t="shared" si="560"/>
        <v>0.0104131319748493-0.00138411381411306i</v>
      </c>
      <c r="L1921" t="str">
        <f t="shared" si="561"/>
        <v>0.00025-0.380725197609409i</v>
      </c>
      <c r="M1921" t="str">
        <f t="shared" si="562"/>
        <v>0.0025-0.100780199367196i</v>
      </c>
      <c r="N1921">
        <f t="shared" si="563"/>
        <v>97.857595284218775</v>
      </c>
      <c r="O1921">
        <f t="shared" si="564"/>
        <v>27.153347773689319</v>
      </c>
      <c r="P1921" s="3">
        <f t="shared" si="565"/>
        <v>27.153347773689319</v>
      </c>
      <c r="Q1921" s="3">
        <f t="shared" si="566"/>
        <v>-82.142404715781225</v>
      </c>
      <c r="R1921">
        <f t="shared" si="567"/>
        <v>97.857595284218775</v>
      </c>
      <c r="S1921">
        <f t="shared" si="568"/>
        <v>1.2353162560250974</v>
      </c>
      <c r="T1921">
        <f t="shared" si="551"/>
        <v>27.153347773689319</v>
      </c>
    </row>
    <row r="1922" spans="1:20" x14ac:dyDescent="0.25">
      <c r="A1922">
        <f t="shared" si="552"/>
        <v>7791.2154891853806</v>
      </c>
      <c r="B1922">
        <f t="shared" si="569"/>
        <v>1240.0104577979928</v>
      </c>
      <c r="C1922" t="str">
        <f t="shared" si="553"/>
        <v>3.11473176466768-22.4890321580245i</v>
      </c>
      <c r="D1922" t="str">
        <f t="shared" si="554"/>
        <v>3.47811489699703-12.8408956593831i</v>
      </c>
      <c r="E1922" t="str">
        <f t="shared" si="555"/>
        <v>162.469943051336+0.933843691651732i</v>
      </c>
      <c r="F1922" t="str">
        <f t="shared" si="556"/>
        <v>2.90990828199313-120.450447970217i</v>
      </c>
      <c r="G1922" t="str">
        <f t="shared" si="557"/>
        <v>0.999999440561107-0.000747956268525736i</v>
      </c>
      <c r="H1922" t="str">
        <f t="shared" si="558"/>
        <v>478.421214964169+29.4625564988701i</v>
      </c>
      <c r="I1922" t="str">
        <f t="shared" si="559"/>
        <v>33.4526341639888-389.576711669779i</v>
      </c>
      <c r="K1922" t="str">
        <f t="shared" si="560"/>
        <v>0.0104115562397568-0.00138913031045584i</v>
      </c>
      <c r="L1922" t="str">
        <f t="shared" si="561"/>
        <v>0.00025-0.379283918718279i</v>
      </c>
      <c r="M1922" t="str">
        <f t="shared" si="562"/>
        <v>0.0025-0.100398684366603i</v>
      </c>
      <c r="N1922">
        <f t="shared" si="563"/>
        <v>97.885303562612975</v>
      </c>
      <c r="O1922">
        <f t="shared" si="564"/>
        <v>27.121933866001019</v>
      </c>
      <c r="P1922" s="3">
        <f t="shared" si="565"/>
        <v>27.121933866001019</v>
      </c>
      <c r="Q1922" s="3">
        <f t="shared" si="566"/>
        <v>-82.114696437387025</v>
      </c>
      <c r="R1922">
        <f t="shared" si="567"/>
        <v>97.885303562612975</v>
      </c>
      <c r="S1922">
        <f t="shared" si="568"/>
        <v>1.2400104577979927</v>
      </c>
      <c r="T1922">
        <f t="shared" si="551"/>
        <v>27.121933866001019</v>
      </c>
    </row>
    <row r="1923" spans="1:20" x14ac:dyDescent="0.25">
      <c r="A1923">
        <f t="shared" si="552"/>
        <v>7820.8221080442854</v>
      </c>
      <c r="B1923">
        <f t="shared" si="569"/>
        <v>1244.7224975376253</v>
      </c>
      <c r="C1923" t="str">
        <f t="shared" si="553"/>
        <v>3.11435924558271-22.406363267029i</v>
      </c>
      <c r="D1923" t="str">
        <f t="shared" si="554"/>
        <v>3.47811482006855-12.7923299427265i</v>
      </c>
      <c r="E1923" t="str">
        <f t="shared" si="555"/>
        <v>162.469957266648+0.937454187570178i</v>
      </c>
      <c r="F1923" t="str">
        <f t="shared" si="556"/>
        <v>2.90990826959747-119.994485498032i</v>
      </c>
      <c r="G1923" t="str">
        <f t="shared" si="557"/>
        <v>0.999999436301296-0.000750798499147871i</v>
      </c>
      <c r="H1923" t="str">
        <f t="shared" si="558"/>
        <v>478.481229328989+29.5714344624289i</v>
      </c>
      <c r="I1923" t="str">
        <f t="shared" si="559"/>
        <v>33.4513177451207-388.146392416583i</v>
      </c>
      <c r="K1923" t="str">
        <f t="shared" si="560"/>
        <v>0.0104099690664647-0.00139416317395758i</v>
      </c>
      <c r="L1923" t="str">
        <f t="shared" si="561"/>
        <v>0.00025-0.377848095953655i</v>
      </c>
      <c r="M1923" t="str">
        <f t="shared" si="562"/>
        <v>0.0025-0.100018613634791i</v>
      </c>
      <c r="N1923">
        <f t="shared" si="563"/>
        <v>97.913094120315037</v>
      </c>
      <c r="O1923">
        <f t="shared" si="564"/>
        <v>27.090530550714934</v>
      </c>
      <c r="P1923" s="3">
        <f t="shared" si="565"/>
        <v>27.090530550714934</v>
      </c>
      <c r="Q1923" s="3">
        <f t="shared" si="566"/>
        <v>-82.086905879684963</v>
      </c>
      <c r="R1923">
        <f t="shared" si="567"/>
        <v>97.913094120315037</v>
      </c>
      <c r="S1923">
        <f t="shared" si="568"/>
        <v>1.2447224975376252</v>
      </c>
      <c r="T1923">
        <f t="shared" si="551"/>
        <v>27.090530550714934</v>
      </c>
    </row>
    <row r="1924" spans="1:20" x14ac:dyDescent="0.25">
      <c r="A1924">
        <f t="shared" si="552"/>
        <v>7850.5412320548548</v>
      </c>
      <c r="B1924">
        <f t="shared" si="569"/>
        <v>1249.4524430282684</v>
      </c>
      <c r="C1924" t="str">
        <f t="shared" si="553"/>
        <v>3.11398402787713-22.3240158274613i</v>
      </c>
      <c r="D1924" t="str">
        <f t="shared" si="554"/>
        <v>3.47811474255431-12.7439482480288i</v>
      </c>
      <c r="E1924" t="str">
        <f t="shared" si="555"/>
        <v>162.469971756031+0.941079085024058i</v>
      </c>
      <c r="F1924" t="str">
        <f t="shared" si="556"/>
        <v>2.90990825710742-119.540249186806i</v>
      </c>
      <c r="G1924" t="str">
        <f t="shared" si="557"/>
        <v>0.999999432009048-0.000753651530209773i</v>
      </c>
      <c r="H1924" t="str">
        <f t="shared" si="558"/>
        <v>478.541706301492+29.6806898796981i</v>
      </c>
      <c r="I1924" t="str">
        <f t="shared" si="559"/>
        <v>33.449990571148-386.721662295791i</v>
      </c>
      <c r="K1924" t="str">
        <f t="shared" si="560"/>
        <v>0.0104083703761384-0.0013992124375818i</v>
      </c>
      <c r="L1924" t="str">
        <f t="shared" si="561"/>
        <v>0.00025-0.376417708660745i</v>
      </c>
      <c r="M1924" t="str">
        <f t="shared" si="562"/>
        <v>0.0025-0.0996399817043149i</v>
      </c>
      <c r="N1924">
        <f t="shared" si="563"/>
        <v>97.940967035307139</v>
      </c>
      <c r="O1924">
        <f t="shared" si="564"/>
        <v>27.05913789355829</v>
      </c>
      <c r="P1924" s="3">
        <f t="shared" si="565"/>
        <v>27.05913789355829</v>
      </c>
      <c r="Q1924" s="3">
        <f t="shared" si="566"/>
        <v>-82.059032964692861</v>
      </c>
      <c r="R1924">
        <f t="shared" si="567"/>
        <v>97.940967035307139</v>
      </c>
      <c r="S1924">
        <f t="shared" si="568"/>
        <v>1.2494524430282683</v>
      </c>
      <c r="T1924">
        <f t="shared" si="551"/>
        <v>27.05913789355829</v>
      </c>
    </row>
    <row r="1925" spans="1:20" x14ac:dyDescent="0.25">
      <c r="A1925">
        <f t="shared" si="552"/>
        <v>7880.3732887366632</v>
      </c>
      <c r="B1925">
        <f t="shared" si="569"/>
        <v>1254.2003623117757</v>
      </c>
      <c r="C1925" t="str">
        <f t="shared" si="553"/>
        <v>3.11360609303302-22.241988645239i</v>
      </c>
      <c r="D1925" t="str">
        <f t="shared" si="554"/>
        <v>3.47811466444983-12.695749879303i</v>
      </c>
      <c r="E1925" t="str">
        <f t="shared" si="555"/>
        <v>162.469986524014+0.94471844604582i</v>
      </c>
      <c r="F1925" t="str">
        <f t="shared" si="556"/>
        <v>2.90990824452226-119.087732502197i</v>
      </c>
      <c r="G1925" t="str">
        <f t="shared" si="557"/>
        <v>0.999999427684118-0.000756515402752692i</v>
      </c>
      <c r="H1925" t="str">
        <f t="shared" si="558"/>
        <v>478.602649489481+29.7903237497104i</v>
      </c>
      <c r="I1925" t="str">
        <f t="shared" si="559"/>
        <v>33.4486525488281-385.302500875144i</v>
      </c>
      <c r="K1925" t="str">
        <f t="shared" si="560"/>
        <v>0.0104067600894622-0.00140427813411247i</v>
      </c>
      <c r="L1925" t="str">
        <f t="shared" si="561"/>
        <v>0.00025-0.374992736262945i</v>
      </c>
      <c r="M1925" t="str">
        <f t="shared" si="562"/>
        <v>0.0025-0.0992627831284262i</v>
      </c>
      <c r="N1925">
        <f t="shared" si="563"/>
        <v>97.968922383682084</v>
      </c>
      <c r="O1925">
        <f t="shared" si="564"/>
        <v>27.027755960556497</v>
      </c>
      <c r="P1925" s="3">
        <f t="shared" si="565"/>
        <v>27.027755960556497</v>
      </c>
      <c r="Q1925" s="3">
        <f t="shared" si="566"/>
        <v>-82.031077616317916</v>
      </c>
      <c r="R1925">
        <f t="shared" si="567"/>
        <v>97.968922383682084</v>
      </c>
      <c r="S1925">
        <f t="shared" si="568"/>
        <v>1.2542003623117757</v>
      </c>
      <c r="T1925">
        <f t="shared" si="551"/>
        <v>27.027755960556497</v>
      </c>
    </row>
    <row r="1926" spans="1:20" x14ac:dyDescent="0.25">
      <c r="A1926">
        <f t="shared" si="552"/>
        <v>7910.3187072338633</v>
      </c>
      <c r="B1926">
        <f t="shared" si="569"/>
        <v>1258.9663236885606</v>
      </c>
      <c r="C1926" t="str">
        <f t="shared" si="553"/>
        <v>3.11322542242098-22.1602805307877i</v>
      </c>
      <c r="D1926" t="str">
        <f t="shared" si="554"/>
        <v>3.47811458575064-12.6477341431995i</v>
      </c>
      <c r="E1926" t="str">
        <f t="shared" si="555"/>
        <v>162.470001575192+0.948372332978191i</v>
      </c>
      <c r="F1926" t="str">
        <f t="shared" si="556"/>
        <v>2.90990823184127-118.636928934601i</v>
      </c>
      <c r="G1926" t="str">
        <f t="shared" si="557"/>
        <v>0.999999423326255-0.000759390157973832i</v>
      </c>
      <c r="H1926" t="str">
        <f t="shared" si="558"/>
        <v>478.664062529498+29.9003370699193i</v>
      </c>
      <c r="I1926" t="str">
        <f t="shared" si="559"/>
        <v>33.4473035840276-383.888887803197i</v>
      </c>
      <c r="K1926" t="str">
        <f t="shared" si="560"/>
        <v>0.010405138126638-0.0014093602961503i</v>
      </c>
      <c r="L1926" t="str">
        <f t="shared" si="561"/>
        <v>0.00025-0.373573158261551i</v>
      </c>
      <c r="M1926" t="str">
        <f t="shared" si="562"/>
        <v>0.0025-0.0988870124809986i</v>
      </c>
      <c r="N1926">
        <f t="shared" si="563"/>
        <v>97.996960239620023</v>
      </c>
      <c r="O1926">
        <f t="shared" si="564"/>
        <v>26.996384818033498</v>
      </c>
      <c r="P1926" s="3">
        <f t="shared" si="565"/>
        <v>26.996384818033498</v>
      </c>
      <c r="Q1926" s="3">
        <f t="shared" si="566"/>
        <v>-82.003039760379977</v>
      </c>
      <c r="R1926">
        <f t="shared" si="567"/>
        <v>97.996960239620023</v>
      </c>
      <c r="S1926">
        <f t="shared" si="568"/>
        <v>1.2589663236885607</v>
      </c>
      <c r="T1926">
        <f t="shared" si="551"/>
        <v>26.996384818033498</v>
      </c>
    </row>
    <row r="1927" spans="1:20" x14ac:dyDescent="0.25">
      <c r="A1927">
        <f t="shared" si="552"/>
        <v>7940.3779183213528</v>
      </c>
      <c r="B1927">
        <f t="shared" si="569"/>
        <v>1263.7503957185772</v>
      </c>
      <c r="C1927" t="str">
        <f t="shared" si="553"/>
        <v>3.11284199729921-22.0788902990219i</v>
      </c>
      <c r="D1927" t="str">
        <f t="shared" si="554"/>
        <v>3.4781145064522-12.5999003489957i</v>
      </c>
      <c r="E1927" t="str">
        <f t="shared" si="555"/>
        <v>162.470016914233+0.952040808475839i</v>
      </c>
      <c r="F1927" t="str">
        <f t="shared" si="556"/>
        <v>2.90990821906373-118.187831999056i</v>
      </c>
      <c r="G1927" t="str">
        <f t="shared" si="557"/>
        <v>0.99999941893521-0.000762275837226944i</v>
      </c>
      <c r="H1927" t="str">
        <f t="shared" si="558"/>
        <v>478.725949087091+30.0107308361336i</v>
      </c>
      <c r="I1927" t="str">
        <f t="shared" si="559"/>
        <v>33.4459435817201-382.480802809047i</v>
      </c>
      <c r="K1927" t="str">
        <f t="shared" si="560"/>
        <v>0.0104035044073828-0.00141445895610921i</v>
      </c>
      <c r="L1927" t="str">
        <f t="shared" si="561"/>
        <v>0.00025-0.372158954235456i</v>
      </c>
      <c r="M1927" t="str">
        <f t="shared" si="562"/>
        <v>0.0025-0.0985126643564445i</v>
      </c>
      <c r="N1927">
        <f t="shared" si="563"/>
        <v>98.025080675363412</v>
      </c>
      <c r="O1927">
        <f t="shared" si="564"/>
        <v>26.965024532611043</v>
      </c>
      <c r="P1927" s="3">
        <f t="shared" si="565"/>
        <v>26.965024532611043</v>
      </c>
      <c r="Q1927" s="3">
        <f t="shared" si="566"/>
        <v>-81.974919324636588</v>
      </c>
      <c r="R1927">
        <f t="shared" si="567"/>
        <v>98.025080675363412</v>
      </c>
      <c r="S1927">
        <f t="shared" si="568"/>
        <v>1.2637503957185772</v>
      </c>
      <c r="T1927">
        <f t="shared" si="551"/>
        <v>26.965024532611043</v>
      </c>
    </row>
    <row r="1928" spans="1:20" x14ac:dyDescent="0.25">
      <c r="A1928">
        <f t="shared" si="552"/>
        <v>7970.5513544109735</v>
      </c>
      <c r="B1928">
        <f t="shared" si="569"/>
        <v>1268.5526472223078</v>
      </c>
      <c r="C1928" t="str">
        <f t="shared" si="553"/>
        <v>3.11245579881371-21.9978167693277i</v>
      </c>
      <c r="D1928" t="str">
        <f t="shared" si="554"/>
        <v>3.47811442654996-12.5522478085864i</v>
      </c>
      <c r="E1928" t="str">
        <f t="shared" si="555"/>
        <v>162.470032545878+0.955723935507732i</v>
      </c>
      <c r="F1928" t="str">
        <f t="shared" si="556"/>
        <v>2.90990820618888-117.740435235154i</v>
      </c>
      <c r="G1928" t="str">
        <f t="shared" si="557"/>
        <v>0.99999941451073-0.000765172482022913i</v>
      </c>
      <c r="H1928" t="str">
        <f t="shared" si="558"/>
        <v>478.788312857034+30.1215060424311i</v>
      </c>
      <c r="I1928" t="str">
        <f t="shared" si="559"/>
        <v>33.4445724459688-381.078225702053i</v>
      </c>
      <c r="K1928" t="str">
        <f t="shared" si="560"/>
        <v>0.0104018588509271-0.00141957414621244i</v>
      </c>
      <c r="L1928" t="str">
        <f t="shared" si="561"/>
        <v>0.00025-0.370750103840862i</v>
      </c>
      <c r="M1928" t="str">
        <f t="shared" si="562"/>
        <v>0.0025-0.0981397333696396i</v>
      </c>
      <c r="N1928">
        <f t="shared" si="563"/>
        <v>98.053283761194535</v>
      </c>
      <c r="O1928">
        <f t="shared" si="564"/>
        <v>26.933675171208669</v>
      </c>
      <c r="P1928" s="3">
        <f t="shared" si="565"/>
        <v>26.933675171208669</v>
      </c>
      <c r="Q1928" s="3">
        <f t="shared" si="566"/>
        <v>-81.946716238805465</v>
      </c>
      <c r="R1928">
        <f t="shared" si="567"/>
        <v>98.053283761194535</v>
      </c>
      <c r="S1928">
        <f t="shared" si="568"/>
        <v>1.2685526472223079</v>
      </c>
      <c r="T1928">
        <f t="shared" si="551"/>
        <v>26.933675171208669</v>
      </c>
    </row>
    <row r="1929" spans="1:20" x14ac:dyDescent="0.25">
      <c r="A1929">
        <f t="shared" si="552"/>
        <v>8000.839449557735</v>
      </c>
      <c r="B1929">
        <f t="shared" si="569"/>
        <v>1273.3731472817526</v>
      </c>
      <c r="C1929" t="str">
        <f t="shared" si="553"/>
        <v>3.11206680799714-21.9170587655444i</v>
      </c>
      <c r="D1929" t="str">
        <f t="shared" si="554"/>
        <v>3.47811434603931-12.5047758364738i</v>
      </c>
      <c r="E1929" t="str">
        <f t="shared" si="555"/>
        <v>162.470048474937+0.959421777358477i</v>
      </c>
      <c r="F1929" t="str">
        <f t="shared" si="556"/>
        <v>2.90990819321601-117.29473220694i</v>
      </c>
      <c r="G1929" t="str">
        <f t="shared" si="557"/>
        <v>0.99999941005256-0.000768080134030367i</v>
      </c>
      <c r="H1929" t="str">
        <f t="shared" si="558"/>
        <v>478.851157563581+30.232663681089i</v>
      </c>
      <c r="I1929" t="str">
        <f t="shared" si="559"/>
        <v>33.4431900799227-379.681136371534i</v>
      </c>
      <c r="K1929" t="str">
        <f t="shared" si="560"/>
        <v>0.0104002013760127-0.00142470589848895i</v>
      </c>
      <c r="L1929" t="str">
        <f t="shared" si="561"/>
        <v>0.00025-0.369346586810979i</v>
      </c>
      <c r="M1929" t="str">
        <f t="shared" si="562"/>
        <v>0.0025-0.0977682141558476i</v>
      </c>
      <c r="N1929">
        <f t="shared" si="563"/>
        <v>98.08156956540941</v>
      </c>
      <c r="O1929">
        <f t="shared" si="564"/>
        <v>26.902336801043166</v>
      </c>
      <c r="P1929" s="3">
        <f t="shared" si="565"/>
        <v>26.902336801043166</v>
      </c>
      <c r="Q1929" s="3">
        <f t="shared" si="566"/>
        <v>-81.91843043459059</v>
      </c>
      <c r="R1929">
        <f t="shared" si="567"/>
        <v>98.08156956540941</v>
      </c>
      <c r="S1929">
        <f t="shared" si="568"/>
        <v>1.2733731472817527</v>
      </c>
      <c r="T1929">
        <f t="shared" si="551"/>
        <v>26.902336801043166</v>
      </c>
    </row>
    <row r="1930" spans="1:20" x14ac:dyDescent="0.25">
      <c r="A1930">
        <f t="shared" si="552"/>
        <v>8031.2426394660552</v>
      </c>
      <c r="B1930">
        <f t="shared" si="569"/>
        <v>1278.2119652414233</v>
      </c>
      <c r="C1930" t="str">
        <f t="shared" si="553"/>
        <v>3.11167500576884-21.8366151159468i</v>
      </c>
      <c r="D1930" t="str">
        <f t="shared" si="554"/>
        <v>3.47811426491561-12.4574837497577i</v>
      </c>
      <c r="E1930" t="str">
        <f t="shared" si="555"/>
        <v>162.470064706299+0.963134397630764i</v>
      </c>
      <c r="F1930" t="str">
        <f t="shared" si="556"/>
        <v>2.90990818014435-116.850716502827i</v>
      </c>
      <c r="G1930" t="str">
        <f t="shared" si="557"/>
        <v>0.999999405560443-0.000770998835076263i</v>
      </c>
      <c r="H1930" t="str">
        <f t="shared" si="558"/>
        <v>478.914486960714+30.3442047425016i</v>
      </c>
      <c r="I1930" t="str">
        <f t="shared" si="559"/>
        <v>33.4417963858041-378.28951478652i</v>
      </c>
      <c r="K1930" t="str">
        <f t="shared" si="560"/>
        <v>0.0103985319008907-0.00142985424476954i</v>
      </c>
      <c r="L1930" t="str">
        <f t="shared" si="561"/>
        <v>0.00025-0.367948382955748i</v>
      </c>
      <c r="M1930" t="str">
        <f t="shared" si="562"/>
        <v>0.0025-0.0973981013706391i</v>
      </c>
      <c r="N1930">
        <f t="shared" si="563"/>
        <v>98.109938154294568</v>
      </c>
      <c r="O1930">
        <f t="shared" si="564"/>
        <v>26.871009489628261</v>
      </c>
      <c r="P1930" s="3">
        <f t="shared" si="565"/>
        <v>26.871009489628261</v>
      </c>
      <c r="Q1930" s="3">
        <f t="shared" si="566"/>
        <v>-81.890061845705432</v>
      </c>
      <c r="R1930">
        <f t="shared" si="567"/>
        <v>98.109938154294568</v>
      </c>
      <c r="S1930">
        <f t="shared" si="568"/>
        <v>1.2782119652414232</v>
      </c>
      <c r="T1930">
        <f t="shared" si="551"/>
        <v>26.871009489628261</v>
      </c>
    </row>
    <row r="1931" spans="1:20" x14ac:dyDescent="0.25">
      <c r="A1931">
        <f t="shared" si="552"/>
        <v>8061.7613614960264</v>
      </c>
      <c r="B1931">
        <f t="shared" si="569"/>
        <v>1283.0691707093408</v>
      </c>
      <c r="C1931" t="str">
        <f t="shared" si="553"/>
        <v>3.11128037293434-21.7564846532265i</v>
      </c>
      <c r="D1931" t="str">
        <f t="shared" si="554"/>
        <v>3.4781141831742-12.4103708681253i</v>
      </c>
      <c r="E1931" t="str">
        <f t="shared" si="555"/>
        <v>162.470081244922+0.966861860246814i</v>
      </c>
      <c r="F1931" t="str">
        <f t="shared" si="556"/>
        <v>2.90990816697316-116.408381735501i</v>
      </c>
      <c r="G1931" t="str">
        <f t="shared" si="557"/>
        <v>0.999999401034121-0.000773928627146501i</v>
      </c>
      <c r="H1931" t="str">
        <f t="shared" si="558"/>
        <v>478.978304832374+30.4561302151005i</v>
      </c>
      <c r="I1931" t="str">
        <f t="shared" si="559"/>
        <v>33.4403912648992-376.903340995447i</v>
      </c>
      <c r="K1931" t="str">
        <f t="shared" si="560"/>
        <v>0.0103968503433199-0.00143501921668308i</v>
      </c>
      <c r="L1931" t="str">
        <f t="shared" si="561"/>
        <v>0.00025-0.366555472161533i</v>
      </c>
      <c r="M1931" t="str">
        <f t="shared" si="562"/>
        <v>0.0025-0.0970293896898179i</v>
      </c>
      <c r="N1931">
        <f t="shared" si="563"/>
        <v>98.138389592102513</v>
      </c>
      <c r="O1931">
        <f t="shared" si="564"/>
        <v>26.839693304773917</v>
      </c>
      <c r="P1931" s="3">
        <f t="shared" si="565"/>
        <v>26.839693304773917</v>
      </c>
      <c r="Q1931" s="3">
        <f t="shared" si="566"/>
        <v>-81.861610407897487</v>
      </c>
      <c r="R1931">
        <f t="shared" si="567"/>
        <v>98.138389592102513</v>
      </c>
      <c r="S1931">
        <f t="shared" si="568"/>
        <v>1.2830691707093409</v>
      </c>
      <c r="T1931">
        <f t="shared" si="551"/>
        <v>26.839693304773917</v>
      </c>
    </row>
    <row r="1932" spans="1:20" x14ac:dyDescent="0.25">
      <c r="A1932">
        <f t="shared" si="552"/>
        <v>8092.3960546697117</v>
      </c>
      <c r="B1932">
        <f t="shared" si="569"/>
        <v>1287.9448335580364</v>
      </c>
      <c r="C1932" t="str">
        <f t="shared" si="553"/>
        <v>3.11088289018492-21.6766662144761i</v>
      </c>
      <c r="D1932" t="str">
        <f t="shared" si="554"/>
        <v>3.47811410081039-12.3634365138422i</v>
      </c>
      <c r="E1932" t="str">
        <f t="shared" si="555"/>
        <v>162.470098095845+0.970604229450654i</v>
      </c>
      <c r="F1932" t="str">
        <f t="shared" si="556"/>
        <v>2.90990815370168-115.967721541827i</v>
      </c>
      <c r="G1932" t="str">
        <f t="shared" si="557"/>
        <v>0.999999396473334-0.000776869552386518i</v>
      </c>
      <c r="H1932" t="str">
        <f t="shared" si="558"/>
        <v>479.04261499272+30.5684410852713i</v>
      </c>
      <c r="I1932" t="str">
        <f t="shared" si="559"/>
        <v>33.4389746175452-375.522595125882i</v>
      </c>
      <c r="K1932" t="str">
        <f t="shared" si="560"/>
        <v>0.0103951566205646-0.00144020084565256i</v>
      </c>
      <c r="L1932" t="str">
        <f t="shared" si="561"/>
        <v>0.00025-0.365167834390848i</v>
      </c>
      <c r="M1932" t="str">
        <f t="shared" si="562"/>
        <v>0.0025-0.0966620738093419i</v>
      </c>
      <c r="N1932">
        <f t="shared" si="563"/>
        <v>98.166923941026411</v>
      </c>
      <c r="O1932">
        <f t="shared" si="564"/>
        <v>26.808388314586608</v>
      </c>
      <c r="P1932" s="3">
        <f t="shared" si="565"/>
        <v>26.808388314586608</v>
      </c>
      <c r="Q1932" s="3">
        <f t="shared" si="566"/>
        <v>-81.833076058973589</v>
      </c>
      <c r="R1932">
        <f t="shared" si="567"/>
        <v>98.166923941026411</v>
      </c>
      <c r="S1932">
        <f t="shared" si="568"/>
        <v>1.2879448335580364</v>
      </c>
      <c r="T1932">
        <f t="shared" si="551"/>
        <v>26.808388314586608</v>
      </c>
    </row>
    <row r="1933" spans="1:20" x14ac:dyDescent="0.25">
      <c r="A1933">
        <f t="shared" si="552"/>
        <v>8123.1471596774572</v>
      </c>
      <c r="B1933">
        <f t="shared" si="569"/>
        <v>1292.8390239255571</v>
      </c>
      <c r="C1933" t="str">
        <f t="shared" si="553"/>
        <v>3.11048253809698-21.5971586411697i</v>
      </c>
      <c r="D1933" t="str">
        <f t="shared" si="554"/>
        <v>3.47811401781943-12.3166800117419i</v>
      </c>
      <c r="E1933" t="str">
        <f t="shared" si="555"/>
        <v>162.470115264183+0.974361569809707i</v>
      </c>
      <c r="F1933" t="str">
        <f t="shared" si="556"/>
        <v>2.90990814032915-115.528729582761i</v>
      </c>
      <c r="G1933" t="str">
        <f t="shared" si="557"/>
        <v>0.999999391877819-0.000779821653101903i</v>
      </c>
      <c r="H1933" t="str">
        <f t="shared" si="558"/>
        <v>479.107421286381+30.6811383372766i</v>
      </c>
      <c r="I1933" t="str">
        <f t="shared" si="559"/>
        <v>33.4375463431259-374.147257384255i</v>
      </c>
      <c r="K1933" t="str">
        <f t="shared" si="560"/>
        <v>0.0103934506493927-0.00144539916289131i</v>
      </c>
      <c r="L1933" t="str">
        <f t="shared" si="561"/>
        <v>0.00025-0.363785449682057i</v>
      </c>
      <c r="M1933" t="str">
        <f t="shared" si="562"/>
        <v>0.0025-0.0962961484452499i</v>
      </c>
      <c r="N1933">
        <f t="shared" si="563"/>
        <v>98.195541261175237</v>
      </c>
      <c r="O1933">
        <f t="shared" si="564"/>
        <v>26.777094587468202</v>
      </c>
      <c r="P1933" s="3">
        <f t="shared" si="565"/>
        <v>26.777094587468202</v>
      </c>
      <c r="Q1933" s="3">
        <f t="shared" si="566"/>
        <v>-81.804458738824763</v>
      </c>
      <c r="R1933">
        <f t="shared" si="567"/>
        <v>98.195541261175237</v>
      </c>
      <c r="S1933">
        <f t="shared" si="568"/>
        <v>1.2928390239255572</v>
      </c>
      <c r="T1933">
        <f t="shared" si="551"/>
        <v>26.777094587468202</v>
      </c>
    </row>
    <row r="1934" spans="1:20" x14ac:dyDescent="0.25">
      <c r="A1934">
        <f t="shared" si="552"/>
        <v>8154.0151188842328</v>
      </c>
      <c r="B1934">
        <f t="shared" si="569"/>
        <v>1297.7518122164743</v>
      </c>
      <c r="C1934" t="str">
        <f t="shared" si="553"/>
        <v>3.11007929713196-21.5179607791448i</v>
      </c>
      <c r="D1934" t="str">
        <f t="shared" si="554"/>
        <v>3.47811393419654-12.2701006892162i</v>
      </c>
      <c r="E1934" t="str">
        <f t="shared" si="555"/>
        <v>162.470132755128+0.978133946217359i</v>
      </c>
      <c r="F1934" t="str">
        <f t="shared" si="556"/>
        <v>2.90990812685479-115.091399543255i</v>
      </c>
      <c r="G1934" t="str">
        <f t="shared" si="557"/>
        <v>0.999999387247313-0.000782784971758997i</v>
      </c>
      <c r="H1934" t="str">
        <f t="shared" si="558"/>
        <v>479.172727588708+30.7942229531656i</v>
      </c>
      <c r="I1934" t="str">
        <f t="shared" si="559"/>
        <v>33.4361063400547-372.777308055575i</v>
      </c>
      <c r="K1934" t="str">
        <f t="shared" si="560"/>
        <v>0.0103917323460738-0.00145061419939892i</v>
      </c>
      <c r="L1934" t="str">
        <f t="shared" si="561"/>
        <v>0.00025-0.362408298149091i</v>
      </c>
      <c r="M1934" t="str">
        <f t="shared" si="562"/>
        <v>0.0025-0.0959316083335827i</v>
      </c>
      <c r="N1934">
        <f t="shared" si="563"/>
        <v>98.224241610549825</v>
      </c>
      <c r="O1934">
        <f t="shared" si="564"/>
        <v>26.745812192115245</v>
      </c>
      <c r="P1934" s="3">
        <f t="shared" si="565"/>
        <v>26.745812192115245</v>
      </c>
      <c r="Q1934" s="3">
        <f t="shared" si="566"/>
        <v>-81.775758389450175</v>
      </c>
      <c r="R1934">
        <f t="shared" si="567"/>
        <v>98.224241610549825</v>
      </c>
      <c r="S1934">
        <f t="shared" si="568"/>
        <v>1.2977518122164742</v>
      </c>
      <c r="T1934">
        <f t="shared" si="551"/>
        <v>26.745812192115245</v>
      </c>
    </row>
    <row r="1935" spans="1:20" x14ac:dyDescent="0.25">
      <c r="A1935">
        <f t="shared" si="552"/>
        <v>8185.0003763359928</v>
      </c>
      <c r="B1935">
        <f t="shared" si="569"/>
        <v>1302.6832691028969</v>
      </c>
      <c r="C1935" t="str">
        <f t="shared" si="553"/>
        <v>3.1096731476356-21.4390714785867i</v>
      </c>
      <c r="D1935" t="str">
        <f t="shared" si="554"/>
        <v>3.47811384993692-12.2236978762061i</v>
      </c>
      <c r="E1935" t="str">
        <f t="shared" si="555"/>
        <v>162.47015057395+0.981921423894091i</v>
      </c>
      <c r="F1935" t="str">
        <f t="shared" si="556"/>
        <v>2.90990811327784-114.65572513217i</v>
      </c>
      <c r="G1935" t="str">
        <f t="shared" si="557"/>
        <v>0.999999382581547-0.000785759550985509i</v>
      </c>
      <c r="H1935" t="str">
        <f t="shared" si="558"/>
        <v>479.238537806019+30.9076959126922i</v>
      </c>
      <c r="I1935" t="str">
        <f t="shared" si="559"/>
        <v>33.4346545057685-371.412727503154i</v>
      </c>
      <c r="K1935" t="str">
        <f t="shared" si="560"/>
        <v>0.0103900016263775-0.00145584598595735i</v>
      </c>
      <c r="L1935" t="str">
        <f t="shared" si="561"/>
        <v>0.00025-0.361036359981162i</v>
      </c>
      <c r="M1935" t="str">
        <f t="shared" si="562"/>
        <v>0.0025-0.0955684482303078i</v>
      </c>
      <c r="N1935">
        <f t="shared" si="563"/>
        <v>98.253025045016273</v>
      </c>
      <c r="O1935">
        <f t="shared" si="564"/>
        <v>26.714541197519228</v>
      </c>
      <c r="P1935" s="3">
        <f t="shared" si="565"/>
        <v>26.714541197519228</v>
      </c>
      <c r="Q1935" s="3">
        <f t="shared" si="566"/>
        <v>-81.746974954983727</v>
      </c>
      <c r="R1935">
        <f t="shared" si="567"/>
        <v>98.253025045016273</v>
      </c>
      <c r="S1935">
        <f t="shared" si="568"/>
        <v>1.3026832691028969</v>
      </c>
      <c r="T1935">
        <f t="shared" si="551"/>
        <v>26.714541197519228</v>
      </c>
    </row>
    <row r="1936" spans="1:20" x14ac:dyDescent="0.25">
      <c r="A1936">
        <f t="shared" si="552"/>
        <v>8216.1033777660705</v>
      </c>
      <c r="B1936">
        <f t="shared" si="569"/>
        <v>1307.633465525488</v>
      </c>
      <c r="C1936" t="str">
        <f t="shared" si="553"/>
        <v>3.10926406983763-21.3604895940091i</v>
      </c>
      <c r="D1936" t="str">
        <f t="shared" si="554"/>
        <v>3.4781137650357-12.1774709051914i</v>
      </c>
      <c r="E1936" t="str">
        <f t="shared" si="555"/>
        <v>162.470168726005+0.985724068390155i</v>
      </c>
      <c r="F1936" t="str">
        <f t="shared" si="556"/>
        <v>2.90990809959749-114.221700082184i</v>
      </c>
      <c r="G1936" t="str">
        <f t="shared" si="557"/>
        <v>0.999999377880254-0.000788745433571129i</v>
      </c>
      <c r="H1936" t="str">
        <f t="shared" si="558"/>
        <v>479.304855875883+31.0215581932299i</v>
      </c>
      <c r="I1936" t="str">
        <f t="shared" si="559"/>
        <v>33.4331907367172-370.053496168354i</v>
      </c>
      <c r="K1936" t="str">
        <f t="shared" si="560"/>
        <v>0.010388258405571-0.00146109455312688i</v>
      </c>
      <c r="L1936" t="str">
        <f t="shared" si="561"/>
        <v>0.00025-0.35966961544248i</v>
      </c>
      <c r="M1936" t="str">
        <f t="shared" si="562"/>
        <v>0.0025-0.0952066629112451i</v>
      </c>
      <c r="N1936">
        <f t="shared" si="563"/>
        <v>98.281891618281364</v>
      </c>
      <c r="O1936">
        <f t="shared" si="564"/>
        <v>26.683281672965308</v>
      </c>
      <c r="P1936" s="3">
        <f t="shared" si="565"/>
        <v>26.683281672965308</v>
      </c>
      <c r="Q1936" s="3">
        <f t="shared" si="566"/>
        <v>-81.718108381718636</v>
      </c>
      <c r="R1936">
        <f t="shared" si="567"/>
        <v>98.281891618281364</v>
      </c>
      <c r="S1936">
        <f t="shared" si="568"/>
        <v>1.307633465525488</v>
      </c>
      <c r="T1936">
        <f t="shared" si="551"/>
        <v>26.683281672965308</v>
      </c>
    </row>
    <row r="1937" spans="1:20" x14ac:dyDescent="0.25">
      <c r="A1937">
        <f t="shared" si="552"/>
        <v>8247.3245706015823</v>
      </c>
      <c r="B1937">
        <f t="shared" si="569"/>
        <v>1312.602472694485</v>
      </c>
      <c r="C1937" t="str">
        <f t="shared" si="553"/>
        <v>3.10885204385147-21.2822139842369i</v>
      </c>
      <c r="D1937" t="str">
        <f t="shared" si="554"/>
        <v>3.47811367948801-12.1314191111816i</v>
      </c>
      <c r="E1937" t="str">
        <f t="shared" si="555"/>
        <v>162.470187216722+0.989541945587334i</v>
      </c>
      <c r="F1937" t="str">
        <f t="shared" si="556"/>
        <v>2.90990808581298-113.789318149701i</v>
      </c>
      <c r="G1937" t="str">
        <f t="shared" si="557"/>
        <v>0.999999373143163-0.00079174266246814i</v>
      </c>
      <c r="H1937" t="str">
        <f t="shared" si="558"/>
        <v>479.371685767345+31.1358107696788i</v>
      </c>
      <c r="I1937" t="str">
        <f t="shared" si="559"/>
        <v>33.4317149283493-368.69959457028i</v>
      </c>
      <c r="K1937" t="str">
        <f t="shared" si="560"/>
        <v>0.0103865025984179-0.00146635993124201i</v>
      </c>
      <c r="L1937" t="str">
        <f t="shared" si="561"/>
        <v>0.00025-0.358308044871966i</v>
      </c>
      <c r="M1937" t="str">
        <f t="shared" si="562"/>
        <v>0.0025-0.0948462471719908i</v>
      </c>
      <c r="N1937">
        <f t="shared" si="563"/>
        <v>98.31084138186759</v>
      </c>
      <c r="O1937">
        <f t="shared" si="564"/>
        <v>26.652033688031771</v>
      </c>
      <c r="P1937" s="3">
        <f t="shared" si="565"/>
        <v>26.652033688031771</v>
      </c>
      <c r="Q1937" s="3">
        <f t="shared" si="566"/>
        <v>-81.68915861813241</v>
      </c>
      <c r="R1937">
        <f t="shared" si="567"/>
        <v>98.31084138186759</v>
      </c>
      <c r="S1937">
        <f t="shared" si="568"/>
        <v>1.3126024726944849</v>
      </c>
      <c r="T1937">
        <f t="shared" si="551"/>
        <v>26.652033688031771</v>
      </c>
    </row>
    <row r="1938" spans="1:20" x14ac:dyDescent="0.25">
      <c r="A1938">
        <f t="shared" si="552"/>
        <v>8278.6644039698676</v>
      </c>
      <c r="B1938">
        <f t="shared" si="569"/>
        <v>1317.5903620907241</v>
      </c>
      <c r="C1938" t="str">
        <f t="shared" si="553"/>
        <v>3.10843704967389-21.2042435123904i</v>
      </c>
      <c r="D1938" t="str">
        <f t="shared" si="554"/>
        <v>3.47811359328894-12.0855418317062i</v>
      </c>
      <c r="E1938" t="str">
        <f t="shared" si="555"/>
        <v>162.470206051625+0.993375121700653i</v>
      </c>
      <c r="F1938" t="str">
        <f t="shared" si="556"/>
        <v>2.90990807192352-113.358573114761i</v>
      </c>
      <c r="G1938" t="str">
        <f t="shared" si="557"/>
        <v>0.999999368370003-0.000794751280792041i</v>
      </c>
      <c r="H1938" t="str">
        <f t="shared" si="558"/>
        <v>479.439031481216+31.2504546143775i</v>
      </c>
      <c r="I1938" t="str">
        <f t="shared" si="559"/>
        <v>33.4302269751023-367.351003305534i</v>
      </c>
      <c r="K1938" t="str">
        <f t="shared" si="560"/>
        <v>0.0103847341191758-0.00147164215040733i</v>
      </c>
      <c r="L1938" t="str">
        <f t="shared" si="561"/>
        <v>0.00025-0.356951628682972i</v>
      </c>
      <c r="M1938" t="str">
        <f t="shared" si="562"/>
        <v>0.0025-0.0944871958278452i</v>
      </c>
      <c r="N1938">
        <f t="shared" si="563"/>
        <v>98.339874385086929</v>
      </c>
      <c r="O1938">
        <f t="shared" si="564"/>
        <v>26.620797312590131</v>
      </c>
      <c r="P1938" s="3">
        <f t="shared" si="565"/>
        <v>26.620797312590131</v>
      </c>
      <c r="Q1938" s="3">
        <f t="shared" si="566"/>
        <v>-81.660125614913071</v>
      </c>
      <c r="R1938">
        <f t="shared" si="567"/>
        <v>98.339874385086929</v>
      </c>
      <c r="S1938">
        <f t="shared" si="568"/>
        <v>1.3175903620907241</v>
      </c>
      <c r="T1938">
        <f t="shared" si="551"/>
        <v>26.620797312590131</v>
      </c>
    </row>
    <row r="1939" spans="1:20" x14ac:dyDescent="0.25">
      <c r="A1939">
        <f t="shared" si="552"/>
        <v>8310.1233287049545</v>
      </c>
      <c r="B1939">
        <f t="shared" si="569"/>
        <v>1322.5972054666688</v>
      </c>
      <c r="C1939" t="str">
        <f t="shared" si="553"/>
        <v>3.10801906718405-21.1265770458646i</v>
      </c>
      <c r="D1939" t="str">
        <f t="shared" si="554"/>
        <v>3.47811350643351-12.0398384068051i</v>
      </c>
      <c r="E1939" t="str">
        <f t="shared" si="555"/>
        <v>162.47022523631+0.997223663281052i</v>
      </c>
      <c r="F1939" t="str">
        <f t="shared" si="556"/>
        <v>2.9099080579283-112.929458780952i</v>
      </c>
      <c r="G1939" t="str">
        <f t="shared" si="557"/>
        <v>0.999999363560497-0.000797771331822163i</v>
      </c>
      <c r="H1939" t="str">
        <f t="shared" si="558"/>
        <v>479.506897050328+31.3654906970165i</v>
      </c>
      <c r="I1939" t="str">
        <f t="shared" si="559"/>
        <v>33.4287267703946-366.007703047939i</v>
      </c>
      <c r="K1939" t="str">
        <f t="shared" si="560"/>
        <v>0.0103829528815946-0.00147694124049348i</v>
      </c>
      <c r="L1939" t="str">
        <f t="shared" si="561"/>
        <v>0.00025-0.355600347362992i</v>
      </c>
      <c r="M1939" t="str">
        <f t="shared" si="562"/>
        <v>0.0025-0.0941295037137333i</v>
      </c>
      <c r="N1939">
        <f t="shared" si="563"/>
        <v>98.368990675015084</v>
      </c>
      <c r="O1939">
        <f t="shared" si="564"/>
        <v>26.589572616803029</v>
      </c>
      <c r="P1939" s="3">
        <f t="shared" si="565"/>
        <v>26.589572616803029</v>
      </c>
      <c r="Q1939" s="3">
        <f t="shared" si="566"/>
        <v>-81.631009324984916</v>
      </c>
      <c r="R1939">
        <f t="shared" si="567"/>
        <v>98.368990675015084</v>
      </c>
      <c r="S1939">
        <f t="shared" si="568"/>
        <v>1.3225972054666688</v>
      </c>
      <c r="T1939">
        <f t="shared" si="551"/>
        <v>26.589572616803029</v>
      </c>
    </row>
    <row r="1940" spans="1:20" x14ac:dyDescent="0.25">
      <c r="A1940">
        <f t="shared" si="552"/>
        <v>8341.7017973540333</v>
      </c>
      <c r="B1940">
        <f t="shared" si="569"/>
        <v>1327.6230748474422</v>
      </c>
      <c r="C1940" t="str">
        <f t="shared" si="553"/>
        <v>3.10759807614376-21.0492134563146i</v>
      </c>
      <c r="D1940" t="str">
        <f t="shared" si="554"/>
        <v>3.47811341891673-11.9943081790192i</v>
      </c>
      <c r="E1940" t="str">
        <f t="shared" si="555"/>
        <v>162.470244776466+1.00108763721665i</v>
      </c>
      <c r="F1940" t="str">
        <f t="shared" si="556"/>
        <v>2.9099080438265-112.50196897532i</v>
      </c>
      <c r="G1940" t="str">
        <f t="shared" si="557"/>
        <v>0.99999935871437-0.000800802859002292i</v>
      </c>
      <c r="H1940" t="str">
        <f t="shared" si="558"/>
        <v>479.575286539804+31.4809199845397i</v>
      </c>
      <c r="I1940" t="str">
        <f t="shared" si="559"/>
        <v>33.4272142066105-364.669674548272i</v>
      </c>
      <c r="K1940" t="str">
        <f t="shared" si="560"/>
        <v>0.0103811587989146-0.00148225723113281i</v>
      </c>
      <c r="L1940" t="str">
        <f t="shared" si="561"/>
        <v>0.00025-0.354254181473394i</v>
      </c>
      <c r="M1940" t="str">
        <f t="shared" si="562"/>
        <v>0.0025-0.0937731656841334i</v>
      </c>
      <c r="N1940">
        <f t="shared" si="563"/>
        <v>98.398190296466211</v>
      </c>
      <c r="O1940">
        <f t="shared" si="564"/>
        <v>26.558359671124695</v>
      </c>
      <c r="P1940" s="3">
        <f t="shared" si="565"/>
        <v>26.558359671124695</v>
      </c>
      <c r="Q1940" s="3">
        <f t="shared" si="566"/>
        <v>-81.601809703533789</v>
      </c>
      <c r="R1940">
        <f t="shared" si="567"/>
        <v>98.398190296466211</v>
      </c>
      <c r="S1940">
        <f t="shared" si="568"/>
        <v>1.3276230748474422</v>
      </c>
      <c r="T1940">
        <f t="shared" si="551"/>
        <v>26.558359671124695</v>
      </c>
    </row>
    <row r="1941" spans="1:20" x14ac:dyDescent="0.25">
      <c r="A1941">
        <f t="shared" si="552"/>
        <v>8373.4002641839779</v>
      </c>
      <c r="B1941">
        <f t="shared" si="569"/>
        <v>1332.6680425318625</v>
      </c>
      <c r="C1941" t="str">
        <f t="shared" si="553"/>
        <v>3.10717405619683-20.9721516196377i</v>
      </c>
      <c r="D1941" t="str">
        <f t="shared" si="554"/>
        <v>3.47811333073356-11.9489504933807i</v>
      </c>
      <c r="E1941" t="str">
        <f t="shared" si="555"/>
        <v>162.470264677866+1.00496711073541i</v>
      </c>
      <c r="F1941" t="str">
        <f t="shared" si="556"/>
        <v>2.90990802961732-112.076097548282i</v>
      </c>
      <c r="G1941" t="str">
        <f t="shared" si="557"/>
        <v>0.999999353831342-0.000803845905941296i</v>
      </c>
      <c r="H1941" t="str">
        <f t="shared" si="558"/>
        <v>479.644204047307+31.5967434410539i</v>
      </c>
      <c r="I1941" t="str">
        <f t="shared" si="559"/>
        <v>33.4256891750907-363.336898633988i</v>
      </c>
      <c r="K1941" t="str">
        <f t="shared" si="560"/>
        <v>0.0103793517838651-0.0014875901517153i</v>
      </c>
      <c r="L1941" t="str">
        <f t="shared" si="561"/>
        <v>0.00025-0.352913111649126i</v>
      </c>
      <c r="M1941" t="str">
        <f t="shared" si="562"/>
        <v>0.0025-0.093418176613004i</v>
      </c>
      <c r="N1941">
        <f t="shared" si="563"/>
        <v>98.42747329196655</v>
      </c>
      <c r="O1941">
        <f t="shared" si="564"/>
        <v>26.527158546299926</v>
      </c>
      <c r="P1941" s="3">
        <f t="shared" si="565"/>
        <v>26.527158546299926</v>
      </c>
      <c r="Q1941" s="3">
        <f t="shared" si="566"/>
        <v>-81.57252670803345</v>
      </c>
      <c r="R1941">
        <f t="shared" si="567"/>
        <v>98.42747329196655</v>
      </c>
      <c r="S1941">
        <f t="shared" si="568"/>
        <v>1.3326680425318624</v>
      </c>
      <c r="T1941">
        <f t="shared" si="551"/>
        <v>26.527158546299926</v>
      </c>
    </row>
    <row r="1942" spans="1:20" x14ac:dyDescent="0.25">
      <c r="A1942">
        <f t="shared" si="552"/>
        <v>8405.2191851878779</v>
      </c>
      <c r="B1942">
        <f t="shared" si="569"/>
        <v>1337.7321810934836</v>
      </c>
      <c r="C1942" t="str">
        <f t="shared" si="553"/>
        <v>3.1067469868684-20.8953904159549i</v>
      </c>
      <c r="D1942" t="str">
        <f t="shared" si="554"/>
        <v>3.47811324187894-11.9037646974042i</v>
      </c>
      <c r="E1942" t="str">
        <f t="shared" si="555"/>
        <v>162.470284946371+1.00886215140697i</v>
      </c>
      <c r="F1942" t="str">
        <f t="shared" si="556"/>
        <v>2.90990801529996-111.651838373534i</v>
      </c>
      <c r="G1942" t="str">
        <f t="shared" si="557"/>
        <v>0.999999348911133-0.000806900516413751i</v>
      </c>
      <c r="H1942" t="str">
        <f t="shared" si="558"/>
        <v>479.713653703356+31.712962027734i</v>
      </c>
      <c r="I1942" t="str">
        <f t="shared" si="559"/>
        <v>33.4241515661218-362.009356208973i</v>
      </c>
      <c r="K1942" t="str">
        <f t="shared" si="560"/>
        <v>0.0103775317486617-0.00149294003138416i</v>
      </c>
      <c r="L1942" t="str">
        <f t="shared" si="561"/>
        <v>0.00025-0.351577118598452i</v>
      </c>
      <c r="M1942" t="str">
        <f t="shared" si="562"/>
        <v>0.0025-0.0930645313937078i</v>
      </c>
      <c r="N1942">
        <f t="shared" si="563"/>
        <v>98.456839701728143</v>
      </c>
      <c r="O1942">
        <f t="shared" si="564"/>
        <v>26.495969313362806</v>
      </c>
      <c r="P1942" s="3">
        <f t="shared" si="565"/>
        <v>26.495969313362806</v>
      </c>
      <c r="Q1942" s="3">
        <f t="shared" si="566"/>
        <v>-81.543160298271857</v>
      </c>
      <c r="R1942">
        <f t="shared" si="567"/>
        <v>98.456839701728143</v>
      </c>
      <c r="S1942">
        <f t="shared" si="568"/>
        <v>1.3377321810934837</v>
      </c>
      <c r="T1942">
        <f t="shared" si="551"/>
        <v>26.495969313362806</v>
      </c>
    </row>
    <row r="1943" spans="1:20" x14ac:dyDescent="0.25">
      <c r="A1943">
        <f t="shared" si="552"/>
        <v>8437.1590180915919</v>
      </c>
      <c r="B1943">
        <f t="shared" si="569"/>
        <v>1342.8155633816389</v>
      </c>
      <c r="C1943" t="str">
        <f t="shared" si="553"/>
        <v>3.10631684756513-20.8189287295953i</v>
      </c>
      <c r="D1943" t="str">
        <f t="shared" si="554"/>
        <v>3.47811315234774-11.8587501410767i</v>
      </c>
      <c r="E1943" t="str">
        <f t="shared" si="555"/>
        <v>162.470305587931+1.0127728271445i</v>
      </c>
      <c r="F1943" t="str">
        <f t="shared" si="556"/>
        <v>2.90990800087358-111.229185347964i</v>
      </c>
      <c r="G1943" t="str">
        <f t="shared" si="557"/>
        <v>0.999999343953459-0.00080996673436057i</v>
      </c>
      <c r="H1943" t="str">
        <f t="shared" si="558"/>
        <v>479.783639671546+31.8295767027194i</v>
      </c>
      <c r="I1943" t="str">
        <f t="shared" si="559"/>
        <v>33.4226012689187-360.687028253242i</v>
      </c>
      <c r="K1943" t="str">
        <f t="shared" si="560"/>
        <v>0.0103756986050055-0.00149830689903152i</v>
      </c>
      <c r="L1943" t="str">
        <f t="shared" si="561"/>
        <v>0.00025-0.350246183102663i</v>
      </c>
      <c r="M1943" t="str">
        <f t="shared" si="562"/>
        <v>0.0025-0.0927122249389399i</v>
      </c>
      <c r="N1943">
        <f t="shared" si="563"/>
        <v>98.486289563623359</v>
      </c>
      <c r="O1943">
        <f t="shared" si="564"/>
        <v>26.464792043636521</v>
      </c>
      <c r="P1943" s="3">
        <f t="shared" si="565"/>
        <v>26.464792043636521</v>
      </c>
      <c r="Q1943" s="3">
        <f t="shared" si="566"/>
        <v>-81.513710436376641</v>
      </c>
      <c r="R1943">
        <f t="shared" si="567"/>
        <v>98.486289563623359</v>
      </c>
      <c r="S1943">
        <f t="shared" si="568"/>
        <v>1.3428155633816388</v>
      </c>
      <c r="T1943">
        <f t="shared" si="551"/>
        <v>26.464792043636521</v>
      </c>
    </row>
    <row r="1944" spans="1:20" x14ac:dyDescent="0.25">
      <c r="A1944">
        <f t="shared" si="552"/>
        <v>8469.2202223603399</v>
      </c>
      <c r="B1944">
        <f t="shared" si="569"/>
        <v>1347.9182625224892</v>
      </c>
      <c r="C1944" t="str">
        <f t="shared" si="553"/>
        <v>3.10588361757411-20.7427654490779i</v>
      </c>
      <c r="D1944" t="str">
        <f t="shared" si="554"/>
        <v>3.47811306213481-11.8139061768488i</v>
      </c>
      <c r="E1944" t="str">
        <f t="shared" si="555"/>
        <v>162.470326608589+1.01669920620711i</v>
      </c>
      <c r="F1944" t="str">
        <f t="shared" si="556"/>
        <v>2.90990798633734-110.808132391568i</v>
      </c>
      <c r="G1944" t="str">
        <f t="shared" si="557"/>
        <v>0.999999338958035-0.000813044603889635i</v>
      </c>
      <c r="H1944" t="str">
        <f t="shared" si="558"/>
        <v>479.854166148875+31.9465884210273i</v>
      </c>
      <c r="I1944" t="str">
        <f t="shared" si="559"/>
        <v>33.4210381716236-359.369895822729i</v>
      </c>
      <c r="K1944" t="str">
        <f t="shared" si="560"/>
        <v>0.0103738522640804-0.00150369078329419i</v>
      </c>
      <c r="L1944" t="str">
        <f t="shared" si="561"/>
        <v>0.00025-0.348920286015802i</v>
      </c>
      <c r="M1944" t="str">
        <f t="shared" si="562"/>
        <v>0.0025-0.0923612521806531i</v>
      </c>
      <c r="N1944">
        <f t="shared" si="563"/>
        <v>98.515822913157152</v>
      </c>
      <c r="O1944">
        <f t="shared" si="564"/>
        <v>26.433626808732022</v>
      </c>
      <c r="P1944" s="3">
        <f t="shared" si="565"/>
        <v>26.433626808732022</v>
      </c>
      <c r="Q1944" s="3">
        <f t="shared" si="566"/>
        <v>-81.484177086842848</v>
      </c>
      <c r="R1944">
        <f t="shared" si="567"/>
        <v>98.515822913157152</v>
      </c>
      <c r="S1944">
        <f t="shared" si="568"/>
        <v>1.3479182625224893</v>
      </c>
      <c r="T1944">
        <f t="shared" si="551"/>
        <v>26.433626808732022</v>
      </c>
    </row>
    <row r="1945" spans="1:20" x14ac:dyDescent="0.25">
      <c r="A1945">
        <f t="shared" si="552"/>
        <v>8501.40325920531</v>
      </c>
      <c r="B1945">
        <f t="shared" si="569"/>
        <v>1353.0403519200747</v>
      </c>
      <c r="C1945" t="str">
        <f t="shared" si="553"/>
        <v>3.10544727606302-20.6668994670943i</v>
      </c>
      <c r="D1945" t="str">
        <f t="shared" si="554"/>
        <v>3.47811297123496-11.7692321596249i</v>
      </c>
      <c r="E1945" t="str">
        <f t="shared" si="555"/>
        <v>162.470348014474+1.0206413572019i</v>
      </c>
      <c r="F1945" t="str">
        <f t="shared" si="556"/>
        <v>2.90990797169042-110.388673447357i</v>
      </c>
      <c r="G1945" t="str">
        <f t="shared" si="557"/>
        <v>0.999999333924574-0.000816134169276434i</v>
      </c>
      <c r="H1945" t="str">
        <f t="shared" si="558"/>
        <v>479.925237365986+32.063998134441i</v>
      </c>
      <c r="I1945" t="str">
        <f t="shared" si="559"/>
        <v>33.4194621612835-358.057940048974i</v>
      </c>
      <c r="K1945" t="str">
        <f t="shared" si="560"/>
        <v>0.010371992636552-0.00150909171254911i</v>
      </c>
      <c r="L1945" t="str">
        <f t="shared" si="561"/>
        <v>0.00025-0.347599408264397i</v>
      </c>
      <c r="M1945" t="str">
        <f t="shared" si="562"/>
        <v>0.0025-0.0920116080699873i</v>
      </c>
      <c r="N1945">
        <f t="shared" si="563"/>
        <v>98.545439783442063</v>
      </c>
      <c r="O1945">
        <f t="shared" si="564"/>
        <v>26.402473680547111</v>
      </c>
      <c r="P1945" s="3">
        <f t="shared" si="565"/>
        <v>26.402473680547111</v>
      </c>
      <c r="Q1945" s="3">
        <f t="shared" si="566"/>
        <v>-81.454560216557937</v>
      </c>
      <c r="R1945">
        <f t="shared" si="567"/>
        <v>98.545439783442063</v>
      </c>
      <c r="S1945">
        <f t="shared" si="568"/>
        <v>1.3530403519200747</v>
      </c>
      <c r="T1945">
        <f t="shared" si="551"/>
        <v>26.402473680547111</v>
      </c>
    </row>
    <row r="1946" spans="1:20" x14ac:dyDescent="0.25">
      <c r="A1946">
        <f t="shared" si="552"/>
        <v>8533.7085915902899</v>
      </c>
      <c r="B1946">
        <f t="shared" si="569"/>
        <v>1358.181905257371</v>
      </c>
      <c r="C1946" t="str">
        <f t="shared" si="553"/>
        <v>3.10500780207959-20.5913296804929i</v>
      </c>
      <c r="D1946" t="str">
        <f t="shared" si="554"/>
        <v>3.47811287964297-11.7247274467543i</v>
      </c>
      <c r="E1946" t="str">
        <f t="shared" si="555"/>
        <v>162.470369811814+1.02459934908577i</v>
      </c>
      <c r="F1946" t="str">
        <f t="shared" si="556"/>
        <v>2.90990795693197-109.970802481274i</v>
      </c>
      <c r="G1946" t="str">
        <f t="shared" si="557"/>
        <v>0.999999328852786-0.000819235474964692i</v>
      </c>
      <c r="H1946" t="str">
        <f t="shared" si="558"/>
        <v>479.996857587466+32.1818067914135i</v>
      </c>
      <c r="I1946" t="str">
        <f t="shared" si="559"/>
        <v>33.4178731238434-356.751142138891i</v>
      </c>
      <c r="K1946" t="str">
        <f t="shared" si="560"/>
        <v>0.0103701196325655-0.00151450971490897i</v>
      </c>
      <c r="L1946" t="str">
        <f t="shared" si="561"/>
        <v>0.00025-0.346283530847179i</v>
      </c>
      <c r="M1946" t="str">
        <f t="shared" si="562"/>
        <v>0.0025-0.0916632875771944i</v>
      </c>
      <c r="N1946">
        <f t="shared" si="563"/>
        <v>98.575140205170598</v>
      </c>
      <c r="O1946">
        <f t="shared" si="564"/>
        <v>26.371332731265973</v>
      </c>
      <c r="P1946" s="3">
        <f t="shared" si="565"/>
        <v>26.371332731265973</v>
      </c>
      <c r="Q1946" s="3">
        <f t="shared" si="566"/>
        <v>-81.424859794829402</v>
      </c>
      <c r="R1946">
        <f t="shared" si="567"/>
        <v>98.575140205170598</v>
      </c>
      <c r="S1946">
        <f t="shared" si="568"/>
        <v>1.3581819052573709</v>
      </c>
      <c r="T1946">
        <f t="shared" si="551"/>
        <v>26.371332731265973</v>
      </c>
    </row>
    <row r="1947" spans="1:20" x14ac:dyDescent="0.25">
      <c r="A1947">
        <f t="shared" si="552"/>
        <v>8566.1366842383341</v>
      </c>
      <c r="B1947">
        <f t="shared" si="569"/>
        <v>1363.3429964973491</v>
      </c>
      <c r="C1947" t="str">
        <f t="shared" si="553"/>
        <v>3.10456517455107-20.5160549902602i</v>
      </c>
      <c r="D1947" t="str">
        <f t="shared" si="554"/>
        <v>3.47811278735357-11.6803913980216i</v>
      </c>
      <c r="E1947" t="str">
        <f t="shared" si="555"/>
        <v>162.470392006928+1.02857325116785i</v>
      </c>
      <c r="F1947" t="str">
        <f t="shared" si="556"/>
        <v>2.90990794206116-109.554513482104i</v>
      </c>
      <c r="G1947" t="str">
        <f t="shared" si="557"/>
        <v>0.999999323742379-0.00082234856556702i</v>
      </c>
      <c r="H1947" t="str">
        <f t="shared" si="558"/>
        <v>480.069031112126+32.3000153369648i</v>
      </c>
      <c r="I1947" t="str">
        <f t="shared" si="559"/>
        <v>33.4162709441337-355.449483374493i</v>
      </c>
      <c r="K1947" t="str">
        <f t="shared" si="560"/>
        <v>0.010368233161744-0.00151994481821774i</v>
      </c>
      <c r="L1947" t="str">
        <f t="shared" si="561"/>
        <v>0.00025-0.344972634834806i</v>
      </c>
      <c r="M1947" t="str">
        <f t="shared" si="562"/>
        <v>0.0025-0.0913162856915661i</v>
      </c>
      <c r="N1947">
        <f t="shared" si="563"/>
        <v>98.604924206588791</v>
      </c>
      <c r="O1947">
        <f t="shared" si="564"/>
        <v>26.340204033357463</v>
      </c>
      <c r="P1947" s="3">
        <f t="shared" si="565"/>
        <v>26.340204033357463</v>
      </c>
      <c r="Q1947" s="3">
        <f t="shared" si="566"/>
        <v>-81.395075793411209</v>
      </c>
      <c r="R1947">
        <f t="shared" si="567"/>
        <v>98.604924206588791</v>
      </c>
      <c r="S1947">
        <f t="shared" si="568"/>
        <v>1.3633429964973491</v>
      </c>
      <c r="T1947">
        <f t="shared" si="551"/>
        <v>26.340204033357463</v>
      </c>
    </row>
    <row r="1948" spans="1:20" x14ac:dyDescent="0.25">
      <c r="A1948">
        <f t="shared" si="552"/>
        <v>8598.6880036384391</v>
      </c>
      <c r="B1948">
        <f t="shared" si="569"/>
        <v>1368.5236998840389</v>
      </c>
      <c r="C1948" t="str">
        <f t="shared" si="553"/>
        <v>3.10411937228391-20.4410743015054i</v>
      </c>
      <c r="D1948" t="str">
        <f t="shared" si="554"/>
        <v>3.47811269436142-11.636223375638i</v>
      </c>
      <c r="E1948" t="str">
        <f t="shared" si="555"/>
        <v>162.470414606231+1.03256313311171i</v>
      </c>
      <c r="F1948" t="str">
        <f t="shared" si="556"/>
        <v>2.9099079270771-109.139800461391i</v>
      </c>
      <c r="G1948" t="str">
        <f t="shared" si="557"/>
        <v>0.99999931859306-0.000825473485865545i</v>
      </c>
      <c r="H1948" t="str">
        <f t="shared" si="558"/>
        <v>480.141762273289+32.4186247125752i</v>
      </c>
      <c r="I1948" t="str">
        <f t="shared" si="559"/>
        <v>33.4146555058569-354.152945112647i</v>
      </c>
      <c r="K1948" t="str">
        <f t="shared" si="560"/>
        <v>0.0103663331331868-0.0015253970500461i</v>
      </c>
      <c r="L1948" t="str">
        <f t="shared" si="561"/>
        <v>0.00025-0.343666701369601i</v>
      </c>
      <c r="M1948" t="str">
        <f t="shared" si="562"/>
        <v>0.0025-0.0909705974213649i</v>
      </c>
      <c r="N1948">
        <f t="shared" si="563"/>
        <v>98.63479181346878</v>
      </c>
      <c r="O1948">
        <f t="shared" si="564"/>
        <v>26.309087659574764</v>
      </c>
      <c r="P1948" s="3">
        <f t="shared" si="565"/>
        <v>26.309087659574764</v>
      </c>
      <c r="Q1948" s="3">
        <f t="shared" si="566"/>
        <v>-81.36520818653122</v>
      </c>
      <c r="R1948">
        <f t="shared" si="567"/>
        <v>98.63479181346878</v>
      </c>
      <c r="S1948">
        <f t="shared" si="568"/>
        <v>1.3685236998840389</v>
      </c>
      <c r="T1948">
        <f t="shared" si="551"/>
        <v>26.309087659574764</v>
      </c>
    </row>
    <row r="1949" spans="1:20" x14ac:dyDescent="0.25">
      <c r="A1949">
        <f t="shared" si="552"/>
        <v>8631.363018052265</v>
      </c>
      <c r="B1949">
        <f t="shared" si="569"/>
        <v>1373.7240899435983</v>
      </c>
      <c r="C1949" t="str">
        <f t="shared" si="553"/>
        <v>3.10367037396376-20.3663865234426i</v>
      </c>
      <c r="D1949" t="str">
        <f t="shared" si="554"/>
        <v>3.47811260066121-11.5922227442315i</v>
      </c>
      <c r="E1949" t="str">
        <f t="shared" si="555"/>
        <v>162.470437616238+1.03656906493704i</v>
      </c>
      <c r="F1949" t="str">
        <f t="shared" si="556"/>
        <v>2.90990791197895-108.726657453347i</v>
      </c>
      <c r="G1949" t="str">
        <f t="shared" si="557"/>
        <v>0.999999313404531-0.000828610280812562i</v>
      </c>
      <c r="H1949" t="str">
        <f t="shared" si="558"/>
        <v>480.215055439072+32.5376358560767i</v>
      </c>
      <c r="I1949" t="str">
        <f t="shared" si="559"/>
        <v>33.4130266915734-352.861508784792i</v>
      </c>
      <c r="K1949" t="str">
        <f t="shared" si="560"/>
        <v>0.0103644194554678-0.00153086643768685i</v>
      </c>
      <c r="L1949" t="str">
        <f t="shared" si="561"/>
        <v>0.00025-0.342365711665273i</v>
      </c>
      <c r="M1949" t="str">
        <f t="shared" si="562"/>
        <v>0.0025-0.0906262177937489i</v>
      </c>
      <c r="N1949">
        <f t="shared" si="563"/>
        <v>98.6647430490831</v>
      </c>
      <c r="O1949">
        <f t="shared" si="564"/>
        <v>26.277983682953938</v>
      </c>
      <c r="P1949" s="3">
        <f t="shared" si="565"/>
        <v>26.277983682953938</v>
      </c>
      <c r="Q1949" s="3">
        <f t="shared" si="566"/>
        <v>-81.3352569509169</v>
      </c>
      <c r="R1949">
        <f t="shared" si="567"/>
        <v>98.6647430490831</v>
      </c>
      <c r="S1949">
        <f t="shared" si="568"/>
        <v>1.3737240899435983</v>
      </c>
      <c r="T1949">
        <f t="shared" si="551"/>
        <v>26.277983682953938</v>
      </c>
    </row>
    <row r="1950" spans="1:20" x14ac:dyDescent="0.25">
      <c r="A1950">
        <f t="shared" si="552"/>
        <v>8664.1621975208636</v>
      </c>
      <c r="B1950">
        <f t="shared" si="569"/>
        <v>1378.9442414853841</v>
      </c>
      <c r="C1950" t="str">
        <f t="shared" si="553"/>
        <v>3.10321815815435-20.2919905693738i</v>
      </c>
      <c r="D1950" t="str">
        <f t="shared" si="554"/>
        <v>3.47811250624753-11.5483888708383i</v>
      </c>
      <c r="E1950" t="str">
        <f t="shared" si="555"/>
        <v>162.47046104356+1.04059111702229i</v>
      </c>
      <c r="F1950" t="str">
        <f t="shared" si="556"/>
        <v>2.90990789676584-108.315078514774i</v>
      </c>
      <c r="G1950" t="str">
        <f t="shared" si="557"/>
        <v>0.999999308176495-0.000831758995531181i</v>
      </c>
      <c r="H1950" t="str">
        <f t="shared" si="558"/>
        <v>480.2889150127+32.6570497015501i</v>
      </c>
      <c r="I1950" t="str">
        <f t="shared" si="559"/>
        <v>33.4113843826943-351.575155896729i</v>
      </c>
      <c r="K1950" t="str">
        <f t="shared" si="560"/>
        <v>0.0103624920366333-0.00153635300815033i</v>
      </c>
      <c r="L1950" t="str">
        <f t="shared" si="561"/>
        <v>0.00025-0.341069647006648i</v>
      </c>
      <c r="M1950" t="str">
        <f t="shared" si="562"/>
        <v>0.0025-0.0902831418547007i</v>
      </c>
      <c r="N1950">
        <f t="shared" si="563"/>
        <v>98.694777934175647</v>
      </c>
      <c r="O1950">
        <f t="shared" si="564"/>
        <v>26.246892176812736</v>
      </c>
      <c r="P1950" s="3">
        <f t="shared" si="565"/>
        <v>26.246892176812736</v>
      </c>
      <c r="Q1950" s="3">
        <f t="shared" si="566"/>
        <v>-81.305222065824353</v>
      </c>
      <c r="R1950">
        <f t="shared" si="567"/>
        <v>98.694777934175647</v>
      </c>
      <c r="S1950">
        <f t="shared" si="568"/>
        <v>1.3789442414853841</v>
      </c>
      <c r="T1950">
        <f t="shared" si="551"/>
        <v>26.246892176812736</v>
      </c>
    </row>
    <row r="1951" spans="1:20" x14ac:dyDescent="0.25">
      <c r="A1951">
        <f t="shared" si="552"/>
        <v>8697.0860138714434</v>
      </c>
      <c r="B1951">
        <f t="shared" si="569"/>
        <v>1384.1842296030286</v>
      </c>
      <c r="C1951" t="str">
        <f t="shared" si="553"/>
        <v>3.10276270329773-20.2178853566723i</v>
      </c>
      <c r="D1951" t="str">
        <f t="shared" si="554"/>
        <v>3.47811241111496-11.5047211248934i</v>
      </c>
      <c r="E1951" t="str">
        <f t="shared" si="555"/>
        <v>162.470484894906+1.04462936010674i</v>
      </c>
      <c r="F1951" t="str">
        <f t="shared" si="556"/>
        <v>2.90990788143688-107.905057724968i</v>
      </c>
      <c r="G1951" t="str">
        <f t="shared" si="557"/>
        <v>0.99999930290865-0.00083491967531597i</v>
      </c>
      <c r="H1951" t="str">
        <f t="shared" si="558"/>
        <v>480.363345432771+32.7768671792112i</v>
      </c>
      <c r="I1951" t="str">
        <f t="shared" si="559"/>
        <v>33.4097284594629-350.293868028303i</v>
      </c>
      <c r="K1951" t="str">
        <f t="shared" si="560"/>
        <v>0.010360550784201-0.00154185678815977i</v>
      </c>
      <c r="L1951" t="str">
        <f t="shared" si="561"/>
        <v>0.00025-0.3397784887494i</v>
      </c>
      <c r="M1951" t="str">
        <f t="shared" si="562"/>
        <v>0.0025-0.0899413646689585i</v>
      </c>
      <c r="N1951">
        <f t="shared" si="563"/>
        <v>98.724896486935805</v>
      </c>
      <c r="O1951">
        <f t="shared" si="564"/>
        <v>26.215813214749552</v>
      </c>
      <c r="P1951" s="3">
        <f t="shared" si="565"/>
        <v>26.215813214749552</v>
      </c>
      <c r="Q1951" s="3">
        <f t="shared" si="566"/>
        <v>-81.275103513064195</v>
      </c>
      <c r="R1951">
        <f t="shared" si="567"/>
        <v>98.724896486935805</v>
      </c>
      <c r="S1951">
        <f t="shared" si="568"/>
        <v>1.3841842296030287</v>
      </c>
      <c r="T1951">
        <f t="shared" si="551"/>
        <v>26.215813214749552</v>
      </c>
    </row>
    <row r="1952" spans="1:20" x14ac:dyDescent="0.25">
      <c r="A1952">
        <f t="shared" si="552"/>
        <v>8730.134940724156</v>
      </c>
      <c r="B1952">
        <f t="shared" si="569"/>
        <v>1389.4441296755201</v>
      </c>
      <c r="C1952" t="str">
        <f t="shared" si="553"/>
        <v>3.1023039877139-20.1440698067666i</v>
      </c>
      <c r="D1952" t="str">
        <f t="shared" si="554"/>
        <v>3.47811231525798-11.4612188782215i</v>
      </c>
      <c r="E1952" t="str">
        <f t="shared" si="555"/>
        <v>162.470509177093+1.04868386529227i</v>
      </c>
      <c r="F1952" t="str">
        <f t="shared" si="556"/>
        <v>2.90990786599121-107.496589185644i</v>
      </c>
      <c r="G1952" t="str">
        <f t="shared" si="557"/>
        <v>0.999999297600693-0.000838092365633609i</v>
      </c>
      <c r="H1952" t="str">
        <f t="shared" si="558"/>
        <v>480.438351173566+32.8970892152945i</v>
      </c>
      <c r="I1952" t="str">
        <f t="shared" si="559"/>
        <v>33.4080588009413-349.017626833198i</v>
      </c>
      <c r="K1952" t="str">
        <f t="shared" si="560"/>
        <v>0.010358595605158-0.00154737780414644i</v>
      </c>
      <c r="L1952" t="str">
        <f t="shared" si="561"/>
        <v>0.00025-0.338492218319786i</v>
      </c>
      <c r="M1952" t="str">
        <f t="shared" si="562"/>
        <v>0.0025-0.0896008813199428i</v>
      </c>
      <c r="N1952">
        <f t="shared" si="563"/>
        <v>98.7550987229708</v>
      </c>
      <c r="O1952">
        <f t="shared" si="564"/>
        <v>26.184746870642517</v>
      </c>
      <c r="P1952" s="3">
        <f t="shared" si="565"/>
        <v>26.184746870642517</v>
      </c>
      <c r="Q1952" s="3">
        <f t="shared" si="566"/>
        <v>-81.2449012770292</v>
      </c>
      <c r="R1952">
        <f t="shared" si="567"/>
        <v>98.7550987229708</v>
      </c>
      <c r="S1952">
        <f t="shared" si="568"/>
        <v>1.3894441296755202</v>
      </c>
      <c r="T1952">
        <f t="shared" si="551"/>
        <v>26.184746870642517</v>
      </c>
    </row>
    <row r="1953" spans="1:20" x14ac:dyDescent="0.25">
      <c r="A1953">
        <f t="shared" si="552"/>
        <v>8763.3094534989086</v>
      </c>
      <c r="B1953">
        <f t="shared" si="569"/>
        <v>1394.7240173682872</v>
      </c>
      <c r="C1953" t="str">
        <f t="shared" si="553"/>
        <v>3.10184198960007-20.0705428451222i</v>
      </c>
      <c r="D1953" t="str">
        <f t="shared" si="554"/>
        <v>3.47811221867114-11.4178815050282i</v>
      </c>
      <c r="E1953" t="str">
        <f t="shared" si="555"/>
        <v>162.470533897032+1.05275470404635i</v>
      </c>
      <c r="F1953" t="str">
        <f t="shared" si="556"/>
        <v>2.90990785042792-107.089667020845i</v>
      </c>
      <c r="G1953" t="str">
        <f t="shared" si="557"/>
        <v>0.99999929225232-0.000841277112123549i</v>
      </c>
      <c r="H1953" t="str">
        <f t="shared" si="558"/>
        <v>480.513936745356+33.0177167319504i</v>
      </c>
      <c r="I1953" t="str">
        <f t="shared" si="559"/>
        <v>33.4063752850038-347.746414038667i</v>
      </c>
      <c r="K1953" t="str">
        <f t="shared" si="560"/>
        <v>0.010356626405959-0.00155291608224511i</v>
      </c>
      <c r="L1953" t="str">
        <f t="shared" si="561"/>
        <v>0.00025-0.33721081721437i</v>
      </c>
      <c r="M1953" t="str">
        <f t="shared" si="562"/>
        <v>0.0025-0.0892616869096863i</v>
      </c>
      <c r="N1953">
        <f t="shared" si="563"/>
        <v>98.785384655277795</v>
      </c>
      <c r="O1953">
        <f t="shared" si="564"/>
        <v>26.153693218647611</v>
      </c>
      <c r="P1953" s="3">
        <f t="shared" si="565"/>
        <v>26.153693218647611</v>
      </c>
      <c r="Q1953" s="3">
        <f t="shared" si="566"/>
        <v>-81.214615344722205</v>
      </c>
      <c r="R1953">
        <f t="shared" si="567"/>
        <v>98.785384655277795</v>
      </c>
      <c r="S1953">
        <f t="shared" si="568"/>
        <v>1.3947240173682871</v>
      </c>
      <c r="T1953">
        <f t="shared" si="551"/>
        <v>26.153693218647611</v>
      </c>
    </row>
    <row r="1954" spans="1:20" x14ac:dyDescent="0.25">
      <c r="A1954">
        <f t="shared" si="552"/>
        <v>8796.6100294222033</v>
      </c>
      <c r="B1954">
        <f t="shared" si="569"/>
        <v>1400.0239686342866</v>
      </c>
      <c r="C1954" t="str">
        <f t="shared" si="553"/>
        <v>3.10137668703071-19.9973034012267i</v>
      </c>
      <c r="D1954" t="str">
        <f t="shared" si="554"/>
        <v>3.47811212134884-11.3747083818907i</v>
      </c>
      <c r="E1954" t="str">
        <f t="shared" si="555"/>
        <v>162.470559061748+1.0568419482034i</v>
      </c>
      <c r="F1954" t="str">
        <f t="shared" si="556"/>
        <v>2.90990783474613-106.684285376858i</v>
      </c>
      <c r="G1954" t="str">
        <f t="shared" si="557"/>
        <v>0.999999286863221-0.000844473960598663i</v>
      </c>
      <c r="H1954" t="str">
        <f t="shared" si="558"/>
        <v>480.59010669469+33.1387506471191i</v>
      </c>
      <c r="I1954" t="str">
        <f t="shared" si="559"/>
        <v>33.4046777883153-346.480211445268i</v>
      </c>
      <c r="K1954" t="str">
        <f t="shared" si="560"/>
        <v>0.010354643092525-0.00155847164828907i</v>
      </c>
      <c r="L1954" t="str">
        <f t="shared" si="561"/>
        <v>0.00025-0.335934266999772i</v>
      </c>
      <c r="M1954" t="str">
        <f t="shared" si="562"/>
        <v>0.0025-0.0889237765587634i</v>
      </c>
      <c r="N1954">
        <f t="shared" si="563"/>
        <v>98.815754294216518</v>
      </c>
      <c r="O1954">
        <f t="shared" si="564"/>
        <v>26.122652333198133</v>
      </c>
      <c r="P1954" s="3">
        <f t="shared" si="565"/>
        <v>26.122652333198133</v>
      </c>
      <c r="Q1954" s="3">
        <f t="shared" si="566"/>
        <v>-81.184245705783482</v>
      </c>
      <c r="R1954">
        <f t="shared" si="567"/>
        <v>98.815754294216518</v>
      </c>
      <c r="S1954">
        <f t="shared" si="568"/>
        <v>1.4000239686342866</v>
      </c>
      <c r="T1954">
        <f t="shared" si="551"/>
        <v>26.122652333198133</v>
      </c>
    </row>
    <row r="1955" spans="1:20" x14ac:dyDescent="0.25">
      <c r="A1955">
        <f t="shared" si="552"/>
        <v>8830.0371475340071</v>
      </c>
      <c r="B1955">
        <f t="shared" si="569"/>
        <v>1405.3440597150968</v>
      </c>
      <c r="C1955" t="str">
        <f t="shared" si="553"/>
        <v>3.10090805795668-19.9243504085715i</v>
      </c>
      <c r="D1955" t="str">
        <f t="shared" si="554"/>
        <v>3.47811202328548-11.3316988877493i</v>
      </c>
      <c r="E1955" t="str">
        <f t="shared" si="555"/>
        <v>162.470584678362+1.06094566996778i</v>
      </c>
      <c r="F1955" t="str">
        <f t="shared" si="556"/>
        <v>2.90990781894493-106.280438422132i</v>
      </c>
      <c r="G1955" t="str">
        <f t="shared" si="557"/>
        <v>0.999999281433088-0.000847682957045902i</v>
      </c>
      <c r="H1955" t="str">
        <f t="shared" si="558"/>
        <v>480.666865604716+33.2601918744215i</v>
      </c>
      <c r="I1955" t="str">
        <f t="shared" si="559"/>
        <v>33.4029661863249-345.219000926638i</v>
      </c>
      <c r="K1955" t="str">
        <f t="shared" si="560"/>
        <v>0.0103526455702413-0.0015640445278054i</v>
      </c>
      <c r="L1955" t="str">
        <f t="shared" si="561"/>
        <v>0.00025-0.334662549312384i</v>
      </c>
      <c r="M1955" t="str">
        <f t="shared" si="562"/>
        <v>0.0025-0.0885871454062192i</v>
      </c>
      <c r="N1955">
        <f t="shared" si="563"/>
        <v>98.846207647480725</v>
      </c>
      <c r="O1955">
        <f t="shared" si="564"/>
        <v>26.091624289002663</v>
      </c>
      <c r="P1955" s="3">
        <f t="shared" si="565"/>
        <v>26.091624289002663</v>
      </c>
      <c r="Q1955" s="3">
        <f t="shared" si="566"/>
        <v>-81.153792352519275</v>
      </c>
      <c r="R1955">
        <f t="shared" si="567"/>
        <v>98.846207647480725</v>
      </c>
      <c r="S1955">
        <f t="shared" si="568"/>
        <v>1.4053440597150968</v>
      </c>
      <c r="T1955">
        <f t="shared" si="551"/>
        <v>26.091624289002663</v>
      </c>
    </row>
    <row r="1956" spans="1:20" x14ac:dyDescent="0.25">
      <c r="A1956">
        <f t="shared" si="552"/>
        <v>8863.5912886946371</v>
      </c>
      <c r="B1956">
        <f t="shared" si="569"/>
        <v>1410.6843671420143</v>
      </c>
      <c r="C1956" t="str">
        <f t="shared" si="553"/>
        <v>3.10043608020576-19.8516828046369i</v>
      </c>
      <c r="D1956" t="str">
        <f t="shared" si="554"/>
        <v>3.47811192447544-11.2888524038978i</v>
      </c>
      <c r="E1956" t="str">
        <f t="shared" si="555"/>
        <v>162.470610754113+1.06506594191527i</v>
      </c>
      <c r="F1956" t="str">
        <f t="shared" si="556"/>
        <v>2.90990780302341-105.878120347194i</v>
      </c>
      <c r="G1956" t="str">
        <f t="shared" si="557"/>
        <v>0.999999275961607-0.000850904147626968i</v>
      </c>
      <c r="H1956" t="str">
        <f t="shared" si="558"/>
        <v>480.744218095471+33.3820413230321i</v>
      </c>
      <c r="I1956" t="str">
        <f t="shared" si="559"/>
        <v>33.4012403532461-343.962764429224i</v>
      </c>
      <c r="K1956" t="str">
        <f t="shared" si="560"/>
        <v>0.0103506337439564-0.00156963474600998i</v>
      </c>
      <c r="L1956" t="str">
        <f t="shared" si="561"/>
        <v>0.00025-0.333395645858124i</v>
      </c>
      <c r="M1956" t="str">
        <f t="shared" si="562"/>
        <v>0.0025-0.0882517886095034i</v>
      </c>
      <c r="N1956">
        <f t="shared" si="563"/>
        <v>98.876744720072182</v>
      </c>
      <c r="O1956">
        <f t="shared" si="564"/>
        <v>26.060609161044454</v>
      </c>
      <c r="P1956" s="3">
        <f t="shared" si="565"/>
        <v>26.060609161044454</v>
      </c>
      <c r="Q1956" s="3">
        <f t="shared" si="566"/>
        <v>-81.123255279927818</v>
      </c>
      <c r="R1956">
        <f t="shared" si="567"/>
        <v>98.876744720072182</v>
      </c>
      <c r="S1956">
        <f t="shared" si="568"/>
        <v>1.4106843671420142</v>
      </c>
      <c r="T1956">
        <f t="shared" si="551"/>
        <v>26.060609161044454</v>
      </c>
    </row>
    <row r="1957" spans="1:20" x14ac:dyDescent="0.25">
      <c r="A1957">
        <f t="shared" si="552"/>
        <v>8897.2729355916763</v>
      </c>
      <c r="B1957">
        <f t="shared" si="569"/>
        <v>1416.0449677371539</v>
      </c>
      <c r="C1957" t="str">
        <f t="shared" si="553"/>
        <v>3.09996073148134-19.7792995308735i</v>
      </c>
      <c r="D1957" t="str">
        <f t="shared" si="554"/>
        <v>3.47811182491302-11.2461683139751i</v>
      </c>
      <c r="E1957" t="str">
        <f t="shared" si="555"/>
        <v>162.47063729634+1.06920283699613i</v>
      </c>
      <c r="F1957" t="str">
        <f t="shared" si="556"/>
        <v>2.90990778698066-105.477325364563i</v>
      </c>
      <c r="G1957" t="str">
        <f t="shared" si="557"/>
        <v>0.999999270448464-0.000854137578678964i</v>
      </c>
      <c r="H1957" t="str">
        <f t="shared" si="558"/>
        <v>480.822168824208+33.5042998975656i</v>
      </c>
      <c r="I1957" t="str">
        <f t="shared" si="559"/>
        <v>33.3995001620477-342.711483972045i</v>
      </c>
      <c r="K1957" t="str">
        <f t="shared" si="560"/>
        <v>0.0103486075179799-0.00157524232780265i</v>
      </c>
      <c r="L1957" t="str">
        <f t="shared" si="561"/>
        <v>0.00025-0.332133538412158i</v>
      </c>
      <c r="M1957" t="str">
        <f t="shared" si="562"/>
        <v>0.0025-0.0879177013443946i</v>
      </c>
      <c r="N1957">
        <f t="shared" si="563"/>
        <v>98.90736551427068</v>
      </c>
      <c r="O1957">
        <f t="shared" si="564"/>
        <v>26.029607024579036</v>
      </c>
      <c r="P1957" s="3">
        <f t="shared" si="565"/>
        <v>26.029607024579036</v>
      </c>
      <c r="Q1957" s="3">
        <f t="shared" si="566"/>
        <v>-81.09263448572932</v>
      </c>
      <c r="R1957">
        <f t="shared" si="567"/>
        <v>98.90736551427068</v>
      </c>
      <c r="S1957">
        <f t="shared" si="568"/>
        <v>1.4160449677371538</v>
      </c>
      <c r="T1957">
        <f t="shared" si="551"/>
        <v>26.029607024579036</v>
      </c>
    </row>
    <row r="1958" spans="1:20" x14ac:dyDescent="0.25">
      <c r="A1958">
        <f t="shared" si="552"/>
        <v>8931.0825727469255</v>
      </c>
      <c r="B1958">
        <f t="shared" si="569"/>
        <v>1421.4259386145552</v>
      </c>
      <c r="C1958" t="str">
        <f t="shared" si="553"/>
        <v>3.09948198936277-19.7071995326878i</v>
      </c>
      <c r="D1958" t="str">
        <f t="shared" si="554"/>
        <v>3.47811172459249-11.2036460039563i</v>
      </c>
      <c r="E1958" t="str">
        <f t="shared" si="555"/>
        <v>162.470664312496+1.07335642853674i</v>
      </c>
      <c r="F1958" t="str">
        <f t="shared" si="556"/>
        <v>2.90990777081576-105.078047708668i</v>
      </c>
      <c r="G1958" t="str">
        <f t="shared" si="557"/>
        <v>0.999999264893342-0.000857383296715072i</v>
      </c>
      <c r="H1958" t="str">
        <f t="shared" si="558"/>
        <v>480.900722485695+33.6269684979476i</v>
      </c>
      <c r="I1958" t="str">
        <f t="shared" si="559"/>
        <v>33.3977454844357-341.465141646432i</v>
      </c>
      <c r="K1958" t="str">
        <f t="shared" si="560"/>
        <v>0.0103465667960814-0.00158086729776215i</v>
      </c>
      <c r="L1958" t="str">
        <f t="shared" si="561"/>
        <v>0.00025-0.330876208818646i</v>
      </c>
      <c r="M1958" t="str">
        <f t="shared" si="562"/>
        <v>0.0025-0.0875848788049356i</v>
      </c>
      <c r="N1958">
        <f t="shared" si="563"/>
        <v>98.93807002960699</v>
      </c>
      <c r="O1958">
        <f t="shared" si="564"/>
        <v>25.998617955133732</v>
      </c>
      <c r="P1958" s="3">
        <f t="shared" si="565"/>
        <v>25.998617955133732</v>
      </c>
      <c r="Q1958" s="3">
        <f t="shared" si="566"/>
        <v>-81.06192997039301</v>
      </c>
      <c r="R1958">
        <f t="shared" si="567"/>
        <v>98.93807002960699</v>
      </c>
      <c r="S1958">
        <f t="shared" si="568"/>
        <v>1.4214259386145551</v>
      </c>
      <c r="T1958">
        <f t="shared" si="551"/>
        <v>25.998617955133732</v>
      </c>
    </row>
    <row r="1959" spans="1:20" x14ac:dyDescent="0.25">
      <c r="A1959">
        <f t="shared" si="552"/>
        <v>8965.0206865233649</v>
      </c>
      <c r="B1959">
        <f t="shared" si="569"/>
        <v>1426.8273571812906</v>
      </c>
      <c r="C1959" t="str">
        <f t="shared" si="553"/>
        <v>3.09899983130463-19.6353817594242i</v>
      </c>
      <c r="D1959" t="str">
        <f t="shared" si="554"/>
        <v>3.4781116235081-11.1612848621437i</v>
      </c>
      <c r="E1959" t="str">
        <f t="shared" si="555"/>
        <v>162.470691810145+1.07752679024216i</v>
      </c>
      <c r="F1959" t="str">
        <f t="shared" si="556"/>
        <v>2.90990775452777-104.680281635766i</v>
      </c>
      <c r="G1959" t="str">
        <f t="shared" si="557"/>
        <v>0.999999259295921-0.000860641348425213i</v>
      </c>
      <c r="H1959" t="str">
        <f t="shared" si="558"/>
        <v>480.979883812549+33.7500480192944i</v>
      </c>
      <c r="I1959" t="str">
        <f t="shared" si="559"/>
        <v>33.3959761908429-340.223719615803i</v>
      </c>
      <c r="K1959" t="str">
        <f t="shared" si="560"/>
        <v>0.0103445114814885-0.00158650968014113i</v>
      </c>
      <c r="L1959" t="str">
        <f t="shared" si="561"/>
        <v>0.00025-0.329623638990482i</v>
      </c>
      <c r="M1959" t="str">
        <f t="shared" si="562"/>
        <v>0.0025-0.0872533162033628i</v>
      </c>
      <c r="N1959">
        <f t="shared" si="563"/>
        <v>98.96885826283426</v>
      </c>
      <c r="O1959">
        <f t="shared" si="564"/>
        <v>25.967642028505423</v>
      </c>
      <c r="P1959" s="3">
        <f t="shared" si="565"/>
        <v>25.967642028505423</v>
      </c>
      <c r="Q1959" s="3">
        <f t="shared" si="566"/>
        <v>-81.03114173716574</v>
      </c>
      <c r="R1959">
        <f t="shared" si="567"/>
        <v>98.96885826283426</v>
      </c>
      <c r="S1959">
        <f t="shared" si="568"/>
        <v>1.4268273571812906</v>
      </c>
      <c r="T1959">
        <f t="shared" si="551"/>
        <v>25.967642028505423</v>
      </c>
    </row>
    <row r="1960" spans="1:20" x14ac:dyDescent="0.25">
      <c r="A1960">
        <f t="shared" si="552"/>
        <v>8999.0877651321534</v>
      </c>
      <c r="B1960">
        <f t="shared" si="569"/>
        <v>1432.2493011385795</v>
      </c>
      <c r="C1960" t="str">
        <f t="shared" si="553"/>
        <v>3.09851423463673-19.5638451643497i</v>
      </c>
      <c r="D1960" t="str">
        <f t="shared" si="554"/>
        <v>3.47811152165399-11.1190842791578i</v>
      </c>
      <c r="E1960" t="str">
        <f t="shared" si="555"/>
        <v>162.470719796969+1.08171399619822i</v>
      </c>
      <c r="F1960" t="str">
        <f t="shared" si="556"/>
        <v>2.90990773811576-104.284021423859i</v>
      </c>
      <c r="G1960" t="str">
        <f t="shared" si="557"/>
        <v>0.999999253655878-0.000863911780676726i</v>
      </c>
      <c r="H1960" t="str">
        <f t="shared" si="558"/>
        <v>481.059657575534+33.8735393517833i</v>
      </c>
      <c r="I1960" t="str">
        <f t="shared" si="559"/>
        <v>33.3941921504118-338.987200115399i</v>
      </c>
      <c r="K1960" t="str">
        <f t="shared" si="560"/>
        <v>0.0103424414768858-0.00159216949886109i</v>
      </c>
      <c r="L1960" t="str">
        <f t="shared" si="561"/>
        <v>0.00025-0.328375810909028i</v>
      </c>
      <c r="M1960" t="str">
        <f t="shared" si="562"/>
        <v>0.0025-0.0869230087700372i</v>
      </c>
      <c r="N1960">
        <f t="shared" si="563"/>
        <v>98.999730207900058</v>
      </c>
      <c r="O1960">
        <f t="shared" si="564"/>
        <v>25.936679320759495</v>
      </c>
      <c r="P1960" s="3">
        <f t="shared" si="565"/>
        <v>25.936679320759495</v>
      </c>
      <c r="Q1960" s="3">
        <f t="shared" si="566"/>
        <v>-81.000269792099942</v>
      </c>
      <c r="R1960">
        <f t="shared" si="567"/>
        <v>98.999730207900058</v>
      </c>
      <c r="S1960">
        <f t="shared" si="568"/>
        <v>1.4322493011385795</v>
      </c>
      <c r="T1960">
        <f t="shared" si="551"/>
        <v>25.936679320759495</v>
      </c>
    </row>
    <row r="1961" spans="1:20" x14ac:dyDescent="0.25">
      <c r="A1961">
        <f t="shared" si="552"/>
        <v>9033.2842986396554</v>
      </c>
      <c r="B1961">
        <f t="shared" si="569"/>
        <v>1437.6918484829062</v>
      </c>
      <c r="C1961" t="str">
        <f t="shared" si="553"/>
        <v>3.09802517656361-19.4925887046372i</v>
      </c>
      <c r="D1961" t="str">
        <f t="shared" si="554"/>
        <v>3.47811141902433-11.0770436479292i</v>
      </c>
      <c r="E1961" t="str">
        <f t="shared" si="555"/>
        <v>162.47074828076+1.08591812087425i</v>
      </c>
      <c r="F1961" t="str">
        <f t="shared" si="556"/>
        <v>2.90990772157877-103.889261372611i</v>
      </c>
      <c r="G1961" t="str">
        <f t="shared" si="557"/>
        <v>0.99999924797289-0.000867194640515037i</v>
      </c>
      <c r="H1961" t="str">
        <f t="shared" si="558"/>
        <v>481.140048583896+33.9974433805234i</v>
      </c>
      <c r="I1961" t="str">
        <f t="shared" si="559"/>
        <v>33.3923932309798-337.755565452048i</v>
      </c>
      <c r="K1961" t="str">
        <f t="shared" si="560"/>
        <v>0.0103403566844131-0.0015978467775072i</v>
      </c>
      <c r="L1961" t="str">
        <f t="shared" si="561"/>
        <v>0.00025-0.327132706623857i</v>
      </c>
      <c r="M1961" t="str">
        <f t="shared" si="562"/>
        <v>0.0025-0.0865939517533743i</v>
      </c>
      <c r="N1961">
        <f t="shared" si="563"/>
        <v>99.030685855917596</v>
      </c>
      <c r="O1961">
        <f t="shared" si="564"/>
        <v>25.905729908228089</v>
      </c>
      <c r="P1961" s="3">
        <f t="shared" si="565"/>
        <v>25.905729908228089</v>
      </c>
      <c r="Q1961" s="3">
        <f t="shared" si="566"/>
        <v>-80.969314144082404</v>
      </c>
      <c r="R1961">
        <f t="shared" si="567"/>
        <v>99.030685855917596</v>
      </c>
      <c r="S1961">
        <f t="shared" si="568"/>
        <v>1.4376918484829062</v>
      </c>
      <c r="T1961">
        <f t="shared" si="551"/>
        <v>25.905729908228089</v>
      </c>
    </row>
    <row r="1962" spans="1:20" x14ac:dyDescent="0.25">
      <c r="A1962">
        <f t="shared" si="552"/>
        <v>9067.6107789744856</v>
      </c>
      <c r="B1962">
        <f t="shared" si="569"/>
        <v>1443.1550775071412</v>
      </c>
      <c r="C1962" t="str">
        <f t="shared" si="553"/>
        <v>3.09753263416418-19.4216113413487i</v>
      </c>
      <c r="D1962" t="str">
        <f t="shared" si="554"/>
        <v>3.47811131561322-11.0351623636893i</v>
      </c>
      <c r="E1962" t="str">
        <f t="shared" si="555"/>
        <v>162.470777269428+1.09013923912499i</v>
      </c>
      <c r="F1962" t="str">
        <f t="shared" si="556"/>
        <v>2.90990770491586-103.495995803266i</v>
      </c>
      <c r="G1962" t="str">
        <f t="shared" si="557"/>
        <v>0.999999242246629-0.000870489975164338i</v>
      </c>
      <c r="H1962" t="str">
        <f t="shared" si="558"/>
        <v>481.221061685687+34.1217609854276i</v>
      </c>
      <c r="I1962" t="str">
        <f t="shared" si="559"/>
        <v>33.3905792990669-336.528798003923i</v>
      </c>
      <c r="K1962" t="str">
        <f t="shared" si="560"/>
        <v>0.0103382570056639-0.0016035415393232i</v>
      </c>
      <c r="L1962" t="str">
        <f t="shared" si="561"/>
        <v>0.00025-0.325894308252498i</v>
      </c>
      <c r="M1962" t="str">
        <f t="shared" si="562"/>
        <v>0.0025-0.0862661404197788i</v>
      </c>
      <c r="N1962">
        <f t="shared" si="563"/>
        <v>99.061725195137257</v>
      </c>
      <c r="O1962">
        <f t="shared" si="564"/>
        <v>25.874793867508188</v>
      </c>
      <c r="P1962" s="3">
        <f t="shared" si="565"/>
        <v>25.874793867508188</v>
      </c>
      <c r="Q1962" s="3">
        <f t="shared" si="566"/>
        <v>-80.938274804862743</v>
      </c>
      <c r="R1962">
        <f t="shared" si="567"/>
        <v>99.061725195137257</v>
      </c>
      <c r="S1962">
        <f t="shared" si="568"/>
        <v>1.4431550775071411</v>
      </c>
      <c r="T1962">
        <f t="shared" si="551"/>
        <v>25.874793867508188</v>
      </c>
    </row>
    <row r="1963" spans="1:20" x14ac:dyDescent="0.25">
      <c r="A1963">
        <f t="shared" si="552"/>
        <v>9102.0676999345906</v>
      </c>
      <c r="B1963">
        <f t="shared" si="569"/>
        <v>1448.6390668016684</v>
      </c>
      <c r="C1963" t="str">
        <f t="shared" si="553"/>
        <v>3.09703658439171-19.3509120394195i</v>
      </c>
      <c r="D1963" t="str">
        <f t="shared" si="554"/>
        <v>3.47811121141469-10.9934398239615i</v>
      </c>
      <c r="E1963" t="str">
        <f t="shared" si="555"/>
        <v>162.470806771005+1.09437742619313i</v>
      </c>
      <c r="F1963" t="str">
        <f t="shared" si="556"/>
        <v>2.90990768812609-103.104219058566i</v>
      </c>
      <c r="G1963" t="str">
        <f t="shared" si="557"/>
        <v>0.999999236476766-0.000873797832028265i</v>
      </c>
      <c r="H1963" t="str">
        <f t="shared" si="558"/>
        <v>481.302701768088+34.2464930410745i</v>
      </c>
      <c r="I1963" t="str">
        <f t="shared" si="559"/>
        <v>33.3887502198566-335.306880220294i</v>
      </c>
      <c r="K1963" t="str">
        <f t="shared" si="560"/>
        <v>0.0103361423416842-0.00160925380720611i</v>
      </c>
      <c r="L1963" t="str">
        <f t="shared" si="561"/>
        <v>0.00025-0.324660597980173i</v>
      </c>
      <c r="M1963" t="str">
        <f t="shared" si="562"/>
        <v>0.0025-0.0859395700535751i</v>
      </c>
      <c r="N1963">
        <f t="shared" si="563"/>
        <v>99.092848210918675</v>
      </c>
      <c r="O1963">
        <f t="shared" si="564"/>
        <v>25.843871275460188</v>
      </c>
      <c r="P1963" s="3">
        <f t="shared" si="565"/>
        <v>25.843871275460188</v>
      </c>
      <c r="Q1963" s="3">
        <f t="shared" si="566"/>
        <v>-80.907151789081325</v>
      </c>
      <c r="R1963">
        <f t="shared" si="567"/>
        <v>99.092848210918675</v>
      </c>
      <c r="S1963">
        <f t="shared" si="568"/>
        <v>1.4486390668016684</v>
      </c>
      <c r="T1963">
        <f t="shared" si="551"/>
        <v>25.843871275460188</v>
      </c>
    </row>
    <row r="1964" spans="1:20" x14ac:dyDescent="0.25">
      <c r="A1964">
        <f t="shared" si="552"/>
        <v>9136.6555571943409</v>
      </c>
      <c r="B1964">
        <f t="shared" si="569"/>
        <v>1454.1438952555147</v>
      </c>
      <c r="C1964" t="str">
        <f t="shared" si="553"/>
        <v>3.09653700407296-19.2804897676423i</v>
      </c>
      <c r="D1964" t="str">
        <f t="shared" si="554"/>
        <v>3.47811110642275-10.9518754285533i</v>
      </c>
      <c r="E1964" t="str">
        <f t="shared" si="555"/>
        <v>162.470836793639+1.09863275771132i</v>
      </c>
      <c r="F1964" t="str">
        <f t="shared" si="556"/>
        <v>2.90990767120846-102.713925502672i</v>
      </c>
      <c r="G1964" t="str">
        <f t="shared" si="557"/>
        <v>0.999999230662968-0.00087711825869058i</v>
      </c>
      <c r="H1964" t="str">
        <f t="shared" si="558"/>
        <v>481.384973757747+34.37164041658i</v>
      </c>
      <c r="I1964" t="str">
        <f t="shared" si="559"/>
        <v>33.3869058571863-334.089794621303i</v>
      </c>
      <c r="K1964" t="str">
        <f t="shared" si="560"/>
        <v>0.0103340125929707-0.00161498360370105i</v>
      </c>
      <c r="L1964" t="str">
        <f t="shared" si="561"/>
        <v>0.00025-0.323431558059548i</v>
      </c>
      <c r="M1964" t="str">
        <f t="shared" si="562"/>
        <v>0.0025-0.0856142359569393i</v>
      </c>
      <c r="N1964">
        <f t="shared" si="563"/>
        <v>99.124054885700161</v>
      </c>
      <c r="O1964">
        <f t="shared" si="564"/>
        <v>25.812962209206187</v>
      </c>
      <c r="P1964" s="3">
        <f t="shared" si="565"/>
        <v>25.812962209206187</v>
      </c>
      <c r="Q1964" s="3">
        <f t="shared" si="566"/>
        <v>-80.875945114299839</v>
      </c>
      <c r="R1964">
        <f t="shared" si="567"/>
        <v>99.124054885700161</v>
      </c>
      <c r="S1964">
        <f t="shared" si="568"/>
        <v>1.4541438952555148</v>
      </c>
      <c r="T1964">
        <f t="shared" ref="T1964:T2027" si="570">P1964</f>
        <v>25.812962209206187</v>
      </c>
    </row>
    <row r="1965" spans="1:20" x14ac:dyDescent="0.25">
      <c r="A1965">
        <f t="shared" ref="A1965:A2028" si="571">2*PI()*B1965</f>
        <v>9171.3748483116815</v>
      </c>
      <c r="B1965">
        <f t="shared" si="569"/>
        <v>1459.6696420574858</v>
      </c>
      <c r="C1965" t="str">
        <f t="shared" ref="C1965:C2028" si="572">IMPRODUCT(D1965,E1965,$C$40,,K1965,$C$41)</f>
        <v>3.09603386990866-19.2103434986503i</v>
      </c>
      <c r="D1965" t="str">
        <f t="shared" ref="D1965:D2028" si="573">IMDIV(IMPRODUCT($C$37,$C$38,COMPLEX(1,A1965/$C$38)),IMSUM(-1*A1965*A1965/$C$39,COMPLEX(0,1*A1965)))</f>
        <v>3.47811100063137-10.9104685795467i</v>
      </c>
      <c r="E1965" t="str">
        <f t="shared" ref="E1965:E2028" si="574">IMDIV(IMPRODUCT(IMSUM(F1965,G1965),$C$29,H1965),IMSUM(1,I1965))</f>
        <v>162.470867345602+1.10290530970535i</v>
      </c>
      <c r="F1965" t="str">
        <f t="shared" ref="F1965:F2028" si="575">IMDIV(IMPRODUCT($C$14,$C$15,COMPLEX(1,A1965/$C$15)),IMSUM(-1*A1965*A1965/$C$16,COMPLEX(0,A1965)))</f>
        <v>2.90990765416202-102.325109521079i</v>
      </c>
      <c r="G1965" t="str">
        <f t="shared" ref="G1965:G2028" si="576">IMDIV(1,COMPLEX(1,A1965*$C$9*$C$10))</f>
        <v>0.999999224804902-0.000880451302915858i</v>
      </c>
      <c r="H1965" t="str">
        <f t="shared" ref="H1965:H2028" si="577">IMDIV($C$3,IMSUM(K1965,COMPLEX(0,$C$28*A1965)))</f>
        <v>481.467882621102+34.4972039754531i</v>
      </c>
      <c r="I1965" t="str">
        <f t="shared" ref="I1965:I2028" si="578">IMPRODUCT(F1965,$C$29,H1965,$C$31)</f>
        <v>33.3850460735256-332.877523797704i</v>
      </c>
      <c r="K1965" t="str">
        <f t="shared" ref="K1965:K2028" si="579">IF($C$26&lt;=0,IMDIV(1,IMSUM(IMDIV(1,L1965),1/$C$18)),IMDIV(1,IMSUM(IMDIV(1,L1965),1/$C$18,IMDIV(1,M1965))))</f>
        <v>0.0103318676594699-0.00162073095099586i</v>
      </c>
      <c r="L1965" t="str">
        <f t="shared" ref="L1965:L2028" si="580">IMSUM($C$21/$C$22,IMDIV(1,COMPLEX(0,$C$20*$C$22*A1965)))</f>
        <v>0.00025-0.322207170810468i</v>
      </c>
      <c r="M1965" t="str">
        <f t="shared" ref="M1965:M2028" si="581">IMSUM($C$25/$C$26,IMDIV(1,COMPLEX(0,$C$24*$C$26*A1965)))</f>
        <v>0.0025-0.0852901334498292i</v>
      </c>
      <c r="N1965">
        <f t="shared" ref="N1965:N2028" si="582">ABS(R1965)</f>
        <v>99.155345198972483</v>
      </c>
      <c r="O1965">
        <f t="shared" ref="O1965:O2028" si="583">ABS(P1965)</f>
        <v>25.782066746128002</v>
      </c>
      <c r="P1965" s="3">
        <f t="shared" ref="P1965:P2028" si="584">20*LOG10(IMABS(C1965))</f>
        <v>25.782066746128002</v>
      </c>
      <c r="Q1965" s="3">
        <f t="shared" ref="Q1965:Q2028" si="585">IMARGUMENT(C1965)*180/PI()</f>
        <v>-80.844654801027517</v>
      </c>
      <c r="R1965">
        <f t="shared" ref="R1965:R2028" si="586">IF(Q1965&lt;0,Q1965+180,Q1965-180)</f>
        <v>99.155345198972483</v>
      </c>
      <c r="S1965">
        <f t="shared" ref="S1965:S2028" si="587">B1965/1000</f>
        <v>1.4596696420574857</v>
      </c>
      <c r="T1965">
        <f t="shared" si="570"/>
        <v>25.782066746128002</v>
      </c>
    </row>
    <row r="1966" spans="1:20" x14ac:dyDescent="0.25">
      <c r="A1966">
        <f t="shared" si="571"/>
        <v>9206.2260727352641</v>
      </c>
      <c r="B1966">
        <f t="shared" ref="B1966:B2029" si="588">B1965*(1+B$42)</f>
        <v>1465.2163866973042</v>
      </c>
      <c r="C1966" t="str">
        <f t="shared" si="572"/>
        <v>3.09552715847251-19.1404722089018i</v>
      </c>
      <c r="D1966" t="str">
        <f t="shared" si="573"/>
        <v>3.47811089403445-10.8692186812903i</v>
      </c>
      <c r="E1966" t="str">
        <f t="shared" si="574"/>
        <v>162.470898435292+1.10719515859533i</v>
      </c>
      <c r="F1966" t="str">
        <f t="shared" si="575"/>
        <v>2.90990763698577-101.93776552054i</v>
      </c>
      <c r="G1966" t="str">
        <f t="shared" si="576"/>
        <v>0.99999921890223-0.00088379701265017i</v>
      </c>
      <c r="H1966" t="str">
        <f t="shared" si="577"/>
        <v>481.551433364731+34.6231845754617i</v>
      </c>
      <c r="I1966" t="str">
        <f t="shared" si="578"/>
        <v>33.3831707299663-331.670050410646i</v>
      </c>
      <c r="K1966" t="str">
        <f t="shared" si="579"/>
        <v>0.0103297074405762-0.00162649587091578i</v>
      </c>
      <c r="L1966" t="str">
        <f t="shared" si="580"/>
        <v>0.00025-0.320987418619713i</v>
      </c>
      <c r="M1966" t="str">
        <f t="shared" si="581"/>
        <v>0.0025-0.0849672578699236i</v>
      </c>
      <c r="N1966">
        <f t="shared" si="582"/>
        <v>99.186719127247528</v>
      </c>
      <c r="O1966">
        <f t="shared" si="583"/>
        <v>25.751184963865509</v>
      </c>
      <c r="P1966" s="3">
        <f t="shared" si="584"/>
        <v>25.751184963865509</v>
      </c>
      <c r="Q1966" s="3">
        <f t="shared" si="585"/>
        <v>-80.813280872752472</v>
      </c>
      <c r="R1966">
        <f t="shared" si="586"/>
        <v>99.186719127247528</v>
      </c>
      <c r="S1966">
        <f t="shared" si="587"/>
        <v>1.4652163866973043</v>
      </c>
      <c r="T1966">
        <f t="shared" si="570"/>
        <v>25.751184963865509</v>
      </c>
    </row>
    <row r="1967" spans="1:20" x14ac:dyDescent="0.25">
      <c r="A1967">
        <f t="shared" si="571"/>
        <v>9241.2097318116594</v>
      </c>
      <c r="B1967">
        <f t="shared" si="588"/>
        <v>1470.784208966754</v>
      </c>
      <c r="C1967" t="str">
        <f t="shared" si="572"/>
        <v>3.09501684621148-19.0708748786638i</v>
      </c>
      <c r="D1967" t="str">
        <f t="shared" si="573"/>
        <v>3.47811078662586-10.8281251403904i</v>
      </c>
      <c r="E1967" t="str">
        <f t="shared" si="574"/>
        <v>162.470930071227+1.11150238119933i</v>
      </c>
      <c r="F1967" t="str">
        <f t="shared" si="575"/>
        <v>2.90990761967874-101.55188792898i</v>
      </c>
      <c r="G1967" t="str">
        <f t="shared" si="576"/>
        <v>0.999999212954613-0.000887155436021776i</v>
      </c>
      <c r="H1967" t="str">
        <f t="shared" si="577"/>
        <v>481.635631035669+34.7495830684852i</v>
      </c>
      <c r="I1967" t="str">
        <f t="shared" si="578"/>
        <v>33.3812796862004-330.467357191411i</v>
      </c>
      <c r="K1967" t="str">
        <f t="shared" si="579"/>
        <v>0.0103275318351312-0.00163227838491801i</v>
      </c>
      <c r="L1967" t="str">
        <f t="shared" si="580"/>
        <v>0.00025-0.319772283940737i</v>
      </c>
      <c r="M1967" t="str">
        <f t="shared" si="581"/>
        <v>0.0025-0.0846456045725484i</v>
      </c>
      <c r="N1967">
        <f t="shared" si="582"/>
        <v>99.218176644031161</v>
      </c>
      <c r="O1967">
        <f t="shared" si="583"/>
        <v>25.720316940314689</v>
      </c>
      <c r="P1967" s="3">
        <f t="shared" si="584"/>
        <v>25.720316940314689</v>
      </c>
      <c r="Q1967" s="3">
        <f t="shared" si="585"/>
        <v>-80.781823355968839</v>
      </c>
      <c r="R1967">
        <f t="shared" si="586"/>
        <v>99.218176644031161</v>
      </c>
      <c r="S1967">
        <f t="shared" si="587"/>
        <v>1.470784208966754</v>
      </c>
      <c r="T1967">
        <f t="shared" si="570"/>
        <v>25.720316940314689</v>
      </c>
    </row>
    <row r="1968" spans="1:20" x14ac:dyDescent="0.25">
      <c r="A1968">
        <f t="shared" si="571"/>
        <v>9276.3263287925438</v>
      </c>
      <c r="B1968">
        <f t="shared" si="588"/>
        <v>1476.3731889608277</v>
      </c>
      <c r="C1968" t="str">
        <f t="shared" si="572"/>
        <v>3.09450290944493-19.0015504919958i</v>
      </c>
      <c r="D1968" t="str">
        <f t="shared" si="573"/>
        <v>3.47811067839942-10.7871873657027i</v>
      </c>
      <c r="E1968" t="str">
        <f t="shared" si="574"/>
        <v>162.470962262057+1.11582705473492i</v>
      </c>
      <c r="F1968" t="str">
        <f t="shared" si="575"/>
        <v>2.90990760223992-101.167471195422i</v>
      </c>
      <c r="G1968" t="str">
        <f t="shared" si="576"/>
        <v>0.999999206961708-0.000890526621341813i</v>
      </c>
      <c r="H1968" t="str">
        <f t="shared" si="577"/>
        <v>481.720480721788+34.8764003003796i</v>
      </c>
      <c r="I1968" t="str">
        <f t="shared" si="578"/>
        <v>33.3793728005125-329.269426941215i</v>
      </c>
      <c r="K1968" t="str">
        <f t="shared" si="579"/>
        <v>0.0103253407414215-0.00163807851408632i</v>
      </c>
      <c r="L1968" t="str">
        <f t="shared" si="580"/>
        <v>0.00025-0.318561749293422i</v>
      </c>
      <c r="M1968" t="str">
        <f t="shared" si="581"/>
        <v>0.0025-0.0843251689306118i</v>
      </c>
      <c r="N1968">
        <f t="shared" si="582"/>
        <v>99.249717719792457</v>
      </c>
      <c r="O1968">
        <f t="shared" si="583"/>
        <v>25.689462753625556</v>
      </c>
      <c r="P1968" s="3">
        <f t="shared" si="584"/>
        <v>25.689462753625556</v>
      </c>
      <c r="Q1968" s="3">
        <f t="shared" si="585"/>
        <v>-80.750282280207543</v>
      </c>
      <c r="R1968">
        <f t="shared" si="586"/>
        <v>99.249717719792457</v>
      </c>
      <c r="S1968">
        <f t="shared" si="587"/>
        <v>1.4763731889608278</v>
      </c>
      <c r="T1968">
        <f t="shared" si="570"/>
        <v>25.689462753625556</v>
      </c>
    </row>
    <row r="1969" spans="1:20" x14ac:dyDescent="0.25">
      <c r="A1969">
        <f t="shared" si="571"/>
        <v>9311.5763688419556</v>
      </c>
      <c r="B1969">
        <f t="shared" si="588"/>
        <v>1481.9834070788788</v>
      </c>
      <c r="C1969" t="str">
        <f t="shared" si="572"/>
        <v>3.09398532436502-18.9324980367343i</v>
      </c>
      <c r="D1969" t="str">
        <f t="shared" si="573"/>
        <v>3.4781105693489-10.7464047683233i</v>
      </c>
      <c r="E1969" t="str">
        <f t="shared" si="574"/>
        <v>162.470995016563+1.12016925682165i</v>
      </c>
      <c r="F1969" t="str">
        <f t="shared" si="575"/>
        <v>2.90990758466833-100.784509789901i</v>
      </c>
      <c r="G1969" t="str">
        <f t="shared" si="576"/>
        <v>0.99999920092317-0.000893910617104995i</v>
      </c>
      <c r="H1969" t="str">
        <f t="shared" si="577"/>
        <v>481.805987552109+35.0036371108215i</v>
      </c>
      <c r="I1969" t="str">
        <f t="shared" si="578"/>
        <v>33.3774499297552-328.076242530934i</v>
      </c>
      <c r="K1969" t="str">
        <f t="shared" si="579"/>
        <v>0.0103231340571782-0.00164389627912546i</v>
      </c>
      <c r="L1969" t="str">
        <f t="shared" si="580"/>
        <v>0.00025-0.31735579726382i</v>
      </c>
      <c r="M1969" t="str">
        <f t="shared" si="581"/>
        <v>0.0025-0.0840059463345403i</v>
      </c>
      <c r="N1969">
        <f t="shared" si="582"/>
        <v>99.281342321936194</v>
      </c>
      <c r="O1969">
        <f t="shared" si="583"/>
        <v>25.658622482200421</v>
      </c>
      <c r="P1969" s="3">
        <f t="shared" si="584"/>
        <v>25.658622482200421</v>
      </c>
      <c r="Q1969" s="3">
        <f t="shared" si="585"/>
        <v>-80.718657678063806</v>
      </c>
      <c r="R1969">
        <f t="shared" si="586"/>
        <v>99.281342321936194</v>
      </c>
      <c r="S1969">
        <f t="shared" si="587"/>
        <v>1.4819834070788789</v>
      </c>
      <c r="T1969">
        <f t="shared" si="570"/>
        <v>25.658622482200421</v>
      </c>
    </row>
    <row r="1970" spans="1:20" x14ac:dyDescent="0.25">
      <c r="A1970">
        <f t="shared" si="571"/>
        <v>9346.9603590435545</v>
      </c>
      <c r="B1970">
        <f t="shared" si="588"/>
        <v>1487.6149440257786</v>
      </c>
      <c r="C1970" t="str">
        <f t="shared" si="572"/>
        <v>3.09346406703598-18.8637165044762i</v>
      </c>
      <c r="D1970" t="str">
        <f t="shared" si="573"/>
        <v>3.47811045946803-10.705776761581i</v>
      </c>
      <c r="E1970" t="str">
        <f t="shared" si="574"/>
        <v>162.471028343649+1.1245290654842i</v>
      </c>
      <c r="F1970" t="str">
        <f t="shared" si="575"/>
        <v>2.90990756696292-100.402998203388i</v>
      </c>
      <c r="G1970" t="str">
        <f t="shared" si="576"/>
        <v>0.999999194838652-0.000897307471990306i</v>
      </c>
      <c r="H1970" t="str">
        <f t="shared" si="577"/>
        <v>481.892156697158+35.1312943331636i</v>
      </c>
      <c r="I1970" t="str">
        <f t="shared" si="578"/>
        <v>33.3755109293356-326.887786900891i</v>
      </c>
      <c r="K1970" t="str">
        <f t="shared" si="579"/>
        <v>0.0103209116795754-0.00164973170035565i</v>
      </c>
      <c r="L1970" t="str">
        <f t="shared" si="580"/>
        <v>0.00025-0.316154410503905i</v>
      </c>
      <c r="M1970" t="str">
        <f t="shared" si="581"/>
        <v>0.0025-0.0836879321922101i</v>
      </c>
      <c r="N1970">
        <f t="shared" si="582"/>
        <v>99.313050414772633</v>
      </c>
      <c r="O1970">
        <f t="shared" si="583"/>
        <v>25.627796204691521</v>
      </c>
      <c r="P1970" s="3">
        <f t="shared" si="584"/>
        <v>25.627796204691521</v>
      </c>
      <c r="Q1970" s="3">
        <f t="shared" si="585"/>
        <v>-80.686949585227367</v>
      </c>
      <c r="R1970">
        <f t="shared" si="586"/>
        <v>99.313050414772633</v>
      </c>
      <c r="S1970">
        <f t="shared" si="587"/>
        <v>1.4876149440257787</v>
      </c>
      <c r="T1970">
        <f t="shared" si="570"/>
        <v>25.627796204691521</v>
      </c>
    </row>
    <row r="1971" spans="1:20" x14ac:dyDescent="0.25">
      <c r="A1971">
        <f t="shared" si="571"/>
        <v>9382.478808407921</v>
      </c>
      <c r="B1971">
        <f t="shared" si="588"/>
        <v>1493.2678808130765</v>
      </c>
      <c r="C1971" t="str">
        <f t="shared" si="572"/>
        <v>3.09293911339389-18.7952048905637i</v>
      </c>
      <c r="D1971" t="str">
        <f t="shared" si="573"/>
        <v>3.47811034875049-10.6653027610282i</v>
      </c>
      <c r="E1971" t="str">
        <f t="shared" si="574"/>
        <v>162.47106225236+1.1289065591538i</v>
      </c>
      <c r="F1971" t="str">
        <f t="shared" si="575"/>
        <v>2.9099075491227-100.022930947713i</v>
      </c>
      <c r="G1971" t="str">
        <f t="shared" si="576"/>
        <v>0.999999188707805-0.000900717234861704i</v>
      </c>
      <c r="H1971" t="str">
        <f t="shared" si="577"/>
        <v>481.978993369339+35.2593727942879i</v>
      </c>
      <c r="I1971" t="str">
        <f t="shared" si="578"/>
        <v>33.3735556532029-325.704043060635i</v>
      </c>
      <c r="K1971" t="str">
        <f t="shared" si="579"/>
        <v>0.0103186735052286-0.00165558479770703i</v>
      </c>
      <c r="L1971" t="str">
        <f t="shared" si="580"/>
        <v>0.00025-0.314957571731326i</v>
      </c>
      <c r="M1971" t="str">
        <f t="shared" si="581"/>
        <v>0.0025-0.0833711219288804i</v>
      </c>
      <c r="N1971">
        <f t="shared" si="582"/>
        <v>99.344841959487795</v>
      </c>
      <c r="O1971">
        <f t="shared" si="583"/>
        <v>25.59698399999926</v>
      </c>
      <c r="P1971" s="3">
        <f t="shared" si="584"/>
        <v>25.59698399999926</v>
      </c>
      <c r="Q1971" s="3">
        <f t="shared" si="585"/>
        <v>-80.655158040512205</v>
      </c>
      <c r="R1971">
        <f t="shared" si="586"/>
        <v>99.344841959487795</v>
      </c>
      <c r="S1971">
        <f t="shared" si="587"/>
        <v>1.4932678808130766</v>
      </c>
      <c r="T1971">
        <f t="shared" si="570"/>
        <v>25.59698399999926</v>
      </c>
    </row>
    <row r="1972" spans="1:20" x14ac:dyDescent="0.25">
      <c r="A1972">
        <f t="shared" si="571"/>
        <v>9418.1322278798707</v>
      </c>
      <c r="B1972">
        <f t="shared" si="588"/>
        <v>1498.9422987601663</v>
      </c>
      <c r="C1972" t="str">
        <f t="shared" si="572"/>
        <v>3.09241043924668-18.7269621940678i</v>
      </c>
      <c r="D1972" t="str">
        <f t="shared" si="573"/>
        <v>3.47811023718991-10.6249821844327i</v>
      </c>
      <c r="E1972" t="str">
        <f t="shared" si="574"/>
        <v>162.47109675187+1.13330181667166i</v>
      </c>
      <c r="F1972" t="str">
        <f t="shared" si="575"/>
        <v>2.90990753114665-99.6443025554785i</v>
      </c>
      <c r="G1972" t="str">
        <f t="shared" si="576"/>
        <v>0.999999182530274-0.000904139954768823i</v>
      </c>
      <c r="H1972" t="str">
        <f t="shared" si="577"/>
        <v>482.066502823257+35.3878733144463i</v>
      </c>
      <c r="I1972" t="str">
        <f t="shared" si="578"/>
        <v>33.3715839538248-324.524994088676i</v>
      </c>
      <c r="K1972" t="str">
        <f t="shared" si="579"/>
        <v>0.0103164194301941-0.00166145559071395i</v>
      </c>
      <c r="L1972" t="str">
        <f t="shared" si="580"/>
        <v>0.00025-0.313765263729155i</v>
      </c>
      <c r="M1972" t="str">
        <f t="shared" si="581"/>
        <v>0.0025-0.0830555109871295i</v>
      </c>
      <c r="N1972">
        <f t="shared" si="582"/>
        <v>99.376716914115192</v>
      </c>
      <c r="O1972">
        <f t="shared" si="583"/>
        <v>25.566185947269815</v>
      </c>
      <c r="P1972" s="3">
        <f t="shared" si="584"/>
        <v>25.566185947269815</v>
      </c>
      <c r="Q1972" s="3">
        <f t="shared" si="585"/>
        <v>-80.623283085884808</v>
      </c>
      <c r="R1972">
        <f t="shared" si="586"/>
        <v>99.376716914115192</v>
      </c>
      <c r="S1972">
        <f t="shared" si="587"/>
        <v>1.4989422987601664</v>
      </c>
      <c r="T1972">
        <f t="shared" si="570"/>
        <v>25.566185947269815</v>
      </c>
    </row>
    <row r="1973" spans="1:20" x14ac:dyDescent="0.25">
      <c r="A1973">
        <f t="shared" si="571"/>
        <v>9453.9211303458142</v>
      </c>
      <c r="B1973">
        <f t="shared" si="588"/>
        <v>1504.638279495455</v>
      </c>
      <c r="C1973" t="str">
        <f t="shared" si="572"/>
        <v>3.09187802027372-18.6589874177729i</v>
      </c>
      <c r="D1973" t="str">
        <f t="shared" si="573"/>
        <v>3.47811012477986-10.5848144517695i</v>
      </c>
      <c r="E1973" t="str">
        <f t="shared" si="574"/>
        <v>162.471131851494+1.13771491729052i</v>
      </c>
      <c r="F1973" t="str">
        <f t="shared" si="575"/>
        <v>2.90990751303371-99.2671075799894i</v>
      </c>
      <c r="G1973" t="str">
        <f t="shared" si="576"/>
        <v>0.999999176305705-0.000907575680947671i</v>
      </c>
      <c r="H1973" t="str">
        <f t="shared" si="577"/>
        <v>482.154690356106+35.5167967071059i</v>
      </c>
      <c r="I1973" t="str">
        <f t="shared" si="578"/>
        <v>33.3695956821733-323.35062313229i</v>
      </c>
      <c r="K1973" t="str">
        <f t="shared" si="579"/>
        <v>0.0103141493499673-0.00166734409850923i</v>
      </c>
      <c r="L1973" t="str">
        <f t="shared" si="580"/>
        <v>0.00025-0.312577469345642i</v>
      </c>
      <c r="M1973" t="str">
        <f t="shared" si="581"/>
        <v>0.0025-0.0827410948267875i</v>
      </c>
      <c r="N1973">
        <f t="shared" si="582"/>
        <v>99.408675233505534</v>
      </c>
      <c r="O1973">
        <f t="shared" si="583"/>
        <v>25.535402125893075</v>
      </c>
      <c r="P1973" s="3">
        <f t="shared" si="584"/>
        <v>25.535402125893075</v>
      </c>
      <c r="Q1973" s="3">
        <f t="shared" si="585"/>
        <v>-80.591324766494466</v>
      </c>
      <c r="R1973">
        <f t="shared" si="586"/>
        <v>99.408675233505534</v>
      </c>
      <c r="S1973">
        <f t="shared" si="587"/>
        <v>1.5046382794954549</v>
      </c>
      <c r="T1973">
        <f t="shared" si="570"/>
        <v>25.535402125893075</v>
      </c>
    </row>
    <row r="1974" spans="1:20" x14ac:dyDescent="0.25">
      <c r="A1974">
        <f t="shared" si="571"/>
        <v>9489.8460306411289</v>
      </c>
      <c r="B1974">
        <f t="shared" si="588"/>
        <v>1510.3559049575379</v>
      </c>
      <c r="C1974" t="str">
        <f t="shared" si="572"/>
        <v>3.09134183202557-18.5912795681612i</v>
      </c>
      <c r="D1974" t="str">
        <f t="shared" si="573"/>
        <v>3.47811001151388-10.5447989852123i</v>
      </c>
      <c r="E1974" t="str">
        <f t="shared" si="574"/>
        <v>162.471167560684+1.14214594067809i</v>
      </c>
      <c r="F1974" t="str">
        <f t="shared" si="575"/>
        <v>2.90990749478286-98.8913405951689i</v>
      </c>
      <c r="G1974" t="str">
        <f t="shared" si="576"/>
        <v>0.999999170033739-0.000911024462821354i</v>
      </c>
      <c r="H1974" t="str">
        <f t="shared" si="577"/>
        <v>482.243561308014+35.6461437787954i</v>
      </c>
      <c r="I1974" t="str">
        <f t="shared" si="578"/>
        <v>33.367590687709-322.180913407272i</v>
      </c>
      <c r="K1974" t="str">
        <f t="shared" si="579"/>
        <v>0.0103118631594818-0.00167325033981854i</v>
      </c>
      <c r="L1974" t="str">
        <f t="shared" si="580"/>
        <v>0.00025-0.311394171493965i</v>
      </c>
      <c r="M1974" t="str">
        <f t="shared" si="581"/>
        <v>0.0025-0.0824278689248732i</v>
      </c>
      <c r="N1974">
        <f t="shared" si="582"/>
        <v>99.440716869297063</v>
      </c>
      <c r="O1974">
        <f t="shared" si="583"/>
        <v>25.504632615500455</v>
      </c>
      <c r="P1974" s="3">
        <f t="shared" si="584"/>
        <v>25.504632615500455</v>
      </c>
      <c r="Q1974" s="3">
        <f t="shared" si="585"/>
        <v>-80.559283130702937</v>
      </c>
      <c r="R1974">
        <f t="shared" si="586"/>
        <v>99.440716869297063</v>
      </c>
      <c r="S1974">
        <f t="shared" si="587"/>
        <v>1.5103559049575379</v>
      </c>
      <c r="T1974">
        <f t="shared" si="570"/>
        <v>25.504632615500455</v>
      </c>
    </row>
    <row r="1975" spans="1:20" x14ac:dyDescent="0.25">
      <c r="A1975">
        <f t="shared" si="571"/>
        <v>9525.9074455575665</v>
      </c>
      <c r="B1975">
        <f t="shared" si="588"/>
        <v>1516.0952573963766</v>
      </c>
      <c r="C1975" t="str">
        <f t="shared" si="572"/>
        <v>3.0908018499238-18.5238376553956i</v>
      </c>
      <c r="D1975" t="str">
        <f t="shared" si="573"/>
        <v>3.47810989738544-10.504935209125i</v>
      </c>
      <c r="E1975" t="str">
        <f t="shared" si="574"/>
        <v>162.47120388903+1.14659496691881i</v>
      </c>
      <c r="F1975" t="str">
        <f t="shared" si="575"/>
        <v>2.90990747639304-98.5169961954828i</v>
      </c>
      <c r="G1975" t="str">
        <f t="shared" si="576"/>
        <v>0.999999163714016-0.00091448635000077i</v>
      </c>
      <c r="H1975" t="str">
        <f t="shared" si="577"/>
        <v>482.333121062413+35.7759153289401i</v>
      </c>
      <c r="I1975" t="str">
        <f t="shared" si="578"/>
        <v>33.3655688183612-321.01584819771i</v>
      </c>
      <c r="K1975" t="str">
        <f t="shared" si="579"/>
        <v>0.0103095607531082-0.0016791743329545i</v>
      </c>
      <c r="L1975" t="str">
        <f t="shared" si="580"/>
        <v>0.00025-0.310215353151987i</v>
      </c>
      <c r="M1975" t="str">
        <f t="shared" si="581"/>
        <v>0.0025-0.082115828775526i</v>
      </c>
      <c r="N1975">
        <f t="shared" si="582"/>
        <v>99.472841769886699</v>
      </c>
      <c r="O1975">
        <f t="shared" si="583"/>
        <v>25.473877495961979</v>
      </c>
      <c r="P1975" s="3">
        <f t="shared" si="584"/>
        <v>25.473877495961979</v>
      </c>
      <c r="Q1975" s="3">
        <f t="shared" si="585"/>
        <v>-80.527158230113301</v>
      </c>
      <c r="R1975">
        <f t="shared" si="586"/>
        <v>99.472841769886699</v>
      </c>
      <c r="S1975">
        <f t="shared" si="587"/>
        <v>1.5160952573963766</v>
      </c>
      <c r="T1975">
        <f t="shared" si="570"/>
        <v>25.473877495961979</v>
      </c>
    </row>
    <row r="1976" spans="1:20" x14ac:dyDescent="0.25">
      <c r="A1976">
        <f t="shared" si="571"/>
        <v>9562.1058938506849</v>
      </c>
      <c r="B1976">
        <f t="shared" si="588"/>
        <v>1521.8564193744828</v>
      </c>
      <c r="C1976" t="str">
        <f t="shared" si="572"/>
        <v>3.09025804926088-18.4566606933062i</v>
      </c>
      <c r="D1976" t="str">
        <f t="shared" si="573"/>
        <v>3.47810978238799-10.4652225500538i</v>
      </c>
      <c r="E1976" t="str">
        <f t="shared" si="574"/>
        <v>162.471240846268+1.15106207651651i</v>
      </c>
      <c r="F1976" t="str">
        <f t="shared" si="575"/>
        <v>2.90990745786319-98.1440689958614i</v>
      </c>
      <c r="G1976" t="str">
        <f t="shared" si="576"/>
        <v>0.999999157346172-0.000917961392285333i</v>
      </c>
      <c r="H1976" t="str">
        <f t="shared" si="577"/>
        <v>482.423375046406+35.9061121496995i</v>
      </c>
      <c r="I1976" t="str">
        <f t="shared" si="578"/>
        <v>33.3635299205104-319.85541085576i</v>
      </c>
      <c r="K1976" t="str">
        <f t="shared" si="579"/>
        <v>0.0103072420246531-0.00168511609581086i</v>
      </c>
      <c r="L1976" t="str">
        <f t="shared" si="580"/>
        <v>0.00025-0.309040997362012i</v>
      </c>
      <c r="M1976" t="str">
        <f t="shared" si="581"/>
        <v>0.0025-0.0818049698899443i</v>
      </c>
      <c r="N1976">
        <f t="shared" si="582"/>
        <v>99.50504988039971</v>
      </c>
      <c r="O1976">
        <f t="shared" si="583"/>
        <v>25.443136847384892</v>
      </c>
      <c r="P1976" s="3">
        <f t="shared" si="584"/>
        <v>25.443136847384892</v>
      </c>
      <c r="Q1976" s="3">
        <f t="shared" si="585"/>
        <v>-80.49495011960029</v>
      </c>
      <c r="R1976">
        <f t="shared" si="586"/>
        <v>99.50504988039971</v>
      </c>
      <c r="S1976">
        <f t="shared" si="587"/>
        <v>1.5218564193744828</v>
      </c>
      <c r="T1976">
        <f t="shared" si="570"/>
        <v>25.443136847384892</v>
      </c>
    </row>
    <row r="1977" spans="1:20" x14ac:dyDescent="0.25">
      <c r="A1977">
        <f t="shared" si="571"/>
        <v>9598.4418962473192</v>
      </c>
      <c r="B1977">
        <f t="shared" si="588"/>
        <v>1527.639473768106</v>
      </c>
      <c r="C1977" t="str">
        <f t="shared" si="572"/>
        <v>3.08971040519977-18.3897476993736i</v>
      </c>
      <c r="D1977" t="str">
        <f t="shared" si="573"/>
        <v>3.47810966651491-10.4256604367188i</v>
      </c>
      <c r="E1977" t="str">
        <f t="shared" si="574"/>
        <v>162.471278442279+1.15554735039728i</v>
      </c>
      <c r="F1977" t="str">
        <f t="shared" si="575"/>
        <v>2.90990743919223-97.7725536316215i</v>
      </c>
      <c r="G1977" t="str">
        <f t="shared" si="576"/>
        <v>0.999999150929841-0.000921449639663686i</v>
      </c>
      <c r="H1977" t="str">
        <f t="shared" si="577"/>
        <v>482.514328731142+36.0367350258041i</v>
      </c>
      <c r="I1977" t="str">
        <f t="shared" si="578"/>
        <v>33.3614738389718-318.699584801422i</v>
      </c>
      <c r="K1977" t="str">
        <f t="shared" si="579"/>
        <v>0.0103049068673579-0.00169107564585664i</v>
      </c>
      <c r="L1977" t="str">
        <f t="shared" si="580"/>
        <v>0.00025-0.307871087230536i</v>
      </c>
      <c r="M1977" t="str">
        <f t="shared" si="581"/>
        <v>0.0025-0.081495287796318i</v>
      </c>
      <c r="N1977">
        <f t="shared" si="582"/>
        <v>99.53734114265967</v>
      </c>
      <c r="O1977">
        <f t="shared" si="583"/>
        <v>25.412410750110745</v>
      </c>
      <c r="P1977" s="3">
        <f t="shared" si="584"/>
        <v>25.412410750110745</v>
      </c>
      <c r="Q1977" s="3">
        <f t="shared" si="585"/>
        <v>-80.46265885734033</v>
      </c>
      <c r="R1977">
        <f t="shared" si="586"/>
        <v>99.53734114265967</v>
      </c>
      <c r="S1977">
        <f t="shared" si="587"/>
        <v>1.527639473768106</v>
      </c>
      <c r="T1977">
        <f t="shared" si="570"/>
        <v>25.412410750110745</v>
      </c>
    </row>
    <row r="1978" spans="1:20" x14ac:dyDescent="0.25">
      <c r="A1978">
        <f t="shared" si="571"/>
        <v>9634.9159754530574</v>
      </c>
      <c r="B1978">
        <f t="shared" si="588"/>
        <v>1533.4445037684247</v>
      </c>
      <c r="C1978" t="str">
        <f t="shared" si="572"/>
        <v>3.08915889277394-18.3230976947125i</v>
      </c>
      <c r="D1978" t="str">
        <f t="shared" si="573"/>
        <v>3.47810954975952-10.3862483000056i</v>
      </c>
      <c r="E1978" t="str">
        <f t="shared" si="574"/>
        <v>162.471316687086+1.16005086991168i</v>
      </c>
      <c r="F1978" t="str">
        <f t="shared" si="575"/>
        <v>2.90990742037912-97.4024447583899i</v>
      </c>
      <c r="G1978" t="str">
        <f t="shared" si="576"/>
        <v>0.999999144464652-0.000924951142314419i</v>
      </c>
      <c r="H1978" t="str">
        <f t="shared" si="577"/>
        <v>482.605987632185+36.1677847343816i</v>
      </c>
      <c r="I1978" t="str">
        <f t="shared" si="578"/>
        <v>33.3594004169737-317.548353522313i</v>
      </c>
      <c r="K1978" t="str">
        <f t="shared" si="579"/>
        <v>0.010302555173898-0.0016970530001301i</v>
      </c>
      <c r="L1978" t="str">
        <f t="shared" si="580"/>
        <v>0.00025-0.30670560592801i</v>
      </c>
      <c r="M1978" t="str">
        <f t="shared" si="581"/>
        <v>0.0025-0.081186778039767i</v>
      </c>
      <c r="N1978">
        <f t="shared" si="582"/>
        <v>99.569715495159926</v>
      </c>
      <c r="O1978">
        <f t="shared" si="583"/>
        <v>25.381699284712568</v>
      </c>
      <c r="P1978" s="3">
        <f t="shared" si="584"/>
        <v>25.381699284712568</v>
      </c>
      <c r="Q1978" s="3">
        <f t="shared" si="585"/>
        <v>-80.430284504840074</v>
      </c>
      <c r="R1978">
        <f t="shared" si="586"/>
        <v>99.569715495159926</v>
      </c>
      <c r="S1978">
        <f t="shared" si="587"/>
        <v>1.5334445037684248</v>
      </c>
      <c r="T1978">
        <f t="shared" si="570"/>
        <v>25.381699284712568</v>
      </c>
    </row>
    <row r="1979" spans="1:20" x14ac:dyDescent="0.25">
      <c r="A1979">
        <f t="shared" si="571"/>
        <v>9671.5286561597786</v>
      </c>
      <c r="B1979">
        <f t="shared" si="588"/>
        <v>1539.2715928827447</v>
      </c>
      <c r="C1979" t="str">
        <f t="shared" si="572"/>
        <v>3.08860348688695-18.2567097040577i</v>
      </c>
      <c r="D1979" t="str">
        <f t="shared" si="573"/>
        <v>3.47810943211512-10.3469855729574i</v>
      </c>
      <c r="E1979" t="str">
        <f t="shared" si="574"/>
        <v>162.471355590866+1.1645727168374i</v>
      </c>
      <c r="F1979" t="str">
        <f t="shared" si="575"/>
        <v>2.90990740142275-97.0337370520264i</v>
      </c>
      <c r="G1979" t="str">
        <f t="shared" si="576"/>
        <v>0.999999137950236-0.000928465950606795i</v>
      </c>
      <c r="H1979" t="str">
        <f t="shared" si="577"/>
        <v>482.698357309907+36.2992620447939i</v>
      </c>
      <c r="I1979" t="str">
        <f t="shared" si="578"/>
        <v>33.357309496144-316.40170057345i</v>
      </c>
      <c r="K1979" t="str">
        <f t="shared" si="579"/>
        <v>0.0103001868363814-0.00170304817523285i</v>
      </c>
      <c r="L1979" t="str">
        <f t="shared" si="580"/>
        <v>0.00025-0.305544536688592i</v>
      </c>
      <c r="M1979" t="str">
        <f t="shared" si="581"/>
        <v>0.0025-0.0808794361822742i</v>
      </c>
      <c r="N1979">
        <f t="shared" si="582"/>
        <v>99.602172873032046</v>
      </c>
      <c r="O1979">
        <f t="shared" si="583"/>
        <v>25.351002531993011</v>
      </c>
      <c r="P1979" s="3">
        <f t="shared" si="584"/>
        <v>25.351002531993011</v>
      </c>
      <c r="Q1979" s="3">
        <f t="shared" si="585"/>
        <v>-80.397827126967954</v>
      </c>
      <c r="R1979">
        <f t="shared" si="586"/>
        <v>99.602172873032046</v>
      </c>
      <c r="S1979">
        <f t="shared" si="587"/>
        <v>1.5392715928827447</v>
      </c>
      <c r="T1979">
        <f t="shared" si="570"/>
        <v>25.351002531993011</v>
      </c>
    </row>
    <row r="1980" spans="1:20" x14ac:dyDescent="0.25">
      <c r="A1980">
        <f t="shared" si="571"/>
        <v>9708.2804650531871</v>
      </c>
      <c r="B1980">
        <f t="shared" si="588"/>
        <v>1545.1208249356991</v>
      </c>
      <c r="C1980" t="str">
        <f t="shared" si="572"/>
        <v>3.08804416231246-18.1905827557473i</v>
      </c>
      <c r="D1980" t="str">
        <f t="shared" si="573"/>
        <v>3.47810931357493-10.3078716907666i</v>
      </c>
      <c r="E1980" t="str">
        <f t="shared" si="574"/>
        <v>162.471395163943+1.16911297338194i</v>
      </c>
      <c r="F1980" t="str">
        <f t="shared" si="575"/>
        <v>2.90990738232204-96.6664252085465i</v>
      </c>
      <c r="G1980" t="str">
        <f t="shared" si="576"/>
        <v>0.999999131386215-0.000931994115101467i</v>
      </c>
      <c r="H1980" t="str">
        <f t="shared" si="577"/>
        <v>482.791443369849+36.4311677184562i</v>
      </c>
      <c r="I1980" t="str">
        <f t="shared" si="578"/>
        <v>33.3552009164863-315.259609577016i</v>
      </c>
      <c r="K1980" t="str">
        <f t="shared" si="579"/>
        <v>0.0102978017463482-0.00170906118732372i</v>
      </c>
      <c r="L1980" t="str">
        <f t="shared" si="580"/>
        <v>0.00025-0.304387862809915i</v>
      </c>
      <c r="M1980" t="str">
        <f t="shared" si="581"/>
        <v>0.0025-0.0805732578026244i</v>
      </c>
      <c r="N1980">
        <f t="shared" si="582"/>
        <v>99.634713208017345</v>
      </c>
      <c r="O1980">
        <f t="shared" si="583"/>
        <v>25.320320572981192</v>
      </c>
      <c r="P1980" s="3">
        <f t="shared" si="584"/>
        <v>25.320320572981192</v>
      </c>
      <c r="Q1980" s="3">
        <f t="shared" si="585"/>
        <v>-80.365286791982655</v>
      </c>
      <c r="R1980">
        <f t="shared" si="586"/>
        <v>99.634713208017345</v>
      </c>
      <c r="S1980">
        <f t="shared" si="587"/>
        <v>1.5451208249356991</v>
      </c>
      <c r="T1980">
        <f t="shared" si="570"/>
        <v>25.320320572981192</v>
      </c>
    </row>
    <row r="1981" spans="1:20" x14ac:dyDescent="0.25">
      <c r="A1981">
        <f t="shared" si="571"/>
        <v>9745.1719308203883</v>
      </c>
      <c r="B1981">
        <f t="shared" si="588"/>
        <v>1550.9922840704548</v>
      </c>
      <c r="C1981" t="str">
        <f t="shared" si="572"/>
        <v>3.08748089369391-18.124715881708i</v>
      </c>
      <c r="D1981" t="str">
        <f t="shared" si="573"/>
        <v>3.47810919413214-10.2689060907668i</v>
      </c>
      <c r="E1981" t="str">
        <f t="shared" si="574"/>
        <v>162.471435416795+1.17367172218494i</v>
      </c>
      <c r="F1981" t="str">
        <f t="shared" si="575"/>
        <v>2.90990736307589-96.3005039440464i</v>
      </c>
      <c r="G1981" t="str">
        <f t="shared" si="576"/>
        <v>0.999999124772213-0.000935535686551212i</v>
      </c>
      <c r="H1981" t="str">
        <f t="shared" si="577"/>
        <v>482.885251463129+36.5635025086658i</v>
      </c>
      <c r="I1981" t="str">
        <f t="shared" si="578"/>
        <v>33.3530745163654-314.122064222157i</v>
      </c>
      <c r="K1981" t="str">
        <f t="shared" si="579"/>
        <v>0.0102953997947693-0.00171509205211272i</v>
      </c>
      <c r="L1981" t="str">
        <f t="shared" si="580"/>
        <v>0.00025-0.303235567652834i</v>
      </c>
      <c r="M1981" t="str">
        <f t="shared" si="581"/>
        <v>0.0025-0.0802682384963383i</v>
      </c>
      <c r="N1981">
        <f t="shared" si="582"/>
        <v>99.667336428435902</v>
      </c>
      <c r="O1981">
        <f t="shared" si="583"/>
        <v>25.289653488930377</v>
      </c>
      <c r="P1981" s="3">
        <f t="shared" si="584"/>
        <v>25.289653488930377</v>
      </c>
      <c r="Q1981" s="3">
        <f t="shared" si="585"/>
        <v>-80.332663571564098</v>
      </c>
      <c r="R1981">
        <f t="shared" si="586"/>
        <v>99.667336428435902</v>
      </c>
      <c r="S1981">
        <f t="shared" si="587"/>
        <v>1.5509922840704549</v>
      </c>
      <c r="T1981">
        <f t="shared" si="570"/>
        <v>25.289653488930377</v>
      </c>
    </row>
    <row r="1982" spans="1:20" x14ac:dyDescent="0.25">
      <c r="A1982">
        <f t="shared" si="571"/>
        <v>9782.2035841575071</v>
      </c>
      <c r="B1982">
        <f t="shared" si="588"/>
        <v>1556.8860547499226</v>
      </c>
      <c r="C1982" t="str">
        <f t="shared" si="572"/>
        <v>3.08691365554452-18.0591081174399i</v>
      </c>
      <c r="D1982" t="str">
        <f t="shared" si="573"/>
        <v>3.47810907377985-10.2300882124248i</v>
      </c>
      <c r="E1982" t="str">
        <f t="shared" si="574"/>
        <v>162.471476360057+1.17824904632094i</v>
      </c>
      <c r="F1982" t="str">
        <f t="shared" si="575"/>
        <v>2.9099073436832-95.9359679946256i</v>
      </c>
      <c r="G1982" t="str">
        <f t="shared" si="576"/>
        <v>0.999999118107849-0.00093909071590166i</v>
      </c>
      <c r="H1982" t="str">
        <f t="shared" si="577"/>
        <v>482.979787286806+36.6962671604172i</v>
      </c>
      <c r="I1982" t="str">
        <f t="shared" si="578"/>
        <v>33.3509301324828-312.989048264737i</v>
      </c>
      <c r="K1982" t="str">
        <f t="shared" si="579"/>
        <v>0.0102929808720459-0.00172114078485483i</v>
      </c>
      <c r="L1982" t="str">
        <f t="shared" si="580"/>
        <v>0.00025-0.302087634641197i</v>
      </c>
      <c r="M1982" t="str">
        <f t="shared" si="581"/>
        <v>0.0025-0.0799643738756108i</v>
      </c>
      <c r="N1982">
        <f t="shared" si="582"/>
        <v>99.700042459157061</v>
      </c>
      <c r="O1982">
        <f t="shared" si="583"/>
        <v>25.259001361315395</v>
      </c>
      <c r="P1982" s="3">
        <f t="shared" si="584"/>
        <v>25.259001361315395</v>
      </c>
      <c r="Q1982" s="3">
        <f t="shared" si="585"/>
        <v>-80.299957540842939</v>
      </c>
      <c r="R1982">
        <f t="shared" si="586"/>
        <v>99.700042459157061</v>
      </c>
      <c r="S1982">
        <f t="shared" si="587"/>
        <v>1.5568860547499226</v>
      </c>
      <c r="T1982">
        <f t="shared" si="570"/>
        <v>25.259001361315395</v>
      </c>
    </row>
    <row r="1983" spans="1:20" x14ac:dyDescent="0.25">
      <c r="A1983">
        <f t="shared" si="571"/>
        <v>9819.3759577773053</v>
      </c>
      <c r="B1983">
        <f t="shared" si="588"/>
        <v>1562.8022217579723</v>
      </c>
      <c r="C1983" t="str">
        <f t="shared" si="572"/>
        <v>3.0863424222469-17.9937585019999i</v>
      </c>
      <c r="D1983" t="str">
        <f t="shared" si="573"/>
        <v>3.47810895251116-10.1914174973323i</v>
      </c>
      <c r="E1983" t="str">
        <f t="shared" si="574"/>
        <v>162.471518004517+1.18284502930201i</v>
      </c>
      <c r="F1983" t="str">
        <f t="shared" si="575"/>
        <v>2.90990732414284-95.5728121163121i</v>
      </c>
      <c r="G1983" t="str">
        <f t="shared" si="576"/>
        <v>0.999999111392741-0.00094265925429202i</v>
      </c>
      <c r="H1983" t="str">
        <f t="shared" si="577"/>
        <v>483.075056584305+36.8294624102276i</v>
      </c>
      <c r="I1983" t="str">
        <f t="shared" si="578"/>
        <v>33.3487675998634-311.86054552715i</v>
      </c>
      <c r="K1983" t="str">
        <f t="shared" si="579"/>
        <v>0.0102905448680081-0.00172720740034387i</v>
      </c>
      <c r="L1983" t="str">
        <f t="shared" si="580"/>
        <v>0.00025-0.300944047261603i</v>
      </c>
      <c r="M1983" t="str">
        <f t="shared" si="581"/>
        <v>0.0025-0.079661659569248i</v>
      </c>
      <c r="N1983">
        <f t="shared" si="582"/>
        <v>99.732831221569171</v>
      </c>
      <c r="O1983">
        <f t="shared" si="583"/>
        <v>25.228364271829285</v>
      </c>
      <c r="P1983" s="3">
        <f t="shared" si="584"/>
        <v>25.228364271829285</v>
      </c>
      <c r="Q1983" s="3">
        <f t="shared" si="585"/>
        <v>-80.267168778430829</v>
      </c>
      <c r="R1983">
        <f t="shared" si="586"/>
        <v>99.732831221569171</v>
      </c>
      <c r="S1983">
        <f t="shared" si="587"/>
        <v>1.5628022217579725</v>
      </c>
      <c r="T1983">
        <f t="shared" si="570"/>
        <v>25.228364271829285</v>
      </c>
    </row>
    <row r="1984" spans="1:20" x14ac:dyDescent="0.25">
      <c r="A1984">
        <f t="shared" si="571"/>
        <v>9856.6895864168582</v>
      </c>
      <c r="B1984">
        <f t="shared" si="588"/>
        <v>1568.7408702006526</v>
      </c>
      <c r="C1984" t="str">
        <f t="shared" si="572"/>
        <v>3.08576716805322-17.9286660779879i</v>
      </c>
      <c r="D1984" t="str">
        <f t="shared" si="573"/>
        <v>3.47810883031909-10.152893389198i</v>
      </c>
      <c r="E1984" t="str">
        <f t="shared" si="574"/>
        <v>162.471560361127+1.18745975508054i</v>
      </c>
      <c r="F1984" t="str">
        <f t="shared" si="575"/>
        <v>2.90990730445369-95.2110310849868i</v>
      </c>
      <c r="G1984" t="str">
        <f t="shared" si="576"/>
        <v>0.9999991046265-0.000946241353055827i</v>
      </c>
      <c r="H1984" t="str">
        <f t="shared" si="577"/>
        <v>483.171065145777+36.9630889859461i</v>
      </c>
      <c r="I1984" t="str">
        <f t="shared" si="578"/>
        <v>33.3465867518305-310.736539898073i</v>
      </c>
      <c r="K1984" t="str">
        <f t="shared" si="579"/>
        <v>0.0102880916719147-0.00173329191290623i</v>
      </c>
      <c r="L1984" t="str">
        <f t="shared" si="580"/>
        <v>0.00025-0.299804789063164i</v>
      </c>
      <c r="M1984" t="str">
        <f t="shared" si="581"/>
        <v>0.0025-0.0793600912226021i</v>
      </c>
      <c r="N1984">
        <f t="shared" si="582"/>
        <v>99.765702633549793</v>
      </c>
      <c r="O1984">
        <f t="shared" si="583"/>
        <v>25.197742302381219</v>
      </c>
      <c r="P1984" s="3">
        <f t="shared" si="584"/>
        <v>25.197742302381219</v>
      </c>
      <c r="Q1984" s="3">
        <f t="shared" si="585"/>
        <v>-80.234297366450207</v>
      </c>
      <c r="R1984">
        <f t="shared" si="586"/>
        <v>99.765702633549793</v>
      </c>
      <c r="S1984">
        <f t="shared" si="587"/>
        <v>1.5687408702006527</v>
      </c>
      <c r="T1984">
        <f t="shared" si="570"/>
        <v>25.197742302381219</v>
      </c>
    </row>
    <row r="1985" spans="1:20" x14ac:dyDescent="0.25">
      <c r="A1985">
        <f t="shared" si="571"/>
        <v>9894.1450068452432</v>
      </c>
      <c r="B1985">
        <f t="shared" si="588"/>
        <v>1574.7020855074152</v>
      </c>
      <c r="C1985" t="str">
        <f t="shared" si="572"/>
        <v>3.08518786708472-17.8638298915302i</v>
      </c>
      <c r="D1985" t="str">
        <f t="shared" si="573"/>
        <v>3.47810870719661-10.1145153338397i</v>
      </c>
      <c r="E1985" t="str">
        <f t="shared" si="574"/>
        <v>162.471603440998+1.19209330805121i</v>
      </c>
      <c r="F1985" t="str">
        <f t="shared" si="575"/>
        <v>2.90990728461463-94.8506196963081i</v>
      </c>
      <c r="G1985" t="str">
        <f t="shared" si="576"/>
        <v>0.999999097808738-0.000949837063721671i</v>
      </c>
      <c r="H1985" t="str">
        <f t="shared" si="577"/>
        <v>483.267818808536+37.0971476065673i</v>
      </c>
      <c r="I1985" t="str">
        <f t="shared" si="578"/>
        <v>33.3443874199882-309.617015332275i</v>
      </c>
      <c r="K1985" t="str">
        <f t="shared" si="579"/>
        <v>0.0102856211724518-0.0017393943363945i</v>
      </c>
      <c r="L1985" t="str">
        <f t="shared" si="580"/>
        <v>0.00025-0.298669843657266i</v>
      </c>
      <c r="M1985" t="str">
        <f t="shared" si="581"/>
        <v>0.0025-0.0790596644975113i</v>
      </c>
      <c r="N1985">
        <f t="shared" si="582"/>
        <v>99.798656609435071</v>
      </c>
      <c r="O1985">
        <f t="shared" si="583"/>
        <v>25.167135535092982</v>
      </c>
      <c r="P1985" s="3">
        <f t="shared" si="584"/>
        <v>25.167135535092982</v>
      </c>
      <c r="Q1985" s="3">
        <f t="shared" si="585"/>
        <v>-80.201343390564929</v>
      </c>
      <c r="R1985">
        <f t="shared" si="586"/>
        <v>99.798656609435071</v>
      </c>
      <c r="S1985">
        <f t="shared" si="587"/>
        <v>1.5747020855074152</v>
      </c>
      <c r="T1985">
        <f t="shared" si="570"/>
        <v>25.167135535092982</v>
      </c>
    </row>
    <row r="1986" spans="1:20" x14ac:dyDescent="0.25">
      <c r="A1986">
        <f t="shared" si="571"/>
        <v>9931.7427578712559</v>
      </c>
      <c r="B1986">
        <f t="shared" si="588"/>
        <v>1580.6859534323435</v>
      </c>
      <c r="C1986" t="str">
        <f t="shared" si="572"/>
        <v>3.08460449333184-17.7992489922653i</v>
      </c>
      <c r="D1986" t="str">
        <f t="shared" si="573"/>
        <v>3.47810858313661-10.0762827791761i</v>
      </c>
      <c r="E1986" t="str">
        <f t="shared" si="574"/>
        <v>162.471647255405+1.19674577305462i</v>
      </c>
      <c r="F1986" t="str">
        <f t="shared" si="575"/>
        <v>2.90990726462447-94.4915727656369i</v>
      </c>
      <c r="G1986" t="str">
        <f t="shared" si="576"/>
        <v>0.999999090939063-0.000953446438013941i</v>
      </c>
      <c r="H1986" t="str">
        <f t="shared" si="577"/>
        <v>483.365323457425+37.2316389820426i</v>
      </c>
      <c r="I1986" t="str">
        <f t="shared" si="578"/>
        <v>33.3421694342006-308.501955850378i</v>
      </c>
      <c r="K1986" t="str">
        <f t="shared" si="579"/>
        <v>0.0102831332577327-0.00174551468418126i</v>
      </c>
      <c r="L1986" t="str">
        <f t="shared" si="580"/>
        <v>0.00025-0.29753919471734i</v>
      </c>
      <c r="M1986" t="str">
        <f t="shared" si="581"/>
        <v>0.0025-0.0787603750722371i</v>
      </c>
      <c r="N1986">
        <f t="shared" si="582"/>
        <v>99.83169305998986</v>
      </c>
      <c r="O1986">
        <f t="shared" si="583"/>
        <v>25.136544052296546</v>
      </c>
      <c r="P1986" s="3">
        <f t="shared" si="584"/>
        <v>25.136544052296546</v>
      </c>
      <c r="Q1986" s="3">
        <f t="shared" si="585"/>
        <v>-80.16830694001014</v>
      </c>
      <c r="R1986">
        <f t="shared" si="586"/>
        <v>99.83169305998986</v>
      </c>
      <c r="S1986">
        <f t="shared" si="587"/>
        <v>1.5806859534323434</v>
      </c>
      <c r="T1986">
        <f t="shared" si="570"/>
        <v>25.136544052296546</v>
      </c>
    </row>
    <row r="1987" spans="1:20" x14ac:dyDescent="0.25">
      <c r="A1987">
        <f t="shared" si="571"/>
        <v>9969.4833803511665</v>
      </c>
      <c r="B1987">
        <f t="shared" si="588"/>
        <v>1586.6925600553864</v>
      </c>
      <c r="C1987" t="str">
        <f t="shared" si="572"/>
        <v>3.084017020654-17.7349224333278i</v>
      </c>
      <c r="D1987" t="str">
        <f t="shared" si="573"/>
        <v>3.47810845813199-10.038195175219i</v>
      </c>
      <c r="E1987" t="str">
        <f t="shared" si="574"/>
        <v>162.471691815791+1.20141723537904i</v>
      </c>
      <c r="F1987" t="str">
        <f t="shared" si="575"/>
        <v>2.90990724448213-94.1338851279629i</v>
      </c>
      <c r="G1987" t="str">
        <f t="shared" si="576"/>
        <v>0.99999908401708-0.000957069527853568i</v>
      </c>
      <c r="H1987" t="str">
        <f t="shared" si="577"/>
        <v>483.463585025261+37.3665638130846i</v>
      </c>
      <c r="I1987" t="str">
        <f t="shared" si="578"/>
        <v>33.3399326225718-307.391345538667i</v>
      </c>
      <c r="K1987" t="str">
        <f t="shared" si="579"/>
        <v>0.0102806278152965-0.00175165296915253i</v>
      </c>
      <c r="L1987" t="str">
        <f t="shared" si="580"/>
        <v>0.00025-0.296412825978621i</v>
      </c>
      <c r="M1987" t="str">
        <f t="shared" si="581"/>
        <v>0.0025-0.0784622186413999i</v>
      </c>
      <c r="N1987">
        <f t="shared" si="582"/>
        <v>99.864811892377659</v>
      </c>
      <c r="O1987">
        <f t="shared" si="583"/>
        <v>25.105967936530632</v>
      </c>
      <c r="P1987" s="3">
        <f t="shared" si="584"/>
        <v>25.105967936530632</v>
      </c>
      <c r="Q1987" s="3">
        <f t="shared" si="585"/>
        <v>-80.135188107622341</v>
      </c>
      <c r="R1987">
        <f t="shared" si="586"/>
        <v>99.864811892377659</v>
      </c>
      <c r="S1987">
        <f t="shared" si="587"/>
        <v>1.5866925600553863</v>
      </c>
      <c r="T1987">
        <f t="shared" si="570"/>
        <v>25.105967936530632</v>
      </c>
    </row>
    <row r="1988" spans="1:20" x14ac:dyDescent="0.25">
      <c r="A1988">
        <f t="shared" si="571"/>
        <v>10007.367417196501</v>
      </c>
      <c r="B1988">
        <f t="shared" si="588"/>
        <v>1592.7219917835969</v>
      </c>
      <c r="C1988" t="str">
        <f t="shared" si="572"/>
        <v>3.08342542277957-17.6708492713339i</v>
      </c>
      <c r="D1988" t="str">
        <f t="shared" si="573"/>
        <v>3.47810833217553-10.0002519740654i</v>
      </c>
      <c r="E1988" t="str">
        <f t="shared" si="574"/>
        <v>162.471737133764+1.2061077807639i</v>
      </c>
      <c r="F1988" t="str">
        <f t="shared" si="575"/>
        <v>2.90990722418641-93.7775516378292i</v>
      </c>
      <c r="G1988" t="str">
        <f t="shared" si="576"/>
        <v>0.999999077042389-0.000960706385358776i</v>
      </c>
      <c r="H1988" t="str">
        <f t="shared" si="577"/>
        <v>483.562609493206+37.5019227909693i</v>
      </c>
      <c r="I1988" t="str">
        <f t="shared" si="578"/>
        <v>33.3376768114224-306.28516854885i</v>
      </c>
      <c r="K1988" t="str">
        <f t="shared" si="579"/>
        <v>0.0102781047321082-0.00175780920370142i</v>
      </c>
      <c r="L1988" t="str">
        <f t="shared" si="580"/>
        <v>0.00025-0.295290721237917i</v>
      </c>
      <c r="M1988" t="str">
        <f t="shared" si="581"/>
        <v>0.0025-0.0781651909159192i</v>
      </c>
      <c r="N1988">
        <f t="shared" si="582"/>
        <v>99.898013010130327</v>
      </c>
      <c r="O1988">
        <f t="shared" si="583"/>
        <v>25.075407270538008</v>
      </c>
      <c r="P1988" s="3">
        <f t="shared" si="584"/>
        <v>25.075407270538008</v>
      </c>
      <c r="Q1988" s="3">
        <f t="shared" si="585"/>
        <v>-80.101986989869673</v>
      </c>
      <c r="R1988">
        <f t="shared" si="586"/>
        <v>99.898013010130327</v>
      </c>
      <c r="S1988">
        <f t="shared" si="587"/>
        <v>1.5927219917835969</v>
      </c>
      <c r="T1988">
        <f t="shared" si="570"/>
        <v>25.075407270538008</v>
      </c>
    </row>
    <row r="1989" spans="1:20" x14ac:dyDescent="0.25">
      <c r="A1989">
        <f t="shared" si="571"/>
        <v>10045.39541338185</v>
      </c>
      <c r="B1989">
        <f t="shared" si="588"/>
        <v>1598.7743353523747</v>
      </c>
      <c r="C1989" t="str">
        <f t="shared" si="572"/>
        <v>3.08282967330546-17.6070285663657i</v>
      </c>
      <c r="D1989" t="str">
        <f t="shared" si="573"/>
        <v>3.47810820526001-9.96245262988968i</v>
      </c>
      <c r="E1989" t="str">
        <f t="shared" si="574"/>
        <v>162.471783221107+1.21081749540166i</v>
      </c>
      <c r="F1989" t="str">
        <f t="shared" si="575"/>
        <v>2.90990720373616-93.4225671692593i</v>
      </c>
      <c r="G1989" t="str">
        <f t="shared" si="576"/>
        <v>0.99999907001459-0.000964357062845825i</v>
      </c>
      <c r="H1989" t="str">
        <f t="shared" si="577"/>
        <v>483.662402891231+37.6377165973416i</v>
      </c>
      <c r="I1989" t="str">
        <f t="shared" si="578"/>
        <v>33.3354018252739-305.183409097878i</v>
      </c>
      <c r="K1989" t="str">
        <f t="shared" si="579"/>
        <v>0.0102755638945571-0.00176398339972158i</v>
      </c>
      <c r="L1989" t="str">
        <f t="shared" si="580"/>
        <v>0.00025-0.294172864353374i</v>
      </c>
      <c r="M1989" t="str">
        <f t="shared" si="581"/>
        <v>0.0025-0.0778692876229517i</v>
      </c>
      <c r="N1989">
        <f t="shared" si="582"/>
        <v>99.931296313117201</v>
      </c>
      <c r="O1989">
        <f t="shared" si="583"/>
        <v>25.044862137262012</v>
      </c>
      <c r="P1989" s="3">
        <f t="shared" si="584"/>
        <v>25.044862137262012</v>
      </c>
      <c r="Q1989" s="3">
        <f t="shared" si="585"/>
        <v>-80.068703686882799</v>
      </c>
      <c r="R1989">
        <f t="shared" si="586"/>
        <v>99.931296313117201</v>
      </c>
      <c r="S1989">
        <f t="shared" si="587"/>
        <v>1.5987743353523747</v>
      </c>
      <c r="T1989">
        <f t="shared" si="570"/>
        <v>25.044862137262012</v>
      </c>
    </row>
    <row r="1990" spans="1:20" x14ac:dyDescent="0.25">
      <c r="A1990">
        <f t="shared" si="571"/>
        <v>10083.567915952701</v>
      </c>
      <c r="B1990">
        <f t="shared" si="588"/>
        <v>1604.8496778267138</v>
      </c>
      <c r="C1990" t="str">
        <f t="shared" si="572"/>
        <v>3.08222974569763-17.5434593819568i</v>
      </c>
      <c r="D1990" t="str">
        <f t="shared" si="573"/>
        <v>3.47810807737808-9.92479659893531i</v>
      </c>
      <c r="E1990" t="str">
        <f t="shared" si="574"/>
        <v>162.471830089774+1.21554646594127i</v>
      </c>
      <c r="F1990" t="str">
        <f t="shared" si="575"/>
        <v>2.90990718313017-93.0689266156811i</v>
      </c>
      <c r="G1990" t="str">
        <f t="shared" si="576"/>
        <v>0.999999062933279-0.00096802161282977i</v>
      </c>
      <c r="H1990" t="str">
        <f t="shared" si="577"/>
        <v>483.762971298479+37.7739459040034i</v>
      </c>
      <c r="I1990" t="str">
        <f t="shared" si="578"/>
        <v>33.3331074868191-304.086051467697i</v>
      </c>
      <c r="K1990" t="str">
        <f t="shared" si="579"/>
        <v>0.0102730051884574-0.00177017556860064i</v>
      </c>
      <c r="L1990" t="str">
        <f t="shared" si="580"/>
        <v>0.00025-0.293059239244246i</v>
      </c>
      <c r="M1990" t="str">
        <f t="shared" si="581"/>
        <v>0.0025-0.07757450450583i</v>
      </c>
      <c r="N1990">
        <f t="shared" si="582"/>
        <v>99.964661697516291</v>
      </c>
      <c r="O1990">
        <f t="shared" si="583"/>
        <v>25.01433261984381</v>
      </c>
      <c r="P1990" s="3">
        <f t="shared" si="584"/>
        <v>25.01433261984381</v>
      </c>
      <c r="Q1990" s="3">
        <f t="shared" si="585"/>
        <v>-80.035338302483709</v>
      </c>
      <c r="R1990">
        <f t="shared" si="586"/>
        <v>99.964661697516291</v>
      </c>
      <c r="S1990">
        <f t="shared" si="587"/>
        <v>1.6048496778267138</v>
      </c>
      <c r="T1990">
        <f t="shared" si="570"/>
        <v>25.01433261984381</v>
      </c>
    </row>
    <row r="1991" spans="1:20" x14ac:dyDescent="0.25">
      <c r="A1991">
        <f t="shared" si="571"/>
        <v>10121.885474033321</v>
      </c>
      <c r="B1991">
        <f t="shared" si="588"/>
        <v>1610.9481066024553</v>
      </c>
      <c r="C1991" t="str">
        <f t="shared" si="572"/>
        <v>3.0816256132904-17.4801407850767i</v>
      </c>
      <c r="D1991" t="str">
        <f t="shared" si="573"/>
        <v>3.47810794852242-9.88728333950778i</v>
      </c>
      <c r="E1991" t="str">
        <f t="shared" si="574"/>
        <v>162.471877751896+1.2202947794905i</v>
      </c>
      <c r="F1991" t="str">
        <f t="shared" si="575"/>
        <v>2.90990716236729-92.7166248898582i</v>
      </c>
      <c r="G1991" t="str">
        <f t="shared" si="576"/>
        <v>0.999999055798047-0.000971700088025212i</v>
      </c>
      <c r="H1991" t="str">
        <f t="shared" si="577"/>
        <v>483.864320843731+37.9106113727166i</v>
      </c>
      <c r="I1991" t="str">
        <f t="shared" si="578"/>
        <v>33.3307936169089-302.993080005075i</v>
      </c>
      <c r="K1991" t="str">
        <f t="shared" si="579"/>
        <v>0.0102704284990466-0.00177638572121364i</v>
      </c>
      <c r="L1991" t="str">
        <f t="shared" si="580"/>
        <v>0.00025-0.291949829890661i</v>
      </c>
      <c r="M1991" t="str">
        <f t="shared" si="581"/>
        <v>0.0025-0.0772808373239986i</v>
      </c>
      <c r="N1991">
        <f t="shared" si="582"/>
        <v>99.99810905578245</v>
      </c>
      <c r="O1991">
        <f t="shared" si="583"/>
        <v>24.983818801618774</v>
      </c>
      <c r="P1991" s="3">
        <f t="shared" si="584"/>
        <v>24.983818801618774</v>
      </c>
      <c r="Q1991" s="3">
        <f t="shared" si="585"/>
        <v>-80.00189094421755</v>
      </c>
      <c r="R1991">
        <f t="shared" si="586"/>
        <v>99.99810905578245</v>
      </c>
      <c r="S1991">
        <f t="shared" si="587"/>
        <v>1.6109481066024554</v>
      </c>
      <c r="T1991">
        <f t="shared" si="570"/>
        <v>24.983818801618774</v>
      </c>
    </row>
    <row r="1992" spans="1:20" x14ac:dyDescent="0.25">
      <c r="A1992">
        <f t="shared" si="571"/>
        <v>10160.348638834648</v>
      </c>
      <c r="B1992">
        <f t="shared" si="588"/>
        <v>1617.0697094075447</v>
      </c>
      <c r="C1992" t="str">
        <f t="shared" si="572"/>
        <v>3.08101724928662-17.4170718461153i</v>
      </c>
      <c r="D1992" t="str">
        <f t="shared" si="573"/>
        <v>3.47810781868562-9.84991231196615i</v>
      </c>
      <c r="E1992" t="str">
        <f t="shared" si="574"/>
        <v>162.471926219779+1.2250625236186i</v>
      </c>
      <c r="F1992" t="str">
        <f t="shared" si="575"/>
        <v>2.90990714144632-92.3656569238113i</v>
      </c>
      <c r="G1992" t="str">
        <f t="shared" si="576"/>
        <v>0.999999048608485-0.000975392541347056i</v>
      </c>
      <c r="H1992" t="str">
        <f t="shared" si="577"/>
        <v>483.966457705824+38.0477136549886i</v>
      </c>
      <c r="I1992" t="str">
        <f t="shared" si="578"/>
        <v>33.3284600345252-301.904479121373i</v>
      </c>
      <c r="K1992" t="str">
        <f t="shared" si="579"/>
        <v>0.0102678337109854-0.00178261386791632i</v>
      </c>
      <c r="L1992" t="str">
        <f t="shared" si="580"/>
        <v>0.00025-0.290844620333395i</v>
      </c>
      <c r="M1992" t="str">
        <f t="shared" si="581"/>
        <v>0.0025-0.0769882818529574i</v>
      </c>
      <c r="N1992">
        <f t="shared" si="582"/>
        <v>100.03163827661814</v>
      </c>
      <c r="O1992">
        <f t="shared" si="583"/>
        <v>24.953320766113013</v>
      </c>
      <c r="P1992" s="3">
        <f t="shared" si="584"/>
        <v>24.953320766113013</v>
      </c>
      <c r="Q1992" s="3">
        <f t="shared" si="585"/>
        <v>-79.968361723381861</v>
      </c>
      <c r="R1992">
        <f t="shared" si="586"/>
        <v>100.03163827661814</v>
      </c>
      <c r="S1992">
        <f t="shared" si="587"/>
        <v>1.6170697094075446</v>
      </c>
      <c r="T1992">
        <f t="shared" si="570"/>
        <v>24.953320766113013</v>
      </c>
    </row>
    <row r="1993" spans="1:20" x14ac:dyDescent="0.25">
      <c r="A1993">
        <f t="shared" si="571"/>
        <v>10198.95796366222</v>
      </c>
      <c r="B1993">
        <f t="shared" si="588"/>
        <v>1623.2145743032934</v>
      </c>
      <c r="C1993" t="str">
        <f t="shared" si="572"/>
        <v>3.08040462675785-17.3542516388698i</v>
      </c>
      <c r="D1993" t="str">
        <f t="shared" si="573"/>
        <v>3.47810768786018-9.81268297871554i</v>
      </c>
      <c r="E1993" t="str">
        <f t="shared" si="574"/>
        <v>162.471975505915+1.22984978635936i</v>
      </c>
      <c r="F1993" t="str">
        <f t="shared" si="575"/>
        <v>2.90990712036604-92.0160176687478i</v>
      </c>
      <c r="G1993" t="str">
        <f t="shared" si="576"/>
        <v>0.999999041364178-0.000979099025911274i</v>
      </c>
      <c r="H1993" t="str">
        <f t="shared" si="577"/>
        <v>484.069388114054+38.185253391859i</v>
      </c>
      <c r="I1993" t="str">
        <f t="shared" si="578"/>
        <v>33.3261065567581-300.820233292329i</v>
      </c>
      <c r="K1993" t="str">
        <f t="shared" si="579"/>
        <v>0.0102652207083576-0.00178886001853845i</v>
      </c>
      <c r="L1993" t="str">
        <f t="shared" si="580"/>
        <v>0.00025-0.289743594673634i</v>
      </c>
      <c r="M1993" t="str">
        <f t="shared" si="581"/>
        <v>0.0025-0.0766968338841973i</v>
      </c>
      <c r="N1993">
        <f t="shared" si="582"/>
        <v>100.06524924494288</v>
      </c>
      <c r="O1993">
        <f t="shared" si="583"/>
        <v>24.922838597040879</v>
      </c>
      <c r="P1993" s="3">
        <f t="shared" si="584"/>
        <v>24.922838597040879</v>
      </c>
      <c r="Q1993" s="3">
        <f t="shared" si="585"/>
        <v>-79.934750755057124</v>
      </c>
      <c r="R1993">
        <f t="shared" si="586"/>
        <v>100.06524924494288</v>
      </c>
      <c r="S1993">
        <f t="shared" si="587"/>
        <v>1.6232145743032933</v>
      </c>
      <c r="T1993">
        <f t="shared" si="570"/>
        <v>24.922838597040879</v>
      </c>
    </row>
    <row r="1994" spans="1:20" x14ac:dyDescent="0.25">
      <c r="A1994">
        <f t="shared" si="571"/>
        <v>10237.714003924137</v>
      </c>
      <c r="B1994">
        <f t="shared" si="588"/>
        <v>1629.382789685646</v>
      </c>
      <c r="C1994" t="str">
        <f t="shared" si="572"/>
        <v>3.07978771864382-17.2916792405275i</v>
      </c>
      <c r="D1994" t="str">
        <f t="shared" si="573"/>
        <v>3.47810755603859-9.77559480419952i</v>
      </c>
      <c r="E1994" t="str">
        <f t="shared" si="574"/>
        <v>162.472025622974+1.23465665621353i</v>
      </c>
      <c r="F1994" t="str">
        <f t="shared" si="575"/>
        <v>2.90990709912525-91.6677020949906i</v>
      </c>
      <c r="G1994" t="str">
        <f t="shared" si="576"/>
        <v>0.999999034064711-0.00098281959503567i</v>
      </c>
      <c r="H1994" t="str">
        <f t="shared" si="577"/>
        <v>484.173118348648+38.3232312136866i</v>
      </c>
      <c r="I1994" t="str">
        <f t="shared" si="578"/>
        <v>33.3237329987869-299.740327057879i</v>
      </c>
      <c r="K1994" t="str">
        <f t="shared" si="579"/>
        <v>0.010262589374669-0.00179512418237703i</v>
      </c>
      <c r="L1994" t="str">
        <f t="shared" si="580"/>
        <v>0.00025-0.288646737072758i</v>
      </c>
      <c r="M1994" t="str">
        <f t="shared" si="581"/>
        <v>0.0025-0.076406489225142i</v>
      </c>
      <c r="N1994">
        <f t="shared" si="582"/>
        <v>100.09894184186265</v>
      </c>
      <c r="O1994">
        <f t="shared" si="583"/>
        <v>24.892372378300415</v>
      </c>
      <c r="P1994" s="3">
        <f t="shared" si="584"/>
        <v>24.892372378300415</v>
      </c>
      <c r="Q1994" s="3">
        <f t="shared" si="585"/>
        <v>-79.901058158137346</v>
      </c>
      <c r="R1994">
        <f t="shared" si="586"/>
        <v>100.09894184186265</v>
      </c>
      <c r="S1994">
        <f t="shared" si="587"/>
        <v>1.6293827896856461</v>
      </c>
      <c r="T1994">
        <f t="shared" si="570"/>
        <v>24.892372378300415</v>
      </c>
    </row>
    <row r="1995" spans="1:20" x14ac:dyDescent="0.25">
      <c r="A1995">
        <f t="shared" si="571"/>
        <v>10276.617317139049</v>
      </c>
      <c r="B1995">
        <f t="shared" si="588"/>
        <v>1635.5744442864516</v>
      </c>
      <c r="C1995" t="str">
        <f t="shared" si="572"/>
        <v>3.07916649775283-17.2293537316522i</v>
      </c>
      <c r="D1995" t="str">
        <f t="shared" si="573"/>
        <v>3.47810742321327-9.73864725489218i</v>
      </c>
      <c r="E1995" t="str">
        <f t="shared" si="574"/>
        <v>162.472076583815+1.23948322215207i</v>
      </c>
      <c r="F1995" t="str">
        <f t="shared" si="575"/>
        <v>2.90990707772272-91.3207051919027i</v>
      </c>
      <c r="G1995" t="str">
        <f t="shared" si="576"/>
        <v>0.999999026709661-0.000986554302240644i</v>
      </c>
      <c r="H1995" t="str">
        <f t="shared" si="577"/>
        <v>484.277654741181+38.4616477399284i</v>
      </c>
      <c r="I1995" t="str">
        <f t="shared" si="578"/>
        <v>33.3213391738543-298.664745021929i</v>
      </c>
      <c r="K1995" t="str">
        <f t="shared" si="579"/>
        <v>0.0102599395928475-0.00180140636818952i</v>
      </c>
      <c r="L1995" t="str">
        <f t="shared" si="580"/>
        <v>0.00025-0.287554031752101i</v>
      </c>
      <c r="M1995" t="str">
        <f t="shared" si="581"/>
        <v>0.0025-0.0761172436990851i</v>
      </c>
      <c r="N1995">
        <f t="shared" si="582"/>
        <v>100.13271594464037</v>
      </c>
      <c r="O1995">
        <f t="shared" si="583"/>
        <v>24.861922193970507</v>
      </c>
      <c r="P1995" s="3">
        <f t="shared" si="584"/>
        <v>24.861922193970507</v>
      </c>
      <c r="Q1995" s="3">
        <f t="shared" si="585"/>
        <v>-79.867284055359633</v>
      </c>
      <c r="R1995">
        <f t="shared" si="586"/>
        <v>100.13271594464037</v>
      </c>
      <c r="S1995">
        <f t="shared" si="587"/>
        <v>1.6355744442864515</v>
      </c>
      <c r="T1995">
        <f t="shared" si="570"/>
        <v>24.861922193970507</v>
      </c>
    </row>
    <row r="1996" spans="1:20" x14ac:dyDescent="0.25">
      <c r="A1996">
        <f t="shared" si="571"/>
        <v>10315.668462944179</v>
      </c>
      <c r="B1996">
        <f t="shared" si="588"/>
        <v>1641.7896271747402</v>
      </c>
      <c r="C1996" t="str">
        <f t="shared" si="572"/>
        <v>3.07854093676156-17.1672741961691i</v>
      </c>
      <c r="D1996" t="str">
        <f t="shared" si="573"/>
        <v>3.47810728937654-9.70183979929046i</v>
      </c>
      <c r="E1996" t="str">
        <f t="shared" si="574"/>
        <v>162.472128401485+1.24432957361829i</v>
      </c>
      <c r="F1996" t="str">
        <f t="shared" si="575"/>
        <v>2.90990705615721-90.9750219678165i</v>
      </c>
      <c r="G1996" t="str">
        <f t="shared" si="576"/>
        <v>0.999999019298608-0.00099030320124996i</v>
      </c>
      <c r="H1996" t="str">
        <f t="shared" si="577"/>
        <v>484.383003675018+38.6005035789145i</v>
      </c>
      <c r="I1996" t="str">
        <f t="shared" si="578"/>
        <v>33.3189248932427-297.593471852154i</v>
      </c>
      <c r="K1996" t="str">
        <f t="shared" si="579"/>
        <v>0.0102572712452427-0.0018077065841869i</v>
      </c>
      <c r="L1996" t="str">
        <f t="shared" si="580"/>
        <v>0.00025-0.286465462992728i</v>
      </c>
      <c r="M1996" t="str">
        <f t="shared" si="581"/>
        <v>0.0025-0.075829093145134i</v>
      </c>
      <c r="N1996">
        <f t="shared" si="582"/>
        <v>100.16657142666523</v>
      </c>
      <c r="O1996">
        <f t="shared" si="583"/>
        <v>24.831488128307196</v>
      </c>
      <c r="P1996" s="3">
        <f t="shared" si="584"/>
        <v>24.831488128307196</v>
      </c>
      <c r="Q1996" s="3">
        <f t="shared" si="585"/>
        <v>-79.833428573334771</v>
      </c>
      <c r="R1996">
        <f t="shared" si="586"/>
        <v>100.16657142666523</v>
      </c>
      <c r="S1996">
        <f t="shared" si="587"/>
        <v>1.6417896271747401</v>
      </c>
      <c r="T1996">
        <f t="shared" si="570"/>
        <v>24.831488128307196</v>
      </c>
    </row>
    <row r="1997" spans="1:20" x14ac:dyDescent="0.25">
      <c r="A1997">
        <f t="shared" si="571"/>
        <v>10354.868003103365</v>
      </c>
      <c r="B1997">
        <f t="shared" si="588"/>
        <v>1648.0284277580042</v>
      </c>
      <c r="C1997" t="str">
        <f t="shared" si="572"/>
        <v>3.0779110082149-17.10543972135i</v>
      </c>
      <c r="D1997" t="str">
        <f t="shared" si="573"/>
        <v>3.47810715452075-9.66517190790686i</v>
      </c>
      <c r="E1997" t="str">
        <f t="shared" si="574"/>
        <v>162.472181089218+1.24919580053128i</v>
      </c>
      <c r="F1997" t="str">
        <f t="shared" si="575"/>
        <v>2.90990703442749-90.6306474499641i</v>
      </c>
      <c r="G1997" t="str">
        <f t="shared" si="576"/>
        <v>0.999999011831123-0.000994066345991528i</v>
      </c>
      <c r="H1997" t="str">
        <f t="shared" si="577"/>
        <v>484.489171585769+38.7397993276278i</v>
      </c>
      <c r="I1997" t="str">
        <f t="shared" si="578"/>
        <v>33.316489966255-296.526492279809i</v>
      </c>
      <c r="K1997" t="str">
        <f t="shared" si="579"/>
        <v>0.0102545842136255-0.00181402483802688i</v>
      </c>
      <c r="L1997" t="str">
        <f t="shared" si="580"/>
        <v>0.00025-0.285381015135214i</v>
      </c>
      <c r="M1997" t="str">
        <f t="shared" si="581"/>
        <v>0.0025-0.0755420334181451i</v>
      </c>
      <c r="N1997">
        <f t="shared" si="582"/>
        <v>100.20050815742194</v>
      </c>
      <c r="O1997">
        <f t="shared" si="583"/>
        <v>24.801070265740016</v>
      </c>
      <c r="P1997" s="3">
        <f t="shared" si="584"/>
        <v>24.801070265740016</v>
      </c>
      <c r="Q1997" s="3">
        <f t="shared" si="585"/>
        <v>-79.799491842578064</v>
      </c>
      <c r="R1997">
        <f t="shared" si="586"/>
        <v>100.20050815742194</v>
      </c>
      <c r="S1997">
        <f t="shared" si="587"/>
        <v>1.6480284277580042</v>
      </c>
      <c r="T1997">
        <f t="shared" si="570"/>
        <v>24.801070265740016</v>
      </c>
    </row>
    <row r="1998" spans="1:20" x14ac:dyDescent="0.25">
      <c r="A1998">
        <f t="shared" si="571"/>
        <v>10394.216501515159</v>
      </c>
      <c r="B1998">
        <f t="shared" si="588"/>
        <v>1654.2909357834847</v>
      </c>
      <c r="C1998" t="str">
        <f t="shared" si="572"/>
        <v>3.07727668452627-17.0438493977986i</v>
      </c>
      <c r="D1998" t="str">
        <f t="shared" si="573"/>
        <v>3.47810701863812-9.62864305326134i</v>
      </c>
      <c r="E1998" t="str">
        <f t="shared" si="574"/>
        <v>162.472234660447+1.25408199328817i</v>
      </c>
      <c r="F1998" t="str">
        <f t="shared" si="575"/>
        <v>2.90990701253233-90.2875766844018i</v>
      </c>
      <c r="G1998" t="str">
        <f t="shared" si="576"/>
        <v>0.999999004306778-0.000997843790598167i</v>
      </c>
      <c r="H1998" t="str">
        <f t="shared" si="577"/>
        <v>484.596164961731+38.8795355714661i</v>
      </c>
      <c r="I1998" t="str">
        <f t="shared" si="578"/>
        <v>33.3140342001845-295.463791099506i</v>
      </c>
      <c r="K1998" t="str">
        <f t="shared" si="579"/>
        <v>0.010251878379188-0.00182036113680677i</v>
      </c>
      <c r="L1998" t="str">
        <f t="shared" si="580"/>
        <v>0.00025-0.284300672579412i</v>
      </c>
      <c r="M1998" t="str">
        <f t="shared" si="581"/>
        <v>0.0025-0.0752560603886678i</v>
      </c>
      <c r="N1998">
        <f t="shared" si="582"/>
        <v>100.23452600246155</v>
      </c>
      <c r="O1998">
        <f t="shared" si="583"/>
        <v>24.770668690868387</v>
      </c>
      <c r="P1998" s="3">
        <f t="shared" si="584"/>
        <v>24.770668690868387</v>
      </c>
      <c r="Q1998" s="3">
        <f t="shared" si="585"/>
        <v>-79.76547399753845</v>
      </c>
      <c r="R1998">
        <f t="shared" si="586"/>
        <v>100.23452600246155</v>
      </c>
      <c r="S1998">
        <f t="shared" si="587"/>
        <v>1.6542909357834847</v>
      </c>
      <c r="T1998">
        <f t="shared" si="570"/>
        <v>24.770668690868387</v>
      </c>
    </row>
    <row r="1999" spans="1:20" x14ac:dyDescent="0.25">
      <c r="A1999">
        <f t="shared" si="571"/>
        <v>10433.714524220917</v>
      </c>
      <c r="B1999">
        <f t="shared" si="588"/>
        <v>1660.577241339462</v>
      </c>
      <c r="C1999" t="str">
        <f t="shared" si="572"/>
        <v>3.07663793797738-16.9825023194353i</v>
      </c>
      <c r="D1999" t="str">
        <f t="shared" si="573"/>
        <v>3.47810688172085-9.59225270987406i</v>
      </c>
      <c r="E1999" t="str">
        <f t="shared" si="574"/>
        <v>162.4722891288+1.25898824276753i</v>
      </c>
      <c r="F1999" t="str">
        <f t="shared" si="575"/>
        <v>2.90990699047045-89.9458047359421i</v>
      </c>
      <c r="G1999" t="str">
        <f t="shared" si="576"/>
        <v>0.999998996725139-0.0010016355894084i</v>
      </c>
      <c r="H1999" t="str">
        <f t="shared" si="577"/>
        <v>484.703990344362+39.0197128840143i</v>
      </c>
      <c r="I1999" t="str">
        <f t="shared" si="578"/>
        <v>33.3115574002953-294.405353169037i</v>
      </c>
      <c r="K1999" t="str">
        <f t="shared" si="579"/>
        <v>0.010249153622543-0.00182671548705654i</v>
      </c>
      <c r="L1999" t="str">
        <f t="shared" si="580"/>
        <v>0.00025-0.283224419784232i</v>
      </c>
      <c r="M1999" t="str">
        <f t="shared" si="581"/>
        <v>0.0025-0.0749711699428851i</v>
      </c>
      <c r="N1999">
        <f t="shared" si="582"/>
        <v>100.26862482337074</v>
      </c>
      <c r="O1999">
        <f t="shared" si="583"/>
        <v>24.740283488457596</v>
      </c>
      <c r="P1999" s="3">
        <f t="shared" si="584"/>
        <v>24.740283488457596</v>
      </c>
      <c r="Q1999" s="3">
        <f t="shared" si="585"/>
        <v>-79.731375176629257</v>
      </c>
      <c r="R1999">
        <f t="shared" si="586"/>
        <v>100.26862482337074</v>
      </c>
      <c r="S1999">
        <f t="shared" si="587"/>
        <v>1.6605772413394619</v>
      </c>
      <c r="T1999">
        <f t="shared" si="570"/>
        <v>24.740283488457596</v>
      </c>
    </row>
    <row r="2000" spans="1:20" x14ac:dyDescent="0.25">
      <c r="A2000">
        <f t="shared" si="571"/>
        <v>10473.362639412957</v>
      </c>
      <c r="B2000">
        <f t="shared" si="588"/>
        <v>1666.8874348565521</v>
      </c>
      <c r="C2000" t="str">
        <f t="shared" si="572"/>
        <v>3.07599474071823-16.9213975834825i</v>
      </c>
      <c r="D2000" t="str">
        <f t="shared" si="573"/>
        <v>3.47810674376101-9.5560003542575i</v>
      </c>
      <c r="E2000" t="str">
        <f t="shared" si="574"/>
        <v>162.4723445081+1.26391464033182i</v>
      </c>
      <c r="F2000" t="str">
        <f t="shared" si="575"/>
        <v>2.90990696824056-89.6053266880791i</v>
      </c>
      <c r="G2000" t="str">
        <f t="shared" si="576"/>
        <v>0.999998989085771-0.00100544179696719i</v>
      </c>
      <c r="H2000" t="str">
        <f t="shared" si="577"/>
        <v>484.812654328709+39.1603318268064i</v>
      </c>
      <c r="I2000" t="str">
        <f t="shared" si="578"/>
        <v>33.3090593697963-293.351163409146i</v>
      </c>
      <c r="K2000" t="str">
        <f t="shared" si="579"/>
        <v>0.0102464098237244-0.00183308789473179i</v>
      </c>
      <c r="L2000" t="str">
        <f t="shared" si="580"/>
        <v>0.00025-0.282152241267416i</v>
      </c>
      <c r="M2000" t="str">
        <f t="shared" si="581"/>
        <v>0.0025-0.0746873579825514i</v>
      </c>
      <c r="N2000">
        <f t="shared" si="582"/>
        <v>100.3028044777416</v>
      </c>
      <c r="O2000">
        <f t="shared" si="583"/>
        <v>24.709914743434943</v>
      </c>
      <c r="P2000" s="3">
        <f t="shared" si="584"/>
        <v>24.709914743434943</v>
      </c>
      <c r="Q2000" s="3">
        <f t="shared" si="585"/>
        <v>-79.697195522258397</v>
      </c>
      <c r="R2000">
        <f t="shared" si="586"/>
        <v>100.3028044777416</v>
      </c>
      <c r="S2000">
        <f t="shared" si="587"/>
        <v>1.6668874348565521</v>
      </c>
      <c r="T2000">
        <f t="shared" si="570"/>
        <v>24.709914743434943</v>
      </c>
    </row>
    <row r="2001" spans="1:20" x14ac:dyDescent="0.25">
      <c r="A2001">
        <f t="shared" si="571"/>
        <v>10513.161417442727</v>
      </c>
      <c r="B2001">
        <f t="shared" si="588"/>
        <v>1673.221607109007</v>
      </c>
      <c r="C2001" t="str">
        <f t="shared" si="572"/>
        <v>3.07534706476743-16.8605342904512i</v>
      </c>
      <c r="D2001" t="str">
        <f t="shared" si="573"/>
        <v>3.47810660475072-9.51988546490953i</v>
      </c>
      <c r="E2001" t="str">
        <f t="shared" si="574"/>
        <v>162.472400812376+1.26886127783021i</v>
      </c>
      <c r="F2001" t="str">
        <f t="shared" si="575"/>
        <v>2.90990694584144-89.2661376429241i</v>
      </c>
      <c r="G2001" t="str">
        <f t="shared" si="576"/>
        <v>0.999998981388233-0.00100926246802683i</v>
      </c>
      <c r="H2001" t="str">
        <f t="shared" si="577"/>
        <v>484.922163563895+39.3013929490795i</v>
      </c>
      <c r="I2001" t="str">
        <f t="shared" si="578"/>
        <v>33.3065399098152-292.30120680336i</v>
      </c>
      <c r="K2001" t="str">
        <f t="shared" si="579"/>
        <v>0.0102436468621867-0.0018394783652065i</v>
      </c>
      <c r="L2001" t="str">
        <f t="shared" si="580"/>
        <v>0.00025-0.281084121605316i</v>
      </c>
      <c r="M2001" t="str">
        <f t="shared" si="581"/>
        <v>0.0025-0.0744046204249364i</v>
      </c>
      <c r="N2001">
        <f t="shared" si="582"/>
        <v>100.33706481914166</v>
      </c>
      <c r="O2001">
        <f t="shared" si="583"/>
        <v>24.679562540886529</v>
      </c>
      <c r="P2001" s="3">
        <f t="shared" si="584"/>
        <v>24.679562540886529</v>
      </c>
      <c r="Q2001" s="3">
        <f t="shared" si="585"/>
        <v>-79.662935180858341</v>
      </c>
      <c r="R2001">
        <f t="shared" si="586"/>
        <v>100.33706481914166</v>
      </c>
      <c r="S2001">
        <f t="shared" si="587"/>
        <v>1.6732216071090069</v>
      </c>
      <c r="T2001">
        <f t="shared" si="570"/>
        <v>24.679562540886529</v>
      </c>
    </row>
    <row r="2002" spans="1:20" x14ac:dyDescent="0.25">
      <c r="A2002">
        <f t="shared" si="571"/>
        <v>10553.111430829011</v>
      </c>
      <c r="B2002">
        <f t="shared" si="588"/>
        <v>1679.5798492160213</v>
      </c>
      <c r="C2002" t="str">
        <f t="shared" si="572"/>
        <v>3.07469488201197-16.7999115441245i</v>
      </c>
      <c r="D2002" t="str">
        <f t="shared" si="573"/>
        <v>3.47810646468194-9.48390752230507i</v>
      </c>
      <c r="E2002" t="str">
        <f t="shared" si="574"/>
        <v>162.47245805586+1.27382824760184i</v>
      </c>
      <c r="F2002" t="str">
        <f t="shared" si="575"/>
        <v>2.90990692327174-88.9282327211267i</v>
      </c>
      <c r="G2002" t="str">
        <f t="shared" si="576"/>
        <v>0.999998973632083-0.00101309765754759i</v>
      </c>
      <c r="H2002" t="str">
        <f t="shared" si="577"/>
        <v>485.032524753578+39.4428967875351i</v>
      </c>
      <c r="I2002" t="str">
        <f t="shared" si="578"/>
        <v>33.303998819374-291.255468397763i</v>
      </c>
      <c r="K2002" t="str">
        <f t="shared" si="579"/>
        <v>0.0102408646168051-0.00184588690326595i</v>
      </c>
      <c r="L2002" t="str">
        <f t="shared" si="580"/>
        <v>0.00025-0.280020045432671i</v>
      </c>
      <c r="M2002" t="str">
        <f t="shared" si="581"/>
        <v>0.0025-0.074122953202766i</v>
      </c>
      <c r="N2002">
        <f t="shared" si="582"/>
        <v>100.37140569708407</v>
      </c>
      <c r="O2002">
        <f t="shared" si="583"/>
        <v>24.649226966052311</v>
      </c>
      <c r="P2002" s="3">
        <f t="shared" si="584"/>
        <v>24.649226966052311</v>
      </c>
      <c r="Q2002" s="3">
        <f t="shared" si="585"/>
        <v>-79.628594302915928</v>
      </c>
      <c r="R2002">
        <f t="shared" si="586"/>
        <v>100.37140569708407</v>
      </c>
      <c r="S2002">
        <f t="shared" si="587"/>
        <v>1.6795798492160214</v>
      </c>
      <c r="T2002">
        <f t="shared" si="570"/>
        <v>24.649226966052311</v>
      </c>
    </row>
    <row r="2003" spans="1:20" x14ac:dyDescent="0.25">
      <c r="A2003">
        <f t="shared" si="571"/>
        <v>10593.213254266162</v>
      </c>
      <c r="B2003">
        <f t="shared" si="588"/>
        <v>1685.9622526430423</v>
      </c>
      <c r="C2003" t="str">
        <f t="shared" si="572"/>
        <v>3.07403816420729-16.7395284515443i</v>
      </c>
      <c r="D2003" t="str">
        <f t="shared" si="573"/>
        <v>3.47810632354662-9.44806600888934i</v>
      </c>
      <c r="E2003" t="str">
        <f t="shared" si="574"/>
        <v>162.472516252991+1.27881564247835i</v>
      </c>
      <c r="F2003" t="str">
        <f t="shared" si="575"/>
        <v>2.90990690053017-88.5916070618118i</v>
      </c>
      <c r="G2003" t="str">
        <f t="shared" si="576"/>
        <v>0.999998965816874-0.0010169474206986i</v>
      </c>
      <c r="H2003" t="str">
        <f t="shared" si="577"/>
        <v>485.143744656429+39.5848438660902i</v>
      </c>
      <c r="I2003" t="str">
        <f t="shared" si="578"/>
        <v>33.3014358953663-290.213933300826i</v>
      </c>
      <c r="K2003" t="str">
        <f t="shared" si="579"/>
        <v>0.0102380629658754-0.00185231351309947i</v>
      </c>
      <c r="L2003" t="str">
        <f t="shared" si="580"/>
        <v>0.00025-0.27895999744239i</v>
      </c>
      <c r="M2003" t="str">
        <f t="shared" si="581"/>
        <v>0.0025-0.073842352264162i</v>
      </c>
      <c r="N2003">
        <f t="shared" si="582"/>
        <v>100.4058269569969</v>
      </c>
      <c r="O2003">
        <f t="shared" si="583"/>
        <v>24.618908104322696</v>
      </c>
      <c r="P2003" s="3">
        <f t="shared" si="584"/>
        <v>24.618908104322696</v>
      </c>
      <c r="Q2003" s="3">
        <f t="shared" si="585"/>
        <v>-79.594173043003096</v>
      </c>
      <c r="R2003">
        <f t="shared" si="586"/>
        <v>100.4058269569969</v>
      </c>
      <c r="S2003">
        <f t="shared" si="587"/>
        <v>1.6859622526430424</v>
      </c>
      <c r="T2003">
        <f t="shared" si="570"/>
        <v>24.618908104322696</v>
      </c>
    </row>
    <row r="2004" spans="1:20" x14ac:dyDescent="0.25">
      <c r="A2004">
        <f t="shared" si="571"/>
        <v>10633.467464632373</v>
      </c>
      <c r="B2004">
        <f t="shared" si="588"/>
        <v>1692.3689092030859</v>
      </c>
      <c r="C2004" t="str">
        <f t="shared" si="572"/>
        <v>3.07337688297758-16.6793841229966i</v>
      </c>
      <c r="D2004" t="str">
        <f t="shared" si="573"/>
        <v>3.47810618133666-9.41236040907018i</v>
      </c>
      <c r="E2004" t="str">
        <f t="shared" si="574"/>
        <v>162.47257541842+1.28382355578667i</v>
      </c>
      <c r="F2004" t="str">
        <f t="shared" si="575"/>
        <v>2.90990687761546-88.256255822507i</v>
      </c>
      <c r="G2004" t="str">
        <f t="shared" si="576"/>
        <v>0.999998957942157-0.00102081181285865i</v>
      </c>
      <c r="H2004" t="str">
        <f t="shared" si="577"/>
        <v>485.255830086594+39.7272346956177i</v>
      </c>
      <c r="I2004" t="str">
        <f t="shared" si="578"/>
        <v>33.2988509325257-289.176586683191i</v>
      </c>
      <c r="K2004" t="str">
        <f t="shared" si="579"/>
        <v>0.0102352417871144-0.00185875819829312i</v>
      </c>
      <c r="L2004" t="str">
        <f t="shared" si="580"/>
        <v>0.00025-0.277903962385327i</v>
      </c>
      <c r="M2004" t="str">
        <f t="shared" si="581"/>
        <v>0.0025-0.0735628135725865i</v>
      </c>
      <c r="N2004">
        <f t="shared" si="582"/>
        <v>100.44032844019389</v>
      </c>
      <c r="O2004">
        <f t="shared" si="583"/>
        <v>24.588606041234428</v>
      </c>
      <c r="P2004" s="3">
        <f t="shared" si="584"/>
        <v>24.588606041234428</v>
      </c>
      <c r="Q2004" s="3">
        <f t="shared" si="585"/>
        <v>-79.559671559806105</v>
      </c>
      <c r="R2004">
        <f t="shared" si="586"/>
        <v>100.44032844019389</v>
      </c>
      <c r="S2004">
        <f t="shared" si="587"/>
        <v>1.6923689092030858</v>
      </c>
      <c r="T2004">
        <f t="shared" si="570"/>
        <v>24.588606041234428</v>
      </c>
    </row>
    <row r="2005" spans="1:20" x14ac:dyDescent="0.25">
      <c r="A2005">
        <f t="shared" si="571"/>
        <v>10673.874640997976</v>
      </c>
      <c r="B2005">
        <f t="shared" si="588"/>
        <v>1698.7999110580577</v>
      </c>
      <c r="C2005" t="str">
        <f t="shared" si="572"/>
        <v>3.07271100981548-16.6194776719961i</v>
      </c>
      <c r="D2005" t="str">
        <f t="shared" si="573"/>
        <v>3.47810603804385-9.37679020921041i</v>
      </c>
      <c r="E2005" t="str">
        <f t="shared" si="574"/>
        <v>162.472635567007+1.28885208135252i</v>
      </c>
      <c r="F2005" t="str">
        <f t="shared" si="575"/>
        <v>2.90990685452626-87.9221741790715i</v>
      </c>
      <c r="G2005" t="str">
        <f t="shared" si="576"/>
        <v>0.999998950007478-0.00102469088961691i</v>
      </c>
      <c r="H2005" t="str">
        <f t="shared" si="577"/>
        <v>485.368787914195+39.8700697736998i</v>
      </c>
      <c r="I2005" t="str">
        <f t="shared" si="578"/>
        <v>33.2962437234052-288.143413777491i</v>
      </c>
      <c r="K2005" t="str">
        <f t="shared" si="579"/>
        <v>0.0102324009576595-0.0018652209618224i</v>
      </c>
      <c r="L2005" t="str">
        <f t="shared" si="580"/>
        <v>0.00025-0.27685192507006i</v>
      </c>
      <c r="M2005" t="str">
        <f t="shared" si="581"/>
        <v>0.0025-0.0732843331067806i</v>
      </c>
      <c r="N2005">
        <f t="shared" si="582"/>
        <v>100.4749099838439</v>
      </c>
      <c r="O2005">
        <f t="shared" si="583"/>
        <v>24.558320862465894</v>
      </c>
      <c r="P2005" s="3">
        <f t="shared" si="584"/>
        <v>24.558320862465894</v>
      </c>
      <c r="Q2005" s="3">
        <f t="shared" si="585"/>
        <v>-79.525090016156099</v>
      </c>
      <c r="R2005">
        <f t="shared" si="586"/>
        <v>100.4749099838439</v>
      </c>
      <c r="S2005">
        <f t="shared" si="587"/>
        <v>1.6987999110580576</v>
      </c>
      <c r="T2005">
        <f t="shared" si="570"/>
        <v>24.558320862465894</v>
      </c>
    </row>
    <row r="2006" spans="1:20" x14ac:dyDescent="0.25">
      <c r="A2006">
        <f t="shared" si="571"/>
        <v>10714.435364633768</v>
      </c>
      <c r="B2006">
        <f t="shared" si="588"/>
        <v>1705.2553507200782</v>
      </c>
      <c r="C2006" t="str">
        <f t="shared" si="572"/>
        <v>3.07204051608267-16.5598082152728i</v>
      </c>
      <c r="D2006" t="str">
        <f t="shared" si="573"/>
        <v>3.47810589365997-9.34135489762071i</v>
      </c>
      <c r="E2006" t="str">
        <f t="shared" si="574"/>
        <v>162.472696713833+1.29390131350256i</v>
      </c>
      <c r="F2006" t="str">
        <f t="shared" si="575"/>
        <v>2.90990683126125-87.5893573256287i</v>
      </c>
      <c r="G2006" t="str">
        <f t="shared" si="576"/>
        <v>0.999998942012382-0.0010285847067738i</v>
      </c>
      <c r="H2006" t="str">
        <f t="shared" si="577"/>
        <v>485.482625065799+40.0133495843578i</v>
      </c>
      <c r="I2006" t="str">
        <f t="shared" si="578"/>
        <v>33.2936140583456-287.114399878144i</v>
      </c>
      <c r="K2006" t="str">
        <f t="shared" si="579"/>
        <v>0.0102295403540693-0.00187170180604477i</v>
      </c>
      <c r="L2006" t="str">
        <f t="shared" si="580"/>
        <v>0.00025-0.275803870362682i</v>
      </c>
      <c r="M2006" t="str">
        <f t="shared" si="581"/>
        <v>0.0025-0.0730069068607099i</v>
      </c>
      <c r="N2006">
        <f t="shared" si="582"/>
        <v>100.509571420942</v>
      </c>
      <c r="O2006">
        <f t="shared" si="583"/>
        <v>24.528052653833488</v>
      </c>
      <c r="P2006" s="3">
        <f t="shared" si="584"/>
        <v>24.528052653833488</v>
      </c>
      <c r="Q2006" s="3">
        <f t="shared" si="585"/>
        <v>-79.490428579058005</v>
      </c>
      <c r="R2006">
        <f t="shared" si="586"/>
        <v>100.509571420942</v>
      </c>
      <c r="S2006">
        <f t="shared" si="587"/>
        <v>1.7052553507200783</v>
      </c>
      <c r="T2006">
        <f t="shared" si="570"/>
        <v>24.528052653833488</v>
      </c>
    </row>
    <row r="2007" spans="1:20" x14ac:dyDescent="0.25">
      <c r="A2007">
        <f t="shared" si="571"/>
        <v>10755.150219019375</v>
      </c>
      <c r="B2007">
        <f t="shared" si="588"/>
        <v>1711.7353210528145</v>
      </c>
      <c r="C2007" t="str">
        <f t="shared" si="572"/>
        <v>3.0713653730096-16.500374872757i</v>
      </c>
      <c r="D2007" t="str">
        <f t="shared" si="573"/>
        <v>3.4781057481767-9.30605396455219i</v>
      </c>
      <c r="E2007" t="str">
        <f t="shared" si="574"/>
        <v>162.472758874194+1.29897134706814i</v>
      </c>
      <c r="F2007" t="str">
        <f t="shared" si="575"/>
        <v>2.90990680781908-87.2578004744967i</v>
      </c>
      <c r="G2007" t="str">
        <f t="shared" si="576"/>
        <v>0.999998933956407-0.0010324933203418i</v>
      </c>
      <c r="H2007" t="str">
        <f t="shared" si="577"/>
        <v>485.59734852491+40.1570745977928i</v>
      </c>
      <c r="I2007" t="str">
        <f t="shared" si="578"/>
        <v>33.2909617254513-286.089530341172i</v>
      </c>
      <c r="K2007" t="str">
        <f t="shared" si="579"/>
        <v>0.0102266598523238-0.00187820073269233i</v>
      </c>
      <c r="L2007" t="str">
        <f t="shared" si="580"/>
        <v>0.00025-0.274759783186573i</v>
      </c>
      <c r="M2007" t="str">
        <f t="shared" si="581"/>
        <v>0.0025-0.0727305308435044i</v>
      </c>
      <c r="N2007">
        <f t="shared" si="582"/>
        <v>100.54431258027874</v>
      </c>
      <c r="O2007">
        <f t="shared" si="583"/>
        <v>24.497801501286975</v>
      </c>
      <c r="P2007" s="3">
        <f t="shared" si="584"/>
        <v>24.497801501286975</v>
      </c>
      <c r="Q2007" s="3">
        <f t="shared" si="585"/>
        <v>-79.455687419721258</v>
      </c>
      <c r="R2007">
        <f t="shared" si="586"/>
        <v>100.54431258027874</v>
      </c>
      <c r="S2007">
        <f t="shared" si="587"/>
        <v>1.7117353210528146</v>
      </c>
      <c r="T2007">
        <f t="shared" si="570"/>
        <v>24.497801501286975</v>
      </c>
    </row>
    <row r="2008" spans="1:20" x14ac:dyDescent="0.25">
      <c r="A2008">
        <f t="shared" si="571"/>
        <v>10796.019789851649</v>
      </c>
      <c r="B2008">
        <f t="shared" si="588"/>
        <v>1718.2399152728151</v>
      </c>
      <c r="C2008" t="str">
        <f t="shared" si="572"/>
        <v>3.07068555169566-16.4411767675652i</v>
      </c>
      <c r="D2008" t="str">
        <f t="shared" si="573"/>
        <v>3.47810560158569-9.27088690218907i</v>
      </c>
      <c r="E2008" t="str">
        <f t="shared" si="574"/>
        <v>162.47282206361+1.30406227738741i</v>
      </c>
      <c r="F2008" t="str">
        <f t="shared" si="575"/>
        <v>2.90990678419845-86.9274988561193i</v>
      </c>
      <c r="G2008" t="str">
        <f t="shared" si="576"/>
        <v>0.999998925839091-0.00103641678654617i</v>
      </c>
      <c r="H2008" t="str">
        <f t="shared" si="577"/>
        <v>485.712965332471+40.3012452701181i</v>
      </c>
      <c r="I2008" t="str">
        <f t="shared" si="578"/>
        <v>33.288286510564-285.068790584005i</v>
      </c>
      <c r="K2008" t="str">
        <f t="shared" si="579"/>
        <v>0.0102237593278244-0.00188471774286428i</v>
      </c>
      <c r="L2008" t="str">
        <f t="shared" si="580"/>
        <v>0.00025-0.273719648522188i</v>
      </c>
      <c r="M2008" t="str">
        <f t="shared" si="581"/>
        <v>0.0025-0.0724552010794031i</v>
      </c>
      <c r="N2008">
        <f t="shared" si="582"/>
        <v>100.57913328641045</v>
      </c>
      <c r="O2008">
        <f t="shared" si="583"/>
        <v>24.467567490905267</v>
      </c>
      <c r="P2008" s="3">
        <f t="shared" si="584"/>
        <v>24.467567490905267</v>
      </c>
      <c r="Q2008" s="3">
        <f t="shared" si="585"/>
        <v>-79.420866713589547</v>
      </c>
      <c r="R2008">
        <f t="shared" si="586"/>
        <v>100.57913328641045</v>
      </c>
      <c r="S2008">
        <f t="shared" si="587"/>
        <v>1.7182399152728152</v>
      </c>
      <c r="T2008">
        <f t="shared" si="570"/>
        <v>24.467567490905267</v>
      </c>
    </row>
    <row r="2009" spans="1:20" x14ac:dyDescent="0.25">
      <c r="A2009">
        <f t="shared" si="571"/>
        <v>10837.044665053085</v>
      </c>
      <c r="B2009">
        <f t="shared" si="588"/>
        <v>1724.7692269508518</v>
      </c>
      <c r="C2009" t="str">
        <f t="shared" si="572"/>
        <v>3.07000102310946-16.3822130259848i</v>
      </c>
      <c r="D2009" t="str">
        <f t="shared" si="573"/>
        <v>3.47810545387843-9.2358532046411i</v>
      </c>
      <c r="E2009" t="str">
        <f t="shared" si="574"/>
        <v>162.472886297826+1.30917420030901i</v>
      </c>
      <c r="F2009" t="str">
        <f t="shared" si="575"/>
        <v>2.90990676039791-86.5984477189951i</v>
      </c>
      <c r="G2009" t="str">
        <f t="shared" si="576"/>
        <v>0.999998917659966-0.00104035516182584i</v>
      </c>
      <c r="H2009" t="str">
        <f t="shared" si="577"/>
        <v>485.829482587357+40.4458620430809i</v>
      </c>
      <c r="I2009" t="str">
        <f t="shared" si="578"/>
        <v>33.2855881972308-284.052166085286i</v>
      </c>
      <c r="K2009" t="str">
        <f t="shared" si="579"/>
        <v>0.0102208386553945-0.00189125283701931i</v>
      </c>
      <c r="L2009" t="str">
        <f t="shared" si="580"/>
        <v>0.00025-0.272683451406843i</v>
      </c>
      <c r="M2009" t="str">
        <f t="shared" si="581"/>
        <v>0.0025-0.0721809136076934i</v>
      </c>
      <c r="N2009">
        <f t="shared" si="582"/>
        <v>100.61403335963061</v>
      </c>
      <c r="O2009">
        <f t="shared" si="583"/>
        <v>24.437350708891515</v>
      </c>
      <c r="P2009" s="3">
        <f t="shared" si="584"/>
        <v>24.437350708891515</v>
      </c>
      <c r="Q2009" s="3">
        <f t="shared" si="585"/>
        <v>-79.385966640369389</v>
      </c>
      <c r="R2009">
        <f t="shared" si="586"/>
        <v>100.61403335963061</v>
      </c>
      <c r="S2009">
        <f t="shared" si="587"/>
        <v>1.7247692269508519</v>
      </c>
      <c r="T2009">
        <f t="shared" si="570"/>
        <v>24.437350708891515</v>
      </c>
    </row>
    <row r="2010" spans="1:20" x14ac:dyDescent="0.25">
      <c r="A2010">
        <f t="shared" si="571"/>
        <v>10878.225434780288</v>
      </c>
      <c r="B2010">
        <f t="shared" si="588"/>
        <v>1731.3233500132651</v>
      </c>
      <c r="C2010" t="str">
        <f t="shared" si="572"/>
        <v>3.06931175808889-16.3234827774613i</v>
      </c>
      <c r="D2010" t="str">
        <f t="shared" si="573"/>
        <v>3.47810530504651-9.20095236793691i</v>
      </c>
      <c r="E2010" t="str">
        <f t="shared" si="574"/>
        <v>162.472951592814+1.3143072121945i</v>
      </c>
      <c r="F2010" t="str">
        <f t="shared" si="575"/>
        <v>2.90990673641617-86.2706423296146i</v>
      </c>
      <c r="G2010" t="str">
        <f t="shared" si="576"/>
        <v>0.999998909418562-0.0010443085028342i</v>
      </c>
      <c r="H2010" t="str">
        <f t="shared" si="577"/>
        <v>485.946907446883+40.59092534379i</v>
      </c>
      <c r="I2010" t="str">
        <f t="shared" si="578"/>
        <v>33.2828665666813-283.039642384698i</v>
      </c>
      <c r="K2010" t="str">
        <f t="shared" si="579"/>
        <v>0.0102178977092797-0.0018978060149681i</v>
      </c>
      <c r="L2010" t="str">
        <f t="shared" si="580"/>
        <v>0.00025-0.271651176934491i</v>
      </c>
      <c r="M2010" t="str">
        <f t="shared" si="581"/>
        <v>0.0025-0.0719076644826596i</v>
      </c>
      <c r="N2010">
        <f t="shared" si="582"/>
        <v>100.6490126159391</v>
      </c>
      <c r="O2010">
        <f t="shared" si="583"/>
        <v>24.407151241569348</v>
      </c>
      <c r="P2010" s="3">
        <f t="shared" si="584"/>
        <v>24.407151241569348</v>
      </c>
      <c r="Q2010" s="3">
        <f t="shared" si="585"/>
        <v>-79.3509873840609</v>
      </c>
      <c r="R2010">
        <f t="shared" si="586"/>
        <v>100.6490126159391</v>
      </c>
      <c r="S2010">
        <f t="shared" si="587"/>
        <v>1.7313233500132652</v>
      </c>
      <c r="T2010">
        <f t="shared" si="570"/>
        <v>24.407151241569348</v>
      </c>
    </row>
    <row r="2011" spans="1:20" x14ac:dyDescent="0.25">
      <c r="A2011">
        <f t="shared" si="571"/>
        <v>10919.562691432453</v>
      </c>
      <c r="B2011">
        <f t="shared" si="588"/>
        <v>1737.9023787433155</v>
      </c>
      <c r="C2011" t="str">
        <f t="shared" si="572"/>
        <v>3.06861772734133-16.2649851545826i</v>
      </c>
      <c r="D2011" t="str">
        <f t="shared" si="573"/>
        <v>3.47810515508131-9.16618389001609i</v>
      </c>
      <c r="E2011" t="str">
        <f t="shared" si="574"/>
        <v>162.473017964779+1.31946140992175i</v>
      </c>
      <c r="F2011" t="str">
        <f t="shared" si="575"/>
        <v>2.90990671225181-85.9440779723866i</v>
      </c>
      <c r="G2011" t="str">
        <f t="shared" si="576"/>
        <v>0.999998901114404-0.0010482768664399i</v>
      </c>
      <c r="H2011" t="str">
        <f t="shared" si="577"/>
        <v>486.065247127304+40.7364355844295i</v>
      </c>
      <c r="I2011" t="str">
        <f t="shared" si="578"/>
        <v>33.2801213977939-282.031205082758i</v>
      </c>
      <c r="K2011" t="str">
        <f t="shared" si="579"/>
        <v>0.0102149363631485-0.0019043772758656i</v>
      </c>
      <c r="L2011" t="str">
        <f t="shared" si="580"/>
        <v>0.00025-0.270622810255521i</v>
      </c>
      <c r="M2011" t="str">
        <f t="shared" si="581"/>
        <v>0.0025-0.0716354497735204i</v>
      </c>
      <c r="N2011">
        <f t="shared" si="582"/>
        <v>100.68407086701369</v>
      </c>
      <c r="O2011">
        <f t="shared" si="583"/>
        <v>24.37696917537756</v>
      </c>
      <c r="P2011" s="3">
        <f t="shared" si="584"/>
        <v>24.37696917537756</v>
      </c>
      <c r="Q2011" s="3">
        <f t="shared" si="585"/>
        <v>-79.315929132986312</v>
      </c>
      <c r="R2011">
        <f t="shared" si="586"/>
        <v>100.68407086701369</v>
      </c>
      <c r="S2011">
        <f t="shared" si="587"/>
        <v>1.7379023787433154</v>
      </c>
      <c r="T2011">
        <f t="shared" si="570"/>
        <v>24.37696917537756</v>
      </c>
    </row>
    <row r="2012" spans="1:20" x14ac:dyDescent="0.25">
      <c r="A2012">
        <f t="shared" si="571"/>
        <v>10961.057029659894</v>
      </c>
      <c r="B2012">
        <f t="shared" si="588"/>
        <v>1744.50640778254</v>
      </c>
      <c r="C2012" t="str">
        <f t="shared" si="572"/>
        <v>3.0679189014438-16.206719293066i</v>
      </c>
      <c r="D2012" t="str">
        <f t="shared" si="573"/>
        <v>3.47810500397425-9.13154727072244i</v>
      </c>
      <c r="E2012" t="str">
        <f t="shared" si="574"/>
        <v>162.473085430159+1.32463689088756i</v>
      </c>
      <c r="F2012" t="str">
        <f t="shared" si="575"/>
        <v>2.90990668790347-85.6187499495739i</v>
      </c>
      <c r="G2012" t="str">
        <f t="shared" si="576"/>
        <v>0.999998892747015-0.00105226030972769i</v>
      </c>
      <c r="H2012" t="str">
        <f t="shared" si="577"/>
        <v>486.184508904332+40.8823931619774i</v>
      </c>
      <c r="I2012" t="str">
        <f t="shared" si="578"/>
        <v>33.2773524670718-281.026839840642i</v>
      </c>
      <c r="K2012" t="str">
        <f t="shared" si="579"/>
        <v>0.0102119544900927-0.00191096661820341i</v>
      </c>
      <c r="L2012" t="str">
        <f t="shared" si="580"/>
        <v>0.00025-0.26959833657653i</v>
      </c>
      <c r="M2012" t="str">
        <f t="shared" si="581"/>
        <v>0.0025-0.0713642655643756i</v>
      </c>
      <c r="N2012">
        <f t="shared" si="582"/>
        <v>100.71920792017981</v>
      </c>
      <c r="O2012">
        <f t="shared" si="583"/>
        <v>24.346804596866079</v>
      </c>
      <c r="P2012" s="3">
        <f t="shared" si="584"/>
        <v>24.346804596866079</v>
      </c>
      <c r="Q2012" s="3">
        <f t="shared" si="585"/>
        <v>-79.280792079820188</v>
      </c>
      <c r="R2012">
        <f t="shared" si="586"/>
        <v>100.71920792017981</v>
      </c>
      <c r="S2012">
        <f t="shared" si="587"/>
        <v>1.7445064077825401</v>
      </c>
      <c r="T2012">
        <f t="shared" si="570"/>
        <v>24.346804596866079</v>
      </c>
    </row>
    <row r="2013" spans="1:20" x14ac:dyDescent="0.25">
      <c r="A2013">
        <f t="shared" si="571"/>
        <v>11002.709046372604</v>
      </c>
      <c r="B2013">
        <f t="shared" si="588"/>
        <v>1751.1355321321137</v>
      </c>
      <c r="C2013" t="str">
        <f t="shared" si="572"/>
        <v>3.06721525084314-16.1486843317424i</v>
      </c>
      <c r="D2013" t="str">
        <f t="shared" si="573"/>
        <v>3.47810485171659-9.09704201179643i</v>
      </c>
      <c r="E2013" t="str">
        <f t="shared" si="574"/>
        <v>162.473154005629+1.32983375301102i</v>
      </c>
      <c r="F2013" t="str">
        <f t="shared" si="575"/>
        <v>2.90990666336973-85.2946535812229i</v>
      </c>
      <c r="G2013" t="str">
        <f t="shared" si="576"/>
        <v>0.999998884315913-0.00105625888999922i</v>
      </c>
      <c r="H2013" t="str">
        <f t="shared" si="577"/>
        <v>486.304700113658+41.0287984579074i</v>
      </c>
      <c r="I2013" t="str">
        <f t="shared" si="578"/>
        <v>33.2745595486075-280.026532379993i</v>
      </c>
      <c r="K2013" t="str">
        <f t="shared" si="579"/>
        <v>0.0102089519626279-0.00191757403980188i</v>
      </c>
      <c r="L2013" t="str">
        <f t="shared" si="580"/>
        <v>0.00025-0.268577741160121i</v>
      </c>
      <c r="M2013" t="str">
        <f t="shared" si="581"/>
        <v>0.0025-0.0710941079541499i</v>
      </c>
      <c r="N2013">
        <f t="shared" si="582"/>
        <v>100.75442357838226</v>
      </c>
      <c r="O2013">
        <f t="shared" si="583"/>
        <v>24.316657592690447</v>
      </c>
      <c r="P2013" s="3">
        <f t="shared" si="584"/>
        <v>24.316657592690447</v>
      </c>
      <c r="Q2013" s="3">
        <f t="shared" si="585"/>
        <v>-79.245576421617741</v>
      </c>
      <c r="R2013">
        <f t="shared" si="586"/>
        <v>100.75442357838226</v>
      </c>
      <c r="S2013">
        <f t="shared" si="587"/>
        <v>1.7511355321321136</v>
      </c>
      <c r="T2013">
        <f t="shared" si="570"/>
        <v>24.316657592690447</v>
      </c>
    </row>
    <row r="2014" spans="1:20" x14ac:dyDescent="0.25">
      <c r="A2014">
        <f t="shared" si="571"/>
        <v>11044.519340748819</v>
      </c>
      <c r="B2014">
        <f t="shared" si="588"/>
        <v>1757.7898471542157</v>
      </c>
      <c r="C2014" t="str">
        <f t="shared" si="572"/>
        <v>3.06650674585631-16.0908794125435i</v>
      </c>
      <c r="D2014" t="str">
        <f t="shared" si="573"/>
        <v>3.4781046982996-9.06266761686827i</v>
      </c>
      <c r="E2014" t="str">
        <f t="shared" si="574"/>
        <v>162.473223708106+1.33505209473638i</v>
      </c>
      <c r="F2014" t="str">
        <f t="shared" si="575"/>
        <v>2.90990663864917-84.9717842050988i</v>
      </c>
      <c r="G2014" t="str">
        <f t="shared" si="576"/>
        <v>0.999998875820613-0.00106027266477388i</v>
      </c>
      <c r="H2014" t="str">
        <f t="shared" si="577"/>
        <v>486.425828151465+41.175651837902i</v>
      </c>
      <c r="I2014" t="str">
        <f t="shared" si="578"/>
        <v>33.2717424140593-279.030268482739i</v>
      </c>
      <c r="K2014" t="str">
        <f t="shared" si="579"/>
        <v>0.0102059286526943-0.00192419953780248i</v>
      </c>
      <c r="L2014" t="str">
        <f t="shared" si="580"/>
        <v>0.00025-0.267561009324687i</v>
      </c>
      <c r="M2014" t="str">
        <f t="shared" si="581"/>
        <v>0.0025-0.0708249730565348i</v>
      </c>
      <c r="N2014">
        <f t="shared" si="582"/>
        <v>100.78971764015544</v>
      </c>
      <c r="O2014">
        <f t="shared" si="583"/>
        <v>24.286528249607674</v>
      </c>
      <c r="P2014" s="3">
        <f t="shared" si="584"/>
        <v>24.286528249607674</v>
      </c>
      <c r="Q2014" s="3">
        <f t="shared" si="585"/>
        <v>-79.210282359844555</v>
      </c>
      <c r="R2014">
        <f t="shared" si="586"/>
        <v>100.78971764015544</v>
      </c>
      <c r="S2014">
        <f t="shared" si="587"/>
        <v>1.7577898471542157</v>
      </c>
      <c r="T2014">
        <f t="shared" si="570"/>
        <v>24.286528249607674</v>
      </c>
    </row>
    <row r="2015" spans="1:20" x14ac:dyDescent="0.25">
      <c r="A2015">
        <f t="shared" si="571"/>
        <v>11086.488514243665</v>
      </c>
      <c r="B2015">
        <f t="shared" si="588"/>
        <v>1764.4694485734019</v>
      </c>
      <c r="C2015" t="str">
        <f t="shared" si="572"/>
        <v>3.06579335667042-16.0333036804869i</v>
      </c>
      <c r="D2015" t="str">
        <f t="shared" si="573"/>
        <v>3.47810454371441-9.02842359145064i</v>
      </c>
      <c r="E2015" t="str">
        <f t="shared" si="574"/>
        <v>162.473294554751+1.34029201503617i</v>
      </c>
      <c r="F2015" t="str">
        <f t="shared" si="575"/>
        <v>2.90990661374036-84.6501371766166i</v>
      </c>
      <c r="G2015" t="str">
        <f t="shared" si="576"/>
        <v>0.999998867260626-0.00106430169178959i</v>
      </c>
      <c r="H2015" t="str">
        <f t="shared" si="577"/>
        <v>486.547900474969+41.3229536515482i</v>
      </c>
      <c r="I2015" t="str">
        <f t="shared" si="578"/>
        <v>33.268900832618-278.038033990912i</v>
      </c>
      <c r="K2015" t="str">
        <f t="shared" si="579"/>
        <v>0.0102028844316572-0.00193084310865983i</v>
      </c>
      <c r="L2015" t="str">
        <f t="shared" si="580"/>
        <v>0.00025-0.266548126444199i</v>
      </c>
      <c r="M2015" t="str">
        <f t="shared" si="581"/>
        <v>0.0025-0.0705568569999351i</v>
      </c>
      <c r="N2015">
        <f t="shared" si="582"/>
        <v>100.8250898995942</v>
      </c>
      <c r="O2015">
        <f t="shared" si="583"/>
        <v>24.256416654470986</v>
      </c>
      <c r="P2015" s="3">
        <f t="shared" si="584"/>
        <v>24.256416654470986</v>
      </c>
      <c r="Q2015" s="3">
        <f t="shared" si="585"/>
        <v>-79.174910100405796</v>
      </c>
      <c r="R2015">
        <f t="shared" si="586"/>
        <v>100.8250898995942</v>
      </c>
      <c r="S2015">
        <f t="shared" si="587"/>
        <v>1.7644694485734018</v>
      </c>
      <c r="T2015">
        <f t="shared" si="570"/>
        <v>24.256416654470986</v>
      </c>
    </row>
    <row r="2016" spans="1:20" x14ac:dyDescent="0.25">
      <c r="A2016">
        <f t="shared" si="571"/>
        <v>11128.617170597792</v>
      </c>
      <c r="B2016">
        <f t="shared" si="588"/>
        <v>1771.1744324779809</v>
      </c>
      <c r="C2016" t="str">
        <f t="shared" si="572"/>
        <v>3.06507505334331-15.9759562836626i</v>
      </c>
      <c r="D2016" t="str">
        <f t="shared" si="573"/>
        <v>3.47810438795219-8.99430944293178i</v>
      </c>
      <c r="E2016" t="str">
        <f t="shared" si="574"/>
        <v>162.473366562973+1.34555361341387i</v>
      </c>
      <c r="F2016" t="str">
        <f t="shared" si="575"/>
        <v>2.90990658864191-84.329707868777i</v>
      </c>
      <c r="G2016" t="str">
        <f t="shared" si="576"/>
        <v>0.99999885863546-0.00106834602900372i</v>
      </c>
      <c r="H2016" t="str">
        <f t="shared" si="577"/>
        <v>486.670924602941+41.4707042320295i</v>
      </c>
      <c r="I2016" t="str">
        <f t="shared" si="578"/>
        <v>33.2660345709754-277.049814806467i</v>
      </c>
      <c r="K2016" t="str">
        <f t="shared" si="579"/>
        <v>0.0101998191703079-0.00193750474813378i</v>
      </c>
      <c r="L2016" t="str">
        <f t="shared" si="580"/>
        <v>0.00025-0.265539077947997i</v>
      </c>
      <c r="M2016" t="str">
        <f t="shared" si="581"/>
        <v>0.0025-0.070289755927411i</v>
      </c>
      <c r="N2016">
        <f t="shared" si="582"/>
        <v>100.86054014632555</v>
      </c>
      <c r="O2016">
        <f t="shared" si="583"/>
        <v>24.226322894225206</v>
      </c>
      <c r="P2016" s="3">
        <f t="shared" si="584"/>
        <v>24.226322894225206</v>
      </c>
      <c r="Q2016" s="3">
        <f t="shared" si="585"/>
        <v>-79.139459853674452</v>
      </c>
      <c r="R2016">
        <f t="shared" si="586"/>
        <v>100.86054014632555</v>
      </c>
      <c r="S2016">
        <f t="shared" si="587"/>
        <v>1.7711744324779808</v>
      </c>
      <c r="T2016">
        <f t="shared" si="570"/>
        <v>24.226322894225206</v>
      </c>
    </row>
    <row r="2017" spans="1:20" x14ac:dyDescent="0.25">
      <c r="A2017">
        <f t="shared" si="571"/>
        <v>11170.905915846062</v>
      </c>
      <c r="B2017">
        <f t="shared" si="588"/>
        <v>1777.9048953213971</v>
      </c>
      <c r="C2017" t="str">
        <f t="shared" si="572"/>
        <v>3.06435180580326-15.9188363732179i</v>
      </c>
      <c r="D2017" t="str">
        <f t="shared" si="573"/>
        <v>3.47810423100391-8.96032468056806i</v>
      </c>
      <c r="E2017" t="str">
        <f t="shared" si="574"/>
        <v>162.47343975043+1.35083698990745i</v>
      </c>
      <c r="F2017" t="str">
        <f t="shared" si="575"/>
        <v>2.90990656335235-84.0104916720959i</v>
      </c>
      <c r="G2017" t="str">
        <f t="shared" si="576"/>
        <v>0.999998849944618-0.00107240573459381i</v>
      </c>
      <c r="H2017" t="str">
        <f t="shared" si="577"/>
        <v>486.794908116248+41.6189038958261i</v>
      </c>
      <c r="I2017" t="str">
        <f t="shared" si="578"/>
        <v>33.2631433932974-276.065596891092i</v>
      </c>
      <c r="K2017" t="str">
        <f t="shared" si="579"/>
        <v>0.0101967327388645-0.00194418445128159i</v>
      </c>
      <c r="L2017" t="str">
        <f t="shared" si="580"/>
        <v>0.00025-0.264533849320579i</v>
      </c>
      <c r="M2017" t="str">
        <f t="shared" si="581"/>
        <v>0.0025-0.0700236659966238i</v>
      </c>
      <c r="N2017">
        <f t="shared" si="582"/>
        <v>100.89606816547877</v>
      </c>
      <c r="O2017">
        <f t="shared" si="583"/>
        <v>24.196247055901129</v>
      </c>
      <c r="P2017" s="3">
        <f t="shared" si="584"/>
        <v>24.196247055901129</v>
      </c>
      <c r="Q2017" s="3">
        <f t="shared" si="585"/>
        <v>-79.103931834521234</v>
      </c>
      <c r="R2017">
        <f t="shared" si="586"/>
        <v>100.89606816547877</v>
      </c>
      <c r="S2017">
        <f t="shared" si="587"/>
        <v>1.7779048953213972</v>
      </c>
      <c r="T2017">
        <f t="shared" si="570"/>
        <v>24.196247055901129</v>
      </c>
    </row>
    <row r="2018" spans="1:20" x14ac:dyDescent="0.25">
      <c r="A2018">
        <f t="shared" si="571"/>
        <v>11213.355358326278</v>
      </c>
      <c r="B2018">
        <f t="shared" si="588"/>
        <v>1784.6609339236186</v>
      </c>
      <c r="C2018" t="str">
        <f t="shared" si="572"/>
        <v>3.06362358385006-15.8619431033446i</v>
      </c>
      <c r="D2018" t="str">
        <f t="shared" si="573"/>
        <v>3.4781040728606-8.92646881547725i</v>
      </c>
      <c r="E2018" t="str">
        <f t="shared" si="574"/>
        <v>162.473514135037+1.35614224509225i</v>
      </c>
      <c r="F2018" t="str">
        <f t="shared" si="575"/>
        <v>2.90990653787022-83.6924839945417i</v>
      </c>
      <c r="G2018" t="str">
        <f t="shared" si="576"/>
        <v>0.9999988411876-0.0010764808669585i</v>
      </c>
      <c r="H2018" t="str">
        <f t="shared" si="577"/>
        <v>486.919858658383+41.7675529423867i</v>
      </c>
      <c r="I2018" t="str">
        <f t="shared" si="578"/>
        <v>33.2602270611857-275.085366266031i</v>
      </c>
      <c r="K2018" t="str">
        <f t="shared" si="579"/>
        <v>0.010193625006973-0.00195088221244973i</v>
      </c>
      <c r="L2018" t="str">
        <f t="shared" si="580"/>
        <v>0.00025-0.263532426101394i</v>
      </c>
      <c r="M2018" t="str">
        <f t="shared" si="581"/>
        <v>0.0025-0.0697585833797807i</v>
      </c>
      <c r="N2018">
        <f t="shared" si="582"/>
        <v>100.93167373765858</v>
      </c>
      <c r="O2018">
        <f t="shared" si="583"/>
        <v>24.166189226611145</v>
      </c>
      <c r="P2018" s="3">
        <f t="shared" si="584"/>
        <v>24.166189226611145</v>
      </c>
      <c r="Q2018" s="3">
        <f t="shared" si="585"/>
        <v>-79.068326262341415</v>
      </c>
      <c r="R2018">
        <f t="shared" si="586"/>
        <v>100.93167373765858</v>
      </c>
      <c r="S2018">
        <f t="shared" si="587"/>
        <v>1.7846609339236186</v>
      </c>
      <c r="T2018">
        <f t="shared" si="570"/>
        <v>24.166189226611145</v>
      </c>
    </row>
    <row r="2019" spans="1:20" x14ac:dyDescent="0.25">
      <c r="A2019">
        <f t="shared" si="571"/>
        <v>11255.966108687919</v>
      </c>
      <c r="B2019">
        <f t="shared" si="588"/>
        <v>1791.4426454725283</v>
      </c>
      <c r="C2019" t="str">
        <f t="shared" si="572"/>
        <v>3.06289035715442-15.8052756312638i</v>
      </c>
      <c r="D2019" t="str">
        <f t="shared" si="573"/>
        <v>3.47810391351313-8.8927413606313i</v>
      </c>
      <c r="E2019" t="str">
        <f t="shared" si="574"/>
        <v>162.473589734963+1.36146948008409i</v>
      </c>
      <c r="F2019" t="str">
        <f t="shared" si="575"/>
        <v>2.90990651219406-83.3756802614671i</v>
      </c>
      <c r="G2019" t="str">
        <f t="shared" si="576"/>
        <v>0.999998832363903-0.0010805714847183i</v>
      </c>
      <c r="H2019" t="str">
        <f t="shared" si="577"/>
        <v>487.045783936038+41.9166516538219i</v>
      </c>
      <c r="I2019" t="str">
        <f t="shared" si="578"/>
        <v>33.2572853336531-274.109109011915i</v>
      </c>
      <c r="K2019" t="str">
        <f t="shared" si="579"/>
        <v>0.0101904958437078-0.00195759802526597i</v>
      </c>
      <c r="L2019" t="str">
        <f t="shared" si="580"/>
        <v>0.00025-0.262534793884632i</v>
      </c>
      <c r="M2019" t="str">
        <f t="shared" si="581"/>
        <v>0.0025-0.0694945042635792i</v>
      </c>
      <c r="N2019">
        <f t="shared" si="582"/>
        <v>100.96735663891455</v>
      </c>
      <c r="O2019">
        <f t="shared" si="583"/>
        <v>24.136149493543336</v>
      </c>
      <c r="P2019" s="3">
        <f t="shared" si="584"/>
        <v>24.136149493543336</v>
      </c>
      <c r="Q2019" s="3">
        <f t="shared" si="585"/>
        <v>-79.032643361085448</v>
      </c>
      <c r="R2019">
        <f t="shared" si="586"/>
        <v>100.96735663891455</v>
      </c>
      <c r="S2019">
        <f t="shared" si="587"/>
        <v>1.7914426454725283</v>
      </c>
      <c r="T2019">
        <f t="shared" si="570"/>
        <v>24.136149493543336</v>
      </c>
    </row>
    <row r="2020" spans="1:20" x14ac:dyDescent="0.25">
      <c r="A2020">
        <f t="shared" si="571"/>
        <v>11298.738779900932</v>
      </c>
      <c r="B2020">
        <f t="shared" si="588"/>
        <v>1798.2501275253239</v>
      </c>
      <c r="C2020" t="str">
        <f t="shared" si="572"/>
        <v>3.06215209525889-15.7488331172126i</v>
      </c>
      <c r="D2020" t="str">
        <f t="shared" si="573"/>
        <v>3.47810375295233-8.85914183084934i</v>
      </c>
      <c r="E2020" t="str">
        <f t="shared" si="574"/>
        <v>162.473666568641+1.36681879654229i</v>
      </c>
      <c r="F2020" t="str">
        <f t="shared" si="575"/>
        <v>2.9099064863224-83.0600759155437i</v>
      </c>
      <c r="G2020" t="str">
        <f t="shared" si="576"/>
        <v>0.999998823473019-0.00108467764671647i</v>
      </c>
      <c r="H2020" t="str">
        <f t="shared" si="577"/>
        <v>487.172691719637+42.0662002945726i</v>
      </c>
      <c r="I2020" t="str">
        <f t="shared" si="578"/>
        <v>33.2543179670871-273.136811268572i</v>
      </c>
      <c r="K2020" t="str">
        <f t="shared" si="579"/>
        <v>0.0101873451175731-0.00196433188263119i</v>
      </c>
      <c r="L2020" t="str">
        <f t="shared" si="580"/>
        <v>0.00025-0.261540938319019i</v>
      </c>
      <c r="M2020" t="str">
        <f t="shared" si="581"/>
        <v>0.0025-0.069231424849152i</v>
      </c>
      <c r="N2020">
        <f t="shared" si="582"/>
        <v>101.00311664071417</v>
      </c>
      <c r="O2020">
        <f t="shared" si="583"/>
        <v>24.10612794395665</v>
      </c>
      <c r="P2020" s="3">
        <f t="shared" si="584"/>
        <v>24.10612794395665</v>
      </c>
      <c r="Q2020" s="3">
        <f t="shared" si="585"/>
        <v>-78.996883359285832</v>
      </c>
      <c r="R2020">
        <f t="shared" si="586"/>
        <v>101.00311664071417</v>
      </c>
      <c r="S2020">
        <f t="shared" si="587"/>
        <v>1.798250127525324</v>
      </c>
      <c r="T2020">
        <f t="shared" si="570"/>
        <v>24.10612794395665</v>
      </c>
    </row>
    <row r="2021" spans="1:20" x14ac:dyDescent="0.25">
      <c r="A2021">
        <f t="shared" si="571"/>
        <v>11341.673987264556</v>
      </c>
      <c r="B2021">
        <f t="shared" si="588"/>
        <v>1805.0834780099201</v>
      </c>
      <c r="C2021" t="str">
        <f t="shared" si="572"/>
        <v>3.06140876757803-15.6926147244301i</v>
      </c>
      <c r="D2021" t="str">
        <f t="shared" si="573"/>
        <v>3.47810359116893-8.82566974279072i</v>
      </c>
      <c r="E2021" t="str">
        <f t="shared" si="574"/>
        <v>162.473744654769+1.37219029667263i</v>
      </c>
      <c r="F2021" t="str">
        <f t="shared" si="575"/>
        <v>2.9099064602537-82.7456664166966i</v>
      </c>
      <c r="G2021" t="str">
        <f t="shared" si="576"/>
        <v>0.999998814514435-0.00108879941201988i</v>
      </c>
      <c r="H2021" t="str">
        <f t="shared" si="577"/>
        <v>487.300589843894+42.2161991110787i</v>
      </c>
      <c r="I2021" t="str">
        <f t="shared" si="578"/>
        <v>33.2513247152156-272.168459234849i</v>
      </c>
      <c r="K2021" t="str">
        <f t="shared" si="579"/>
        <v>0.010184172696504-0.0019710837767112i</v>
      </c>
      <c r="L2021" t="str">
        <f t="shared" si="580"/>
        <v>0.00025-0.26055084510761i</v>
      </c>
      <c r="M2021" t="str">
        <f t="shared" si="581"/>
        <v>0.0025-0.0689693413520146i</v>
      </c>
      <c r="N2021">
        <f t="shared" si="582"/>
        <v>101.03895350991435</v>
      </c>
      <c r="O2021">
        <f t="shared" si="583"/>
        <v>24.07612466517552</v>
      </c>
      <c r="P2021" s="3">
        <f t="shared" si="584"/>
        <v>24.07612466517552</v>
      </c>
      <c r="Q2021" s="3">
        <f t="shared" si="585"/>
        <v>-78.96104649008565</v>
      </c>
      <c r="R2021">
        <f t="shared" si="586"/>
        <v>101.03895350991435</v>
      </c>
      <c r="S2021">
        <f t="shared" si="587"/>
        <v>1.8050834780099201</v>
      </c>
      <c r="T2021">
        <f t="shared" si="570"/>
        <v>24.07612466517552</v>
      </c>
    </row>
    <row r="2022" spans="1:20" x14ac:dyDescent="0.25">
      <c r="A2022">
        <f t="shared" si="571"/>
        <v>11384.772348416162</v>
      </c>
      <c r="B2022">
        <f t="shared" si="588"/>
        <v>1811.9427952263579</v>
      </c>
      <c r="C2022" t="str">
        <f t="shared" si="572"/>
        <v>3.0606603433986-15.6366196191434i</v>
      </c>
      <c r="D2022" t="str">
        <f t="shared" si="573"/>
        <v>3.47810342815368-8.7923246149483i</v>
      </c>
      <c r="E2022" t="str">
        <f t="shared" si="574"/>
        <v>162.47382401231+1.37758408323119i</v>
      </c>
      <c r="F2022" t="str">
        <f t="shared" si="575"/>
        <v>2.90990643398654-82.4324472420407i</v>
      </c>
      <c r="G2022" t="str">
        <f t="shared" si="576"/>
        <v>0.999998805487637-0.00109293683991982i</v>
      </c>
      <c r="H2022" t="str">
        <f t="shared" si="577"/>
        <v>487.429486208385+42.3666483314522i</v>
      </c>
      <c r="I2022" t="str">
        <f t="shared" si="578"/>
        <v>33.2483053290796-271.204039168453i</v>
      </c>
      <c r="K2022" t="str">
        <f t="shared" si="579"/>
        <v>0.0101809784478674-0.00197785369892862i</v>
      </c>
      <c r="L2022" t="str">
        <f t="shared" si="580"/>
        <v>0.00025-0.259564500007582i</v>
      </c>
      <c r="M2022" t="str">
        <f t="shared" si="581"/>
        <v>0.0025-0.0687082500020071i</v>
      </c>
      <c r="N2022">
        <f t="shared" si="582"/>
        <v>101.07486700873275</v>
      </c>
      <c r="O2022">
        <f t="shared" si="583"/>
        <v>24.046139744584352</v>
      </c>
      <c r="P2022" s="3">
        <f t="shared" si="584"/>
        <v>24.046139744584352</v>
      </c>
      <c r="Q2022" s="3">
        <f t="shared" si="585"/>
        <v>-78.925132991267247</v>
      </c>
      <c r="R2022">
        <f t="shared" si="586"/>
        <v>101.07486700873275</v>
      </c>
      <c r="S2022">
        <f t="shared" si="587"/>
        <v>1.811942795226358</v>
      </c>
      <c r="T2022">
        <f t="shared" si="570"/>
        <v>24.046139744584352</v>
      </c>
    </row>
    <row r="2023" spans="1:20" x14ac:dyDescent="0.25">
      <c r="A2023">
        <f t="shared" si="571"/>
        <v>11428.034483340143</v>
      </c>
      <c r="B2023">
        <f t="shared" si="588"/>
        <v>1818.828177848218</v>
      </c>
      <c r="C2023" t="str">
        <f t="shared" si="572"/>
        <v>3.05990679188004-15.5808469705536i</v>
      </c>
      <c r="D2023" t="str">
        <f t="shared" si="573"/>
        <v>3.4781032638972-8.75910596764114i</v>
      </c>
      <c r="E2023" t="str">
        <f t="shared" si="574"/>
        <v>162.473904660504+1.38300025952621i</v>
      </c>
      <c r="F2023" t="str">
        <f t="shared" si="575"/>
        <v>2.90990640751938-82.1204138858131i</v>
      </c>
      <c r="G2023" t="str">
        <f t="shared" si="576"/>
        <v>0.999998796392105-0.00109708998993289i</v>
      </c>
      <c r="H2023" t="str">
        <f t="shared" si="577"/>
        <v>487.559388778117+42.5175481651297i</v>
      </c>
      <c r="I2023" t="str">
        <f t="shared" si="578"/>
        <v>33.245259556994-270.243537385761i</v>
      </c>
      <c r="K2023" t="str">
        <f t="shared" si="579"/>
        <v>0.0101777622384634-0.00198464163995453i</v>
      </c>
      <c r="L2023" t="str">
        <f t="shared" si="580"/>
        <v>0.00025-0.258581888830028i</v>
      </c>
      <c r="M2023" t="str">
        <f t="shared" si="581"/>
        <v>0.0025-0.0684481470432428i</v>
      </c>
      <c r="N2023">
        <f t="shared" si="582"/>
        <v>101.11085689472048</v>
      </c>
      <c r="O2023">
        <f t="shared" si="583"/>
        <v>24.016173269622033</v>
      </c>
      <c r="P2023" s="3">
        <f t="shared" si="584"/>
        <v>24.016173269622033</v>
      </c>
      <c r="Q2023" s="3">
        <f t="shared" si="585"/>
        <v>-78.889143105279516</v>
      </c>
      <c r="R2023">
        <f t="shared" si="586"/>
        <v>101.11085689472048</v>
      </c>
      <c r="S2023">
        <f t="shared" si="587"/>
        <v>1.818828177848218</v>
      </c>
      <c r="T2023">
        <f t="shared" si="570"/>
        <v>24.016173269622033</v>
      </c>
    </row>
    <row r="2024" spans="1:20" x14ac:dyDescent="0.25">
      <c r="A2024">
        <f t="shared" si="571"/>
        <v>11471.461014376837</v>
      </c>
      <c r="B2024">
        <f t="shared" si="588"/>
        <v>1825.7397249240414</v>
      </c>
      <c r="C2024" t="str">
        <f t="shared" si="572"/>
        <v>3.05914808205488-15.5252959508218i</v>
      </c>
      <c r="D2024" t="str">
        <f t="shared" si="573"/>
        <v>3.47810309838999-8.72601332300765i</v>
      </c>
      <c r="E2024" t="str">
        <f t="shared" si="574"/>
        <v>162.47398661886+1.3884389294226i</v>
      </c>
      <c r="F2024" t="str">
        <f t="shared" si="575"/>
        <v>2.90990638085067-81.809561859308i</v>
      </c>
      <c r="G2024" t="str">
        <f t="shared" si="576"/>
        <v>0.999998787227316-0.00110125892180182i</v>
      </c>
      <c r="H2024" t="str">
        <f t="shared" si="577"/>
        <v>487.690305584084+42.6688988025268i</v>
      </c>
      <c r="I2024" t="str">
        <f t="shared" si="578"/>
        <v>33.2421871445132-269.286940261643i</v>
      </c>
      <c r="K2024" t="str">
        <f t="shared" si="579"/>
        <v>0.0101745239345268-0.00199144758970016i</v>
      </c>
      <c r="L2024" t="str">
        <f t="shared" si="580"/>
        <v>0.00025-0.257602997439757i</v>
      </c>
      <c r="M2024" t="str">
        <f t="shared" si="581"/>
        <v>0.0025-0.0681890287340535i</v>
      </c>
      <c r="N2024">
        <f t="shared" si="582"/>
        <v>101.14692292073472</v>
      </c>
      <c r="O2024">
        <f t="shared" si="583"/>
        <v>23.986225327776253</v>
      </c>
      <c r="P2024" s="3">
        <f t="shared" si="584"/>
        <v>23.986225327776253</v>
      </c>
      <c r="Q2024" s="3">
        <f t="shared" si="585"/>
        <v>-78.853077079265276</v>
      </c>
      <c r="R2024">
        <f t="shared" si="586"/>
        <v>101.14692292073472</v>
      </c>
      <c r="S2024">
        <f t="shared" si="587"/>
        <v>1.8257397249240415</v>
      </c>
      <c r="T2024">
        <f t="shared" si="570"/>
        <v>23.986225327776253</v>
      </c>
    </row>
    <row r="2025" spans="1:20" x14ac:dyDescent="0.25">
      <c r="A2025">
        <f t="shared" si="571"/>
        <v>11515.052566231469</v>
      </c>
      <c r="B2025">
        <f t="shared" si="588"/>
        <v>1832.6775358787529</v>
      </c>
      <c r="C2025" t="str">
        <f t="shared" si="572"/>
        <v>3.05838418282908-15.4699657350562i</v>
      </c>
      <c r="D2025" t="str">
        <f t="shared" si="573"/>
        <v>3.47810293162253-8.69304620499897i</v>
      </c>
      <c r="E2025" t="str">
        <f t="shared" si="574"/>
        <v>162.474069907174+1.393900197344i</v>
      </c>
      <c r="F2025" t="str">
        <f t="shared" si="575"/>
        <v>2.90990635397887-81.4998866908148i</v>
      </c>
      <c r="G2025" t="str">
        <f t="shared" si="576"/>
        <v>0.999998777992743-0.00110544369549635i</v>
      </c>
      <c r="H2025" t="str">
        <f t="shared" si="577"/>
        <v>487.822244723862+42.8207004146934i</v>
      </c>
      <c r="I2025" t="str">
        <f t="shared" si="578"/>
        <v>33.2390878344008-268.334234229299i</v>
      </c>
      <c r="K2025" t="str">
        <f t="shared" si="579"/>
        <v>0.0101712634017282-0.00199827153730859i</v>
      </c>
      <c r="L2025" t="str">
        <f t="shared" si="580"/>
        <v>0.00025-0.256627811755087i</v>
      </c>
      <c r="M2025" t="str">
        <f t="shared" si="581"/>
        <v>0.0025-0.0679308913469349i</v>
      </c>
      <c r="N2025">
        <f t="shared" si="582"/>
        <v>101.18306483491017</v>
      </c>
      <c r="O2025">
        <f t="shared" si="583"/>
        <v>23.956296006578356</v>
      </c>
      <c r="P2025" s="3">
        <f t="shared" si="584"/>
        <v>23.956296006578356</v>
      </c>
      <c r="Q2025" s="3">
        <f t="shared" si="585"/>
        <v>-78.816935165089831</v>
      </c>
      <c r="R2025">
        <f t="shared" si="586"/>
        <v>101.18306483491017</v>
      </c>
      <c r="S2025">
        <f t="shared" si="587"/>
        <v>1.8326775358787528</v>
      </c>
      <c r="T2025">
        <f t="shared" si="570"/>
        <v>23.956296006578356</v>
      </c>
    </row>
    <row r="2026" spans="1:20" x14ac:dyDescent="0.25">
      <c r="A2026">
        <f t="shared" si="571"/>
        <v>11558.809765983149</v>
      </c>
      <c r="B2026">
        <f t="shared" si="588"/>
        <v>1839.6417105150922</v>
      </c>
      <c r="C2026" t="str">
        <f t="shared" si="572"/>
        <v>3.05761506298231-15.414855501297i</v>
      </c>
      <c r="D2026" t="str">
        <f t="shared" si="573"/>
        <v>3.47810276358529-8.66020413937213i</v>
      </c>
      <c r="E2026" t="str">
        <f t="shared" si="574"/>
        <v>162.474154545519+1.39938416827671i</v>
      </c>
      <c r="F2026" t="str">
        <f t="shared" si="575"/>
        <v>2.9099063269025-81.1913839255538i</v>
      </c>
      <c r="G2026" t="str">
        <f t="shared" si="576"/>
        <v>0.999998768687853-0.0011096443712141i</v>
      </c>
      <c r="H2026" t="str">
        <f t="shared" si="577"/>
        <v>487.955214362203+42.9729531529514i</v>
      </c>
      <c r="I2026" t="str">
        <f t="shared" si="578"/>
        <v>33.235961366592-267.385405780101i</v>
      </c>
      <c r="K2026" t="str">
        <f t="shared" si="579"/>
        <v>0.0101679805051753-0.00200511347114626i</v>
      </c>
      <c r="L2026" t="str">
        <f t="shared" si="580"/>
        <v>0.00025-0.255656317747646i</v>
      </c>
      <c r="M2026" t="str">
        <f t="shared" si="581"/>
        <v>0.0025-0.0676737311684944i</v>
      </c>
      <c r="N2026">
        <f t="shared" si="582"/>
        <v>101.21928238063231</v>
      </c>
      <c r="O2026">
        <f t="shared" si="583"/>
        <v>23.926385393596888</v>
      </c>
      <c r="P2026" s="3">
        <f t="shared" si="584"/>
        <v>23.926385393596888</v>
      </c>
      <c r="Q2026" s="3">
        <f t="shared" si="585"/>
        <v>-78.780717619367692</v>
      </c>
      <c r="R2026">
        <f t="shared" si="586"/>
        <v>101.21928238063231</v>
      </c>
      <c r="S2026">
        <f t="shared" si="587"/>
        <v>1.8396417105150922</v>
      </c>
      <c r="T2026">
        <f t="shared" si="570"/>
        <v>23.926385393596888</v>
      </c>
    </row>
    <row r="2027" spans="1:20" x14ac:dyDescent="0.25">
      <c r="A2027">
        <f t="shared" si="571"/>
        <v>11602.733243093886</v>
      </c>
      <c r="B2027">
        <f t="shared" si="588"/>
        <v>1846.6323490150496</v>
      </c>
      <c r="C2027" t="str">
        <f t="shared" si="572"/>
        <v>3.0568406911687-15.3599644305035i</v>
      </c>
      <c r="D2027" t="str">
        <f t="shared" si="573"/>
        <v>3.47810259426852-8.6274866536827i</v>
      </c>
      <c r="E2027" t="str">
        <f t="shared" si="574"/>
        <v>162.474240554256+1.40489094777235i</v>
      </c>
      <c r="F2027" t="str">
        <f t="shared" si="575"/>
        <v>2.90990629961992-80.8840491256069i</v>
      </c>
      <c r="G2027" t="str">
        <f t="shared" si="576"/>
        <v>0.999998759312113-0.00111386100938143i</v>
      </c>
      <c r="H2027" t="str">
        <f t="shared" si="577"/>
        <v>488.089222731587+43.1256571485312i</v>
      </c>
      <c r="I2027" t="str">
        <f t="shared" si="578"/>
        <v>33.2328074781543-266.44044146338i</v>
      </c>
      <c r="K2027" t="str">
        <f t="shared" si="579"/>
        <v>0.0101646751094152-0.00201197337879455i</v>
      </c>
      <c r="L2027" t="str">
        <f t="shared" si="580"/>
        <v>0.00025-0.254688501442166i</v>
      </c>
      <c r="M2027" t="str">
        <f t="shared" si="581"/>
        <v>0.0025-0.067417544499397i</v>
      </c>
      <c r="N2027">
        <f t="shared" si="582"/>
        <v>101.25557529651081</v>
      </c>
      <c r="O2027">
        <f t="shared" si="583"/>
        <v>23.896493576432295</v>
      </c>
      <c r="P2027" s="3">
        <f t="shared" si="584"/>
        <v>23.896493576432295</v>
      </c>
      <c r="Q2027" s="3">
        <f t="shared" si="585"/>
        <v>-78.744424703489187</v>
      </c>
      <c r="R2027">
        <f t="shared" si="586"/>
        <v>101.25557529651081</v>
      </c>
      <c r="S2027">
        <f t="shared" si="587"/>
        <v>1.8466323490150496</v>
      </c>
      <c r="T2027">
        <f t="shared" si="570"/>
        <v>23.896493576432295</v>
      </c>
    </row>
    <row r="2028" spans="1:20" x14ac:dyDescent="0.25">
      <c r="A2028">
        <f t="shared" si="571"/>
        <v>11646.823629417642</v>
      </c>
      <c r="B2028">
        <f t="shared" si="588"/>
        <v>1853.6495519413068</v>
      </c>
      <c r="C2028" t="str">
        <f t="shared" si="572"/>
        <v>3.05606103591687-15.3052917065404i</v>
      </c>
      <c r="D2028" t="str">
        <f t="shared" si="573"/>
        <v>3.47810242366255-8.59489327727878i</v>
      </c>
      <c r="E2028" t="str">
        <f t="shared" si="574"/>
        <v>162.47432795404+1.41042064195115i</v>
      </c>
      <c r="F2028" t="str">
        <f t="shared" si="575"/>
        <v>2.90990627212964-80.5778778698619i</v>
      </c>
      <c r="G2028" t="str">
        <f t="shared" si="576"/>
        <v>0.999998749864981-0.00111809367065429i</v>
      </c>
      <c r="H2028" t="str">
        <f t="shared" si="577"/>
        <v>488.224278132868+43.2788125122117i</v>
      </c>
      <c r="I2028" t="str">
        <f t="shared" si="578"/>
        <v>33.2296259032597-265.499327886311i</v>
      </c>
      <c r="K2028" t="str">
        <f t="shared" si="579"/>
        <v>0.0101613470784349-0.00201885124704127i</v>
      </c>
      <c r="L2028" t="str">
        <f t="shared" si="580"/>
        <v>0.00025-0.253724348916284i</v>
      </c>
      <c r="M2028" t="str">
        <f t="shared" si="581"/>
        <v>0.0025-0.0671623276543106i</v>
      </c>
      <c r="N2028">
        <f t="shared" si="582"/>
        <v>101.29194331635105</v>
      </c>
      <c r="O2028">
        <f t="shared" si="583"/>
        <v>23.866620642711013</v>
      </c>
      <c r="P2028" s="3">
        <f t="shared" si="584"/>
        <v>23.866620642711013</v>
      </c>
      <c r="Q2028" s="3">
        <f t="shared" si="585"/>
        <v>-78.708056683648948</v>
      </c>
      <c r="R2028">
        <f t="shared" si="586"/>
        <v>101.29194331635105</v>
      </c>
      <c r="S2028">
        <f t="shared" si="587"/>
        <v>1.8536495519413068</v>
      </c>
      <c r="T2028">
        <f t="shared" ref="T2028:T2091" si="589">P2028</f>
        <v>23.866620642711013</v>
      </c>
    </row>
    <row r="2029" spans="1:20" x14ac:dyDescent="0.25">
      <c r="A2029">
        <f t="shared" ref="A2029:A2092" si="590">2*PI()*B2029</f>
        <v>11691.08155920943</v>
      </c>
      <c r="B2029">
        <f t="shared" si="588"/>
        <v>1860.6934202386838</v>
      </c>
      <c r="C2029" t="str">
        <f t="shared" ref="C2029:C2092" si="591">IMPRODUCT(D2029,E2029,$C$40,,K2029,$C$41)</f>
        <v>3.05527606563081-15.2508365161638i</v>
      </c>
      <c r="D2029" t="str">
        <f t="shared" ref="D2029:D2092" si="592">IMDIV(IMPRODUCT($C$37,$C$38,COMPLEX(1,A2029/$C$38)),IMSUM(-1*A2029*A2029/$C$39,COMPLEX(0,1*A2029)))</f>
        <v>3.4781022517575-8.5624235412935i</v>
      </c>
      <c r="E2029" t="str">
        <f t="shared" ref="E2029:E2092" si="593">IMDIV(IMPRODUCT(IMSUM(F2029,G2029),$C$29,H2029),IMSUM(1,I2029))</f>
        <v>162.474416765817+1.41597335750544i</v>
      </c>
      <c r="F2029" t="str">
        <f t="shared" ref="F2029:F2092" si="594">IMDIV(IMPRODUCT($C$14,$C$15,COMPLEX(1,A2029/$C$15)),IMSUM(-1*A2029*A2029/$C$16,COMPLEX(0,A2029)))</f>
        <v>2.90990624443001-80.2728657539409i</v>
      </c>
      <c r="G2029" t="str">
        <f t="shared" ref="G2029:G2092" si="595">IMDIV(1,COMPLEX(1,A2029*$C$9*$C$10))</f>
        <v>0.999998740345915-0.00112234241591912i</v>
      </c>
      <c r="H2029" t="str">
        <f t="shared" ref="H2029:H2092" si="596">IMDIV($C$3,IMSUM(K2029,COMPLEX(0,$C$28*A2029)))</f>
        <v>488.360388935825+43.432419333935i</v>
      </c>
      <c r="I2029" t="str">
        <f t="shared" ref="I2029:I2092" si="597">IMPRODUCT(F2029,$C$29,H2029,$C$31)</f>
        <v>33.2264163731377-264.562051713695i</v>
      </c>
      <c r="K2029" t="str">
        <f t="shared" ref="K2029:K2092" si="598">IF($C$26&lt;=0,IMDIV(1,IMSUM(IMDIV(1,L2029),1/$C$18)),IMDIV(1,IMSUM(IMDIV(1,L2029),1/$C$18,IMDIV(1,M2029))))</f>
        <v>0.0101579962756641-0.00202574706187207i</v>
      </c>
      <c r="L2029" t="str">
        <f t="shared" ref="L2029:L2092" si="599">IMSUM($C$21/$C$22,IMDIV(1,COMPLEX(0,$C$20*$C$22*A2029)))</f>
        <v>0.00025-0.252763846300343i</v>
      </c>
      <c r="M2029" t="str">
        <f t="shared" ref="M2029:M2092" si="600">IMSUM($C$25/$C$26,IMDIV(1,COMPLEX(0,$C$24*$C$26*A2029)))</f>
        <v>0.0025-0.0669080769618556i</v>
      </c>
      <c r="N2029">
        <f t="shared" ref="N2029:N2092" si="601">ABS(R2029)</f>
        <v>101.32838616912908</v>
      </c>
      <c r="O2029">
        <f t="shared" ref="O2029:O2092" si="602">ABS(P2029)</f>
        <v>23.836766680079361</v>
      </c>
      <c r="P2029" s="3">
        <f t="shared" ref="P2029:P2092" si="603">20*LOG10(IMABS(C2029))</f>
        <v>23.836766680079361</v>
      </c>
      <c r="Q2029" s="3">
        <f t="shared" ref="Q2029:Q2092" si="604">IMARGUMENT(C2029)*180/PI()</f>
        <v>-78.671613830870925</v>
      </c>
      <c r="R2029">
        <f t="shared" ref="R2029:R2092" si="605">IF(Q2029&lt;0,Q2029+180,Q2029-180)</f>
        <v>101.32838616912908</v>
      </c>
      <c r="S2029">
        <f t="shared" ref="S2029:S2092" si="606">B2029/1000</f>
        <v>1.8606934202386838</v>
      </c>
      <c r="T2029">
        <f t="shared" si="589"/>
        <v>23.836766680079361</v>
      </c>
    </row>
    <row r="2030" spans="1:20" x14ac:dyDescent="0.25">
      <c r="A2030">
        <f t="shared" si="590"/>
        <v>11735.507669134426</v>
      </c>
      <c r="B2030">
        <f t="shared" ref="B2030:B2093" si="607">B2029*(1+B$42)</f>
        <v>1867.7640552355908</v>
      </c>
      <c r="C2030" t="str">
        <f t="shared" si="591"/>
        <v>3.05448574858995-15.1965980490074i</v>
      </c>
      <c r="D2030" t="str">
        <f t="shared" si="592"/>
        <v>3.47810207854351-8.53007697863878i</v>
      </c>
      <c r="E2030" t="str">
        <f t="shared" si="593"/>
        <v>162.474507010832+1.42154920170258i</v>
      </c>
      <c r="F2030" t="str">
        <f t="shared" si="594"/>
        <v>2.90990621651946-79.9690083901431i</v>
      </c>
      <c r="G2030" t="str">
        <f t="shared" si="595"/>
        <v>0.999998730754366-0.00112660730629368i</v>
      </c>
      <c r="H2030" t="str">
        <f t="shared" si="596"/>
        <v>488.49756357981+43.586477682439i</v>
      </c>
      <c r="I2030" t="str">
        <f t="shared" si="597"/>
        <v>33.2231786160482-263.628599667831i</v>
      </c>
      <c r="K2030" t="str">
        <f t="shared" si="598"/>
        <v>0.010154622563976-0.00203266080846186i</v>
      </c>
      <c r="L2030" t="str">
        <f t="shared" si="599"/>
        <v>0.00025-0.25180697977719i</v>
      </c>
      <c r="M2030" t="str">
        <f t="shared" si="600"/>
        <v>0.0025-0.0666547887645499i</v>
      </c>
      <c r="N2030">
        <f t="shared" si="601"/>
        <v>101.3649035789638</v>
      </c>
      <c r="O2030">
        <f t="shared" si="602"/>
        <v>23.806931776197409</v>
      </c>
      <c r="P2030" s="3">
        <f t="shared" si="603"/>
        <v>23.806931776197409</v>
      </c>
      <c r="Q2030" s="3">
        <f t="shared" si="604"/>
        <v>-78.635096421036195</v>
      </c>
      <c r="R2030">
        <f t="shared" si="605"/>
        <v>101.3649035789638</v>
      </c>
      <c r="S2030">
        <f t="shared" si="606"/>
        <v>1.8677640552355907</v>
      </c>
      <c r="T2030">
        <f t="shared" si="589"/>
        <v>23.806931776197409</v>
      </c>
    </row>
    <row r="2031" spans="1:20" x14ac:dyDescent="0.25">
      <c r="A2031">
        <f t="shared" si="590"/>
        <v>11780.102598277137</v>
      </c>
      <c r="B2031">
        <f t="shared" si="607"/>
        <v>1874.8615586454862</v>
      </c>
      <c r="C2031" t="str">
        <f t="shared" si="591"/>
        <v>3.05369005295023-15.1425754975698i</v>
      </c>
      <c r="D2031" t="str">
        <f t="shared" si="592"/>
        <v>3.47810190401062-8.4978531239984i</v>
      </c>
      <c r="E2031" t="str">
        <f t="shared" si="593"/>
        <v>162.474598710636+1.42714828238793i</v>
      </c>
      <c r="F2031" t="str">
        <f t="shared" si="594"/>
        <v>2.90990618839641-79.666301407378i</v>
      </c>
      <c r="G2031" t="str">
        <f t="shared" si="595"/>
        <v>0.999998721089784-0.00113088840312803i</v>
      </c>
      <c r="H2031" t="str">
        <f t="shared" si="596"/>
        <v>488.635810574325+43.7409876048561i</v>
      </c>
      <c r="I2031" t="str">
        <f t="shared" si="597"/>
        <v>33.2199123572331-262.698958528318i</v>
      </c>
      <c r="K2031" t="str">
        <f t="shared" si="598"/>
        <v>0.01015122580569-0.0020395924711661i</v>
      </c>
      <c r="L2031" t="str">
        <f t="shared" si="599"/>
        <v>0.00025-0.250853735581978i</v>
      </c>
      <c r="M2031" t="str">
        <f t="shared" si="600"/>
        <v>0.0025-0.0664024594187588i</v>
      </c>
      <c r="N2031">
        <f t="shared" si="601"/>
        <v>101.40149526509205</v>
      </c>
      <c r="O2031">
        <f t="shared" si="602"/>
        <v>23.777116018733405</v>
      </c>
      <c r="P2031" s="3">
        <f t="shared" si="603"/>
        <v>23.777116018733405</v>
      </c>
      <c r="Q2031" s="3">
        <f t="shared" si="604"/>
        <v>-78.598504734907948</v>
      </c>
      <c r="R2031">
        <f t="shared" si="605"/>
        <v>101.40149526509205</v>
      </c>
      <c r="S2031">
        <f t="shared" si="606"/>
        <v>1.8748615586454862</v>
      </c>
      <c r="T2031">
        <f t="shared" si="589"/>
        <v>23.777116018733405</v>
      </c>
    </row>
    <row r="2032" spans="1:20" x14ac:dyDescent="0.25">
      <c r="A2032">
        <f t="shared" si="590"/>
        <v>11824.86698815059</v>
      </c>
      <c r="B2032">
        <f t="shared" si="607"/>
        <v>1881.9860325683392</v>
      </c>
      <c r="C2032" t="str">
        <f t="shared" si="591"/>
        <v>3.05288894674378-15.0887680571995i</v>
      </c>
      <c r="D2032" t="str">
        <f t="shared" si="592"/>
        <v>3.47810172814876-8.46575151382125i</v>
      </c>
      <c r="E2032" t="str">
        <f t="shared" si="593"/>
        <v>162.474691887082+1.43277070798883i</v>
      </c>
      <c r="F2032" t="str">
        <f t="shared" si="594"/>
        <v>2.90990616005919-79.3647404511037i</v>
      </c>
      <c r="G2032" t="str">
        <f t="shared" si="595"/>
        <v>0.999998711351612-0.00113518576800526i</v>
      </c>
      <c r="H2032" t="str">
        <f t="shared" si="596"/>
        <v>488.775138499681+43.8959491263405i</v>
      </c>
      <c r="I2032" t="str">
        <f t="shared" si="597"/>
        <v>33.2166173188896-261.773115131923i</v>
      </c>
      <c r="K2032" t="str">
        <f t="shared" si="598"/>
        <v>0.0101478058625727-0.00204654203351219i</v>
      </c>
      <c r="L2032" t="str">
        <f t="shared" si="599"/>
        <v>0.00025-0.24990410000197i</v>
      </c>
      <c r="M2032" t="str">
        <f t="shared" si="600"/>
        <v>0.0025-0.0661510852946393i</v>
      </c>
      <c r="N2032">
        <f t="shared" si="601"/>
        <v>101.43816094184048</v>
      </c>
      <c r="O2032">
        <f t="shared" si="602"/>
        <v>23.747319495356727</v>
      </c>
      <c r="P2032" s="3">
        <f t="shared" si="603"/>
        <v>23.747319495356727</v>
      </c>
      <c r="Q2032" s="3">
        <f t="shared" si="604"/>
        <v>-78.561839058159521</v>
      </c>
      <c r="R2032">
        <f t="shared" si="605"/>
        <v>101.43816094184048</v>
      </c>
      <c r="S2032">
        <f t="shared" si="606"/>
        <v>1.8819860325683391</v>
      </c>
      <c r="T2032">
        <f t="shared" si="589"/>
        <v>23.747319495356727</v>
      </c>
    </row>
    <row r="2033" spans="1:20" x14ac:dyDescent="0.25">
      <c r="A2033">
        <f t="shared" si="590"/>
        <v>11869.801482705563</v>
      </c>
      <c r="B2033">
        <f t="shared" si="607"/>
        <v>1889.1375794920989</v>
      </c>
      <c r="C2033" t="str">
        <f t="shared" si="591"/>
        <v>3.0520823978804-15.0351749260828i</v>
      </c>
      <c r="D2033" t="str">
        <f t="shared" si="592"/>
        <v>3.47810155094783-8.43377168631487i</v>
      </c>
      <c r="E2033" t="str">
        <f t="shared" si="593"/>
        <v>162.474786562337+1.43841658751678i</v>
      </c>
      <c r="F2033" t="str">
        <f t="shared" si="594"/>
        <v>2.9099061315062-79.0643211832652i</v>
      </c>
      <c r="G2033" t="str">
        <f t="shared" si="595"/>
        <v>0.999998701539288-0.00113949946274253i</v>
      </c>
      <c r="H2033" t="str">
        <f t="shared" si="596"/>
        <v>488.915556007571+44.0513622496507i</v>
      </c>
      <c r="I2033" t="str">
        <f t="shared" si="597"/>
        <v>33.2132932201206-260.851056372382i</v>
      </c>
      <c r="K2033" t="str">
        <f t="shared" si="598"/>
        <v>0.0101443625958409-0.0020535094781906i</v>
      </c>
      <c r="L2033" t="str">
        <f t="shared" si="599"/>
        <v>0.00025-0.248958059376341i</v>
      </c>
      <c r="M2033" t="str">
        <f t="shared" si="600"/>
        <v>0.0025-0.0659006627760901i</v>
      </c>
      <c r="N2033">
        <f t="shared" si="601"/>
        <v>101.47490031860212</v>
      </c>
      <c r="O2033">
        <f t="shared" si="602"/>
        <v>23.717542293732507</v>
      </c>
      <c r="P2033" s="3">
        <f t="shared" si="603"/>
        <v>23.717542293732507</v>
      </c>
      <c r="Q2033" s="3">
        <f t="shared" si="604"/>
        <v>-78.525099681397876</v>
      </c>
      <c r="R2033">
        <f t="shared" si="605"/>
        <v>101.47490031860212</v>
      </c>
      <c r="S2033">
        <f t="shared" si="606"/>
        <v>1.8891375794920988</v>
      </c>
      <c r="T2033">
        <f t="shared" si="589"/>
        <v>23.717542293732507</v>
      </c>
    </row>
    <row r="2034" spans="1:20" x14ac:dyDescent="0.25">
      <c r="A2034">
        <f t="shared" si="590"/>
        <v>11914.906728339845</v>
      </c>
      <c r="B2034">
        <f t="shared" si="607"/>
        <v>1896.316302294169</v>
      </c>
      <c r="C2034" t="str">
        <f t="shared" si="591"/>
        <v>3.05127037414746-14.9817953052295i</v>
      </c>
      <c r="D2034" t="str">
        <f t="shared" si="592"/>
        <v>3.47810137239767-8.40191318143869i</v>
      </c>
      <c r="E2034" t="str">
        <f t="shared" si="593"/>
        <v>162.474882758881+1.44408603057175i</v>
      </c>
      <c r="F2034" t="str">
        <f t="shared" si="594"/>
        <v>2.90990610273583-78.7650392822309i</v>
      </c>
      <c r="G2034" t="str">
        <f t="shared" si="595"/>
        <v>0.99999869165225-0.00114382954939185i</v>
      </c>
      <c r="H2034" t="str">
        <f t="shared" si="596"/>
        <v>489.057071821745+44.2072269547572i</v>
      </c>
      <c r="I2034" t="str">
        <f t="shared" si="597"/>
        <v>33.2099397769019-259.932769200268i</v>
      </c>
      <c r="K2034" t="str">
        <f t="shared" si="598"/>
        <v>0.0101408958661629-0.00206049478704617i</v>
      </c>
      <c r="L2034" t="str">
        <f t="shared" si="599"/>
        <v>0.00025-0.248015600095976i</v>
      </c>
      <c r="M2034" t="str">
        <f t="shared" si="600"/>
        <v>0.0025-0.0656511882606993i</v>
      </c>
      <c r="N2034">
        <f t="shared" si="601"/>
        <v>101.511713099809</v>
      </c>
      <c r="O2034">
        <f t="shared" si="602"/>
        <v>23.687784501514777</v>
      </c>
      <c r="P2034" s="3">
        <f t="shared" si="603"/>
        <v>23.687784501514777</v>
      </c>
      <c r="Q2034" s="3">
        <f t="shared" si="604"/>
        <v>-78.488286900191</v>
      </c>
      <c r="R2034">
        <f t="shared" si="605"/>
        <v>101.511713099809</v>
      </c>
      <c r="S2034">
        <f t="shared" si="606"/>
        <v>1.8963163022941689</v>
      </c>
      <c r="T2034">
        <f t="shared" si="589"/>
        <v>23.687784501514777</v>
      </c>
    </row>
    <row r="2035" spans="1:20" x14ac:dyDescent="0.25">
      <c r="A2035">
        <f t="shared" si="590"/>
        <v>11960.183373907535</v>
      </c>
      <c r="B2035">
        <f t="shared" si="607"/>
        <v>1903.5223042428868</v>
      </c>
      <c r="C2035" t="str">
        <f t="shared" si="591"/>
        <v>3.05045284321061-14.9286283984591i</v>
      </c>
      <c r="D2035" t="str">
        <f t="shared" si="592"/>
        <v>3.47810119248794-8.3701755408972i</v>
      </c>
      <c r="E2035" t="str">
        <f t="shared" si="593"/>
        <v>162.474980499514+1.4497791473446i</v>
      </c>
      <c r="F2035" t="str">
        <f t="shared" si="594"/>
        <v>2.90990607374638-78.4668904427289i</v>
      </c>
      <c r="G2035" t="str">
        <f t="shared" si="595"/>
        <v>0.999998681689928-0.00114817609024102i</v>
      </c>
      <c r="H2035" t="str">
        <f t="shared" si="596"/>
        <v>489.199694738627+44.3635431984289i</v>
      </c>
      <c r="I2035" t="str">
        <f t="shared" si="597"/>
        <v>33.2065567020404-259.018240622808i</v>
      </c>
      <c r="K2035" t="str">
        <f t="shared" si="598"/>
        <v>0.0101374055336609-0.00206749794106917i</v>
      </c>
      <c r="L2035" t="str">
        <f t="shared" si="599"/>
        <v>0.00025-0.247076708603283i</v>
      </c>
      <c r="M2035" t="str">
        <f t="shared" si="600"/>
        <v>0.0025-0.0654026581596926i</v>
      </c>
      <c r="N2035">
        <f t="shared" si="601"/>
        <v>101.5485989849075</v>
      </c>
      <c r="O2035">
        <f t="shared" si="602"/>
        <v>23.658046206339872</v>
      </c>
      <c r="P2035" s="3">
        <f t="shared" si="603"/>
        <v>23.658046206339872</v>
      </c>
      <c r="Q2035" s="3">
        <f t="shared" si="604"/>
        <v>-78.4514010150925</v>
      </c>
      <c r="R2035">
        <f t="shared" si="605"/>
        <v>101.5485989849075</v>
      </c>
      <c r="S2035">
        <f t="shared" si="606"/>
        <v>1.9035223042428868</v>
      </c>
      <c r="T2035">
        <f t="shared" si="589"/>
        <v>23.658046206339872</v>
      </c>
    </row>
    <row r="2036" spans="1:20" x14ac:dyDescent="0.25">
      <c r="A2036">
        <f t="shared" si="590"/>
        <v>12005.632070728385</v>
      </c>
      <c r="B2036">
        <f t="shared" si="607"/>
        <v>1910.7556889990099</v>
      </c>
      <c r="C2036" t="str">
        <f t="shared" si="591"/>
        <v>3.04962977261452-14.8756734123881i</v>
      </c>
      <c r="D2036" t="str">
        <f t="shared" si="592"/>
        <v>3.4781010112083-8.33855830813373i</v>
      </c>
      <c r="E2036" t="str">
        <f t="shared" si="593"/>
        <v>162.475079807359+1.45549604862093i</v>
      </c>
      <c r="F2036" t="str">
        <f t="shared" si="594"/>
        <v>2.90990604453616-78.1698703757883i</v>
      </c>
      <c r="G2036" t="str">
        <f t="shared" si="595"/>
        <v>0.999998671651748-0.00115253914781452i</v>
      </c>
      <c r="H2036" t="str">
        <f t="shared" si="596"/>
        <v>489.343433627955+44.5203109138132i</v>
      </c>
      <c r="I2036" t="str">
        <f t="shared" si="597"/>
        <v>33.2031437051329-258.107457703736i</v>
      </c>
      <c r="K2036" t="str">
        <f t="shared" si="598"/>
        <v>0.0101338914579134-0.00207451892038651i</v>
      </c>
      <c r="L2036" t="str">
        <f t="shared" si="599"/>
        <v>0.00025-0.246141371391993i</v>
      </c>
      <c r="M2036" t="str">
        <f t="shared" si="600"/>
        <v>0.0025-0.0651550688978805i</v>
      </c>
      <c r="N2036">
        <f t="shared" si="601"/>
        <v>101.58555766833322</v>
      </c>
      <c r="O2036">
        <f t="shared" si="602"/>
        <v>23.628327495820386</v>
      </c>
      <c r="P2036" s="3">
        <f t="shared" si="603"/>
        <v>23.628327495820386</v>
      </c>
      <c r="Q2036" s="3">
        <f t="shared" si="604"/>
        <v>-78.414442331666777</v>
      </c>
      <c r="R2036">
        <f t="shared" si="605"/>
        <v>101.58555766833322</v>
      </c>
      <c r="S2036">
        <f t="shared" si="606"/>
        <v>1.9107556889990098</v>
      </c>
      <c r="T2036">
        <f t="shared" si="589"/>
        <v>23.628327495820386</v>
      </c>
    </row>
    <row r="2037" spans="1:20" x14ac:dyDescent="0.25">
      <c r="A2037">
        <f t="shared" si="590"/>
        <v>12051.253472597153</v>
      </c>
      <c r="B2037">
        <f t="shared" si="607"/>
        <v>1918.0165606172061</v>
      </c>
      <c r="C2037" t="str">
        <f t="shared" si="591"/>
        <v>3.04880112978369-14.8229295564168i</v>
      </c>
      <c r="D2037" t="str">
        <f t="shared" si="592"/>
        <v>3.47810082854834-8.30706102832375i</v>
      </c>
      <c r="E2037" t="str">
        <f t="shared" si="593"/>
        <v>162.475180705868+1.46123684578373i</v>
      </c>
      <c r="F2037" t="str">
        <f t="shared" si="594"/>
        <v>2.90990601510354-77.8739748086763i</v>
      </c>
      <c r="G2037" t="str">
        <f t="shared" si="595"/>
        <v>0.999998661537134-0.00115691878487442i</v>
      </c>
      <c r="H2037" t="str">
        <f t="shared" si="596"/>
        <v>489.488297433418+44.6775300100093i</v>
      </c>
      <c r="I2037" t="str">
        <f t="shared" si="597"/>
        <v>33.1997004925236-257.20040756312i</v>
      </c>
      <c r="K2037" t="str">
        <f t="shared" si="598"/>
        <v>0.0101303534979577-0.00208155770425269i</v>
      </c>
      <c r="L2037" t="str">
        <f t="shared" si="599"/>
        <v>0.00025-0.245209575006967i</v>
      </c>
      <c r="M2037" t="str">
        <f t="shared" si="600"/>
        <v>0.0025-0.0649084169136089i</v>
      </c>
      <c r="N2037">
        <f t="shared" si="601"/>
        <v>101.62258883948685</v>
      </c>
      <c r="O2037">
        <f t="shared" si="602"/>
        <v>23.598628457538695</v>
      </c>
      <c r="P2037" s="3">
        <f t="shared" si="603"/>
        <v>23.598628457538695</v>
      </c>
      <c r="Q2037" s="3">
        <f t="shared" si="604"/>
        <v>-78.377411160513148</v>
      </c>
      <c r="R2037">
        <f t="shared" si="605"/>
        <v>101.62258883948685</v>
      </c>
      <c r="S2037">
        <f t="shared" si="606"/>
        <v>1.9180165606172062</v>
      </c>
      <c r="T2037">
        <f t="shared" si="589"/>
        <v>23.598628457538695</v>
      </c>
    </row>
    <row r="2038" spans="1:20" x14ac:dyDescent="0.25">
      <c r="A2038">
        <f t="shared" si="590"/>
        <v>12097.048235793023</v>
      </c>
      <c r="B2038">
        <f t="shared" si="607"/>
        <v>1925.3050235475516</v>
      </c>
      <c r="C2038" t="str">
        <f t="shared" si="591"/>
        <v>3.04796688202247-14.7703960427147i</v>
      </c>
      <c r="D2038" t="str">
        <f t="shared" si="592"/>
        <v>3.47810064449758-8.27568324836828i</v>
      </c>
      <c r="E2038" t="str">
        <f t="shared" si="593"/>
        <v>162.475283218823+1.46700165081733i</v>
      </c>
      <c r="F2038" t="str">
        <f t="shared" si="594"/>
        <v>2.90990598544682-77.5791994848362i</v>
      </c>
      <c r="G2038" t="str">
        <f t="shared" si="595"/>
        <v>0.999998651345502-0.00116131506442123i</v>
      </c>
      <c r="H2038" t="str">
        <f t="shared" si="596"/>
        <v>489.634295173349+44.8352003716475i</v>
      </c>
      <c r="I2038" t="str">
        <f t="shared" si="597"/>
        <v>33.1962267672678-256.297077377224i</v>
      </c>
      <c r="K2038" t="str">
        <f t="shared" si="598"/>
        <v>0.0101267915122915-0.00208861427104088i</v>
      </c>
      <c r="L2038" t="str">
        <f t="shared" si="599"/>
        <v>0.00025-0.244281306044i</v>
      </c>
      <c r="M2038" t="str">
        <f t="shared" si="600"/>
        <v>0.0025-0.0646626986587059i</v>
      </c>
      <c r="N2038">
        <f t="shared" si="601"/>
        <v>101.6596921827082</v>
      </c>
      <c r="O2038">
        <f t="shared" si="602"/>
        <v>23.568949179039539</v>
      </c>
      <c r="P2038" s="3">
        <f t="shared" si="603"/>
        <v>23.568949179039539</v>
      </c>
      <c r="Q2038" s="3">
        <f t="shared" si="604"/>
        <v>-78.340307817291801</v>
      </c>
      <c r="R2038">
        <f t="shared" si="605"/>
        <v>101.6596921827082</v>
      </c>
      <c r="S2038">
        <f t="shared" si="606"/>
        <v>1.9253050235475517</v>
      </c>
      <c r="T2038">
        <f t="shared" si="589"/>
        <v>23.568949179039539</v>
      </c>
    </row>
    <row r="2039" spans="1:20" x14ac:dyDescent="0.25">
      <c r="A2039">
        <f t="shared" si="590"/>
        <v>12143.017019089039</v>
      </c>
      <c r="B2039">
        <f t="shared" si="607"/>
        <v>1932.6211826370325</v>
      </c>
      <c r="C2039" t="str">
        <f t="shared" si="591"/>
        <v>3.04712699651632-14.7180720862081i</v>
      </c>
      <c r="D2039" t="str">
        <f t="shared" si="592"/>
        <v>3.47810045904538-8.24442451688724i</v>
      </c>
      <c r="E2039" t="str">
        <f t="shared" si="593"/>
        <v>162.475387370343+1.47279057631013i</v>
      </c>
      <c r="F2039" t="str">
        <f t="shared" si="594"/>
        <v>2.90990595556428-77.285540163825i</v>
      </c>
      <c r="G2039" t="str">
        <f t="shared" si="595"/>
        <v>0.999998641076267-0.00116572804969488i</v>
      </c>
      <c r="H2039" t="str">
        <f t="shared" si="596"/>
        <v>489.781435941335+44.9933218584381i</v>
      </c>
      <c r="I2039" t="str">
        <f t="shared" si="597"/>
        <v>33.1927222290818-255.397454378324i</v>
      </c>
      <c r="K2039" t="str">
        <f t="shared" si="598"/>
        <v>0.0101232053588765-0.00209568859823387i</v>
      </c>
      <c r="L2039" t="str">
        <f t="shared" si="599"/>
        <v>0.00025-0.243356551149631i</v>
      </c>
      <c r="M2039" t="str">
        <f t="shared" si="600"/>
        <v>0.0025-0.0644179105984319i</v>
      </c>
      <c r="N2039">
        <f t="shared" si="601"/>
        <v>101.69686737725344</v>
      </c>
      <c r="O2039">
        <f t="shared" si="602"/>
        <v>23.539289747823911</v>
      </c>
      <c r="P2039" s="3">
        <f t="shared" si="603"/>
        <v>23.539289747823911</v>
      </c>
      <c r="Q2039" s="3">
        <f t="shared" si="604"/>
        <v>-78.30313262274656</v>
      </c>
      <c r="R2039">
        <f t="shared" si="605"/>
        <v>101.69686737725344</v>
      </c>
      <c r="S2039">
        <f t="shared" si="606"/>
        <v>1.9326211826370325</v>
      </c>
      <c r="T2039">
        <f t="shared" si="589"/>
        <v>23.539289747823911</v>
      </c>
    </row>
    <row r="2040" spans="1:20" x14ac:dyDescent="0.25">
      <c r="A2040">
        <f t="shared" si="590"/>
        <v>12189.160483761578</v>
      </c>
      <c r="B2040">
        <f t="shared" si="607"/>
        <v>1939.9651431310533</v>
      </c>
      <c r="C2040" t="str">
        <f t="shared" si="591"/>
        <v>3.04628144033222-14.6659569045665i</v>
      </c>
      <c r="D2040" t="str">
        <f t="shared" si="592"/>
        <v>3.47810027218107-8.21328438421316i</v>
      </c>
      <c r="E2040" t="str">
        <f t="shared" si="593"/>
        <v>162.475493184887+1.47860373545821i</v>
      </c>
      <c r="F2040" t="str">
        <f t="shared" si="594"/>
        <v>2.90990592545418-76.9929926212547i</v>
      </c>
      <c r="G2040" t="str">
        <f t="shared" si="595"/>
        <v>0.999998630728838-0.00117015780417558i</v>
      </c>
      <c r="H2040" t="str">
        <f t="shared" si="596"/>
        <v>489.929728906918+45.1518943047361i</v>
      </c>
      <c r="I2040" t="str">
        <f t="shared" si="597"/>
        <v>33.1891865743057-254.501525854572i</v>
      </c>
      <c r="K2040" t="str">
        <f t="shared" si="598"/>
        <v>0.0101195948951403-0.00210278066241501i</v>
      </c>
      <c r="L2040" t="str">
        <f t="shared" si="599"/>
        <v>0.00025-0.242435297020952i</v>
      </c>
      <c r="M2040" t="str">
        <f t="shared" si="600"/>
        <v>0.0025-0.0641740492114284i</v>
      </c>
      <c r="N2040">
        <f t="shared" si="601"/>
        <v>101.73411409727045</v>
      </c>
      <c r="O2040">
        <f t="shared" si="602"/>
        <v>23.509650251342013</v>
      </c>
      <c r="P2040" s="3">
        <f t="shared" si="603"/>
        <v>23.509650251342013</v>
      </c>
      <c r="Q2040" s="3">
        <f t="shared" si="604"/>
        <v>-78.265885902729551</v>
      </c>
      <c r="R2040">
        <f t="shared" si="605"/>
        <v>101.73411409727045</v>
      </c>
      <c r="S2040">
        <f t="shared" si="606"/>
        <v>1.9399651431310534</v>
      </c>
      <c r="T2040">
        <f t="shared" si="589"/>
        <v>23.509650251342013</v>
      </c>
    </row>
    <row r="2041" spans="1:20" x14ac:dyDescent="0.25">
      <c r="A2041">
        <f t="shared" si="590"/>
        <v>12235.479293599872</v>
      </c>
      <c r="B2041">
        <f t="shared" si="607"/>
        <v>1947.3370106749514</v>
      </c>
      <c r="C2041" t="str">
        <f t="shared" si="591"/>
        <v>3.04543018041941-14.6140497181897i</v>
      </c>
      <c r="D2041" t="str">
        <f t="shared" si="592"/>
        <v>3.47810008389392-8.18226240238481i</v>
      </c>
      <c r="E2041" t="str">
        <f t="shared" si="593"/>
        <v>162.475600687262+1.48444124206851i</v>
      </c>
      <c r="F2041" t="str">
        <f t="shared" si="594"/>
        <v>2.90990589511482-76.7015526487315i</v>
      </c>
      <c r="G2041" t="str">
        <f t="shared" si="595"/>
        <v>0.99999862030262-0.00117460439158475i</v>
      </c>
      <c r="H2041" t="str">
        <f t="shared" si="596"/>
        <v>490.079183316257+45.3109175190849i</v>
      </c>
      <c r="I2041" t="str">
        <f t="shared" si="597"/>
        <v>33.1856194958581-253.609279149838i</v>
      </c>
      <c r="K2041" t="str">
        <f t="shared" si="598"/>
        <v>0.0101159599779792-0.00210989043925906i</v>
      </c>
      <c r="L2041" t="str">
        <f t="shared" si="599"/>
        <v>0.00025-0.241517530405411i</v>
      </c>
      <c r="M2041" t="str">
        <f t="shared" si="600"/>
        <v>0.0025-0.0639311109896675i</v>
      </c>
      <c r="N2041">
        <f t="shared" si="601"/>
        <v>101.77143201177499</v>
      </c>
      <c r="O2041">
        <f t="shared" si="602"/>
        <v>23.480030776986588</v>
      </c>
      <c r="P2041" s="3">
        <f t="shared" si="603"/>
        <v>23.480030776986588</v>
      </c>
      <c r="Q2041" s="3">
        <f t="shared" si="604"/>
        <v>-78.228567988225009</v>
      </c>
      <c r="R2041">
        <f t="shared" si="605"/>
        <v>101.77143201177499</v>
      </c>
      <c r="S2041">
        <f t="shared" si="606"/>
        <v>1.9473370106749515</v>
      </c>
      <c r="T2041">
        <f t="shared" si="589"/>
        <v>23.480030776986588</v>
      </c>
    </row>
    <row r="2042" spans="1:20" x14ac:dyDescent="0.25">
      <c r="A2042">
        <f t="shared" si="590"/>
        <v>12281.974114915551</v>
      </c>
      <c r="B2042">
        <f t="shared" si="607"/>
        <v>1954.7368913155162</v>
      </c>
      <c r="C2042" t="str">
        <f t="shared" si="591"/>
        <v>3.04457318361027-14.5623497501939i</v>
      </c>
      <c r="D2042" t="str">
        <f t="shared" si="592"/>
        <v>3.47809989417309-8.15135812514041i</v>
      </c>
      <c r="E2042" t="str">
        <f t="shared" si="593"/>
        <v>162.475709902622+1.4903032105621i</v>
      </c>
      <c r="F2042" t="str">
        <f t="shared" si="594"/>
        <v>2.90990586454444-76.4112160537931i</v>
      </c>
      <c r="G2042" t="str">
        <f t="shared" si="595"/>
        <v>0.999998609797011-0.00117906787588593i</v>
      </c>
      <c r="H2042" t="str">
        <f t="shared" si="596"/>
        <v>490.229808492799+45.4703912837557i</v>
      </c>
      <c r="I2042" t="str">
        <f t="shared" si="597"/>
        <v>33.1820206831899-252.720701663546i</v>
      </c>
      <c r="K2042" t="str">
        <f t="shared" si="598"/>
        <v>0.0101123004637613-0.00211701790352301i</v>
      </c>
      <c r="L2042" t="str">
        <f t="shared" si="599"/>
        <v>0.00025-0.240603238100629i</v>
      </c>
      <c r="M2042" t="str">
        <f t="shared" si="600"/>
        <v>0.0025-0.0636890924384019i</v>
      </c>
      <c r="N2042">
        <f t="shared" si="601"/>
        <v>101.80882078462845</v>
      </c>
      <c r="O2042">
        <f t="shared" si="602"/>
        <v>23.450431412085582</v>
      </c>
      <c r="P2042" s="3">
        <f t="shared" si="603"/>
        <v>23.450431412085582</v>
      </c>
      <c r="Q2042" s="3">
        <f t="shared" si="604"/>
        <v>-78.191179215371548</v>
      </c>
      <c r="R2042">
        <f t="shared" si="605"/>
        <v>101.80882078462845</v>
      </c>
      <c r="S2042">
        <f t="shared" si="606"/>
        <v>1.9547368913155163</v>
      </c>
      <c r="T2042">
        <f t="shared" si="589"/>
        <v>23.450431412085582</v>
      </c>
    </row>
    <row r="2043" spans="1:20" x14ac:dyDescent="0.25">
      <c r="A2043">
        <f t="shared" si="590"/>
        <v>12328.64561655223</v>
      </c>
      <c r="B2043">
        <f t="shared" si="607"/>
        <v>1962.1648915025153</v>
      </c>
      <c r="C2043" t="str">
        <f t="shared" si="591"/>
        <v>3.04371041662076-14.5108562263992i</v>
      </c>
      <c r="D2043" t="str">
        <f t="shared" si="592"/>
        <v>3.47809970300769-8.12057110791155i</v>
      </c>
      <c r="E2043" t="str">
        <f t="shared" si="593"/>
        <v>162.475820856477+1.49618975597746i</v>
      </c>
      <c r="F2043" t="str">
        <f t="shared" si="594"/>
        <v>2.90990583374132-76.1219786598508i</v>
      </c>
      <c r="G2043" t="str">
        <f t="shared" si="595"/>
        <v>0.999998599211409-0.0011835483212857i</v>
      </c>
      <c r="H2043" t="str">
        <f t="shared" si="596"/>
        <v>490.381613837979+45.6303153542872i</v>
      </c>
      <c r="I2043" t="str">
        <f t="shared" si="597"/>
        <v>33.1783898222439-251.835780850532i</v>
      </c>
      <c r="K2043" t="str">
        <f t="shared" si="598"/>
        <v>0.0101086162083289-0.00212416302903697i</v>
      </c>
      <c r="L2043" t="str">
        <f t="shared" si="599"/>
        <v>0.00025-0.239692406954203i</v>
      </c>
      <c r="M2043" t="str">
        <f t="shared" si="600"/>
        <v>0.0025-0.0634479900761124i</v>
      </c>
      <c r="N2043">
        <f t="shared" si="601"/>
        <v>101.84628007451322</v>
      </c>
      <c r="O2043">
        <f t="shared" si="602"/>
        <v>23.420852243895443</v>
      </c>
      <c r="P2043" s="3">
        <f t="shared" si="603"/>
        <v>23.420852243895443</v>
      </c>
      <c r="Q2043" s="3">
        <f t="shared" si="604"/>
        <v>-78.153719925486783</v>
      </c>
      <c r="R2043">
        <f t="shared" si="605"/>
        <v>101.84628007451322</v>
      </c>
      <c r="S2043">
        <f t="shared" si="606"/>
        <v>1.9621648915025154</v>
      </c>
      <c r="T2043">
        <f t="shared" si="589"/>
        <v>23.420852243895443</v>
      </c>
    </row>
    <row r="2044" spans="1:20" x14ac:dyDescent="0.25">
      <c r="A2044">
        <f t="shared" si="590"/>
        <v>12375.494469895129</v>
      </c>
      <c r="B2044">
        <f t="shared" si="607"/>
        <v>1969.6211180902249</v>
      </c>
      <c r="C2044" t="str">
        <f t="shared" si="591"/>
        <v>3.04284184605146-14.4595683753156i</v>
      </c>
      <c r="D2044" t="str">
        <f t="shared" si="592"/>
        <v>3.47809951038667-8.08990090781645i</v>
      </c>
      <c r="E2044" t="str">
        <f t="shared" si="593"/>
        <v>162.475933574697+1.50210099397387i</v>
      </c>
      <c r="F2044" t="str">
        <f t="shared" si="594"/>
        <v>2.90990580270362-75.8338363061264i</v>
      </c>
      <c r="G2044" t="str">
        <f t="shared" si="595"/>
        <v>0.999998588545203-0.00118804579223463i</v>
      </c>
      <c r="H2044" t="str">
        <f t="shared" si="596"/>
        <v>490.534608831905+45.7906894590027i</v>
      </c>
      <c r="I2044" t="str">
        <f t="shared" si="597"/>
        <v>33.1747265954034-250.954504220884i</v>
      </c>
      <c r="K2044" t="str">
        <f t="shared" si="598"/>
        <v>0.0101049070670018-0.00213132578869476i</v>
      </c>
      <c r="L2044" t="str">
        <f t="shared" si="599"/>
        <v>0.00025-0.238785023863521i</v>
      </c>
      <c r="M2044" t="str">
        <f t="shared" si="600"/>
        <v>0.0025-0.0632078004344617i</v>
      </c>
      <c r="N2044">
        <f t="shared" si="601"/>
        <v>101.88380953491153</v>
      </c>
      <c r="O2044">
        <f t="shared" si="602"/>
        <v>23.391293359593575</v>
      </c>
      <c r="P2044" s="3">
        <f t="shared" si="603"/>
        <v>23.391293359593575</v>
      </c>
      <c r="Q2044" s="3">
        <f t="shared" si="604"/>
        <v>-78.116190465088465</v>
      </c>
      <c r="R2044">
        <f t="shared" si="605"/>
        <v>101.88380953491153</v>
      </c>
      <c r="S2044">
        <f t="shared" si="606"/>
        <v>1.9696211180902248</v>
      </c>
      <c r="T2044">
        <f t="shared" si="589"/>
        <v>23.391293359593575</v>
      </c>
    </row>
    <row r="2045" spans="1:20" x14ac:dyDescent="0.25">
      <c r="A2045">
        <f t="shared" si="590"/>
        <v>12422.521348880731</v>
      </c>
      <c r="B2045">
        <f t="shared" si="607"/>
        <v>1977.1056783389677</v>
      </c>
      <c r="C2045" t="str">
        <f t="shared" si="591"/>
        <v>3.04196743838834-14.4084854281303i</v>
      </c>
      <c r="D2045" t="str">
        <f t="shared" si="592"/>
        <v>3.47809931629898-8.05934708365394i</v>
      </c>
      <c r="E2045" t="str">
        <f t="shared" si="593"/>
        <v>162.476048083513+1.50803704083512i</v>
      </c>
      <c r="F2045" t="str">
        <f t="shared" si="594"/>
        <v>2.90990577142959-75.5467848475961i</v>
      </c>
      <c r="G2045" t="str">
        <f t="shared" si="595"/>
        <v>0.999998577797781-0.00119256035342816i</v>
      </c>
      <c r="H2045" t="str">
        <f t="shared" si="596"/>
        <v>490.688803034047+45.9515132985355i</v>
      </c>
      <c r="I2045" t="str">
        <f t="shared" si="597"/>
        <v>33.1710306814508-250.076859339796i</v>
      </c>
      <c r="K2045" t="str">
        <f t="shared" si="598"/>
        <v>0.0101011728945804-0.00213850615444477i</v>
      </c>
      <c r="L2045" t="str">
        <f t="shared" si="599"/>
        <v>0.00025-0.237881075775574i</v>
      </c>
      <c r="M2045" t="str">
        <f t="shared" si="600"/>
        <v>0.0025-0.0629685200582403i</v>
      </c>
      <c r="N2045">
        <f t="shared" si="601"/>
        <v>101.92140881408284</v>
      </c>
      <c r="O2045">
        <f t="shared" si="602"/>
        <v>23.361754846271335</v>
      </c>
      <c r="P2045" s="3">
        <f t="shared" si="603"/>
        <v>23.361754846271335</v>
      </c>
      <c r="Q2045" s="3">
        <f t="shared" si="604"/>
        <v>-78.078591185917162</v>
      </c>
      <c r="R2045">
        <f t="shared" si="605"/>
        <v>101.92140881408284</v>
      </c>
      <c r="S2045">
        <f t="shared" si="606"/>
        <v>1.9771056783389676</v>
      </c>
      <c r="T2045">
        <f t="shared" si="589"/>
        <v>23.361754846271335</v>
      </c>
    </row>
    <row r="2046" spans="1:20" x14ac:dyDescent="0.25">
      <c r="A2046">
        <f t="shared" si="590"/>
        <v>12469.726930006478</v>
      </c>
      <c r="B2046">
        <f t="shared" si="607"/>
        <v>1984.6186799166558</v>
      </c>
      <c r="C2046" t="str">
        <f t="shared" si="591"/>
        <v>3.04108716000347-14.3576066186953i</v>
      </c>
      <c r="D2046" t="str">
        <f t="shared" si="592"/>
        <v>3.47809912073342-8.02890919589689i</v>
      </c>
      <c r="E2046" t="str">
        <f t="shared" si="593"/>
        <v>162.476164409529+1.51399801347185i</v>
      </c>
      <c r="F2046" t="str">
        <f t="shared" si="594"/>
        <v>2.90990573991741-75.2608201549277i</v>
      </c>
      <c r="G2046" t="str">
        <f t="shared" si="595"/>
        <v>0.999998566968523-0.00119709206980754i</v>
      </c>
      <c r="H2046" t="str">
        <f t="shared" si="596"/>
        <v>490.844206083954+46.1127865453354i</v>
      </c>
      <c r="I2046" t="str">
        <f t="shared" si="597"/>
        <v>33.167301755518-249.202833827412i</v>
      </c>
      <c r="K2046" t="str">
        <f t="shared" si="598"/>
        <v>0.0100974135453487-0.00214570409728052i</v>
      </c>
      <c r="L2046" t="str">
        <f t="shared" si="599"/>
        <v>0.00025-0.236980549686765i</v>
      </c>
      <c r="M2046" t="str">
        <f t="shared" si="600"/>
        <v>0.0025-0.0627301455053199i</v>
      </c>
      <c r="N2046">
        <f t="shared" si="601"/>
        <v>101.95907755504074</v>
      </c>
      <c r="O2046">
        <f t="shared" si="602"/>
        <v>23.332236790927162</v>
      </c>
      <c r="P2046" s="3">
        <f t="shared" si="603"/>
        <v>23.332236790927162</v>
      </c>
      <c r="Q2046" s="3">
        <f t="shared" si="604"/>
        <v>-78.040922444959264</v>
      </c>
      <c r="R2046">
        <f t="shared" si="605"/>
        <v>101.95907755504074</v>
      </c>
      <c r="S2046">
        <f t="shared" si="606"/>
        <v>1.9846186799166559</v>
      </c>
      <c r="T2046">
        <f t="shared" si="589"/>
        <v>23.332236790927162</v>
      </c>
    </row>
    <row r="2047" spans="1:20" x14ac:dyDescent="0.25">
      <c r="A2047">
        <f t="shared" si="590"/>
        <v>12517.111892340501</v>
      </c>
      <c r="B2047">
        <f t="shared" si="607"/>
        <v>1992.160230900339</v>
      </c>
      <c r="C2047" t="str">
        <f t="shared" si="591"/>
        <v>3.04020097715596-14.3069311835128i</v>
      </c>
      <c r="D2047" t="str">
        <f t="shared" si="592"/>
        <v>3.47809892367878-7.99858680668604i</v>
      </c>
      <c r="E2047" t="str">
        <f t="shared" si="593"/>
        <v>162.476282579718+1.51998402942594i</v>
      </c>
      <c r="F2047" t="str">
        <f t="shared" si="594"/>
        <v>2.9099057081653-74.9759381144241i</v>
      </c>
      <c r="G2047" t="str">
        <f t="shared" si="595"/>
        <v>0.999998556056806-0.00120164100656083i</v>
      </c>
      <c r="H2047" t="str">
        <f t="shared" si="596"/>
        <v>491.000827701962+46.2745088431726i</v>
      </c>
      <c r="I2047" t="str">
        <f t="shared" si="597"/>
        <v>33.1635394890403-248.332415358691i</v>
      </c>
      <c r="K2047" t="str">
        <f t="shared" si="598"/>
        <v>0.0100936288730776-0.00215291958723133i</v>
      </c>
      <c r="L2047" t="str">
        <f t="shared" si="599"/>
        <v>0.00025-0.236083432642722i</v>
      </c>
      <c r="M2047" t="str">
        <f t="shared" si="600"/>
        <v>0.0025-0.0624926733466029i</v>
      </c>
      <c r="N2047">
        <f t="shared" si="601"/>
        <v>101.99681539553301</v>
      </c>
      <c r="O2047">
        <f t="shared" si="602"/>
        <v>23.302739280458319</v>
      </c>
      <c r="P2047" s="3">
        <f t="shared" si="603"/>
        <v>23.302739280458319</v>
      </c>
      <c r="Q2047" s="3">
        <f t="shared" si="604"/>
        <v>-78.003184604466995</v>
      </c>
      <c r="R2047">
        <f t="shared" si="605"/>
        <v>101.99681539553301</v>
      </c>
      <c r="S2047">
        <f t="shared" si="606"/>
        <v>1.992160230900339</v>
      </c>
      <c r="T2047">
        <f t="shared" si="589"/>
        <v>23.302739280458319</v>
      </c>
    </row>
    <row r="2048" spans="1:20" x14ac:dyDescent="0.25">
      <c r="A2048">
        <f t="shared" si="590"/>
        <v>12564.676917531395</v>
      </c>
      <c r="B2048">
        <f t="shared" si="607"/>
        <v>1999.7304397777602</v>
      </c>
      <c r="C2048" t="str">
        <f t="shared" si="591"/>
        <v>3.0393088559927-14.2564583617232i</v>
      </c>
      <c r="D2048" t="str">
        <f t="shared" si="592"/>
        <v>3.47809872512369-7.96837947982348i</v>
      </c>
      <c r="E2048" t="str">
        <f t="shared" si="593"/>
        <v>162.476402621434+1.52599520687323i</v>
      </c>
      <c r="F2048" t="str">
        <f t="shared" si="594"/>
        <v>2.90990567617142-74.6921346279607i</v>
      </c>
      <c r="G2048" t="str">
        <f t="shared" si="595"/>
        <v>0.999998545062004-0.00120620722912373i</v>
      </c>
      <c r="H2048" t="str">
        <f t="shared" si="596"/>
        <v>491.158677689915+46.4366798066345i</v>
      </c>
      <c r="I2048" t="str">
        <f t="shared" si="597"/>
        <v>33.1597435497078-247.465591663243i</v>
      </c>
      <c r="K2048" t="str">
        <f t="shared" si="598"/>
        <v>0.0100898187310282-0.00216015259335289i</v>
      </c>
      <c r="L2048" t="str">
        <f t="shared" si="599"/>
        <v>0.00025-0.235189711738118i</v>
      </c>
      <c r="M2048" t="str">
        <f t="shared" si="600"/>
        <v>0.0025-0.0622561001659724i</v>
      </c>
      <c r="N2048">
        <f t="shared" si="601"/>
        <v>102.034621968019</v>
      </c>
      <c r="O2048">
        <f t="shared" si="602"/>
        <v>23.27326240165403</v>
      </c>
      <c r="P2048" s="3">
        <f t="shared" si="603"/>
        <v>23.27326240165403</v>
      </c>
      <c r="Q2048" s="3">
        <f t="shared" si="604"/>
        <v>-77.965378031981004</v>
      </c>
      <c r="R2048">
        <f t="shared" si="605"/>
        <v>102.034621968019</v>
      </c>
      <c r="S2048">
        <f t="shared" si="606"/>
        <v>1.9997304397777602</v>
      </c>
      <c r="T2048">
        <f t="shared" si="589"/>
        <v>23.27326240165403</v>
      </c>
    </row>
    <row r="2049" spans="1:20" x14ac:dyDescent="0.25">
      <c r="A2049">
        <f t="shared" si="590"/>
        <v>12612.422689818015</v>
      </c>
      <c r="B2049">
        <f t="shared" si="607"/>
        <v>2007.3294154489158</v>
      </c>
      <c r="C2049" t="str">
        <f t="shared" si="591"/>
        <v>3.03841076254946-14.2061873950922i</v>
      </c>
      <c r="D2049" t="str">
        <f t="shared" si="592"/>
        <v>3.47809852505675-7.93828678076664i</v>
      </c>
      <c r="E2049" t="str">
        <f t="shared" si="593"/>
        <v>162.476524562415+1.5320316646269i</v>
      </c>
      <c r="F2049" t="str">
        <f t="shared" si="594"/>
        <v>2.90990564393392-74.4094056129294i</v>
      </c>
      <c r="G2049" t="str">
        <f t="shared" si="595"/>
        <v>0.999998533983482-0.00121079080318061i</v>
      </c>
      <c r="H2049" t="str">
        <f t="shared" si="596"/>
        <v>491.317765931881+46.5992990206074i</v>
      </c>
      <c r="I2049" t="str">
        <f t="shared" si="597"/>
        <v>33.1559136014152-246.602350525192i</v>
      </c>
      <c r="K2049" t="str">
        <f t="shared" si="598"/>
        <v>0.0100859829719555-0.00216740308371781i</v>
      </c>
      <c r="L2049" t="str">
        <f t="shared" si="599"/>
        <v>0.00025-0.234299374116474i</v>
      </c>
      <c r="M2049" t="str">
        <f t="shared" si="600"/>
        <v>0.0025-0.0620204225602431i</v>
      </c>
      <c r="N2049">
        <f t="shared" si="601"/>
        <v>102.07249689964944</v>
      </c>
      <c r="O2049">
        <f t="shared" si="602"/>
        <v>23.243806241188043</v>
      </c>
      <c r="P2049" s="3">
        <f t="shared" si="603"/>
        <v>23.243806241188043</v>
      </c>
      <c r="Q2049" s="3">
        <f t="shared" si="604"/>
        <v>-77.927503100350563</v>
      </c>
      <c r="R2049">
        <f t="shared" si="605"/>
        <v>102.07249689964944</v>
      </c>
      <c r="S2049">
        <f t="shared" si="606"/>
        <v>2.0073294154489156</v>
      </c>
      <c r="T2049">
        <f t="shared" si="589"/>
        <v>23.243806241188043</v>
      </c>
    </row>
    <row r="2050" spans="1:20" x14ac:dyDescent="0.25">
      <c r="A2050">
        <f t="shared" si="590"/>
        <v>12660.349896039324</v>
      </c>
      <c r="B2050">
        <f t="shared" si="607"/>
        <v>2014.9572672276217</v>
      </c>
      <c r="C2050" t="str">
        <f t="shared" si="591"/>
        <v>3.03750666275159-14.1561175279968i</v>
      </c>
      <c r="D2050" t="str">
        <f t="shared" si="592"/>
        <v>3.47809832346643-7.90830827662179i</v>
      </c>
      <c r="E2050" t="str">
        <f t="shared" si="593"/>
        <v>162.476648430787+1.53809352214123i</v>
      </c>
      <c r="F2050" t="str">
        <f t="shared" si="594"/>
        <v>2.90990561145095-74.1277470021783i</v>
      </c>
      <c r="G2050" t="str">
        <f t="shared" si="595"/>
        <v>0.999998522820603-0.00121539179466541i</v>
      </c>
      <c r="H2050" t="str">
        <f t="shared" si="596"/>
        <v>491.478102394897+46.7623660397593i</v>
      </c>
      <c r="I2050" t="str">
        <f t="shared" si="597"/>
        <v>33.1520493042135-245.742679783029i</v>
      </c>
      <c r="K2050" t="str">
        <f t="shared" si="598"/>
        <v>0.0100821214481116-0.00217467102540608i</v>
      </c>
      <c r="L2050" t="str">
        <f t="shared" si="599"/>
        <v>0.00025-0.233412406969989i</v>
      </c>
      <c r="M2050" t="str">
        <f t="shared" si="600"/>
        <v>0.0025-0.0617856371391146i</v>
      </c>
      <c r="N2050">
        <f t="shared" si="601"/>
        <v>102.11043981224599</v>
      </c>
      <c r="O2050">
        <f t="shared" si="602"/>
        <v>23.214370885610386</v>
      </c>
      <c r="P2050" s="3">
        <f t="shared" si="603"/>
        <v>23.214370885610386</v>
      </c>
      <c r="Q2050" s="3">
        <f t="shared" si="604"/>
        <v>-77.889560187754014</v>
      </c>
      <c r="R2050">
        <f t="shared" si="605"/>
        <v>102.11043981224599</v>
      </c>
      <c r="S2050">
        <f t="shared" si="606"/>
        <v>2.0149572672276217</v>
      </c>
      <c r="T2050">
        <f t="shared" si="589"/>
        <v>23.214370885610386</v>
      </c>
    </row>
    <row r="2051" spans="1:20" x14ac:dyDescent="0.25">
      <c r="A2051">
        <f t="shared" si="590"/>
        <v>12708.459225644274</v>
      </c>
      <c r="B2051">
        <f t="shared" si="607"/>
        <v>2022.6141048430868</v>
      </c>
      <c r="C2051" t="str">
        <f t="shared" si="591"/>
        <v>3.03659652241518-14.1062480074135i</v>
      </c>
      <c r="D2051" t="str">
        <f t="shared" si="592"/>
        <v>3.47809812034113-7.87844353613797i</v>
      </c>
      <c r="E2051" t="str">
        <f t="shared" si="593"/>
        <v>162.476774255067+1.54418089951456i</v>
      </c>
      <c r="F2051" t="str">
        <f t="shared" si="594"/>
        <v>2.90990557872063-73.8471547439533i</v>
      </c>
      <c r="G2051" t="str">
        <f t="shared" si="595"/>
        <v>0.999998511572726-0.00122001026976259i</v>
      </c>
      <c r="H2051" t="str">
        <f t="shared" si="596"/>
        <v>491.639697129686+46.9258803880066i</v>
      </c>
      <c r="I2051" t="str">
        <f t="shared" si="597"/>
        <v>33.1481503142581-244.886567329459i</v>
      </c>
      <c r="K2051" t="str">
        <f t="shared" si="598"/>
        <v>0.0100782340112499-0.0021819563844956i</v>
      </c>
      <c r="L2051" t="str">
        <f t="shared" si="599"/>
        <v>0.00025-0.232528797539339i</v>
      </c>
      <c r="M2051" t="str">
        <f t="shared" si="600"/>
        <v>0.0025-0.0615517405251194i</v>
      </c>
      <c r="N2051">
        <f t="shared" si="601"/>
        <v>102.14845032228095</v>
      </c>
      <c r="O2051">
        <f t="shared" si="602"/>
        <v>23.18495642134037</v>
      </c>
      <c r="P2051" s="3">
        <f t="shared" si="603"/>
        <v>23.18495642134037</v>
      </c>
      <c r="Q2051" s="3">
        <f t="shared" si="604"/>
        <v>-77.851549677719049</v>
      </c>
      <c r="R2051">
        <f t="shared" si="605"/>
        <v>102.14845032228095</v>
      </c>
      <c r="S2051">
        <f t="shared" si="606"/>
        <v>2.022614104843087</v>
      </c>
      <c r="T2051">
        <f t="shared" si="589"/>
        <v>23.18495642134037</v>
      </c>
    </row>
    <row r="2052" spans="1:20" x14ac:dyDescent="0.25">
      <c r="A2052">
        <f t="shared" si="590"/>
        <v>12756.751370701722</v>
      </c>
      <c r="B2052">
        <f t="shared" si="607"/>
        <v>2030.3000384414906</v>
      </c>
      <c r="C2052" t="str">
        <f t="shared" si="591"/>
        <v>3.03568030724771-14.0565780829048i</v>
      </c>
      <c r="D2052" t="str">
        <f t="shared" si="592"/>
        <v>3.47809791566918-7.84869212970087i</v>
      </c>
      <c r="E2052" t="str">
        <f t="shared" si="593"/>
        <v>162.476902064173+1.5502939174926i</v>
      </c>
      <c r="F2052" t="str">
        <f t="shared" si="594"/>
        <v>2.90990554574111-73.5676248018416i</v>
      </c>
      <c r="G2052" t="str">
        <f t="shared" si="595"/>
        <v>0.999998500239203-0.00122464629490811i</v>
      </c>
      <c r="H2052" t="str">
        <f t="shared" si="596"/>
        <v>491.802560271431+47.0898415579797i</v>
      </c>
      <c r="I2052" t="str">
        <f t="shared" si="597"/>
        <v>33.144216283761-244.034001111279i</v>
      </c>
      <c r="K2052" t="str">
        <f t="shared" si="598"/>
        <v>0.0100743205126282-0.00218925912605259i</v>
      </c>
      <c r="L2052" t="str">
        <f t="shared" si="599"/>
        <v>0.00025-0.231648533113508i</v>
      </c>
      <c r="M2052" t="str">
        <f t="shared" si="600"/>
        <v>0.0025-0.0613187293535755i</v>
      </c>
      <c r="N2052">
        <f t="shared" si="601"/>
        <v>102.1865280408569</v>
      </c>
      <c r="O2052">
        <f t="shared" si="602"/>
        <v>23.155562934658448</v>
      </c>
      <c r="P2052" s="3">
        <f t="shared" si="603"/>
        <v>23.155562934658448</v>
      </c>
      <c r="Q2052" s="3">
        <f t="shared" si="604"/>
        <v>-77.813471959143101</v>
      </c>
      <c r="R2052">
        <f t="shared" si="605"/>
        <v>102.1865280408569</v>
      </c>
      <c r="S2052">
        <f t="shared" si="606"/>
        <v>2.0303000384414904</v>
      </c>
      <c r="T2052">
        <f t="shared" si="589"/>
        <v>23.155562934658448</v>
      </c>
    </row>
    <row r="2053" spans="1:20" x14ac:dyDescent="0.25">
      <c r="A2053">
        <f t="shared" si="590"/>
        <v>12805.227025910392</v>
      </c>
      <c r="B2053">
        <f t="shared" si="607"/>
        <v>2038.0151785875685</v>
      </c>
      <c r="C2053" t="str">
        <f t="shared" si="591"/>
        <v>3.03475798284946-14.0071070066063i</v>
      </c>
      <c r="D2053" t="str">
        <f t="shared" si="592"/>
        <v>3.47809770943878-7.8190536293263i</v>
      </c>
      <c r="E2053" t="str">
        <f t="shared" si="593"/>
        <v>162.477031887428+1.55643269747245i</v>
      </c>
      <c r="F2053" t="str">
        <f t="shared" si="594"/>
        <v>2.90990551251044-73.28915315471i</v>
      </c>
      <c r="G2053" t="str">
        <f t="shared" si="595"/>
        <v>0.999998488819382-0.00122929993679035i</v>
      </c>
      <c r="H2053" t="str">
        <f t="shared" si="596"/>
        <v>491.966702040507+47.2542490104699i</v>
      </c>
      <c r="I2053" t="str">
        <f t="shared" si="597"/>
        <v>33.1402468609333-243.18496912921i</v>
      </c>
      <c r="K2053" t="str">
        <f t="shared" si="598"/>
        <v>0.0100703808030131-0.0021965792141219i</v>
      </c>
      <c r="L2053" t="str">
        <f t="shared" si="599"/>
        <v>0.00025-0.230771601029595i</v>
      </c>
      <c r="M2053" t="str">
        <f t="shared" si="600"/>
        <v>0.0025-0.0610866002725401i</v>
      </c>
      <c r="N2053">
        <f t="shared" si="601"/>
        <v>102.22467257368901</v>
      </c>
      <c r="O2053">
        <f t="shared" si="602"/>
        <v>23.12619051169839</v>
      </c>
      <c r="P2053" s="3">
        <f t="shared" si="603"/>
        <v>23.12619051169839</v>
      </c>
      <c r="Q2053" s="3">
        <f t="shared" si="604"/>
        <v>-77.775327426310994</v>
      </c>
      <c r="R2053">
        <f t="shared" si="605"/>
        <v>102.22467257368901</v>
      </c>
      <c r="S2053">
        <f t="shared" si="606"/>
        <v>2.0380151785875684</v>
      </c>
      <c r="T2053">
        <f t="shared" si="589"/>
        <v>23.12619051169839</v>
      </c>
    </row>
    <row r="2054" spans="1:20" x14ac:dyDescent="0.25">
      <c r="A2054">
        <f t="shared" si="590"/>
        <v>12853.886888608851</v>
      </c>
      <c r="B2054">
        <f t="shared" si="607"/>
        <v>2045.7596362662014</v>
      </c>
      <c r="C2054" t="str">
        <f t="shared" si="591"/>
        <v>3.03382951471405-13.9578340332139i</v>
      </c>
      <c r="D2054" t="str">
        <f t="shared" si="592"/>
        <v>3.47809750163807-7.78952760865444i</v>
      </c>
      <c r="E2054" t="str">
        <f t="shared" si="593"/>
        <v>162.47716375456+1.56259736150496i</v>
      </c>
      <c r="F2054" t="str">
        <f t="shared" si="594"/>
        <v>2.90990547902676-73.0117357966508i</v>
      </c>
      <c r="G2054" t="str">
        <f t="shared" si="595"/>
        <v>0.999998477312605-0.0012339712623511i</v>
      </c>
      <c r="H2054" t="str">
        <f t="shared" si="596"/>
        <v>492.132132743249+47.4191021738794i</v>
      </c>
      <c r="I2054" t="str">
        <f t="shared" si="597"/>
        <v>33.1362416899383-242.339459437773i</v>
      </c>
      <c r="K2054" t="str">
        <f t="shared" si="598"/>
        <v>0.0100664147326837-0.00220391661171749i</v>
      </c>
      <c r="L2054" t="str">
        <f t="shared" si="599"/>
        <v>0.00025-0.229897988672639i</v>
      </c>
      <c r="M2054" t="str">
        <f t="shared" si="600"/>
        <v>0.0025-0.0608553499427573i</v>
      </c>
      <c r="N2054">
        <f t="shared" si="601"/>
        <v>102.26288352108425</v>
      </c>
      <c r="O2054">
        <f t="shared" si="602"/>
        <v>23.096839238439312</v>
      </c>
      <c r="P2054" s="3">
        <f t="shared" si="603"/>
        <v>23.096839238439312</v>
      </c>
      <c r="Q2054" s="3">
        <f t="shared" si="604"/>
        <v>-77.737116478915752</v>
      </c>
      <c r="R2054">
        <f t="shared" si="605"/>
        <v>102.26288352108425</v>
      </c>
      <c r="S2054">
        <f t="shared" si="606"/>
        <v>2.0457596362662014</v>
      </c>
      <c r="T2054">
        <f t="shared" si="589"/>
        <v>23.096839238439312</v>
      </c>
    </row>
    <row r="2055" spans="1:20" x14ac:dyDescent="0.25">
      <c r="A2055">
        <f t="shared" si="590"/>
        <v>12902.731658785566</v>
      </c>
      <c r="B2055">
        <f t="shared" si="607"/>
        <v>2053.5335228840131</v>
      </c>
      <c r="C2055" t="str">
        <f t="shared" si="591"/>
        <v>3.03289486823008-13.9087584199717i</v>
      </c>
      <c r="D2055" t="str">
        <f t="shared" si="592"/>
        <v>3.47809729225512-7.76011364294349i</v>
      </c>
      <c r="E2055" t="str">
        <f t="shared" si="593"/>
        <v>162.477297695717+1.56878803229888i</v>
      </c>
      <c r="F2055" t="str">
        <f t="shared" si="594"/>
        <v>2.90990544528812-72.7353687369226i</v>
      </c>
      <c r="G2055" t="str">
        <f t="shared" si="595"/>
        <v>0.999998465718211-0.00123866033878649i</v>
      </c>
      <c r="H2055" t="str">
        <f t="shared" si="596"/>
        <v>492.298862772709+47.5844004436492i</v>
      </c>
      <c r="I2055" t="str">
        <f t="shared" si="597"/>
        <v>33.1322004108329-241.497460145142i</v>
      </c>
      <c r="K2055" t="str">
        <f t="shared" si="598"/>
        <v>0.010062422151436-0.00221127128081262i</v>
      </c>
      <c r="L2055" t="str">
        <f t="shared" si="599"/>
        <v>0.00025-0.229027683475433i</v>
      </c>
      <c r="M2055" t="str">
        <f t="shared" si="600"/>
        <v>0.0025-0.0606249750376144i</v>
      </c>
      <c r="N2055">
        <f t="shared" si="601"/>
        <v>102.30116047792467</v>
      </c>
      <c r="O2055">
        <f t="shared" si="602"/>
        <v>23.067509200698208</v>
      </c>
      <c r="P2055" s="3">
        <f t="shared" si="603"/>
        <v>23.067509200698208</v>
      </c>
      <c r="Q2055" s="3">
        <f t="shared" si="604"/>
        <v>-77.698839522075332</v>
      </c>
      <c r="R2055">
        <f t="shared" si="605"/>
        <v>102.30116047792467</v>
      </c>
      <c r="S2055">
        <f t="shared" si="606"/>
        <v>2.0535335228840133</v>
      </c>
      <c r="T2055">
        <f t="shared" si="589"/>
        <v>23.067509200698208</v>
      </c>
    </row>
    <row r="2056" spans="1:20" x14ac:dyDescent="0.25">
      <c r="A2056">
        <f t="shared" si="590"/>
        <v>12951.762039088951</v>
      </c>
      <c r="B2056">
        <f t="shared" si="607"/>
        <v>2061.3369502709725</v>
      </c>
      <c r="C2056" t="str">
        <f t="shared" si="591"/>
        <v>3.03195400868139-13.8598794266573i</v>
      </c>
      <c r="D2056" t="str">
        <f t="shared" si="592"/>
        <v>3.47809708127784-7.73081130906354i</v>
      </c>
      <c r="E2056" t="str">
        <f t="shared" si="593"/>
        <v>162.47743374146+1.57500483322413i</v>
      </c>
      <c r="F2056" t="str">
        <f t="shared" si="594"/>
        <v>2.90990541129258-72.4600479998918i</v>
      </c>
      <c r="G2056" t="str">
        <f t="shared" si="595"/>
        <v>0.999998454035533-0.00124336723354801i</v>
      </c>
      <c r="H2056" t="str">
        <f t="shared" si="596"/>
        <v>492.466902609455+47.7501431816929i</v>
      </c>
      <c r="I2056" t="str">
        <f t="shared" si="597"/>
        <v>33.1281226595178-240.658959413011i</v>
      </c>
      <c r="K2056" t="str">
        <f t="shared" si="598"/>
        <v>0.0100584029085865-0.00221864318233022i</v>
      </c>
      <c r="L2056" t="str">
        <f t="shared" si="599"/>
        <v>0.00025-0.228160672918343i</v>
      </c>
      <c r="M2056" t="str">
        <f t="shared" si="600"/>
        <v>0.0025-0.0603954722430908i</v>
      </c>
      <c r="N2056">
        <f t="shared" si="601"/>
        <v>102.33950303364786</v>
      </c>
      <c r="O2056">
        <f t="shared" si="602"/>
        <v>23.038200484120569</v>
      </c>
      <c r="P2056" s="3">
        <f t="shared" si="603"/>
        <v>23.038200484120569</v>
      </c>
      <c r="Q2056" s="3">
        <f t="shared" si="604"/>
        <v>-77.660496966352142</v>
      </c>
      <c r="R2056">
        <f t="shared" si="605"/>
        <v>102.33950303364786</v>
      </c>
      <c r="S2056">
        <f t="shared" si="606"/>
        <v>2.0613369502709724</v>
      </c>
      <c r="T2056">
        <f t="shared" si="589"/>
        <v>23.038200484120569</v>
      </c>
    </row>
    <row r="2057" spans="1:20" x14ac:dyDescent="0.25">
      <c r="A2057">
        <f t="shared" si="590"/>
        <v>13000.978734837488</v>
      </c>
      <c r="B2057">
        <f t="shared" si="607"/>
        <v>2069.1700306820021</v>
      </c>
      <c r="C2057" t="str">
        <f t="shared" si="591"/>
        <v>3.03100690124902-13.8111963155713i</v>
      </c>
      <c r="D2057" t="str">
        <f t="shared" si="592"/>
        <v>3.47809686869414-7.70162018549062i</v>
      </c>
      <c r="E2057" t="str">
        <f t="shared" si="593"/>
        <v>162.477571922782+1.5812478883148i</v>
      </c>
      <c r="F2057" t="str">
        <f t="shared" si="594"/>
        <v>2.90990537703819-72.1857696249778i</v>
      </c>
      <c r="G2057" t="str">
        <f t="shared" si="595"/>
        <v>0.999998442263897-0.00124809201434338i</v>
      </c>
      <c r="H2057" t="str">
        <f t="shared" si="596"/>
        <v>492.636262822328+47.9163297158068i</v>
      </c>
      <c r="I2057" t="str">
        <f t="shared" si="597"/>
        <v>33.1240080676793-239.82394545645i</v>
      </c>
      <c r="K2057" t="str">
        <f t="shared" si="598"/>
        <v>0.0100543568529771-0.00222603227613306i</v>
      </c>
      <c r="L2057" t="str">
        <f t="shared" si="599"/>
        <v>0.00025-0.227296944529132i</v>
      </c>
      <c r="M2057" t="str">
        <f t="shared" si="600"/>
        <v>0.0025-0.0601668382577117i</v>
      </c>
      <c r="N2057">
        <f t="shared" si="601"/>
        <v>102.37791077223089</v>
      </c>
      <c r="O2057">
        <f t="shared" si="602"/>
        <v>23.00891317417371</v>
      </c>
      <c r="P2057" s="3">
        <f t="shared" si="603"/>
        <v>23.00891317417371</v>
      </c>
      <c r="Q2057" s="3">
        <f t="shared" si="604"/>
        <v>-77.622089227769109</v>
      </c>
      <c r="R2057">
        <f t="shared" si="605"/>
        <v>102.37791077223089</v>
      </c>
      <c r="S2057">
        <f t="shared" si="606"/>
        <v>2.069170030682002</v>
      </c>
      <c r="T2057">
        <f t="shared" si="589"/>
        <v>23.00891317417371</v>
      </c>
    </row>
    <row r="2058" spans="1:20" x14ac:dyDescent="0.25">
      <c r="A2058">
        <f t="shared" si="590"/>
        <v>13050.382454029872</v>
      </c>
      <c r="B2058">
        <f t="shared" si="607"/>
        <v>2077.0328767985939</v>
      </c>
      <c r="C2058" t="str">
        <f t="shared" si="591"/>
        <v>3.03005351101173-13.7627083515234i</v>
      </c>
      <c r="D2058" t="str">
        <f t="shared" si="592"/>
        <v>3.47809665449174-7.67253985230044i</v>
      </c>
      <c r="E2058" t="str">
        <f t="shared" si="593"/>
        <v>162.477712271103+1.58751732227271i</v>
      </c>
      <c r="F2058" t="str">
        <f t="shared" si="594"/>
        <v>2.90990534252295-71.9125296665934i</v>
      </c>
      <c r="G2058" t="str">
        <f t="shared" si="595"/>
        <v>0.999998430402628-0.00125283474913765i</v>
      </c>
      <c r="H2058" t="str">
        <f t="shared" si="596"/>
        <v>492.806954069226+48.0829593390796i</v>
      </c>
      <c r="I2058" t="str">
        <f t="shared" si="597"/>
        <v>33.1198562627341-238.992406543761i</v>
      </c>
      <c r="K2058" t="str">
        <f t="shared" si="598"/>
        <v>0.0100502838329795-0.00223343852101407i</v>
      </c>
      <c r="L2058" t="str">
        <f t="shared" si="599"/>
        <v>0.00025-0.226436485882778i</v>
      </c>
      <c r="M2058" t="str">
        <f t="shared" si="600"/>
        <v>0.0025-0.0599390697924999i</v>
      </c>
      <c r="N2058">
        <f t="shared" si="601"/>
        <v>102.41638327217174</v>
      </c>
      <c r="O2058">
        <f t="shared" si="602"/>
        <v>22.979647356137708</v>
      </c>
      <c r="P2058" s="3">
        <f t="shared" si="603"/>
        <v>22.979647356137708</v>
      </c>
      <c r="Q2058" s="3">
        <f t="shared" si="604"/>
        <v>-77.583616727828257</v>
      </c>
      <c r="R2058">
        <f t="shared" si="605"/>
        <v>102.41638327217174</v>
      </c>
      <c r="S2058">
        <f t="shared" si="606"/>
        <v>2.0770328767985937</v>
      </c>
      <c r="T2058">
        <f t="shared" si="589"/>
        <v>22.979647356137708</v>
      </c>
    </row>
    <row r="2059" spans="1:20" x14ac:dyDescent="0.25">
      <c r="A2059">
        <f t="shared" si="590"/>
        <v>13099.973907355188</v>
      </c>
      <c r="B2059">
        <f t="shared" si="607"/>
        <v>2084.9256017304288</v>
      </c>
      <c r="C2059" t="str">
        <f t="shared" si="591"/>
        <v>3.02909380294732-13.7144148018196i</v>
      </c>
      <c r="D2059" t="str">
        <f t="shared" si="592"/>
        <v>3.47809643865835-7.64356989116261i</v>
      </c>
      <c r="E2059" t="str">
        <f t="shared" si="593"/>
        <v>162.477854818279+1.59381326047114i</v>
      </c>
      <c r="F2059" t="str">
        <f t="shared" si="594"/>
        <v>2.90990530774492-71.6403241940905i</v>
      </c>
      <c r="G2059" t="str">
        <f t="shared" si="595"/>
        <v>0.999998418451042-0.00125759550615409i</v>
      </c>
      <c r="H2059" t="str">
        <f t="shared" si="596"/>
        <v>492.978987097938+48.2500313092908i</v>
      </c>
      <c r="I2059" t="str">
        <f t="shared" si="597"/>
        <v>33.1156668677744-238.164330996367i</v>
      </c>
      <c r="K2059" t="str">
        <f t="shared" si="598"/>
        <v>0.0100461836964991-0.00224086187468638i</v>
      </c>
      <c r="L2059" t="str">
        <f t="shared" si="599"/>
        <v>0.00025-0.225579284601293i</v>
      </c>
      <c r="M2059" t="str">
        <f t="shared" si="600"/>
        <v>0.0025-0.0597121635709303i</v>
      </c>
      <c r="N2059">
        <f t="shared" si="601"/>
        <v>102.45492010647357</v>
      </c>
      <c r="O2059">
        <f t="shared" si="602"/>
        <v>22.950403115097057</v>
      </c>
      <c r="P2059" s="3">
        <f t="shared" si="603"/>
        <v>22.950403115097057</v>
      </c>
      <c r="Q2059" s="3">
        <f t="shared" si="604"/>
        <v>-77.545079893526434</v>
      </c>
      <c r="R2059">
        <f t="shared" si="605"/>
        <v>102.45492010647357</v>
      </c>
      <c r="S2059">
        <f t="shared" si="606"/>
        <v>2.0849256017304287</v>
      </c>
      <c r="T2059">
        <f t="shared" si="589"/>
        <v>22.950403115097057</v>
      </c>
    </row>
    <row r="2060" spans="1:20" x14ac:dyDescent="0.25">
      <c r="A2060">
        <f t="shared" si="590"/>
        <v>13149.753808203139</v>
      </c>
      <c r="B2060">
        <f t="shared" si="607"/>
        <v>2092.8483190170045</v>
      </c>
      <c r="C2060" t="str">
        <f t="shared" si="591"/>
        <v>3.02812774193394-13.6663149362502i</v>
      </c>
      <c r="D2060" t="str">
        <f t="shared" si="592"/>
        <v>3.47809622118153-7.61470988533439i</v>
      </c>
      <c r="E2060" t="str">
        <f t="shared" si="593"/>
        <v>162.477999596609+1.60013582895781i</v>
      </c>
      <c r="F2060" t="str">
        <f t="shared" si="594"/>
        <v>2.90990527270208-71.3691492917021i</v>
      </c>
      <c r="G2060" t="str">
        <f t="shared" si="595"/>
        <v>0.999998406408451-0.00126237435387519i</v>
      </c>
      <c r="H2060" t="str">
        <f t="shared" si="596"/>
        <v>493.152372746899+48.4175448482943i</v>
      </c>
      <c r="I2060" t="str">
        <f t="shared" si="597"/>
        <v>33.1114395015066-237.339707188649i</v>
      </c>
      <c r="K2060" t="str">
        <f t="shared" si="598"/>
        <v>0.0100420562909805-0.00224830229377356i</v>
      </c>
      <c r="L2060" t="str">
        <f t="shared" si="599"/>
        <v>0.00025-0.224725328353549i</v>
      </c>
      <c r="M2060" t="str">
        <f t="shared" si="600"/>
        <v>0.0025-0.0594861163288807i</v>
      </c>
      <c r="N2060">
        <f t="shared" si="601"/>
        <v>102.49352084262837</v>
      </c>
      <c r="O2060">
        <f t="shared" si="602"/>
        <v>22.921180535932674</v>
      </c>
      <c r="P2060" s="3">
        <f t="shared" si="603"/>
        <v>22.921180535932674</v>
      </c>
      <c r="Q2060" s="3">
        <f t="shared" si="604"/>
        <v>-77.506479157371629</v>
      </c>
      <c r="R2060">
        <f t="shared" si="605"/>
        <v>102.49352084262837</v>
      </c>
      <c r="S2060">
        <f t="shared" si="606"/>
        <v>2.0928483190170044</v>
      </c>
      <c r="T2060">
        <f t="shared" si="589"/>
        <v>22.921180535932674</v>
      </c>
    </row>
    <row r="2061" spans="1:20" x14ac:dyDescent="0.25">
      <c r="A2061">
        <f t="shared" si="590"/>
        <v>13199.722872674311</v>
      </c>
      <c r="B2061">
        <f t="shared" si="607"/>
        <v>2100.8011426292692</v>
      </c>
      <c r="C2061" t="str">
        <f t="shared" si="591"/>
        <v>3.02715529275106-13.6184080270763i</v>
      </c>
      <c r="D2061" t="str">
        <f t="shared" si="592"/>
        <v>3.47809600204877-7.58595941965475i</v>
      </c>
      <c r="E2061" t="str">
        <f t="shared" si="593"/>
        <v>162.478146638839+1.60648515445848i</v>
      </c>
      <c r="F2061" t="str">
        <f t="shared" si="594"/>
        <v>2.90990523739239-71.0990010584855i</v>
      </c>
      <c r="G2061" t="str">
        <f t="shared" si="595"/>
        <v>0.999998394274163-0.00126717136104367i</v>
      </c>
      <c r="H2061" t="str">
        <f t="shared" si="596"/>
        <v>493.327121946044+48.5854991414019i</v>
      </c>
      <c r="I2061" t="str">
        <f t="shared" si="597"/>
        <v>33.1071737781966-236.518523547831i</v>
      </c>
      <c r="K2061" t="str">
        <f t="shared" si="598"/>
        <v>0.0100379014634115-0.00225575973379971i</v>
      </c>
      <c r="L2061" t="str">
        <f t="shared" si="599"/>
        <v>0.00025-0.2238746048551i</v>
      </c>
      <c r="M2061" t="str">
        <f t="shared" si="600"/>
        <v>0.0025-0.0592609248145854i</v>
      </c>
      <c r="N2061">
        <f t="shared" si="601"/>
        <v>102.53218504260123</v>
      </c>
      <c r="O2061">
        <f t="shared" si="602"/>
        <v>22.891979703312849</v>
      </c>
      <c r="P2061" s="3">
        <f t="shared" si="603"/>
        <v>22.891979703312849</v>
      </c>
      <c r="Q2061" s="3">
        <f t="shared" si="604"/>
        <v>-77.467814957398772</v>
      </c>
      <c r="R2061">
        <f t="shared" si="605"/>
        <v>102.53218504260123</v>
      </c>
      <c r="S2061">
        <f t="shared" si="606"/>
        <v>2.100801142629269</v>
      </c>
      <c r="T2061">
        <f t="shared" si="589"/>
        <v>22.891979703312849</v>
      </c>
    </row>
    <row r="2062" spans="1:20" x14ac:dyDescent="0.25">
      <c r="A2062">
        <f t="shared" si="590"/>
        <v>13249.881819590475</v>
      </c>
      <c r="B2062">
        <f t="shared" si="607"/>
        <v>2108.7841869712606</v>
      </c>
      <c r="C2062" t="str">
        <f t="shared" si="591"/>
        <v>3.02617642008081-13.5706933490182i</v>
      </c>
      <c r="D2062" t="str">
        <f t="shared" si="592"/>
        <v>3.47809578124745-7.5573180805385i</v>
      </c>
      <c r="E2062" t="str">
        <f t="shared" si="593"/>
        <v>162.478295978169+1.61286136438001i</v>
      </c>
      <c r="F2062" t="str">
        <f t="shared" si="594"/>
        <v>2.90990520181383-70.829875608268i</v>
      </c>
      <c r="G2062" t="str">
        <f t="shared" si="595"/>
        <v>0.99999838204748-0.00127198659666344i</v>
      </c>
      <c r="H2062" t="str">
        <f t="shared" si="596"/>
        <v>493.503245717601+48.7538933367479i</v>
      </c>
      <c r="I2062" t="str">
        <f t="shared" si="597"/>
        <v>33.1028693076092-235.70076855384i</v>
      </c>
      <c r="K2062" t="str">
        <f t="shared" si="598"/>
        <v>0.0100337190603285-0.00226323414917958i</v>
      </c>
      <c r="L2062" t="str">
        <f t="shared" si="599"/>
        <v>0.00025-0.223027101868001i</v>
      </c>
      <c r="M2062" t="str">
        <f t="shared" si="600"/>
        <v>0.0025-0.0590365857885885i</v>
      </c>
      <c r="N2062">
        <f t="shared" si="601"/>
        <v>102.57091226281469</v>
      </c>
      <c r="O2062">
        <f t="shared" si="602"/>
        <v>22.862800701685302</v>
      </c>
      <c r="P2062" s="3">
        <f t="shared" si="603"/>
        <v>22.862800701685302</v>
      </c>
      <c r="Q2062" s="3">
        <f t="shared" si="604"/>
        <v>-77.429087737185313</v>
      </c>
      <c r="R2062">
        <f t="shared" si="605"/>
        <v>102.57091226281469</v>
      </c>
      <c r="S2062">
        <f t="shared" si="606"/>
        <v>2.1087841869712607</v>
      </c>
      <c r="T2062">
        <f t="shared" si="589"/>
        <v>22.862800701685302</v>
      </c>
    </row>
    <row r="2063" spans="1:20" x14ac:dyDescent="0.25">
      <c r="A2063">
        <f t="shared" si="590"/>
        <v>13300.23137050492</v>
      </c>
      <c r="B2063">
        <f t="shared" si="607"/>
        <v>2116.7975668817517</v>
      </c>
      <c r="C2063" t="str">
        <f t="shared" si="591"/>
        <v>3.0251910885095-13.5231701792425i</v>
      </c>
      <c r="D2063" t="str">
        <f t="shared" si="592"/>
        <v>3.47809555876491-7.52878545597032i</v>
      </c>
      <c r="E2063" t="str">
        <f t="shared" si="593"/>
        <v>162.478447648259+1.61926458681407i</v>
      </c>
      <c r="F2063" t="str">
        <f t="shared" si="594"/>
        <v>2.90990516596438-70.5617690695903i</v>
      </c>
      <c r="G2063" t="str">
        <f t="shared" si="595"/>
        <v>0.999998369727698-0.00127682013000058i</v>
      </c>
      <c r="H2063" t="str">
        <f t="shared" si="596"/>
        <v>493.680755176917+48.9227265446434i</v>
      </c>
      <c r="I2063" t="str">
        <f t="shared" si="597"/>
        <v>33.0985256949461-234.886430739174i</v>
      </c>
      <c r="K2063" t="str">
        <f t="shared" si="598"/>
        <v>0.0100295089278214-0.0022707254932085i</v>
      </c>
      <c r="L2063" t="str">
        <f t="shared" si="599"/>
        <v>0.00025-0.222182807200639i</v>
      </c>
      <c r="M2063" t="str">
        <f t="shared" si="600"/>
        <v>0.0025-0.0588130960236985i</v>
      </c>
      <c r="N2063">
        <f t="shared" si="601"/>
        <v>102.60970205413533</v>
      </c>
      <c r="O2063">
        <f t="shared" si="602"/>
        <v>22.833643615268397</v>
      </c>
      <c r="P2063" s="3">
        <f t="shared" si="603"/>
        <v>22.833643615268397</v>
      </c>
      <c r="Q2063" s="3">
        <f t="shared" si="604"/>
        <v>-77.390297945864674</v>
      </c>
      <c r="R2063">
        <f t="shared" si="605"/>
        <v>102.60970205413533</v>
      </c>
      <c r="S2063">
        <f t="shared" si="606"/>
        <v>2.1167975668817518</v>
      </c>
      <c r="T2063">
        <f t="shared" si="589"/>
        <v>22.833643615268397</v>
      </c>
    </row>
    <row r="2064" spans="1:20" x14ac:dyDescent="0.25">
      <c r="A2064">
        <f t="shared" si="590"/>
        <v>13350.77224971284</v>
      </c>
      <c r="B2064">
        <f t="shared" si="607"/>
        <v>2124.8413976359025</v>
      </c>
      <c r="C2064" t="str">
        <f t="shared" si="591"/>
        <v>3.02419926252823-13.475837797349i</v>
      </c>
      <c r="D2064" t="str">
        <f t="shared" si="592"/>
        <v>3.4780953345883-7.50036113549865i</v>
      </c>
      <c r="E2064" t="str">
        <f t="shared" si="593"/>
        <v>162.478601683231+1.62569495054066i</v>
      </c>
      <c r="F2064" t="str">
        <f t="shared" si="594"/>
        <v>2.90990512984196-70.2946775856491i</v>
      </c>
      <c r="G2064" t="str">
        <f t="shared" si="595"/>
        <v>0.999998357314107-0.00128167203058441i</v>
      </c>
      <c r="H2064" t="str">
        <f t="shared" si="596"/>
        <v>493.859661533321+49.091997836931i</v>
      </c>
      <c r="I2064" t="str">
        <f t="shared" si="597"/>
        <v>33.0941425407881-234.075498688779i</v>
      </c>
      <c r="K2064" t="str">
        <f t="shared" si="598"/>
        <v>0.0100252709115383-0.00227823371805257i</v>
      </c>
      <c r="L2064" t="str">
        <f t="shared" si="599"/>
        <v>0.00025-0.22134170870755i</v>
      </c>
      <c r="M2064" t="str">
        <f t="shared" si="600"/>
        <v>0.0025-0.0585904523049398i</v>
      </c>
      <c r="N2064">
        <f t="shared" si="601"/>
        <v>102.64855396185749</v>
      </c>
      <c r="O2064">
        <f t="shared" si="602"/>
        <v>22.804508528041971</v>
      </c>
      <c r="P2064" s="3">
        <f t="shared" si="603"/>
        <v>22.804508528041971</v>
      </c>
      <c r="Q2064" s="3">
        <f t="shared" si="604"/>
        <v>-77.351446038142512</v>
      </c>
      <c r="R2064">
        <f t="shared" si="605"/>
        <v>102.64855396185749</v>
      </c>
      <c r="S2064">
        <f t="shared" si="606"/>
        <v>2.1248413976359024</v>
      </c>
      <c r="T2064">
        <f t="shared" si="589"/>
        <v>22.804508528041971</v>
      </c>
    </row>
    <row r="2065" spans="1:20" x14ac:dyDescent="0.25">
      <c r="A2065">
        <f t="shared" si="590"/>
        <v>13401.505184261749</v>
      </c>
      <c r="B2065">
        <f t="shared" si="607"/>
        <v>2132.915794946919</v>
      </c>
      <c r="C2065" t="str">
        <f t="shared" si="591"/>
        <v>3.02320090653499-13.4286954853588i</v>
      </c>
      <c r="D2065" t="str">
        <f t="shared" si="592"/>
        <v>3.47809510870475-7.47204471022999i</v>
      </c>
      <c r="E2065" t="str">
        <f t="shared" si="593"/>
        <v>162.47875811768+1.63215258503119i</v>
      </c>
      <c r="F2065" t="str">
        <f t="shared" si="594"/>
        <v>2.90990509344449-70.0285973142438i</v>
      </c>
      <c r="G2065" t="str">
        <f t="shared" si="595"/>
        <v>0.999998344805995-0.00128654236820839i</v>
      </c>
      <c r="H2065" t="str">
        <f t="shared" si="596"/>
        <v>494.039976090926+49.2617062463129i</v>
      </c>
      <c r="I2065" t="str">
        <f t="shared" si="597"/>
        <v>33.0897194410294-233.267961039907i</v>
      </c>
      <c r="K2065" t="str">
        <f t="shared" si="598"/>
        <v>0.0100210048566914-0.00228575877473855i</v>
      </c>
      <c r="L2065" t="str">
        <f t="shared" si="599"/>
        <v>0.00025-0.220503794289251i</v>
      </c>
      <c r="M2065" t="str">
        <f t="shared" si="600"/>
        <v>0.0025-0.0583686514295077i</v>
      </c>
      <c r="N2065">
        <f t="shared" si="601"/>
        <v>102.68746752569218</v>
      </c>
      <c r="O2065">
        <f t="shared" si="602"/>
        <v>22.775395523739018</v>
      </c>
      <c r="P2065" s="3">
        <f t="shared" si="603"/>
        <v>22.775395523739018</v>
      </c>
      <c r="Q2065" s="3">
        <f t="shared" si="604"/>
        <v>-77.312532474307815</v>
      </c>
      <c r="R2065">
        <f t="shared" si="605"/>
        <v>102.68746752569218</v>
      </c>
      <c r="S2065">
        <f t="shared" si="606"/>
        <v>2.1329157949469191</v>
      </c>
      <c r="T2065">
        <f t="shared" si="589"/>
        <v>22.775395523739018</v>
      </c>
    </row>
    <row r="2066" spans="1:20" x14ac:dyDescent="0.25">
      <c r="A2066">
        <f t="shared" si="590"/>
        <v>13452.430903961942</v>
      </c>
      <c r="B2066">
        <f t="shared" si="607"/>
        <v>2141.0208749677172</v>
      </c>
      <c r="C2066" t="str">
        <f t="shared" si="591"/>
        <v>3.02219598483539-13.381742527702i</v>
      </c>
      <c r="D2066" t="str">
        <f t="shared" si="592"/>
        <v>3.47809488110125-7.44383577282294i</v>
      </c>
      <c r="E2066" t="str">
        <f t="shared" si="593"/>
        <v>162.47891698668+1.63863762045152i</v>
      </c>
      <c r="F2066" t="str">
        <f t="shared" si="594"/>
        <v>2.90990505676985-69.7635244277203i</v>
      </c>
      <c r="G2066" t="str">
        <f t="shared" si="595"/>
        <v>0.999998332202641-0.00129143121293119i</v>
      </c>
      <c r="H2066" t="str">
        <f t="shared" si="596"/>
        <v>494.221710249517+49.4318507656848i</v>
      </c>
      <c r="I2066" t="str">
        <f t="shared" si="597"/>
        <v>33.0852559868191-232.463806482i</v>
      </c>
      <c r="K2066" t="str">
        <f t="shared" si="598"/>
        <v>0.0100167106080617-0.00229330061314388i</v>
      </c>
      <c r="L2066" t="str">
        <f t="shared" si="599"/>
        <v>0.00025-0.219669051892061i</v>
      </c>
      <c r="M2066" t="str">
        <f t="shared" si="600"/>
        <v>0.0025-0.0581476902067223i</v>
      </c>
      <c r="N2066">
        <f t="shared" si="601"/>
        <v>102.72644227975142</v>
      </c>
      <c r="O2066">
        <f t="shared" si="602"/>
        <v>22.746304685836844</v>
      </c>
      <c r="P2066" s="3">
        <f t="shared" si="603"/>
        <v>22.746304685836844</v>
      </c>
      <c r="Q2066" s="3">
        <f t="shared" si="604"/>
        <v>-77.273557720248576</v>
      </c>
      <c r="R2066">
        <f t="shared" si="605"/>
        <v>102.72644227975142</v>
      </c>
      <c r="S2066">
        <f t="shared" si="606"/>
        <v>2.1410208749677171</v>
      </c>
      <c r="T2066">
        <f t="shared" si="589"/>
        <v>22.746304685836844</v>
      </c>
    </row>
    <row r="2067" spans="1:20" x14ac:dyDescent="0.25">
      <c r="A2067">
        <f t="shared" si="590"/>
        <v>13503.550141396998</v>
      </c>
      <c r="B2067">
        <f t="shared" si="607"/>
        <v>2149.1567542925945</v>
      </c>
      <c r="C2067" t="str">
        <f t="shared" si="591"/>
        <v>3.02118446164442-13.3349782112046i</v>
      </c>
      <c r="D2067" t="str">
        <f t="shared" si="592"/>
        <v>3.47809465176469-7.41573391748234i</v>
      </c>
      <c r="E2067" t="str">
        <f t="shared" si="593"/>
        <v>162.479078325785+1.6451501876665i</v>
      </c>
      <c r="F2067" t="str">
        <f t="shared" si="594"/>
        <v>2.90990501981596-69.4994551129162i</v>
      </c>
      <c r="G2067" t="str">
        <f t="shared" si="595"/>
        <v>0.999998319503319-0.00129633863507768i</v>
      </c>
      <c r="H2067" t="str">
        <f t="shared" si="596"/>
        <v>494.404875505381+49.6024303474415i</v>
      </c>
      <c r="I2067" t="str">
        <f t="shared" si="597"/>
        <v>33.0807517644924-231.663023756558i</v>
      </c>
      <c r="K2067" t="str">
        <f t="shared" si="598"/>
        <v>0.010012388010005-0.00230085918198657i</v>
      </c>
      <c r="L2067" t="str">
        <f t="shared" si="599"/>
        <v>0.00025-0.218837469507931i</v>
      </c>
      <c r="M2067" t="str">
        <f t="shared" si="600"/>
        <v>0.0025-0.0579275654579818i</v>
      </c>
      <c r="N2067">
        <f t="shared" si="601"/>
        <v>102.76547775253772</v>
      </c>
      <c r="O2067">
        <f t="shared" si="602"/>
        <v>22.717236097547776</v>
      </c>
      <c r="P2067" s="3">
        <f t="shared" si="603"/>
        <v>22.717236097547776</v>
      </c>
      <c r="Q2067" s="3">
        <f t="shared" si="604"/>
        <v>-77.23452224746228</v>
      </c>
      <c r="R2067">
        <f t="shared" si="605"/>
        <v>102.76547775253772</v>
      </c>
      <c r="S2067">
        <f t="shared" si="606"/>
        <v>2.1491567542925947</v>
      </c>
      <c r="T2067">
        <f t="shared" si="589"/>
        <v>22.717236097547776</v>
      </c>
    </row>
    <row r="2068" spans="1:20" x14ac:dyDescent="0.25">
      <c r="A2068">
        <f t="shared" si="590"/>
        <v>13554.863631934306</v>
      </c>
      <c r="B2068">
        <f t="shared" si="607"/>
        <v>2157.3235499589064</v>
      </c>
      <c r="C2068" t="str">
        <f t="shared" si="591"/>
        <v>3.02016630108767-13.288401825077i</v>
      </c>
      <c r="D2068" t="str">
        <f t="shared" si="592"/>
        <v>3.47809442068191-7.38773873995349i</v>
      </c>
      <c r="E2068" t="str">
        <f t="shared" si="593"/>
        <v>162.479242171039+1.6516904182424i</v>
      </c>
      <c r="F2068" t="str">
        <f t="shared" si="594"/>
        <v>2.9099049825807-69.2363855711061i</v>
      </c>
      <c r="G2068" t="str">
        <f t="shared" si="595"/>
        <v>0.9999983067073-0.00130126470523993i</v>
      </c>
      <c r="H2068" t="str">
        <f t="shared" si="596"/>
        <v>494.589483452191+49.7734439027885i</v>
      </c>
      <c r="I2068" t="str">
        <f t="shared" si="597"/>
        <v>33.07620635551-230.865601657014i</v>
      </c>
      <c r="K2068" t="str">
        <f t="shared" si="598"/>
        <v>0.0100080369064572-0.00230843442881523i</v>
      </c>
      <c r="L2068" t="str">
        <f t="shared" si="599"/>
        <v>0.00025-0.218009035174269i</v>
      </c>
      <c r="M2068" t="str">
        <f t="shared" si="600"/>
        <v>0.0025-0.0577082740167183i</v>
      </c>
      <c r="N2068">
        <f t="shared" si="601"/>
        <v>102.80457346693062</v>
      </c>
      <c r="O2068">
        <f t="shared" si="602"/>
        <v>22.688189841810662</v>
      </c>
      <c r="P2068" s="3">
        <f t="shared" si="603"/>
        <v>22.688189841810662</v>
      </c>
      <c r="Q2068" s="3">
        <f t="shared" si="604"/>
        <v>-77.19542653306938</v>
      </c>
      <c r="R2068">
        <f t="shared" si="605"/>
        <v>102.80457346693062</v>
      </c>
      <c r="S2068">
        <f t="shared" si="606"/>
        <v>2.1573235499589063</v>
      </c>
      <c r="T2068">
        <f t="shared" si="589"/>
        <v>22.688189841810662</v>
      </c>
    </row>
    <row r="2069" spans="1:20" x14ac:dyDescent="0.25">
      <c r="A2069">
        <f t="shared" si="590"/>
        <v>13606.372113735659</v>
      </c>
      <c r="B2069">
        <f t="shared" si="607"/>
        <v>2165.5213794487504</v>
      </c>
      <c r="C2069" t="str">
        <f t="shared" si="591"/>
        <v>3.01914146720281-13.2420126609008i</v>
      </c>
      <c r="D2069" t="str">
        <f t="shared" si="592"/>
        <v>3.47809418783958-7.3598498375162i</v>
      </c>
      <c r="E2069" t="str">
        <f t="shared" si="593"/>
        <v>162.479408558983+1.6582584444502i</v>
      </c>
      <c r="F2069" t="str">
        <f t="shared" si="594"/>
        <v>2.90990494506191-68.9743120179456i</v>
      </c>
      <c r="G2069" t="str">
        <f t="shared" si="595"/>
        <v>0.999998293813846-0.00130620949427826i</v>
      </c>
      <c r="H2069" t="str">
        <f t="shared" si="596"/>
        <v>494.775545781871+49.9448903010272i</v>
      </c>
      <c r="I2069" t="str">
        <f t="shared" si="597"/>
        <v>33.0716193363887-230.071529028601i</v>
      </c>
      <c r="K2069" t="str">
        <f t="shared" si="598"/>
        <v>0.0100036571409401-0.00231602629999881i</v>
      </c>
      <c r="L2069" t="str">
        <f t="shared" si="599"/>
        <v>0.00025-0.217183736973768i</v>
      </c>
      <c r="M2069" t="str">
        <f t="shared" si="600"/>
        <v>0.0025-0.0574898127283504i</v>
      </c>
      <c r="N2069">
        <f t="shared" si="601"/>
        <v>102.84372894017612</v>
      </c>
      <c r="O2069">
        <f t="shared" si="602"/>
        <v>22.659166001281275</v>
      </c>
      <c r="P2069" s="3">
        <f t="shared" si="603"/>
        <v>22.659166001281275</v>
      </c>
      <c r="Q2069" s="3">
        <f t="shared" si="604"/>
        <v>-77.156271059823879</v>
      </c>
      <c r="R2069">
        <f t="shared" si="605"/>
        <v>102.84372894017612</v>
      </c>
      <c r="S2069">
        <f t="shared" si="606"/>
        <v>2.1655213794487502</v>
      </c>
      <c r="T2069">
        <f t="shared" si="589"/>
        <v>22.659166001281275</v>
      </c>
    </row>
    <row r="2070" spans="1:20" x14ac:dyDescent="0.25">
      <c r="A2070">
        <f t="shared" si="590"/>
        <v>13658.076327767854</v>
      </c>
      <c r="B2070">
        <f t="shared" si="607"/>
        <v>2173.7503606906557</v>
      </c>
      <c r="C2070" t="str">
        <f t="shared" si="591"/>
        <v>3.01810992394106-13.195810012617i</v>
      </c>
      <c r="D2070" t="str">
        <f t="shared" si="592"/>
        <v>3.47809395322432-7.33206680897917i</v>
      </c>
      <c r="E2070" t="str">
        <f t="shared" si="593"/>
        <v>162.479577526658+1.6648543992696i</v>
      </c>
      <c r="F2070" t="str">
        <f t="shared" si="594"/>
        <v>2.90990490725743-68.7132306834195i</v>
      </c>
      <c r="G2070" t="str">
        <f t="shared" si="595"/>
        <v>0.999998280822216-0.00131117307332222i</v>
      </c>
      <c r="H2070" t="str">
        <f t="shared" si="596"/>
        <v>494.963074285486+50.1167683688389i</v>
      </c>
      <c r="I2070" t="str">
        <f t="shared" si="597"/>
        <v>33.0669902786367-229.280794768245i</v>
      </c>
      <c r="K2070" t="str">
        <f t="shared" si="598"/>
        <v>0.00999924855656729-0.00232363474071658i</v>
      </c>
      <c r="L2070" t="str">
        <f t="shared" si="599"/>
        <v>0.00025-0.216361563034239i</v>
      </c>
      <c r="M2070" t="str">
        <f t="shared" si="600"/>
        <v>0.0025-0.0572721784502397i</v>
      </c>
      <c r="N2070">
        <f t="shared" si="601"/>
        <v>102.88294368387541</v>
      </c>
      <c r="O2070">
        <f t="shared" si="602"/>
        <v>22.630164658323501</v>
      </c>
      <c r="P2070" s="3">
        <f t="shared" si="603"/>
        <v>22.630164658323501</v>
      </c>
      <c r="Q2070" s="3">
        <f t="shared" si="604"/>
        <v>-77.117056316124589</v>
      </c>
      <c r="R2070">
        <f t="shared" si="605"/>
        <v>102.88294368387541</v>
      </c>
      <c r="S2070">
        <f t="shared" si="606"/>
        <v>2.1737503606906556</v>
      </c>
      <c r="T2070">
        <f t="shared" si="589"/>
        <v>22.630164658323501</v>
      </c>
    </row>
    <row r="2071" spans="1:20" x14ac:dyDescent="0.25">
      <c r="A2071">
        <f t="shared" si="590"/>
        <v>13709.977017813373</v>
      </c>
      <c r="B2071">
        <f t="shared" si="607"/>
        <v>2182.0106120612804</v>
      </c>
      <c r="C2071" t="str">
        <f t="shared" si="591"/>
        <v>3.01707163516858-13.1497931765134i</v>
      </c>
      <c r="D2071" t="str">
        <f t="shared" si="592"/>
        <v>3.47809371682264-7.30438925467407i</v>
      </c>
      <c r="E2071" t="str">
        <f t="shared" si="593"/>
        <v>162.479749111613+1.67147841639218i</v>
      </c>
      <c r="F2071" t="str">
        <f t="shared" si="594"/>
        <v>2.9099048691651-68.4531378117847i</v>
      </c>
      <c r="G2071" t="str">
        <f t="shared" si="595"/>
        <v>0.999998267731663-0.00131615551377161i</v>
      </c>
      <c r="H2071" t="str">
        <f t="shared" si="596"/>
        <v>495.152080854129+50.2890768895578i</v>
      </c>
      <c r="I2071" t="str">
        <f t="shared" si="597"/>
        <v>33.0623187486872-228.493387824427i</v>
      </c>
      <c r="K2071" t="str">
        <f t="shared" si="598"/>
        <v>0.00999481099605004-0.00233125969494804i</v>
      </c>
      <c r="L2071" t="str">
        <f t="shared" si="599"/>
        <v>0.00025-0.215542501528431i</v>
      </c>
      <c r="M2071" t="str">
        <f t="shared" si="600"/>
        <v>0.0025-0.0570553680516434i</v>
      </c>
      <c r="N2071">
        <f t="shared" si="601"/>
        <v>102.92221720397434</v>
      </c>
      <c r="O2071">
        <f t="shared" si="602"/>
        <v>22.601185894999855</v>
      </c>
      <c r="P2071" s="3">
        <f t="shared" si="603"/>
        <v>22.601185894999855</v>
      </c>
      <c r="Q2071" s="3">
        <f t="shared" si="604"/>
        <v>-77.077782796025659</v>
      </c>
      <c r="R2071">
        <f t="shared" si="605"/>
        <v>102.92221720397434</v>
      </c>
      <c r="S2071">
        <f t="shared" si="606"/>
        <v>2.1820106120612803</v>
      </c>
      <c r="T2071">
        <f t="shared" si="589"/>
        <v>22.601185894999855</v>
      </c>
    </row>
    <row r="2072" spans="1:20" x14ac:dyDescent="0.25">
      <c r="A2072">
        <f t="shared" si="590"/>
        <v>13762.074930481063</v>
      </c>
      <c r="B2072">
        <f t="shared" si="607"/>
        <v>2190.3022523871132</v>
      </c>
      <c r="C2072" t="str">
        <f t="shared" si="591"/>
        <v>3.0160265646682-13.1039614512128i</v>
      </c>
      <c r="D2072" t="str">
        <f t="shared" si="592"/>
        <v>3.47809347862092-7.27681677644986i</v>
      </c>
      <c r="E2072" t="str">
        <f t="shared" si="593"/>
        <v>162.479923351914+1.67813063022455i</v>
      </c>
      <c r="F2072" t="str">
        <f t="shared" si="594"/>
        <v>2.90990483078272-68.1940296615178i</v>
      </c>
      <c r="G2072" t="str">
        <f t="shared" si="595"/>
        <v>0.999998254541433-0.00132115688729755i</v>
      </c>
      <c r="H2072" t="str">
        <f t="shared" si="596"/>
        <v>495.34257747982+50.4618146024179i</v>
      </c>
      <c r="I2072" t="str">
        <f t="shared" si="597"/>
        <v>33.0576043078252-227.709297197067i</v>
      </c>
      <c r="K2072" t="str">
        <f t="shared" si="598"/>
        <v>0.00999034430170353-0.00233890110546258i</v>
      </c>
      <c r="L2072" t="str">
        <f t="shared" si="599"/>
        <v>0.00025-0.21472654067387i</v>
      </c>
      <c r="M2072" t="str">
        <f t="shared" si="600"/>
        <v>0.0025-0.0568393784136714i</v>
      </c>
      <c r="N2072">
        <f t="shared" si="601"/>
        <v>102.96154900075423</v>
      </c>
      <c r="O2072">
        <f t="shared" si="602"/>
        <v>22.572229793062544</v>
      </c>
      <c r="P2072" s="3">
        <f t="shared" si="603"/>
        <v>22.572229793062544</v>
      </c>
      <c r="Q2072" s="3">
        <f t="shared" si="604"/>
        <v>-77.038450999245768</v>
      </c>
      <c r="R2072">
        <f t="shared" si="605"/>
        <v>102.96154900075423</v>
      </c>
      <c r="S2072">
        <f t="shared" si="606"/>
        <v>2.1903022523871134</v>
      </c>
      <c r="T2072">
        <f t="shared" si="589"/>
        <v>22.572229793062544</v>
      </c>
    </row>
    <row r="2073" spans="1:20" x14ac:dyDescent="0.25">
      <c r="A2073">
        <f t="shared" si="590"/>
        <v>13814.370815216891</v>
      </c>
      <c r="B2073">
        <f t="shared" si="607"/>
        <v>2198.6254009461841</v>
      </c>
      <c r="C2073" t="str">
        <f t="shared" si="591"/>
        <v>3.01497467614075-13.0583141376603i</v>
      </c>
      <c r="D2073" t="str">
        <f t="shared" si="592"/>
        <v>3.47809323860547-7.24934897766707i</v>
      </c>
      <c r="E2073" t="str">
        <f t="shared" si="593"/>
        <v>162.480100286146+1.68481117589202i</v>
      </c>
      <c r="F2073" t="str">
        <f t="shared" si="594"/>
        <v>2.90990479210809-67.9359025052615i</v>
      </c>
      <c r="G2073" t="str">
        <f t="shared" si="595"/>
        <v>0.999998241250766-0.00132617726584347i</v>
      </c>
      <c r="H2073" t="str">
        <f t="shared" si="596"/>
        <v>495.534576256419+50.6349802018076i</v>
      </c>
      <c r="I2073" t="str">
        <f t="shared" si="597"/>
        <v>33.0528465121224-226.928511937406i</v>
      </c>
      <c r="K2073" t="str">
        <f t="shared" si="598"/>
        <v>0.00998584831545297-0.00234655891380947i</v>
      </c>
      <c r="L2073" t="str">
        <f t="shared" si="599"/>
        <v>0.00025-0.213913668732685i</v>
      </c>
      <c r="M2073" t="str">
        <f t="shared" si="600"/>
        <v>0.0025-0.0566242064292402i</v>
      </c>
      <c r="N2073">
        <f t="shared" si="601"/>
        <v>103.00093856882222</v>
      </c>
      <c r="O2073">
        <f t="shared" si="602"/>
        <v>22.543296433943723</v>
      </c>
      <c r="P2073" s="3">
        <f t="shared" si="603"/>
        <v>22.543296433943723</v>
      </c>
      <c r="Q2073" s="3">
        <f t="shared" si="604"/>
        <v>-76.999061431177779</v>
      </c>
      <c r="R2073">
        <f t="shared" si="605"/>
        <v>103.00093856882222</v>
      </c>
      <c r="S2073">
        <f t="shared" si="606"/>
        <v>2.1986254009461841</v>
      </c>
      <c r="T2073">
        <f t="shared" si="589"/>
        <v>22.543296433943723</v>
      </c>
    </row>
    <row r="2074" spans="1:20" x14ac:dyDescent="0.25">
      <c r="A2074">
        <f t="shared" si="590"/>
        <v>13866.865424314716</v>
      </c>
      <c r="B2074">
        <f t="shared" si="607"/>
        <v>2206.9801774697798</v>
      </c>
      <c r="C2074" t="str">
        <f t="shared" si="591"/>
        <v>3.01391593320684-13.0128505391115i</v>
      </c>
      <c r="D2074" t="str">
        <f t="shared" si="592"/>
        <v>3.47809299676247-7.22198546319207i</v>
      </c>
      <c r="E2074" t="str">
        <f t="shared" si="593"/>
        <v>162.480279953423+1.69152018924153i</v>
      </c>
      <c r="F2074" t="str">
        <f t="shared" si="594"/>
        <v>2.90990475313897-67.6787526297696i</v>
      </c>
      <c r="G2074" t="str">
        <f t="shared" si="595"/>
        <v>0.9999982278589-0.00133121672162616i</v>
      </c>
      <c r="H2074" t="str">
        <f t="shared" si="596"/>
        <v>495.728089380535+50.8085723364927i</v>
      </c>
      <c r="I2074" t="str">
        <f t="shared" si="597"/>
        <v>33.0480449123614-226.151021147879i</v>
      </c>
      <c r="K2074" t="str">
        <f t="shared" si="598"/>
        <v>0.00998132287884007-0.00235423306030748i</v>
      </c>
      <c r="L2074" t="str">
        <f t="shared" si="599"/>
        <v>0.00025-0.213103874011442i</v>
      </c>
      <c r="M2074" t="str">
        <f t="shared" si="600"/>
        <v>0.0025-0.0564098490030289i</v>
      </c>
      <c r="N2074">
        <f t="shared" si="601"/>
        <v>103.04038539710322</v>
      </c>
      <c r="O2074">
        <f t="shared" si="602"/>
        <v>22.51438589874633</v>
      </c>
      <c r="P2074" s="3">
        <f t="shared" si="603"/>
        <v>22.51438589874633</v>
      </c>
      <c r="Q2074" s="3">
        <f t="shared" si="604"/>
        <v>-76.959614602896778</v>
      </c>
      <c r="R2074">
        <f t="shared" si="605"/>
        <v>103.04038539710322</v>
      </c>
      <c r="S2074">
        <f t="shared" si="606"/>
        <v>2.2069801774697799</v>
      </c>
      <c r="T2074">
        <f t="shared" si="589"/>
        <v>22.51438589874633</v>
      </c>
    </row>
    <row r="2075" spans="1:20" x14ac:dyDescent="0.25">
      <c r="A2075">
        <f t="shared" si="590"/>
        <v>13919.559512927113</v>
      </c>
      <c r="B2075">
        <f t="shared" si="607"/>
        <v>2215.3667021441652</v>
      </c>
      <c r="C2075" t="str">
        <f t="shared" si="591"/>
        <v>3.01285029940833-12.9675699611201i</v>
      </c>
      <c r="D2075" t="str">
        <f t="shared" si="592"/>
        <v>3.478092753078-7.19472583939136i</v>
      </c>
      <c r="E2075" t="str">
        <f t="shared" si="593"/>
        <v>162.480462393393+1.69825780684557i</v>
      </c>
      <c r="F2075" t="str">
        <f t="shared" si="594"/>
        <v>2.90990471387311-67.4225763358547i</v>
      </c>
      <c r="G2075" t="str">
        <f t="shared" si="595"/>
        <v>0.999998214365062-0.00133627532713683i</v>
      </c>
      <c r="H2075" t="str">
        <f t="shared" si="596"/>
        <v>495.923129152459+50.9825896088439i</v>
      </c>
      <c r="I2075" t="str">
        <f t="shared" si="597"/>
        <v>33.0431990539679-225.376813982004i</v>
      </c>
      <c r="K2075" t="str">
        <f t="shared" si="598"/>
        <v>0.00997676783302948-0.00236192348403482i</v>
      </c>
      <c r="L2075" t="str">
        <f t="shared" si="599"/>
        <v>0.00025-0.212297144860971i</v>
      </c>
      <c r="M2075" t="str">
        <f t="shared" si="600"/>
        <v>0.0025-0.0561963030514334i</v>
      </c>
      <c r="N2075">
        <f t="shared" si="601"/>
        <v>103.0798889688317</v>
      </c>
      <c r="O2075">
        <f t="shared" si="602"/>
        <v>22.485498268234402</v>
      </c>
      <c r="P2075" s="3">
        <f t="shared" si="603"/>
        <v>22.485498268234402</v>
      </c>
      <c r="Q2075" s="3">
        <f t="shared" si="604"/>
        <v>-76.920111031168304</v>
      </c>
      <c r="R2075">
        <f t="shared" si="605"/>
        <v>103.0798889688317</v>
      </c>
      <c r="S2075">
        <f t="shared" si="606"/>
        <v>2.215366702144165</v>
      </c>
      <c r="T2075">
        <f t="shared" si="589"/>
        <v>22.485498268234402</v>
      </c>
    </row>
    <row r="2076" spans="1:20" x14ac:dyDescent="0.25">
      <c r="A2076">
        <f t="shared" si="590"/>
        <v>13972.453839076235</v>
      </c>
      <c r="B2076">
        <f t="shared" si="607"/>
        <v>2223.7850956123129</v>
      </c>
      <c r="C2076" t="str">
        <f t="shared" si="591"/>
        <v>3.01177773821001-12.9224717115258i</v>
      </c>
      <c r="D2076" t="str">
        <f t="shared" si="592"/>
        <v>3.47809250753804-7.167569714126i</v>
      </c>
      <c r="E2076" t="str">
        <f t="shared" si="593"/>
        <v>162.480647646244+1.70502416600519i</v>
      </c>
      <c r="F2076" t="str">
        <f t="shared" si="594"/>
        <v>2.90990467430827-67.1673699383352i</v>
      </c>
      <c r="G2076" t="str">
        <f t="shared" si="595"/>
        <v>0.999998200768476-0.0013413531551421i</v>
      </c>
      <c r="H2076" t="str">
        <f t="shared" si="596"/>
        <v>496.119707977091+51.1570305740406i</v>
      </c>
      <c r="I2076" t="str">
        <f t="shared" si="597"/>
        <v>33.0383084769359-224.605879644262i</v>
      </c>
      <c r="K2076" t="str">
        <f t="shared" si="598"/>
        <v>0.00997218301881545-0.00236963012281883i</v>
      </c>
      <c r="L2076" t="str">
        <f t="shared" si="599"/>
        <v>0.00025-0.211493469676201i</v>
      </c>
      <c r="M2076" t="str">
        <f t="shared" si="600"/>
        <v>0.0025-0.0559835655025236i</v>
      </c>
      <c r="N2076">
        <f t="shared" si="601"/>
        <v>103.11944876154449</v>
      </c>
      <c r="O2076">
        <f t="shared" si="602"/>
        <v>22.456633622823482</v>
      </c>
      <c r="P2076" s="3">
        <f t="shared" si="603"/>
        <v>22.456633622823482</v>
      </c>
      <c r="Q2076" s="3">
        <f t="shared" si="604"/>
        <v>-76.88055123845551</v>
      </c>
      <c r="R2076">
        <f t="shared" si="605"/>
        <v>103.11944876154449</v>
      </c>
      <c r="S2076">
        <f t="shared" si="606"/>
        <v>2.2237850956123131</v>
      </c>
      <c r="T2076">
        <f t="shared" si="589"/>
        <v>22.456633622823482</v>
      </c>
    </row>
    <row r="2077" spans="1:20" x14ac:dyDescent="0.25">
      <c r="A2077">
        <f t="shared" si="590"/>
        <v>14025.549163664724</v>
      </c>
      <c r="B2077">
        <f t="shared" si="607"/>
        <v>2232.2354789756396</v>
      </c>
      <c r="C2077" t="str">
        <f t="shared" si="591"/>
        <v>3.01069821300135-12.8775551004422i</v>
      </c>
      <c r="D2077" t="str">
        <f t="shared" si="592"/>
        <v>3.47809226012846-7.14051669674587i</v>
      </c>
      <c r="E2077" t="str">
        <f t="shared" si="593"/>
        <v>162.480835752712+1.71181940475359i</v>
      </c>
      <c r="F2077" t="str">
        <f t="shared" si="594"/>
        <v>2.90990463444217-66.9131297659809i</v>
      </c>
      <c r="G2077" t="str">
        <f t="shared" si="595"/>
        <v>0.99999818706836-0.00134645027868507i</v>
      </c>
      <c r="H2077" t="str">
        <f t="shared" si="596"/>
        <v>496.31783836489+51.3318937392633i</v>
      </c>
      <c r="I2077" t="str">
        <f t="shared" si="597"/>
        <v>33.0333727157524-223.838207389981i</v>
      </c>
      <c r="K2077" t="str">
        <f t="shared" si="598"/>
        <v>0.0099675682766286-0.00237735291322568i</v>
      </c>
      <c r="L2077" t="str">
        <f t="shared" si="599"/>
        <v>0.00025-0.210692836895996i</v>
      </c>
      <c r="M2077" t="str">
        <f t="shared" si="600"/>
        <v>0.0025-0.0557716332959989i</v>
      </c>
      <c r="N2077">
        <f t="shared" si="601"/>
        <v>103.15906424707457</v>
      </c>
      <c r="O2077">
        <f t="shared" si="602"/>
        <v>22.427792042570989</v>
      </c>
      <c r="P2077" s="3">
        <f t="shared" si="603"/>
        <v>22.427792042570989</v>
      </c>
      <c r="Q2077" s="3">
        <f t="shared" si="604"/>
        <v>-76.840935752925432</v>
      </c>
      <c r="R2077">
        <f t="shared" si="605"/>
        <v>103.15906424707457</v>
      </c>
      <c r="S2077">
        <f t="shared" si="606"/>
        <v>2.2322354789756398</v>
      </c>
      <c r="T2077">
        <f t="shared" si="589"/>
        <v>22.427792042570989</v>
      </c>
    </row>
    <row r="2078" spans="1:20" x14ac:dyDescent="0.25">
      <c r="A2078">
        <f t="shared" si="590"/>
        <v>14078.846250486651</v>
      </c>
      <c r="B2078">
        <f t="shared" si="607"/>
        <v>2240.7179737957472</v>
      </c>
      <c r="C2078" t="str">
        <f t="shared" si="591"/>
        <v>3.00961168709818-12.8328194402455i</v>
      </c>
      <c r="D2078" t="str">
        <f t="shared" si="592"/>
        <v>3.47809201083503-7.11356639808407i</v>
      </c>
      <c r="E2078" t="str">
        <f t="shared" si="593"/>
        <v>162.481026754091+1.71864366185888i</v>
      </c>
      <c r="F2078" t="str">
        <f t="shared" si="594"/>
        <v>2.90990459427249-66.6598521614616i</v>
      </c>
      <c r="G2078" t="str">
        <f t="shared" si="595"/>
        <v>0.999998173263926-0.00135156677108643i</v>
      </c>
      <c r="H2078" t="str">
        <f t="shared" si="596"/>
        <v>496.517532932818+51.5071775628769i</v>
      </c>
      <c r="I2078" t="str">
        <f t="shared" si="597"/>
        <v>33.0283912993238-223.073786525217i</v>
      </c>
      <c r="K2078" t="str">
        <f t="shared" si="598"/>
        <v>0.00996292344654284-0.00238509179055022i</v>
      </c>
      <c r="L2078" t="str">
        <f t="shared" si="599"/>
        <v>0.00025-0.209895235002985i</v>
      </c>
      <c r="M2078" t="str">
        <f t="shared" si="600"/>
        <v>0.0025-0.0555605033831431i</v>
      </c>
      <c r="N2078">
        <f t="shared" si="601"/>
        <v>103.19873489154422</v>
      </c>
      <c r="O2078">
        <f t="shared" si="602"/>
        <v>22.398973607166937</v>
      </c>
      <c r="P2078" s="3">
        <f t="shared" si="603"/>
        <v>22.398973607166937</v>
      </c>
      <c r="Q2078" s="3">
        <f t="shared" si="604"/>
        <v>-76.80126510845578</v>
      </c>
      <c r="R2078">
        <f t="shared" si="605"/>
        <v>103.19873489154422</v>
      </c>
      <c r="S2078">
        <f t="shared" si="606"/>
        <v>2.2407179737957472</v>
      </c>
      <c r="T2078">
        <f t="shared" si="589"/>
        <v>22.398973607166937</v>
      </c>
    </row>
    <row r="2079" spans="1:20" x14ac:dyDescent="0.25">
      <c r="A2079">
        <f t="shared" si="590"/>
        <v>14132.345866238502</v>
      </c>
      <c r="B2079">
        <f t="shared" si="607"/>
        <v>2249.2327020961711</v>
      </c>
      <c r="C2079" t="str">
        <f t="shared" si="591"/>
        <v>3.00851812374433-12.7882640455612i</v>
      </c>
      <c r="D2079" t="str">
        <f t="shared" si="592"/>
        <v>3.47809175964342-7.08671843045148i</v>
      </c>
      <c r="E2079" t="str">
        <f t="shared" si="593"/>
        <v>162.481220692232+1.72549707682821i</v>
      </c>
      <c r="F2079" t="str">
        <f t="shared" si="594"/>
        <v>2.90990455379698-66.4075334812947i</v>
      </c>
      <c r="G2079" t="str">
        <f t="shared" si="595"/>
        <v>0.99999815935438-0.00135670270594541i</v>
      </c>
      <c r="H2079" t="str">
        <f t="shared" si="596"/>
        <v>496.718804405305+51.6828804535973i</v>
      </c>
      <c r="I2079" t="str">
        <f t="shared" si="597"/>
        <v>33.0233637508994-222.312606406649i</v>
      </c>
      <c r="K2079" t="str">
        <f t="shared" si="598"/>
        <v>0.0099582483682824-0.00239284668880561i</v>
      </c>
      <c r="L2079" t="str">
        <f t="shared" si="599"/>
        <v>0.00025-0.209100652523396i</v>
      </c>
      <c r="M2079" t="str">
        <f t="shared" si="600"/>
        <v>0.0025-0.0553501727267812i</v>
      </c>
      <c r="N2079">
        <f t="shared" si="601"/>
        <v>103.23846015536049</v>
      </c>
      <c r="O2079">
        <f t="shared" si="602"/>
        <v>22.370178395923336</v>
      </c>
      <c r="P2079" s="3">
        <f t="shared" si="603"/>
        <v>22.370178395923336</v>
      </c>
      <c r="Q2079" s="3">
        <f t="shared" si="604"/>
        <v>-76.761539844639515</v>
      </c>
      <c r="R2079">
        <f t="shared" si="605"/>
        <v>103.23846015536049</v>
      </c>
      <c r="S2079">
        <f t="shared" si="606"/>
        <v>2.2492327020961711</v>
      </c>
      <c r="T2079">
        <f t="shared" si="589"/>
        <v>22.370178395923336</v>
      </c>
    </row>
    <row r="2080" spans="1:20" x14ac:dyDescent="0.25">
      <c r="A2080">
        <f t="shared" si="590"/>
        <v>14186.048780530209</v>
      </c>
      <c r="B2080">
        <f t="shared" si="607"/>
        <v>2257.7797863641367</v>
      </c>
      <c r="C2080" t="str">
        <f t="shared" si="591"/>
        <v>3.00741748611361-12.743888233253i</v>
      </c>
      <c r="D2080" t="str">
        <f t="shared" si="592"/>
        <v>3.47809150653916-7.05997240763084i</v>
      </c>
      <c r="E2080" t="str">
        <f t="shared" si="593"/>
        <v>162.481417609558+1.73237978991075i</v>
      </c>
      <c r="F2080" t="str">
        <f t="shared" si="594"/>
        <v>2.90990451301325-66.1561700957906i</v>
      </c>
      <c r="G2080" t="str">
        <f t="shared" si="595"/>
        <v>0.99999814533892-0.0013618581571409i</v>
      </c>
      <c r="H2080" t="str">
        <f t="shared" si="596"/>
        <v>496.921665615217+51.8590007696425i</v>
      </c>
      <c r="I2080" t="str">
        <f t="shared" si="597"/>
        <v>33.0182895879911-221.554656441456i</v>
      </c>
      <c r="K2080" t="str">
        <f t="shared" si="598"/>
        <v>0.00995354288122901-0.00240061754071303i</v>
      </c>
      <c r="L2080" t="str">
        <f t="shared" si="599"/>
        <v>0.00025-0.208309078026894i</v>
      </c>
      <c r="M2080" t="str">
        <f t="shared" si="600"/>
        <v>0.0025-0.0551406383012366i</v>
      </c>
      <c r="N2080">
        <f t="shared" si="601"/>
        <v>103.27823949321071</v>
      </c>
      <c r="O2080">
        <f t="shared" si="602"/>
        <v>22.3414064877649</v>
      </c>
      <c r="P2080" s="3">
        <f t="shared" si="603"/>
        <v>22.3414064877649</v>
      </c>
      <c r="Q2080" s="3">
        <f t="shared" si="604"/>
        <v>-76.721760506789295</v>
      </c>
      <c r="R2080">
        <f t="shared" si="605"/>
        <v>103.27823949321071</v>
      </c>
      <c r="S2080">
        <f t="shared" si="606"/>
        <v>2.2577797863641367</v>
      </c>
      <c r="T2080">
        <f t="shared" si="589"/>
        <v>22.3414064877649</v>
      </c>
    </row>
    <row r="2081" spans="1:20" x14ac:dyDescent="0.25">
      <c r="A2081">
        <f t="shared" si="590"/>
        <v>14239.955765896224</v>
      </c>
      <c r="B2081">
        <f t="shared" si="607"/>
        <v>2266.3593495523205</v>
      </c>
      <c r="C2081" t="str">
        <f t="shared" si="591"/>
        <v>3.00630973731145-12.6996913224108i</v>
      </c>
      <c r="D2081" t="str">
        <f t="shared" si="592"/>
        <v>3.47809125150769-7.03332794487154i</v>
      </c>
      <c r="E2081" t="str">
        <f t="shared" si="593"/>
        <v>162.481617549068+1.73929194210056i</v>
      </c>
      <c r="F2081" t="str">
        <f t="shared" si="594"/>
        <v>2.90990447191899-65.9057583890027i</v>
      </c>
      <c r="G2081" t="str">
        <f t="shared" si="595"/>
        <v>0.999998131216741-0.00136703319883251i</v>
      </c>
      <c r="H2081" t="str">
        <f t="shared" si="596"/>
        <v>497.126129504835+52.0355368178742i</v>
      </c>
      <c r="I2081" t="str">
        <f t="shared" si="597"/>
        <v>33.0131683222973-220.799926087208i</v>
      </c>
      <c r="K2081" t="str">
        <f t="shared" si="598"/>
        <v>0.00994880682442928-0.00240840427769144i</v>
      </c>
      <c r="L2081" t="str">
        <f t="shared" si="599"/>
        <v>0.00025-0.207520500126413i</v>
      </c>
      <c r="M2081" t="str">
        <f t="shared" si="600"/>
        <v>0.0025-0.0549318970922859i</v>
      </c>
      <c r="N2081">
        <f t="shared" si="601"/>
        <v>103.3180723540578</v>
      </c>
      <c r="O2081">
        <f t="shared" si="602"/>
        <v>22.312657961219063</v>
      </c>
      <c r="P2081" s="3">
        <f t="shared" si="603"/>
        <v>22.312657961219063</v>
      </c>
      <c r="Q2081" s="3">
        <f t="shared" si="604"/>
        <v>-76.681927645942196</v>
      </c>
      <c r="R2081">
        <f t="shared" si="605"/>
        <v>103.3180723540578</v>
      </c>
      <c r="S2081">
        <f t="shared" si="606"/>
        <v>2.2663593495523204</v>
      </c>
      <c r="T2081">
        <f t="shared" si="589"/>
        <v>22.312657961219063</v>
      </c>
    </row>
    <row r="2082" spans="1:20" x14ac:dyDescent="0.25">
      <c r="A2082">
        <f t="shared" si="590"/>
        <v>14294.067597806632</v>
      </c>
      <c r="B2082">
        <f t="shared" si="607"/>
        <v>2274.9715150806196</v>
      </c>
      <c r="C2082" t="str">
        <f t="shared" si="591"/>
        <v>3.00519484037676-12.6556726343385i</v>
      </c>
      <c r="D2082" t="str">
        <f t="shared" si="592"/>
        <v>3.47809099453433-7.00678465888387i</v>
      </c>
      <c r="E2082" t="str">
        <f t="shared" si="593"/>
        <v>162.48182055434+1.7462336751411i</v>
      </c>
      <c r="F2082" t="str">
        <f t="shared" si="594"/>
        <v>2.90990443051181-65.6562947586744i</v>
      </c>
      <c r="G2082" t="str">
        <f t="shared" si="595"/>
        <v>0.99999811698703-0.00137222790546163i</v>
      </c>
      <c r="H2082" t="str">
        <f t="shared" si="596"/>
        <v>497.332209126842+52.2124868529246i</v>
      </c>
      <c r="I2082" t="str">
        <f t="shared" si="597"/>
        <v>33.0079994596221-220.048404851761i</v>
      </c>
      <c r="K2082" t="str">
        <f t="shared" si="598"/>
        <v>0.0099440400366021-0.00241620682984726i</v>
      </c>
      <c r="L2082" t="str">
        <f t="shared" si="599"/>
        <v>0.00025-0.206734907477997i</v>
      </c>
      <c r="M2082" t="str">
        <f t="shared" si="600"/>
        <v>0.0025-0.0547239460971168i</v>
      </c>
      <c r="N2082">
        <f t="shared" si="601"/>
        <v>103.35795818113739</v>
      </c>
      <c r="O2082">
        <f t="shared" si="602"/>
        <v>22.283932894405819</v>
      </c>
      <c r="P2082" s="3">
        <f t="shared" si="603"/>
        <v>22.283932894405819</v>
      </c>
      <c r="Q2082" s="3">
        <f t="shared" si="604"/>
        <v>-76.642041818862609</v>
      </c>
      <c r="R2082">
        <f t="shared" si="605"/>
        <v>103.35795818113739</v>
      </c>
      <c r="S2082">
        <f t="shared" si="606"/>
        <v>2.2749715150806198</v>
      </c>
      <c r="T2082">
        <f t="shared" si="589"/>
        <v>22.283932894405819</v>
      </c>
    </row>
    <row r="2083" spans="1:20" x14ac:dyDescent="0.25">
      <c r="A2083">
        <f t="shared" si="590"/>
        <v>14348.385054678298</v>
      </c>
      <c r="B2083">
        <f t="shared" si="607"/>
        <v>2283.6164068379262</v>
      </c>
      <c r="C2083" t="str">
        <f t="shared" si="591"/>
        <v>3.00407275828395-12.6118314925424i</v>
      </c>
      <c r="D2083" t="str">
        <f t="shared" si="592"/>
        <v>3.4780907356043-6.98034216783362i</v>
      </c>
      <c r="E2083" t="str">
        <f t="shared" si="593"/>
        <v>162.482026669548+1.75320513152694i</v>
      </c>
      <c r="F2083" t="str">
        <f t="shared" si="594"/>
        <v>2.90990438878934-65.4077756161877i</v>
      </c>
      <c r="G2083" t="str">
        <f t="shared" si="595"/>
        <v>0.999998102648968-0.00137744235175249i</v>
      </c>
      <c r="H2083" t="str">
        <f t="shared" si="596"/>
        <v>497.539917645319+52.3898490763038i</v>
      </c>
      <c r="I2083" t="str">
        <f t="shared" si="597"/>
        <v>33.0027824997935-219.300082293138i</v>
      </c>
      <c r="K2083" t="str">
        <f t="shared" si="598"/>
        <v>0.0099392423561463-0.00242402512596401i</v>
      </c>
      <c r="L2083" t="str">
        <f t="shared" si="599"/>
        <v>0.00025-0.20595228878063i</v>
      </c>
      <c r="M2083" t="str">
        <f t="shared" si="600"/>
        <v>0.0025-0.0545167823242846i</v>
      </c>
      <c r="N2083">
        <f t="shared" si="601"/>
        <v>103.39789641195567</v>
      </c>
      <c r="O2083">
        <f t="shared" si="602"/>
        <v>22.255231365027832</v>
      </c>
      <c r="P2083" s="3">
        <f t="shared" si="603"/>
        <v>22.255231365027832</v>
      </c>
      <c r="Q2083" s="3">
        <f t="shared" si="604"/>
        <v>-76.602103588044329</v>
      </c>
      <c r="R2083">
        <f t="shared" si="605"/>
        <v>103.39789641195567</v>
      </c>
      <c r="S2083">
        <f t="shared" si="606"/>
        <v>2.2836164068379263</v>
      </c>
      <c r="T2083">
        <f t="shared" si="589"/>
        <v>22.255231365027832</v>
      </c>
    </row>
    <row r="2084" spans="1:20" x14ac:dyDescent="0.25">
      <c r="A2084">
        <f t="shared" si="590"/>
        <v>14402.908917886078</v>
      </c>
      <c r="B2084">
        <f t="shared" si="607"/>
        <v>2292.2941491839106</v>
      </c>
      <c r="C2084" t="str">
        <f t="shared" si="591"/>
        <v>3.00294345394464-12.5681672227194i</v>
      </c>
      <c r="D2084" t="str">
        <f t="shared" si="592"/>
        <v>3.4780904747027-6.95400009133655i</v>
      </c>
      <c r="E2084" t="str">
        <f t="shared" si="593"/>
        <v>162.48223593946+1.76020645450822i</v>
      </c>
      <c r="F2084" t="str">
        <f t="shared" si="594"/>
        <v>2.90990434674917-65.1601973865113i</v>
      </c>
      <c r="G2084" t="str">
        <f t="shared" si="595"/>
        <v>0.99999808820173-0.00138267661271325i</v>
      </c>
      <c r="H2084" t="str">
        <f t="shared" si="596"/>
        <v>497.749268336753+52.5676216354989i</v>
      </c>
      <c r="I2084" t="str">
        <f t="shared" si="597"/>
        <v>32.9975169365814-218.554948019427i</v>
      </c>
      <c r="K2084" t="str">
        <f t="shared" si="598"/>
        <v>0.00993441362114838-0.00243185909349205i</v>
      </c>
      <c r="L2084" t="str">
        <f t="shared" si="599"/>
        <v>0.00025-0.205172632776081i</v>
      </c>
      <c r="M2084" t="str">
        <f t="shared" si="600"/>
        <v>0.0025-0.0543104027936684i</v>
      </c>
      <c r="N2084">
        <f t="shared" si="601"/>
        <v>103.43788647828667</v>
      </c>
      <c r="O2084">
        <f t="shared" si="602"/>
        <v>22.226553450360349</v>
      </c>
      <c r="P2084" s="3">
        <f t="shared" si="603"/>
        <v>22.226553450360349</v>
      </c>
      <c r="Q2084" s="3">
        <f t="shared" si="604"/>
        <v>-76.562113521713329</v>
      </c>
      <c r="R2084">
        <f t="shared" si="605"/>
        <v>103.43788647828667</v>
      </c>
      <c r="S2084">
        <f t="shared" si="606"/>
        <v>2.2922941491839106</v>
      </c>
      <c r="T2084">
        <f t="shared" si="589"/>
        <v>22.226553450360349</v>
      </c>
    </row>
    <row r="2085" spans="1:20" x14ac:dyDescent="0.25">
      <c r="A2085">
        <f t="shared" si="590"/>
        <v>14457.639971774046</v>
      </c>
      <c r="B2085">
        <f t="shared" si="607"/>
        <v>2301.0048669508096</v>
      </c>
      <c r="C2085" t="str">
        <f t="shared" si="591"/>
        <v>3.00180689020987-12.524679152745i</v>
      </c>
      <c r="D2085" t="str">
        <f t="shared" si="592"/>
        <v>3.47809021181454-6.92775805045294i</v>
      </c>
      <c r="E2085" t="str">
        <f t="shared" si="593"/>
        <v>162.482448409449+1.76723778809398i</v>
      </c>
      <c r="F2085" t="str">
        <f t="shared" si="594"/>
        <v>2.90990430438892-64.9135565081497i</v>
      </c>
      <c r="G2085" t="str">
        <f t="shared" si="595"/>
        <v>0.999998073644484-0.00138793076363708i</v>
      </c>
      <c r="H2085" t="str">
        <f t="shared" si="596"/>
        <v>497.960274591051+52.7458026230502i</v>
      </c>
      <c r="I2085" t="str">
        <f t="shared" si="597"/>
        <v>32.9922022576118-217.812991688674i</v>
      </c>
      <c r="K2085" t="str">
        <f t="shared" si="598"/>
        <v>0.00992955366939045-0.00243970865853818i</v>
      </c>
      <c r="L2085" t="str">
        <f t="shared" si="599"/>
        <v>0.00025-0.204395928248736i</v>
      </c>
      <c r="M2085" t="str">
        <f t="shared" si="600"/>
        <v>0.0025-0.0541048045364302i</v>
      </c>
      <c r="N2085">
        <f t="shared" si="601"/>
        <v>103.4779278061724</v>
      </c>
      <c r="O2085">
        <f t="shared" si="602"/>
        <v>22.197899227240892</v>
      </c>
      <c r="P2085" s="3">
        <f t="shared" si="603"/>
        <v>22.197899227240892</v>
      </c>
      <c r="Q2085" s="3">
        <f t="shared" si="604"/>
        <v>-76.522072193827597</v>
      </c>
      <c r="R2085">
        <f t="shared" si="605"/>
        <v>103.4779278061724</v>
      </c>
      <c r="S2085">
        <f t="shared" si="606"/>
        <v>2.3010048669508096</v>
      </c>
      <c r="T2085">
        <f t="shared" si="589"/>
        <v>22.197899227240892</v>
      </c>
    </row>
    <row r="2086" spans="1:20" x14ac:dyDescent="0.25">
      <c r="A2086">
        <f t="shared" si="590"/>
        <v>14512.579003666788</v>
      </c>
      <c r="B2086">
        <f t="shared" si="607"/>
        <v>2309.7486854452227</v>
      </c>
      <c r="C2086" t="str">
        <f t="shared" si="591"/>
        <v>3.00066302987172-12.4813666126616i</v>
      </c>
      <c r="D2086" t="str">
        <f t="shared" si="592"/>
        <v>3.47808994692465-6.90161566768199i</v>
      </c>
      <c r="E2086" t="str">
        <f t="shared" si="593"/>
        <v>162.482664125504+1.77429927705428i</v>
      </c>
      <c r="F2086" t="str">
        <f t="shared" si="594"/>
        <v>2.90990426170609-64.6678494330901i</v>
      </c>
      <c r="G2086" t="str">
        <f t="shared" si="595"/>
        <v>0.999998058976394-0.0013932048801032i</v>
      </c>
      <c r="H2086" t="str">
        <f t="shared" si="596"/>
        <v>498.172949912565+52.9243900756282i</v>
      </c>
      <c r="I2086" t="str">
        <f t="shared" si="597"/>
        <v>32.986837944286-217.074203008766i</v>
      </c>
      <c r="K2086" t="str">
        <f t="shared" si="598"/>
        <v>0.00992466233835822-0.00244757374585547i</v>
      </c>
      <c r="L2086" t="str">
        <f t="shared" si="599"/>
        <v>0.00025-0.203622164025439i</v>
      </c>
      <c r="M2086" t="str">
        <f t="shared" si="600"/>
        <v>0.0025-0.0538999845949693i</v>
      </c>
      <c r="N2086">
        <f t="shared" si="601"/>
        <v>103.51801981592108</v>
      </c>
      <c r="O2086">
        <f t="shared" si="602"/>
        <v>22.16926877205902</v>
      </c>
      <c r="P2086" s="3">
        <f t="shared" si="603"/>
        <v>22.16926877205902</v>
      </c>
      <c r="Q2086" s="3">
        <f t="shared" si="604"/>
        <v>-76.481980184078921</v>
      </c>
      <c r="R2086">
        <f t="shared" si="605"/>
        <v>103.51801981592108</v>
      </c>
      <c r="S2086">
        <f t="shared" si="606"/>
        <v>2.3097486854452227</v>
      </c>
      <c r="T2086">
        <f t="shared" si="589"/>
        <v>22.16926877205902</v>
      </c>
    </row>
    <row r="2087" spans="1:20" x14ac:dyDescent="0.25">
      <c r="A2087">
        <f t="shared" si="590"/>
        <v>14567.726803880721</v>
      </c>
      <c r="B2087">
        <f t="shared" si="607"/>
        <v>2318.5257304499146</v>
      </c>
      <c r="C2087" t="str">
        <f t="shared" si="591"/>
        <v>2.99951183566566-12.4382289346669i</v>
      </c>
      <c r="D2087" t="str">
        <f t="shared" si="592"/>
        <v>3.47808968001782-6.87557256695669i</v>
      </c>
      <c r="E2087" t="str">
        <f t="shared" si="593"/>
        <v>162.482883134228+1.78139106692499i</v>
      </c>
      <c r="F2087" t="str">
        <f t="shared" si="594"/>
        <v>2.90990421869827-64.4230726267546i</v>
      </c>
      <c r="G2087" t="str">
        <f t="shared" si="595"/>
        <v>0.999998044196616-0.00139849903797805i</v>
      </c>
      <c r="H2087" t="str">
        <f t="shared" si="596"/>
        <v>498.387307921127+53.1033819730698i</v>
      </c>
      <c r="I2087" t="str">
        <f t="shared" si="597"/>
        <v>32.981423471689-216.338571737342i</v>
      </c>
      <c r="K2087" t="str">
        <f t="shared" si="598"/>
        <v>0.00991973946524926-0.00245545427883273i</v>
      </c>
      <c r="L2087" t="str">
        <f t="shared" si="599"/>
        <v>0.00025-0.202851328975333i</v>
      </c>
      <c r="M2087" t="str">
        <f t="shared" si="600"/>
        <v>0.0025-0.0536959400228823i</v>
      </c>
      <c r="N2087">
        <f t="shared" si="601"/>
        <v>103.5581619221086</v>
      </c>
      <c r="O2087">
        <f t="shared" si="602"/>
        <v>22.14066216074616</v>
      </c>
      <c r="P2087" s="3">
        <f t="shared" si="603"/>
        <v>22.14066216074616</v>
      </c>
      <c r="Q2087" s="3">
        <f t="shared" si="604"/>
        <v>-76.441838077891404</v>
      </c>
      <c r="R2087">
        <f t="shared" si="605"/>
        <v>103.5581619221086</v>
      </c>
      <c r="S2087">
        <f t="shared" si="606"/>
        <v>2.3185257304499145</v>
      </c>
      <c r="T2087">
        <f t="shared" si="589"/>
        <v>22.14066216074616</v>
      </c>
    </row>
    <row r="2088" spans="1:20" x14ac:dyDescent="0.25">
      <c r="A2088">
        <f t="shared" si="590"/>
        <v>14623.084165735467</v>
      </c>
      <c r="B2088">
        <f t="shared" si="607"/>
        <v>2327.3361282256242</v>
      </c>
      <c r="C2088" t="str">
        <f t="shared" si="591"/>
        <v>2.99835327027245-12.3952654531024i</v>
      </c>
      <c r="D2088" t="str">
        <f t="shared" si="592"/>
        <v>3.47808941107868-6.84962837363808i</v>
      </c>
      <c r="E2088" t="str">
        <f t="shared" si="593"/>
        <v>162.483105482858+1.78851330400967i</v>
      </c>
      <c r="F2088" t="str">
        <f t="shared" si="594"/>
        <v>2.90990417536295-64.179222567946i</v>
      </c>
      <c r="G2088" t="str">
        <f t="shared" si="595"/>
        <v>0.999998029304297-0.00140381331341628i</v>
      </c>
      <c r="H2088" t="str">
        <f t="shared" si="596"/>
        <v>498.603362353092+53.282776237426i</v>
      </c>
      <c r="I2088" t="str">
        <f t="shared" si="597"/>
        <v>32.9759583085058-215.606087681672i</v>
      </c>
      <c r="K2088" t="str">
        <f t="shared" si="598"/>
        <v>0.00991478488698129-0.00246335017948437i</v>
      </c>
      <c r="L2088" t="str">
        <f t="shared" si="599"/>
        <v>0.00025-0.202083412009696i</v>
      </c>
      <c r="M2088" t="str">
        <f t="shared" si="600"/>
        <v>0.0025-0.0534926678849196i</v>
      </c>
      <c r="N2088">
        <f t="shared" si="601"/>
        <v>103.59835353357902</v>
      </c>
      <c r="O2088">
        <f t="shared" si="602"/>
        <v>22.112079468765327</v>
      </c>
      <c r="P2088" s="3">
        <f t="shared" si="603"/>
        <v>22.112079468765327</v>
      </c>
      <c r="Q2088" s="3">
        <f t="shared" si="604"/>
        <v>-76.401646466420985</v>
      </c>
      <c r="R2088">
        <f t="shared" si="605"/>
        <v>103.59835353357902</v>
      </c>
      <c r="S2088">
        <f t="shared" si="606"/>
        <v>2.3273361282256242</v>
      </c>
      <c r="T2088">
        <f t="shared" si="589"/>
        <v>22.112079468765327</v>
      </c>
    </row>
    <row r="2089" spans="1:20" x14ac:dyDescent="0.25">
      <c r="A2089">
        <f t="shared" si="590"/>
        <v>14678.651885565261</v>
      </c>
      <c r="B2089">
        <f t="shared" si="607"/>
        <v>2336.1800055128815</v>
      </c>
      <c r="C2089" t="str">
        <f t="shared" si="591"/>
        <v>2.99718729632019-12.3524755044411i</v>
      </c>
      <c r="D2089" t="str">
        <f t="shared" si="592"/>
        <v>3.47808914009176-6.82378271451012i</v>
      </c>
      <c r="E2089" t="str">
        <f t="shared" si="593"/>
        <v>162.483331219262+1.79566613538393i</v>
      </c>
      <c r="F2089" t="str">
        <f t="shared" si="594"/>
        <v>2.90990413169767-63.9362957487998i</v>
      </c>
      <c r="G2089" t="str">
        <f t="shared" si="595"/>
        <v>0.999998014298583-0.00140914778286196i</v>
      </c>
      <c r="H2089" t="str">
        <f t="shared" si="596"/>
        <v>498.821127062393+53.4625707319722i</v>
      </c>
      <c r="I2089" t="str">
        <f t="shared" si="597"/>
        <v>32.97044191693-214.876740698568i</v>
      </c>
      <c r="K2089" t="str">
        <f t="shared" si="598"/>
        <v>0.00990979844020071-0.00247126136843997i</v>
      </c>
      <c r="L2089" t="str">
        <f t="shared" si="599"/>
        <v>0.00025-0.201318402081786i</v>
      </c>
      <c r="M2089" t="str">
        <f t="shared" si="600"/>
        <v>0.0025-0.0532901652569433i</v>
      </c>
      <c r="N2089">
        <f t="shared" si="601"/>
        <v>103.63859405344684</v>
      </c>
      <c r="O2089">
        <f t="shared" si="602"/>
        <v>22.083520771100282</v>
      </c>
      <c r="P2089" s="3">
        <f t="shared" si="603"/>
        <v>22.083520771100282</v>
      </c>
      <c r="Q2089" s="3">
        <f t="shared" si="604"/>
        <v>-76.361405946553162</v>
      </c>
      <c r="R2089">
        <f t="shared" si="605"/>
        <v>103.63859405344684</v>
      </c>
      <c r="S2089">
        <f t="shared" si="606"/>
        <v>2.3361800055128814</v>
      </c>
      <c r="T2089">
        <f t="shared" si="589"/>
        <v>22.083520771100282</v>
      </c>
    </row>
    <row r="2090" spans="1:20" x14ac:dyDescent="0.25">
      <c r="A2090">
        <f t="shared" si="590"/>
        <v>14734.43076273041</v>
      </c>
      <c r="B2090">
        <f t="shared" si="607"/>
        <v>2345.0574895338304</v>
      </c>
      <c r="C2090" t="str">
        <f t="shared" si="591"/>
        <v>2.99601387638663-12.3098584272768i</v>
      </c>
      <c r="D2090" t="str">
        <f t="shared" si="592"/>
        <v>3.47808886704149-6.79803521777419i</v>
      </c>
      <c r="E2090" t="str">
        <f t="shared" si="593"/>
        <v>162.483560391955+1.80284970889761i</v>
      </c>
      <c r="F2090" t="str">
        <f t="shared" si="594"/>
        <v>2.90990408769992-63.6942886747322i</v>
      </c>
      <c r="G2090" t="str">
        <f t="shared" si="595"/>
        <v>0.999997999178609-0.00141450252304955i</v>
      </c>
      <c r="H2090" t="str">
        <f t="shared" si="596"/>
        <v>499.040616021604+53.6427632602141i</v>
      </c>
      <c r="I2090" t="str">
        <f t="shared" si="597"/>
        <v>32.964873752574-214.150520694271i</v>
      </c>
      <c r="K2090" t="str">
        <f t="shared" si="598"/>
        <v>0.00990477996129125-0.00247918776493399i</v>
      </c>
      <c r="L2090" t="str">
        <f t="shared" si="599"/>
        <v>0.00025-0.200556288186676i</v>
      </c>
      <c r="M2090" t="str">
        <f t="shared" si="600"/>
        <v>0.0025-0.0530884292258847i</v>
      </c>
      <c r="N2090">
        <f t="shared" si="601"/>
        <v>103.67888287909963</v>
      </c>
      <c r="O2090">
        <f t="shared" si="602"/>
        <v>22.054986142245689</v>
      </c>
      <c r="P2090" s="3">
        <f t="shared" si="603"/>
        <v>22.054986142245689</v>
      </c>
      <c r="Q2090" s="3">
        <f t="shared" si="604"/>
        <v>-76.321117120900368</v>
      </c>
      <c r="R2090">
        <f t="shared" si="605"/>
        <v>103.67888287909963</v>
      </c>
      <c r="S2090">
        <f t="shared" si="606"/>
        <v>2.3450574895338305</v>
      </c>
      <c r="T2090">
        <f t="shared" si="589"/>
        <v>22.054986142245689</v>
      </c>
    </row>
    <row r="2091" spans="1:20" x14ac:dyDescent="0.25">
      <c r="A2091">
        <f t="shared" si="590"/>
        <v>14790.421599628786</v>
      </c>
      <c r="B2091">
        <f t="shared" si="607"/>
        <v>2353.9687079940591</v>
      </c>
      <c r="C2091" t="str">
        <f t="shared" si="591"/>
        <v>2.99483297300108-12.2674135623118i</v>
      </c>
      <c r="D2091" t="str">
        <f t="shared" si="592"/>
        <v>3.47808859191213-6.77238551304371i</v>
      </c>
      <c r="E2091" t="str">
        <f t="shared" si="593"/>
        <v>162.4837930501+1.81006417317899i</v>
      </c>
      <c r="F2091" t="str">
        <f t="shared" si="594"/>
        <v>2.90990404336713-63.4531978643897i</v>
      </c>
      <c r="G2091" t="str">
        <f t="shared" si="595"/>
        <v>0.999997983943505-0.00141987761100511i</v>
      </c>
      <c r="H2091" t="str">
        <f t="shared" si="596"/>
        <v>499.261843323013+53.8233515648733i</v>
      </c>
      <c r="I2091" t="str">
        <f t="shared" si="597"/>
        <v>32.9592532643764-213.427417624354i</v>
      </c>
      <c r="K2091" t="str">
        <f t="shared" si="598"/>
        <v>0.00989972928638276-0.00248712928679545i</v>
      </c>
      <c r="L2091" t="str">
        <f t="shared" si="599"/>
        <v>0.00025-0.199797059361104i</v>
      </c>
      <c r="M2091" t="str">
        <f t="shared" si="600"/>
        <v>0.0025-0.0528874568897041i</v>
      </c>
      <c r="N2091">
        <f t="shared" si="601"/>
        <v>103.71921940220118</v>
      </c>
      <c r="O2091">
        <f t="shared" si="602"/>
        <v>22.026475656196041</v>
      </c>
      <c r="P2091" s="3">
        <f t="shared" si="603"/>
        <v>22.026475656196041</v>
      </c>
      <c r="Q2091" s="3">
        <f t="shared" si="604"/>
        <v>-76.280780597798824</v>
      </c>
      <c r="R2091">
        <f t="shared" si="605"/>
        <v>103.71921940220118</v>
      </c>
      <c r="S2091">
        <f t="shared" si="606"/>
        <v>2.353968707994059</v>
      </c>
      <c r="T2091">
        <f t="shared" si="589"/>
        <v>22.026475656196041</v>
      </c>
    </row>
    <row r="2092" spans="1:20" x14ac:dyDescent="0.25">
      <c r="A2092">
        <f t="shared" si="590"/>
        <v>14846.625201707377</v>
      </c>
      <c r="B2092">
        <f t="shared" si="607"/>
        <v>2362.9137890844368</v>
      </c>
      <c r="C2092" t="str">
        <f t="shared" si="591"/>
        <v>2.99364454864667-12.2251402523459i</v>
      </c>
      <c r="D2092" t="str">
        <f t="shared" si="592"/>
        <v>3.47808831468784-6.74683323133893i</v>
      </c>
      <c r="E2092" t="str">
        <f t="shared" si="593"/>
        <v>162.484029243521+1.81730967763726i</v>
      </c>
      <c r="F2092" t="str">
        <f t="shared" si="594"/>
        <v>2.90990399869678-63.2130198496003i</v>
      </c>
      <c r="G2092" t="str">
        <f t="shared" si="595"/>
        <v>0.999997968592395-0.00142527312404737i</v>
      </c>
      <c r="H2092" t="str">
        <f t="shared" si="596"/>
        <v>499.484823179704+54.0043333268592i</v>
      </c>
      <c r="I2092" t="str">
        <f t="shared" si="597"/>
        <v>32.9535798945112-212.707421493624i</v>
      </c>
      <c r="K2092" t="str">
        <f t="shared" si="598"/>
        <v>0.00989464625136014-0.00249508585043772i</v>
      </c>
      <c r="L2092" t="str">
        <f t="shared" si="599"/>
        <v>0.00025-0.199040704683307i</v>
      </c>
      <c r="M2092" t="str">
        <f t="shared" si="600"/>
        <v>0.0025-0.0526872453573461i</v>
      </c>
      <c r="N2092">
        <f t="shared" si="601"/>
        <v>103.75960300869539</v>
      </c>
      <c r="O2092">
        <f t="shared" si="602"/>
        <v>21.997989386435478</v>
      </c>
      <c r="P2092" s="3">
        <f t="shared" si="603"/>
        <v>21.997989386435478</v>
      </c>
      <c r="Q2092" s="3">
        <f t="shared" si="604"/>
        <v>-76.240396991304607</v>
      </c>
      <c r="R2092">
        <f t="shared" si="605"/>
        <v>103.75960300869539</v>
      </c>
      <c r="S2092">
        <f t="shared" si="606"/>
        <v>2.3629137890844367</v>
      </c>
      <c r="T2092">
        <f t="shared" ref="T2092:T2155" si="608">P2092</f>
        <v>21.997989386435478</v>
      </c>
    </row>
    <row r="2093" spans="1:20" x14ac:dyDescent="0.25">
      <c r="A2093">
        <f t="shared" ref="A2093:A2156" si="609">2*PI()*B2093</f>
        <v>14903.042377473867</v>
      </c>
      <c r="B2093">
        <f t="shared" si="607"/>
        <v>2371.8928614829579</v>
      </c>
      <c r="C2093" t="str">
        <f t="shared" ref="C2093:C2156" si="610">IMPRODUCT(D2093,E2093,$C$40,,K2093,$C$41)</f>
        <v>2.99244856576279-12.1830378422643i</v>
      </c>
      <c r="D2093" t="str">
        <f t="shared" ref="D2093:D2156" si="611">IMDIV(IMPRODUCT($C$37,$C$38,COMPLEX(1,A2093/$C$38)),IMSUM(-1*A2093*A2093/$C$39,COMPLEX(0,1*A2093)))</f>
        <v>3.4780880353527-6.72137800508155i</v>
      </c>
      <c r="E2093" t="str">
        <f t="shared" ref="E2093:E2156" si="612">IMDIV(IMPRODUCT(IMSUM(F2093,G2093),$C$29,H2093),IMSUM(1,I2093))</f>
        <v>162.484269022708+1.82458637246593i</v>
      </c>
      <c r="F2093" t="str">
        <f t="shared" ref="F2093:F2156" si="613">IMDIV(IMPRODUCT($C$14,$C$15,COMPLEX(1,A2093/$C$15)),IMSUM(-1*A2093*A2093/$C$16,COMPLEX(0,A2093)))</f>
        <v>2.9099039536863-62.9737511753226i</v>
      </c>
      <c r="G2093" t="str">
        <f t="shared" ref="G2093:G2156" si="614">IMDIV(1,COMPLEX(1,A2093*$C$9*$C$10))</f>
        <v>0.999997953124396-0.0014306891397888i</v>
      </c>
      <c r="H2093" t="str">
        <f t="shared" ref="H2093:H2156" si="615">IMDIV($C$3,IMSUM(K2093,COMPLEX(0,$C$28*A2093)))</f>
        <v>499.709569926653+54.1857061642148i</v>
      </c>
      <c r="I2093" t="str">
        <f t="shared" ref="I2093:I2156" si="616">IMPRODUCT(F2093,$C$29,H2093,$C$31)</f>
        <v>32.9478530782894-211.99052235602i</v>
      </c>
      <c r="K2093" t="str">
        <f t="shared" ref="K2093:K2156" si="617">IF($C$26&lt;=0,IMDIV(1,IMSUM(IMDIV(1,L2093),1/$C$18)),IMDIV(1,IMSUM(IMDIV(1,L2093),1/$C$18,IMDIV(1,M2093))))</f>
        <v>0.00988953069187251-0.00250305737084805i</v>
      </c>
      <c r="L2093" t="str">
        <f t="shared" ref="L2093:L2156" si="618">IMSUM($C$21/$C$22,IMDIV(1,COMPLEX(0,$C$20*$C$22*A2093)))</f>
        <v>0.00025-0.19828721327287i</v>
      </c>
      <c r="M2093" t="str">
        <f t="shared" ref="M2093:M2156" si="619">IMSUM($C$25/$C$26,IMDIV(1,COMPLEX(0,$C$24*$C$26*A2093)))</f>
        <v>0.0025-0.0524877917487009i</v>
      </c>
      <c r="N2093">
        <f t="shared" ref="N2093:N2156" si="620">ABS(R2093)</f>
        <v>103.80003307881302</v>
      </c>
      <c r="O2093">
        <f t="shared" ref="O2093:O2156" si="621">ABS(P2093)</f>
        <v>21.969527405926705</v>
      </c>
      <c r="P2093" s="3">
        <f t="shared" ref="P2093:P2156" si="622">20*LOG10(IMABS(C2093))</f>
        <v>21.969527405926705</v>
      </c>
      <c r="Q2093" s="3">
        <f t="shared" ref="Q2093:Q2156" si="623">IMARGUMENT(C2093)*180/PI()</f>
        <v>-76.199966921186984</v>
      </c>
      <c r="R2093">
        <f t="shared" ref="R2093:R2156" si="624">IF(Q2093&lt;0,Q2093+180,Q2093-180)</f>
        <v>103.80003307881302</v>
      </c>
      <c r="S2093">
        <f t="shared" ref="S2093:S2156" si="625">B2093/1000</f>
        <v>2.3718928614829577</v>
      </c>
      <c r="T2093">
        <f t="shared" si="608"/>
        <v>21.969527405926705</v>
      </c>
    </row>
    <row r="2094" spans="1:20" x14ac:dyDescent="0.25">
      <c r="A2094">
        <f t="shared" si="609"/>
        <v>14959.673938508269</v>
      </c>
      <c r="B2094">
        <f t="shared" ref="B2094:B2157" si="626">B2093*(1+B$42)</f>
        <v>2380.9060543565934</v>
      </c>
      <c r="C2094" t="str">
        <f t="shared" si="610"/>
        <v>2.99124498674714-12.141105679027i</v>
      </c>
      <c r="D2094" t="str">
        <f t="shared" si="611"/>
        <v>3.47808775389063-6.69601946808943i</v>
      </c>
      <c r="E2094" t="str">
        <f t="shared" si="612"/>
        <v>162.484512438829+1.83189440864601i</v>
      </c>
      <c r="F2094" t="str">
        <f t="shared" si="613"/>
        <v>2.90990390833308-62.7353883995965i</v>
      </c>
      <c r="G2094" t="str">
        <f t="shared" si="614"/>
        <v>0.999997937538616-0.00143612573613681i</v>
      </c>
      <c r="H2094" t="str">
        <f t="shared" si="615"/>
        <v>499.936098021828+54.3674676310564i</v>
      </c>
      <c r="I2094" t="str">
        <f t="shared" si="616"/>
        <v>32.942072244065-211.276710314514i</v>
      </c>
      <c r="K2094" t="str">
        <f t="shared" si="617"/>
        <v>0.00988438244334243-0.00251104376157744i</v>
      </c>
      <c r="L2094" t="str">
        <f t="shared" si="618"/>
        <v>0.00025-0.197536574290566i</v>
      </c>
      <c r="M2094" t="str">
        <f t="shared" si="619"/>
        <v>0.0025-0.0522890931945615i</v>
      </c>
      <c r="N2094">
        <f t="shared" si="620"/>
        <v>103.84050898707555</v>
      </c>
      <c r="O2094">
        <f t="shared" si="621"/>
        <v>21.941089787100903</v>
      </c>
      <c r="P2094" s="3">
        <f t="shared" si="622"/>
        <v>21.941089787100903</v>
      </c>
      <c r="Q2094" s="3">
        <f t="shared" si="623"/>
        <v>-76.159491012924448</v>
      </c>
      <c r="R2094">
        <f t="shared" si="624"/>
        <v>103.84050898707555</v>
      </c>
      <c r="S2094">
        <f t="shared" si="625"/>
        <v>2.3809060543565934</v>
      </c>
      <c r="T2094">
        <f t="shared" si="608"/>
        <v>21.941089787100903</v>
      </c>
    </row>
    <row r="2095" spans="1:20" x14ac:dyDescent="0.25">
      <c r="A2095">
        <f t="shared" si="609"/>
        <v>15016.5206994746</v>
      </c>
      <c r="B2095">
        <f t="shared" si="626"/>
        <v>2389.9534973631485</v>
      </c>
      <c r="C2095" t="str">
        <f t="shared" si="610"/>
        <v>2.99003377395803-12.0993431116567i</v>
      </c>
      <c r="D2095" t="str">
        <f t="shared" si="611"/>
        <v>3.47808747028543-6.67075725557137i</v>
      </c>
      <c r="E2095" t="str">
        <f t="shared" si="612"/>
        <v>162.484759543732+1.83923393794941i</v>
      </c>
      <c r="F2095" t="str">
        <f t="shared" si="613"/>
        <v>2.90990386263454-62.4979280934934i</v>
      </c>
      <c r="G2095" t="str">
        <f t="shared" si="614"/>
        <v>0.99999792183416-0.00144158299129481i</v>
      </c>
      <c r="H2095" t="str">
        <f t="shared" si="615"/>
        <v>500.164422047308+54.5496152164875i</v>
      </c>
      <c r="I2095" t="str">
        <f t="shared" si="616"/>
        <v>32.9362368131367-210.56597552102i</v>
      </c>
      <c r="K2095" t="str">
        <f t="shared" si="617"/>
        <v>0.00987920134097532-0.00251904493473028i</v>
      </c>
      <c r="L2095" t="str">
        <f t="shared" si="618"/>
        <v>0.00025-0.196788776938201i</v>
      </c>
      <c r="M2095" t="str">
        <f t="shared" si="619"/>
        <v>0.0025-0.0520911468365827i</v>
      </c>
      <c r="N2095">
        <f t="shared" si="620"/>
        <v>103.88103010230273</v>
      </c>
      <c r="O2095">
        <f t="shared" si="621"/>
        <v>21.912676601846492</v>
      </c>
      <c r="P2095" s="3">
        <f t="shared" si="622"/>
        <v>21.912676601846492</v>
      </c>
      <c r="Q2095" s="3">
        <f t="shared" si="623"/>
        <v>-76.118969897697269</v>
      </c>
      <c r="R2095">
        <f t="shared" si="624"/>
        <v>103.88103010230273</v>
      </c>
      <c r="S2095">
        <f t="shared" si="625"/>
        <v>2.3899534973631487</v>
      </c>
      <c r="T2095">
        <f t="shared" si="608"/>
        <v>21.912676601846492</v>
      </c>
    </row>
    <row r="2096" spans="1:20" x14ac:dyDescent="0.25">
      <c r="A2096">
        <f t="shared" si="609"/>
        <v>15073.583478132605</v>
      </c>
      <c r="B2096">
        <f t="shared" si="626"/>
        <v>2399.0353206531286</v>
      </c>
      <c r="C2096" t="str">
        <f t="shared" si="610"/>
        <v>2.98881488971687-12.0577494912278i</v>
      </c>
      <c r="D2096" t="str">
        <f t="shared" si="611"/>
        <v>3.47808718452078-6.64559100412177i</v>
      </c>
      <c r="E2096" t="str">
        <f t="shared" si="612"/>
        <v>162.48501038996+1.84660511294143i</v>
      </c>
      <c r="F2096" t="str">
        <f t="shared" si="613"/>
        <v>2.90990381658802-62.2613668410669i</v>
      </c>
      <c r="G2096" t="str">
        <f t="shared" si="614"/>
        <v>0.999997906010124-0.00144706098376334i</v>
      </c>
      <c r="H2096" t="str">
        <f t="shared" si="615"/>
        <v>500.394556710397+54.7321463434994i</v>
      </c>
      <c r="I2096" t="str">
        <f t="shared" si="616"/>
        <v>32.9303461996486-209.858308176289i</v>
      </c>
      <c r="K2096" t="str">
        <f t="shared" si="617"/>
        <v>0.00987398721976909-0.00252706080095414i</v>
      </c>
      <c r="L2096" t="str">
        <f t="shared" si="618"/>
        <v>0.00025-0.196043810458459i</v>
      </c>
      <c r="M2096" t="str">
        <f t="shared" si="619"/>
        <v>0.0025-0.0518939498272392i</v>
      </c>
      <c r="N2096">
        <f t="shared" si="620"/>
        <v>103.92159578762028</v>
      </c>
      <c r="O2096">
        <f t="shared" si="621"/>
        <v>21.884287921498604</v>
      </c>
      <c r="P2096" s="3">
        <f t="shared" si="622"/>
        <v>21.884287921498604</v>
      </c>
      <c r="Q2096" s="3">
        <f t="shared" si="623"/>
        <v>-76.078404212379724</v>
      </c>
      <c r="R2096">
        <f t="shared" si="624"/>
        <v>103.92159578762028</v>
      </c>
      <c r="S2096">
        <f t="shared" si="625"/>
        <v>2.3990353206531285</v>
      </c>
      <c r="T2096">
        <f t="shared" si="608"/>
        <v>21.884287921498604</v>
      </c>
    </row>
    <row r="2097" spans="1:20" x14ac:dyDescent="0.25">
      <c r="A2097">
        <f t="shared" si="609"/>
        <v>15130.863095349509</v>
      </c>
      <c r="B2097">
        <f t="shared" si="626"/>
        <v>2408.1516548716104</v>
      </c>
      <c r="C2097" t="str">
        <f t="shared" si="610"/>
        <v>2.98758829631038-12.0163241708546i</v>
      </c>
      <c r="D2097" t="str">
        <f t="shared" si="611"/>
        <v>3.47808689658024-6.6205203517155i</v>
      </c>
      <c r="E2097" t="str">
        <f t="shared" si="612"/>
        <v>162.485265030754+1.8540080869844i</v>
      </c>
      <c r="F2097" t="str">
        <f t="shared" si="613"/>
        <v>2.90990377019088-62.0257012393041i</v>
      </c>
      <c r="G2097" t="str">
        <f t="shared" si="614"/>
        <v>0.999997890065598-0.00145255979234121i</v>
      </c>
      <c r="H2097" t="str">
        <f t="shared" si="615"/>
        <v>500.626516844769+54.9150583678511i</v>
      </c>
      <c r="I2097" t="str">
        <f t="shared" si="616"/>
        <v>32.92439981049-209.153698529823i</v>
      </c>
      <c r="K2097" t="str">
        <f t="shared" si="617"/>
        <v>0.00986873991452382-0.00253509126942952i</v>
      </c>
      <c r="L2097" t="str">
        <f t="shared" si="618"/>
        <v>0.00025-0.195301664134747i</v>
      </c>
      <c r="M2097" t="str">
        <f t="shared" si="619"/>
        <v>0.0025-0.0516974993297859i</v>
      </c>
      <c r="N2097">
        <f t="shared" si="620"/>
        <v>103.96220540046805</v>
      </c>
      <c r="O2097">
        <f t="shared" si="621"/>
        <v>21.855923816827925</v>
      </c>
      <c r="P2097" s="3">
        <f t="shared" si="622"/>
        <v>21.855923816827925</v>
      </c>
      <c r="Q2097" s="3">
        <f t="shared" si="623"/>
        <v>-76.037794599531949</v>
      </c>
      <c r="R2097">
        <f t="shared" si="624"/>
        <v>103.96220540046805</v>
      </c>
      <c r="S2097">
        <f t="shared" si="625"/>
        <v>2.4081516548716104</v>
      </c>
      <c r="T2097">
        <f t="shared" si="608"/>
        <v>21.855923816827925</v>
      </c>
    </row>
    <row r="2098" spans="1:20" x14ac:dyDescent="0.25">
      <c r="A2098">
        <f t="shared" si="609"/>
        <v>15188.360375111835</v>
      </c>
      <c r="B2098">
        <f t="shared" si="626"/>
        <v>2417.3026311601225</v>
      </c>
      <c r="C2098" t="str">
        <f t="shared" si="610"/>
        <v>2.98635395599318-11.9750665056808i</v>
      </c>
      <c r="D2098" t="str">
        <f t="shared" si="611"/>
        <v>3.47808660644724-6.59554493770265i</v>
      </c>
      <c r="E2098" t="str">
        <f t="shared" si="612"/>
        <v>162.485523520065+1.86144301424074i</v>
      </c>
      <c r="F2098" t="str">
        <f t="shared" si="613"/>
        <v>2.90990372344047-61.7909278980761i</v>
      </c>
      <c r="G2098" t="str">
        <f t="shared" si="614"/>
        <v>0.999997873999663-0.00145807949612665i</v>
      </c>
      <c r="H2098" t="str">
        <f t="shared" si="615"/>
        <v>500.860317411605+55.0983485769273i</v>
      </c>
      <c r="I2098" t="str">
        <f t="shared" si="616"/>
        <v>32.9183970451912-208.452136879778i</v>
      </c>
      <c r="K2098" t="str">
        <f t="shared" si="617"/>
        <v>0.00986345925985172-0.00254313624785958i</v>
      </c>
      <c r="L2098" t="str">
        <f t="shared" si="618"/>
        <v>0.00025-0.194562327291041i</v>
      </c>
      <c r="M2098" t="str">
        <f t="shared" si="619"/>
        <v>0.0025-0.0515017925182166i</v>
      </c>
      <c r="N2098">
        <f t="shared" si="620"/>
        <v>104.00285829260918</v>
      </c>
      <c r="O2098">
        <f t="shared" si="621"/>
        <v>21.827584358030343</v>
      </c>
      <c r="P2098" s="3">
        <f t="shared" si="622"/>
        <v>21.827584358030343</v>
      </c>
      <c r="Q2098" s="3">
        <f t="shared" si="623"/>
        <v>-75.997141707390824</v>
      </c>
      <c r="R2098">
        <f t="shared" si="624"/>
        <v>104.00285829260918</v>
      </c>
      <c r="S2098">
        <f t="shared" si="625"/>
        <v>2.4173026311601227</v>
      </c>
      <c r="T2098">
        <f t="shared" si="608"/>
        <v>21.827584358030343</v>
      </c>
    </row>
    <row r="2099" spans="1:20" x14ac:dyDescent="0.25">
      <c r="A2099">
        <f t="shared" si="609"/>
        <v>15246.076144537261</v>
      </c>
      <c r="B2099">
        <f t="shared" si="626"/>
        <v>2426.488381158531</v>
      </c>
      <c r="C2099" t="str">
        <f t="shared" si="610"/>
        <v>2.9851118309901-11.9339758528677i</v>
      </c>
      <c r="D2099" t="str">
        <f t="shared" si="611"/>
        <v>3.47808631410507-6.57066440280329i</v>
      </c>
      <c r="E2099" t="str">
        <f t="shared" si="612"/>
        <v>162.485785912562+1.86891004967589i</v>
      </c>
      <c r="F2099" t="str">
        <f t="shared" si="613"/>
        <v>2.90990367633406-61.5570434400893i</v>
      </c>
      <c r="G2099" t="str">
        <f t="shared" si="614"/>
        <v>0.999997857811396-0.0014636201745184i</v>
      </c>
      <c r="H2099" t="str">
        <f t="shared" si="615"/>
        <v>501.095973500748+55.2820141885868i</v>
      </c>
      <c r="I2099" t="str">
        <f t="shared" si="616"/>
        <v>32.9123372958215-207.753613572867i</v>
      </c>
      <c r="K2099" t="str">
        <f t="shared" si="617"/>
        <v>0.00985814509018716-0.00255119564246001i</v>
      </c>
      <c r="L2099" t="str">
        <f t="shared" si="618"/>
        <v>0.00025-0.193825789291732i</v>
      </c>
      <c r="M2099" t="str">
        <f t="shared" si="619"/>
        <v>0.0025-0.0513068265772233i</v>
      </c>
      <c r="N2099">
        <f t="shared" si="620"/>
        <v>104.04355381014001</v>
      </c>
      <c r="O2099">
        <f t="shared" si="621"/>
        <v>21.79926961471562</v>
      </c>
      <c r="P2099" s="3">
        <f t="shared" si="622"/>
        <v>21.79926961471562</v>
      </c>
      <c r="Q2099" s="3">
        <f t="shared" si="623"/>
        <v>-75.956446189859989</v>
      </c>
      <c r="R2099">
        <f t="shared" si="624"/>
        <v>104.04355381014001</v>
      </c>
      <c r="S2099">
        <f t="shared" si="625"/>
        <v>2.4264883811585309</v>
      </c>
      <c r="T2099">
        <f t="shared" si="608"/>
        <v>21.79926961471562</v>
      </c>
    </row>
    <row r="2100" spans="1:20" x14ac:dyDescent="0.25">
      <c r="A2100">
        <f t="shared" si="609"/>
        <v>15304.011233886504</v>
      </c>
      <c r="B2100">
        <f t="shared" si="626"/>
        <v>2435.7090370069336</v>
      </c>
      <c r="C2100" t="str">
        <f t="shared" si="610"/>
        <v>2.98386188349878-11.893051571583i</v>
      </c>
      <c r="D2100" t="str">
        <f t="shared" si="611"/>
        <v>3.47808601953696-6.5458783891025i</v>
      </c>
      <c r="E2100" t="str">
        <f t="shared" si="612"/>
        <v>162.486052263639+1.8764093490611i</v>
      </c>
      <c r="F2100" t="str">
        <f t="shared" si="613"/>
        <v>2.90990362886898-61.3240445008379i</v>
      </c>
      <c r="G2100" t="str">
        <f t="shared" si="614"/>
        <v>0.999997841499864-0.00146918190721691i</v>
      </c>
      <c r="H2100" t="str">
        <f t="shared" si="615"/>
        <v>501.333500331873+55.4660523499819i</v>
      </c>
      <c r="I2100" t="str">
        <f t="shared" si="616"/>
        <v>32.9062199468834-207.058119004278i</v>
      </c>
      <c r="K2100" t="str">
        <f t="shared" si="617"/>
        <v>0.0098527972397969-0.00255926935794881i</v>
      </c>
      <c r="L2100" t="str">
        <f t="shared" si="618"/>
        <v>0.00025-0.193092039541475i</v>
      </c>
      <c r="M2100" t="str">
        <f t="shared" si="619"/>
        <v>0.0025-0.0511125987021551i</v>
      </c>
      <c r="N2100">
        <f t="shared" si="620"/>
        <v>104.08429129350175</v>
      </c>
      <c r="O2100">
        <f t="shared" si="621"/>
        <v>21.77097965589644</v>
      </c>
      <c r="P2100" s="3">
        <f t="shared" si="622"/>
        <v>21.77097965589644</v>
      </c>
      <c r="Q2100" s="3">
        <f t="shared" si="623"/>
        <v>-75.915708706498251</v>
      </c>
      <c r="R2100">
        <f t="shared" si="624"/>
        <v>104.08429129350175</v>
      </c>
      <c r="S2100">
        <f t="shared" si="625"/>
        <v>2.4357090370069336</v>
      </c>
      <c r="T2100">
        <f t="shared" si="608"/>
        <v>21.77097965589644</v>
      </c>
    </row>
    <row r="2101" spans="1:20" x14ac:dyDescent="0.25">
      <c r="A2101">
        <f t="shared" si="609"/>
        <v>15362.166476575276</v>
      </c>
      <c r="B2101">
        <f t="shared" si="626"/>
        <v>2444.9647313475602</v>
      </c>
      <c r="C2101" t="str">
        <f t="shared" si="610"/>
        <v>2.98260407569207-11.8522930229899i</v>
      </c>
      <c r="D2101" t="str">
        <f t="shared" si="611"/>
        <v>3.47808572272591-6.5211865400449i</v>
      </c>
      <c r="E2101" t="str">
        <f t="shared" si="612"/>
        <v>162.486322629425+1.88394106897699i</v>
      </c>
      <c r="F2101" t="str">
        <f t="shared" si="613"/>
        <v>2.90990358104246-61.0919277285533i</v>
      </c>
      <c r="G2101" t="str">
        <f t="shared" si="614"/>
        <v>0.99999782506413-0.00147476477422545i</v>
      </c>
      <c r="H2101" t="str">
        <f t="shared" si="615"/>
        <v>501.572913255659+55.6504601363599i</v>
      </c>
      <c r="I2101" t="str">
        <f t="shared" si="616"/>
        <v>32.900044375203-206.365643617573i</v>
      </c>
      <c r="K2101" t="str">
        <f t="shared" si="617"/>
        <v>0.00984741554279052-0.00256735729753612i</v>
      </c>
      <c r="L2101" t="str">
        <f t="shared" si="618"/>
        <v>0.00025-0.192361067485032i</v>
      </c>
      <c r="M2101" t="str">
        <f t="shared" si="619"/>
        <v>0.0025-0.050919106098979i</v>
      </c>
      <c r="N2101">
        <f t="shared" si="620"/>
        <v>104.1250700774912</v>
      </c>
      <c r="O2101">
        <f t="shared" si="621"/>
        <v>21.742714549977556</v>
      </c>
      <c r="P2101" s="3">
        <f t="shared" si="622"/>
        <v>21.742714549977556</v>
      </c>
      <c r="Q2101" s="3">
        <f t="shared" si="623"/>
        <v>-75.874929922508798</v>
      </c>
      <c r="R2101">
        <f t="shared" si="624"/>
        <v>104.1250700774912</v>
      </c>
      <c r="S2101">
        <f t="shared" si="625"/>
        <v>2.4449647313475604</v>
      </c>
      <c r="T2101">
        <f t="shared" si="608"/>
        <v>21.742714549977556</v>
      </c>
    </row>
    <row r="2102" spans="1:20" x14ac:dyDescent="0.25">
      <c r="A2102">
        <f t="shared" si="609"/>
        <v>15420.542709186262</v>
      </c>
      <c r="B2102">
        <f t="shared" si="626"/>
        <v>2454.2555973266813</v>
      </c>
      <c r="C2102" t="str">
        <f t="shared" si="610"/>
        <v>2.98133836972075-11.8116995702358i</v>
      </c>
      <c r="D2102" t="str">
        <f t="shared" si="611"/>
        <v>3.47808542365486-6.49658850042981i</v>
      </c>
      <c r="E2102" t="str">
        <f t="shared" si="612"/>
        <v>162.486597066793+1.89150536681615i</v>
      </c>
      <c r="F2102" t="str">
        <f t="shared" si="613"/>
        <v>2.90990353285178-60.8606897841582i</v>
      </c>
      <c r="G2102" t="str">
        <f t="shared" si="614"/>
        <v>0.999997808503248-0.00148036885585123i</v>
      </c>
      <c r="H2102" t="str">
        <f t="shared" si="615"/>
        <v>501.814227754977+55.8352345498517i</v>
      </c>
      <c r="I2102" t="str">
        <f t="shared" si="616"/>
        <v>32.8938099498246-205.676177904606i</v>
      </c>
      <c r="K2102" t="str">
        <f t="shared" si="617"/>
        <v>0.00984199983313093-0.00257545936291411i</v>
      </c>
      <c r="L2102" t="str">
        <f t="shared" si="618"/>
        <v>0.00025-0.191632862607124i</v>
      </c>
      <c r="M2102" t="str">
        <f t="shared" si="619"/>
        <v>0.0025-0.0507263459842389i</v>
      </c>
      <c r="N2102">
        <f t="shared" si="620"/>
        <v>104.16588949127453</v>
      </c>
      <c r="O2102">
        <f t="shared" si="621"/>
        <v>21.714474364744618</v>
      </c>
      <c r="P2102" s="3">
        <f t="shared" si="622"/>
        <v>21.714474364744618</v>
      </c>
      <c r="Q2102" s="3">
        <f t="shared" si="623"/>
        <v>-75.834110508725473</v>
      </c>
      <c r="R2102">
        <f t="shared" si="624"/>
        <v>104.16588949127453</v>
      </c>
      <c r="S2102">
        <f t="shared" si="625"/>
        <v>2.4542555973266813</v>
      </c>
      <c r="T2102">
        <f t="shared" si="608"/>
        <v>21.714474364744618</v>
      </c>
    </row>
    <row r="2103" spans="1:20" x14ac:dyDescent="0.25">
      <c r="A2103">
        <f t="shared" si="609"/>
        <v>15479.14077148117</v>
      </c>
      <c r="B2103">
        <f t="shared" si="626"/>
        <v>2463.5817685965226</v>
      </c>
      <c r="C2103" t="str">
        <f t="shared" si="610"/>
        <v>2.98006472771605-11.7712705784414i</v>
      </c>
      <c r="D2103" t="str">
        <f t="shared" si="611"/>
        <v>3.47808512230661-6.47208391640602i</v>
      </c>
      <c r="E2103" t="str">
        <f t="shared" si="612"/>
        <v>162.486875633369+1.89910240078639i</v>
      </c>
      <c r="F2103" t="str">
        <f t="shared" si="613"/>
        <v>2.90990348429417-60.6303273412169i</v>
      </c>
      <c r="G2103" t="str">
        <f t="shared" si="614"/>
        <v>0.999997791816264-0.00148599423270665i</v>
      </c>
      <c r="H2103" t="str">
        <f t="shared" si="615"/>
        <v>502.057459446086+56.020372518229i</v>
      </c>
      <c r="I2103" t="str">
        <f t="shared" si="616"/>
        <v>32.8875160318968-204.989712405432i</v>
      </c>
      <c r="K2103" t="str">
        <f t="shared" si="617"/>
        <v>0.00983654994464511-0.00258357545424686i</v>
      </c>
      <c r="L2103" t="str">
        <f t="shared" si="618"/>
        <v>0.00025-0.190907414432282i</v>
      </c>
      <c r="M2103" t="str">
        <f t="shared" si="619"/>
        <v>0.0025-0.0505343155850158i</v>
      </c>
      <c r="N2103">
        <f t="shared" si="620"/>
        <v>104.20674885840013</v>
      </c>
      <c r="O2103">
        <f t="shared" si="621"/>
        <v>21.686259167353164</v>
      </c>
      <c r="P2103" s="3">
        <f t="shared" si="622"/>
        <v>21.686259167353164</v>
      </c>
      <c r="Q2103" s="3">
        <f t="shared" si="623"/>
        <v>-75.793251141599868</v>
      </c>
      <c r="R2103">
        <f t="shared" si="624"/>
        <v>104.20674885840013</v>
      </c>
      <c r="S2103">
        <f t="shared" si="625"/>
        <v>2.4635817685965224</v>
      </c>
      <c r="T2103">
        <f t="shared" si="608"/>
        <v>21.686259167353164</v>
      </c>
    </row>
    <row r="2104" spans="1:20" x14ac:dyDescent="0.25">
      <c r="A2104">
        <f t="shared" si="609"/>
        <v>15537.961506412797</v>
      </c>
      <c r="B2104">
        <f t="shared" si="626"/>
        <v>2472.9433793171893</v>
      </c>
      <c r="C2104" t="str">
        <f t="shared" si="610"/>
        <v>2.97878311179234-11.7310054146894i</v>
      </c>
      <c r="D2104" t="str">
        <f t="shared" si="611"/>
        <v>3.47808481866382-6.44767243546666i</v>
      </c>
      <c r="E2104" t="str">
        <f t="shared" si="612"/>
        <v>162.487158387541+1.90673232991331i</v>
      </c>
      <c r="F2104" t="str">
        <f t="shared" si="613"/>
        <v>2.90990343536682-60.4008370858886i</v>
      </c>
      <c r="G2104" t="str">
        <f t="shared" si="614"/>
        <v>0.999997775002219-0.00149164098571036i</v>
      </c>
      <c r="H2104" t="str">
        <f t="shared" si="615"/>
        <v>502.302624079845+56.2058708936491i</v>
      </c>
      <c r="I2104" t="str">
        <f t="shared" si="616"/>
        <v>32.8811619745618-204.306237708219i</v>
      </c>
      <c r="K2104" t="str">
        <f t="shared" si="617"/>
        <v>0.00983106571103503-0.00259170547016029i</v>
      </c>
      <c r="L2104" t="str">
        <f t="shared" si="618"/>
        <v>0.00025-0.190184712524688i</v>
      </c>
      <c r="M2104" t="str">
        <f t="shared" si="619"/>
        <v>0.0025-0.050343012138888i</v>
      </c>
      <c r="N2104">
        <f t="shared" si="620"/>
        <v>104.24764749681385</v>
      </c>
      <c r="O2104">
        <f t="shared" si="621"/>
        <v>21.658069024317349</v>
      </c>
      <c r="P2104" s="3">
        <f t="shared" si="622"/>
        <v>21.658069024317349</v>
      </c>
      <c r="Q2104" s="3">
        <f t="shared" si="623"/>
        <v>-75.752352503186145</v>
      </c>
      <c r="R2104">
        <f t="shared" si="624"/>
        <v>104.24764749681385</v>
      </c>
      <c r="S2104">
        <f t="shared" si="625"/>
        <v>2.4729433793171891</v>
      </c>
      <c r="T2104">
        <f t="shared" si="608"/>
        <v>21.658069024317349</v>
      </c>
    </row>
    <row r="2105" spans="1:20" x14ac:dyDescent="0.25">
      <c r="A2105">
        <f t="shared" si="609"/>
        <v>15597.005760137166</v>
      </c>
      <c r="B2105">
        <f t="shared" si="626"/>
        <v>2482.3405641585946</v>
      </c>
      <c r="C2105" t="str">
        <f t="shared" si="610"/>
        <v>2.97749348404969-11.6909034480135i</v>
      </c>
      <c r="D2105" t="str">
        <f t="shared" si="611"/>
        <v>3.478084512709-6.42335370644419i</v>
      </c>
      <c r="E2105" t="str">
        <f t="shared" si="612"/>
        <v>162.487445388464+1.91439531404407i</v>
      </c>
      <c r="F2105" t="str">
        <f t="shared" si="613"/>
        <v>2.9099033860669-60.1722157168783i</v>
      </c>
      <c r="G2105" t="str">
        <f t="shared" si="614"/>
        <v>0.999997758060145-0.00149730919608848i</v>
      </c>
      <c r="H2105" t="str">
        <f t="shared" si="615"/>
        <v>502.549737542926+56.3917264513768i</v>
      </c>
      <c r="I2105" t="str">
        <f t="shared" si="616"/>
        <v>32.874747122841-203.625744449162i</v>
      </c>
      <c r="K2105" t="str">
        <f t="shared" si="617"/>
        <v>0.00982554696588867-0.00259984930773214i</v>
      </c>
      <c r="L2105" t="str">
        <f t="shared" si="618"/>
        <v>0.00025-0.189464746488033i</v>
      </c>
      <c r="M2105" t="str">
        <f t="shared" si="619"/>
        <v>0.0025-0.0501524328938911i</v>
      </c>
      <c r="N2105">
        <f t="shared" si="620"/>
        <v>104.28858471887375</v>
      </c>
      <c r="O2105">
        <f t="shared" si="621"/>
        <v>21.629904001498687</v>
      </c>
      <c r="P2105" s="3">
        <f t="shared" si="622"/>
        <v>21.629904001498687</v>
      </c>
      <c r="Q2105" s="3">
        <f t="shared" si="623"/>
        <v>-75.71141528112625</v>
      </c>
      <c r="R2105">
        <f t="shared" si="624"/>
        <v>104.28858471887375</v>
      </c>
      <c r="S2105">
        <f t="shared" si="625"/>
        <v>2.4823405641585947</v>
      </c>
      <c r="T2105">
        <f t="shared" si="608"/>
        <v>21.629904001498687</v>
      </c>
    </row>
    <row r="2106" spans="1:20" x14ac:dyDescent="0.25">
      <c r="A2106">
        <f t="shared" si="609"/>
        <v>15656.274382025687</v>
      </c>
      <c r="B2106">
        <f t="shared" si="626"/>
        <v>2491.7734583023971</v>
      </c>
      <c r="C2106" t="str">
        <f t="shared" si="610"/>
        <v>2.97619580657688-11.6509640493879i</v>
      </c>
      <c r="D2106" t="str">
        <f t="shared" si="611"/>
        <v>3.47808420442458-6.39912737950538i</v>
      </c>
      <c r="E2106" t="str">
        <f t="shared" si="612"/>
        <v>162.487736696077+1.92209151384913i</v>
      </c>
      <c r="F2106" t="str">
        <f t="shared" si="613"/>
        <v>2.9099033363916-59.9444599453916i</v>
      </c>
      <c r="G2106" t="str">
        <f t="shared" si="614"/>
        <v>0.999997740989067-0.00150299894537575i</v>
      </c>
      <c r="H2106" t="str">
        <f t="shared" si="615"/>
        <v>502.79881585905+56.577935888479i</v>
      </c>
      <c r="I2106" t="str">
        <f t="shared" si="616"/>
        <v>32.8682708135185-202.9482233124i</v>
      </c>
      <c r="K2106" t="str">
        <f t="shared" si="617"/>
        <v>0.0098199935426913-0.00260800686248189i</v>
      </c>
      <c r="L2106" t="str">
        <f t="shared" si="618"/>
        <v>0.00025-0.188747505965365i</v>
      </c>
      <c r="M2106" t="str">
        <f t="shared" si="619"/>
        <v>0.0025-0.0499625751084791i</v>
      </c>
      <c r="N2106">
        <f t="shared" si="620"/>
        <v>104.32955983136732</v>
      </c>
      <c r="O2106">
        <f t="shared" si="621"/>
        <v>21.601764164095218</v>
      </c>
      <c r="P2106" s="3">
        <f t="shared" si="622"/>
        <v>21.601764164095218</v>
      </c>
      <c r="Q2106" s="3">
        <f t="shared" si="623"/>
        <v>-75.67044016863268</v>
      </c>
      <c r="R2106">
        <f t="shared" si="624"/>
        <v>104.32955983136732</v>
      </c>
      <c r="S2106">
        <f t="shared" si="625"/>
        <v>2.4917734583023972</v>
      </c>
      <c r="T2106">
        <f t="shared" si="608"/>
        <v>21.601764164095218</v>
      </c>
    </row>
    <row r="2107" spans="1:20" x14ac:dyDescent="0.25">
      <c r="A2107">
        <f t="shared" si="609"/>
        <v>15715.768224677384</v>
      </c>
      <c r="B2107">
        <f t="shared" si="626"/>
        <v>2501.2421974439462</v>
      </c>
      <c r="C2107" t="str">
        <f t="shared" si="610"/>
        <v>2.9748900414538-11.6111865917159i</v>
      </c>
      <c r="D2107" t="str">
        <f t="shared" si="611"/>
        <v>3.47808389379279-6.37499310614618i</v>
      </c>
      <c r="E2107" t="str">
        <f t="shared" si="612"/>
        <v>162.488032371107+1.92982109082597i</v>
      </c>
      <c r="F2107" t="str">
        <f t="shared" si="613"/>
        <v>2.90990328633806-59.7175664950847i</v>
      </c>
      <c r="G2107" t="str">
        <f t="shared" si="614"/>
        <v>0.999997723788003-0.00150871031541669i</v>
      </c>
      <c r="H2107" t="str">
        <f t="shared" si="615"/>
        <v>503.049875190226+56.7644958225079i</v>
      </c>
      <c r="I2107" t="str">
        <f t="shared" si="616"/>
        <v>32.8617323750242-202.273665029928i</v>
      </c>
      <c r="K2107" t="str">
        <f t="shared" si="617"/>
        <v>0.0098144052748368-0.00261617802836088i</v>
      </c>
      <c r="L2107" t="str">
        <f t="shared" si="618"/>
        <v>0.00025-0.188032980638937i</v>
      </c>
      <c r="M2107" t="str">
        <f t="shared" si="619"/>
        <v>0.0025-0.0497734360514833i</v>
      </c>
      <c r="N2107">
        <f t="shared" si="620"/>
        <v>104.37057213552761</v>
      </c>
      <c r="O2107">
        <f t="shared" si="621"/>
        <v>21.573649576629879</v>
      </c>
      <c r="P2107" s="3">
        <f t="shared" si="622"/>
        <v>21.573649576629879</v>
      </c>
      <c r="Q2107" s="3">
        <f t="shared" si="623"/>
        <v>-75.62942786447239</v>
      </c>
      <c r="R2107">
        <f t="shared" si="624"/>
        <v>104.37057213552761</v>
      </c>
      <c r="S2107">
        <f t="shared" si="625"/>
        <v>2.501242197443946</v>
      </c>
      <c r="T2107">
        <f t="shared" si="608"/>
        <v>21.573649576629879</v>
      </c>
    </row>
    <row r="2108" spans="1:20" x14ac:dyDescent="0.25">
      <c r="A2108">
        <f t="shared" si="609"/>
        <v>15775.488143931159</v>
      </c>
      <c r="B2108">
        <f t="shared" si="626"/>
        <v>2510.7469177942335</v>
      </c>
      <c r="C2108" t="str">
        <f t="shared" si="610"/>
        <v>2.97357615075457-11.5715704498193i</v>
      </c>
      <c r="D2108" t="str">
        <f t="shared" si="611"/>
        <v>3.47808358079576-6.35095053918678i</v>
      </c>
      <c r="E2108" t="str">
        <f t="shared" si="612"/>
        <v>162.488332475079+1.93758420730183i</v>
      </c>
      <c r="F2108" t="str">
        <f t="shared" si="613"/>
        <v>2.90990323590338-59.4915321020192i</v>
      </c>
      <c r="G2108" t="str">
        <f t="shared" si="614"/>
        <v>0.999997706455963-0.00151444338836682i</v>
      </c>
      <c r="H2108" t="str">
        <f t="shared" si="615"/>
        <v>503.302931838+56.9514027901509i</v>
      </c>
      <c r="I2108" t="str">
        <f t="shared" si="616"/>
        <v>32.8551311273128-201.602060381516i</v>
      </c>
      <c r="K2108" t="str">
        <f t="shared" si="617"/>
        <v>0.00980878199563935-0.00262436269774231i</v>
      </c>
      <c r="L2108" t="str">
        <f t="shared" si="618"/>
        <v>0.00025-0.187321160230063i</v>
      </c>
      <c r="M2108" t="str">
        <f t="shared" si="619"/>
        <v>0.0025-0.0495850130020754i</v>
      </c>
      <c r="N2108">
        <f t="shared" si="620"/>
        <v>104.41162092705284</v>
      </c>
      <c r="O2108">
        <f t="shared" si="621"/>
        <v>21.54556030293941</v>
      </c>
      <c r="P2108" s="3">
        <f t="shared" si="622"/>
        <v>21.54556030293941</v>
      </c>
      <c r="Q2108" s="3">
        <f t="shared" si="623"/>
        <v>-75.588379072947163</v>
      </c>
      <c r="R2108">
        <f t="shared" si="624"/>
        <v>104.41162092705284</v>
      </c>
      <c r="S2108">
        <f t="shared" si="625"/>
        <v>2.5107469177942336</v>
      </c>
      <c r="T2108">
        <f t="shared" si="608"/>
        <v>21.54556030293941</v>
      </c>
    </row>
    <row r="2109" spans="1:20" x14ac:dyDescent="0.25">
      <c r="A2109">
        <f t="shared" si="609"/>
        <v>15835.434998878098</v>
      </c>
      <c r="B2109">
        <f t="shared" si="626"/>
        <v>2520.2877560818515</v>
      </c>
      <c r="C2109" t="str">
        <f t="shared" si="610"/>
        <v>2.97225409655023-11.5321150004277i</v>
      </c>
      <c r="D2109" t="str">
        <f t="shared" si="611"/>
        <v>3.4780832654155-6.32699933276663i</v>
      </c>
      <c r="E2109" t="str">
        <f t="shared" si="612"/>
        <v>162.488637070328+1.94538102643612i</v>
      </c>
      <c r="F2109" t="str">
        <f t="shared" si="613"/>
        <v>2.90990318508468-59.2663535146149i</v>
      </c>
      <c r="G2109" t="str">
        <f t="shared" si="614"/>
        <v>0.99999768899195-0.0015201982466938i</v>
      </c>
      <c r="H2109" t="str">
        <f t="shared" si="615"/>
        <v>503.558002244727+57.1386532458642i</v>
      </c>
      <c r="I2109" t="str">
        <f t="shared" si="616"/>
        <v>32.8484663817432-200.933400194629i</v>
      </c>
      <c r="K2109" t="str">
        <f t="shared" si="617"/>
        <v>0.00980312353834504-0.00263256076141134i</v>
      </c>
      <c r="L2109" t="str">
        <f t="shared" si="618"/>
        <v>0.00025-0.186612034498967i</v>
      </c>
      <c r="M2109" t="str">
        <f t="shared" si="619"/>
        <v>0.0025-0.0493973032497264i</v>
      </c>
      <c r="N2109">
        <f t="shared" si="620"/>
        <v>104.45270549612455</v>
      </c>
      <c r="O2109">
        <f t="shared" si="621"/>
        <v>21.517496406163133</v>
      </c>
      <c r="P2109" s="3">
        <f t="shared" si="622"/>
        <v>21.517496406163133</v>
      </c>
      <c r="Q2109" s="3">
        <f t="shared" si="623"/>
        <v>-75.547294503875449</v>
      </c>
      <c r="R2109">
        <f t="shared" si="624"/>
        <v>104.45270549612455</v>
      </c>
      <c r="S2109">
        <f t="shared" si="625"/>
        <v>2.5202877560818515</v>
      </c>
      <c r="T2109">
        <f t="shared" si="608"/>
        <v>21.517496406163133</v>
      </c>
    </row>
    <row r="2110" spans="1:20" x14ac:dyDescent="0.25">
      <c r="A2110">
        <f t="shared" si="609"/>
        <v>15895.609651873836</v>
      </c>
      <c r="B2110">
        <f t="shared" si="626"/>
        <v>2529.8648495549628</v>
      </c>
      <c r="C2110" t="str">
        <f t="shared" si="610"/>
        <v>2.97092384091164-11.4928196221672i</v>
      </c>
      <c r="D2110" t="str">
        <f t="shared" si="611"/>
        <v>3.47808294763387-6.30313914233938i</v>
      </c>
      <c r="E2110" t="str">
        <f t="shared" si="612"/>
        <v>162.488946220002+1.95321171222386i</v>
      </c>
      <c r="F2110" t="str">
        <f t="shared" si="613"/>
        <v>2.90990313387903-59.0420274936019i</v>
      </c>
      <c r="G2110" t="str">
        <f t="shared" si="614"/>
        <v>0.999997671394959-0.0015259749731786i</v>
      </c>
      <c r="H2110" t="str">
        <f t="shared" si="615"/>
        <v>503.815102994835+57.3262435604837i</v>
      </c>
      <c r="I2110" t="str">
        <f t="shared" si="616"/>
        <v>32.8417374409548-200.267675344341i</v>
      </c>
      <c r="K2110" t="str">
        <f t="shared" si="617"/>
        <v>0.00979742973614393-0.00264077210855528i</v>
      </c>
      <c r="L2110" t="str">
        <f t="shared" si="618"/>
        <v>0.00025-0.185905593244637i</v>
      </c>
      <c r="M2110" t="str">
        <f t="shared" si="619"/>
        <v>0.0025-0.0492103040941687i</v>
      </c>
      <c r="N2110">
        <f t="shared" si="620"/>
        <v>104.49382512742864</v>
      </c>
      <c r="O2110">
        <f t="shared" si="621"/>
        <v>21.489457948731232</v>
      </c>
      <c r="P2110" s="3">
        <f t="shared" si="622"/>
        <v>21.489457948731232</v>
      </c>
      <c r="Q2110" s="3">
        <f t="shared" si="623"/>
        <v>-75.506174872571364</v>
      </c>
      <c r="R2110">
        <f t="shared" si="624"/>
        <v>104.49382512742864</v>
      </c>
      <c r="S2110">
        <f t="shared" si="625"/>
        <v>2.5298648495549627</v>
      </c>
      <c r="T2110">
        <f t="shared" si="608"/>
        <v>21.489457948731232</v>
      </c>
    </row>
    <row r="2111" spans="1:20" x14ac:dyDescent="0.25">
      <c r="A2111">
        <f t="shared" si="609"/>
        <v>15956.012968550958</v>
      </c>
      <c r="B2111">
        <f t="shared" si="626"/>
        <v>2539.4783359832718</v>
      </c>
      <c r="C2111" t="str">
        <f t="shared" si="610"/>
        <v>2.96958534591244-11.4536836955503i</v>
      </c>
      <c r="D2111" t="str">
        <f t="shared" si="611"/>
        <v>3.47808262743253-6.27936962466793i</v>
      </c>
      <c r="E2111" t="str">
        <f t="shared" si="612"/>
        <v>162.489259988083+1.96107642949764i</v>
      </c>
      <c r="F2111" t="str">
        <f t="shared" si="613"/>
        <v>2.90990308228346-58.8185508119745i</v>
      </c>
      <c r="G2111" t="str">
        <f t="shared" si="614"/>
        <v>0.999997653663977-0.00153177365091676i</v>
      </c>
      <c r="H2111" t="str">
        <f t="shared" si="615"/>
        <v>504.074250816121+57.5141700198071i</v>
      </c>
      <c r="I2111" t="str">
        <f t="shared" si="616"/>
        <v>32.8349435987411-199.604876753255i</v>
      </c>
      <c r="K2111" t="str">
        <f t="shared" si="617"/>
        <v>0.00979170042218202-0.00264899662675373i</v>
      </c>
      <c r="L2111" t="str">
        <f t="shared" si="618"/>
        <v>0.00025-0.185201826304679i</v>
      </c>
      <c r="M2111" t="str">
        <f t="shared" si="619"/>
        <v>0.0025-0.0490240128453564i</v>
      </c>
      <c r="N2111">
        <f t="shared" si="620"/>
        <v>104.53497910017587</v>
      </c>
      <c r="O2111">
        <f t="shared" si="621"/>
        <v>21.46144499235383</v>
      </c>
      <c r="P2111" s="3">
        <f t="shared" si="622"/>
        <v>21.46144499235383</v>
      </c>
      <c r="Q2111" s="3">
        <f t="shared" si="623"/>
        <v>-75.465020899824125</v>
      </c>
      <c r="R2111">
        <f t="shared" si="624"/>
        <v>104.53497910017587</v>
      </c>
      <c r="S2111">
        <f t="shared" si="625"/>
        <v>2.5394783359832718</v>
      </c>
      <c r="T2111">
        <f t="shared" si="608"/>
        <v>21.46144499235383</v>
      </c>
    </row>
    <row r="2112" spans="1:20" x14ac:dyDescent="0.25">
      <c r="A2112">
        <f t="shared" si="609"/>
        <v>16016.645817831451</v>
      </c>
      <c r="B2112">
        <f t="shared" si="626"/>
        <v>2549.1283536600081</v>
      </c>
      <c r="C2112" t="str">
        <f t="shared" si="610"/>
        <v>2.96823857363194-11.4147066029647i</v>
      </c>
      <c r="D2112" t="str">
        <f t="shared" si="611"/>
        <v>3.47808230479312-6.25569043781967i</v>
      </c>
      <c r="E2112" t="str">
        <f t="shared" si="612"/>
        <v>162.489578439383+1.96897534393121i</v>
      </c>
      <c r="F2112" t="str">
        <f t="shared" si="613"/>
        <v>2.90990303029503-58.5959202549465i</v>
      </c>
      <c r="G2112" t="str">
        <f t="shared" si="614"/>
        <v>0.999997635797984-0.00153759436331953i</v>
      </c>
      <c r="H2112" t="str">
        <f t="shared" si="615"/>
        <v>504.335462581041+57.7024288231608i</v>
      </c>
      <c r="I2112" t="str">
        <f t="shared" si="616"/>
        <v>32.8280841399253-198.944995391434i</v>
      </c>
      <c r="K2112" t="str">
        <f t="shared" si="617"/>
        <v>0.00978593542957357-0.00265723420196892i</v>
      </c>
      <c r="L2112" t="str">
        <f t="shared" si="618"/>
        <v>0.00025-0.18450072355517i</v>
      </c>
      <c r="M2112" t="str">
        <f t="shared" si="619"/>
        <v>0.0025-0.0488384268234273i</v>
      </c>
      <c r="N2112">
        <f t="shared" si="620"/>
        <v>104.57616668812427</v>
      </c>
      <c r="O2112">
        <f t="shared" si="621"/>
        <v>21.433457598009205</v>
      </c>
      <c r="P2112" s="3">
        <f t="shared" si="622"/>
        <v>21.433457598009205</v>
      </c>
      <c r="Q2112" s="3">
        <f t="shared" si="623"/>
        <v>-75.423833311875725</v>
      </c>
      <c r="R2112">
        <f t="shared" si="624"/>
        <v>104.57616668812427</v>
      </c>
      <c r="S2112">
        <f t="shared" si="625"/>
        <v>2.549128353660008</v>
      </c>
      <c r="T2112">
        <f t="shared" si="608"/>
        <v>21.433457598009205</v>
      </c>
    </row>
    <row r="2113" spans="1:20" x14ac:dyDescent="0.25">
      <c r="A2113">
        <f t="shared" si="609"/>
        <v>16077.50907193921</v>
      </c>
      <c r="B2113">
        <f t="shared" si="626"/>
        <v>2558.815041403916</v>
      </c>
      <c r="C2113" t="str">
        <f t="shared" si="610"/>
        <v>2.96688348615833-11.3758877286633i</v>
      </c>
      <c r="D2113" t="str">
        <f t="shared" si="611"/>
        <v>3.47808197969706-6.23210124116136i</v>
      </c>
      <c r="E2113" t="str">
        <f t="shared" si="612"/>
        <v>162.489901639567+1.9769086220416i</v>
      </c>
      <c r="F2113" t="str">
        <f t="shared" si="613"/>
        <v>2.90990297791075-58.3741326199024i</v>
      </c>
      <c r="G2113" t="str">
        <f t="shared" si="614"/>
        <v>0.999997617795953-0.00154343719411507i</v>
      </c>
      <c r="H2113" t="str">
        <f t="shared" si="615"/>
        <v>504.598755308023+57.8910160819288i</v>
      </c>
      <c r="I2113" t="str">
        <f t="shared" si="616"/>
        <v>32.8211583402262-198.288022276309i</v>
      </c>
      <c r="K2113" t="str">
        <f t="shared" si="617"/>
        <v>0.00978013459141359-0.00266548471853582i</v>
      </c>
      <c r="L2113" t="str">
        <f t="shared" si="618"/>
        <v>0.00025-0.18380227491051i</v>
      </c>
      <c r="M2113" t="str">
        <f t="shared" si="619"/>
        <v>0.0025-0.0486535433586643i</v>
      </c>
      <c r="N2113">
        <f t="shared" si="620"/>
        <v>104.61738715960253</v>
      </c>
      <c r="O2113">
        <f t="shared" si="621"/>
        <v>21.405495825932881</v>
      </c>
      <c r="P2113" s="3">
        <f t="shared" si="622"/>
        <v>21.405495825932881</v>
      </c>
      <c r="Q2113" s="3">
        <f t="shared" si="623"/>
        <v>-75.382612840397471</v>
      </c>
      <c r="R2113">
        <f t="shared" si="624"/>
        <v>104.61738715960253</v>
      </c>
      <c r="S2113">
        <f t="shared" si="625"/>
        <v>2.5588150414039159</v>
      </c>
      <c r="T2113">
        <f t="shared" si="608"/>
        <v>21.405495825932881</v>
      </c>
    </row>
    <row r="2114" spans="1:20" x14ac:dyDescent="0.25">
      <c r="A2114">
        <f t="shared" si="609"/>
        <v>16138.603606412578</v>
      </c>
      <c r="B2114">
        <f t="shared" si="626"/>
        <v>2568.5385385612508</v>
      </c>
      <c r="C2114" t="str">
        <f t="shared" si="610"/>
        <v>2.96552004559147-11.3372264587528i</v>
      </c>
      <c r="D2114" t="str">
        <f t="shared" si="611"/>
        <v>3.47808165212562-6.20860169535423i</v>
      </c>
      <c r="E2114" t="str">
        <f t="shared" si="612"/>
        <v>162.490229655153+1.98487643119208i</v>
      </c>
      <c r="F2114" t="str">
        <f t="shared" si="613"/>
        <v>2.90990292512757-58.1531847163521i</v>
      </c>
      <c r="G2114" t="str">
        <f t="shared" si="614"/>
        <v>0.999997599656847-0.00154930222734969i</v>
      </c>
      <c r="H2114" t="str">
        <f t="shared" si="615"/>
        <v>504.864146162791+58.0799278180699i</v>
      </c>
      <c r="I2114" t="str">
        <f t="shared" si="616"/>
        <v>32.8141654661291-197.63394847261i</v>
      </c>
      <c r="K2114" t="str">
        <f t="shared" si="617"/>
        <v>0.00977429774079036-0.00267374805915262i</v>
      </c>
      <c r="L2114" t="str">
        <f t="shared" si="618"/>
        <v>0.00025-0.183106470323281i</v>
      </c>
      <c r="M2114" t="str">
        <f t="shared" si="619"/>
        <v>0.0025-0.0484693597914569i</v>
      </c>
      <c r="N2114">
        <f t="shared" si="620"/>
        <v>104.65863977753381</v>
      </c>
      <c r="O2114">
        <f t="shared" si="621"/>
        <v>21.377559735605551</v>
      </c>
      <c r="P2114" s="3">
        <f t="shared" si="622"/>
        <v>21.377559735605551</v>
      </c>
      <c r="Q2114" s="3">
        <f t="shared" si="623"/>
        <v>-75.341360222466193</v>
      </c>
      <c r="R2114">
        <f t="shared" si="624"/>
        <v>104.65863977753381</v>
      </c>
      <c r="S2114">
        <f t="shared" si="625"/>
        <v>2.5685385385612509</v>
      </c>
      <c r="T2114">
        <f t="shared" si="608"/>
        <v>21.377559735605551</v>
      </c>
    </row>
    <row r="2115" spans="1:20" x14ac:dyDescent="0.25">
      <c r="A2115">
        <f t="shared" si="609"/>
        <v>16199.930300116948</v>
      </c>
      <c r="B2115">
        <f t="shared" si="626"/>
        <v>2578.2989850077838</v>
      </c>
      <c r="C2115" t="str">
        <f t="shared" si="610"/>
        <v>2.96414821404613-11.2987221811838i</v>
      </c>
      <c r="D2115" t="str">
        <f t="shared" si="611"/>
        <v>3.47808132205999-6.18519146234929i</v>
      </c>
      <c r="E2115" t="str">
        <f t="shared" si="612"/>
        <v>162.490562553526+1.99287893959474i</v>
      </c>
      <c r="F2115" t="str">
        <f t="shared" si="613"/>
        <v>2.90990287194252-57.9330733658865i</v>
      </c>
      <c r="G2115" t="str">
        <f t="shared" si="614"/>
        <v>0.999997581379622-0.001555189547389i</v>
      </c>
      <c r="H2115" t="str">
        <f t="shared" si="615"/>
        <v>505.131652459686+58.2691599626085i</v>
      </c>
      <c r="I2115" t="str">
        <f t="shared" si="616"/>
        <v>32.8071047747545-196.982765092291i</v>
      </c>
      <c r="K2115" t="str">
        <f t="shared" si="617"/>
        <v>0.00976842471079833-0.00268202410487114i</v>
      </c>
      <c r="L2115" t="str">
        <f t="shared" si="618"/>
        <v>0.00025-0.182413299784101i</v>
      </c>
      <c r="M2115" t="str">
        <f t="shared" si="619"/>
        <v>0.0025-0.0482858734722622i</v>
      </c>
      <c r="N2115">
        <f t="shared" si="620"/>
        <v>104.69992379946086</v>
      </c>
      <c r="O2115">
        <f t="shared" si="621"/>
        <v>21.349649385742076</v>
      </c>
      <c r="P2115" s="3">
        <f t="shared" si="622"/>
        <v>21.349649385742076</v>
      </c>
      <c r="Q2115" s="3">
        <f t="shared" si="623"/>
        <v>-75.300076200539138</v>
      </c>
      <c r="R2115">
        <f t="shared" si="624"/>
        <v>104.69992379946086</v>
      </c>
      <c r="S2115">
        <f t="shared" si="625"/>
        <v>2.578298985007784</v>
      </c>
      <c r="T2115">
        <f t="shared" si="608"/>
        <v>21.349649385742076</v>
      </c>
    </row>
    <row r="2116" spans="1:20" x14ac:dyDescent="0.25">
      <c r="A2116">
        <f t="shared" si="609"/>
        <v>16261.490035257391</v>
      </c>
      <c r="B2116">
        <f t="shared" si="626"/>
        <v>2588.0965211508133</v>
      </c>
      <c r="C2116" t="str">
        <f t="shared" si="610"/>
        <v>2.9627679536551-11.26037428574i</v>
      </c>
      <c r="D2116" t="str">
        <f t="shared" si="611"/>
        <v>3.47808098948114-6.16187020538219i</v>
      </c>
      <c r="E2116" t="str">
        <f t="shared" si="612"/>
        <v>162.49090040295+2.00091631631276i</v>
      </c>
      <c r="F2116" t="str">
        <f t="shared" si="613"/>
        <v>2.90990281835245-57.7137954021292i</v>
      </c>
      <c r="G2116" t="str">
        <f t="shared" si="614"/>
        <v>0.999997562963227-0.00156109923891919i</v>
      </c>
      <c r="H2116" t="str">
        <f t="shared" si="615"/>
        <v>505.401291663022+58.458708354087i</v>
      </c>
      <c r="I2116" t="str">
        <f t="shared" si="616"/>
        <v>32.7999755137174-196.334463294447i</v>
      </c>
      <c r="K2116" t="str">
        <f t="shared" si="617"/>
        <v>0.00976251533455104-0.00269031273508716i</v>
      </c>
      <c r="L2116" t="str">
        <f t="shared" si="618"/>
        <v>0.00025-0.18172275332148i</v>
      </c>
      <c r="M2116" t="str">
        <f t="shared" si="619"/>
        <v>0.0025-0.0481030817615681i</v>
      </c>
      <c r="N2116">
        <f t="shared" si="620"/>
        <v>104.74123847757248</v>
      </c>
      <c r="O2116">
        <f t="shared" si="621"/>
        <v>21.321764834279833</v>
      </c>
      <c r="P2116" s="3">
        <f t="shared" si="622"/>
        <v>21.321764834279833</v>
      </c>
      <c r="Q2116" s="3">
        <f t="shared" si="623"/>
        <v>-75.25876152242752</v>
      </c>
      <c r="R2116">
        <f t="shared" si="624"/>
        <v>104.74123847757248</v>
      </c>
      <c r="S2116">
        <f t="shared" si="625"/>
        <v>2.5880965211508133</v>
      </c>
      <c r="T2116">
        <f t="shared" si="608"/>
        <v>21.321764834279833</v>
      </c>
    </row>
    <row r="2117" spans="1:20" x14ac:dyDescent="0.25">
      <c r="A2117">
        <f t="shared" si="609"/>
        <v>16323.283697391371</v>
      </c>
      <c r="B2117">
        <f t="shared" si="626"/>
        <v>2597.9312879311865</v>
      </c>
      <c r="C2117" t="str">
        <f t="shared" si="610"/>
        <v>2.96137922657236-11.222182164028i</v>
      </c>
      <c r="D2117" t="str">
        <f t="shared" si="611"/>
        <v>3.47808065436995-6.13863758896868i</v>
      </c>
      <c r="E2117" t="str">
        <f t="shared" si="612"/>
        <v>162.491243272574+2.00898873126366i</v>
      </c>
      <c r="F2117" t="str">
        <f t="shared" si="613"/>
        <v>2.90990276435434-57.4953476706934i</v>
      </c>
      <c r="G2117" t="str">
        <f t="shared" si="614"/>
        <v>0.999997544406602-0.00156703138694819i</v>
      </c>
      <c r="H2117" t="str">
        <f t="shared" si="615"/>
        <v>505.673081388436+58.6485687370057i</v>
      </c>
      <c r="I2117" t="str">
        <f t="shared" si="616"/>
        <v>32.7927769209928-195.689034285251i</v>
      </c>
      <c r="K2117" t="str">
        <f t="shared" si="617"/>
        <v>0.00975656944519429-0.00269861382753101i</v>
      </c>
      <c r="L2117" t="str">
        <f t="shared" si="618"/>
        <v>0.00025-0.181034821001674i</v>
      </c>
      <c r="M2117" t="str">
        <f t="shared" si="619"/>
        <v>0.0025-0.0479209820298549i</v>
      </c>
      <c r="N2117">
        <f t="shared" si="620"/>
        <v>104.78258305873034</v>
      </c>
      <c r="O2117">
        <f t="shared" si="621"/>
        <v>21.293906138367348</v>
      </c>
      <c r="P2117" s="3">
        <f t="shared" si="622"/>
        <v>21.293906138367348</v>
      </c>
      <c r="Q2117" s="3">
        <f t="shared" si="623"/>
        <v>-75.217416941269661</v>
      </c>
      <c r="R2117">
        <f t="shared" si="624"/>
        <v>104.78258305873034</v>
      </c>
      <c r="S2117">
        <f t="shared" si="625"/>
        <v>2.5979312879311864</v>
      </c>
      <c r="T2117">
        <f t="shared" si="608"/>
        <v>21.293906138367348</v>
      </c>
    </row>
    <row r="2118" spans="1:20" x14ac:dyDescent="0.25">
      <c r="A2118">
        <f t="shared" si="609"/>
        <v>16385.312175441457</v>
      </c>
      <c r="B2118">
        <f t="shared" si="626"/>
        <v>2607.803426825325</v>
      </c>
      <c r="C2118" t="str">
        <f t="shared" si="610"/>
        <v>2.9599819949763-11.1841452094666i</v>
      </c>
      <c r="D2118" t="str">
        <f t="shared" si="611"/>
        <v>3.47808031670714-6.11549327889956i</v>
      </c>
      <c r="E2118" t="str">
        <f t="shared" si="612"/>
        <v>162.491591232447+2.01709635522123i</v>
      </c>
      <c r="F2118" t="str">
        <f t="shared" si="613"/>
        <v>2.90990270994507-57.2777270291352i</v>
      </c>
      <c r="G2118" t="str">
        <f t="shared" si="614"/>
        <v>0.99999752570868-0.00157298607680695i</v>
      </c>
      <c r="H2118" t="str">
        <f t="shared" si="615"/>
        <v>505.947039404257+58.8387367602309i</v>
      </c>
      <c r="I2118" t="str">
        <f t="shared" si="616"/>
        <v>32.7855082247746-195.046469317873i</v>
      </c>
      <c r="K2118" t="str">
        <f t="shared" si="617"/>
        <v>0.00975058687591946-0.00270692725825813i</v>
      </c>
      <c r="L2118" t="str">
        <f t="shared" si="618"/>
        <v>0.00025-0.180349492928545i</v>
      </c>
      <c r="M2118" t="str">
        <f t="shared" si="619"/>
        <v>0.0025-0.047739571657556i</v>
      </c>
      <c r="N2118">
        <f t="shared" si="620"/>
        <v>104.82395678449764</v>
      </c>
      <c r="O2118">
        <f t="shared" si="621"/>
        <v>21.266073354352599</v>
      </c>
      <c r="P2118" s="3">
        <f t="shared" si="622"/>
        <v>21.266073354352599</v>
      </c>
      <c r="Q2118" s="3">
        <f t="shared" si="623"/>
        <v>-75.176043215502361</v>
      </c>
      <c r="R2118">
        <f t="shared" si="624"/>
        <v>104.82395678449764</v>
      </c>
      <c r="S2118">
        <f t="shared" si="625"/>
        <v>2.607803426825325</v>
      </c>
      <c r="T2118">
        <f t="shared" si="608"/>
        <v>21.266073354352599</v>
      </c>
    </row>
    <row r="2119" spans="1:20" x14ac:dyDescent="0.25">
      <c r="A2119">
        <f t="shared" si="609"/>
        <v>16447.576361708136</v>
      </c>
      <c r="B2119">
        <f t="shared" si="626"/>
        <v>2617.7130798472613</v>
      </c>
      <c r="C2119" t="str">
        <f t="shared" si="610"/>
        <v>2.95857622107303-11.1462628172769i</v>
      </c>
      <c r="D2119" t="str">
        <f t="shared" si="611"/>
        <v>3.47807997647331-6.09243694223598i</v>
      </c>
      <c r="E2119" t="str">
        <f t="shared" si="612"/>
        <v>162.491944353524+2.02523935981832i</v>
      </c>
      <c r="F2119" t="str">
        <f t="shared" si="613"/>
        <v>2.90990265512152-57.0609303469089i</v>
      </c>
      <c r="G2119" t="str">
        <f t="shared" si="614"/>
        <v>0.999997506868384-0.00157896339415061i</v>
      </c>
      <c r="H2119" t="str">
        <f t="shared" si="615"/>
        <v>506.223183632881+59.0292079753745i</v>
      </c>
      <c r="I2119" t="str">
        <f t="shared" si="616"/>
        <v>32.7781686433332-194.406759692412i</v>
      </c>
      <c r="K2119" t="str">
        <f t="shared" si="617"/>
        <v>0.00974456745997713-0.00271525290163969i</v>
      </c>
      <c r="L2119" t="str">
        <f t="shared" si="618"/>
        <v>0.00025-0.17966675924342i</v>
      </c>
      <c r="M2119" t="str">
        <f t="shared" si="619"/>
        <v>0.0025-0.047558848035023i</v>
      </c>
      <c r="N2119">
        <f t="shared" si="620"/>
        <v>104.86535889116799</v>
      </c>
      <c r="O2119">
        <f t="shared" si="621"/>
        <v>21.238266537771807</v>
      </c>
      <c r="P2119" s="3">
        <f t="shared" si="622"/>
        <v>21.238266537771807</v>
      </c>
      <c r="Q2119" s="3">
        <f t="shared" si="623"/>
        <v>-75.134641108832014</v>
      </c>
      <c r="R2119">
        <f t="shared" si="624"/>
        <v>104.86535889116799</v>
      </c>
      <c r="S2119">
        <f t="shared" si="625"/>
        <v>2.6177130798472614</v>
      </c>
      <c r="T2119">
        <f t="shared" si="608"/>
        <v>21.238266537771807</v>
      </c>
    </row>
    <row r="2120" spans="1:20" x14ac:dyDescent="0.25">
      <c r="A2120">
        <f t="shared" si="609"/>
        <v>16510.077151882626</v>
      </c>
      <c r="B2120">
        <f t="shared" si="626"/>
        <v>2627.660389550681</v>
      </c>
      <c r="C2120" t="str">
        <f t="shared" si="610"/>
        <v>2.95716186709948-11.108534384471i</v>
      </c>
      <c r="D2120" t="str">
        <f t="shared" si="611"/>
        <v>3.47807963364884-6.06946824730452i</v>
      </c>
      <c r="E2120" t="str">
        <f t="shared" si="612"/>
        <v>162.492302707678+2.03341791754926i</v>
      </c>
      <c r="F2120" t="str">
        <f t="shared" si="613"/>
        <v>2.90990259988051-56.8449545053207i</v>
      </c>
      <c r="G2120" t="str">
        <f t="shared" si="614"/>
        <v>0.999997487884631-0.00158496342495975i</v>
      </c>
      <c r="H2120" t="str">
        <f t="shared" si="615"/>
        <v>506.501532152169+59.2199778351492i</v>
      </c>
      <c r="I2120" t="str">
        <f t="shared" si="616"/>
        <v>32.7707573848705-193.76989675582i</v>
      </c>
      <c r="K2120" t="str">
        <f t="shared" si="617"/>
        <v>0.00973851103069062-0.00272359063035331i</v>
      </c>
      <c r="L2120" t="str">
        <f t="shared" si="618"/>
        <v>0.00025-0.178986610124945i</v>
      </c>
      <c r="M2120" t="str">
        <f t="shared" si="619"/>
        <v>0.0025-0.0473788085624857i</v>
      </c>
      <c r="N2120">
        <f t="shared" si="620"/>
        <v>104.90678860979612</v>
      </c>
      <c r="O2120">
        <f t="shared" si="621"/>
        <v>21.210485743337163</v>
      </c>
      <c r="P2120" s="3">
        <f t="shared" si="622"/>
        <v>21.210485743337163</v>
      </c>
      <c r="Q2120" s="3">
        <f t="shared" si="623"/>
        <v>-75.093211390203876</v>
      </c>
      <c r="R2120">
        <f t="shared" si="624"/>
        <v>104.90678860979612</v>
      </c>
      <c r="S2120">
        <f t="shared" si="625"/>
        <v>2.6276603895506812</v>
      </c>
      <c r="T2120">
        <f t="shared" si="608"/>
        <v>21.210485743337163</v>
      </c>
    </row>
    <row r="2121" spans="1:20" x14ac:dyDescent="0.25">
      <c r="A2121">
        <f t="shared" si="609"/>
        <v>16572.815445059779</v>
      </c>
      <c r="B2121">
        <f t="shared" si="626"/>
        <v>2637.6454990309735</v>
      </c>
      <c r="C2121" t="str">
        <f t="shared" si="610"/>
        <v>2.95573889532699-11.0709593098432i</v>
      </c>
      <c r="D2121" t="str">
        <f t="shared" si="611"/>
        <v>3.47807928821401-6.0465868636926i</v>
      </c>
      <c r="E2121" t="str">
        <f t="shared" si="612"/>
        <v>162.492666367713+2.04163220177231i</v>
      </c>
      <c r="F2121" t="str">
        <f t="shared" si="613"/>
        <v>2.90990254421886-56.6297963974858i</v>
      </c>
      <c r="G2121" t="str">
        <f t="shared" si="614"/>
        <v>0.999997468756327-0.00159098625554165i</v>
      </c>
      <c r="H2121" t="str">
        <f t="shared" si="615"/>
        <v>506.782103196849+59.4110416916914i</v>
      </c>
      <c r="I2121" t="str">
        <f t="shared" si="616"/>
        <v>32.7632736473733-193.13587190184i</v>
      </c>
      <c r="K2121" t="str">
        <f t="shared" si="617"/>
        <v>0.00973241742146998-0.0027319403153738i</v>
      </c>
      <c r="L2121" t="str">
        <f t="shared" si="618"/>
        <v>0.00025-0.178309035788947i</v>
      </c>
      <c r="M2121" t="str">
        <f t="shared" si="619"/>
        <v>0.0025-0.0471994506500155i</v>
      </c>
      <c r="N2121">
        <f t="shared" si="620"/>
        <v>104.94824516622853</v>
      </c>
      <c r="O2121">
        <f t="shared" si="621"/>
        <v>21.182731024926351</v>
      </c>
      <c r="P2121" s="3">
        <f t="shared" si="622"/>
        <v>21.182731024926351</v>
      </c>
      <c r="Q2121" s="3">
        <f t="shared" si="623"/>
        <v>-75.051754833771469</v>
      </c>
      <c r="R2121">
        <f t="shared" si="624"/>
        <v>104.94824516622853</v>
      </c>
      <c r="S2121">
        <f t="shared" si="625"/>
        <v>2.6376454990309735</v>
      </c>
      <c r="T2121">
        <f t="shared" si="608"/>
        <v>21.182731024926351</v>
      </c>
    </row>
    <row r="2122" spans="1:20" x14ac:dyDescent="0.25">
      <c r="A2122">
        <f t="shared" si="609"/>
        <v>16635.792143751009</v>
      </c>
      <c r="B2122">
        <f t="shared" si="626"/>
        <v>2647.6685519272914</v>
      </c>
      <c r="C2122" t="str">
        <f t="shared" si="610"/>
        <v>2.95430726806457-11.0335369939588i</v>
      </c>
      <c r="D2122" t="str">
        <f t="shared" si="611"/>
        <v>3.47807894014897-6.02379246224365i</v>
      </c>
      <c r="E2122" t="str">
        <f t="shared" si="612"/>
        <v>162.493035407373+2.04988238671155i</v>
      </c>
      <c r="F2122" t="str">
        <f t="shared" si="613"/>
        <v>2.90990248813339-56.415452928283i</v>
      </c>
      <c r="G2122" t="str">
        <f t="shared" si="614"/>
        <v>0.999997449482373-0.00159703197253152i</v>
      </c>
      <c r="H2122" t="str">
        <f t="shared" si="615"/>
        <v>507.064915159925+59.602394794861i</v>
      </c>
      <c r="I2122" t="str">
        <f t="shared" si="616"/>
        <v>32.7557166184649-192.50467657093i</v>
      </c>
      <c r="K2122" t="str">
        <f t="shared" si="617"/>
        <v>0.00972628646582606-0.00274030182596405i</v>
      </c>
      <c r="L2122" t="str">
        <f t="shared" si="618"/>
        <v>0.00025-0.177634026488292i</v>
      </c>
      <c r="M2122" t="str">
        <f t="shared" si="619"/>
        <v>0.0025-0.047020771717489i</v>
      </c>
      <c r="N2122">
        <f t="shared" si="620"/>
        <v>104.98972778113662</v>
      </c>
      <c r="O2122">
        <f t="shared" si="621"/>
        <v>21.155002435570282</v>
      </c>
      <c r="P2122" s="3">
        <f t="shared" si="622"/>
        <v>21.155002435570282</v>
      </c>
      <c r="Q2122" s="3">
        <f t="shared" si="623"/>
        <v>-75.010272218863378</v>
      </c>
      <c r="R2122">
        <f t="shared" si="624"/>
        <v>104.98972778113662</v>
      </c>
      <c r="S2122">
        <f t="shared" si="625"/>
        <v>2.6476685519272913</v>
      </c>
      <c r="T2122">
        <f t="shared" si="608"/>
        <v>21.155002435570282</v>
      </c>
    </row>
    <row r="2123" spans="1:20" x14ac:dyDescent="0.25">
      <c r="A2123">
        <f t="shared" si="609"/>
        <v>16699.008153897263</v>
      </c>
      <c r="B2123">
        <f t="shared" si="626"/>
        <v>2657.7296924246152</v>
      </c>
      <c r="C2123" t="str">
        <f t="shared" si="610"/>
        <v>2.95286694766234-10.996266839144i</v>
      </c>
      <c r="D2123" t="str">
        <f t="shared" si="611"/>
        <v>3.47807858943367-6.00108471505229i</v>
      </c>
      <c r="E2123" t="str">
        <f t="shared" si="612"/>
        <v>162.49340990135+2.05816864746026i</v>
      </c>
      <c r="F2123" t="str">
        <f t="shared" si="613"/>
        <v>2.90990243162086-56.2019210143091i</v>
      </c>
      <c r="G2123" t="str">
        <f t="shared" si="614"/>
        <v>0.99999743006166-0.0016031006628937i</v>
      </c>
      <c r="H2123" t="str">
        <f t="shared" si="615"/>
        <v>507.349986594112+59.7940322905032i</v>
      </c>
      <c r="I2123" t="str">
        <f t="shared" si="616"/>
        <v>32.7480854752504-191.876302250199i</v>
      </c>
      <c r="K2123" t="str">
        <f t="shared" si="617"/>
        <v>0.00972011799738471-0.00274867502966585i</v>
      </c>
      <c r="L2123" t="str">
        <f t="shared" si="618"/>
        <v>0.00025-0.176961572512744i</v>
      </c>
      <c r="M2123" t="str">
        <f t="shared" si="619"/>
        <v>0.0025-0.0468427691945497i</v>
      </c>
      <c r="N2123">
        <f t="shared" si="620"/>
        <v>105.03123567005021</v>
      </c>
      <c r="O2123">
        <f t="shared" si="621"/>
        <v>21.127300027441564</v>
      </c>
      <c r="P2123" s="3">
        <f t="shared" si="622"/>
        <v>21.127300027441564</v>
      </c>
      <c r="Q2123" s="3">
        <f t="shared" si="623"/>
        <v>-74.968764329949792</v>
      </c>
      <c r="R2123">
        <f t="shared" si="624"/>
        <v>105.03123567005021</v>
      </c>
      <c r="S2123">
        <f t="shared" si="625"/>
        <v>2.6577296924246152</v>
      </c>
      <c r="T2123">
        <f t="shared" si="608"/>
        <v>21.127300027441564</v>
      </c>
    </row>
    <row r="2124" spans="1:20" x14ac:dyDescent="0.25">
      <c r="A2124">
        <f t="shared" si="609"/>
        <v>16762.464384882074</v>
      </c>
      <c r="B2124">
        <f t="shared" si="626"/>
        <v>2667.8290652558289</v>
      </c>
      <c r="C2124" t="str">
        <f t="shared" si="610"/>
        <v>2.95141789651501-10.9591482494763i</v>
      </c>
      <c r="D2124" t="str">
        <f t="shared" si="611"/>
        <v>3.47807823604796-5.97846329545977i</v>
      </c>
      <c r="E2124" t="str">
        <f t="shared" si="612"/>
        <v>162.493789925299+2.0664911599823i</v>
      </c>
      <c r="F2124" t="str">
        <f t="shared" si="613"/>
        <v>2.90990237467803-55.989197583836i</v>
      </c>
      <c r="G2124" t="str">
        <f t="shared" si="614"/>
        <v>0.999997410493069-0.00160919241392298i</v>
      </c>
      <c r="H2124" t="str">
        <f t="shared" si="615"/>
        <v>507.637336213273+59.9859492186926i</v>
      </c>
      <c r="I2124" t="str">
        <f t="shared" si="616"/>
        <v>32.7403793841658-191.250740473337i</v>
      </c>
      <c r="K2124" t="str">
        <f t="shared" si="617"/>
        <v>0.00971391184990125-0.00275705979229101i</v>
      </c>
      <c r="L2124" t="str">
        <f t="shared" si="618"/>
        <v>0.00025-0.176291664188826i</v>
      </c>
      <c r="M2124" t="str">
        <f t="shared" si="619"/>
        <v>0.0025-0.0466654405205717i</v>
      </c>
      <c r="N2124">
        <f t="shared" si="620"/>
        <v>105.07276804339148</v>
      </c>
      <c r="O2124">
        <f t="shared" si="621"/>
        <v>21.099623851843297</v>
      </c>
      <c r="P2124" s="3">
        <f t="shared" si="622"/>
        <v>21.099623851843297</v>
      </c>
      <c r="Q2124" s="3">
        <f t="shared" si="623"/>
        <v>-74.927231956608523</v>
      </c>
      <c r="R2124">
        <f t="shared" si="624"/>
        <v>105.07276804339148</v>
      </c>
      <c r="S2124">
        <f t="shared" si="625"/>
        <v>2.667829065255829</v>
      </c>
      <c r="T2124">
        <f t="shared" si="608"/>
        <v>21.099623851843297</v>
      </c>
    </row>
    <row r="2125" spans="1:20" x14ac:dyDescent="0.25">
      <c r="A2125">
        <f t="shared" si="609"/>
        <v>16826.161749544626</v>
      </c>
      <c r="B2125">
        <f t="shared" si="626"/>
        <v>2677.9668157038013</v>
      </c>
      <c r="C2125" t="str">
        <f t="shared" si="610"/>
        <v>2.94996007706533-10.9221806307742i</v>
      </c>
      <c r="D2125" t="str">
        <f t="shared" si="611"/>
        <v>3.47807787997148-5.95592787804915i</v>
      </c>
      <c r="E2125" t="str">
        <f t="shared" si="612"/>
        <v>162.49417555585+2.07485010111443i</v>
      </c>
      <c r="F2125" t="str">
        <f t="shared" si="613"/>
        <v>2.90990231730161-55.7772795767659i</v>
      </c>
      <c r="G2125" t="str">
        <f t="shared" si="614"/>
        <v>0.999997390775476-0.00161530731324583i</v>
      </c>
      <c r="H2125" t="str">
        <f t="shared" si="615"/>
        <v>507.926982893868+60.178140511938i</v>
      </c>
      <c r="I2125" t="str">
        <f t="shared" si="616"/>
        <v>32.7325975008201-190.627982820551i</v>
      </c>
      <c r="K2125" t="str">
        <f t="shared" si="617"/>
        <v>0.00970766785727509-0.00276545597791237i</v>
      </c>
      <c r="L2125" t="str">
        <f t="shared" si="618"/>
        <v>0.00025-0.175624291879683i</v>
      </c>
      <c r="M2125" t="str">
        <f t="shared" si="619"/>
        <v>0.0025-0.0464887831446219i</v>
      </c>
      <c r="N2125">
        <f t="shared" si="620"/>
        <v>105.11432410651065</v>
      </c>
      <c r="O2125">
        <f t="shared" si="621"/>
        <v>21.071973959197351</v>
      </c>
      <c r="P2125" s="3">
        <f t="shared" si="622"/>
        <v>21.071973959197351</v>
      </c>
      <c r="Q2125" s="3">
        <f t="shared" si="623"/>
        <v>-74.885675893489349</v>
      </c>
      <c r="R2125">
        <f t="shared" si="624"/>
        <v>105.11432410651065</v>
      </c>
      <c r="S2125">
        <f t="shared" si="625"/>
        <v>2.6779668157038015</v>
      </c>
      <c r="T2125">
        <f t="shared" si="608"/>
        <v>21.071973959197351</v>
      </c>
    </row>
    <row r="2126" spans="1:20" x14ac:dyDescent="0.25">
      <c r="A2126">
        <f t="shared" si="609"/>
        <v>16890.101164192896</v>
      </c>
      <c r="B2126">
        <f t="shared" si="626"/>
        <v>2688.1430896034758</v>
      </c>
      <c r="C2126" t="str">
        <f t="shared" si="610"/>
        <v>2.94849345180775-10.8853633905867i</v>
      </c>
      <c r="D2126" t="str">
        <f t="shared" si="611"/>
        <v>3.47807752118374-5.93347813864063i</v>
      </c>
      <c r="E2126" t="str">
        <f t="shared" si="612"/>
        <v>162.494566870611+2.08324564856922i</v>
      </c>
      <c r="F2126" t="str">
        <f t="shared" si="613"/>
        <v>2.9099022594883-55.5661639445866i</v>
      </c>
      <c r="G2126" t="str">
        <f t="shared" si="614"/>
        <v>0.999997370907744-0.00162144544882164i</v>
      </c>
      <c r="H2126" t="str">
        <f t="shared" si="615"/>
        <v>508.218945676425+60.3706009933524i</v>
      </c>
      <c r="I2126" t="str">
        <f t="shared" si="616"/>
        <v>32.7247389698336-190.0080209185i</v>
      </c>
      <c r="K2126" t="str">
        <f t="shared" si="617"/>
        <v>0.00970138585356452-0.00277386344885486i</v>
      </c>
      <c r="L2126" t="str">
        <f t="shared" si="618"/>
        <v>0.00025-0.17495944598494i</v>
      </c>
      <c r="M2126" t="str">
        <f t="shared" si="619"/>
        <v>0.0025-0.0463127945254254i</v>
      </c>
      <c r="N2126">
        <f t="shared" si="620"/>
        <v>105.15590305972401</v>
      </c>
      <c r="O2126">
        <f t="shared" si="621"/>
        <v>21.044350399032425</v>
      </c>
      <c r="P2126" s="3">
        <f t="shared" si="622"/>
        <v>21.044350399032425</v>
      </c>
      <c r="Q2126" s="3">
        <f t="shared" si="623"/>
        <v>-74.844096940275989</v>
      </c>
      <c r="R2126">
        <f t="shared" si="624"/>
        <v>105.15590305972401</v>
      </c>
      <c r="S2126">
        <f t="shared" si="625"/>
        <v>2.6881430896034759</v>
      </c>
      <c r="T2126">
        <f t="shared" si="608"/>
        <v>21.044350399032425</v>
      </c>
    </row>
    <row r="2127" spans="1:20" x14ac:dyDescent="0.25">
      <c r="A2127">
        <f t="shared" si="609"/>
        <v>16954.28354861683</v>
      </c>
      <c r="B2127">
        <f t="shared" si="626"/>
        <v>2698.3580333439691</v>
      </c>
      <c r="C2127" t="str">
        <f t="shared" si="610"/>
        <v>2.94701798329201-10.8486959381847i</v>
      </c>
      <c r="D2127" t="str">
        <f t="shared" si="611"/>
        <v>3.47807715966413-5.91111375428697i</v>
      </c>
      <c r="E2127" t="str">
        <f t="shared" si="612"/>
        <v>162.494963948192+2.09167798093631i</v>
      </c>
      <c r="F2127" t="str">
        <f t="shared" si="613"/>
        <v>2.90990220123478-55.3558476503293i</v>
      </c>
      <c r="G2127" t="str">
        <f t="shared" si="614"/>
        <v>0.999997350888732-0.001627606908944i</v>
      </c>
      <c r="H2127" t="str">
        <f t="shared" si="615"/>
        <v>508.513243767007+60.563325374812i</v>
      </c>
      <c r="I2127" t="str">
        <f t="shared" si="616"/>
        <v>32.7168029246813-189.390846440227i</v>
      </c>
      <c r="K2127" t="str">
        <f t="shared" si="617"/>
        <v>0.00969506567300172-0.00278228206568695i</v>
      </c>
      <c r="L2127" t="str">
        <f t="shared" si="618"/>
        <v>0.00025-0.174297116940566i</v>
      </c>
      <c r="M2127" t="str">
        <f t="shared" si="619"/>
        <v>0.0025-0.0461374721313262i</v>
      </c>
      <c r="N2127">
        <f t="shared" si="620"/>
        <v>105.1975040983498</v>
      </c>
      <c r="O2127">
        <f t="shared" si="621"/>
        <v>21.01675321997352</v>
      </c>
      <c r="P2127" s="3">
        <f t="shared" si="622"/>
        <v>21.01675321997352</v>
      </c>
      <c r="Q2127" s="3">
        <f t="shared" si="623"/>
        <v>-74.802495901650204</v>
      </c>
      <c r="R2127">
        <f t="shared" si="624"/>
        <v>105.1975040983498</v>
      </c>
      <c r="S2127">
        <f t="shared" si="625"/>
        <v>2.6983580333439692</v>
      </c>
      <c r="T2127">
        <f t="shared" si="608"/>
        <v>21.01675321997352</v>
      </c>
    </row>
    <row r="2128" spans="1:20" x14ac:dyDescent="0.25">
      <c r="A2128">
        <f t="shared" si="609"/>
        <v>17018.709826101574</v>
      </c>
      <c r="B2128">
        <f t="shared" si="626"/>
        <v>2708.6117938706761</v>
      </c>
      <c r="C2128" t="str">
        <f t="shared" si="610"/>
        <v>2.9455336341266-10.8121776845492i</v>
      </c>
      <c r="D2128" t="str">
        <f t="shared" si="611"/>
        <v>3.4780767953918-5.88883440326872i</v>
      </c>
      <c r="E2128" t="str">
        <f t="shared" si="612"/>
        <v>162.495366868203+2.1001472776854i</v>
      </c>
      <c r="F2128" t="str">
        <f t="shared" si="613"/>
        <v>2.90990214253769-55.1463276685231i</v>
      </c>
      <c r="G2128" t="str">
        <f t="shared" si="614"/>
        <v>0.999997330717287-0.00163379178224195i</v>
      </c>
      <c r="H2128" t="str">
        <f t="shared" si="615"/>
        <v>508.80989653871+60.7563082550568i</v>
      </c>
      <c r="I2128" t="str">
        <f t="shared" si="616"/>
        <v>32.7087884875238-188.776451105103i</v>
      </c>
      <c r="K2128" t="str">
        <f t="shared" si="617"/>
        <v>0.0096887071500079-0.00279071168721178i</v>
      </c>
      <c r="L2128" t="str">
        <f t="shared" si="618"/>
        <v>0.00025-0.173637295218735i</v>
      </c>
      <c r="M2128" t="str">
        <f t="shared" si="619"/>
        <v>0.0025-0.0459628134402533i</v>
      </c>
      <c r="N2128">
        <f t="shared" si="620"/>
        <v>105.23912641274897</v>
      </c>
      <c r="O2128">
        <f t="shared" si="621"/>
        <v>20.989182469728917</v>
      </c>
      <c r="P2128" s="3">
        <f t="shared" si="622"/>
        <v>20.989182469728917</v>
      </c>
      <c r="Q2128" s="3">
        <f t="shared" si="623"/>
        <v>-74.760873587251027</v>
      </c>
      <c r="R2128">
        <f t="shared" si="624"/>
        <v>105.23912641274897</v>
      </c>
      <c r="S2128">
        <f t="shared" si="625"/>
        <v>2.7086117938706762</v>
      </c>
      <c r="T2128">
        <f t="shared" si="608"/>
        <v>20.989182469728917</v>
      </c>
    </row>
    <row r="2129" spans="1:20" x14ac:dyDescent="0.25">
      <c r="A2129">
        <f t="shared" si="609"/>
        <v>17083.38092344076</v>
      </c>
      <c r="B2129">
        <f t="shared" si="626"/>
        <v>2718.9045186873846</v>
      </c>
      <c r="C2129" t="str">
        <f t="shared" si="610"/>
        <v>2.94404036698271-10.7758080423635i</v>
      </c>
      <c r="D2129" t="str">
        <f t="shared" si="611"/>
        <v>3.47807642834582-5.86663976508975i</v>
      </c>
      <c r="E2129" t="str">
        <f t="shared" si="612"/>
        <v>162.495775711275+2.10865371916756i</v>
      </c>
      <c r="F2129" t="str">
        <f t="shared" si="613"/>
        <v>2.90990208339366-54.937600985153i</v>
      </c>
      <c r="G2129" t="str">
        <f t="shared" si="614"/>
        <v>0.999997310392249-0.00164000015768131i</v>
      </c>
      <c r="H2129" t="str">
        <f t="shared" si="615"/>
        <v>509.108923533157+60.9495441177755i</v>
      </c>
      <c r="I2129" t="str">
        <f t="shared" si="616"/>
        <v>32.7006947690419-188.164826678757i</v>
      </c>
      <c r="K2129" t="str">
        <f t="shared" si="617"/>
        <v>0.00968231011920877-0.00279915217045868i</v>
      </c>
      <c r="L2129" t="str">
        <f t="shared" si="618"/>
        <v>0.00025-0.17297997132769i</v>
      </c>
      <c r="M2129" t="str">
        <f t="shared" si="619"/>
        <v>0.0025-0.0457888159396825i</v>
      </c>
      <c r="N2129">
        <f t="shared" si="620"/>
        <v>105.28076918836372</v>
      </c>
      <c r="O2129">
        <f t="shared" si="621"/>
        <v>20.961638195080219</v>
      </c>
      <c r="P2129" s="3">
        <f t="shared" si="622"/>
        <v>20.961638195080219</v>
      </c>
      <c r="Q2129" s="3">
        <f t="shared" si="623"/>
        <v>-74.71923081163628</v>
      </c>
      <c r="R2129">
        <f t="shared" si="624"/>
        <v>105.28076918836372</v>
      </c>
      <c r="S2129">
        <f t="shared" si="625"/>
        <v>2.7189045186873844</v>
      </c>
      <c r="T2129">
        <f t="shared" si="608"/>
        <v>20.961638195080219</v>
      </c>
    </row>
    <row r="2130" spans="1:20" x14ac:dyDescent="0.25">
      <c r="A2130">
        <f t="shared" si="609"/>
        <v>17148.297770949834</v>
      </c>
      <c r="B2130">
        <f t="shared" si="626"/>
        <v>2729.2363558583966</v>
      </c>
      <c r="C2130" t="str">
        <f t="shared" si="610"/>
        <v>2.94253814459775-10.7395864260019i</v>
      </c>
      <c r="D2130" t="str">
        <f t="shared" si="611"/>
        <v>3.47807605850509-5.84452952047252i</v>
      </c>
      <c r="E2130" t="str">
        <f t="shared" si="612"/>
        <v>162.496190559067+2.11719748661749i</v>
      </c>
      <c r="F2130" t="str">
        <f t="shared" si="613"/>
        <v>2.90990202379929-54.7296645976157i</v>
      </c>
      <c r="G2130" t="str">
        <f t="shared" si="614"/>
        <v>0.999997289912447-0.0016462321245659i</v>
      </c>
      <c r="H2130" t="str">
        <f t="shared" si="615"/>
        <v>509.410344462016+61.1430273296557i</v>
      </c>
      <c r="I2130" t="str">
        <f t="shared" si="616"/>
        <v>32.6925208682681-187.555964973019i</v>
      </c>
      <c r="K2130" t="str">
        <f t="shared" si="617"/>
        <v>0.00967587441544995-0.00280760337067467i</v>
      </c>
      <c r="L2130" t="str">
        <f t="shared" si="618"/>
        <v>0.00025-0.172325135811606i</v>
      </c>
      <c r="M2130" t="str">
        <f t="shared" si="619"/>
        <v>0.0025-0.0456154771266014i</v>
      </c>
      <c r="N2130">
        <f t="shared" si="620"/>
        <v>105.32243160575975</v>
      </c>
      <c r="O2130">
        <f t="shared" si="621"/>
        <v>20.934120441869645</v>
      </c>
      <c r="P2130" s="3">
        <f t="shared" si="622"/>
        <v>20.934120441869645</v>
      </c>
      <c r="Q2130" s="3">
        <f t="shared" si="623"/>
        <v>-74.677568394240254</v>
      </c>
      <c r="R2130">
        <f t="shared" si="624"/>
        <v>105.32243160575975</v>
      </c>
      <c r="S2130">
        <f t="shared" si="625"/>
        <v>2.7292363558583967</v>
      </c>
      <c r="T2130">
        <f t="shared" si="608"/>
        <v>20.934120441869645</v>
      </c>
    </row>
    <row r="2131" spans="1:20" x14ac:dyDescent="0.25">
      <c r="A2131">
        <f t="shared" si="609"/>
        <v>17213.461302479442</v>
      </c>
      <c r="B2131">
        <f t="shared" si="626"/>
        <v>2739.6074540106583</v>
      </c>
      <c r="C2131" t="str">
        <f t="shared" si="610"/>
        <v>2.94102692977921-10.7035122515206i</v>
      </c>
      <c r="D2131" t="str">
        <f t="shared" si="611"/>
        <v>3.4780756858483-5.82250335135344i</v>
      </c>
      <c r="E2131" t="str">
        <f t="shared" si="612"/>
        <v>162.49661149428+2.12577876215577i</v>
      </c>
      <c r="F2131" t="str">
        <f t="shared" si="613"/>
        <v>2.90990196375114-54.5225155146761i</v>
      </c>
      <c r="G2131" t="str">
        <f t="shared" si="614"/>
        <v>0.999997269276705-0.00165248777253885i</v>
      </c>
      <c r="H2131" t="str">
        <f t="shared" si="615"/>
        <v>509.714179208524+61.3367521383939i</v>
      </c>
      <c r="I2131" t="str">
        <f t="shared" si="616"/>
        <v>32.6842658724116-186.949857845857i</v>
      </c>
      <c r="K2131" t="str">
        <f t="shared" si="617"/>
        <v>0.00966939987381282-0.00281606514131606i</v>
      </c>
      <c r="L2131" t="str">
        <f t="shared" si="618"/>
        <v>0.00025-0.171672779250454i</v>
      </c>
      <c r="M2131" t="str">
        <f t="shared" si="619"/>
        <v>0.0025-0.0454427945074731i</v>
      </c>
      <c r="N2131">
        <f t="shared" si="620"/>
        <v>105.36411284066816</v>
      </c>
      <c r="O2131">
        <f t="shared" si="621"/>
        <v>20.906629254989006</v>
      </c>
      <c r="P2131" s="3">
        <f t="shared" si="622"/>
        <v>20.906629254989006</v>
      </c>
      <c r="Q2131" s="3">
        <f t="shared" si="623"/>
        <v>-74.635887159331844</v>
      </c>
      <c r="R2131">
        <f t="shared" si="624"/>
        <v>105.36411284066816</v>
      </c>
      <c r="S2131">
        <f t="shared" si="625"/>
        <v>2.7396074540106583</v>
      </c>
      <c r="T2131">
        <f t="shared" si="608"/>
        <v>20.906629254989006</v>
      </c>
    </row>
    <row r="2132" spans="1:20" x14ac:dyDescent="0.25">
      <c r="A2132">
        <f t="shared" si="609"/>
        <v>17278.872455428864</v>
      </c>
      <c r="B2132">
        <f t="shared" si="626"/>
        <v>2750.017962335899</v>
      </c>
      <c r="C2132" t="str">
        <f t="shared" si="610"/>
        <v>2.93950668540842-10.6675849366481i</v>
      </c>
      <c r="D2132" t="str">
        <f t="shared" si="611"/>
        <v>3.478075310354-5.80056094087843i</v>
      </c>
      <c r="E2132" t="str">
        <f t="shared" si="612"/>
        <v>162.497038600666+2.13439772879071i</v>
      </c>
      <c r="F2132" t="str">
        <f t="shared" si="613"/>
        <v>2.90990190324574-54.3161507564249i</v>
      </c>
      <c r="G2132" t="str">
        <f t="shared" si="614"/>
        <v>0.999997248483833-0.00165876719158387i</v>
      </c>
      <c r="H2132" t="str">
        <f t="shared" si="615"/>
        <v>510.020447829028+61.5307126706781i</v>
      </c>
      <c r="I2132" t="str">
        <f t="shared" si="616"/>
        <v>32.6759288566853-186.346497201321i</v>
      </c>
      <c r="K2132" t="str">
        <f t="shared" si="617"/>
        <v>0.0096628863296304-0.00282453733404015i</v>
      </c>
      <c r="L2132" t="str">
        <f t="shared" si="618"/>
        <v>0.00025-0.171022892259866i</v>
      </c>
      <c r="M2132" t="str">
        <f t="shared" si="619"/>
        <v>0.0025-0.0452707655981999i</v>
      </c>
      <c r="N2132">
        <f t="shared" si="620"/>
        <v>105.40581206402848</v>
      </c>
      <c r="O2132">
        <f t="shared" si="621"/>
        <v>20.879164678368266</v>
      </c>
      <c r="P2132" s="3">
        <f t="shared" si="622"/>
        <v>20.879164678368266</v>
      </c>
      <c r="Q2132" s="3">
        <f t="shared" si="623"/>
        <v>-74.594187935971519</v>
      </c>
      <c r="R2132">
        <f t="shared" si="624"/>
        <v>105.40581206402848</v>
      </c>
      <c r="S2132">
        <f t="shared" si="625"/>
        <v>2.7500179623358991</v>
      </c>
      <c r="T2132">
        <f t="shared" si="608"/>
        <v>20.879164678368266</v>
      </c>
    </row>
    <row r="2133" spans="1:20" x14ac:dyDescent="0.25">
      <c r="A2133">
        <f t="shared" si="609"/>
        <v>17344.532170759496</v>
      </c>
      <c r="B2133">
        <f t="shared" si="626"/>
        <v>2760.4680305927754</v>
      </c>
      <c r="C2133" t="str">
        <f t="shared" si="610"/>
        <v>2.93797737444454-10.6318039007755i</v>
      </c>
      <c r="D2133" t="str">
        <f t="shared" si="611"/>
        <v>3.47807493200063-5.77870197339836i</v>
      </c>
      <c r="E2133" t="str">
        <f t="shared" si="612"/>
        <v>162.497471963043+2.14305457041965i</v>
      </c>
      <c r="F2133" t="str">
        <f t="shared" si="613"/>
        <v>2.90990184227965-54.1105673542363i</v>
      </c>
      <c r="G2133" t="str">
        <f t="shared" si="614"/>
        <v>0.999997227532637-0.00166507047202657i</v>
      </c>
      <c r="H2133" t="str">
        <f t="shared" si="615"/>
        <v>510.329170554532+61.7249029301264i</v>
      </c>
      <c r="I2133" t="str">
        <f t="shared" si="616"/>
        <v>32.6675088841254-185.74587498948i</v>
      </c>
      <c r="K2133" t="str">
        <f t="shared" si="617"/>
        <v>0.00965633361850349-0.00283301979869701i</v>
      </c>
      <c r="L2133" t="str">
        <f t="shared" si="618"/>
        <v>0.00025-0.170375465491001i</v>
      </c>
      <c r="M2133" t="str">
        <f t="shared" si="619"/>
        <v>0.0025-0.0450993879240885i</v>
      </c>
      <c r="N2133">
        <f t="shared" si="620"/>
        <v>105.44752844203408</v>
      </c>
      <c r="O2133">
        <f t="shared" si="621"/>
        <v>20.851726754963998</v>
      </c>
      <c r="P2133" s="3">
        <f t="shared" si="622"/>
        <v>20.851726754963998</v>
      </c>
      <c r="Q2133" s="3">
        <f t="shared" si="623"/>
        <v>-74.552471557965916</v>
      </c>
      <c r="R2133">
        <f t="shared" si="624"/>
        <v>105.44752844203408</v>
      </c>
      <c r="S2133">
        <f t="shared" si="625"/>
        <v>2.7604680305927753</v>
      </c>
      <c r="T2133">
        <f t="shared" si="608"/>
        <v>20.851726754963998</v>
      </c>
    </row>
    <row r="2134" spans="1:20" x14ac:dyDescent="0.25">
      <c r="A2134">
        <f t="shared" si="609"/>
        <v>17410.441393008379</v>
      </c>
      <c r="B2134">
        <f t="shared" si="626"/>
        <v>2770.9578091090279</v>
      </c>
      <c r="C2134" t="str">
        <f t="shared" si="610"/>
        <v>2.93643895992821-10.5961685649466i</v>
      </c>
      <c r="D2134" t="str">
        <f t="shared" si="611"/>
        <v>3.47807455076638-5.75692613446435i</v>
      </c>
      <c r="E2134" t="str">
        <f t="shared" si="612"/>
        <v>162.497911667304+2.1517494718315i</v>
      </c>
      <c r="F2134" t="str">
        <f t="shared" si="613"/>
        <v>2.90990178084933-53.9057623507237i</v>
      </c>
      <c r="G2134" t="str">
        <f t="shared" si="614"/>
        <v>0.999997206421909-0.00167139770453575i</v>
      </c>
      <c r="H2134" t="str">
        <f t="shared" si="615"/>
        <v>510.640367792262+61.9193167952051i</v>
      </c>
      <c r="I2134" t="str">
        <f t="shared" si="616"/>
        <v>32.6590050054126-185.147983206365i</v>
      </c>
      <c r="K2134" t="str">
        <f t="shared" si="617"/>
        <v>0.00964974157631699-0.00284151238332152i</v>
      </c>
      <c r="L2134" t="str">
        <f t="shared" si="618"/>
        <v>0.00025-0.169730489630405i</v>
      </c>
      <c r="M2134" t="str">
        <f t="shared" si="619"/>
        <v>0.0025-0.0449286590198131i</v>
      </c>
      <c r="N2134">
        <f t="shared" si="620"/>
        <v>105.48926113617702</v>
      </c>
      <c r="O2134">
        <f t="shared" si="621"/>
        <v>20.82431552674764</v>
      </c>
      <c r="P2134" s="3">
        <f t="shared" si="622"/>
        <v>20.82431552674764</v>
      </c>
      <c r="Q2134" s="3">
        <f t="shared" si="623"/>
        <v>-74.510738863822979</v>
      </c>
      <c r="R2134">
        <f t="shared" si="624"/>
        <v>105.48926113617702</v>
      </c>
      <c r="S2134">
        <f t="shared" si="625"/>
        <v>2.7709578091090279</v>
      </c>
      <c r="T2134">
        <f t="shared" si="608"/>
        <v>20.82431552674764</v>
      </c>
    </row>
    <row r="2135" spans="1:20" x14ac:dyDescent="0.25">
      <c r="A2135">
        <f t="shared" si="609"/>
        <v>17476.601070301815</v>
      </c>
      <c r="B2135">
        <f t="shared" si="626"/>
        <v>2781.4874487836423</v>
      </c>
      <c r="C2135" t="str">
        <f t="shared" si="610"/>
        <v>2.93489140498573-10.5606783518493i</v>
      </c>
      <c r="D2135" t="str">
        <f t="shared" si="611"/>
        <v>3.47807416662934-5.73523311082343i</v>
      </c>
      <c r="E2135" t="str">
        <f t="shared" si="612"/>
        <v>162.498357800432+2.16048261870803i</v>
      </c>
      <c r="F2135" t="str">
        <f t="shared" si="613"/>
        <v>2.90990171895127-53.7017327996986i</v>
      </c>
      <c r="G2135" t="str">
        <f t="shared" si="614"/>
        <v>0.999997185150436-0.00167774898012469i</v>
      </c>
      <c r="H2135" t="str">
        <f t="shared" si="615"/>
        <v>510.954060127247+62.113948017093i</v>
      </c>
      <c r="I2135" t="str">
        <f t="shared" si="616"/>
        <v>32.6504162586866-184.552813893917i</v>
      </c>
      <c r="K2135" t="str">
        <f t="shared" si="617"/>
        <v>0.00964311003925634-0.00285001493412525i</v>
      </c>
      <c r="L2135" t="str">
        <f t="shared" si="618"/>
        <v>0.00025-0.169087955399886i</v>
      </c>
      <c r="M2135" t="str">
        <f t="shared" si="619"/>
        <v>0.0025-0.0447585764293815i</v>
      </c>
      <c r="N2135">
        <f t="shared" si="620"/>
        <v>105.53100930329482</v>
      </c>
      <c r="O2135">
        <f t="shared" si="621"/>
        <v>20.79693103469479</v>
      </c>
      <c r="P2135" s="3">
        <f t="shared" si="622"/>
        <v>20.79693103469479</v>
      </c>
      <c r="Q2135" s="3">
        <f t="shared" si="623"/>
        <v>-74.468990696705177</v>
      </c>
      <c r="R2135">
        <f t="shared" si="624"/>
        <v>105.53100930329482</v>
      </c>
      <c r="S2135">
        <f t="shared" si="625"/>
        <v>2.7814874487836425</v>
      </c>
      <c r="T2135">
        <f t="shared" si="608"/>
        <v>20.79693103469479</v>
      </c>
    </row>
    <row r="2136" spans="1:20" x14ac:dyDescent="0.25">
      <c r="A2136">
        <f t="shared" si="609"/>
        <v>17543.01215436896</v>
      </c>
      <c r="B2136">
        <f t="shared" si="626"/>
        <v>2792.0571010890203</v>
      </c>
      <c r="C2136" t="str">
        <f t="shared" si="610"/>
        <v>2.93333467283291-10.5253326858047i</v>
      </c>
      <c r="D2136" t="str">
        <f t="shared" si="611"/>
        <v>3.47807377956738-5.71362259041388i</v>
      </c>
      <c r="E2136" t="str">
        <f t="shared" si="612"/>
        <v>162.498810450507+2.16925419762607i</v>
      </c>
      <c r="F2136" t="str">
        <f t="shared" si="613"/>
        <v>2.90990165658188-53.498475766127i</v>
      </c>
      <c r="G2136" t="str">
        <f t="shared" si="614"/>
        <v>0.999997163716994-0.00168412439015248i</v>
      </c>
      <c r="H2136" t="str">
        <f t="shared" si="615"/>
        <v>511.2702683239+62.3087902175195i</v>
      </c>
      <c r="I2136" t="str">
        <f t="shared" si="616"/>
        <v>32.6417416693583-183.960359139922i</v>
      </c>
      <c r="K2136" t="str">
        <f t="shared" si="617"/>
        <v>0.00963643884382429-0.00285852729548865i</v>
      </c>
      <c r="L2136" t="str">
        <f t="shared" si="618"/>
        <v>0.00025-0.168447853556371i</v>
      </c>
      <c r="M2136" t="str">
        <f t="shared" si="619"/>
        <v>0.0025-0.0445891377060983i</v>
      </c>
      <c r="N2136">
        <f t="shared" si="620"/>
        <v>105.57277209561992</v>
      </c>
      <c r="O2136">
        <f t="shared" si="621"/>
        <v>20.76957331877265</v>
      </c>
      <c r="P2136" s="3">
        <f t="shared" si="622"/>
        <v>20.76957331877265</v>
      </c>
      <c r="Q2136" s="3">
        <f t="shared" si="623"/>
        <v>-74.427227904380075</v>
      </c>
      <c r="R2136">
        <f t="shared" si="624"/>
        <v>105.57277209561992</v>
      </c>
      <c r="S2136">
        <f t="shared" si="625"/>
        <v>2.7920571010890205</v>
      </c>
      <c r="T2136">
        <f t="shared" si="608"/>
        <v>20.76957331877265</v>
      </c>
    </row>
    <row r="2137" spans="1:20" x14ac:dyDescent="0.25">
      <c r="A2137">
        <f t="shared" si="609"/>
        <v>17609.675600555565</v>
      </c>
      <c r="B2137">
        <f t="shared" si="626"/>
        <v>2802.6669180731587</v>
      </c>
      <c r="C2137" t="str">
        <f t="shared" si="610"/>
        <v>2.93176872677914-10.4901309927595i</v>
      </c>
      <c r="D2137" t="str">
        <f t="shared" si="611"/>
        <v>3.47807338955825-5.69209426236089i</v>
      </c>
      <c r="E2137" t="str">
        <f t="shared" si="612"/>
        <v>162.499269706724+2.17806439605843i</v>
      </c>
      <c r="F2137" t="str">
        <f t="shared" si="613"/>
        <v>2.90990159373759-53.2959883260885i</v>
      </c>
      <c r="G2137" t="str">
        <f t="shared" si="614"/>
        <v>0.999997142120349-0.00169052402632531i</v>
      </c>
      <c r="H2137" t="str">
        <f t="shared" si="615"/>
        <v>511.589013327626+62.5038368865648i</v>
      </c>
      <c r="I2137" t="str">
        <f t="shared" si="616"/>
        <v>32.6329802499223-183.370611077964i</v>
      </c>
      <c r="K2137" t="str">
        <f t="shared" si="617"/>
        <v>0.00962972782685773-0.00286704930995333i</v>
      </c>
      <c r="L2137" t="str">
        <f t="shared" si="618"/>
        <v>0.00025-0.167810174891783i</v>
      </c>
      <c r="M2137" t="str">
        <f t="shared" si="619"/>
        <v>0.0025-0.0444203404125307i</v>
      </c>
      <c r="N2137">
        <f t="shared" si="620"/>
        <v>105.61454866082634</v>
      </c>
      <c r="O2137">
        <f t="shared" si="621"/>
        <v>20.742242417930015</v>
      </c>
      <c r="P2137" s="3">
        <f t="shared" si="622"/>
        <v>20.742242417930015</v>
      </c>
      <c r="Q2137" s="3">
        <f t="shared" si="623"/>
        <v>-74.385451339173656</v>
      </c>
      <c r="R2137">
        <f t="shared" si="624"/>
        <v>105.61454866082634</v>
      </c>
      <c r="S2137">
        <f t="shared" si="625"/>
        <v>2.8026669180731587</v>
      </c>
      <c r="T2137">
        <f t="shared" si="608"/>
        <v>20.742242417930015</v>
      </c>
    </row>
    <row r="2138" spans="1:20" x14ac:dyDescent="0.25">
      <c r="A2138">
        <f t="shared" si="609"/>
        <v>17676.592367837675</v>
      </c>
      <c r="B2138">
        <f t="shared" si="626"/>
        <v>2813.3170523618369</v>
      </c>
      <c r="C2138" t="str">
        <f t="shared" si="610"/>
        <v>2.93019353023152-10.4550727002754i</v>
      </c>
      <c r="D2138" t="str">
        <f t="shared" si="611"/>
        <v>3.47807299657952-5.67064781697196i</v>
      </c>
      <c r="E2138" t="str">
        <f t="shared" si="612"/>
        <v>162.499735659407+2.1869134023759i</v>
      </c>
      <c r="F2138" t="str">
        <f t="shared" si="613"/>
        <v>2.90990153041477-53.0942675667333i</v>
      </c>
      <c r="G2138" t="str">
        <f t="shared" si="614"/>
        <v>0.999997120359258-0.00169694798069781i</v>
      </c>
      <c r="H2138" t="str">
        <f t="shared" si="615"/>
        <v>511.910316266434+62.6990813804177i</v>
      </c>
      <c r="I2138" t="str">
        <f t="shared" si="616"/>
        <v>32.6241309997615-182.783561887365i</v>
      </c>
      <c r="K2138" t="str">
        <f t="shared" si="617"/>
        <v>0.00962297682554472-0.00287558081821442i</v>
      </c>
      <c r="L2138" t="str">
        <f t="shared" si="618"/>
        <v>0.00025-0.167174910232898i</v>
      </c>
      <c r="M2138" t="str">
        <f t="shared" si="619"/>
        <v>0.0025-0.0442521821204728i</v>
      </c>
      <c r="N2138">
        <f t="shared" si="620"/>
        <v>105.65633814208219</v>
      </c>
      <c r="O2138">
        <f t="shared" si="621"/>
        <v>20.71493837008498</v>
      </c>
      <c r="P2138" s="3">
        <f t="shared" si="622"/>
        <v>20.71493837008498</v>
      </c>
      <c r="Q2138" s="3">
        <f t="shared" si="623"/>
        <v>-74.343661857917809</v>
      </c>
      <c r="R2138">
        <f t="shared" si="624"/>
        <v>105.65633814208219</v>
      </c>
      <c r="S2138">
        <f t="shared" si="625"/>
        <v>2.8133170523618367</v>
      </c>
      <c r="T2138">
        <f t="shared" si="608"/>
        <v>20.71493837008498</v>
      </c>
    </row>
    <row r="2139" spans="1:20" x14ac:dyDescent="0.25">
      <c r="A2139">
        <f t="shared" si="609"/>
        <v>17743.76341883546</v>
      </c>
      <c r="B2139">
        <f t="shared" si="626"/>
        <v>2824.007657160812</v>
      </c>
      <c r="C2139" t="str">
        <f t="shared" si="610"/>
        <v>2.92860904669879-10.4201572375202i</v>
      </c>
      <c r="D2139" t="str">
        <f t="shared" si="611"/>
        <v>3.47807260060855-5.6492829457325i</v>
      </c>
      <c r="E2139" t="str">
        <f t="shared" si="612"/>
        <v>162.50020840001+2.195801405849i</v>
      </c>
      <c r="F2139" t="str">
        <f t="shared" si="613"/>
        <v>2.9099014666098-52.8933105862403i</v>
      </c>
      <c r="G2139" t="str">
        <f t="shared" si="614"/>
        <v>0.999997098432471-0.00170339634567433i</v>
      </c>
      <c r="H2139" t="str">
        <f t="shared" si="615"/>
        <v>512.23419845256+62.894516919096i</v>
      </c>
      <c r="I2139" t="str">
        <f t="shared" si="616"/>
        <v>32.6151929049515-182.199203793133i</v>
      </c>
      <c r="K2139" t="str">
        <f t="shared" si="617"/>
        <v>0.00961618567744184-0.00288412165911301i</v>
      </c>
      <c r="L2139" t="str">
        <f t="shared" si="618"/>
        <v>0.00025-0.166542050441221i</v>
      </c>
      <c r="M2139" t="str">
        <f t="shared" si="619"/>
        <v>0.0025-0.0440846604109113i</v>
      </c>
      <c r="N2139">
        <f t="shared" si="620"/>
        <v>105.69813967809966</v>
      </c>
      <c r="O2139">
        <f t="shared" si="621"/>
        <v>20.68766121211382</v>
      </c>
      <c r="P2139" s="3">
        <f t="shared" si="622"/>
        <v>20.68766121211382</v>
      </c>
      <c r="Q2139" s="3">
        <f t="shared" si="623"/>
        <v>-74.301860321900335</v>
      </c>
      <c r="R2139">
        <f t="shared" si="624"/>
        <v>105.69813967809966</v>
      </c>
      <c r="S2139">
        <f t="shared" si="625"/>
        <v>2.8240076571608119</v>
      </c>
      <c r="T2139">
        <f t="shared" si="608"/>
        <v>20.68766121211382</v>
      </c>
    </row>
    <row r="2140" spans="1:20" x14ac:dyDescent="0.25">
      <c r="A2140">
        <f t="shared" si="609"/>
        <v>17811.189719827034</v>
      </c>
      <c r="B2140">
        <f t="shared" si="626"/>
        <v>2834.7388862580233</v>
      </c>
      <c r="C2140" t="str">
        <f t="shared" si="610"/>
        <v>2.92701523979575-10.3853840352587i</v>
      </c>
      <c r="D2140" t="str">
        <f t="shared" si="611"/>
        <v>3.4780722016226-5.62799934130144i</v>
      </c>
      <c r="E2140" t="str">
        <f t="shared" si="612"/>
        <v>162.500688021143+2.20472859664919i</v>
      </c>
      <c r="F2140" t="str">
        <f t="shared" si="613"/>
        <v>2.90990140231899-52.6931144937763i</v>
      </c>
      <c r="G2140" t="str">
        <f t="shared" si="614"/>
        <v>0.999997076338723-0.00170986921401037i</v>
      </c>
      <c r="H2140" t="str">
        <f t="shared" si="615"/>
        <v>512.560681384114+63.0901365841267i</v>
      </c>
      <c r="I2140" t="str">
        <f t="shared" si="616"/>
        <v>32.6061649380607-181.617529065913i</v>
      </c>
      <c r="K2140" t="str">
        <f t="shared" si="617"/>
        <v>0.00960935422049154-0.00289267166962882i</v>
      </c>
      <c r="L2140" t="str">
        <f t="shared" si="618"/>
        <v>0.00025-0.165911586412852i</v>
      </c>
      <c r="M2140" t="str">
        <f t="shared" si="619"/>
        <v>0.0025-0.0439177728739902i</v>
      </c>
      <c r="N2140">
        <f t="shared" si="620"/>
        <v>105.73995240318868</v>
      </c>
      <c r="O2140">
        <f t="shared" si="621"/>
        <v>20.660410979839888</v>
      </c>
      <c r="P2140" s="3">
        <f t="shared" si="622"/>
        <v>20.660410979839888</v>
      </c>
      <c r="Q2140" s="3">
        <f t="shared" si="623"/>
        <v>-74.260047596811319</v>
      </c>
      <c r="R2140">
        <f t="shared" si="624"/>
        <v>105.73995240318868</v>
      </c>
      <c r="S2140">
        <f t="shared" si="625"/>
        <v>2.8347388862580232</v>
      </c>
      <c r="T2140">
        <f t="shared" si="608"/>
        <v>20.660410979839888</v>
      </c>
    </row>
    <row r="2141" spans="1:20" x14ac:dyDescent="0.25">
      <c r="A2141">
        <f t="shared" si="609"/>
        <v>17878.872240762379</v>
      </c>
      <c r="B2141">
        <f t="shared" si="626"/>
        <v>2845.5108940258037</v>
      </c>
      <c r="C2141" t="str">
        <f t="shared" si="610"/>
        <v>2.92541207324715-10.3507525258434i</v>
      </c>
      <c r="D2141" t="str">
        <f t="shared" si="611"/>
        <v>3.47807179959866-5.60679669750664i</v>
      </c>
      <c r="E2141" t="str">
        <f t="shared" si="612"/>
        <v>162.501174616576+2.21369516584988i</v>
      </c>
      <c r="F2141" t="str">
        <f t="shared" si="613"/>
        <v>2.90990133753864-52.4936764094526i</v>
      </c>
      <c r="G2141" t="str">
        <f t="shared" si="614"/>
        <v>0.999997054076745-0.00171636667881378i</v>
      </c>
      <c r="H2141" t="str">
        <f t="shared" si="615"/>
        <v>512.889786746724+63.285933316191i</v>
      </c>
      <c r="I2141" t="str">
        <f t="shared" si="616"/>
        <v>32.5970460579484-181.038530021925i</v>
      </c>
      <c r="K2141" t="str">
        <f t="shared" si="617"/>
        <v>0.00960248229303987-0.00290123068487294i</v>
      </c>
      <c r="L2141" t="str">
        <f t="shared" si="618"/>
        <v>0.00025-0.165283509078354i</v>
      </c>
      <c r="M2141" t="str">
        <f t="shared" si="619"/>
        <v>0.0025-0.0437515171089762i</v>
      </c>
      <c r="N2141">
        <f t="shared" si="620"/>
        <v>105.78177544730954</v>
      </c>
      <c r="O2141">
        <f t="shared" si="621"/>
        <v>20.63318770802216</v>
      </c>
      <c r="P2141" s="3">
        <f t="shared" si="622"/>
        <v>20.63318770802216</v>
      </c>
      <c r="Q2141" s="3">
        <f t="shared" si="623"/>
        <v>-74.218224552690458</v>
      </c>
      <c r="R2141">
        <f t="shared" si="624"/>
        <v>105.78177544730954</v>
      </c>
      <c r="S2141">
        <f t="shared" si="625"/>
        <v>2.8455108940258036</v>
      </c>
      <c r="T2141">
        <f t="shared" si="608"/>
        <v>20.63318770802216</v>
      </c>
    </row>
    <row r="2142" spans="1:20" x14ac:dyDescent="0.25">
      <c r="A2142">
        <f t="shared" si="609"/>
        <v>17946.811955277277</v>
      </c>
      <c r="B2142">
        <f t="shared" si="626"/>
        <v>2856.3238354231021</v>
      </c>
      <c r="C2142" t="str">
        <f t="shared" si="610"/>
        <v>2.92379951089227-10.316262143206i</v>
      </c>
      <c r="D2142" t="str">
        <f t="shared" si="611"/>
        <v>3.47807139451365-5.58567470934076i</v>
      </c>
      <c r="E2142" t="str">
        <f t="shared" si="612"/>
        <v>162.501668281257+2.22270130542879i</v>
      </c>
      <c r="F2142" t="str">
        <f t="shared" si="613"/>
        <v>2.90990127226502-52.2949934642859i</v>
      </c>
      <c r="G2142" t="str">
        <f t="shared" si="614"/>
        <v>0.999997031645256-0.0017228888335462i</v>
      </c>
      <c r="H2142" t="str">
        <f t="shared" si="615"/>
        <v>513.22153641521+63.4818999127172i</v>
      </c>
      <c r="I2142" t="str">
        <f t="shared" si="616"/>
        <v>32.5878352095574-180.462199022926i</v>
      </c>
      <c r="K2142" t="str">
        <f t="shared" si="617"/>
        <v>0.00959556973385419-0.00290979853808066i</v>
      </c>
      <c r="L2142" t="str">
        <f t="shared" si="618"/>
        <v>0.00025-0.164657809402624i</v>
      </c>
      <c r="M2142" t="str">
        <f t="shared" si="619"/>
        <v>0.0025-0.043585890724224i</v>
      </c>
      <c r="N2142">
        <f t="shared" si="620"/>
        <v>105.82360793612854</v>
      </c>
      <c r="O2142">
        <f t="shared" si="621"/>
        <v>20.605991430344556</v>
      </c>
      <c r="P2142" s="3">
        <f t="shared" si="622"/>
        <v>20.605991430344556</v>
      </c>
      <c r="Q2142" s="3">
        <f t="shared" si="623"/>
        <v>-74.176392063871461</v>
      </c>
      <c r="R2142">
        <f t="shared" si="624"/>
        <v>105.82360793612854</v>
      </c>
      <c r="S2142">
        <f t="shared" si="625"/>
        <v>2.856323835423102</v>
      </c>
      <c r="T2142">
        <f t="shared" si="608"/>
        <v>20.605991430344556</v>
      </c>
    </row>
    <row r="2143" spans="1:20" x14ac:dyDescent="0.25">
      <c r="A2143">
        <f t="shared" si="609"/>
        <v>18015.009840707331</v>
      </c>
      <c r="B2143">
        <f t="shared" si="626"/>
        <v>2867.1778659977099</v>
      </c>
      <c r="C2143" t="str">
        <f t="shared" si="610"/>
        <v>2.92217751668889-10.2819123228472i</v>
      </c>
      <c r="D2143" t="str">
        <f t="shared" si="611"/>
        <v>3.47807098634424-5.5646330729566i</v>
      </c>
      <c r="E2143" t="str">
        <f t="shared" si="612"/>
        <v>162.502169111318+2.23174720826825i</v>
      </c>
      <c r="F2143" t="str">
        <f t="shared" si="613"/>
        <v>2.9099012064944-52.0970628001553i</v>
      </c>
      <c r="G2143" t="str">
        <f t="shared" si="614"/>
        <v>0.999997009042965-0.00172943577202434i</v>
      </c>
      <c r="H2143" t="str">
        <f t="shared" si="615"/>
        <v>513.55595245525+63.6780290254422i</v>
      </c>
      <c r="I2143" t="str">
        <f t="shared" si="616"/>
        <v>32.5785313237053-179.888528476149i</v>
      </c>
      <c r="K2143" t="str">
        <f t="shared" si="617"/>
        <v>0.00958861638214131-0.00291837506060451i</v>
      </c>
      <c r="L2143" t="str">
        <f t="shared" si="618"/>
        <v>0.00025-0.164034478384762i</v>
      </c>
      <c r="M2143" t="str">
        <f t="shared" si="619"/>
        <v>0.0025-0.0434208913371428i</v>
      </c>
      <c r="N2143">
        <f t="shared" si="620"/>
        <v>105.86544899107426</v>
      </c>
      <c r="O2143">
        <f t="shared" si="621"/>
        <v>20.578822179403808</v>
      </c>
      <c r="P2143" s="3">
        <f t="shared" si="622"/>
        <v>20.578822179403808</v>
      </c>
      <c r="Q2143" s="3">
        <f t="shared" si="623"/>
        <v>-74.13455100892574</v>
      </c>
      <c r="R2143">
        <f t="shared" si="624"/>
        <v>105.86544899107426</v>
      </c>
      <c r="S2143">
        <f t="shared" si="625"/>
        <v>2.8671778659977099</v>
      </c>
      <c r="T2143">
        <f t="shared" si="608"/>
        <v>20.578822179403808</v>
      </c>
    </row>
    <row r="2144" spans="1:20" x14ac:dyDescent="0.25">
      <c r="A2144">
        <f t="shared" si="609"/>
        <v>18083.466878102019</v>
      </c>
      <c r="B2144">
        <f t="shared" si="626"/>
        <v>2878.0731418885011</v>
      </c>
      <c r="C2144" t="str">
        <f t="shared" si="610"/>
        <v>2.92054605471783-10.2477025018291i</v>
      </c>
      <c r="D2144" t="str">
        <f t="shared" si="611"/>
        <v>3.47807057506693-5.54367148566287i</v>
      </c>
      <c r="E2144" t="str">
        <f t="shared" si="612"/>
        <v>162.502677204097+2.24083306815686i</v>
      </c>
      <c r="F2144" t="str">
        <f t="shared" si="613"/>
        <v>2.90990114022296-51.8998815697614i</v>
      </c>
      <c r="G2144" t="str">
        <f t="shared" si="614"/>
        <v>0.99999698626857-0.00173600758842139i</v>
      </c>
      <c r="H2144" t="str">
        <f t="shared" si="615"/>
        <v>513.893057125081+63.8743131579235i</v>
      </c>
      <c r="I2144" t="str">
        <f t="shared" si="616"/>
        <v>32.5691333168705-179.317510834256i</v>
      </c>
      <c r="K2144" t="str">
        <f t="shared" si="617"/>
        <v>0.00958162207756564-0.00292696008190739i</v>
      </c>
      <c r="L2144" t="str">
        <f t="shared" si="618"/>
        <v>0.00025-0.163413507057942i</v>
      </c>
      <c r="M2144" t="str">
        <f t="shared" si="619"/>
        <v>0.0025-0.0432565165741612i</v>
      </c>
      <c r="N2144">
        <f t="shared" si="620"/>
        <v>105.90729772939403</v>
      </c>
      <c r="O2144">
        <f t="shared" si="621"/>
        <v>20.551679986699423</v>
      </c>
      <c r="P2144" s="3">
        <f t="shared" si="622"/>
        <v>20.551679986699423</v>
      </c>
      <c r="Q2144" s="3">
        <f t="shared" si="623"/>
        <v>-74.092702270605969</v>
      </c>
      <c r="R2144">
        <f t="shared" si="624"/>
        <v>105.90729772939403</v>
      </c>
      <c r="S2144">
        <f t="shared" si="625"/>
        <v>2.8780731418885011</v>
      </c>
      <c r="T2144">
        <f t="shared" si="608"/>
        <v>20.551679986699423</v>
      </c>
    </row>
    <row r="2145" spans="1:20" x14ac:dyDescent="0.25">
      <c r="A2145">
        <f t="shared" si="609"/>
        <v>18152.184052238805</v>
      </c>
      <c r="B2145">
        <f t="shared" si="626"/>
        <v>2889.0098198276773</v>
      </c>
      <c r="C2145" t="str">
        <f t="shared" si="610"/>
        <v>2.91890508918727-10.2136321187654i</v>
      </c>
      <c r="D2145" t="str">
        <f t="shared" si="611"/>
        <v>3.47807016065807-5.52278964591983i</v>
      </c>
      <c r="E2145" t="str">
        <f t="shared" si="612"/>
        <v>162.503192658146+2.24995907979042i</v>
      </c>
      <c r="F2145" t="str">
        <f t="shared" si="613"/>
        <v>2.9099010734469-51.7034469365862i</v>
      </c>
      <c r="G2145" t="str">
        <f t="shared" si="614"/>
        <v>0.999996963320763-0.00174260437726833i</v>
      </c>
      <c r="H2145" t="str">
        <f t="shared" si="615"/>
        <v>514.232872877195+64.0707446630129i</v>
      </c>
      <c r="I2145" t="str">
        <f t="shared" si="616"/>
        <v>32.5596400909771-178.749138595292i</v>
      </c>
      <c r="K2145" t="str">
        <f t="shared" si="617"/>
        <v>0.00957458666026755-0.00293555342955587i</v>
      </c>
      <c r="L2145" t="str">
        <f t="shared" si="618"/>
        <v>0.00025-0.162794886489283i</v>
      </c>
      <c r="M2145" t="str">
        <f t="shared" si="619"/>
        <v>0.0025-0.0430927640706925i</v>
      </c>
      <c r="N2145">
        <f t="shared" si="620"/>
        <v>105.94915326421336</v>
      </c>
      <c r="O2145">
        <f t="shared" si="621"/>
        <v>20.524564882621927</v>
      </c>
      <c r="P2145" s="3">
        <f t="shared" si="622"/>
        <v>20.524564882621927</v>
      </c>
      <c r="Q2145" s="3">
        <f t="shared" si="623"/>
        <v>-74.050846735786635</v>
      </c>
      <c r="R2145">
        <f t="shared" si="624"/>
        <v>105.94915326421336</v>
      </c>
      <c r="S2145">
        <f t="shared" si="625"/>
        <v>2.8890098198276775</v>
      </c>
      <c r="T2145">
        <f t="shared" si="608"/>
        <v>20.524564882621927</v>
      </c>
    </row>
    <row r="2146" spans="1:20" x14ac:dyDescent="0.25">
      <c r="A2146">
        <f t="shared" si="609"/>
        <v>18221.162351637315</v>
      </c>
      <c r="B2146">
        <f t="shared" si="626"/>
        <v>2899.9880571430226</v>
      </c>
      <c r="C2146" t="str">
        <f t="shared" si="610"/>
        <v>2.91725458443711-10.179700613813i</v>
      </c>
      <c r="D2146" t="str">
        <f t="shared" si="611"/>
        <v>3.47806974309383-5.50198725333493i</v>
      </c>
      <c r="E2146" t="str">
        <f t="shared" si="612"/>
        <v>162.503715573243+2.25912543877311i</v>
      </c>
      <c r="F2146" t="str">
        <f t="shared" si="613"/>
        <v>2.9099010061624-51.5077560748516i</v>
      </c>
      <c r="G2146" t="str">
        <f t="shared" si="614"/>
        <v>0.999996940198222-0.00174922623345526i</v>
      </c>
      <c r="H2146" t="str">
        <f t="shared" si="615"/>
        <v>514.575422360056+64.2673157402828i</v>
      </c>
      <c r="I2146" t="str">
        <f t="shared" si="616"/>
        <v>32.5500505331747-178.183404302633i</v>
      </c>
      <c r="K2146" t="str">
        <f t="shared" si="617"/>
        <v>0.009567509970882-0.0029441549292136i</v>
      </c>
      <c r="L2146" t="str">
        <f t="shared" si="618"/>
        <v>0.00025-0.16217860777972i</v>
      </c>
      <c r="M2146" t="str">
        <f t="shared" si="619"/>
        <v>0.0025-0.0429296314711024i</v>
      </c>
      <c r="N2146">
        <f t="shared" si="620"/>
        <v>105.99101470459468</v>
      </c>
      <c r="O2146">
        <f t="shared" si="621"/>
        <v>20.497476896442159</v>
      </c>
      <c r="P2146" s="3">
        <f t="shared" si="622"/>
        <v>20.497476896442159</v>
      </c>
      <c r="Q2146" s="3">
        <f t="shared" si="623"/>
        <v>-74.008985295405324</v>
      </c>
      <c r="R2146">
        <f t="shared" si="624"/>
        <v>105.99101470459468</v>
      </c>
      <c r="S2146">
        <f t="shared" si="625"/>
        <v>2.8999880571430228</v>
      </c>
      <c r="T2146">
        <f t="shared" si="608"/>
        <v>20.497476896442159</v>
      </c>
    </row>
    <row r="2147" spans="1:20" x14ac:dyDescent="0.25">
      <c r="A2147">
        <f t="shared" si="609"/>
        <v>18290.402768573535</v>
      </c>
      <c r="B2147">
        <f t="shared" si="626"/>
        <v>2911.008011760166</v>
      </c>
      <c r="C2147" t="str">
        <f t="shared" si="610"/>
        <v>2.91559450494348-10.145907428663i</v>
      </c>
      <c r="D2147" t="str">
        <f t="shared" si="611"/>
        <v>3.47806932235017-5.48126400865847i</v>
      </c>
      <c r="E2147" t="str">
        <f t="shared" si="612"/>
        <v>162.504246050408+2.26833234161903i</v>
      </c>
      <c r="F2147" t="str">
        <f t="shared" si="613"/>
        <v>2.90990093836556-51.3128061694788i</v>
      </c>
      <c r="G2147" t="str">
        <f t="shared" si="614"/>
        <v>0.999996916899617-0.00175587325223287i</v>
      </c>
      <c r="H2147" t="str">
        <f t="shared" si="615"/>
        <v>514.92072841983+64.4640184334032i</v>
      </c>
      <c r="I2147" t="str">
        <f t="shared" si="616"/>
        <v>32.5403635156124-177.620300544941i</v>
      </c>
      <c r="K2147" t="str">
        <f t="shared" si="617"/>
        <v>0.00956039185055732-0.00295276440463488i</v>
      </c>
      <c r="L2147" t="str">
        <f t="shared" si="618"/>
        <v>0.00025-0.161564662063877i</v>
      </c>
      <c r="M2147" t="str">
        <f t="shared" si="619"/>
        <v>0.0025-0.0427671164286734i</v>
      </c>
      <c r="N2147">
        <f t="shared" si="620"/>
        <v>106.03288115559891</v>
      </c>
      <c r="O2147">
        <f t="shared" si="621"/>
        <v>20.470416056300131</v>
      </c>
      <c r="P2147" s="3">
        <f t="shared" si="622"/>
        <v>20.470416056300131</v>
      </c>
      <c r="Q2147" s="3">
        <f t="shared" si="623"/>
        <v>-73.967118844401085</v>
      </c>
      <c r="R2147">
        <f t="shared" si="624"/>
        <v>106.03288115559891</v>
      </c>
      <c r="S2147">
        <f t="shared" si="625"/>
        <v>2.911008011760166</v>
      </c>
      <c r="T2147">
        <f t="shared" si="608"/>
        <v>20.470416056300131</v>
      </c>
    </row>
    <row r="2148" spans="1:20" x14ac:dyDescent="0.25">
      <c r="A2148">
        <f t="shared" si="609"/>
        <v>18359.906299094117</v>
      </c>
      <c r="B2148">
        <f t="shared" si="626"/>
        <v>2922.0698422048549</v>
      </c>
      <c r="C2148" t="str">
        <f t="shared" si="610"/>
        <v>2.91392481532321-10.1122520065325i</v>
      </c>
      <c r="D2148" t="str">
        <f t="shared" si="611"/>
        <v>3.47806889840288-5.46061961377933i</v>
      </c>
      <c r="E2148" t="str">
        <f t="shared" si="612"/>
        <v>162.504784191917+2.27757998575203i</v>
      </c>
      <c r="F2148" t="str">
        <f t="shared" si="613"/>
        <v>2.90990087005248-51.1185944160477i</v>
      </c>
      <c r="G2148" t="str">
        <f t="shared" si="614"/>
        <v>0.999996893423607-0.0017625455292137i</v>
      </c>
      <c r="H2148" t="str">
        <f t="shared" si="615"/>
        <v>515.268814102121+64.6608446274838i</v>
      </c>
      <c r="I2148" t="str">
        <f t="shared" si="616"/>
        <v>32.5305778952145-177.059819956113i</v>
      </c>
      <c r="K2148" t="str">
        <f t="shared" si="617"/>
        <v>0.00955323214097415-0.00296138167765842i</v>
      </c>
      <c r="L2148" t="str">
        <f t="shared" si="618"/>
        <v>0.00025-0.160953040509939i</v>
      </c>
      <c r="M2148" t="str">
        <f t="shared" si="619"/>
        <v>0.0025-0.0426052166055722i</v>
      </c>
      <c r="N2148">
        <f t="shared" si="620"/>
        <v>106.07475171834646</v>
      </c>
      <c r="O2148">
        <f t="shared" si="621"/>
        <v>20.443382389194529</v>
      </c>
      <c r="P2148" s="3">
        <f t="shared" si="622"/>
        <v>20.443382389194529</v>
      </c>
      <c r="Q2148" s="3">
        <f t="shared" si="623"/>
        <v>-73.925248281653538</v>
      </c>
      <c r="R2148">
        <f t="shared" si="624"/>
        <v>106.07475171834646</v>
      </c>
      <c r="S2148">
        <f t="shared" si="625"/>
        <v>2.9220698422048548</v>
      </c>
      <c r="T2148">
        <f t="shared" si="608"/>
        <v>20.443382389194529</v>
      </c>
    </row>
    <row r="2149" spans="1:20" x14ac:dyDescent="0.25">
      <c r="A2149">
        <f t="shared" si="609"/>
        <v>18429.673943030677</v>
      </c>
      <c r="B2149">
        <f t="shared" si="626"/>
        <v>2933.1737076052336</v>
      </c>
      <c r="C2149" t="str">
        <f t="shared" si="610"/>
        <v>2.91224548033841-10.0787337921552i</v>
      </c>
      <c r="D2149" t="str">
        <f t="shared" si="611"/>
        <v>3.47806847122757-5.44005377172065i</v>
      </c>
      <c r="E2149" t="str">
        <f t="shared" si="612"/>
        <v>162.505330101311+2.28686856950752i</v>
      </c>
      <c r="F2149" t="str">
        <f t="shared" si="613"/>
        <v>2.90990080121924-50.9251180207572i</v>
      </c>
      <c r="G2149" t="str">
        <f t="shared" si="614"/>
        <v>0.999996869768841-0.00176924316037354i</v>
      </c>
      <c r="H2149" t="str">
        <f t="shared" si="615"/>
        <v>515.619702653729+64.8577860463566i</v>
      </c>
      <c r="I2149" t="str">
        <f t="shared" si="616"/>
        <v>32.5206925134471-176.501955215241i</v>
      </c>
      <c r="K2149" t="str">
        <f t="shared" si="617"/>
        <v>0.0095460306843646-0.00297000656820115i</v>
      </c>
      <c r="L2149" t="str">
        <f t="shared" si="618"/>
        <v>0.00025-0.160343734319525i</v>
      </c>
      <c r="M2149" t="str">
        <f t="shared" si="619"/>
        <v>0.0025-0.0424439296728155i</v>
      </c>
      <c r="N2149">
        <f t="shared" si="620"/>
        <v>106.11662549008187</v>
      </c>
      <c r="O2149">
        <f t="shared" si="621"/>
        <v>20.416375920971255</v>
      </c>
      <c r="P2149" s="3">
        <f t="shared" si="622"/>
        <v>20.416375920971255</v>
      </c>
      <c r="Q2149" s="3">
        <f t="shared" si="623"/>
        <v>-73.883374509918127</v>
      </c>
      <c r="R2149">
        <f t="shared" si="624"/>
        <v>106.11662549008187</v>
      </c>
      <c r="S2149">
        <f t="shared" si="625"/>
        <v>2.9331737076052335</v>
      </c>
      <c r="T2149">
        <f t="shared" si="608"/>
        <v>20.416375920971255</v>
      </c>
    </row>
    <row r="2150" spans="1:20" x14ac:dyDescent="0.25">
      <c r="A2150">
        <f t="shared" si="609"/>
        <v>18499.706704014192</v>
      </c>
      <c r="B2150">
        <f t="shared" si="626"/>
        <v>2944.3197676941336</v>
      </c>
      <c r="C2150" t="str">
        <f t="shared" si="610"/>
        <v>2.910556464901-10.0453522317736i</v>
      </c>
      <c r="D2150" t="str">
        <f t="shared" si="611"/>
        <v>3.47806804079968-5.41956618663563i</v>
      </c>
      <c r="E2150" t="str">
        <f t="shared" si="612"/>
        <v>162.505883883416+2.29619829213269i</v>
      </c>
      <c r="F2150" t="str">
        <f t="shared" si="613"/>
        <v>2.90990073186188-50.7323742003845i</v>
      </c>
      <c r="G2150" t="str">
        <f t="shared" si="614"/>
        <v>0.999996845933959-0.00177596624205288i</v>
      </c>
      <c r="H2150" t="str">
        <f t="shared" si="615"/>
        <v>515.973417524412+65.0548342498232i</v>
      </c>
      <c r="I2150" t="str">
        <f t="shared" si="616"/>
        <v>32.5107061960853-175.946699046561i</v>
      </c>
      <c r="K2150" t="str">
        <f t="shared" si="617"/>
        <v>0.00953878732353159-0.00297863889425237i</v>
      </c>
      <c r="L2150" t="str">
        <f t="shared" si="618"/>
        <v>0.00025-0.15973673472756i</v>
      </c>
      <c r="M2150" t="str">
        <f t="shared" si="619"/>
        <v>0.0025-0.0422832533102366i</v>
      </c>
      <c r="N2150">
        <f t="shared" si="620"/>
        <v>106.15850156423672</v>
      </c>
      <c r="O2150">
        <f t="shared" si="621"/>
        <v>20.389396676313268</v>
      </c>
      <c r="P2150" s="3">
        <f t="shared" si="622"/>
        <v>20.389396676313268</v>
      </c>
      <c r="Q2150" s="3">
        <f t="shared" si="623"/>
        <v>-73.841498435763285</v>
      </c>
      <c r="R2150">
        <f t="shared" si="624"/>
        <v>106.15850156423672</v>
      </c>
      <c r="S2150">
        <f t="shared" si="625"/>
        <v>2.9443197676941337</v>
      </c>
      <c r="T2150">
        <f t="shared" si="608"/>
        <v>20.389396676313268</v>
      </c>
    </row>
    <row r="2151" spans="1:20" x14ac:dyDescent="0.25">
      <c r="A2151">
        <f t="shared" si="609"/>
        <v>18570.005589489447</v>
      </c>
      <c r="B2151">
        <f t="shared" si="626"/>
        <v>2955.5081828113712</v>
      </c>
      <c r="C2151" t="str">
        <f t="shared" si="610"/>
        <v>2.90885773407737-10.01210677313i</v>
      </c>
      <c r="D2151" t="str">
        <f t="shared" si="611"/>
        <v>3.47806760709443-5.39915656380317i</v>
      </c>
      <c r="E2151" t="str">
        <f t="shared" si="612"/>
        <v>162.50644564435+2.30556935378775i</v>
      </c>
      <c r="F2151" t="str">
        <f t="shared" si="613"/>
        <v>2.90990066197642-50.540360182245i</v>
      </c>
      <c r="G2151" t="str">
        <f t="shared" si="614"/>
        <v>0.999996821917589-0.00178271487095821i</v>
      </c>
      <c r="H2151" t="str">
        <f t="shared" si="615"/>
        <v>516.329982368664+65.2519806308377i</v>
      </c>
      <c r="I2151" t="str">
        <f t="shared" si="616"/>
        <v>32.500617752971-175.394044219411i</v>
      </c>
      <c r="K2151" t="str">
        <f t="shared" si="617"/>
        <v>0.0095315019018684-0.0029872784718678i</v>
      </c>
      <c r="L2151" t="str">
        <f t="shared" si="618"/>
        <v>0.00025-0.159132033002152i</v>
      </c>
      <c r="M2151" t="str">
        <f t="shared" si="619"/>
        <v>0.0025-0.0421231852064521i</v>
      </c>
      <c r="N2151">
        <f t="shared" si="620"/>
        <v>106.20037903049614</v>
      </c>
      <c r="O2151">
        <f t="shared" si="621"/>
        <v>20.362444678729432</v>
      </c>
      <c r="P2151" s="3">
        <f t="shared" si="622"/>
        <v>20.362444678729432</v>
      </c>
      <c r="Q2151" s="3">
        <f t="shared" si="623"/>
        <v>-73.799620969503863</v>
      </c>
      <c r="R2151">
        <f t="shared" si="624"/>
        <v>106.20037903049614</v>
      </c>
      <c r="S2151">
        <f t="shared" si="625"/>
        <v>2.955508182811371</v>
      </c>
      <c r="T2151">
        <f t="shared" si="608"/>
        <v>20.362444678729432</v>
      </c>
    </row>
    <row r="2152" spans="1:20" x14ac:dyDescent="0.25">
      <c r="A2152">
        <f t="shared" si="609"/>
        <v>18640.571610729508</v>
      </c>
      <c r="B2152">
        <f t="shared" si="626"/>
        <v>2966.7391139060546</v>
      </c>
      <c r="C2152" t="str">
        <f t="shared" si="610"/>
        <v>2.90714925309306-9.97899686545843i</v>
      </c>
      <c r="D2152" t="str">
        <f t="shared" si="611"/>
        <v>3.47806717008685-5.37882460962365i</v>
      </c>
      <c r="E2152" t="str">
        <f t="shared" si="612"/>
        <v>162.507015491544+2.31498195554641i</v>
      </c>
      <c r="F2152" t="str">
        <f t="shared" si="613"/>
        <v>2.9099005915588-50.3490732041522i</v>
      </c>
      <c r="G2152" t="str">
        <f t="shared" si="614"/>
        <v>0.999996797718348-0.00178948914416343i</v>
      </c>
      <c r="H2152" t="str">
        <f t="shared" si="615"/>
        <v>516.689421047507+65.4492164126598i</v>
      </c>
      <c r="I2152" t="str">
        <f t="shared" si="616"/>
        <v>32.4904259777732-174.843983548183i</v>
      </c>
      <c r="K2152" t="str">
        <f t="shared" si="617"/>
        <v>0.00952417426337832-0.00299592511516406i</v>
      </c>
      <c r="L2152" t="str">
        <f t="shared" si="618"/>
        <v>0.00025-0.158529620444463i</v>
      </c>
      <c r="M2152" t="str">
        <f t="shared" si="619"/>
        <v>0.0025-0.0419637230588285i</v>
      </c>
      <c r="N2152">
        <f t="shared" si="620"/>
        <v>106.24225697486516</v>
      </c>
      <c r="O2152">
        <f t="shared" si="621"/>
        <v>20.335519950544199</v>
      </c>
      <c r="P2152" s="3">
        <f t="shared" si="622"/>
        <v>20.335519950544199</v>
      </c>
      <c r="Q2152" s="3">
        <f t="shared" si="623"/>
        <v>-73.757743025134843</v>
      </c>
      <c r="R2152">
        <f t="shared" si="624"/>
        <v>106.24225697486516</v>
      </c>
      <c r="S2152">
        <f t="shared" si="625"/>
        <v>2.9667391139060548</v>
      </c>
      <c r="T2152">
        <f t="shared" si="608"/>
        <v>20.335519950544199</v>
      </c>
    </row>
    <row r="2153" spans="1:20" x14ac:dyDescent="0.25">
      <c r="A2153">
        <f t="shared" si="609"/>
        <v>18711.405782850281</v>
      </c>
      <c r="B2153">
        <f t="shared" si="626"/>
        <v>2978.0127225388978</v>
      </c>
      <c r="C2153" t="str">
        <f t="shared" si="610"/>
        <v>2.90543098733739-9.94602195947619i</v>
      </c>
      <c r="D2153" t="str">
        <f t="shared" si="611"/>
        <v>3.47806672975182-5.35857003161481i</v>
      </c>
      <c r="E2153" t="str">
        <f t="shared" si="612"/>
        <v>162.507593533751+2.32443629939528i</v>
      </c>
      <c r="F2153" t="str">
        <f t="shared" si="613"/>
        <v>2.909900520605-50.1585105143789i</v>
      </c>
      <c r="G2153" t="str">
        <f t="shared" si="614"/>
        <v>0.999996773334846-0.00179628915911129i</v>
      </c>
      <c r="H2153" t="str">
        <f t="shared" si="615"/>
        <v>517.051757630293+65.6465326459414i</v>
      </c>
      <c r="I2153" t="str">
        <f t="shared" si="616"/>
        <v>32.4801296477407-174.296509892282i</v>
      </c>
      <c r="K2153" t="str">
        <f t="shared" si="617"/>
        <v>0.00951680425269462-0.00300457863631319i</v>
      </c>
      <c r="L2153" t="str">
        <f t="shared" si="618"/>
        <v>0.00025-0.157929488388586i</v>
      </c>
      <c r="M2153" t="str">
        <f t="shared" si="619"/>
        <v>0.0025-0.0418048645734494i</v>
      </c>
      <c r="N2153">
        <f t="shared" si="620"/>
        <v>106.28413447973638</v>
      </c>
      <c r="O2153">
        <f t="shared" si="621"/>
        <v>20.308622512886917</v>
      </c>
      <c r="P2153" s="3">
        <f t="shared" si="622"/>
        <v>20.308622512886917</v>
      </c>
      <c r="Q2153" s="3">
        <f t="shared" si="623"/>
        <v>-73.71586552026362</v>
      </c>
      <c r="R2153">
        <f t="shared" si="624"/>
        <v>106.28413447973638</v>
      </c>
      <c r="S2153">
        <f t="shared" si="625"/>
        <v>2.9780127225388977</v>
      </c>
      <c r="T2153">
        <f t="shared" si="608"/>
        <v>20.308622512886917</v>
      </c>
    </row>
    <row r="2154" spans="1:20" x14ac:dyDescent="0.25">
      <c r="A2154">
        <f t="shared" si="609"/>
        <v>18782.509124825112</v>
      </c>
      <c r="B2154">
        <f t="shared" si="626"/>
        <v>2989.3291708845459</v>
      </c>
      <c r="C2154" t="str">
        <f t="shared" si="610"/>
        <v>2.90370290236838-9.91318150737547i</v>
      </c>
      <c r="D2154" t="str">
        <f t="shared" si="611"/>
        <v>3.47806628606401-5.33839253840745i</v>
      </c>
      <c r="E2154" t="str">
        <f t="shared" si="612"/>
        <v>162.50817988106+2.33393258823669i</v>
      </c>
      <c r="F2154" t="str">
        <f t="shared" si="613"/>
        <v>2.90990044911093-49.9686693716171i</v>
      </c>
      <c r="G2154" t="str">
        <f t="shared" si="614"/>
        <v>0.999996748765677-0.00180311501361473i</v>
      </c>
      <c r="H2154" t="str">
        <f t="shared" si="615"/>
        <v>517.417016396516+65.8439202057659i</v>
      </c>
      <c r="I2154" t="str">
        <f t="shared" si="616"/>
        <v>32.469727523449-173.751616156085i</v>
      </c>
      <c r="K2154" t="str">
        <f t="shared" si="617"/>
        <v>0.00950939171510063-0.00301323884553724i</v>
      </c>
      <c r="L2154" t="str">
        <f t="shared" si="618"/>
        <v>0.00025-0.157331628201421i</v>
      </c>
      <c r="M2154" t="str">
        <f t="shared" si="619"/>
        <v>0.0025-0.0416466074650821i</v>
      </c>
      <c r="N2154">
        <f t="shared" si="620"/>
        <v>106.32601062396012</v>
      </c>
      <c r="O2154">
        <f t="shared" si="621"/>
        <v>20.281752385681301</v>
      </c>
      <c r="P2154" s="3">
        <f t="shared" si="622"/>
        <v>20.281752385681301</v>
      </c>
      <c r="Q2154" s="3">
        <f t="shared" si="623"/>
        <v>-73.673989376039884</v>
      </c>
      <c r="R2154">
        <f t="shared" si="624"/>
        <v>106.32601062396012</v>
      </c>
      <c r="S2154">
        <f t="shared" si="625"/>
        <v>2.9893291708845457</v>
      </c>
      <c r="T2154">
        <f t="shared" si="608"/>
        <v>20.281752385681301</v>
      </c>
    </row>
    <row r="2155" spans="1:20" x14ac:dyDescent="0.25">
      <c r="A2155">
        <f t="shared" si="609"/>
        <v>18853.88265949945</v>
      </c>
      <c r="B2155">
        <f t="shared" si="626"/>
        <v>3000.6886217339074</v>
      </c>
      <c r="C2155" t="str">
        <f t="shared" si="610"/>
        <v>2.90196496391731-9.88047496281529i</v>
      </c>
      <c r="D2155" t="str">
        <f t="shared" si="611"/>
        <v>3.47806583899788-5.31829183974121i</v>
      </c>
      <c r="E2155" t="str">
        <f t="shared" si="612"/>
        <v>162.508774644914+2.34347102588699i</v>
      </c>
      <c r="F2155" t="str">
        <f t="shared" si="613"/>
        <v>2.90990037707249-49.7795470449379i</v>
      </c>
      <c r="G2155" t="str">
        <f t="shared" si="614"/>
        <v>0.99999672400943-0.00180996680585834i</v>
      </c>
      <c r="H2155" t="str">
        <f t="shared" si="615"/>
        <v>517.785221837645+66.0413697886433i</v>
      </c>
      <c r="I2155" t="str">
        <f t="shared" si="616"/>
        <v>32.4592183485482-173.209295288892i</v>
      </c>
      <c r="K2155" t="str">
        <f t="shared" si="617"/>
        <v>0.00950193649654995-0.00302190555110333i</v>
      </c>
      <c r="L2155" t="str">
        <f t="shared" si="618"/>
        <v>0.00025-0.156736031282548i</v>
      </c>
      <c r="M2155" t="str">
        <f t="shared" si="619"/>
        <v>0.0025-0.0414889494571449i</v>
      </c>
      <c r="N2155">
        <f t="shared" si="620"/>
        <v>106.3678844829133</v>
      </c>
      <c r="O2155">
        <f t="shared" si="621"/>
        <v>20.254909587635087</v>
      </c>
      <c r="P2155" s="3">
        <f t="shared" si="622"/>
        <v>20.254909587635087</v>
      </c>
      <c r="Q2155" s="3">
        <f t="shared" si="623"/>
        <v>-73.632115517086703</v>
      </c>
      <c r="R2155">
        <f t="shared" si="624"/>
        <v>106.3678844829133</v>
      </c>
      <c r="S2155">
        <f t="shared" si="625"/>
        <v>3.0006886217339073</v>
      </c>
      <c r="T2155">
        <f t="shared" si="608"/>
        <v>20.254909587635087</v>
      </c>
    </row>
    <row r="2156" spans="1:20" x14ac:dyDescent="0.25">
      <c r="A2156">
        <f t="shared" si="609"/>
        <v>18925.527413605549</v>
      </c>
      <c r="B2156">
        <f t="shared" si="626"/>
        <v>3012.0912384964963</v>
      </c>
      <c r="C2156" t="str">
        <f t="shared" si="610"/>
        <v>2.90021713789374-9.84790178091332i</v>
      </c>
      <c r="D2156" t="str">
        <f t="shared" si="611"/>
        <v>3.4780653885277-5.29826764646048i</v>
      </c>
      <c r="E2156" t="str">
        <f t="shared" si="612"/>
        <v>162.509377938121+2.35305181707804i</v>
      </c>
      <c r="F2156" t="str">
        <f t="shared" si="613"/>
        <v>2.90990030448551-49.591140813753i</v>
      </c>
      <c r="G2156" t="str">
        <f t="shared" si="614"/>
        <v>0.999996699064678-0.00181684463439971i</v>
      </c>
      <c r="H2156" t="str">
        <f t="shared" si="615"/>
        <v>518.156398658954+66.2388719094385i</v>
      </c>
      <c r="I2156" t="str">
        <f t="shared" si="616"/>
        <v>32.4486008495008-172.669540284887i</v>
      </c>
      <c r="K2156" t="str">
        <f t="shared" si="617"/>
        <v>0.00949443844368699-0.00303057855931852i</v>
      </c>
      <c r="L2156" t="str">
        <f t="shared" si="618"/>
        <v>0.00025-0.156142689064104i</v>
      </c>
      <c r="M2156" t="str">
        <f t="shared" si="619"/>
        <v>0.0025-0.0413318882816746i</v>
      </c>
      <c r="N2156">
        <f t="shared" si="620"/>
        <v>106.40975512857204</v>
      </c>
      <c r="O2156">
        <f t="shared" si="621"/>
        <v>20.228094136229686</v>
      </c>
      <c r="P2156" s="3">
        <f t="shared" si="622"/>
        <v>20.228094136229686</v>
      </c>
      <c r="Q2156" s="3">
        <f t="shared" si="623"/>
        <v>-73.590244871427956</v>
      </c>
      <c r="R2156">
        <f t="shared" si="624"/>
        <v>106.40975512857204</v>
      </c>
      <c r="S2156">
        <f t="shared" si="625"/>
        <v>3.0120912384964962</v>
      </c>
      <c r="T2156">
        <f t="shared" ref="T2156:T2219" si="627">P2156</f>
        <v>20.228094136229686</v>
      </c>
    </row>
    <row r="2157" spans="1:20" x14ac:dyDescent="0.25">
      <c r="A2157">
        <f t="shared" ref="A2157:A2220" si="628">2*PI()*B2157</f>
        <v>18997.444417777249</v>
      </c>
      <c r="B2157">
        <f t="shared" si="626"/>
        <v>3023.5371852027829</v>
      </c>
      <c r="C2157" t="str">
        <f t="shared" ref="C2157:C2220" si="629">IMPRODUCT(D2157,E2157,$C$40,,K2157,$C$41)</f>
        <v>2.89845939039024-9.8154614182378i</v>
      </c>
      <c r="D2157" t="str">
        <f t="shared" ref="D2157:D2220" si="630">IMDIV(IMPRODUCT($C$37,$C$38,COMPLEX(1,A2157/$C$38)),IMSUM(-1*A2157*A2157/$C$39,COMPLEX(0,1*A2157)))</f>
        <v>3.47806493462756-5.27831967051021i</v>
      </c>
      <c r="E2157" t="str">
        <f t="shared" ref="E2157:E2220" si="631">IMDIV(IMPRODUCT(IMSUM(F2157,G2157),$C$29,H2157),IMSUM(1,I2157))</f>
        <v>162.509989874868+2.36267516745645i</v>
      </c>
      <c r="F2157" t="str">
        <f t="shared" ref="F2157:F2220" si="632">IMDIV(IMPRODUCT($C$14,$C$15,COMPLEX(1,A2157/$C$15)),IMSUM(-1*A2157*A2157/$C$16,COMPLEX(0,A2157)))</f>
        <v>2.90990023134583-49.4034479677757i</v>
      </c>
      <c r="G2157" t="str">
        <f t="shared" ref="G2157:G2220" si="633">IMDIV(1,COMPLEX(1,A2157*$C$9*$C$10))</f>
        <v>0.999996673929988-0.00182374859817092i</v>
      </c>
      <c r="H2157" t="str">
        <f t="shared" ref="H2157:H2220" si="634">IMDIV($C$3,IMSUM(K2157,COMPLEX(0,$C$28*A2157)))</f>
        <v>518.530571781382+66.4364168982554i</v>
      </c>
      <c r="I2157" t="str">
        <f t="shared" ref="I2157:I2220" si="635">IMPRODUCT(F2157,$C$29,H2157,$C$31)</f>
        <v>32.4378737353202-172.132344183098i</v>
      </c>
      <c r="K2157" t="str">
        <f t="shared" ref="K2157:K2220" si="636">IF($C$26&lt;=0,IMDIV(1,IMSUM(IMDIV(1,L2157),1/$C$18)),IMDIV(1,IMSUM(IMDIV(1,L2157),1/$C$18,IMDIV(1,M2157))))</f>
        <v>0.00948689740386755-0.00303925767452517i</v>
      </c>
      <c r="L2157" t="str">
        <f t="shared" ref="L2157:L2220" si="637">IMSUM($C$21/$C$22,IMDIV(1,COMPLEX(0,$C$20*$C$22*A2157)))</f>
        <v>0.00025-0.155551593010663i</v>
      </c>
      <c r="M2157" t="str">
        <f t="shared" ref="M2157:M2220" si="638">IMSUM($C$25/$C$26,IMDIV(1,COMPLEX(0,$C$24*$C$26*A2157)))</f>
        <v>0.0025-0.0411754216792933i</v>
      </c>
      <c r="N2157">
        <f t="shared" ref="N2157:N2220" si="639">ABS(R2157)</f>
        <v>106.45162162958358</v>
      </c>
      <c r="O2157">
        <f t="shared" ref="O2157:O2220" si="640">ABS(P2157)</f>
        <v>20.201306047709899</v>
      </c>
      <c r="P2157" s="3">
        <f t="shared" ref="P2157:P2220" si="641">20*LOG10(IMABS(C2157))</f>
        <v>20.201306047709899</v>
      </c>
      <c r="Q2157" s="3">
        <f t="shared" ref="Q2157:Q2220" si="642">IMARGUMENT(C2157)*180/PI()</f>
        <v>-73.548378370416415</v>
      </c>
      <c r="R2157">
        <f t="shared" ref="R2157:R2220" si="643">IF(Q2157&lt;0,Q2157+180,Q2157-180)</f>
        <v>106.45162162958358</v>
      </c>
      <c r="S2157">
        <f t="shared" ref="S2157:S2220" si="644">B2157/1000</f>
        <v>3.023537185202783</v>
      </c>
      <c r="T2157">
        <f t="shared" si="627"/>
        <v>20.201306047709899</v>
      </c>
    </row>
    <row r="2158" spans="1:20" x14ac:dyDescent="0.25">
      <c r="A2158">
        <f t="shared" si="628"/>
        <v>19069.634706564801</v>
      </c>
      <c r="B2158">
        <f t="shared" ref="B2158:B2221" si="645">B2157*(1+B$42)</f>
        <v>3035.0266265065534</v>
      </c>
      <c r="C2158" t="str">
        <f t="shared" si="629"/>
        <v>2.89669168768752-9.78315333279958i</v>
      </c>
      <c r="D2158" t="str">
        <f t="shared" si="630"/>
        <v>3.47806447727133-5.25844762493171i</v>
      </c>
      <c r="E2158" t="str">
        <f t="shared" si="631"/>
        <v>162.510610570739+2.37234128358548i</v>
      </c>
      <c r="F2158" t="str">
        <f t="shared" si="632"/>
        <v>2.90990015764922-49.2164658069812i</v>
      </c>
      <c r="G2158" t="str">
        <f t="shared" si="633"/>
        <v>0.999996648603912-0.0018306787964799i</v>
      </c>
      <c r="H2158" t="str">
        <f t="shared" si="634"/>
        <v>518.907766343389+66.6339948972642i</v>
      </c>
      <c r="I2158" t="str">
        <f t="shared" si="635"/>
        <v>32.4270356973015-171.597700067353i</v>
      </c>
      <c r="K2158" t="str">
        <f t="shared" si="636"/>
        <v>0.00947931322517969-0.00304794269909632i</v>
      </c>
      <c r="L2158" t="str">
        <f t="shared" si="637"/>
        <v>0.00025-0.154962734619111i</v>
      </c>
      <c r="M2158" t="str">
        <f t="shared" si="638"/>
        <v>0.0025-0.0410195473991764i</v>
      </c>
      <c r="N2158">
        <f t="shared" si="639"/>
        <v>106.49348305134129</v>
      </c>
      <c r="O2158">
        <f t="shared" si="640"/>
        <v>20.174545337073837</v>
      </c>
      <c r="P2158" s="3">
        <f t="shared" si="641"/>
        <v>20.174545337073837</v>
      </c>
      <c r="Q2158" s="3">
        <f t="shared" si="642"/>
        <v>-73.506516948658714</v>
      </c>
      <c r="R2158">
        <f t="shared" si="643"/>
        <v>106.49348305134129</v>
      </c>
      <c r="S2158">
        <f t="shared" si="644"/>
        <v>3.0350266265065535</v>
      </c>
      <c r="T2158">
        <f t="shared" si="627"/>
        <v>20.174545337073837</v>
      </c>
    </row>
    <row r="2159" spans="1:20" x14ac:dyDescent="0.25">
      <c r="A2159">
        <f t="shared" si="628"/>
        <v>19142.099318449746</v>
      </c>
      <c r="B2159">
        <f t="shared" si="645"/>
        <v>3046.5597276872782</v>
      </c>
      <c r="C2159" t="str">
        <f t="shared" si="629"/>
        <v>2.8949139962591-9.75097698404425i</v>
      </c>
      <c r="D2159" t="str">
        <f t="shared" si="630"/>
        <v>3.47806401643273-5.23865122385866i</v>
      </c>
      <c r="E2159" t="str">
        <f t="shared" si="631"/>
        <v>162.511240142725+2.38205037294293i</v>
      </c>
      <c r="F2159" t="str">
        <f t="shared" si="632"/>
        <v>2.90990008339147-49.0301916415687i</v>
      </c>
      <c r="G2159" t="str">
        <f t="shared" si="633"/>
        <v>0.999996623084994-0.00183763532901191i</v>
      </c>
      <c r="H2159" t="str">
        <f t="shared" si="634"/>
        <v>519.288007702833+66.8315958574666i</v>
      </c>
      <c r="I2159" t="str">
        <f t="shared" si="635"/>
        <v>32.4160854087495-171.06560106624i</v>
      </c>
      <c r="K2159" t="str">
        <f t="shared" si="636"/>
        <v>0.00947168575646469-0.00305663343343131i</v>
      </c>
      <c r="L2159" t="str">
        <f t="shared" si="637"/>
        <v>0.00025-0.15437610541852i</v>
      </c>
      <c r="M2159" t="str">
        <f t="shared" si="638"/>
        <v>0.0025-0.04086426319902i</v>
      </c>
      <c r="N2159">
        <f t="shared" si="639"/>
        <v>106.53533845605806</v>
      </c>
      <c r="O2159">
        <f t="shared" si="640"/>
        <v>20.147812018062808</v>
      </c>
      <c r="P2159" s="3">
        <f t="shared" si="641"/>
        <v>20.147812018062808</v>
      </c>
      <c r="Q2159" s="3">
        <f t="shared" si="642"/>
        <v>-73.464661543941943</v>
      </c>
      <c r="R2159">
        <f t="shared" si="643"/>
        <v>106.53533845605806</v>
      </c>
      <c r="S2159">
        <f t="shared" si="644"/>
        <v>3.0465597276872782</v>
      </c>
      <c r="T2159">
        <f t="shared" si="627"/>
        <v>20.147812018062808</v>
      </c>
    </row>
    <row r="2160" spans="1:20" x14ac:dyDescent="0.25">
      <c r="A2160">
        <f t="shared" si="628"/>
        <v>19214.83929585986</v>
      </c>
      <c r="B2160">
        <f t="shared" si="645"/>
        <v>3058.1366546524901</v>
      </c>
      <c r="C2160" t="str">
        <f t="shared" si="629"/>
        <v>2.89312628277658-9.71893183284421i</v>
      </c>
      <c r="D2160" t="str">
        <f t="shared" si="630"/>
        <v>3.47806355208521-5.21893018251278i</v>
      </c>
      <c r="E2160" t="str">
        <f t="shared" si="631"/>
        <v>162.511878709244+2.39180264392278i</v>
      </c>
      <c r="F2160" t="str">
        <f t="shared" si="632"/>
        <v>2.90990000856828-48.8446227919211i</v>
      </c>
      <c r="G2160" t="str">
        <f t="shared" si="633"/>
        <v>0.999996597371765-0.0018446182958309i</v>
      </c>
      <c r="H2160" t="str">
        <f t="shared" si="634"/>
        <v>519.671321438859+67.0292095354092i</v>
      </c>
      <c r="I2160" t="str">
        <f t="shared" si="635"/>
        <v>32.4050215247003-170.536040353065i</v>
      </c>
      <c r="K2160" t="str">
        <f t="shared" si="636"/>
        <v>0.0094640148473383-0.00306532967595154i</v>
      </c>
      <c r="L2160" t="str">
        <f t="shared" si="637"/>
        <v>0.00025-0.153791696970034i</v>
      </c>
      <c r="M2160" t="str">
        <f t="shared" si="638"/>
        <v>0.0025-0.0407095668450091i</v>
      </c>
      <c r="N2160">
        <f t="shared" si="639"/>
        <v>106.57718690284429</v>
      </c>
      <c r="O2160">
        <f t="shared" si="640"/>
        <v>20.121106103151298</v>
      </c>
      <c r="P2160" s="3">
        <f t="shared" si="641"/>
        <v>20.121106103151298</v>
      </c>
      <c r="Q2160" s="3">
        <f t="shared" si="642"/>
        <v>-73.422813097155711</v>
      </c>
      <c r="R2160">
        <f t="shared" si="643"/>
        <v>106.57718690284429</v>
      </c>
      <c r="S2160">
        <f t="shared" si="644"/>
        <v>3.0581366546524902</v>
      </c>
      <c r="T2160">
        <f t="shared" si="627"/>
        <v>20.121106103151298</v>
      </c>
    </row>
    <row r="2161" spans="1:20" x14ac:dyDescent="0.25">
      <c r="A2161">
        <f t="shared" si="628"/>
        <v>19287.855685184124</v>
      </c>
      <c r="B2161">
        <f t="shared" si="645"/>
        <v>3069.7575739401696</v>
      </c>
      <c r="C2161" t="str">
        <f t="shared" si="629"/>
        <v>2.89132851411441-9.68701734149106i</v>
      </c>
      <c r="D2161" t="str">
        <f t="shared" si="630"/>
        <v>3.47806308420209-5.19928421720002i</v>
      </c>
      <c r="E2161" t="str">
        <f t="shared" si="631"/>
        <v>162.51252639015+2.40159830583431i</v>
      </c>
      <c r="F2161" t="str">
        <f t="shared" si="632"/>
        <v>2.90989993317538-48.6597565885691i</v>
      </c>
      <c r="G2161" t="str">
        <f t="shared" si="633"/>
        <v>0.999996571462745-0.00185162779738103i</v>
      </c>
      <c r="H2161" t="str">
        <f t="shared" si="634"/>
        <v>520.057733353789+67.2268254898401i</v>
      </c>
      <c r="I2161" t="str">
        <f t="shared" si="635"/>
        <v>32.3938426816426-170.009011145817i</v>
      </c>
      <c r="K2161" t="str">
        <f t="shared" si="636"/>
        <v>0.00945630034821202-0.00307403122309658i</v>
      </c>
      <c r="L2161" t="str">
        <f t="shared" si="637"/>
        <v>0.00025-0.153209500866741i</v>
      </c>
      <c r="M2161" t="str">
        <f t="shared" si="638"/>
        <v>0.0025-0.0405554561117843i</v>
      </c>
      <c r="N2161">
        <f t="shared" si="639"/>
        <v>106.61902744778358</v>
      </c>
      <c r="O2161">
        <f t="shared" si="640"/>
        <v>20.094427603537198</v>
      </c>
      <c r="P2161" s="3">
        <f t="shared" si="641"/>
        <v>20.094427603537198</v>
      </c>
      <c r="Q2161" s="3">
        <f t="shared" si="642"/>
        <v>-73.38097255221642</v>
      </c>
      <c r="R2161">
        <f t="shared" si="643"/>
        <v>106.61902744778358</v>
      </c>
      <c r="S2161">
        <f t="shared" si="644"/>
        <v>3.0697575739401697</v>
      </c>
      <c r="T2161">
        <f t="shared" si="627"/>
        <v>20.094427603537198</v>
      </c>
    </row>
    <row r="2162" spans="1:20" x14ac:dyDescent="0.25">
      <c r="A2162">
        <f t="shared" si="628"/>
        <v>19361.149536787827</v>
      </c>
      <c r="B2162">
        <f t="shared" si="645"/>
        <v>3081.4226527211422</v>
      </c>
      <c r="C2162" t="str">
        <f t="shared" si="629"/>
        <v>2.8895206573552-9.65523297368782i</v>
      </c>
      <c r="D2162" t="str">
        <f t="shared" si="630"/>
        <v>3.47806261275642-5.17971304530617i</v>
      </c>
      <c r="E2162" t="str">
        <f t="shared" si="631"/>
        <v>162.513183306755+2.41143756890173i</v>
      </c>
      <c r="F2162" t="str">
        <f t="shared" si="632"/>
        <v>2.90989985720839-48.4755903721495i</v>
      </c>
      <c r="G2162" t="str">
        <f t="shared" si="633"/>
        <v>0.999996545356444-0.00185866393448806i</v>
      </c>
      <c r="H2162" t="str">
        <f t="shared" si="634"/>
        <v>520.447269475039+67.4244330782986i</v>
      </c>
      <c r="I2162" t="str">
        <f t="shared" si="635"/>
        <v>32.3825474972277-169.484506707117i</v>
      </c>
      <c r="K2162" t="str">
        <f t="shared" si="636"/>
        <v>0.00944854211031475-0.00308273786932028i</v>
      </c>
      <c r="L2162" t="str">
        <f t="shared" si="637"/>
        <v>0.00025-0.152629508733553i</v>
      </c>
      <c r="M2162" t="str">
        <f t="shared" si="638"/>
        <v>0.0025-0.040401928782411i</v>
      </c>
      <c r="N2162">
        <f t="shared" si="639"/>
        <v>106.66085914401273</v>
      </c>
      <c r="O2162">
        <f t="shared" si="640"/>
        <v>20.067776529131951</v>
      </c>
      <c r="P2162" s="3">
        <f t="shared" si="641"/>
        <v>20.067776529131951</v>
      </c>
      <c r="Q2162" s="3">
        <f t="shared" si="642"/>
        <v>-73.339140855987267</v>
      </c>
      <c r="R2162">
        <f t="shared" si="643"/>
        <v>106.66085914401273</v>
      </c>
      <c r="S2162">
        <f t="shared" si="644"/>
        <v>3.0814226527211424</v>
      </c>
      <c r="T2162">
        <f t="shared" si="627"/>
        <v>20.067776529131951</v>
      </c>
    </row>
    <row r="2163" spans="1:20" x14ac:dyDescent="0.25">
      <c r="A2163">
        <f t="shared" si="628"/>
        <v>19434.721905027622</v>
      </c>
      <c r="B2163">
        <f t="shared" si="645"/>
        <v>3093.1320588014828</v>
      </c>
      <c r="C2163" t="str">
        <f t="shared" si="629"/>
        <v>2.88770267979469-9.6235781945413i</v>
      </c>
      <c r="D2163" t="str">
        <f t="shared" si="630"/>
        <v>3.47806213772108-5.16021638529302i</v>
      </c>
      <c r="E2163" t="str">
        <f t="shared" si="631"/>
        <v>162.513849581838+2.42132064426467i</v>
      </c>
      <c r="F2163" t="str">
        <f t="shared" si="632"/>
        <v>2.90989978066297-48.2921214933697i</v>
      </c>
      <c r="G2163" t="str">
        <f t="shared" si="633"/>
        <v>0.99999651905136-0.00186572680836085i</v>
      </c>
      <c r="H2163" t="str">
        <f t="shared" si="634"/>
        <v>520.839956057036+67.6220214536472i</v>
      </c>
      <c r="I2163" t="str">
        <f t="shared" si="635"/>
        <v>32.3711345699802-168.962520344192i</v>
      </c>
      <c r="K2163" t="str">
        <f t="shared" si="636"/>
        <v>0.00944073998571441-0.00309144940708717i</v>
      </c>
      <c r="L2163" t="str">
        <f t="shared" si="637"/>
        <v>0.00025-0.15205171222709i</v>
      </c>
      <c r="M2163" t="str">
        <f t="shared" si="638"/>
        <v>0.0025-0.0402489826483474i</v>
      </c>
      <c r="N2163">
        <f t="shared" si="639"/>
        <v>106.70268104180083</v>
      </c>
      <c r="O2163">
        <f t="shared" si="640"/>
        <v>20.04115288855084</v>
      </c>
      <c r="P2163" s="3">
        <f t="shared" si="641"/>
        <v>20.04115288855084</v>
      </c>
      <c r="Q2163" s="3">
        <f t="shared" si="642"/>
        <v>-73.29731895819917</v>
      </c>
      <c r="R2163">
        <f t="shared" si="643"/>
        <v>106.70268104180083</v>
      </c>
      <c r="S2163">
        <f t="shared" si="644"/>
        <v>3.093132058801483</v>
      </c>
      <c r="T2163">
        <f t="shared" si="627"/>
        <v>20.04115288855084</v>
      </c>
    </row>
    <row r="2164" spans="1:20" x14ac:dyDescent="0.25">
      <c r="A2164">
        <f t="shared" si="628"/>
        <v>19508.573848266726</v>
      </c>
      <c r="B2164">
        <f t="shared" si="645"/>
        <v>3104.8859606249284</v>
      </c>
      <c r="C2164" t="str">
        <f t="shared" si="629"/>
        <v>2.88587454894694-9.59205247055446i</v>
      </c>
      <c r="D2164" t="str">
        <f t="shared" si="630"/>
        <v>3.47806165906875-5.14079395669423i</v>
      </c>
      <c r="E2164" t="str">
        <f t="shared" si="631"/>
        <v>162.514525339659+2.43124774397763i</v>
      </c>
      <c r="F2164" t="str">
        <f t="shared" si="632"/>
        <v>2.9098997035347-48.1093473129682i</v>
      </c>
      <c r="G2164" t="str">
        <f t="shared" si="633"/>
        <v>0.999996492545978-0.00187281652059273i</v>
      </c>
      <c r="H2164" t="str">
        <f t="shared" si="634"/>
        <v>521.235819583147+67.8195795605479i</v>
      </c>
      <c r="I2164" t="str">
        <f t="shared" si="635"/>
        <v>32.3596024790019-168.443045408828i</v>
      </c>
      <c r="K2164" t="str">
        <f t="shared" si="636"/>
        <v>0.00943289382733995-0.00310016562686917i</v>
      </c>
      <c r="L2164" t="str">
        <f t="shared" si="637"/>
        <v>0.00025-0.151476103035555i</v>
      </c>
      <c r="M2164" t="str">
        <f t="shared" si="638"/>
        <v>0.0025-0.0400966155094116i</v>
      </c>
      <c r="N2164">
        <f t="shared" si="639"/>
        <v>106.74449218863056</v>
      </c>
      <c r="O2164">
        <f t="shared" si="640"/>
        <v>20.014556689103316</v>
      </c>
      <c r="P2164" s="3">
        <f t="shared" si="641"/>
        <v>20.014556689103316</v>
      </c>
      <c r="Q2164" s="3">
        <f t="shared" si="642"/>
        <v>-73.255507811369441</v>
      </c>
      <c r="R2164">
        <f t="shared" si="643"/>
        <v>106.74449218863056</v>
      </c>
      <c r="S2164">
        <f t="shared" si="644"/>
        <v>3.1048859606249284</v>
      </c>
      <c r="T2164">
        <f t="shared" si="627"/>
        <v>20.014556689103316</v>
      </c>
    </row>
    <row r="2165" spans="1:20" x14ac:dyDescent="0.25">
      <c r="A2165">
        <f t="shared" si="628"/>
        <v>19582.706428890138</v>
      </c>
      <c r="B2165">
        <f t="shared" si="645"/>
        <v>3116.684527275303</v>
      </c>
      <c r="C2165" t="str">
        <f t="shared" si="629"/>
        <v>2.88403623254949-9.56065526961954i</v>
      </c>
      <c r="D2165" t="str">
        <f t="shared" si="630"/>
        <v>3.47806117677188-5.1214454801113i</v>
      </c>
      <c r="E2165" t="str">
        <f t="shared" si="631"/>
        <v>162.515210705985+2.44121908100797i</v>
      </c>
      <c r="F2165" t="str">
        <f t="shared" si="632"/>
        <v>2.90989962581914-47.9272652016772i</v>
      </c>
      <c r="G2165" t="str">
        <f t="shared" si="633"/>
        <v>0.999996465838774-0.00187993317316304i</v>
      </c>
      <c r="H2165" t="str">
        <f t="shared" si="634"/>
        <v>521.634886767622+68.0170961318687i</v>
      </c>
      <c r="I2165" t="str">
        <f t="shared" si="635"/>
        <v>32.3479497836714-167.926075297329i</v>
      </c>
      <c r="K2165" t="str">
        <f t="shared" si="636"/>
        <v>0.00942500348900333-0.00310888631714234i</v>
      </c>
      <c r="L2165" t="str">
        <f t="shared" si="637"/>
        <v>0.00025-0.150902672878616i</v>
      </c>
      <c r="M2165" t="str">
        <f t="shared" si="638"/>
        <v>0.0025-0.0399448251737513i</v>
      </c>
      <c r="N2165">
        <f t="shared" si="639"/>
        <v>106.78629162927919</v>
      </c>
      <c r="O2165">
        <f t="shared" si="640"/>
        <v>19.987987936783995</v>
      </c>
      <c r="P2165" s="3">
        <f t="shared" si="641"/>
        <v>19.987987936783995</v>
      </c>
      <c r="Q2165" s="3">
        <f t="shared" si="642"/>
        <v>-73.213708370720809</v>
      </c>
      <c r="R2165">
        <f t="shared" si="643"/>
        <v>106.78629162927919</v>
      </c>
      <c r="S2165">
        <f t="shared" si="644"/>
        <v>3.1166845272753032</v>
      </c>
      <c r="T2165">
        <f t="shared" si="627"/>
        <v>19.987987936783995</v>
      </c>
    </row>
    <row r="2166" spans="1:20" x14ac:dyDescent="0.25">
      <c r="A2166">
        <f t="shared" si="628"/>
        <v>19657.120713319924</v>
      </c>
      <c r="B2166">
        <f t="shared" si="645"/>
        <v>3128.5279284789494</v>
      </c>
      <c r="C2166" t="str">
        <f t="shared" si="629"/>
        <v>2.88218769856869-9.52938606100968i</v>
      </c>
      <c r="D2166" t="str">
        <f t="shared" si="630"/>
        <v>3.47806069080272-5.10217067720951i</v>
      </c>
      <c r="E2166" t="str">
        <f t="shared" si="631"/>
        <v>162.51590580809+2.4512348692384i</v>
      </c>
      <c r="F2166" t="str">
        <f t="shared" si="632"/>
        <v>2.90989954751182-47.7458725401841i</v>
      </c>
      <c r="G2166" t="str">
        <f t="shared" si="633"/>
        <v>0.999996438928211-0.00188707686843858i</v>
      </c>
      <c r="H2166" t="str">
        <f t="shared" si="634"/>
        <v>522.037184557551+68.2145596850219i</v>
      </c>
      <c r="I2166" t="str">
        <f t="shared" si="635"/>
        <v>32.3361750233351-167.411603450486i</v>
      </c>
      <c r="K2166" t="str">
        <f t="shared" si="636"/>
        <v>0.00941706882542183-0.00311761126438391i</v>
      </c>
      <c r="L2166" t="str">
        <f t="shared" si="637"/>
        <v>0.00025-0.150331413507289i</v>
      </c>
      <c r="M2166" t="str">
        <f t="shared" si="638"/>
        <v>0.0025-0.0397936094578117i</v>
      </c>
      <c r="N2166">
        <f t="shared" si="639"/>
        <v>106.82807840590408</v>
      </c>
      <c r="O2166">
        <f t="shared" si="640"/>
        <v>19.96144663626249</v>
      </c>
      <c r="P2166" s="3">
        <f t="shared" si="641"/>
        <v>19.96144663626249</v>
      </c>
      <c r="Q2166" s="3">
        <f t="shared" si="642"/>
        <v>-73.17192159409592</v>
      </c>
      <c r="R2166">
        <f t="shared" si="643"/>
        <v>106.82807840590408</v>
      </c>
      <c r="S2166">
        <f t="shared" si="644"/>
        <v>3.1285279284789493</v>
      </c>
      <c r="T2166">
        <f t="shared" si="627"/>
        <v>19.96144663626249</v>
      </c>
    </row>
    <row r="2167" spans="1:20" x14ac:dyDescent="0.25">
      <c r="A2167">
        <f t="shared" si="628"/>
        <v>19731.817772030539</v>
      </c>
      <c r="B2167">
        <f t="shared" si="645"/>
        <v>3140.4163346071696</v>
      </c>
      <c r="C2167" t="str">
        <f t="shared" si="629"/>
        <v>2.88032891520483-9.49824431537278i</v>
      </c>
      <c r="D2167" t="str">
        <f t="shared" si="630"/>
        <v>3.47806020113332-5.08296927071403i</v>
      </c>
      <c r="E2167" t="str">
        <f t="shared" si="631"/>
        <v>162.516610774785+2.46129532346278i</v>
      </c>
      <c r="F2167" t="str">
        <f t="shared" si="632"/>
        <v>2.90989946860825-47.5651667190948i</v>
      </c>
      <c r="G2167" t="str">
        <f t="shared" si="633"/>
        <v>0.999996411812741-0.00189424770917505i</v>
      </c>
      <c r="H2167" t="str">
        <f t="shared" si="634"/>
        <v>522.442740134822+68.4119585182526i</v>
      </c>
      <c r="I2167" t="str">
        <f t="shared" si="635"/>
        <v>32.3242767170002-166.899623353531i</v>
      </c>
      <c r="K2167" t="str">
        <f t="shared" si="636"/>
        <v>0.00940908969224045-0.00312634025306963i</v>
      </c>
      <c r="L2167" t="str">
        <f t="shared" si="637"/>
        <v>0.00025-0.149762316703814i</v>
      </c>
      <c r="M2167" t="str">
        <f t="shared" si="638"/>
        <v>0.0025-0.0396429661863038i</v>
      </c>
      <c r="N2167">
        <f t="shared" si="639"/>
        <v>106.86985155812451</v>
      </c>
      <c r="O2167">
        <f t="shared" si="640"/>
        <v>19.934932790875081</v>
      </c>
      <c r="P2167" s="3">
        <f t="shared" si="641"/>
        <v>19.934932790875081</v>
      </c>
      <c r="Q2167" s="3">
        <f t="shared" si="642"/>
        <v>-73.130148441875491</v>
      </c>
      <c r="R2167">
        <f t="shared" si="643"/>
        <v>106.86985155812451</v>
      </c>
      <c r="S2167">
        <f t="shared" si="644"/>
        <v>3.1404163346071696</v>
      </c>
      <c r="T2167">
        <f t="shared" si="627"/>
        <v>19.934932790875081</v>
      </c>
    </row>
    <row r="2168" spans="1:20" x14ac:dyDescent="0.25">
      <c r="A2168">
        <f t="shared" si="628"/>
        <v>19806.798679564257</v>
      </c>
      <c r="B2168">
        <f t="shared" si="645"/>
        <v>3152.3499166786769</v>
      </c>
      <c r="C2168" t="str">
        <f t="shared" si="629"/>
        <v>2.87845985089752-9.46722950472325i</v>
      </c>
      <c r="D2168" t="str">
        <f t="shared" si="630"/>
        <v>3.47805970773549-5.06384098440577i</v>
      </c>
      <c r="E2168" t="str">
        <f t="shared" si="631"/>
        <v>162.517325736422+2.47140065938839i</v>
      </c>
      <c r="F2168" t="str">
        <f t="shared" si="632"/>
        <v>2.90989938910386-47.385145138895i</v>
      </c>
      <c r="G2168" t="str">
        <f t="shared" si="633"/>
        <v>0.999996384490804-0.00190144579851854i</v>
      </c>
      <c r="H2168" t="str">
        <f t="shared" si="634"/>
        <v>522.851580918095+68.6092807068416i</v>
      </c>
      <c r="I2168" t="str">
        <f t="shared" si="635"/>
        <v>32.3122533630139-166.3901285361i</v>
      </c>
      <c r="K2168" t="str">
        <f t="shared" si="636"/>
        <v>0.00940106594605453-0.00313507306567115i</v>
      </c>
      <c r="L2168" t="str">
        <f t="shared" si="637"/>
        <v>0.00025-0.149195374281544i</v>
      </c>
      <c r="M2168" t="str">
        <f t="shared" si="638"/>
        <v>0.0025-0.0394928931921735i</v>
      </c>
      <c r="N2168">
        <f t="shared" si="639"/>
        <v>106.91161012310934</v>
      </c>
      <c r="O2168">
        <f t="shared" si="640"/>
        <v>19.908446402614736</v>
      </c>
      <c r="P2168" s="3">
        <f t="shared" si="641"/>
        <v>19.908446402614736</v>
      </c>
      <c r="Q2168" s="3">
        <f t="shared" si="642"/>
        <v>-73.088389876890659</v>
      </c>
      <c r="R2168">
        <f t="shared" si="643"/>
        <v>106.91161012310934</v>
      </c>
      <c r="S2168">
        <f t="shared" si="644"/>
        <v>3.152349916678677</v>
      </c>
      <c r="T2168">
        <f t="shared" si="627"/>
        <v>19.908446402614736</v>
      </c>
    </row>
    <row r="2169" spans="1:20" x14ac:dyDescent="0.25">
      <c r="A2169">
        <f t="shared" si="628"/>
        <v>19882.064514546601</v>
      </c>
      <c r="B2169">
        <f t="shared" si="645"/>
        <v>3164.3288463620561</v>
      </c>
      <c r="C2169" t="str">
        <f t="shared" si="629"/>
        <v>2.87658047433106-9.43634110243581i</v>
      </c>
      <c r="D2169" t="str">
        <f t="shared" si="630"/>
        <v>3.47805921058087-5.0447855431176i</v>
      </c>
      <c r="E2169" t="str">
        <f t="shared" si="631"/>
        <v>162.518050824919+2.48155109363293i</v>
      </c>
      <c r="F2169" t="str">
        <f t="shared" si="632"/>
        <v>2.90989930899411-47.2058052099143i</v>
      </c>
      <c r="G2169" t="str">
        <f t="shared" si="633"/>
        <v>0.999996356960826-0.00190867124000704i</v>
      </c>
      <c r="H2169" t="str">
        <f t="shared" si="634"/>
        <v>523.263734564791+68.8065140992567i</v>
      </c>
      <c r="I2169" t="str">
        <f t="shared" si="635"/>
        <v>32.300103438746-165.8831125722i</v>
      </c>
      <c r="K2169" t="str">
        <f t="shared" si="636"/>
        <v>0.00939299744443249-0.00314380948265382i</v>
      </c>
      <c r="L2169" t="str">
        <f t="shared" si="637"/>
        <v>0.00025-0.148630578084822i</v>
      </c>
      <c r="M2169" t="str">
        <f t="shared" si="638"/>
        <v>0.0025-0.0393433883165705i</v>
      </c>
      <c r="N2169">
        <f t="shared" si="639"/>
        <v>106.95335313566244</v>
      </c>
      <c r="O2169">
        <f t="shared" si="640"/>
        <v>19.88198747212288</v>
      </c>
      <c r="P2169" s="3">
        <f t="shared" si="641"/>
        <v>19.88198747212288</v>
      </c>
      <c r="Q2169" s="3">
        <f t="shared" si="642"/>
        <v>-73.046646864337561</v>
      </c>
      <c r="R2169">
        <f t="shared" si="643"/>
        <v>106.95335313566244</v>
      </c>
      <c r="S2169">
        <f t="shared" si="644"/>
        <v>3.1643288463620562</v>
      </c>
      <c r="T2169">
        <f t="shared" si="627"/>
        <v>19.88198747212288</v>
      </c>
    </row>
    <row r="2170" spans="1:20" x14ac:dyDescent="0.25">
      <c r="A2170">
        <f t="shared" si="628"/>
        <v>19957.616359701879</v>
      </c>
      <c r="B2170">
        <f t="shared" si="645"/>
        <v>3176.3532959782319</v>
      </c>
      <c r="C2170" t="str">
        <f t="shared" si="629"/>
        <v>2.87469075443969-9.40557858323765i</v>
      </c>
      <c r="D2170" t="str">
        <f t="shared" si="630"/>
        <v>3.47805870964083-5.02580267273018i</v>
      </c>
      <c r="E2170" t="str">
        <f t="shared" si="631"/>
        <v>162.518786173769+2.49174684372445i</v>
      </c>
      <c r="F2170" t="str">
        <f t="shared" si="632"/>
        <v>2.90989922827437-47.0271443522873i</v>
      </c>
      <c r="G2170" t="str">
        <f t="shared" si="633"/>
        <v>0.999996329221225-0.0019159241375719i</v>
      </c>
      <c r="H2170" t="str">
        <f t="shared" si="634"/>
        <v>523.679228973076+69.003646313221i</v>
      </c>
      <c r="I2170" t="str">
        <f t="shared" si="635"/>
        <v>32.2878254002574-165.378569080161i</v>
      </c>
      <c r="K2170" t="str">
        <f t="shared" si="636"/>
        <v>0.00938488404593879-0.00315254928247457i</v>
      </c>
      <c r="L2170" t="str">
        <f t="shared" si="637"/>
        <v>0.00025-0.148067919988864i</v>
      </c>
      <c r="M2170" t="str">
        <f t="shared" si="638"/>
        <v>0.0025-0.039194449408817i</v>
      </c>
      <c r="N2170">
        <f t="shared" si="639"/>
        <v>106.99507962831116</v>
      </c>
      <c r="O2170">
        <f t="shared" si="640"/>
        <v>19.855555998679812</v>
      </c>
      <c r="P2170" s="3">
        <f t="shared" si="641"/>
        <v>19.855555998679812</v>
      </c>
      <c r="Q2170" s="3">
        <f t="shared" si="642"/>
        <v>-73.00492037168884</v>
      </c>
      <c r="R2170">
        <f t="shared" si="643"/>
        <v>106.99507962831116</v>
      </c>
      <c r="S2170">
        <f t="shared" si="644"/>
        <v>3.1763532959782319</v>
      </c>
      <c r="T2170">
        <f t="shared" si="627"/>
        <v>19.855555998679812</v>
      </c>
    </row>
    <row r="2171" spans="1:20" x14ac:dyDescent="0.25">
      <c r="A2171">
        <f t="shared" si="628"/>
        <v>20033.455301868747</v>
      </c>
      <c r="B2171">
        <f t="shared" si="645"/>
        <v>3188.4234385029495</v>
      </c>
      <c r="C2171" t="str">
        <f t="shared" si="629"/>
        <v>2.87279066041315-9.37494142320198i</v>
      </c>
      <c r="D2171" t="str">
        <f t="shared" si="630"/>
        <v>3.47805820488657-5.00689210016821i</v>
      </c>
      <c r="E2171" t="str">
        <f t="shared" si="631"/>
        <v>162.519531918059+2.50198812810051i</v>
      </c>
      <c r="F2171" t="str">
        <f t="shared" si="632"/>
        <v>2.90989914694001-46.8491599959178i</v>
      </c>
      <c r="G2171" t="str">
        <f t="shared" si="633"/>
        <v>0.999996301270403-0.00192320459553933i</v>
      </c>
      <c r="H2171" t="str">
        <f t="shared" si="634"/>
        <v>524.098092283875+69.2006647317237i</v>
      </c>
      <c r="I2171" t="str">
        <f t="shared" si="635"/>
        <v>32.2754176819709-164.876491722607i</v>
      </c>
      <c r="K2171" t="str">
        <f t="shared" si="636"/>
        <v>0.00937672561015698-0.00316129224158012i</v>
      </c>
      <c r="L2171" t="str">
        <f t="shared" si="637"/>
        <v>0.00025-0.147507391899646i</v>
      </c>
      <c r="M2171" t="str">
        <f t="shared" si="638"/>
        <v>0.0025-0.0390460743263768i</v>
      </c>
      <c r="N2171">
        <f t="shared" si="639"/>
        <v>107.03678863139544</v>
      </c>
      <c r="O2171">
        <f t="shared" si="640"/>
        <v>19.829151980196393</v>
      </c>
      <c r="P2171" s="3">
        <f t="shared" si="641"/>
        <v>19.829151980196393</v>
      </c>
      <c r="Q2171" s="3">
        <f t="shared" si="642"/>
        <v>-72.963211368604561</v>
      </c>
      <c r="R2171">
        <f t="shared" si="643"/>
        <v>107.03678863139544</v>
      </c>
      <c r="S2171">
        <f t="shared" si="644"/>
        <v>3.1884234385029493</v>
      </c>
      <c r="T2171">
        <f t="shared" si="627"/>
        <v>19.829151980196393</v>
      </c>
    </row>
    <row r="2172" spans="1:20" x14ac:dyDescent="0.25">
      <c r="A2172">
        <f t="shared" si="628"/>
        <v>20109.582432015846</v>
      </c>
      <c r="B2172">
        <f t="shared" si="645"/>
        <v>3200.5394475692606</v>
      </c>
      <c r="C2172" t="str">
        <f t="shared" si="629"/>
        <v>2.87088016170201-9.34442909974091i</v>
      </c>
      <c r="D2172" t="str">
        <f t="shared" si="630"/>
        <v>3.47805769628903-4.98805355339634i</v>
      </c>
      <c r="E2172" t="str">
        <f t="shared" si="631"/>
        <v>162.520288194486+2.51227516610651i</v>
      </c>
      <c r="F2172" t="str">
        <f t="shared" si="632"/>
        <v>2.90989906498633-46.6718495804407i</v>
      </c>
      <c r="G2172" t="str">
        <f t="shared" si="633"/>
        <v>0.999996273106754-0.00193051271863189i</v>
      </c>
      <c r="H2172" t="str">
        <f t="shared" si="634"/>
        <v>524.520352882873+69.3975564989501i</v>
      </c>
      <c r="I2172" t="str">
        <f t="shared" si="635"/>
        <v>32.2628786963309-164.376874206409i</v>
      </c>
      <c r="K2172" t="str">
        <f t="shared" si="636"/>
        <v>0.00936852199771303-0.00317003813440541i</v>
      </c>
      <c r="L2172" t="str">
        <f t="shared" si="637"/>
        <v>0.00025-0.146948985753781i</v>
      </c>
      <c r="M2172" t="str">
        <f t="shared" si="638"/>
        <v>0.0025-0.0388982609348244i</v>
      </c>
      <c r="N2172">
        <f t="shared" si="639"/>
        <v>107.07847917315752</v>
      </c>
      <c r="O2172">
        <f t="shared" si="640"/>
        <v>19.802775413205204</v>
      </c>
      <c r="P2172" s="3">
        <f t="shared" si="641"/>
        <v>19.802775413205204</v>
      </c>
      <c r="Q2172" s="3">
        <f t="shared" si="642"/>
        <v>-72.921520826842482</v>
      </c>
      <c r="R2172">
        <f t="shared" si="643"/>
        <v>107.07847917315752</v>
      </c>
      <c r="S2172">
        <f t="shared" si="644"/>
        <v>3.2005394475692608</v>
      </c>
      <c r="T2172">
        <f t="shared" si="627"/>
        <v>19.802775413205204</v>
      </c>
    </row>
    <row r="2173" spans="1:20" x14ac:dyDescent="0.25">
      <c r="A2173">
        <f t="shared" si="628"/>
        <v>20185.998845257509</v>
      </c>
      <c r="B2173">
        <f t="shared" si="645"/>
        <v>3212.7014974700237</v>
      </c>
      <c r="C2173" t="str">
        <f t="shared" si="629"/>
        <v>2.86895922802326-9.31404109159881i</v>
      </c>
      <c r="D2173" t="str">
        <f t="shared" si="630"/>
        <v>3.47805718381895-4.96928676141536i</v>
      </c>
      <c r="E2173" t="str">
        <f t="shared" si="631"/>
        <v>162.521055141373+2.52260817799467i</v>
      </c>
      <c r="F2173" t="str">
        <f t="shared" si="632"/>
        <v>2.90989898240861-46.4952105551861i</v>
      </c>
      <c r="G2173" t="str">
        <f t="shared" si="633"/>
        <v>0.999996244728655-0.00193784861197003i</v>
      </c>
      <c r="H2173" t="str">
        <f t="shared" si="634"/>
        <v>524.946039402547+69.5943085161386i</v>
      </c>
      <c r="I2173" t="str">
        <f t="shared" si="635"/>
        <v>32.2502068334595-163.879710282654i</v>
      </c>
      <c r="K2173" t="str">
        <f t="shared" si="636"/>
        <v>0.00936027307029874-0.0031787867333722i</v>
      </c>
      <c r="L2173" t="str">
        <f t="shared" si="637"/>
        <v>0.00025-0.146392693518411i</v>
      </c>
      <c r="M2173" t="str">
        <f t="shared" si="638"/>
        <v>0.0025-0.0387510071078147i</v>
      </c>
      <c r="N2173">
        <f t="shared" si="639"/>
        <v>107.12015027983381</v>
      </c>
      <c r="O2173">
        <f t="shared" si="640"/>
        <v>19.776426292852168</v>
      </c>
      <c r="P2173" s="3">
        <f t="shared" si="641"/>
        <v>19.776426292852168</v>
      </c>
      <c r="Q2173" s="3">
        <f t="shared" si="642"/>
        <v>-72.879849720166192</v>
      </c>
      <c r="R2173">
        <f t="shared" si="643"/>
        <v>107.12015027983381</v>
      </c>
      <c r="S2173">
        <f t="shared" si="644"/>
        <v>3.2127014974700239</v>
      </c>
      <c r="T2173">
        <f t="shared" si="627"/>
        <v>19.776426292852168</v>
      </c>
    </row>
    <row r="2174" spans="1:20" x14ac:dyDescent="0.25">
      <c r="A2174">
        <f t="shared" si="628"/>
        <v>20262.705640869488</v>
      </c>
      <c r="B2174">
        <f t="shared" si="645"/>
        <v>3224.90976316041</v>
      </c>
      <c r="C2174" t="str">
        <f t="shared" si="629"/>
        <v>2.86702782936574-9.28377687884566i</v>
      </c>
      <c r="D2174" t="str">
        <f t="shared" si="630"/>
        <v>3.47805666744685-4.95059145425829i</v>
      </c>
      <c r="E2174" t="str">
        <f t="shared" si="631"/>
        <v>162.521832898687+2.53298738492197i</v>
      </c>
      <c r="F2174" t="str">
        <f t="shared" si="632"/>
        <v>2.90989889920212-46.3192403791426i</v>
      </c>
      <c r="G2174" t="str">
        <f t="shared" si="633"/>
        <v>0.999996216134475-0.00194521238107355i</v>
      </c>
      <c r="H2174" t="str">
        <f t="shared" si="634"/>
        <v>525.375180724188+69.790907437372i</v>
      </c>
      <c r="I2174" t="str">
        <f t="shared" si="635"/>
        <v>32.2374004608085-163.384993746601i</v>
      </c>
      <c r="K2174" t="str">
        <f t="shared" si="636"/>
        <v>0.00935197869069528-0.00318753780888805i</v>
      </c>
      <c r="L2174" t="str">
        <f t="shared" si="637"/>
        <v>0.00025-0.145838507191085i</v>
      </c>
      <c r="M2174" t="str">
        <f t="shared" si="638"/>
        <v>0.0025-0.0386043107270519i</v>
      </c>
      <c r="N2174">
        <f t="shared" si="639"/>
        <v>107.16180097574649</v>
      </c>
      <c r="O2174">
        <f t="shared" si="640"/>
        <v>19.750104612888236</v>
      </c>
      <c r="P2174" s="3">
        <f t="shared" si="641"/>
        <v>19.750104612888236</v>
      </c>
      <c r="Q2174" s="3">
        <f t="shared" si="642"/>
        <v>-72.838199024253512</v>
      </c>
      <c r="R2174">
        <f t="shared" si="643"/>
        <v>107.16180097574649</v>
      </c>
      <c r="S2174">
        <f t="shared" si="644"/>
        <v>3.2249097631604098</v>
      </c>
      <c r="T2174">
        <f t="shared" si="627"/>
        <v>19.750104612888236</v>
      </c>
    </row>
    <row r="2175" spans="1:20" x14ac:dyDescent="0.25">
      <c r="A2175">
        <f t="shared" si="628"/>
        <v>20339.703922304794</v>
      </c>
      <c r="B2175">
        <f t="shared" si="645"/>
        <v>3237.1644202604198</v>
      </c>
      <c r="C2175" t="str">
        <f t="shared" si="629"/>
        <v>2.86508593599568-9.25363594287003i</v>
      </c>
      <c r="D2175" t="str">
        <f t="shared" si="630"/>
        <v>3.47805614714302-4.93196736298648i</v>
      </c>
      <c r="E2175" t="str">
        <f t="shared" si="631"/>
        <v>162.522621608048+2.5434130089498i</v>
      </c>
      <c r="F2175" t="str">
        <f t="shared" si="632"/>
        <v>2.90989881536207-46.14393652092i</v>
      </c>
      <c r="G2175" t="str">
        <f t="shared" si="633"/>
        <v>0.999996187322568-0.00195260413186317i</v>
      </c>
      <c r="H2175" t="str">
        <f t="shared" si="634"/>
        <v>525.807805979941+69.9873396652811i</v>
      </c>
      <c r="I2175" t="str">
        <f t="shared" si="635"/>
        <v>32.2244579228012-162.892718437645i</v>
      </c>
      <c r="K2175" t="str">
        <f t="shared" si="636"/>
        <v>0.00934363872279704-0.00319629112934542i</v>
      </c>
      <c r="L2175" t="str">
        <f t="shared" si="637"/>
        <v>0.00025-0.145286418799646i</v>
      </c>
      <c r="M2175" t="str">
        <f t="shared" si="638"/>
        <v>0.0025-0.0384581696822593i</v>
      </c>
      <c r="N2175">
        <f t="shared" si="639"/>
        <v>107.20343028339788</v>
      </c>
      <c r="O2175">
        <f t="shared" si="640"/>
        <v>19.723810365660796</v>
      </c>
      <c r="P2175" s="3">
        <f t="shared" si="641"/>
        <v>19.723810365660796</v>
      </c>
      <c r="Q2175" s="3">
        <f t="shared" si="642"/>
        <v>-72.796569716602122</v>
      </c>
      <c r="R2175">
        <f t="shared" si="643"/>
        <v>107.20343028339788</v>
      </c>
      <c r="S2175">
        <f t="shared" si="644"/>
        <v>3.2371644202604197</v>
      </c>
      <c r="T2175">
        <f t="shared" si="627"/>
        <v>19.723810365660796</v>
      </c>
    </row>
    <row r="2176" spans="1:20" x14ac:dyDescent="0.25">
      <c r="A2176">
        <f t="shared" si="628"/>
        <v>20416.994797209551</v>
      </c>
      <c r="B2176">
        <f t="shared" si="645"/>
        <v>3249.4656450574093</v>
      </c>
      <c r="C2176" t="str">
        <f t="shared" si="629"/>
        <v>2.86313351846239-9.22361776637302i</v>
      </c>
      <c r="D2176" t="str">
        <f t="shared" si="630"/>
        <v>3.47805562287752-4.9134142196857i</v>
      </c>
      <c r="E2176" t="str">
        <f t="shared" si="631"/>
        <v>162.523421412756+2.55388527304199i</v>
      </c>
      <c r="F2176" t="str">
        <f t="shared" si="632"/>
        <v>2.90989873088361-45.9692964587133i</v>
      </c>
      <c r="G2176" t="str">
        <f t="shared" si="633"/>
        <v>0.999996158291276-0.001960023970662i</v>
      </c>
      <c r="H2176" t="str">
        <f t="shared" si="634"/>
        <v>526.243944554858+70.1835913466807i</v>
      </c>
      <c r="I2176" t="str">
        <f t="shared" si="635"/>
        <v>32.2113775404725-162.402878239277i</v>
      </c>
      <c r="K2176" t="str">
        <f t="shared" si="636"/>
        <v>0.00933525303163541-0.00320504646112111i</v>
      </c>
      <c r="L2176" t="str">
        <f t="shared" si="637"/>
        <v>0.00025-0.144736420402118i</v>
      </c>
      <c r="M2176" t="str">
        <f t="shared" si="638"/>
        <v>0.0025-0.038312581871149i</v>
      </c>
      <c r="N2176">
        <f t="shared" si="639"/>
        <v>107.24503722356468</v>
      </c>
      <c r="O2176">
        <f t="shared" si="640"/>
        <v>19.697543542106022</v>
      </c>
      <c r="P2176" s="3">
        <f t="shared" si="641"/>
        <v>19.697543542106022</v>
      </c>
      <c r="Q2176" s="3">
        <f t="shared" si="642"/>
        <v>-72.75496277643532</v>
      </c>
      <c r="R2176">
        <f t="shared" si="643"/>
        <v>107.24503722356468</v>
      </c>
      <c r="S2176">
        <f t="shared" si="644"/>
        <v>3.2494656450574095</v>
      </c>
      <c r="T2176">
        <f t="shared" si="627"/>
        <v>19.697543542106022</v>
      </c>
    </row>
    <row r="2177" spans="1:20" x14ac:dyDescent="0.25">
      <c r="A2177">
        <f t="shared" si="628"/>
        <v>20494.579377438949</v>
      </c>
      <c r="B2177">
        <f t="shared" si="645"/>
        <v>3261.8136145086278</v>
      </c>
      <c r="C2177" t="str">
        <f t="shared" si="629"/>
        <v>2.8611705476038-9.19372183336174i</v>
      </c>
      <c r="D2177" t="str">
        <f t="shared" si="630"/>
        <v>3.47805509462022-4.8949317574624i</v>
      </c>
      <c r="E2177" t="str">
        <f t="shared" si="631"/>
        <v>162.524232457802+2.56440440106139i</v>
      </c>
      <c r="F2177" t="str">
        <f t="shared" si="632"/>
        <v>2.90989864576193-45.795317680267i</v>
      </c>
      <c r="G2177" t="str">
        <f t="shared" si="633"/>
        <v>0.999996129038928-0.00196747200419712i</v>
      </c>
      <c r="H2177" t="str">
        <f t="shared" si="634"/>
        <v>526.683626088946+70.3796483681199i</v>
      </c>
      <c r="I2177" t="str">
        <f t="shared" si="635"/>
        <v>32.1981576111007-161.915467079043i</v>
      </c>
      <c r="K2177" t="str">
        <f t="shared" si="636"/>
        <v>0.00932682148340294-0.00321380356857589i</v>
      </c>
      <c r="L2177" t="str">
        <f t="shared" si="637"/>
        <v>0.00025-0.144188504086589i</v>
      </c>
      <c r="M2177" t="str">
        <f t="shared" si="638"/>
        <v>0.0025-0.0381675451993912i</v>
      </c>
      <c r="N2177">
        <f t="shared" si="639"/>
        <v>107.28662081539349</v>
      </c>
      <c r="O2177">
        <f t="shared" si="640"/>
        <v>19.67130413174085</v>
      </c>
      <c r="P2177" s="3">
        <f t="shared" si="641"/>
        <v>19.67130413174085</v>
      </c>
      <c r="Q2177" s="3">
        <f t="shared" si="642"/>
        <v>-72.713379184606509</v>
      </c>
      <c r="R2177">
        <f t="shared" si="643"/>
        <v>107.28662081539349</v>
      </c>
      <c r="S2177">
        <f t="shared" si="644"/>
        <v>3.2618136145086276</v>
      </c>
      <c r="T2177">
        <f t="shared" si="627"/>
        <v>19.67130413174085</v>
      </c>
    </row>
    <row r="2178" spans="1:20" x14ac:dyDescent="0.25">
      <c r="A2178">
        <f t="shared" si="628"/>
        <v>20572.458779073215</v>
      </c>
      <c r="B2178">
        <f t="shared" si="645"/>
        <v>3274.2085062437604</v>
      </c>
      <c r="C2178" t="str">
        <f t="shared" si="629"/>
        <v>2.85919699455208-9.16394762914246i</v>
      </c>
      <c r="D2178" t="str">
        <f t="shared" si="630"/>
        <v>3.47805456234068-4.87651971043968i</v>
      </c>
      <c r="E2178" t="str">
        <f t="shared" si="631"/>
        <v>162.525054889882+2.57497061777128i</v>
      </c>
      <c r="F2178" t="str">
        <f t="shared" si="632"/>
        <v>2.90989855999209-45.6219976828373i</v>
      </c>
      <c r="G2178" t="str">
        <f t="shared" si="633"/>
        <v>0.999996099563842-0.00197494833960107i</v>
      </c>
      <c r="H2178" t="str">
        <f t="shared" si="634"/>
        <v>527.126880479227+70.5754963513547i</v>
      </c>
      <c r="I2178" t="str">
        <f t="shared" si="635"/>
        <v>32.1847964078316-161.430478928506i</v>
      </c>
      <c r="K2178" t="str">
        <f t="shared" si="636"/>
        <v>0.00931834394547755-0.00322256221405445i</v>
      </c>
      <c r="L2178" t="str">
        <f t="shared" si="637"/>
        <v>0.00025-0.143642661971099i</v>
      </c>
      <c r="M2178" t="str">
        <f t="shared" si="638"/>
        <v>0.0025-0.0380230575805851i</v>
      </c>
      <c r="N2178">
        <f t="shared" si="639"/>
        <v>107.32818007649836</v>
      </c>
      <c r="O2178">
        <f t="shared" si="640"/>
        <v>19.645092122654738</v>
      </c>
      <c r="P2178" s="3">
        <f t="shared" si="641"/>
        <v>19.645092122654738</v>
      </c>
      <c r="Q2178" s="3">
        <f t="shared" si="642"/>
        <v>-72.671819923501644</v>
      </c>
      <c r="R2178">
        <f t="shared" si="643"/>
        <v>107.32818007649836</v>
      </c>
      <c r="S2178">
        <f t="shared" si="644"/>
        <v>3.2742085062437605</v>
      </c>
      <c r="T2178">
        <f t="shared" si="627"/>
        <v>19.645092122654738</v>
      </c>
    </row>
    <row r="2179" spans="1:20" x14ac:dyDescent="0.25">
      <c r="A2179">
        <f t="shared" si="628"/>
        <v>20650.634122433694</v>
      </c>
      <c r="B2179">
        <f t="shared" si="645"/>
        <v>3286.6504985674869</v>
      </c>
      <c r="C2179" t="str">
        <f t="shared" si="629"/>
        <v>2.85721283073936-9.13429464031514i</v>
      </c>
      <c r="D2179" t="str">
        <f t="shared" si="630"/>
        <v>3.47805402600828-4.85817781375369i</v>
      </c>
      <c r="E2179" t="str">
        <f t="shared" si="631"/>
        <v>162.525888857421+2.58558414883026i</v>
      </c>
      <c r="F2179" t="str">
        <f t="shared" si="632"/>
        <v>2.90989847356915-45.449333973158i</v>
      </c>
      <c r="G2179" t="str">
        <f t="shared" si="633"/>
        <v>0.999996069864322-0.00198245308441341i</v>
      </c>
      <c r="H2179" t="str">
        <f t="shared" si="634"/>
        <v>527.573737881813+70.7711206487439i</v>
      </c>
      <c r="I2179" t="str">
        <f t="shared" si="635"/>
        <v>32.1712921793018-160.947907803204i</v>
      </c>
      <c r="K2179" t="str">
        <f t="shared" si="636"/>
        <v>0.00930982028644684-0.00323132215788563i</v>
      </c>
      <c r="L2179" t="str">
        <f t="shared" si="637"/>
        <v>0.00025-0.143098886203526i</v>
      </c>
      <c r="M2179" t="str">
        <f t="shared" si="638"/>
        <v>0.0025-0.0378791169362275i</v>
      </c>
      <c r="N2179">
        <f t="shared" si="639"/>
        <v>107.36971402305733</v>
      </c>
      <c r="O2179">
        <f t="shared" si="640"/>
        <v>19.618907501502726</v>
      </c>
      <c r="P2179" s="3">
        <f t="shared" si="641"/>
        <v>19.618907501502726</v>
      </c>
      <c r="Q2179" s="3">
        <f t="shared" si="642"/>
        <v>-72.630285976942673</v>
      </c>
      <c r="R2179">
        <f t="shared" si="643"/>
        <v>107.36971402305733</v>
      </c>
      <c r="S2179">
        <f t="shared" si="644"/>
        <v>3.2866504985674867</v>
      </c>
      <c r="T2179">
        <f t="shared" si="627"/>
        <v>19.618907501502726</v>
      </c>
    </row>
    <row r="2180" spans="1:20" x14ac:dyDescent="0.25">
      <c r="A2180">
        <f t="shared" si="628"/>
        <v>20729.106532098944</v>
      </c>
      <c r="B2180">
        <f t="shared" si="645"/>
        <v>3299.1397704620435</v>
      </c>
      <c r="C2180" t="str">
        <f t="shared" si="629"/>
        <v>2.85521802790355-9.10476235476672i</v>
      </c>
      <c r="D2180" t="str">
        <f t="shared" si="630"/>
        <v>3.4780534855922-4.83990580354967i</v>
      </c>
      <c r="E2180" t="str">
        <f t="shared" si="631"/>
        <v>162.526734510585+2.59624522079214i</v>
      </c>
      <c r="F2180" t="str">
        <f t="shared" si="632"/>
        <v>2.90989838648817-45.277324067404i</v>
      </c>
      <c r="G2180" t="str">
        <f t="shared" si="633"/>
        <v>0.999996039938658-0.00198998634658229i</v>
      </c>
      <c r="H2180" t="str">
        <f t="shared" si="634"/>
        <v>528.024228713981+70.9665063385502i</v>
      </c>
      <c r="I2180" t="str">
        <f t="shared" si="635"/>
        <v>32.1576431492485-160.467747762615i</v>
      </c>
      <c r="K2180" t="str">
        <f t="shared" si="636"/>
        <v>0.00930125037613263-0.00324008315838281i</v>
      </c>
      <c r="L2180" t="str">
        <f t="shared" si="637"/>
        <v>0.00025-0.142557168961472i</v>
      </c>
      <c r="M2180" t="str">
        <f t="shared" si="638"/>
        <v>0.0025-0.0377357211956838i</v>
      </c>
      <c r="N2180">
        <f t="shared" si="639"/>
        <v>107.41122166991326</v>
      </c>
      <c r="O2180">
        <f t="shared" si="640"/>
        <v>19.59275025349752</v>
      </c>
      <c r="P2180" s="3">
        <f t="shared" si="641"/>
        <v>19.59275025349752</v>
      </c>
      <c r="Q2180" s="3">
        <f t="shared" si="642"/>
        <v>-72.58877833008674</v>
      </c>
      <c r="R2180">
        <f t="shared" si="643"/>
        <v>107.41122166991326</v>
      </c>
      <c r="S2180">
        <f t="shared" si="644"/>
        <v>3.2991397704620438</v>
      </c>
      <c r="T2180">
        <f t="shared" si="627"/>
        <v>19.59275025349752</v>
      </c>
    </row>
    <row r="2181" spans="1:20" x14ac:dyDescent="0.25">
      <c r="A2181">
        <f t="shared" si="628"/>
        <v>20807.877136920921</v>
      </c>
      <c r="B2181">
        <f t="shared" si="645"/>
        <v>3311.6765015897995</v>
      </c>
      <c r="C2181" t="str">
        <f t="shared" si="629"/>
        <v>2.85321255809384-9.07535026166496i</v>
      </c>
      <c r="D2181" t="str">
        <f t="shared" si="630"/>
        <v>3.47805294106131-4.82170341697818i</v>
      </c>
      <c r="E2181" t="str">
        <f t="shared" si="631"/>
        <v>162.527592001296+2.60695406110297i</v>
      </c>
      <c r="F2181" t="str">
        <f t="shared" si="632"/>
        <v>2.90989829874411-45.1059654911546i</v>
      </c>
      <c r="G2181" t="str">
        <f t="shared" si="633"/>
        <v>0.999996009785129-0.00199754823446593i</v>
      </c>
      <c r="H2181" t="str">
        <f t="shared" si="634"/>
        <v>528.478383656248+71.1616382201682i</v>
      </c>
      <c r="I2181" t="str">
        <f t="shared" si="635"/>
        <v>32.1438475161179-159.989992910107i</v>
      </c>
      <c r="K2181" t="str">
        <f t="shared" si="636"/>
        <v>0.00929263408561565-0.00324884497184469i</v>
      </c>
      <c r="L2181" t="str">
        <f t="shared" si="637"/>
        <v>0.00025-0.142017502452154i</v>
      </c>
      <c r="M2181" t="str">
        <f t="shared" si="638"/>
        <v>0.0025-0.0375928682961584i</v>
      </c>
      <c r="N2181">
        <f t="shared" si="639"/>
        <v>107.45270203067236</v>
      </c>
      <c r="O2181">
        <f t="shared" si="640"/>
        <v>19.566620362402006</v>
      </c>
      <c r="P2181" s="3">
        <f t="shared" si="641"/>
        <v>19.566620362402006</v>
      </c>
      <c r="Q2181" s="3">
        <f t="shared" si="642"/>
        <v>-72.547297969327644</v>
      </c>
      <c r="R2181">
        <f t="shared" si="643"/>
        <v>107.45270203067236</v>
      </c>
      <c r="S2181">
        <f t="shared" si="644"/>
        <v>3.3116765015897993</v>
      </c>
      <c r="T2181">
        <f t="shared" si="627"/>
        <v>19.566620362402006</v>
      </c>
    </row>
    <row r="2182" spans="1:20" x14ac:dyDescent="0.25">
      <c r="A2182">
        <f t="shared" si="628"/>
        <v>20886.94707004122</v>
      </c>
      <c r="B2182">
        <f t="shared" si="645"/>
        <v>3324.2608722958407</v>
      </c>
      <c r="C2182" t="str">
        <f t="shared" si="629"/>
        <v>2.85119639367669-9.04605785145298i</v>
      </c>
      <c r="D2182" t="str">
        <f t="shared" si="630"/>
        <v>3.4780523923843-4.80357039219137i</v>
      </c>
      <c r="E2182" t="str">
        <f t="shared" si="631"/>
        <v>162.528461483257+2.61771089809841i</v>
      </c>
      <c r="F2182" t="str">
        <f t="shared" si="632"/>
        <v>2.90989821033195-44.9352557793593i</v>
      </c>
      <c r="G2182" t="str">
        <f t="shared" si="633"/>
        <v>0.999995979402-0.00200513885683427i</v>
      </c>
      <c r="H2182" t="str">
        <f t="shared" si="634"/>
        <v>528.936233654467+71.3565008092574i</v>
      </c>
      <c r="I2182" t="str">
        <f t="shared" si="635"/>
        <v>32.1299034526646-159.514637392902i</v>
      </c>
      <c r="K2182" t="str">
        <f t="shared" si="636"/>
        <v>0.00928397128726031-0.00325760735255629i</v>
      </c>
      <c r="L2182" t="str">
        <f t="shared" si="637"/>
        <v>0.00025-0.141479878912287i</v>
      </c>
      <c r="M2182" t="str">
        <f t="shared" si="638"/>
        <v>0.0025-0.0374505561826643i</v>
      </c>
      <c r="N2182">
        <f t="shared" si="639"/>
        <v>107.49415411780576</v>
      </c>
      <c r="O2182">
        <f t="shared" si="640"/>
        <v>19.540517810522601</v>
      </c>
      <c r="P2182" s="3">
        <f t="shared" si="641"/>
        <v>19.540517810522601</v>
      </c>
      <c r="Q2182" s="3">
        <f t="shared" si="642"/>
        <v>-72.505845882194237</v>
      </c>
      <c r="R2182">
        <f t="shared" si="643"/>
        <v>107.49415411780576</v>
      </c>
      <c r="S2182">
        <f t="shared" si="644"/>
        <v>3.3242608722958407</v>
      </c>
      <c r="T2182">
        <f t="shared" si="627"/>
        <v>19.540517810522601</v>
      </c>
    </row>
    <row r="2183" spans="1:20" x14ac:dyDescent="0.25">
      <c r="A2183">
        <f t="shared" si="628"/>
        <v>20966.317468907378</v>
      </c>
      <c r="B2183">
        <f t="shared" si="645"/>
        <v>3336.8930636105652</v>
      </c>
      <c r="C2183" t="str">
        <f t="shared" si="629"/>
        <v>2.84916950734156-9.01688461584274i</v>
      </c>
      <c r="D2183" t="str">
        <f t="shared" si="630"/>
        <v>3.47805183952959-4.78550646833913i</v>
      </c>
      <c r="E2183" t="str">
        <f t="shared" si="631"/>
        <v>162.52934311196+2.62851596100264i</v>
      </c>
      <c r="F2183" t="str">
        <f t="shared" si="632"/>
        <v>2.90989812124657-44.7651924763015i</v>
      </c>
      <c r="G2183" t="str">
        <f t="shared" si="633"/>
        <v>0.999995948787521-0.00201275832287044i</v>
      </c>
      <c r="H2183" t="str">
        <f t="shared" si="634"/>
        <v>529.397809921913+71.5510783327916i</v>
      </c>
      <c r="I2183" t="str">
        <f t="shared" si="635"/>
        <v>32.1158091055444-159.041675402034i</v>
      </c>
      <c r="K2183" t="str">
        <f t="shared" si="636"/>
        <v>0.00927526185473968-0.00326637005279024i</v>
      </c>
      <c r="L2183" t="str">
        <f t="shared" si="637"/>
        <v>0.00025-0.140944290607977i</v>
      </c>
      <c r="M2183" t="str">
        <f t="shared" si="638"/>
        <v>0.0025-0.0373087828079939i</v>
      </c>
      <c r="N2183">
        <f t="shared" si="639"/>
        <v>107.53557694275226</v>
      </c>
      <c r="O2183">
        <f t="shared" si="640"/>
        <v>19.514442578701697</v>
      </c>
      <c r="P2183" s="3">
        <f t="shared" si="641"/>
        <v>19.514442578701697</v>
      </c>
      <c r="Q2183" s="3">
        <f t="shared" si="642"/>
        <v>-72.464423057247743</v>
      </c>
      <c r="R2183">
        <f t="shared" si="643"/>
        <v>107.53557694275226</v>
      </c>
      <c r="S2183">
        <f t="shared" si="644"/>
        <v>3.3368930636105651</v>
      </c>
      <c r="T2183">
        <f t="shared" si="627"/>
        <v>19.514442578701697</v>
      </c>
    </row>
    <row r="2184" spans="1:20" x14ac:dyDescent="0.25">
      <c r="A2184">
        <f t="shared" si="628"/>
        <v>21045.989475289225</v>
      </c>
      <c r="B2184">
        <f t="shared" si="645"/>
        <v>3349.5732572522852</v>
      </c>
      <c r="C2184" t="str">
        <f t="shared" si="629"/>
        <v>2.8471318721067-8.98783004780977i</v>
      </c>
      <c r="D2184" t="str">
        <f t="shared" si="630"/>
        <v>3.47805128246539-4.76751138556546i</v>
      </c>
      <c r="E2184" t="str">
        <f t="shared" si="631"/>
        <v>162.530237044711+2.63936947992395i</v>
      </c>
      <c r="F2184" t="str">
        <f t="shared" si="632"/>
        <v>2.90989803148287-44.5957731355637i</v>
      </c>
      <c r="G2184" t="str">
        <f t="shared" si="633"/>
        <v>0.999995917939933-0.00202040674217242i</v>
      </c>
      <c r="H2184" t="str">
        <f t="shared" si="634"/>
        <v>529.863143941387+71.7453547240179i</v>
      </c>
      <c r="I2184" t="str">
        <f t="shared" si="635"/>
        <v>32.1015625949016-158.571101172303i</v>
      </c>
      <c r="K2184" t="str">
        <f t="shared" si="636"/>
        <v>0.00926650566306051-0.00327513282280837i</v>
      </c>
      <c r="L2184" t="str">
        <f t="shared" si="637"/>
        <v>0.00025-0.140410729834606i</v>
      </c>
      <c r="M2184" t="str">
        <f t="shared" si="638"/>
        <v>0.0025-0.0371675461326897i</v>
      </c>
      <c r="N2184">
        <f t="shared" si="639"/>
        <v>107.57696951602034</v>
      </c>
      <c r="O2184">
        <f t="shared" si="640"/>
        <v>19.488394646311257</v>
      </c>
      <c r="P2184" s="3">
        <f t="shared" si="641"/>
        <v>19.488394646311257</v>
      </c>
      <c r="Q2184" s="3">
        <f t="shared" si="642"/>
        <v>-72.423030483979659</v>
      </c>
      <c r="R2184">
        <f t="shared" si="643"/>
        <v>107.57696951602034</v>
      </c>
      <c r="S2184">
        <f t="shared" si="644"/>
        <v>3.3495732572522852</v>
      </c>
      <c r="T2184">
        <f t="shared" si="627"/>
        <v>19.488394646311257</v>
      </c>
    </row>
    <row r="2185" spans="1:20" x14ac:dyDescent="0.25">
      <c r="A2185">
        <f t="shared" si="628"/>
        <v>21125.964235295327</v>
      </c>
      <c r="B2185">
        <f t="shared" si="645"/>
        <v>3362.301635629844</v>
      </c>
      <c r="C2185" t="str">
        <f t="shared" si="629"/>
        <v>2.84508346132507-8.95889364158709i</v>
      </c>
      <c r="D2185" t="str">
        <f t="shared" si="630"/>
        <v>3.47805072115964-4.74958488500457i</v>
      </c>
      <c r="E2185" t="str">
        <f t="shared" si="631"/>
        <v>162.531143440643+2.65027168585334i</v>
      </c>
      <c r="F2185" t="str">
        <f t="shared" si="632"/>
        <v>2.90989794103567-44.4269953199914i</v>
      </c>
      <c r="G2185" t="str">
        <f t="shared" si="633"/>
        <v>0.999995886857459-0.00202808422475454i</v>
      </c>
      <c r="H2185" t="str">
        <f t="shared" si="634"/>
        <v>530.332267467312+71.939313617324i</v>
      </c>
      <c r="I2185" t="str">
        <f t="shared" si="635"/>
        <v>32.0871620139477-158.102908982231i</v>
      </c>
      <c r="K2185" t="str">
        <f t="shared" si="636"/>
        <v>0.00925770258858853-0.00328389541086358i</v>
      </c>
      <c r="L2185" t="str">
        <f t="shared" si="637"/>
        <v>0.00025-0.139879188916722i</v>
      </c>
      <c r="M2185" t="str">
        <f t="shared" si="638"/>
        <v>0.0025-0.0370268441250147i</v>
      </c>
      <c r="N2185">
        <f t="shared" si="639"/>
        <v>107.61833084729341</v>
      </c>
      <c r="O2185">
        <f t="shared" si="640"/>
        <v>19.462373991245837</v>
      </c>
      <c r="P2185" s="3">
        <f t="shared" si="641"/>
        <v>19.462373991245837</v>
      </c>
      <c r="Q2185" s="3">
        <f t="shared" si="642"/>
        <v>-72.381669152706593</v>
      </c>
      <c r="R2185">
        <f t="shared" si="643"/>
        <v>107.61833084729341</v>
      </c>
      <c r="S2185">
        <f t="shared" si="644"/>
        <v>3.3623016356298439</v>
      </c>
      <c r="T2185">
        <f t="shared" si="627"/>
        <v>19.462373991245837</v>
      </c>
    </row>
    <row r="2186" spans="1:20" x14ac:dyDescent="0.25">
      <c r="A2186">
        <f t="shared" si="628"/>
        <v>21206.24289938945</v>
      </c>
      <c r="B2186">
        <f t="shared" si="645"/>
        <v>3375.0783818452373</v>
      </c>
      <c r="C2186" t="str">
        <f t="shared" si="629"/>
        <v>2.84302424869014-8.93007489265975i</v>
      </c>
      <c r="D2186" t="str">
        <f t="shared" si="630"/>
        <v>3.47805015558002-4.73172670877729i</v>
      </c>
      <c r="E2186" t="str">
        <f t="shared" si="631"/>
        <v>162.532062460735+2.66122281066134i</v>
      </c>
      <c r="F2186" t="str">
        <f t="shared" si="632"/>
        <v>2.90989784989976-44.2588566016591i</v>
      </c>
      <c r="G2186" t="str">
        <f t="shared" si="633"/>
        <v>0.999995855538312-0.00203579088104911i</v>
      </c>
      <c r="H2186" t="str">
        <f t="shared" si="634"/>
        <v>530.805212527843+72.132938343009i</v>
      </c>
      <c r="I2186" t="str">
        <f t="shared" si="635"/>
        <v>32.072605428533-157.63709315402i</v>
      </c>
      <c r="K2186" t="str">
        <f t="shared" si="636"/>
        <v>0.00924885250907376-0.00329265756320199i</v>
      </c>
      <c r="L2186" t="str">
        <f t="shared" si="637"/>
        <v>0.00025-0.139349660207932i</v>
      </c>
      <c r="M2186" t="str">
        <f t="shared" si="638"/>
        <v>0.0025-0.0368866747609231i</v>
      </c>
      <c r="N2186">
        <f t="shared" si="639"/>
        <v>107.65965994553423</v>
      </c>
      <c r="O2186">
        <f t="shared" si="640"/>
        <v>19.43638058991619</v>
      </c>
      <c r="P2186" s="3">
        <f t="shared" si="641"/>
        <v>19.43638058991619</v>
      </c>
      <c r="Q2186" s="3">
        <f t="shared" si="642"/>
        <v>-72.34034005446577</v>
      </c>
      <c r="R2186">
        <f t="shared" si="643"/>
        <v>107.65965994553423</v>
      </c>
      <c r="S2186">
        <f t="shared" si="644"/>
        <v>3.3750783818452375</v>
      </c>
      <c r="T2186">
        <f t="shared" si="627"/>
        <v>19.43638058991619</v>
      </c>
    </row>
    <row r="2187" spans="1:20" x14ac:dyDescent="0.25">
      <c r="A2187">
        <f t="shared" si="628"/>
        <v>21286.826622407127</v>
      </c>
      <c r="B2187">
        <f t="shared" si="645"/>
        <v>3387.9036796962491</v>
      </c>
      <c r="C2187" t="str">
        <f t="shared" si="629"/>
        <v>2.840954208242-8.90137329775929i</v>
      </c>
      <c r="D2187" t="str">
        <f t="shared" si="630"/>
        <v>3.47804958569405-4.71393659998734i</v>
      </c>
      <c r="E2187" t="str">
        <f t="shared" si="631"/>
        <v>162.532994267828+2.67222308709527i</v>
      </c>
      <c r="F2187" t="str">
        <f t="shared" si="632"/>
        <v>2.90989775806994-44.0913545618353i</v>
      </c>
      <c r="G2187" t="str">
        <f t="shared" si="633"/>
        <v>0.999995823980689-0.00204352682190797i</v>
      </c>
      <c r="H2187" t="str">
        <f t="shared" si="634"/>
        <v>531.282011426974+72.3262119219634i</v>
      </c>
      <c r="I2187" t="str">
        <f t="shared" si="635"/>
        <v>32.0578908767121-157.173648053507i</v>
      </c>
      <c r="K2187" t="str">
        <f t="shared" si="636"/>
        <v>0.00923995530367601-0.00330141902406534i</v>
      </c>
      <c r="L2187" t="str">
        <f t="shared" si="637"/>
        <v>0.00025-0.138822136090787i</v>
      </c>
      <c r="M2187" t="str">
        <f t="shared" si="638"/>
        <v>0.0025-0.0367470360240318i</v>
      </c>
      <c r="N2187">
        <f t="shared" si="639"/>
        <v>107.70095581909233</v>
      </c>
      <c r="O2187">
        <f t="shared" si="640"/>
        <v>19.410414417242986</v>
      </c>
      <c r="P2187" s="3">
        <f t="shared" si="641"/>
        <v>19.410414417242986</v>
      </c>
      <c r="Q2187" s="3">
        <f t="shared" si="642"/>
        <v>-72.299044180907671</v>
      </c>
      <c r="R2187">
        <f t="shared" si="643"/>
        <v>107.70095581909233</v>
      </c>
      <c r="S2187">
        <f t="shared" si="644"/>
        <v>3.3879036796962492</v>
      </c>
      <c r="T2187">
        <f t="shared" si="627"/>
        <v>19.410414417242986</v>
      </c>
    </row>
    <row r="2188" spans="1:20" x14ac:dyDescent="0.25">
      <c r="A2188">
        <f t="shared" si="628"/>
        <v>21367.716563572278</v>
      </c>
      <c r="B2188">
        <f t="shared" si="645"/>
        <v>3400.7777136790951</v>
      </c>
      <c r="C2188" t="str">
        <f t="shared" si="629"/>
        <v>2.83887331437295-8.87278835485823i</v>
      </c>
      <c r="D2188" t="str">
        <f t="shared" si="630"/>
        <v>3.47804901146888-4.69621430271753i</v>
      </c>
      <c r="E2188" t="str">
        <f t="shared" si="631"/>
        <v>162.533939026646+2.68327274877561i</v>
      </c>
      <c r="F2188" t="str">
        <f t="shared" si="632"/>
        <v>2.90989766554087-43.9244867909462i</v>
      </c>
      <c r="G2188" t="str">
        <f t="shared" si="633"/>
        <v>0.999995792182774-0.00205129215860414i</v>
      </c>
      <c r="H2188" t="str">
        <f t="shared" si="634"/>
        <v>531.762696746654+72.5191170602539i</v>
      </c>
      <c r="I2188" t="str">
        <f t="shared" si="635"/>
        <v>32.0430163683012-156.712568090112i</v>
      </c>
      <c r="K2188" t="str">
        <f t="shared" si="636"/>
        <v>0.00923101085299044-0.00331017953569389i</v>
      </c>
      <c r="L2188" t="str">
        <f t="shared" si="637"/>
        <v>0.00025-0.138296608976675i</v>
      </c>
      <c r="M2188" t="str">
        <f t="shared" si="638"/>
        <v>0.0025-0.0366079259055905i</v>
      </c>
      <c r="N2188">
        <f t="shared" si="639"/>
        <v>107.74221747580933</v>
      </c>
      <c r="O2188">
        <f t="shared" si="640"/>
        <v>19.384475446650466</v>
      </c>
      <c r="P2188" s="3">
        <f t="shared" si="641"/>
        <v>19.384475446650466</v>
      </c>
      <c r="Q2188" s="3">
        <f t="shared" si="642"/>
        <v>-72.257782524190674</v>
      </c>
      <c r="R2188">
        <f t="shared" si="643"/>
        <v>107.74221747580933</v>
      </c>
      <c r="S2188">
        <f t="shared" si="644"/>
        <v>3.4007777136790951</v>
      </c>
      <c r="T2188">
        <f t="shared" si="627"/>
        <v>19.384475446650466</v>
      </c>
    </row>
    <row r="2189" spans="1:20" x14ac:dyDescent="0.25">
      <c r="A2189">
        <f t="shared" si="628"/>
        <v>21448.913886513852</v>
      </c>
      <c r="B2189">
        <f t="shared" si="645"/>
        <v>3413.7006689910759</v>
      </c>
      <c r="C2189" t="str">
        <f t="shared" si="629"/>
        <v>2.83678154183388-8.84431956316497i</v>
      </c>
      <c r="D2189" t="str">
        <f t="shared" si="630"/>
        <v>3.4780484328715-4.67855956202623i</v>
      </c>
      <c r="E2189" t="str">
        <f t="shared" si="631"/>
        <v>162.534896903811+2.69437203019332i</v>
      </c>
      <c r="F2189" t="str">
        <f t="shared" si="632"/>
        <v>2.90989757230724-43.7582508885433i</v>
      </c>
      <c r="G2189" t="str">
        <f t="shared" si="633"/>
        <v>0.999995760142738-0.00205908700283333i</v>
      </c>
      <c r="H2189" t="str">
        <f t="shared" si="634"/>
        <v>532.247301348891+72.7116361436i</v>
      </c>
      <c r="I2189" t="str">
        <f t="shared" si="635"/>
        <v>32.0279798844273-156.253847716795i</v>
      </c>
      <c r="K2189" t="str">
        <f t="shared" si="636"/>
        <v>0.00922201903907344-0.00331893883832929i</v>
      </c>
      <c r="L2189" t="str">
        <f t="shared" si="637"/>
        <v>0.00025-0.137773071305714i</v>
      </c>
      <c r="M2189" t="str">
        <f t="shared" si="638"/>
        <v>0.0025-0.0364693424044536i</v>
      </c>
      <c r="N2189">
        <f t="shared" si="639"/>
        <v>107.78344392312914</v>
      </c>
      <c r="O2189">
        <f t="shared" si="640"/>
        <v>19.358563650060823</v>
      </c>
      <c r="P2189" s="3">
        <f t="shared" si="641"/>
        <v>19.358563650060823</v>
      </c>
      <c r="Q2189" s="3">
        <f t="shared" si="642"/>
        <v>-72.216556076870859</v>
      </c>
      <c r="R2189">
        <f t="shared" si="643"/>
        <v>107.78344392312914</v>
      </c>
      <c r="S2189">
        <f t="shared" si="644"/>
        <v>3.4137006689910758</v>
      </c>
      <c r="T2189">
        <f t="shared" si="627"/>
        <v>19.358563650060823</v>
      </c>
    </row>
    <row r="2190" spans="1:20" x14ac:dyDescent="0.25">
      <c r="A2190">
        <f t="shared" si="628"/>
        <v>21530.419759282606</v>
      </c>
      <c r="B2190">
        <f t="shared" si="645"/>
        <v>3426.6727315332419</v>
      </c>
      <c r="C2190" t="str">
        <f t="shared" si="629"/>
        <v>2.83467886573995-8.8159664231183i</v>
      </c>
      <c r="D2190" t="str">
        <f t="shared" si="630"/>
        <v>3.47804784986863-4.66097212394361i</v>
      </c>
      <c r="E2190" t="str">
        <f t="shared" si="631"/>
        <v>162.535868067862+2.70552116670627i</v>
      </c>
      <c r="F2190" t="str">
        <f t="shared" si="632"/>
        <v>2.90989747836371-43.5926444632674i</v>
      </c>
      <c r="G2190" t="str">
        <f t="shared" si="633"/>
        <v>0.999995727858738-0.00206691146671564i</v>
      </c>
      <c r="H2190" t="str">
        <f t="shared" si="634"/>
        <v>532.735858377883+72.9037512317632i</v>
      </c>
      <c r="I2190" t="str">
        <f t="shared" si="635"/>
        <v>32.0127793770717-155.797481430007i</v>
      </c>
      <c r="K2190" t="str">
        <f t="shared" si="636"/>
        <v>0.00921297974546827-0.00332769667021809i</v>
      </c>
      <c r="L2190" t="str">
        <f t="shared" si="637"/>
        <v>0.00025-0.137251515546637i</v>
      </c>
      <c r="M2190" t="str">
        <f t="shared" si="638"/>
        <v>0.0025-0.0363312835270508i</v>
      </c>
      <c r="N2190">
        <f t="shared" si="639"/>
        <v>107.8246341682059</v>
      </c>
      <c r="O2190">
        <f t="shared" si="640"/>
        <v>19.33267899788806</v>
      </c>
      <c r="P2190" s="3">
        <f t="shared" si="641"/>
        <v>19.33267899788806</v>
      </c>
      <c r="Q2190" s="3">
        <f t="shared" si="642"/>
        <v>-72.175365831794096</v>
      </c>
      <c r="R2190">
        <f t="shared" si="643"/>
        <v>107.8246341682059</v>
      </c>
      <c r="S2190">
        <f t="shared" si="644"/>
        <v>3.4266727315332419</v>
      </c>
      <c r="T2190">
        <f t="shared" si="627"/>
        <v>19.33267899788806</v>
      </c>
    </row>
    <row r="2191" spans="1:20" x14ac:dyDescent="0.25">
      <c r="A2191">
        <f t="shared" si="628"/>
        <v>21612.23535436788</v>
      </c>
      <c r="B2191">
        <f t="shared" si="645"/>
        <v>3439.6940879130684</v>
      </c>
      <c r="C2191" t="str">
        <f t="shared" si="629"/>
        <v>2.83256526157675-8.78772843638259i</v>
      </c>
      <c r="D2191" t="str">
        <f t="shared" si="630"/>
        <v>3.47804726242671-4.64345173546796i</v>
      </c>
      <c r="E2191" t="str">
        <f t="shared" si="631"/>
        <v>162.536852689277+2.71672039453564i</v>
      </c>
      <c r="F2191" t="str">
        <f t="shared" si="632"/>
        <v>2.90989738370485-43.4276651328141i</v>
      </c>
      <c r="G2191" t="str">
        <f t="shared" si="633"/>
        <v>0.999995695328914-0.00207476566279712i</v>
      </c>
      <c r="H2191" t="str">
        <f t="shared" si="634"/>
        <v>533.228401262117+73.095444052824i</v>
      </c>
      <c r="I2191" t="str">
        <f t="shared" si="635"/>
        <v>31.9974127686031-155.343463769634i</v>
      </c>
      <c r="K2191" t="str">
        <f t="shared" si="636"/>
        <v>0.00920389285723126-0.00333645276761538i</v>
      </c>
      <c r="L2191" t="str">
        <f t="shared" si="637"/>
        <v>0.00025-0.136731934196689i</v>
      </c>
      <c r="M2191" t="str">
        <f t="shared" si="638"/>
        <v>0.0025-0.0361937472873589i</v>
      </c>
      <c r="N2191">
        <f t="shared" si="639"/>
        <v>107.86578721801426</v>
      </c>
      <c r="O2191">
        <f t="shared" si="640"/>
        <v>19.306821459032736</v>
      </c>
      <c r="P2191" s="3">
        <f t="shared" si="641"/>
        <v>19.306821459032736</v>
      </c>
      <c r="Q2191" s="3">
        <f t="shared" si="642"/>
        <v>-72.134212781985738</v>
      </c>
      <c r="R2191">
        <f t="shared" si="643"/>
        <v>107.86578721801426</v>
      </c>
      <c r="S2191">
        <f t="shared" si="644"/>
        <v>3.4396940879130686</v>
      </c>
      <c r="T2191">
        <f t="shared" si="627"/>
        <v>19.306821459032736</v>
      </c>
    </row>
    <row r="2192" spans="1:20" x14ac:dyDescent="0.25">
      <c r="A2192">
        <f t="shared" si="628"/>
        <v>21694.361848714478</v>
      </c>
      <c r="B2192">
        <f t="shared" si="645"/>
        <v>3452.764925447138</v>
      </c>
      <c r="C2192" t="str">
        <f t="shared" si="629"/>
        <v>2.8304407052062-8.75960510584229i</v>
      </c>
      <c r="D2192" t="str">
        <f t="shared" si="630"/>
        <v>3.47804667051196-4.62599814456216i</v>
      </c>
      <c r="E2192" t="str">
        <f t="shared" si="631"/>
        <v>162.537850940481+2.72796995076278i</v>
      </c>
      <c r="F2192" t="str">
        <f t="shared" si="632"/>
        <v>2.90989728832523-43.2633105239005i</v>
      </c>
      <c r="G2192" t="str">
        <f t="shared" si="633"/>
        <v>0.999995662551397-0.00208264970405136i</v>
      </c>
      <c r="H2192" t="str">
        <f t="shared" si="634"/>
        <v>533.724963716499+73.28669599736i</v>
      </c>
      <c r="I2192" t="str">
        <f t="shared" si="635"/>
        <v>31.9818779513057-154.891789318956i</v>
      </c>
      <c r="K2192" t="str">
        <f t="shared" si="636"/>
        <v>0.00919475826095771-0.00334520686478876i</v>
      </c>
      <c r="L2192" t="str">
        <f t="shared" si="637"/>
        <v>0.00025-0.136214319781519i</v>
      </c>
      <c r="M2192" t="str">
        <f t="shared" si="638"/>
        <v>0.0025-0.0360567317068727i</v>
      </c>
      <c r="N2192">
        <f t="shared" si="639"/>
        <v>107.90690207946054</v>
      </c>
      <c r="O2192">
        <f t="shared" si="640"/>
        <v>19.28099100087611</v>
      </c>
      <c r="P2192" s="3">
        <f t="shared" si="641"/>
        <v>19.28099100087611</v>
      </c>
      <c r="Q2192" s="3">
        <f t="shared" si="642"/>
        <v>-72.093097920539464</v>
      </c>
      <c r="R2192">
        <f t="shared" si="643"/>
        <v>107.90690207946054</v>
      </c>
      <c r="S2192">
        <f t="shared" si="644"/>
        <v>3.4527649254471382</v>
      </c>
      <c r="T2192">
        <f t="shared" si="627"/>
        <v>19.28099100087611</v>
      </c>
    </row>
    <row r="2193" spans="1:20" x14ac:dyDescent="0.25">
      <c r="A2193">
        <f t="shared" si="628"/>
        <v>21776.800423739594</v>
      </c>
      <c r="B2193">
        <f t="shared" si="645"/>
        <v>3465.8854321638373</v>
      </c>
      <c r="C2193" t="str">
        <f t="shared" si="629"/>
        <v>2.82830517287276-8.73159593559732i</v>
      </c>
      <c r="D2193" t="str">
        <f t="shared" si="630"/>
        <v>3.47804607409031-4.60861110014995i</v>
      </c>
      <c r="E2193" t="str">
        <f t="shared" si="631"/>
        <v>162.538862995873+2.7392700733252i</v>
      </c>
      <c r="F2193" t="str">
        <f t="shared" si="632"/>
        <v>2.90989719221935-43.0995782722303i</v>
      </c>
      <c r="G2193" t="str">
        <f t="shared" si="633"/>
        <v>0.999995629524299-0.0020905637038812i</v>
      </c>
      <c r="H2193" t="str">
        <f t="shared" si="634"/>
        <v>534.225579744464+73.4774881125104i</v>
      </c>
      <c r="I2193" t="str">
        <f t="shared" si="635"/>
        <v>31.9661727868953-154.442452704585i</v>
      </c>
      <c r="K2193" t="str">
        <f t="shared" si="636"/>
        <v>0.00918557584480824-0.00335395869402264i</v>
      </c>
      <c r="L2193" t="str">
        <f t="shared" si="637"/>
        <v>0.00025-0.13569866485507i</v>
      </c>
      <c r="M2193" t="str">
        <f t="shared" si="638"/>
        <v>0.0025-0.0359202348145773i</v>
      </c>
      <c r="N2193">
        <f t="shared" si="639"/>
        <v>107.94797775949512</v>
      </c>
      <c r="O2193">
        <f t="shared" si="640"/>
        <v>19.255187589275227</v>
      </c>
      <c r="P2193" s="3">
        <f t="shared" si="641"/>
        <v>19.255187589275227</v>
      </c>
      <c r="Q2193" s="3">
        <f t="shared" si="642"/>
        <v>-72.052022240504883</v>
      </c>
      <c r="R2193">
        <f t="shared" si="643"/>
        <v>107.94797775949512</v>
      </c>
      <c r="S2193">
        <f t="shared" si="644"/>
        <v>3.4658854321638373</v>
      </c>
      <c r="T2193">
        <f t="shared" si="627"/>
        <v>19.255187589275227</v>
      </c>
    </row>
    <row r="2194" spans="1:20" x14ac:dyDescent="0.25">
      <c r="A2194">
        <f t="shared" si="628"/>
        <v>21859.552265349805</v>
      </c>
      <c r="B2194">
        <f t="shared" si="645"/>
        <v>3479.0557968060598</v>
      </c>
      <c r="C2194" t="str">
        <f t="shared" si="629"/>
        <v>2.82615864120944-8.70370043095841i</v>
      </c>
      <c r="D2194" t="str">
        <f t="shared" si="630"/>
        <v>3.47804547312744-4.59129035211237i</v>
      </c>
      <c r="E2194" t="str">
        <f t="shared" si="631"/>
        <v>162.539889031845+2.75062100101197i</v>
      </c>
      <c r="F2194" t="str">
        <f t="shared" si="632"/>
        <v>2.90989709538169-42.9364660224601i</v>
      </c>
      <c r="G2194" t="str">
        <f t="shared" si="633"/>
        <v>0.999995596245721-0.00209850777612028i</v>
      </c>
      <c r="H2194" t="str">
        <f t="shared" si="634"/>
        <v>534.730283640089+73.6678010959429i</v>
      </c>
      <c r="I2194" t="str">
        <f t="shared" si="635"/>
        <v>31.9502951060316-153.995448596413i</v>
      </c>
      <c r="K2194" t="str">
        <f t="shared" si="636"/>
        <v>0.00917634549853503-0.00336270798562291i</v>
      </c>
      <c r="L2194" t="str">
        <f t="shared" si="637"/>
        <v>0.00025-0.135184961999472i</v>
      </c>
      <c r="M2194" t="str">
        <f t="shared" si="638"/>
        <v>0.0025-0.035784254646919i</v>
      </c>
      <c r="N2194">
        <f t="shared" si="639"/>
        <v>107.9890132652245</v>
      </c>
      <c r="O2194">
        <f t="shared" si="640"/>
        <v>19.229411188558053</v>
      </c>
      <c r="P2194" s="3">
        <f t="shared" si="641"/>
        <v>19.229411188558053</v>
      </c>
      <c r="Q2194" s="3">
        <f t="shared" si="642"/>
        <v>-72.0109867347755</v>
      </c>
      <c r="R2194">
        <f t="shared" si="643"/>
        <v>107.9890132652245</v>
      </c>
      <c r="S2194">
        <f t="shared" si="644"/>
        <v>3.4790557968060596</v>
      </c>
      <c r="T2194">
        <f t="shared" si="627"/>
        <v>19.229411188558053</v>
      </c>
    </row>
    <row r="2195" spans="1:20" x14ac:dyDescent="0.25">
      <c r="A2195">
        <f t="shared" si="628"/>
        <v>21942.618563958131</v>
      </c>
      <c r="B2195">
        <f t="shared" si="645"/>
        <v>3492.2762088339227</v>
      </c>
      <c r="C2195" t="str">
        <f t="shared" si="629"/>
        <v>2.82400108724386-8.67591809844187i</v>
      </c>
      <c r="D2195" t="str">
        <f t="shared" si="630"/>
        <v>3.4780448675888-4.57403565128416i</v>
      </c>
      <c r="E2195" t="str">
        <f t="shared" si="631"/>
        <v>162.540929226792+2.76202297346142i</v>
      </c>
      <c r="F2195" t="str">
        <f t="shared" si="632"/>
        <v>2.90989699780667-42.7739714281654i</v>
      </c>
      <c r="G2195" t="str">
        <f t="shared" si="633"/>
        <v>0.999995562713746-0.00210648203503473i</v>
      </c>
      <c r="H2195" t="str">
        <f t="shared" si="634"/>
        <v>535.239109990208+73.857615289704i</v>
      </c>
      <c r="I2195" t="str">
        <f t="shared" si="635"/>
        <v>31.9342427078195-153.55077170756i</v>
      </c>
      <c r="K2195" t="str">
        <f t="shared" si="636"/>
        <v>0.00916706711350822-0.00337145446792191i</v>
      </c>
      <c r="L2195" t="str">
        <f t="shared" si="637"/>
        <v>0.00025-0.134673203824937i</v>
      </c>
      <c r="M2195" t="str">
        <f t="shared" si="638"/>
        <v>0.0025-0.0356487892477775i</v>
      </c>
      <c r="N2195">
        <f t="shared" si="639"/>
        <v>108.03000760402588</v>
      </c>
      <c r="O2195">
        <f t="shared" si="640"/>
        <v>19.203661761518184</v>
      </c>
      <c r="P2195" s="3">
        <f t="shared" si="641"/>
        <v>19.203661761518184</v>
      </c>
      <c r="Q2195" s="3">
        <f t="shared" si="642"/>
        <v>-71.969992395974117</v>
      </c>
      <c r="R2195">
        <f t="shared" si="643"/>
        <v>108.03000760402588</v>
      </c>
      <c r="S2195">
        <f t="shared" si="644"/>
        <v>3.4922762088339225</v>
      </c>
      <c r="T2195">
        <f t="shared" si="627"/>
        <v>19.203661761518184</v>
      </c>
    </row>
    <row r="2196" spans="1:20" x14ac:dyDescent="0.25">
      <c r="A2196">
        <f t="shared" si="628"/>
        <v>22026.000514501175</v>
      </c>
      <c r="B2196">
        <f t="shared" si="645"/>
        <v>3505.5468584274918</v>
      </c>
      <c r="C2196" t="str">
        <f t="shared" si="629"/>
        <v>2.82183248840443-8.64824844576554i</v>
      </c>
      <c r="D2196" t="str">
        <f t="shared" si="630"/>
        <v>3.47804425743952-4.55684674945012i</v>
      </c>
      <c r="E2196" t="str">
        <f t="shared" si="631"/>
        <v>162.541983761143+2.77347623115459i</v>
      </c>
      <c r="F2196" t="str">
        <f t="shared" si="632"/>
        <v>2.90989689948867-42.6120921518066i</v>
      </c>
      <c r="G2196" t="str">
        <f t="shared" si="633"/>
        <v>0.999995528926448-0.00211448659532475i</v>
      </c>
      <c r="H2196" t="str">
        <f t="shared" si="634"/>
        <v>535.75209367652+74.0469106739539i</v>
      </c>
      <c r="I2196" t="str">
        <f t="shared" si="635"/>
        <v>31.9180133593015-153.108416794307i</v>
      </c>
      <c r="K2196" t="str">
        <f t="shared" si="636"/>
        <v>0.00915774058274249-0.00338019786728366i</v>
      </c>
      <c r="L2196" t="str">
        <f t="shared" si="637"/>
        <v>0.00025-0.134163382969652i</v>
      </c>
      <c r="M2196" t="str">
        <f t="shared" si="638"/>
        <v>0.0025-0.0355138366684374i</v>
      </c>
      <c r="N2196">
        <f t="shared" si="639"/>
        <v>108.07095978366115</v>
      </c>
      <c r="O2196">
        <f t="shared" si="640"/>
        <v>19.177939269410761</v>
      </c>
      <c r="P2196" s="3">
        <f t="shared" si="641"/>
        <v>19.177939269410761</v>
      </c>
      <c r="Q2196" s="3">
        <f t="shared" si="642"/>
        <v>-71.929040216338848</v>
      </c>
      <c r="R2196">
        <f t="shared" si="643"/>
        <v>108.07095978366115</v>
      </c>
      <c r="S2196">
        <f t="shared" si="644"/>
        <v>3.5055468584274916</v>
      </c>
      <c r="T2196">
        <f t="shared" si="627"/>
        <v>19.177939269410761</v>
      </c>
    </row>
    <row r="2197" spans="1:20" x14ac:dyDescent="0.25">
      <c r="A2197">
        <f t="shared" si="628"/>
        <v>22109.699316456281</v>
      </c>
      <c r="B2197">
        <f t="shared" si="645"/>
        <v>3518.8679364895165</v>
      </c>
      <c r="C2197" t="str">
        <f t="shared" si="629"/>
        <v>2.8196528225264-8.62069098184371i</v>
      </c>
      <c r="D2197" t="str">
        <f t="shared" si="630"/>
        <v>3.47804364264452-4.53972339934167i</v>
      </c>
      <c r="E2197" t="str">
        <f t="shared" si="631"/>
        <v>162.543052817365+2.78498101541357i</v>
      </c>
      <c r="F2197" t="str">
        <f t="shared" si="632"/>
        <v>2.90989680042204-42.4508258646963i</v>
      </c>
      <c r="G2197" t="str">
        <f t="shared" si="633"/>
        <v>0.99999549488188-0.00212252157212633i</v>
      </c>
      <c r="H2197" t="str">
        <f t="shared" si="634"/>
        <v>536.269269877698+74.2356668605943i</v>
      </c>
      <c r="I2197" t="str">
        <f t="shared" si="635"/>
        <v>31.901604794944-152.66837865605i</v>
      </c>
      <c r="K2197" t="str">
        <f t="shared" si="636"/>
        <v>0.0091483658009236-0.00338893790810954i</v>
      </c>
      <c r="L2197" t="str">
        <f t="shared" si="637"/>
        <v>0.00025-0.133655492099674i</v>
      </c>
      <c r="M2197" t="str">
        <f t="shared" si="638"/>
        <v>0.0025-0.0353793949675607i</v>
      </c>
      <c r="N2197">
        <f t="shared" si="639"/>
        <v>108.11186881239294</v>
      </c>
      <c r="O2197">
        <f t="shared" si="640"/>
        <v>19.15224367194751</v>
      </c>
      <c r="P2197" s="3">
        <f t="shared" si="641"/>
        <v>19.15224367194751</v>
      </c>
      <c r="Q2197" s="3">
        <f t="shared" si="642"/>
        <v>-71.888131187607058</v>
      </c>
      <c r="R2197">
        <f t="shared" si="643"/>
        <v>108.11186881239294</v>
      </c>
      <c r="S2197">
        <f t="shared" si="644"/>
        <v>3.5188679364895163</v>
      </c>
      <c r="T2197">
        <f t="shared" si="627"/>
        <v>19.15224367194751</v>
      </c>
    </row>
    <row r="2198" spans="1:20" x14ac:dyDescent="0.25">
      <c r="A2198">
        <f t="shared" si="628"/>
        <v>22193.716173858815</v>
      </c>
      <c r="B2198">
        <f t="shared" si="645"/>
        <v>3532.2396346481769</v>
      </c>
      <c r="C2198" t="str">
        <f t="shared" si="629"/>
        <v>2.81746206785812-8.59324521678308i</v>
      </c>
      <c r="D2198" t="str">
        <f t="shared" si="630"/>
        <v>3.47804302316843-4.52266535463313i</v>
      </c>
      <c r="E2198" t="str">
        <f t="shared" si="631"/>
        <v>162.544136579994+2.79653756839459i</v>
      </c>
      <c r="F2198" t="str">
        <f t="shared" si="632"/>
        <v>2.9098967006011-42.2901702469647i</v>
      </c>
      <c r="G2198" t="str">
        <f t="shared" si="633"/>
        <v>0.999995460578084-0.00213058708101286i</v>
      </c>
      <c r="H2198" t="str">
        <f t="shared" si="634"/>
        <v>536.790674071484+74.4238630867726i</v>
      </c>
      <c r="I2198" t="str">
        <f t="shared" si="635"/>
        <v>31.8850147161119-152.230652135227i</v>
      </c>
      <c r="K2198" t="str">
        <f t="shared" si="636"/>
        <v>0.00913894266443517-0.00339767431284421i</v>
      </c>
      <c r="L2198" t="str">
        <f t="shared" si="637"/>
        <v>0.00025-0.13314952390882i</v>
      </c>
      <c r="M2198" t="str">
        <f t="shared" si="638"/>
        <v>0.0025-0.0352454622111583i</v>
      </c>
      <c r="N2198">
        <f t="shared" si="639"/>
        <v>108.15273369910096</v>
      </c>
      <c r="O2198">
        <f t="shared" si="640"/>
        <v>19.126574927292946</v>
      </c>
      <c r="P2198" s="3">
        <f t="shared" si="641"/>
        <v>19.126574927292946</v>
      </c>
      <c r="Q2198" s="3">
        <f t="shared" si="642"/>
        <v>-71.847266300899037</v>
      </c>
      <c r="R2198">
        <f t="shared" si="643"/>
        <v>108.15273369910096</v>
      </c>
      <c r="S2198">
        <f t="shared" si="644"/>
        <v>3.5322396346481768</v>
      </c>
      <c r="T2198">
        <f t="shared" si="627"/>
        <v>19.126574927292946</v>
      </c>
    </row>
    <row r="2199" spans="1:20" x14ac:dyDescent="0.25">
      <c r="A2199">
        <f t="shared" si="628"/>
        <v>22278.052295319478</v>
      </c>
      <c r="B2199">
        <f t="shared" si="645"/>
        <v>3545.6621452598401</v>
      </c>
      <c r="C2199" t="str">
        <f t="shared" si="629"/>
        <v>2.81526020306708-8.56591066187842i</v>
      </c>
      <c r="D2199" t="str">
        <f t="shared" si="630"/>
        <v>3.47804239897558-4.50567236993827i</v>
      </c>
      <c r="E2199" t="str">
        <f t="shared" si="631"/>
        <v>162.54523523565+2.80814613308509i</v>
      </c>
      <c r="F2199" t="str">
        <f t="shared" si="632"/>
        <v>2.90989660002006-42.1301229875265i</v>
      </c>
      <c r="G2199" t="str">
        <f t="shared" si="633"/>
        <v>0.999995426013086-0.00213868323799678i</v>
      </c>
      <c r="H2199" t="str">
        <f t="shared" si="634"/>
        <v>537.316342036788+74.6114782082747i</v>
      </c>
      <c r="I2199" t="str">
        <f t="shared" si="635"/>
        <v>31.8682407905364-151.795232117257i</v>
      </c>
      <c r="K2199" t="str">
        <f t="shared" si="636"/>
        <v>0.00912947107138542-0.00340640680198196i</v>
      </c>
      <c r="L2199" t="str">
        <f t="shared" si="637"/>
        <v>0.00025-0.13264547111857i</v>
      </c>
      <c r="M2199" t="str">
        <f t="shared" si="638"/>
        <v>0.0025-0.0351120364725626i</v>
      </c>
      <c r="N2199">
        <f t="shared" si="639"/>
        <v>108.19355345339855</v>
      </c>
      <c r="O2199">
        <f t="shared" si="640"/>
        <v>19.100932992060272</v>
      </c>
      <c r="P2199" s="3">
        <f t="shared" si="641"/>
        <v>19.100932992060272</v>
      </c>
      <c r="Q2199" s="3">
        <f t="shared" si="642"/>
        <v>-71.80644654660145</v>
      </c>
      <c r="R2199">
        <f t="shared" si="643"/>
        <v>108.19355345339855</v>
      </c>
      <c r="S2199">
        <f t="shared" si="644"/>
        <v>3.5456621452598402</v>
      </c>
      <c r="T2199">
        <f t="shared" si="627"/>
        <v>19.100932992060272</v>
      </c>
    </row>
    <row r="2200" spans="1:20" x14ac:dyDescent="0.25">
      <c r="A2200">
        <f t="shared" si="628"/>
        <v>22362.708894041694</v>
      </c>
      <c r="B2200">
        <f t="shared" si="645"/>
        <v>3559.1356614118276</v>
      </c>
      <c r="C2200" t="str">
        <f t="shared" si="629"/>
        <v>2.81304720724623-8.53868682960819i</v>
      </c>
      <c r="D2200" t="str">
        <f t="shared" si="630"/>
        <v>3.47804177003008-4.4887442008068i</v>
      </c>
      <c r="E2200" t="str">
        <f t="shared" si="631"/>
        <v>162.546348973053+2.81980695329836i</v>
      </c>
      <c r="F2200" t="str">
        <f t="shared" si="632"/>
        <v>2.90989649867317-41.9706817840485i</v>
      </c>
      <c r="G2200" t="str">
        <f t="shared" si="633"/>
        <v>0.999995391184898-0.00214681015953131i</v>
      </c>
      <c r="H2200" t="str">
        <f t="shared" si="634"/>
        <v>537.846309855778+74.7984906927866i</v>
      </c>
      <c r="I2200" t="str">
        <f t="shared" si="635"/>
        <v>31.8512806517725-151.36211353048i</v>
      </c>
      <c r="K2200" t="str">
        <f t="shared" si="636"/>
        <v>0.00911995092163408-0.0034151350940733i</v>
      </c>
      <c r="L2200" t="str">
        <f t="shared" si="637"/>
        <v>0.00025-0.132143326477953i</v>
      </c>
      <c r="M2200" t="str">
        <f t="shared" si="638"/>
        <v>0.0025-0.0349791158323994i</v>
      </c>
      <c r="N2200">
        <f t="shared" si="639"/>
        <v>108.23432708575184</v>
      </c>
      <c r="O2200">
        <f t="shared" si="640"/>
        <v>19.075317821307497</v>
      </c>
      <c r="P2200" s="3">
        <f t="shared" si="641"/>
        <v>19.075317821307497</v>
      </c>
      <c r="Q2200" s="3">
        <f t="shared" si="642"/>
        <v>-71.765672914248157</v>
      </c>
      <c r="R2200">
        <f t="shared" si="643"/>
        <v>108.23432708575184</v>
      </c>
      <c r="S2200">
        <f t="shared" si="644"/>
        <v>3.5591356614118275</v>
      </c>
      <c r="T2200">
        <f t="shared" si="627"/>
        <v>19.075317821307497</v>
      </c>
    </row>
    <row r="2201" spans="1:20" x14ac:dyDescent="0.25">
      <c r="A2201">
        <f t="shared" si="628"/>
        <v>22447.687187839056</v>
      </c>
      <c r="B2201">
        <f t="shared" si="645"/>
        <v>3572.6603769251928</v>
      </c>
      <c r="C2201" t="str">
        <f t="shared" si="629"/>
        <v>2.81082305992006-8.51157323363048i</v>
      </c>
      <c r="D2201" t="str">
        <f t="shared" si="630"/>
        <v>3.47804113629575-4.47188060372078i</v>
      </c>
      <c r="E2201" t="str">
        <f t="shared" si="631"/>
        <v>162.547477983044+2.83152027366851i</v>
      </c>
      <c r="F2201" t="str">
        <f t="shared" si="632"/>
        <v>2.90989639655458-41.8118443429151i</v>
      </c>
      <c r="G2201" t="str">
        <f t="shared" si="633"/>
        <v>0.999995356091515-0.00215496796251207i</v>
      </c>
      <c r="H2201" t="str">
        <f t="shared" si="634"/>
        <v>538.380613915957+74.9848786130406i</v>
      </c>
      <c r="I2201" t="str">
        <f t="shared" si="635"/>
        <v>31.8341318986472-150.931291346082i</v>
      </c>
      <c r="K2201" t="str">
        <f t="shared" si="636"/>
        <v>0.00911038211681939-0.00342385890573199i</v>
      </c>
      <c r="L2201" t="str">
        <f t="shared" si="637"/>
        <v>0.00025-0.131643082763452i</v>
      </c>
      <c r="M2201" t="str">
        <f t="shared" si="638"/>
        <v>0.0025-0.0348466983785608i</v>
      </c>
      <c r="N2201">
        <f t="shared" si="639"/>
        <v>108.27505360759784</v>
      </c>
      <c r="O2201">
        <f t="shared" si="640"/>
        <v>19.04972936853386</v>
      </c>
      <c r="P2201" s="3">
        <f t="shared" si="641"/>
        <v>19.04972936853386</v>
      </c>
      <c r="Q2201" s="3">
        <f t="shared" si="642"/>
        <v>-71.72494639240216</v>
      </c>
      <c r="R2201">
        <f t="shared" si="643"/>
        <v>108.27505360759784</v>
      </c>
      <c r="S2201">
        <f t="shared" si="644"/>
        <v>3.5726603769251928</v>
      </c>
      <c r="T2201">
        <f t="shared" si="627"/>
        <v>19.04972936853386</v>
      </c>
    </row>
    <row r="2202" spans="1:20" x14ac:dyDescent="0.25">
      <c r="A2202">
        <f t="shared" si="628"/>
        <v>22532.98839915284</v>
      </c>
      <c r="B2202">
        <f t="shared" si="645"/>
        <v>3586.2364863575085</v>
      </c>
      <c r="C2202" t="str">
        <f t="shared" si="629"/>
        <v>2.8085877410509-8.4845693887793i</v>
      </c>
      <c r="D2202" t="str">
        <f t="shared" si="630"/>
        <v>3.47804049773613-4.4550813360912i</v>
      </c>
      <c r="E2202" t="str">
        <f t="shared" si="631"/>
        <v>162.548622458608+2.84328633964517i</v>
      </c>
      <c r="F2202" t="str">
        <f t="shared" si="632"/>
        <v>2.90989629365844-41.6536083791967i</v>
      </c>
      <c r="G2202" t="str">
        <f t="shared" si="633"/>
        <v>0.999995320730918-0.00216315676427874i</v>
      </c>
      <c r="H2202" t="str">
        <f t="shared" si="634"/>
        <v>538.919290912239+75.1706196398328i</v>
      </c>
      <c r="I2202" t="str">
        <f t="shared" si="635"/>
        <v>31.8167920946993-150.502760578029i</v>
      </c>
      <c r="K2202" t="str">
        <f t="shared" si="636"/>
        <v>0.00910076456038508-0.00343257795164233i</v>
      </c>
      <c r="L2202" t="str">
        <f t="shared" si="637"/>
        <v>0.00025-0.131144732778893i</v>
      </c>
      <c r="M2202" t="str">
        <f t="shared" si="638"/>
        <v>0.0025-0.0347147822061774i</v>
      </c>
      <c r="N2202">
        <f t="shared" si="639"/>
        <v>108.31573203146402</v>
      </c>
      <c r="O2202">
        <f t="shared" si="640"/>
        <v>19.024167585676775</v>
      </c>
      <c r="P2202" s="3">
        <f t="shared" si="641"/>
        <v>19.024167585676775</v>
      </c>
      <c r="Q2202" s="3">
        <f t="shared" si="642"/>
        <v>-71.684267968535977</v>
      </c>
      <c r="R2202">
        <f t="shared" si="643"/>
        <v>108.31573203146402</v>
      </c>
      <c r="S2202">
        <f t="shared" si="644"/>
        <v>3.5862364863575085</v>
      </c>
      <c r="T2202">
        <f t="shared" si="627"/>
        <v>19.024167585676775</v>
      </c>
    </row>
    <row r="2203" spans="1:20" x14ac:dyDescent="0.25">
      <c r="A2203">
        <f t="shared" si="628"/>
        <v>22618.613755069622</v>
      </c>
      <c r="B2203">
        <f t="shared" si="645"/>
        <v>3599.864185005667</v>
      </c>
      <c r="C2203" t="str">
        <f t="shared" si="629"/>
        <v>2.806341231045-8.45767481106022i</v>
      </c>
      <c r="D2203" t="str">
        <f t="shared" si="630"/>
        <v>3.47803985431446-4.43834615625436i</v>
      </c>
      <c r="E2203" t="str">
        <f t="shared" si="631"/>
        <v>162.549782594888+2.85510539748908i</v>
      </c>
      <c r="F2203" t="str">
        <f t="shared" si="632"/>
        <v>2.9098961899788-41.4959716166153i</v>
      </c>
      <c r="G2203" t="str">
        <f t="shared" si="633"/>
        <v>0.999995285101072-0.00217137668261682i</v>
      </c>
      <c r="H2203" t="str">
        <f t="shared" si="634"/>
        <v>539.462377849012+75.355691034918i</v>
      </c>
      <c r="I2203" t="str">
        <f t="shared" si="635"/>
        <v>31.7992587676098-150.076516282991i</v>
      </c>
      <c r="K2203" t="str">
        <f t="shared" si="636"/>
        <v>0.00909109815760749-0.00344129194456701i</v>
      </c>
      <c r="L2203" t="str">
        <f t="shared" si="637"/>
        <v>0.00025-0.130648269355342i</v>
      </c>
      <c r="M2203" t="str">
        <f t="shared" si="638"/>
        <v>0.0025-0.0345833654175906i</v>
      </c>
      <c r="N2203">
        <f t="shared" si="639"/>
        <v>108.35636137108887</v>
      </c>
      <c r="O2203">
        <f t="shared" si="640"/>
        <v>18.998632423108219</v>
      </c>
      <c r="P2203" s="3">
        <f t="shared" si="641"/>
        <v>18.998632423108219</v>
      </c>
      <c r="Q2203" s="3">
        <f t="shared" si="642"/>
        <v>-71.643638628911134</v>
      </c>
      <c r="R2203">
        <f t="shared" si="643"/>
        <v>108.35636137108887</v>
      </c>
      <c r="S2203">
        <f t="shared" si="644"/>
        <v>3.599864185005667</v>
      </c>
      <c r="T2203">
        <f t="shared" si="627"/>
        <v>18.998632423108219</v>
      </c>
    </row>
    <row r="2204" spans="1:20" x14ac:dyDescent="0.25">
      <c r="A2204">
        <f t="shared" si="628"/>
        <v>22704.564487338888</v>
      </c>
      <c r="B2204">
        <f t="shared" si="645"/>
        <v>3613.5436689086887</v>
      </c>
      <c r="C2204" t="str">
        <f t="shared" si="629"/>
        <v>2.80408351075896-8.43088901764687i</v>
      </c>
      <c r="D2204" t="str">
        <f t="shared" si="630"/>
        <v>3.47803920599374-4.42167482346856i</v>
      </c>
      <c r="E2204" t="str">
        <f t="shared" si="631"/>
        <v>162.550958589204+2.86697769426649i</v>
      </c>
      <c r="F2204" t="str">
        <f t="shared" si="632"/>
        <v>2.9098960855097-41.3389317875134i</v>
      </c>
      <c r="G2204" t="str">
        <f t="shared" si="633"/>
        <v>0.999995249199928-0.00217962783575926i</v>
      </c>
      <c r="H2204" t="str">
        <f t="shared" si="634"/>
        <v>540.009912042189+75.5400696437574i</v>
      </c>
      <c r="I2204" t="str">
        <f t="shared" si="635"/>
        <v>31.7815294086193-149.652553560273i</v>
      </c>
      <c r="K2204" t="str">
        <f t="shared" si="636"/>
        <v>0.00908138281562284-0.00345000059535494i</v>
      </c>
      <c r="L2204" t="str">
        <f t="shared" si="637"/>
        <v>0.00025-0.130153685351008i</v>
      </c>
      <c r="M2204" t="str">
        <f t="shared" si="638"/>
        <v>0.0025-0.0344524461223258i</v>
      </c>
      <c r="N2204">
        <f t="shared" si="639"/>
        <v>108.39694064154355</v>
      </c>
      <c r="O2204">
        <f t="shared" si="640"/>
        <v>18.97312382963214</v>
      </c>
      <c r="P2204" s="3">
        <f t="shared" si="641"/>
        <v>18.97312382963214</v>
      </c>
      <c r="Q2204" s="3">
        <f t="shared" si="642"/>
        <v>-71.603059358456449</v>
      </c>
      <c r="R2204">
        <f t="shared" si="643"/>
        <v>108.39694064154355</v>
      </c>
      <c r="S2204">
        <f t="shared" si="644"/>
        <v>3.6135436689086888</v>
      </c>
      <c r="T2204">
        <f t="shared" si="627"/>
        <v>18.97312382963214</v>
      </c>
    </row>
    <row r="2205" spans="1:20" x14ac:dyDescent="0.25">
      <c r="A2205">
        <f t="shared" si="628"/>
        <v>22790.841832390775</v>
      </c>
      <c r="B2205">
        <f t="shared" si="645"/>
        <v>3627.2751348505417</v>
      </c>
      <c r="C2205" t="str">
        <f t="shared" si="629"/>
        <v>2.80181456150583-8.40421152687731i</v>
      </c>
      <c r="D2205" t="str">
        <f t="shared" si="630"/>
        <v>3.47803855273666-4.40506709791052i</v>
      </c>
      <c r="E2205" t="str">
        <f t="shared" si="631"/>
        <v>162.552150641078+2.87890347784261i</v>
      </c>
      <c r="F2205" t="str">
        <f t="shared" si="632"/>
        <v>2.90989598024513-41.1824866328204i</v>
      </c>
      <c r="G2205" t="str">
        <f t="shared" si="633"/>
        <v>0.999995213025419-0.00218791034238818i</v>
      </c>
      <c r="H2205" t="str">
        <f t="shared" si="634"/>
        <v>540.561931121248+75.7237318881543i</v>
      </c>
      <c r="I2205" t="str">
        <f t="shared" si="635"/>
        <v>31.7636014719402-149.230867551729i</v>
      </c>
      <c r="K2205" t="str">
        <f t="shared" si="636"/>
        <v>0.0090716184434544-0.00345870361294983i</v>
      </c>
      <c r="L2205" t="str">
        <f t="shared" si="637"/>
        <v>0.00025-0.129660973651134i</v>
      </c>
      <c r="M2205" t="str">
        <f t="shared" si="638"/>
        <v>0.0025-0.0343220224370649i</v>
      </c>
      <c r="N2205">
        <f t="shared" si="639"/>
        <v>108.43746885935298</v>
      </c>
      <c r="O2205">
        <f t="shared" si="640"/>
        <v>18.947641752481768</v>
      </c>
      <c r="P2205" s="3">
        <f t="shared" si="641"/>
        <v>18.947641752481768</v>
      </c>
      <c r="Q2205" s="3">
        <f t="shared" si="642"/>
        <v>-71.562531140647025</v>
      </c>
      <c r="R2205">
        <f t="shared" si="643"/>
        <v>108.43746885935298</v>
      </c>
      <c r="S2205">
        <f t="shared" si="644"/>
        <v>3.6272751348505419</v>
      </c>
      <c r="T2205">
        <f t="shared" si="627"/>
        <v>18.947641752481768</v>
      </c>
    </row>
    <row r="2206" spans="1:20" x14ac:dyDescent="0.25">
      <c r="A2206">
        <f t="shared" si="628"/>
        <v>22877.447031353862</v>
      </c>
      <c r="B2206">
        <f t="shared" si="645"/>
        <v>3641.0587803629737</v>
      </c>
      <c r="C2206" t="str">
        <f t="shared" si="629"/>
        <v>2.79953436506137-8.37764185825035i</v>
      </c>
      <c r="D2206" t="str">
        <f t="shared" si="630"/>
        <v>3.47803789450564-4.38852274067198i</v>
      </c>
      <c r="E2206" t="str">
        <f t="shared" si="631"/>
        <v>162.553358952248+2.89088299687749i</v>
      </c>
      <c r="F2206" t="str">
        <f t="shared" si="632"/>
        <v>2.90989587417905-41.02663390202i</v>
      </c>
      <c r="G2206" t="str">
        <f t="shared" si="633"/>
        <v>0.999995176575464-0.00219622432163659i</v>
      </c>
      <c r="H2206" t="str">
        <f t="shared" si="634"/>
        <v>541.118473031259+75.906653758743i</v>
      </c>
      <c r="I2206" t="str">
        <f t="shared" si="635"/>
        <v>31.7454723741561-148.811453441686i</v>
      </c>
      <c r="K2206" t="str">
        <f t="shared" si="636"/>
        <v>0.00906180495203983-0.00346740070439897i</v>
      </c>
      <c r="L2206" t="str">
        <f t="shared" si="637"/>
        <v>0.00025-0.129170127167896i</v>
      </c>
      <c r="M2206" t="str">
        <f t="shared" si="638"/>
        <v>0.0025-0.0341920924856195i</v>
      </c>
      <c r="N2206">
        <f t="shared" si="639"/>
        <v>108.47794504261854</v>
      </c>
      <c r="O2206">
        <f t="shared" si="640"/>
        <v>18.922186137317059</v>
      </c>
      <c r="P2206" s="3">
        <f t="shared" si="641"/>
        <v>18.922186137317059</v>
      </c>
      <c r="Q2206" s="3">
        <f t="shared" si="642"/>
        <v>-71.522054957381457</v>
      </c>
      <c r="R2206">
        <f t="shared" si="643"/>
        <v>108.47794504261854</v>
      </c>
      <c r="S2206">
        <f t="shared" si="644"/>
        <v>3.6410587803629739</v>
      </c>
      <c r="T2206">
        <f t="shared" si="627"/>
        <v>18.922186137317059</v>
      </c>
    </row>
    <row r="2207" spans="1:20" x14ac:dyDescent="0.25">
      <c r="A2207">
        <f t="shared" si="628"/>
        <v>22964.381330073007</v>
      </c>
      <c r="B2207">
        <f t="shared" si="645"/>
        <v>3654.8948037283531</v>
      </c>
      <c r="C2207" t="str">
        <f t="shared" si="629"/>
        <v>2.79724290367043-8.35117953242219i</v>
      </c>
      <c r="D2207" t="str">
        <f t="shared" si="630"/>
        <v>3.47803723126282-4.37204151375624i</v>
      </c>
      <c r="E2207" t="str">
        <f t="shared" si="631"/>
        <v>162.554583726692+2.9029165008189i</v>
      </c>
      <c r="F2207" t="str">
        <f t="shared" si="632"/>
        <v>2.90989576730534-40.8713713531184i</v>
      </c>
      <c r="G2207" t="str">
        <f t="shared" si="633"/>
        <v>0.999995139847966-0.00220456989309008i</v>
      </c>
      <c r="H2207" t="str">
        <f t="shared" si="634"/>
        <v>541.679576034897+76.0888108073379i</v>
      </c>
      <c r="I2207" t="str">
        <f t="shared" si="635"/>
        <v>31.7271394936103-148.394306456857i</v>
      </c>
      <c r="K2207" t="str">
        <f t="shared" si="636"/>
        <v>0.00905194225425856-0.00347609157486229i</v>
      </c>
      <c r="L2207" t="str">
        <f t="shared" si="637"/>
        <v>0.00025-0.128681138840303i</v>
      </c>
      <c r="M2207" t="str">
        <f t="shared" si="638"/>
        <v>0.0025-0.0340626543989038i</v>
      </c>
      <c r="N2207">
        <f t="shared" si="639"/>
        <v>108.51836821114209</v>
      </c>
      <c r="O2207">
        <f t="shared" si="640"/>
        <v>18.896756928222587</v>
      </c>
      <c r="P2207" s="3">
        <f t="shared" si="641"/>
        <v>18.896756928222587</v>
      </c>
      <c r="Q2207" s="3">
        <f t="shared" si="642"/>
        <v>-71.481631788857911</v>
      </c>
      <c r="R2207">
        <f t="shared" si="643"/>
        <v>108.51836821114209</v>
      </c>
      <c r="S2207">
        <f t="shared" si="644"/>
        <v>3.6548948037283528</v>
      </c>
      <c r="T2207">
        <f t="shared" si="627"/>
        <v>18.896756928222587</v>
      </c>
    </row>
    <row r="2208" spans="1:20" x14ac:dyDescent="0.25">
      <c r="A2208">
        <f t="shared" si="628"/>
        <v>23051.645979127283</v>
      </c>
      <c r="B2208">
        <f t="shared" si="645"/>
        <v>3668.7834039825207</v>
      </c>
      <c r="C2208" t="str">
        <f t="shared" si="629"/>
        <v>2.794940160053-8.32482407120284i</v>
      </c>
      <c r="D2208" t="str">
        <f t="shared" si="630"/>
        <v>3.47803656297003-4.35562318007473i</v>
      </c>
      <c r="E2208" t="str">
        <f t="shared" si="631"/>
        <v>162.555825170642+2.91500423989704i</v>
      </c>
      <c r="F2208" t="str">
        <f t="shared" si="632"/>
        <v>2.90989565961785-40.7166967526116i</v>
      </c>
      <c r="G2208" t="str">
        <f t="shared" si="633"/>
        <v>0.999995102840811-0.00221294717678855i</v>
      </c>
      <c r="H2208" t="str">
        <f t="shared" si="634"/>
        <v>542.245278714441+76.2701781391491i</v>
      </c>
      <c r="I2208" t="str">
        <f t="shared" si="635"/>
        <v>31.7086001697866-147.979421866256i</v>
      </c>
      <c r="K2208" t="str">
        <f t="shared" si="636"/>
        <v>0.00904203026495918-0.00348477592762197i</v>
      </c>
      <c r="L2208" t="str">
        <f t="shared" si="637"/>
        <v>0.00025-0.128194001634093i</v>
      </c>
      <c r="M2208" t="str">
        <f t="shared" si="638"/>
        <v>0.0025-0.0339337063149071i</v>
      </c>
      <c r="N2208">
        <f t="shared" si="639"/>
        <v>108.55873738654891</v>
      </c>
      <c r="O2208">
        <f t="shared" si="640"/>
        <v>18.871354067705283</v>
      </c>
      <c r="P2208" s="3">
        <f t="shared" si="641"/>
        <v>18.871354067705283</v>
      </c>
      <c r="Q2208" s="3">
        <f t="shared" si="642"/>
        <v>-71.441262613451087</v>
      </c>
      <c r="R2208">
        <f t="shared" si="643"/>
        <v>108.55873738654891</v>
      </c>
      <c r="S2208">
        <f t="shared" si="644"/>
        <v>3.6687834039825207</v>
      </c>
      <c r="T2208">
        <f t="shared" si="627"/>
        <v>18.871354067705283</v>
      </c>
    </row>
    <row r="2209" spans="1:20" x14ac:dyDescent="0.25">
      <c r="A2209">
        <f t="shared" si="628"/>
        <v>23139.242233847966</v>
      </c>
      <c r="B2209">
        <f t="shared" si="645"/>
        <v>3682.7247809176542</v>
      </c>
      <c r="C2209" t="str">
        <f t="shared" si="629"/>
        <v>2.79262611741077-8.29857499755326i</v>
      </c>
      <c r="D2209" t="str">
        <f t="shared" si="630"/>
        <v>3.47803588958882-4.33926750344363i</v>
      </c>
      <c r="E2209" t="str">
        <f t="shared" si="631"/>
        <v>162.557083492611+2.92714646511826i</v>
      </c>
      <c r="F2209" t="str">
        <f t="shared" si="632"/>
        <v>2.90989555111039-40.5626078754535i</v>
      </c>
      <c r="G2209" t="str">
        <f t="shared" si="633"/>
        <v>0.99999506555187-0.0022213562932279i</v>
      </c>
      <c r="H2209" t="str">
        <f t="shared" si="634"/>
        <v>542.815619973749+76.4507304048461i</v>
      </c>
      <c r="I2209" t="str">
        <f t="shared" si="635"/>
        <v>31.6898517026759-147.566794981108i</v>
      </c>
      <c r="K2209" t="str">
        <f t="shared" si="636"/>
        <v>0.00903206890098699-0.00349345346409227i</v>
      </c>
      <c r="L2209" t="str">
        <f t="shared" si="637"/>
        <v>0.00025-0.127708708541635i</v>
      </c>
      <c r="M2209" t="str">
        <f t="shared" si="638"/>
        <v>0.0025-0.0338052463786682i</v>
      </c>
      <c r="N2209">
        <f t="shared" si="639"/>
        <v>108.5990515924135</v>
      </c>
      <c r="O2209">
        <f t="shared" si="640"/>
        <v>18.845977496693102</v>
      </c>
      <c r="P2209" s="3">
        <f t="shared" si="641"/>
        <v>18.845977496693102</v>
      </c>
      <c r="Q2209" s="3">
        <f t="shared" si="642"/>
        <v>-71.400948407586498</v>
      </c>
      <c r="R2209">
        <f t="shared" si="643"/>
        <v>108.5990515924135</v>
      </c>
      <c r="S2209">
        <f t="shared" si="644"/>
        <v>3.6827247809176544</v>
      </c>
      <c r="T2209">
        <f t="shared" si="627"/>
        <v>18.845977496693102</v>
      </c>
    </row>
    <row r="2210" spans="1:20" x14ac:dyDescent="0.25">
      <c r="A2210">
        <f t="shared" si="628"/>
        <v>23227.171354336588</v>
      </c>
      <c r="B2210">
        <f t="shared" si="645"/>
        <v>3696.7191350851413</v>
      </c>
      <c r="C2210" t="str">
        <f t="shared" si="629"/>
        <v>2.7903007594331-8.27243183558199i</v>
      </c>
      <c r="D2210" t="str">
        <f t="shared" si="630"/>
        <v>3.47803521108047-4.32297424858047i</v>
      </c>
      <c r="E2210" t="str">
        <f t="shared" si="631"/>
        <v>162.558358903407+2.93934342825847i</v>
      </c>
      <c r="F2210" t="str">
        <f t="shared" si="632"/>
        <v>2.90989544177672-40.409102505024i</v>
      </c>
      <c r="G2210" t="str">
        <f t="shared" si="633"/>
        <v>0.999995027978997-0.00222979736336186i</v>
      </c>
      <c r="H2210" t="str">
        <f t="shared" si="634"/>
        <v>543.390639040225+76.6304417924874i</v>
      </c>
      <c r="I2210" t="str">
        <f t="shared" si="635"/>
        <v>31.6708913521365-147.156421154752i</v>
      </c>
      <c r="K2210" t="str">
        <f t="shared" si="636"/>
        <v>0.00902205808121136-0.0035021238838299i</v>
      </c>
      <c r="L2210" t="str">
        <f t="shared" si="637"/>
        <v>0.00025-0.127225252581824i</v>
      </c>
      <c r="M2210" t="str">
        <f t="shared" si="638"/>
        <v>0.0025-0.0336772727422476i</v>
      </c>
      <c r="N2210">
        <f t="shared" si="639"/>
        <v>108.6393098543833</v>
      </c>
      <c r="O2210">
        <f t="shared" si="640"/>
        <v>18.820627154533192</v>
      </c>
      <c r="P2210" s="3">
        <f t="shared" si="641"/>
        <v>18.820627154533192</v>
      </c>
      <c r="Q2210" s="3">
        <f t="shared" si="642"/>
        <v>-71.360690145616701</v>
      </c>
      <c r="R2210">
        <f t="shared" si="643"/>
        <v>108.6393098543833</v>
      </c>
      <c r="S2210">
        <f t="shared" si="644"/>
        <v>3.6967191350851412</v>
      </c>
      <c r="T2210">
        <f t="shared" si="627"/>
        <v>18.820627154533192</v>
      </c>
    </row>
    <row r="2211" spans="1:20" x14ac:dyDescent="0.25">
      <c r="A2211">
        <f t="shared" si="628"/>
        <v>23315.434605483068</v>
      </c>
      <c r="B2211">
        <f t="shared" si="645"/>
        <v>3710.7666677984648</v>
      </c>
      <c r="C2211" t="str">
        <f t="shared" si="629"/>
        <v>2.78796407030354-8.24639411054225i</v>
      </c>
      <c r="D2211" t="str">
        <f t="shared" si="630"/>
        <v>3.4780345274059-4.30674318110069i</v>
      </c>
      <c r="E2211" t="str">
        <f t="shared" si="631"/>
        <v>162.559651616158+2.95159538185652i</v>
      </c>
      <c r="F2211" t="str">
        <f t="shared" si="632"/>
        <v>2.90989533161054-40.2561784330965i</v>
      </c>
      <c r="G2211" t="str">
        <f t="shared" si="633"/>
        <v>0.999994990120031-0.00223827050860361i</v>
      </c>
      <c r="H2211" t="str">
        <f t="shared" si="634"/>
        <v>543.970375466753+76.8092860192846i</v>
      </c>
      <c r="I2211" t="str">
        <f t="shared" si="635"/>
        <v>31.6517163372374-146.748295782543i</v>
      </c>
      <c r="K2211" t="str">
        <f t="shared" si="636"/>
        <v>0.00901199772655346-0.00351078688454453i</v>
      </c>
      <c r="L2211" t="str">
        <f t="shared" si="637"/>
        <v>0.00025-0.126743626799984i</v>
      </c>
      <c r="M2211" t="str">
        <f t="shared" si="638"/>
        <v>0.0025-0.0335497835647017i</v>
      </c>
      <c r="N2211">
        <f t="shared" si="639"/>
        <v>108.6795112003059</v>
      </c>
      <c r="O2211">
        <f t="shared" si="640"/>
        <v>18.795302978990783</v>
      </c>
      <c r="P2211" s="3">
        <f t="shared" si="641"/>
        <v>18.795302978990783</v>
      </c>
      <c r="Q2211" s="3">
        <f t="shared" si="642"/>
        <v>-71.320488799694104</v>
      </c>
      <c r="R2211">
        <f t="shared" si="643"/>
        <v>108.6795112003059</v>
      </c>
      <c r="S2211">
        <f t="shared" si="644"/>
        <v>3.710766667798465</v>
      </c>
      <c r="T2211">
        <f t="shared" si="627"/>
        <v>18.795302978990783</v>
      </c>
    </row>
    <row r="2212" spans="1:20" x14ac:dyDescent="0.25">
      <c r="A2212">
        <f t="shared" si="628"/>
        <v>23404.033256983901</v>
      </c>
      <c r="B2212">
        <f t="shared" si="645"/>
        <v>3724.867581136099</v>
      </c>
      <c r="C2212" t="str">
        <f t="shared" si="629"/>
        <v>2.78561603470599-8.22046134882894i</v>
      </c>
      <c r="D2212" t="str">
        <f t="shared" si="630"/>
        <v>3.47803383852583-4.29057406751437i</v>
      </c>
      <c r="E2212" t="str">
        <f t="shared" si="631"/>
        <v>162.560961846325+2.9639025792081i</v>
      </c>
      <c r="F2212" t="str">
        <f t="shared" si="632"/>
        <v>2.90989522060552-40.1038334598072i</v>
      </c>
      <c r="G2212" t="str">
        <f t="shared" si="633"/>
        <v>0.999994951972794-0.00224677585082757i</v>
      </c>
      <c r="H2212" t="str">
        <f t="shared" si="634"/>
        <v>544.554869133621+76.9872363232349i</v>
      </c>
      <c r="I2212" t="str">
        <f t="shared" si="635"/>
        <v>31.632323835598-146.342414301755i</v>
      </c>
      <c r="K2212" t="str">
        <f t="shared" si="636"/>
        <v>0.00900188776001372-0.00351944216211001i</v>
      </c>
      <c r="L2212" t="str">
        <f t="shared" si="637"/>
        <v>0.00025-0.126263824267767i</v>
      </c>
      <c r="M2212" t="str">
        <f t="shared" si="638"/>
        <v>0.0025-0.0334227770120559i</v>
      </c>
      <c r="N2212">
        <f t="shared" si="639"/>
        <v>108.71965466035499</v>
      </c>
      <c r="O2212">
        <f t="shared" si="640"/>
        <v>18.770004906248037</v>
      </c>
      <c r="P2212" s="3">
        <f t="shared" si="641"/>
        <v>18.770004906248037</v>
      </c>
      <c r="Q2212" s="3">
        <f t="shared" si="642"/>
        <v>-71.28034533964501</v>
      </c>
      <c r="R2212">
        <f t="shared" si="643"/>
        <v>108.71965466035499</v>
      </c>
      <c r="S2212">
        <f t="shared" si="644"/>
        <v>3.7248675811360989</v>
      </c>
      <c r="T2212">
        <f t="shared" si="627"/>
        <v>18.770004906248037</v>
      </c>
    </row>
    <row r="2213" spans="1:20" x14ac:dyDescent="0.25">
      <c r="A2213">
        <f t="shared" si="628"/>
        <v>23492.968583360442</v>
      </c>
      <c r="B2213">
        <f t="shared" si="645"/>
        <v>3739.0220779444162</v>
      </c>
      <c r="C2213" t="str">
        <f t="shared" si="629"/>
        <v>2.78325663783101-8.19463307797581i</v>
      </c>
      <c r="D2213" t="str">
        <f t="shared" si="630"/>
        <v>3.47803314440059-4.27446667522274i</v>
      </c>
      <c r="E2213" t="str">
        <f t="shared" si="631"/>
        <v>162.562289811729+2.97626527435867i</v>
      </c>
      <c r="F2213" t="str">
        <f t="shared" si="632"/>
        <v>2.90989510875526-39.9520653936221i</v>
      </c>
      <c r="G2213" t="str">
        <f t="shared" si="633"/>
        <v>0.999994913535089-0.00225531351237121i</v>
      </c>
      <c r="H2213" t="str">
        <f t="shared" si="634"/>
        <v>545.144160250422+77.1642654545789i</v>
      </c>
      <c r="I2213" t="str">
        <f t="shared" si="635"/>
        <v>31.6127109827085-145.938772191472i</v>
      </c>
      <c r="K2213" t="str">
        <f t="shared" si="636"/>
        <v>0.00899172810669943-0.00352808941057561i</v>
      </c>
      <c r="L2213" t="str">
        <f t="shared" si="637"/>
        <v>0.00025-0.125785838083051i</v>
      </c>
      <c r="M2213" t="str">
        <f t="shared" si="638"/>
        <v>0.0025-0.0332962512572782i</v>
      </c>
      <c r="N2213">
        <f t="shared" si="639"/>
        <v>108.75973926715757</v>
      </c>
      <c r="O2213">
        <f t="shared" si="640"/>
        <v>18.744732870903221</v>
      </c>
      <c r="P2213" s="3">
        <f t="shared" si="641"/>
        <v>18.744732870903221</v>
      </c>
      <c r="Q2213" s="3">
        <f t="shared" si="642"/>
        <v>-71.24026073284243</v>
      </c>
      <c r="R2213">
        <f t="shared" si="643"/>
        <v>108.75973926715757</v>
      </c>
      <c r="S2213">
        <f t="shared" si="644"/>
        <v>3.7390220779444161</v>
      </c>
      <c r="T2213">
        <f t="shared" si="627"/>
        <v>18.744732870903221</v>
      </c>
    </row>
    <row r="2214" spans="1:20" x14ac:dyDescent="0.25">
      <c r="A2214">
        <f t="shared" si="628"/>
        <v>23582.241863977211</v>
      </c>
      <c r="B2214">
        <f t="shared" si="645"/>
        <v>3753.2303618406049</v>
      </c>
      <c r="C2214" t="str">
        <f t="shared" si="629"/>
        <v>2.78088586538209-8.16890882665315i</v>
      </c>
      <c r="D2214" t="str">
        <f t="shared" si="630"/>
        <v>3.47803244499024-4.25842077251495i</v>
      </c>
      <c r="E2214" t="str">
        <f t="shared" si="631"/>
        <v>162.56363573257+2.98868372209607i</v>
      </c>
      <c r="F2214" t="str">
        <f t="shared" si="632"/>
        <v>2.90989499605334-39.8008720513067i</v>
      </c>
      <c r="G2214" t="str">
        <f t="shared" si="633"/>
        <v>0.999994874804706-0.00226388361603669i</v>
      </c>
      <c r="H2214" t="str">
        <f t="shared" si="634"/>
        <v>545.738289357914+77.34034566712i</v>
      </c>
      <c r="I2214" t="str">
        <f t="shared" si="635"/>
        <v>31.5928748712457-145.537364972478i</v>
      </c>
      <c r="K2214" t="str">
        <f t="shared" si="636"/>
        <v>0.00898151869385245-0.00353672832217801i</v>
      </c>
      <c r="L2214" t="str">
        <f t="shared" si="637"/>
        <v>0.00025-0.125309661369846i</v>
      </c>
      <c r="M2214" t="str">
        <f t="shared" si="638"/>
        <v>0.0025-0.0331702044802533i</v>
      </c>
      <c r="N2214">
        <f t="shared" si="639"/>
        <v>108.79976405592083</v>
      </c>
      <c r="O2214">
        <f t="shared" si="640"/>
        <v>18.71948680597049</v>
      </c>
      <c r="P2214" s="3">
        <f t="shared" si="641"/>
        <v>18.71948680597049</v>
      </c>
      <c r="Q2214" s="3">
        <f t="shared" si="642"/>
        <v>-71.200235944079168</v>
      </c>
      <c r="R2214">
        <f t="shared" si="643"/>
        <v>108.79976405592083</v>
      </c>
      <c r="S2214">
        <f t="shared" si="644"/>
        <v>3.7532303618406049</v>
      </c>
      <c r="T2214">
        <f t="shared" si="627"/>
        <v>18.71948680597049</v>
      </c>
    </row>
    <row r="2215" spans="1:20" x14ac:dyDescent="0.25">
      <c r="A2215">
        <f t="shared" si="628"/>
        <v>23671.854383060323</v>
      </c>
      <c r="B2215">
        <f t="shared" si="645"/>
        <v>3767.4926372155992</v>
      </c>
      <c r="C2215" t="str">
        <f t="shared" si="629"/>
        <v>2.77850370358197-8.1432881246648i</v>
      </c>
      <c r="D2215" t="str">
        <f t="shared" si="630"/>
        <v>3.47803174025457-4.24243612856468i</v>
      </c>
      <c r="E2215" t="str">
        <f t="shared" si="631"/>
        <v>162.564999831443+3.00115817794385i</v>
      </c>
      <c r="F2215" t="str">
        <f t="shared" si="632"/>
        <v>2.90989488249325-39.650251257894i</v>
      </c>
      <c r="G2215" t="str">
        <f t="shared" si="633"/>
        <v>0.999994835779415-0.00227248628509273i</v>
      </c>
      <c r="H2215" t="str">
        <f t="shared" si="634"/>
        <v>546.337297329873+77.5154487093693i</v>
      </c>
      <c r="I2215" t="str">
        <f t="shared" si="635"/>
        <v>31.5728125503722-145.138188207144i</v>
      </c>
      <c r="K2215" t="str">
        <f t="shared" si="636"/>
        <v>0.00897125945087681-0.00354535858735342i</v>
      </c>
      <c r="L2215" t="str">
        <f t="shared" si="637"/>
        <v>0.00025-0.124835287278189i</v>
      </c>
      <c r="M2215" t="str">
        <f t="shared" si="638"/>
        <v>0.0025-0.0330446348677558i</v>
      </c>
      <c r="N2215">
        <f t="shared" si="639"/>
        <v>108.83972806456133</v>
      </c>
      <c r="O2215">
        <f t="shared" si="640"/>
        <v>18.694266642879221</v>
      </c>
      <c r="P2215" s="3">
        <f t="shared" si="641"/>
        <v>18.694266642879221</v>
      </c>
      <c r="Q2215" s="3">
        <f t="shared" si="642"/>
        <v>-71.160271935438672</v>
      </c>
      <c r="R2215">
        <f t="shared" si="643"/>
        <v>108.83972806456133</v>
      </c>
      <c r="S2215">
        <f t="shared" si="644"/>
        <v>3.7674926372155992</v>
      </c>
      <c r="T2215">
        <f t="shared" si="627"/>
        <v>18.694266642879221</v>
      </c>
    </row>
    <row r="2216" spans="1:20" x14ac:dyDescent="0.25">
      <c r="A2216">
        <f t="shared" si="628"/>
        <v>23761.807429715955</v>
      </c>
      <c r="B2216">
        <f t="shared" si="645"/>
        <v>3781.8091092370187</v>
      </c>
      <c r="C2216" t="str">
        <f t="shared" si="629"/>
        <v>2.7761101391789-8.11777050294598i</v>
      </c>
      <c r="D2216" t="str">
        <f t="shared" si="630"/>
        <v>3.47803103015302-4.22651251342683i</v>
      </c>
      <c r="E2216" t="str">
        <f t="shared" si="631"/>
        <v>162.566382333364+3.01368889815333i</v>
      </c>
      <c r="F2216" t="str">
        <f t="shared" si="632"/>
        <v>2.90989476806848-39.5002008466532i</v>
      </c>
      <c r="G2216" t="str">
        <f t="shared" si="633"/>
        <v>0.999994796456972-0.00228112164327634i</v>
      </c>
      <c r="H2216" t="str">
        <f t="shared" si="634"/>
        <v>546.94122537491+77.6895458155309i</v>
      </c>
      <c r="I2216" t="str">
        <f t="shared" si="635"/>
        <v>31.5525210250255-144.741237499309i</v>
      </c>
      <c r="K2216" t="str">
        <f t="shared" si="636"/>
        <v>0.00896095030936637-0.00355397989475014i</v>
      </c>
      <c r="L2216" t="str">
        <f t="shared" si="637"/>
        <v>0.00025-0.124362708984049i</v>
      </c>
      <c r="M2216" t="str">
        <f t="shared" si="638"/>
        <v>0.0025-0.0329195406134248i</v>
      </c>
      <c r="N2216">
        <f t="shared" si="639"/>
        <v>108.87963033383299</v>
      </c>
      <c r="O2216">
        <f t="shared" si="640"/>
        <v>18.669072311474228</v>
      </c>
      <c r="P2216" s="3">
        <f t="shared" si="641"/>
        <v>18.669072311474228</v>
      </c>
      <c r="Q2216" s="3">
        <f t="shared" si="642"/>
        <v>-71.120369666167008</v>
      </c>
      <c r="R2216">
        <f t="shared" si="643"/>
        <v>108.87963033383299</v>
      </c>
      <c r="S2216">
        <f t="shared" si="644"/>
        <v>3.7818091092370185</v>
      </c>
      <c r="T2216">
        <f t="shared" si="627"/>
        <v>18.669072311474228</v>
      </c>
    </row>
    <row r="2217" spans="1:20" x14ac:dyDescent="0.25">
      <c r="A2217">
        <f t="shared" si="628"/>
        <v>23852.102297948873</v>
      </c>
      <c r="B2217">
        <f t="shared" si="645"/>
        <v>3796.1799838521192</v>
      </c>
      <c r="C2217" t="str">
        <f t="shared" si="629"/>
        <v>2.77370515945287-8.09235549356095i</v>
      </c>
      <c r="D2217" t="str">
        <f t="shared" si="630"/>
        <v>3.47803031464474-4.21064969803423i</v>
      </c>
      <c r="E2217" t="str">
        <f t="shared" si="631"/>
        <v>162.567783465788+3.02627613969674i</v>
      </c>
      <c r="F2217" t="str">
        <f t="shared" si="632"/>
        <v>2.90989465277244-39.3507186590589i</v>
      </c>
      <c r="G2217" t="str">
        <f t="shared" si="633"/>
        <v>0.999994756835113-0.00228978981479459i</v>
      </c>
      <c r="H2217" t="str">
        <f t="shared" si="634"/>
        <v>547.550115038254+77.8626076963295i</v>
      </c>
      <c r="I2217" t="str">
        <f t="shared" si="635"/>
        <v>31.531997255196-144.346508494157i</v>
      </c>
      <c r="K2217" t="str">
        <f t="shared" si="636"/>
        <v>0.00895059120313249-0.0035625919312417i</v>
      </c>
      <c r="L2217" t="str">
        <f t="shared" si="637"/>
        <v>0.00025-0.12389191968923i</v>
      </c>
      <c r="M2217" t="str">
        <f t="shared" si="638"/>
        <v>0.0025-0.0327949199177374i</v>
      </c>
      <c r="N2217">
        <f t="shared" si="639"/>
        <v>108.91946990745598</v>
      </c>
      <c r="O2217">
        <f t="shared" si="640"/>
        <v>18.64390374001594</v>
      </c>
      <c r="P2217" s="3">
        <f t="shared" si="641"/>
        <v>18.64390374001594</v>
      </c>
      <c r="Q2217" s="3">
        <f t="shared" si="642"/>
        <v>-71.080530092544024</v>
      </c>
      <c r="R2217">
        <f t="shared" si="643"/>
        <v>108.91946990745598</v>
      </c>
      <c r="S2217">
        <f t="shared" si="644"/>
        <v>3.7961799838521193</v>
      </c>
      <c r="T2217">
        <f t="shared" si="627"/>
        <v>18.64390374001594</v>
      </c>
    </row>
    <row r="2218" spans="1:20" x14ac:dyDescent="0.25">
      <c r="A2218">
        <f t="shared" si="628"/>
        <v>23942.740286681081</v>
      </c>
      <c r="B2218">
        <f t="shared" si="645"/>
        <v>3810.6054677907573</v>
      </c>
      <c r="C2218" t="str">
        <f t="shared" si="629"/>
        <v>2.77128875222193-8.0670426297005i</v>
      </c>
      <c r="D2218" t="str">
        <f t="shared" si="630"/>
        <v>3.47802959368856-4.1948474541943i</v>
      </c>
      <c r="E2218" t="str">
        <f t="shared" si="631"/>
        <v>162.569203458626+3.03892016025964i</v>
      </c>
      <c r="F2218" t="str">
        <f t="shared" si="632"/>
        <v>2.9098945365985-39.2018025447594i</v>
      </c>
      <c r="G2218" t="str">
        <f t="shared" si="633"/>
        <v>0.99999471691156-0.00229849092432639i</v>
      </c>
      <c r="H2218" t="str">
        <f t="shared" si="634"/>
        <v>548.164008203507+78.0346045296549i</v>
      </c>
      <c r="I2218" t="str">
        <f t="shared" si="635"/>
        <v>31.5112381551901-143.953996878089i</v>
      </c>
      <c r="K2218" t="str">
        <f t="shared" si="636"/>
        <v>0.00894018206823169-0.00357119438194013i</v>
      </c>
      <c r="L2218" t="str">
        <f t="shared" si="637"/>
        <v>0.00025-0.123422912621269i</v>
      </c>
      <c r="M2218" t="str">
        <f t="shared" si="638"/>
        <v>0.0025-0.0326707709879831i</v>
      </c>
      <c r="N2218">
        <f t="shared" si="639"/>
        <v>108.95924583224721</v>
      </c>
      <c r="O2218">
        <f t="shared" si="640"/>
        <v>18.618760855180618</v>
      </c>
      <c r="P2218" s="3">
        <f t="shared" si="641"/>
        <v>18.618760855180618</v>
      </c>
      <c r="Q2218" s="3">
        <f t="shared" si="642"/>
        <v>-71.040754167752795</v>
      </c>
      <c r="R2218">
        <f t="shared" si="643"/>
        <v>108.95924583224721</v>
      </c>
      <c r="S2218">
        <f t="shared" si="644"/>
        <v>3.8106054677907575</v>
      </c>
      <c r="T2218">
        <f t="shared" si="627"/>
        <v>18.618760855180618</v>
      </c>
    </row>
    <row r="2219" spans="1:20" x14ac:dyDescent="0.25">
      <c r="A2219">
        <f t="shared" si="628"/>
        <v>24033.722699770467</v>
      </c>
      <c r="B2219">
        <f t="shared" si="645"/>
        <v>3825.0857685683623</v>
      </c>
      <c r="C2219" t="str">
        <f t="shared" si="629"/>
        <v>2.7688609058484-8.04183144568025i</v>
      </c>
      <c r="D2219" t="str">
        <f t="shared" si="630"/>
        <v>3.478028867243-4.1791055545858i</v>
      </c>
      <c r="E2219" t="str">
        <f t="shared" si="631"/>
        <v>162.570642544272+3.0516212182318i</v>
      </c>
      <c r="F2219" t="str">
        <f t="shared" si="632"/>
        <v>2.90989441953996-39.0534503615465i</v>
      </c>
      <c r="G2219" t="str">
        <f t="shared" si="633"/>
        <v>0.999994676684014-0.00230722509702434i</v>
      </c>
      <c r="H2219" t="str">
        <f t="shared" si="634"/>
        <v>548.782947094368+78.2055059510453i</v>
      </c>
      <c r="I2219" t="str">
        <f t="shared" si="635"/>
        <v>31.4902405928837-143.563698378589i</v>
      </c>
      <c r="K2219" t="str">
        <f t="shared" si="636"/>
        <v>0.00892972284299333-0.00357978693020986i</v>
      </c>
      <c r="L2219" t="str">
        <f t="shared" si="637"/>
        <v>0.00025-0.122955681033343i</v>
      </c>
      <c r="M2219" t="str">
        <f t="shared" si="638"/>
        <v>0.0025-0.0325470920382377i</v>
      </c>
      <c r="N2219">
        <f t="shared" si="639"/>
        <v>108.9989571582493</v>
      </c>
      <c r="O2219">
        <f t="shared" si="640"/>
        <v>18.593643582061436</v>
      </c>
      <c r="P2219" s="3">
        <f t="shared" si="641"/>
        <v>18.593643582061436</v>
      </c>
      <c r="Q2219" s="3">
        <f t="shared" si="642"/>
        <v>-71.001042841750703</v>
      </c>
      <c r="R2219">
        <f t="shared" si="643"/>
        <v>108.9989571582493</v>
      </c>
      <c r="S2219">
        <f t="shared" si="644"/>
        <v>3.8250857685683624</v>
      </c>
      <c r="T2219">
        <f t="shared" si="627"/>
        <v>18.593643582061436</v>
      </c>
    </row>
    <row r="2220" spans="1:20" x14ac:dyDescent="0.25">
      <c r="A2220">
        <f t="shared" si="628"/>
        <v>24125.050846029597</v>
      </c>
      <c r="B2220">
        <f t="shared" si="645"/>
        <v>3839.6210944889222</v>
      </c>
      <c r="C2220" t="str">
        <f t="shared" si="629"/>
        <v>2.76642160924526-8.01672147693869i</v>
      </c>
      <c r="D2220" t="str">
        <f t="shared" si="630"/>
        <v>3.47802813526628-4.16342377275558i</v>
      </c>
      <c r="E2220" t="str">
        <f t="shared" si="631"/>
        <v>162.572100957623+3.06437957270019i</v>
      </c>
      <c r="F2220" t="str">
        <f t="shared" si="632"/>
        <v>2.90989430159011-38.9056599753241i</v>
      </c>
      <c r="G2220" t="str">
        <f t="shared" si="633"/>
        <v>0.999994636150161-0.00231599245851643i</v>
      </c>
      <c r="H2220" t="str">
        <f t="shared" si="634"/>
        <v>549.406974276309+78.3752810439872i</v>
      </c>
      <c r="I2220" t="str">
        <f t="shared" si="635"/>
        <v>31.4690013889598-143.175608764084i</v>
      </c>
      <c r="K2220" t="str">
        <f t="shared" si="636"/>
        <v>0.00891921346804727-0.00358836925768188i</v>
      </c>
      <c r="L2220" t="str">
        <f t="shared" si="637"/>
        <v>0.00025-0.122490218204167i</v>
      </c>
      <c r="M2220" t="str">
        <f t="shared" si="638"/>
        <v>0.0025-0.0324238812893383i</v>
      </c>
      <c r="N2220">
        <f t="shared" si="639"/>
        <v>109.03860293886163</v>
      </c>
      <c r="O2220">
        <f t="shared" si="640"/>
        <v>18.568551844169569</v>
      </c>
      <c r="P2220" s="3">
        <f t="shared" si="641"/>
        <v>18.568551844169569</v>
      </c>
      <c r="Q2220" s="3">
        <f t="shared" si="642"/>
        <v>-70.961397061138371</v>
      </c>
      <c r="R2220">
        <f t="shared" si="643"/>
        <v>109.03860293886163</v>
      </c>
      <c r="S2220">
        <f t="shared" si="644"/>
        <v>3.8396210944889222</v>
      </c>
      <c r="T2220">
        <f t="shared" ref="T2220:T2283" si="646">P2220</f>
        <v>18.568551844169569</v>
      </c>
    </row>
    <row r="2221" spans="1:20" x14ac:dyDescent="0.25">
      <c r="A2221">
        <f t="shared" ref="A2221:A2284" si="647">2*PI()*B2221</f>
        <v>24216.72603924451</v>
      </c>
      <c r="B2221">
        <f t="shared" si="645"/>
        <v>3854.2116546479801</v>
      </c>
      <c r="C2221" t="str">
        <f t="shared" ref="C2221:C2284" si="648">IMPRODUCT(D2221,E2221,$C$40,,K2221,$C$41)</f>
        <v>2.76397085188215-7.99171226003488i</v>
      </c>
      <c r="D2221" t="str">
        <f t="shared" ref="D2221:D2284" si="649">IMDIV(IMPRODUCT($C$37,$C$38,COMPLEX(1,A2221/$C$38)),IMSUM(-1*A2221*A2221/$C$39,COMPLEX(0,1*A2221)))</f>
        <v>3.47802739771628-4.14780188311527i</v>
      </c>
      <c r="E2221" t="str">
        <f t="shared" ref="E2221:E2284" si="650">IMDIV(IMPRODUCT(IMSUM(F2221,G2221),$C$29,H2221),IMSUM(1,I2221))</f>
        <v>162.573578936094+3.07719548344052i</v>
      </c>
      <c r="F2221" t="str">
        <f t="shared" ref="F2221:F2284" si="651">IMDIV(IMPRODUCT($C$14,$C$15,COMPLEX(1,A2221/$C$15)),IMSUM(-1*A2221*A2221/$C$16,COMPLEX(0,A2221)))</f>
        <v>2.90989418274214-38.7584292600779i</v>
      </c>
      <c r="G2221" t="str">
        <f t="shared" ref="G2221:G2284" si="652">IMDIV(1,COMPLEX(1,A2221*$C$9*$C$10))</f>
        <v>0.999994595307669-0.00232479313490793i</v>
      </c>
      <c r="H2221" t="str">
        <f t="shared" ref="H2221:H2284" si="653">IMDIV($C$3,IMSUM(K2221,COMPLEX(0,$C$28*A2221)))</f>
        <v>550.036132658232+78.5438983300448i</v>
      </c>
      <c r="I2221" t="str">
        <f t="shared" ref="I2221:I2284" si="654">IMPRODUCT(F2221,$C$29,H2221,$C$31)</f>
        <v>31.4475173161369-142.789723843801i</v>
      </c>
      <c r="K2221" t="str">
        <f t="shared" ref="K2221:K2284" si="655">IF($C$26&lt;=0,IMDIV(1,IMSUM(IMDIV(1,L2221),1/$C$18)),IMDIV(1,IMSUM(IMDIV(1,L2221),1/$C$18,IMDIV(1,M2221))))</f>
        <v>0.00890865388635142-0.00359694104426841i</v>
      </c>
      <c r="L2221" t="str">
        <f t="shared" ref="L2221:L2284" si="656">IMSUM($C$21/$C$22,IMDIV(1,COMPLEX(0,$C$20*$C$22*A2221)))</f>
        <v>0.00025-0.122026517437903i</v>
      </c>
      <c r="M2221" t="str">
        <f t="shared" ref="M2221:M2284" si="657">IMSUM($C$25/$C$26,IMDIV(1,COMPLEX(0,$C$24*$C$26*A2221)))</f>
        <v>0.0025-0.0323011369688566i</v>
      </c>
      <c r="N2221">
        <f t="shared" ref="N2221:N2284" si="658">ABS(R2221)</f>
        <v>109.07818223097088</v>
      </c>
      <c r="O2221">
        <f t="shared" ref="O2221:O2284" si="659">ABS(P2221)</f>
        <v>18.54348556343491</v>
      </c>
      <c r="P2221" s="3">
        <f t="shared" ref="P2221:P2284" si="660">20*LOG10(IMABS(C2221))</f>
        <v>18.54348556343491</v>
      </c>
      <c r="Q2221" s="3">
        <f t="shared" ref="Q2221:Q2284" si="661">IMARGUMENT(C2221)*180/PI()</f>
        <v>-70.921817769029118</v>
      </c>
      <c r="R2221">
        <f t="shared" ref="R2221:R2284" si="662">IF(Q2221&lt;0,Q2221+180,Q2221-180)</f>
        <v>109.07818223097088</v>
      </c>
      <c r="S2221">
        <f t="shared" ref="S2221:S2284" si="663">B2221/1000</f>
        <v>3.8542116546479801</v>
      </c>
      <c r="T2221">
        <f t="shared" si="646"/>
        <v>18.54348556343491</v>
      </c>
    </row>
    <row r="2222" spans="1:20" x14ac:dyDescent="0.25">
      <c r="A2222">
        <f t="shared" si="647"/>
        <v>24308.749598193641</v>
      </c>
      <c r="B2222">
        <f t="shared" ref="B2222:B2285" si="664">B2221*(1+B$42)</f>
        <v>3868.8576589356426</v>
      </c>
      <c r="C2222" t="str">
        <f t="shared" si="648"/>
        <v>2.76150862379182-7.96680333264708i</v>
      </c>
      <c r="D2222" t="str">
        <f t="shared" si="649"/>
        <v>3.47802665455056-4.13223966093806i</v>
      </c>
      <c r="E2222" t="str">
        <f t="shared" si="650"/>
        <v>162.575076719644+3.09006921090898i</v>
      </c>
      <c r="F2222" t="str">
        <f t="shared" si="651"/>
        <v>2.90989406298922-38.6117560978446i</v>
      </c>
      <c r="G2222" t="str">
        <f t="shared" si="652"/>
        <v>0.999994554154188-0.00233362725278318i</v>
      </c>
      <c r="H2222" t="str">
        <f t="shared" si="653"/>
        <v>550.670465494065+78.7113257587956i</v>
      </c>
      <c r="I2222" t="str">
        <f t="shared" si="654"/>
        <v>31.4257850983799-142.406039467619i</v>
      </c>
      <c r="K2222" t="str">
        <f t="shared" si="655"/>
        <v>0.00889804404321948-0.0036055019681779i</v>
      </c>
      <c r="L2222" t="str">
        <f t="shared" si="656"/>
        <v>0.00025-0.121564572064059i</v>
      </c>
      <c r="M2222" t="str">
        <f t="shared" si="657"/>
        <v>0.0025-0.0321788573110745i</v>
      </c>
      <c r="N2222">
        <f t="shared" si="658"/>
        <v>109.11769409508253</v>
      </c>
      <c r="O2222">
        <f t="shared" si="659"/>
        <v>18.518444660208036</v>
      </c>
      <c r="P2222" s="3">
        <f t="shared" si="660"/>
        <v>18.518444660208036</v>
      </c>
      <c r="Q2222" s="3">
        <f t="shared" si="661"/>
        <v>-70.882305904917473</v>
      </c>
      <c r="R2222">
        <f t="shared" si="662"/>
        <v>109.11769409508253</v>
      </c>
      <c r="S2222">
        <f t="shared" si="663"/>
        <v>3.8688576589356427</v>
      </c>
      <c r="T2222">
        <f t="shared" si="646"/>
        <v>18.518444660208036</v>
      </c>
    </row>
    <row r="2223" spans="1:20" x14ac:dyDescent="0.25">
      <c r="A2223">
        <f t="shared" si="647"/>
        <v>24401.122846666778</v>
      </c>
      <c r="B2223">
        <f t="shared" si="664"/>
        <v>3883.5593180395981</v>
      </c>
      <c r="C2223" t="str">
        <f t="shared" si="648"/>
        <v>2.75903491557629-7.94199423357109i</v>
      </c>
      <c r="D2223" t="str">
        <f t="shared" si="649"/>
        <v>3.47802590572636-4.11673688235548i</v>
      </c>
      <c r="E2223" t="str">
        <f t="shared" si="650"/>
        <v>162.576594550797+3.10300101623316i</v>
      </c>
      <c r="F2223" t="str">
        <f t="shared" si="651"/>
        <v>2.90989394232445-38.4656383786812i</v>
      </c>
      <c r="G2223" t="str">
        <f t="shared" si="652"/>
        <v>0.999994512687349-0.00234249493920736i</v>
      </c>
      <c r="H2223" t="str">
        <f t="shared" si="653"/>
        <v>551.310016384327+78.8775306975892i</v>
      </c>
      <c r="I2223" t="str">
        <f t="shared" si="654"/>
        <v>31.4038014101005-142.024551525906i</v>
      </c>
      <c r="K2223" t="str">
        <f t="shared" si="655"/>
        <v>0.00888738388634847-0.00361405170593046i</v>
      </c>
      <c r="L2223" t="str">
        <f t="shared" si="656"/>
        <v>0.00025-0.121104375437397i</v>
      </c>
      <c r="M2223" t="str">
        <f t="shared" si="657"/>
        <v>0.0025-0.0320570405569581i</v>
      </c>
      <c r="N2223">
        <f t="shared" si="658"/>
        <v>109.15713759545227</v>
      </c>
      <c r="O2223">
        <f t="shared" si="659"/>
        <v>18.493429053261959</v>
      </c>
      <c r="P2223" s="3">
        <f t="shared" si="660"/>
        <v>18.493429053261959</v>
      </c>
      <c r="Q2223" s="3">
        <f t="shared" si="661"/>
        <v>-70.842862404547731</v>
      </c>
      <c r="R2223">
        <f t="shared" si="662"/>
        <v>109.15713759545227</v>
      </c>
      <c r="S2223">
        <f t="shared" si="663"/>
        <v>3.8835593180395982</v>
      </c>
      <c r="T2223">
        <f t="shared" si="646"/>
        <v>18.493429053261959</v>
      </c>
    </row>
    <row r="2224" spans="1:20" x14ac:dyDescent="0.25">
      <c r="A2224">
        <f t="shared" si="647"/>
        <v>24493.847113484109</v>
      </c>
      <c r="B2224">
        <f t="shared" si="664"/>
        <v>3898.3168434481486</v>
      </c>
      <c r="C2224" t="str">
        <f t="shared" si="648"/>
        <v>2.75654971841294-7.91728450271855i</v>
      </c>
      <c r="D2224" t="str">
        <f t="shared" si="649"/>
        <v>3.47802515120063-4.10129332435418i</v>
      </c>
      <c r="E2224" t="str">
        <f t="shared" si="650"/>
        <v>162.578132674657+3.1159911612037i</v>
      </c>
      <c r="F2224" t="str">
        <f t="shared" si="651"/>
        <v>2.9098938207409-38.3200740006356i</v>
      </c>
      <c r="G2224" t="str">
        <f t="shared" si="652"/>
        <v>0.999994470904767-0.00235139632172839i</v>
      </c>
      <c r="H2224" t="str">
        <f t="shared" si="653"/>
        <v>551.954829277648+79.0424799211193i</v>
      </c>
      <c r="I2224" t="str">
        <f t="shared" si="654"/>
        <v>31.3815628753453-141.645255949367i</v>
      </c>
      <c r="K2224" t="str">
        <f t="shared" si="655"/>
        <v>0.00887667336584625-0.00362258993237383i</v>
      </c>
      <c r="L2224" t="str">
        <f t="shared" si="656"/>
        <v>0.00025-0.120645920937834i</v>
      </c>
      <c r="M2224" t="str">
        <f t="shared" si="657"/>
        <v>0.0025-0.0319356849541324i</v>
      </c>
      <c r="N2224">
        <f t="shared" si="658"/>
        <v>109.19651180021746</v>
      </c>
      <c r="O2224">
        <f t="shared" si="659"/>
        <v>18.468438659793932</v>
      </c>
      <c r="P2224" s="3">
        <f t="shared" si="660"/>
        <v>18.468438659793932</v>
      </c>
      <c r="Q2224" s="3">
        <f t="shared" si="661"/>
        <v>-70.803488199782535</v>
      </c>
      <c r="R2224">
        <f t="shared" si="662"/>
        <v>109.19651180021746</v>
      </c>
      <c r="S2224">
        <f t="shared" si="663"/>
        <v>3.8983168434481485</v>
      </c>
      <c r="T2224">
        <f t="shared" si="646"/>
        <v>18.468438659793932</v>
      </c>
    </row>
    <row r="2225" spans="1:20" x14ac:dyDescent="0.25">
      <c r="A2225">
        <f t="shared" si="647"/>
        <v>24586.923732515352</v>
      </c>
      <c r="B2225">
        <f t="shared" si="664"/>
        <v>3913.1304474532517</v>
      </c>
      <c r="C2225" t="str">
        <f t="shared" si="648"/>
        <v>2.75405302406088-7.89267368111583i</v>
      </c>
      <c r="D2225" t="str">
        <f t="shared" si="649"/>
        <v>3.47802439092992-4.08590876477267i</v>
      </c>
      <c r="E2225" t="str">
        <f t="shared" si="650"/>
        <v>162.57969133894+3.12903990826483i</v>
      </c>
      <c r="F2225" t="str">
        <f t="shared" si="651"/>
        <v>2.90989369823157-38.1750608697149i</v>
      </c>
      <c r="G2225" t="str">
        <f t="shared" si="652"/>
        <v>0.999994428804038-0.00236033152837873i</v>
      </c>
      <c r="H2225" t="str">
        <f t="shared" si="653"/>
        <v>552.604948472234+79.2061396007892i</v>
      </c>
      <c r="I2225" t="str">
        <f t="shared" si="654"/>
        <v>31.3590660669644-141.268148708862i</v>
      </c>
      <c r="K2225" t="str">
        <f t="shared" si="655"/>
        <v>0.00886591243425909-0.00363111632069952i</v>
      </c>
      <c r="L2225" t="str">
        <f t="shared" si="656"/>
        <v>0.00025-0.120189201970346i</v>
      </c>
      <c r="M2225" t="str">
        <f t="shared" si="657"/>
        <v>0.0025-0.0318147887568564i</v>
      </c>
      <c r="N2225">
        <f t="shared" si="658"/>
        <v>109.23581578152991</v>
      </c>
      <c r="O2225">
        <f t="shared" si="659"/>
        <v>18.443473395428125</v>
      </c>
      <c r="P2225" s="3">
        <f t="shared" si="660"/>
        <v>18.443473395428125</v>
      </c>
      <c r="Q2225" s="3">
        <f t="shared" si="661"/>
        <v>-70.764184218470092</v>
      </c>
      <c r="R2225">
        <f t="shared" si="662"/>
        <v>109.23581578152991</v>
      </c>
      <c r="S2225">
        <f t="shared" si="663"/>
        <v>3.9131304474532516</v>
      </c>
      <c r="T2225">
        <f t="shared" si="646"/>
        <v>18.443473395428125</v>
      </c>
    </row>
    <row r="2226" spans="1:20" x14ac:dyDescent="0.25">
      <c r="A2226">
        <f t="shared" si="647"/>
        <v>24680.354042698909</v>
      </c>
      <c r="B2226">
        <f t="shared" si="664"/>
        <v>3928.0003431535742</v>
      </c>
      <c r="C2226" t="str">
        <f t="shared" si="648"/>
        <v>2.75154482486698-7.86816131090252i</v>
      </c>
      <c r="D2226" t="str">
        <f t="shared" si="649"/>
        <v>3.47802362487053-4.07058298229824i</v>
      </c>
      <c r="E2226" t="str">
        <f t="shared" si="650"/>
        <v>162.581270793983+3.14214752050623i</v>
      </c>
      <c r="F2226" t="str">
        <f t="shared" si="651"/>
        <v>2.90989357478941-38.030596899857i</v>
      </c>
      <c r="G2226" t="str">
        <f t="shared" si="652"/>
        <v>0.999994386382739-0.0023693006876772i</v>
      </c>
      <c r="H2226" t="str">
        <f t="shared" si="653"/>
        <v>553.26041861729+79.3684752938986i</v>
      </c>
      <c r="I2226" t="str">
        <f t="shared" si="654"/>
        <v>31.3363075057728-140.893225815245i</v>
      </c>
      <c r="K2226" t="str">
        <f t="shared" si="655"/>
        <v>0.00885510104659908-0.00363963054245962i</v>
      </c>
      <c r="L2226" t="str">
        <f t="shared" si="656"/>
        <v>0.00025-0.11973421196488i</v>
      </c>
      <c r="M2226" t="str">
        <f t="shared" si="657"/>
        <v>0.0025-0.0316943502259975i</v>
      </c>
      <c r="N2226">
        <f t="shared" si="658"/>
        <v>109.27504861568785</v>
      </c>
      <c r="O2226">
        <f t="shared" si="659"/>
        <v>18.41853317421792</v>
      </c>
      <c r="P2226" s="3">
        <f t="shared" si="660"/>
        <v>18.41853317421792</v>
      </c>
      <c r="Q2226" s="3">
        <f t="shared" si="661"/>
        <v>-70.724951384312149</v>
      </c>
      <c r="R2226">
        <f t="shared" si="662"/>
        <v>109.27504861568785</v>
      </c>
      <c r="S2226">
        <f t="shared" si="663"/>
        <v>3.9280003431535744</v>
      </c>
      <c r="T2226">
        <f t="shared" si="646"/>
        <v>18.41853317421792</v>
      </c>
    </row>
    <row r="2227" spans="1:20" x14ac:dyDescent="0.25">
      <c r="A2227">
        <f t="shared" si="647"/>
        <v>24774.139388061169</v>
      </c>
      <c r="B2227">
        <f t="shared" si="664"/>
        <v>3942.926744457558</v>
      </c>
      <c r="C2227" t="str">
        <f t="shared" si="648"/>
        <v>2.74902511377216-7.8437469353305i</v>
      </c>
      <c r="D2227" t="str">
        <f t="shared" si="649"/>
        <v>3.47802285297835-4.0553157564636i</v>
      </c>
      <c r="E2227" t="str">
        <f t="shared" si="650"/>
        <v>162.582871292777+3.15531426165209i</v>
      </c>
      <c r="F2227" t="str">
        <f t="shared" si="651"/>
        <v>2.90989345040731-37.8866800128986i</v>
      </c>
      <c r="G2227" t="str">
        <f t="shared" si="652"/>
        <v>0.999994343638429-0.00237830392863083i</v>
      </c>
      <c r="H2227" t="str">
        <f t="shared" si="653"/>
        <v>553.921284714381+79.5294519326179i</v>
      </c>
      <c r="I2227" t="str">
        <f t="shared" si="654"/>
        <v>31.3132836596919-140.520483319164i</v>
      </c>
      <c r="K2227" t="str">
        <f t="shared" si="655"/>
        <v>0.00884423916037164-0.00364813226758386i</v>
      </c>
      <c r="L2227" t="str">
        <f t="shared" si="656"/>
        <v>0.00025-0.11928094437625i</v>
      </c>
      <c r="M2227" t="str">
        <f t="shared" si="657"/>
        <v>0.0025-0.0315743676290073i</v>
      </c>
      <c r="N2227">
        <f t="shared" si="658"/>
        <v>109.31420938326902</v>
      </c>
      <c r="O2227">
        <f t="shared" si="659"/>
        <v>18.393617908649059</v>
      </c>
      <c r="P2227" s="3">
        <f t="shared" si="660"/>
        <v>18.393617908649059</v>
      </c>
      <c r="Q2227" s="3">
        <f t="shared" si="661"/>
        <v>-70.685790616730984</v>
      </c>
      <c r="R2227">
        <f t="shared" si="662"/>
        <v>109.31420938326902</v>
      </c>
      <c r="S2227">
        <f t="shared" si="663"/>
        <v>3.9429267444575582</v>
      </c>
      <c r="T2227">
        <f t="shared" si="646"/>
        <v>18.393617908649059</v>
      </c>
    </row>
    <row r="2228" spans="1:20" x14ac:dyDescent="0.25">
      <c r="A2228">
        <f t="shared" si="647"/>
        <v>24868.281117735802</v>
      </c>
      <c r="B2228">
        <f t="shared" si="664"/>
        <v>3957.909866086497</v>
      </c>
      <c r="C2228" t="str">
        <f t="shared" si="648"/>
        <v>2.74649388431733-7.81943009876264i</v>
      </c>
      <c r="D2228" t="str">
        <f t="shared" si="649"/>
        <v>3.478022075209-4.04010686764389i</v>
      </c>
      <c r="E2228" t="str">
        <f t="shared" si="650"/>
        <v>162.584493090977+3.16854039605275i</v>
      </c>
      <c r="F2228" t="str">
        <f t="shared" si="651"/>
        <v>2.90989332507814-37.7433081385473i</v>
      </c>
      <c r="G2228" t="str">
        <f t="shared" si="652"/>
        <v>0.999994300568648-0.00238734138073678i</v>
      </c>
      <c r="H2228" t="str">
        <f t="shared" si="653"/>
        <v>554.587592118749+79.6890338127647i</v>
      </c>
      <c r="I2228" t="str">
        <f t="shared" si="654"/>
        <v>31.2899909428808-140.149917310887i</v>
      </c>
      <c r="K2228" t="str">
        <f t="shared" si="655"/>
        <v>0.00883332673560277-0.00365662116439721i</v>
      </c>
      <c r="L2228" t="str">
        <f t="shared" si="656"/>
        <v>0.00025-0.118829392684051i</v>
      </c>
      <c r="M2228" t="str">
        <f t="shared" si="657"/>
        <v>0.0025-0.0314548392398958i</v>
      </c>
      <c r="N2228">
        <f t="shared" si="658"/>
        <v>109.35329716926285</v>
      </c>
      <c r="O2228">
        <f t="shared" si="659"/>
        <v>18.368727509642458</v>
      </c>
      <c r="P2228" s="3">
        <f t="shared" si="660"/>
        <v>18.368727509642458</v>
      </c>
      <c r="Q2228" s="3">
        <f t="shared" si="661"/>
        <v>-70.646702830737155</v>
      </c>
      <c r="R2228">
        <f t="shared" si="662"/>
        <v>109.35329716926285</v>
      </c>
      <c r="S2228">
        <f t="shared" si="663"/>
        <v>3.9579098660864971</v>
      </c>
      <c r="T2228">
        <f t="shared" si="646"/>
        <v>18.368727509642458</v>
      </c>
    </row>
    <row r="2229" spans="1:20" x14ac:dyDescent="0.25">
      <c r="A2229">
        <f t="shared" si="647"/>
        <v>24962.780585983197</v>
      </c>
      <c r="B2229">
        <f t="shared" si="664"/>
        <v>3972.9499235776257</v>
      </c>
      <c r="C2229" t="str">
        <f t="shared" si="648"/>
        <v>2.74395113064969-7.79521034667215i</v>
      </c>
      <c r="D2229" t="str">
        <f t="shared" si="649"/>
        <v>3.47802129151773-4.0249560970534i</v>
      </c>
      <c r="E2229" t="str">
        <f t="shared" si="650"/>
        <v>162.586136446932+3.18182618867495i</v>
      </c>
      <c r="F2229" t="str">
        <f t="shared" si="651"/>
        <v>2.90989319879466-37.6004792143504i</v>
      </c>
      <c r="G2229" t="str">
        <f t="shared" si="652"/>
        <v>0.999994257170919-0.00239641317398409i</v>
      </c>
      <c r="H2229" t="str">
        <f t="shared" si="653"/>
        <v>555.259386540562+79.8471845823763i</v>
      </c>
      <c r="I2229" t="str">
        <f t="shared" si="654"/>
        <v>31.2664257148502-139.781523920095i</v>
      </c>
      <c r="K2229" t="str">
        <f t="shared" si="655"/>
        <v>0.00882236373486637-0.00366509689963785i</v>
      </c>
      <c r="L2229" t="str">
        <f t="shared" si="656"/>
        <v>0.00025-0.118379550392559i</v>
      </c>
      <c r="M2229" t="str">
        <f t="shared" si="657"/>
        <v>0.0025-0.0313357633392067i</v>
      </c>
      <c r="N2229">
        <f t="shared" si="658"/>
        <v>109.3923110632043</v>
      </c>
      <c r="O2229">
        <f t="shared" si="659"/>
        <v>18.343861886557931</v>
      </c>
      <c r="P2229" s="3">
        <f t="shared" si="660"/>
        <v>18.343861886557931</v>
      </c>
      <c r="Q2229" s="3">
        <f t="shared" si="661"/>
        <v>-70.607688936795697</v>
      </c>
      <c r="R2229">
        <f t="shared" si="662"/>
        <v>109.3923110632043</v>
      </c>
      <c r="S2229">
        <f t="shared" si="663"/>
        <v>3.9729499235776258</v>
      </c>
      <c r="T2229">
        <f t="shared" si="646"/>
        <v>18.343861886557931</v>
      </c>
    </row>
    <row r="2230" spans="1:20" x14ac:dyDescent="0.25">
      <c r="A2230">
        <f t="shared" si="647"/>
        <v>25057.639152209933</v>
      </c>
      <c r="B2230">
        <f t="shared" si="664"/>
        <v>3988.0471332872207</v>
      </c>
      <c r="C2230" t="str">
        <f t="shared" si="648"/>
        <v>2.74139684752872-7.77108722564157i</v>
      </c>
      <c r="D2230" t="str">
        <f t="shared" si="649"/>
        <v>3.47802050185944-4.00986322674247i</v>
      </c>
      <c r="E2230" t="str">
        <f t="shared" si="650"/>
        <v>162.587801621701+3.19517190509132i</v>
      </c>
      <c r="F2230" t="str">
        <f t="shared" si="651"/>
        <v>2.90989307154961-37.4581911856657i</v>
      </c>
      <c r="G2230" t="str">
        <f t="shared" si="652"/>
        <v>0.999994213442745-0.00240551943885564i</v>
      </c>
      <c r="H2230" t="str">
        <f t="shared" si="653"/>
        <v>555.936714046098+80.0038672300583i</v>
      </c>
      <c r="I2230" t="str">
        <f t="shared" si="654"/>
        <v>31.2425842795606-139.415299315677i</v>
      </c>
      <c r="K2230" t="str">
        <f t="shared" si="655"/>
        <v>0.00881135012331158-0.00367355913847551i</v>
      </c>
      <c r="L2230" t="str">
        <f t="shared" si="656"/>
        <v>0.00025-0.117931411030642i</v>
      </c>
      <c r="M2230" t="str">
        <f t="shared" si="657"/>
        <v>0.0025-0.0312171382139935i</v>
      </c>
      <c r="N2230">
        <f t="shared" si="658"/>
        <v>109.43125015930683</v>
      </c>
      <c r="O2230">
        <f t="shared" si="659"/>
        <v>18.319020947197661</v>
      </c>
      <c r="P2230" s="3">
        <f t="shared" si="660"/>
        <v>18.319020947197661</v>
      </c>
      <c r="Q2230" s="3">
        <f t="shared" si="661"/>
        <v>-70.568749840693172</v>
      </c>
      <c r="R2230">
        <f t="shared" si="662"/>
        <v>109.43125015930683</v>
      </c>
      <c r="S2230">
        <f t="shared" si="663"/>
        <v>3.9880471332872207</v>
      </c>
      <c r="T2230">
        <f t="shared" si="646"/>
        <v>18.319020947197661</v>
      </c>
    </row>
    <row r="2231" spans="1:20" x14ac:dyDescent="0.25">
      <c r="A2231">
        <f t="shared" si="647"/>
        <v>25152.858180988333</v>
      </c>
      <c r="B2231">
        <f t="shared" si="664"/>
        <v>4003.2017123937121</v>
      </c>
      <c r="C2231" t="str">
        <f t="shared" si="648"/>
        <v>2.73883103033232-7.74706028336235i</v>
      </c>
      <c r="D2231" t="str">
        <f t="shared" si="649"/>
        <v>3.47801970618871-3.99482803959435i</v>
      </c>
      <c r="E2231" t="str">
        <f t="shared" si="650"/>
        <v>162.589488879079+3.20857781147084i</v>
      </c>
      <c r="F2231" t="str">
        <f t="shared" si="651"/>
        <v>2.90989294333568-37.3164420056322i</v>
      </c>
      <c r="G2231" t="str">
        <f t="shared" si="652"/>
        <v>0.999994169381609-0.00241466030633i</v>
      </c>
      <c r="H2231" t="str">
        <f t="shared" si="653"/>
        <v>556.619621058879+80.1590440731346i</v>
      </c>
      <c r="I2231" t="str">
        <f t="shared" si="654"/>
        <v>31.2184628845082-139.051239705518i</v>
      </c>
      <c r="K2231" t="str">
        <f t="shared" si="655"/>
        <v>0.00880028586868977-0.00368200754453038i</v>
      </c>
      <c r="L2231" t="str">
        <f t="shared" si="656"/>
        <v>0.00025-0.117484968151666i</v>
      </c>
      <c r="M2231" t="str">
        <f t="shared" si="657"/>
        <v>0.0025-0.0310989621577939i</v>
      </c>
      <c r="N2231">
        <f t="shared" si="658"/>
        <v>109.47011355659571</v>
      </c>
      <c r="O2231">
        <f t="shared" si="659"/>
        <v>18.294204597810428</v>
      </c>
      <c r="P2231" s="3">
        <f t="shared" si="660"/>
        <v>18.294204597810428</v>
      </c>
      <c r="Q2231" s="3">
        <f t="shared" si="661"/>
        <v>-70.529886443404294</v>
      </c>
      <c r="R2231">
        <f t="shared" si="662"/>
        <v>109.47011355659571</v>
      </c>
      <c r="S2231">
        <f t="shared" si="663"/>
        <v>4.0032017123937118</v>
      </c>
      <c r="T2231">
        <f t="shared" si="646"/>
        <v>18.294204597810428</v>
      </c>
    </row>
    <row r="2232" spans="1:20" x14ac:dyDescent="0.25">
      <c r="A2232">
        <f t="shared" si="647"/>
        <v>25248.43904207609</v>
      </c>
      <c r="B2232">
        <f t="shared" si="664"/>
        <v>4018.4138789008084</v>
      </c>
      <c r="C2232" t="str">
        <f t="shared" si="648"/>
        <v>2.73625367506277-7.72312906863421i</v>
      </c>
      <c r="D2232" t="str">
        <f t="shared" si="649"/>
        <v>3.47801890445975-3.97985031932207i</v>
      </c>
      <c r="E2232" t="str">
        <f t="shared" si="650"/>
        <v>162.591198485618+3.22204417456721i</v>
      </c>
      <c r="F2232" t="str">
        <f t="shared" si="651"/>
        <v>2.90989281414547-37.1752296351402i</v>
      </c>
      <c r="G2232" t="str">
        <f t="shared" si="652"/>
        <v>0.999994124984976-0.00242383590788326i</v>
      </c>
      <c r="H2232" t="str">
        <f t="shared" si="653"/>
        <v>557.308154360726+80.312676745571i</v>
      </c>
      <c r="I2232" t="str">
        <f t="shared" si="654"/>
        <v>31.1940577197938-138.689341336275i</v>
      </c>
      <c r="K2232" t="str">
        <f t="shared" si="655"/>
        <v>0.00878917094138167-0.00369044177989233i</v>
      </c>
      <c r="L2232" t="str">
        <f t="shared" si="656"/>
        <v>0.00025-0.117040215333399i</v>
      </c>
      <c r="M2232" t="str">
        <f t="shared" si="657"/>
        <v>0.0025-0.0309812334706056i</v>
      </c>
      <c r="N2232">
        <f t="shared" si="658"/>
        <v>109.50890035904128</v>
      </c>
      <c r="O2232">
        <f t="shared" si="659"/>
        <v>18.269412743095771</v>
      </c>
      <c r="P2232" s="3">
        <f t="shared" si="660"/>
        <v>18.269412743095771</v>
      </c>
      <c r="Q2232" s="3">
        <f t="shared" si="661"/>
        <v>-70.491099640958723</v>
      </c>
      <c r="R2232">
        <f t="shared" si="662"/>
        <v>109.50890035904128</v>
      </c>
      <c r="S2232">
        <f t="shared" si="663"/>
        <v>4.0184138789008088</v>
      </c>
      <c r="T2232">
        <f t="shared" si="646"/>
        <v>18.269412743095771</v>
      </c>
    </row>
    <row r="2233" spans="1:20" x14ac:dyDescent="0.25">
      <c r="A2233">
        <f t="shared" si="647"/>
        <v>25344.383110435978</v>
      </c>
      <c r="B2233">
        <f t="shared" si="664"/>
        <v>4033.6838516406315</v>
      </c>
      <c r="C2233" t="str">
        <f t="shared" si="648"/>
        <v>2.73366477835276-7.69929313136441i</v>
      </c>
      <c r="D2233" t="str">
        <f t="shared" si="649"/>
        <v>3.47801809662645-3.96492985046533i</v>
      </c>
      <c r="E2233" t="str">
        <f t="shared" si="650"/>
        <v>162.592930710641+3.2355712617107i</v>
      </c>
      <c r="F2233" t="str">
        <f t="shared" si="651"/>
        <v>2.90989268397156-37.0345520428024i</v>
      </c>
      <c r="G2233" t="str">
        <f t="shared" si="652"/>
        <v>0.999994080250291-0.00243304637549101i</v>
      </c>
      <c r="H2233" t="str">
        <f t="shared" si="653"/>
        <v>558.002361092741+80.4647261856744i</v>
      </c>
      <c r="I2233" t="str">
        <f t="shared" si="654"/>
        <v>31.169364917175-138.329600493148i</v>
      </c>
      <c r="K2233" t="str">
        <f t="shared" si="655"/>
        <v>0.00877800531442437-0.00369886150514064i</v>
      </c>
      <c r="L2233" t="str">
        <f t="shared" si="656"/>
        <v>0.00025-0.116597146177923i</v>
      </c>
      <c r="M2233" t="str">
        <f t="shared" si="657"/>
        <v>0.0025-0.0308639504588619i</v>
      </c>
      <c r="N2233">
        <f t="shared" si="658"/>
        <v>109.54760967569328</v>
      </c>
      <c r="O2233">
        <f t="shared" si="659"/>
        <v>18.244645286208218</v>
      </c>
      <c r="P2233" s="3">
        <f t="shared" si="660"/>
        <v>18.244645286208218</v>
      </c>
      <c r="Q2233" s="3">
        <f t="shared" si="661"/>
        <v>-70.45239032430672</v>
      </c>
      <c r="R2233">
        <f t="shared" si="662"/>
        <v>109.54760967569328</v>
      </c>
      <c r="S2233">
        <f t="shared" si="663"/>
        <v>4.0336838516406317</v>
      </c>
      <c r="T2233">
        <f t="shared" si="646"/>
        <v>18.244645286208218</v>
      </c>
    </row>
    <row r="2234" spans="1:20" x14ac:dyDescent="0.25">
      <c r="A2234">
        <f t="shared" si="647"/>
        <v>25440.691766255633</v>
      </c>
      <c r="B2234">
        <f t="shared" si="664"/>
        <v>4049.011850276866</v>
      </c>
      <c r="C2234" t="str">
        <f t="shared" si="648"/>
        <v>2.73106433747144-7.67555202256795i</v>
      </c>
      <c r="D2234" t="str">
        <f t="shared" si="649"/>
        <v>3.47801728264235-3.95006641838742i</v>
      </c>
      <c r="E2234" t="str">
        <f t="shared" si="650"/>
        <v>162.594685826275+3.24915934079539i</v>
      </c>
      <c r="F2234" t="str">
        <f t="shared" si="651"/>
        <v>2.90989255280648-36.8944072049243i</v>
      </c>
      <c r="G2234" t="str">
        <f t="shared" si="652"/>
        <v>0.999994035174981-0.00244229184163016i</v>
      </c>
      <c r="H2234" t="str">
        <f t="shared" si="653"/>
        <v>558.702288756227+80.6151526235702i</v>
      </c>
      <c r="I2234" t="str">
        <f t="shared" si="654"/>
        <v>31.1443805491043-137.972013499637i</v>
      </c>
      <c r="K2234" t="str">
        <f t="shared" si="655"/>
        <v>0.00876678896353812-0.0037072663793641i</v>
      </c>
      <c r="L2234" t="str">
        <f t="shared" si="656"/>
        <v>0.00025-0.116155754311539i</v>
      </c>
      <c r="M2234" t="str">
        <f t="shared" si="657"/>
        <v>0.0025-0.0307471114354074i</v>
      </c>
      <c r="N2234">
        <f t="shared" si="658"/>
        <v>109.58624062081383</v>
      </c>
      <c r="O2234">
        <f t="shared" si="659"/>
        <v>18.219902128762651</v>
      </c>
      <c r="P2234" s="3">
        <f t="shared" si="660"/>
        <v>18.219902128762651</v>
      </c>
      <c r="Q2234" s="3">
        <f t="shared" si="661"/>
        <v>-70.413759379186175</v>
      </c>
      <c r="R2234">
        <f t="shared" si="662"/>
        <v>109.58624062081383</v>
      </c>
      <c r="S2234">
        <f t="shared" si="663"/>
        <v>4.0490118502768659</v>
      </c>
      <c r="T2234">
        <f t="shared" si="646"/>
        <v>18.219902128762651</v>
      </c>
    </row>
    <row r="2235" spans="1:20" x14ac:dyDescent="0.25">
      <c r="A2235">
        <f t="shared" si="647"/>
        <v>25537.366394967408</v>
      </c>
      <c r="B2235">
        <f t="shared" si="664"/>
        <v>4064.3980953079181</v>
      </c>
      <c r="C2235" t="str">
        <f t="shared" si="648"/>
        <v>2.72845235033021-7.65190529436688i</v>
      </c>
      <c r="D2235" t="str">
        <f t="shared" si="649"/>
        <v>3.47801646246058-3.93525980927208i</v>
      </c>
      <c r="E2235" t="str">
        <f t="shared" si="650"/>
        <v>162.596464107464+3.26280868026907i</v>
      </c>
      <c r="F2235" t="str">
        <f t="shared" si="651"/>
        <v>2.90989242064265-36.7547931054753i</v>
      </c>
      <c r="G2235" t="str">
        <f t="shared" si="652"/>
        <v>0.999993989756452-0.00245157243928088i</v>
      </c>
      <c r="H2235" t="str">
        <f t="shared" si="653"/>
        <v>559.407985213513+80.7639155684454i</v>
      </c>
      <c r="I2235" t="str">
        <f t="shared" si="654"/>
        <v>31.1191006277491-137.616576717293i</v>
      </c>
      <c r="K2235" t="str">
        <f t="shared" si="655"/>
        <v>0.00875552186715318-0.00371565606018159i</v>
      </c>
      <c r="L2235" t="str">
        <f t="shared" si="656"/>
        <v>0.00025-0.115716033384677i</v>
      </c>
      <c r="M2235" t="str">
        <f t="shared" si="657"/>
        <v>0.0025-0.0306307147194734i</v>
      </c>
      <c r="N2235">
        <f t="shared" si="658"/>
        <v>109.6247923140111</v>
      </c>
      <c r="O2235">
        <f t="shared" si="659"/>
        <v>18.195183170838845</v>
      </c>
      <c r="P2235" s="3">
        <f t="shared" si="660"/>
        <v>18.195183170838845</v>
      </c>
      <c r="Q2235" s="3">
        <f t="shared" si="661"/>
        <v>-70.375207685988897</v>
      </c>
      <c r="R2235">
        <f t="shared" si="662"/>
        <v>109.6247923140111</v>
      </c>
      <c r="S2235">
        <f t="shared" si="663"/>
        <v>4.0643980953079177</v>
      </c>
      <c r="T2235">
        <f t="shared" si="646"/>
        <v>18.195183170838845</v>
      </c>
    </row>
    <row r="2236" spans="1:20" x14ac:dyDescent="0.25">
      <c r="A2236">
        <f t="shared" si="647"/>
        <v>25634.408387268282</v>
      </c>
      <c r="B2236">
        <f t="shared" si="664"/>
        <v>4079.8428080700883</v>
      </c>
      <c r="C2236" t="str">
        <f t="shared" si="648"/>
        <v>2.72582881548891-7.62835249999068i</v>
      </c>
      <c r="D2236" t="str">
        <f t="shared" si="649"/>
        <v>3.47801563603398-3.92050981012048i</v>
      </c>
      <c r="E2236" t="str">
        <f t="shared" si="650"/>
        <v>162.598265831996+3.27651954912198i</v>
      </c>
      <c r="F2236" t="str">
        <f t="shared" si="651"/>
        <v>2.90989228747248-36.6157077360597i</v>
      </c>
      <c r="G2236" t="str">
        <f t="shared" si="652"/>
        <v>0.99999394399209-0.00246088830192847i</v>
      </c>
      <c r="H2236" t="str">
        <f t="shared" si="653"/>
        <v>560.11949868871+80.9109737955574i</v>
      </c>
      <c r="I2236" t="str">
        <f t="shared" si="654"/>
        <v>31.0935211039965-137.263286545457i</v>
      </c>
      <c r="K2236" t="str">
        <f t="shared" si="655"/>
        <v>0.00874420400643647-0.00372403020376308i</v>
      </c>
      <c r="L2236" t="str">
        <f t="shared" si="656"/>
        <v>0.00025-0.115277977071804i</v>
      </c>
      <c r="M2236" t="str">
        <f t="shared" si="657"/>
        <v>0.0025-0.0305147586366541i</v>
      </c>
      <c r="N2236">
        <f t="shared" si="658"/>
        <v>109.6632638803739</v>
      </c>
      <c r="O2236">
        <f t="shared" si="659"/>
        <v>18.170488310987405</v>
      </c>
      <c r="P2236" s="3">
        <f t="shared" si="660"/>
        <v>18.170488310987405</v>
      </c>
      <c r="Q2236" s="3">
        <f t="shared" si="661"/>
        <v>-70.336736119626096</v>
      </c>
      <c r="R2236">
        <f t="shared" si="662"/>
        <v>109.6632638803739</v>
      </c>
      <c r="S2236">
        <f t="shared" si="663"/>
        <v>4.0798428080700884</v>
      </c>
      <c r="T2236">
        <f t="shared" si="646"/>
        <v>18.170488310987405</v>
      </c>
    </row>
    <row r="2237" spans="1:20" x14ac:dyDescent="0.25">
      <c r="A2237">
        <f t="shared" si="647"/>
        <v>25731.819139139901</v>
      </c>
      <c r="B2237">
        <f t="shared" si="664"/>
        <v>4095.3462107407545</v>
      </c>
      <c r="C2237" t="str">
        <f t="shared" si="648"/>
        <v>2.72319373216146-7.60489319377616i</v>
      </c>
      <c r="D2237" t="str">
        <f t="shared" si="649"/>
        <v>3.47801480331501-3.90581620874814i</v>
      </c>
      <c r="E2237" t="str">
        <f t="shared" si="650"/>
        <v>162.600091280525+3.29029221687572i</v>
      </c>
      <c r="F2237" t="str">
        <f t="shared" si="651"/>
        <v>2.9098921532883-36.4771490958877i</v>
      </c>
      <c r="G2237" t="str">
        <f t="shared" si="652"/>
        <v>0.999993897879263-0.00247023956356538i</v>
      </c>
      <c r="H2237" t="str">
        <f t="shared" si="653"/>
        <v>560.836877768377+81.0562853330066i</v>
      </c>
      <c r="I2237" t="str">
        <f t="shared" si="654"/>
        <v>31.0676378664411-136.912139420991i</v>
      </c>
      <c r="K2237" t="str">
        <f t="shared" si="655"/>
        <v>0.00873283536531804-0.00373238846485108i</v>
      </c>
      <c r="L2237" t="str">
        <f t="shared" si="656"/>
        <v>0.00025-0.114841579071333i</v>
      </c>
      <c r="M2237" t="str">
        <f t="shared" si="657"/>
        <v>0.0025-0.0303992415188823i</v>
      </c>
      <c r="N2237">
        <f t="shared" si="658"/>
        <v>109.70165445060395</v>
      </c>
      <c r="O2237">
        <f t="shared" si="659"/>
        <v>18.145817446235196</v>
      </c>
      <c r="P2237" s="3">
        <f t="shared" si="660"/>
        <v>18.145817446235196</v>
      </c>
      <c r="Q2237" s="3">
        <f t="shared" si="661"/>
        <v>-70.298345549396046</v>
      </c>
      <c r="R2237">
        <f t="shared" si="662"/>
        <v>109.70165445060395</v>
      </c>
      <c r="S2237">
        <f t="shared" si="663"/>
        <v>4.0953462107407548</v>
      </c>
      <c r="T2237">
        <f t="shared" si="646"/>
        <v>18.145817446235196</v>
      </c>
    </row>
    <row r="2238" spans="1:20" x14ac:dyDescent="0.25">
      <c r="A2238">
        <f t="shared" si="647"/>
        <v>25829.600051868631</v>
      </c>
      <c r="B2238">
        <f t="shared" si="664"/>
        <v>4110.9085263415691</v>
      </c>
      <c r="C2238" t="str">
        <f t="shared" si="648"/>
        <v>2.72054710022178-7.58152693116733i</v>
      </c>
      <c r="D2238" t="str">
        <f t="shared" si="649"/>
        <v>3.47801396425576-3.89117879378187i</v>
      </c>
      <c r="E2238" t="str">
        <f t="shared" si="650"/>
        <v>162.601940736586+3.30412695357126i</v>
      </c>
      <c r="F2238" t="str">
        <f t="shared" si="651"/>
        <v>2.90989201808241-36.3391151917466i</v>
      </c>
      <c r="G2238" t="str">
        <f t="shared" si="652"/>
        <v>0.999993851415316-0.002479626358693i</v>
      </c>
      <c r="H2238" t="str">
        <f t="shared" si="653"/>
        <v>561.560171402099+81.1998074482621i</v>
      </c>
      <c r="I2238" t="str">
        <f t="shared" si="654"/>
        <v>31.0414467403558-136.563131817996i</v>
      </c>
      <c r="K2238" t="str">
        <f t="shared" si="655"/>
        <v>0.00872141593051757-0.00374073049678249i</v>
      </c>
      <c r="L2238" t="str">
        <f t="shared" si="656"/>
        <v>0.00025-0.114406833105532i</v>
      </c>
      <c r="M2238" t="str">
        <f t="shared" si="657"/>
        <v>0.0025-0.0302841617044056i</v>
      </c>
      <c r="N2238">
        <f t="shared" si="658"/>
        <v>109.73996316115065</v>
      </c>
      <c r="O2238">
        <f t="shared" si="659"/>
        <v>18.121170472091034</v>
      </c>
      <c r="P2238" s="3">
        <f t="shared" si="660"/>
        <v>18.121170472091034</v>
      </c>
      <c r="Q2238" s="3">
        <f t="shared" si="661"/>
        <v>-70.260036838849345</v>
      </c>
      <c r="R2238">
        <f t="shared" si="662"/>
        <v>109.73996316115065</v>
      </c>
      <c r="S2238">
        <f t="shared" si="663"/>
        <v>4.1109085263415688</v>
      </c>
      <c r="T2238">
        <f t="shared" si="646"/>
        <v>18.121170472091034</v>
      </c>
    </row>
    <row r="2239" spans="1:20" x14ac:dyDescent="0.25">
      <c r="A2239">
        <f t="shared" si="647"/>
        <v>25927.752532065733</v>
      </c>
      <c r="B2239">
        <f t="shared" si="664"/>
        <v>4126.529978741667</v>
      </c>
      <c r="C2239" t="str">
        <f t="shared" si="648"/>
        <v>2.7178889202097-7.55825326871623i</v>
      </c>
      <c r="D2239" t="str">
        <f t="shared" si="649"/>
        <v>3.47801311880794-3.87659735465671i</v>
      </c>
      <c r="E2239" t="str">
        <f t="shared" si="650"/>
        <v>162.603814486628+3.31802402975769i</v>
      </c>
      <c r="F2239" t="str">
        <f t="shared" si="651"/>
        <v>2.909891881847-36.2016040379724i</v>
      </c>
      <c r="G2239" t="str">
        <f t="shared" si="652"/>
        <v>0.999993804597577-0.00248904882232367i</v>
      </c>
      <c r="H2239" t="str">
        <f t="shared" si="653"/>
        <v>562.289428902964+81.3414966344397i</v>
      </c>
      <c r="I2239" t="str">
        <f t="shared" si="654"/>
        <v>31.0149434866442-136.216260247523i</v>
      </c>
      <c r="K2239" t="str">
        <f t="shared" si="655"/>
        <v>0.00870994569157067-0.00374905595151093i</v>
      </c>
      <c r="L2239" t="str">
        <f t="shared" si="656"/>
        <v>0.00025-0.113973732920435i</v>
      </c>
      <c r="M2239" t="str">
        <f t="shared" si="657"/>
        <v>0.0025-0.0301695175377622i</v>
      </c>
      <c r="N2239">
        <f t="shared" si="658"/>
        <v>109.77818915434415</v>
      </c>
      <c r="O2239">
        <f t="shared" si="659"/>
        <v>18.096547282552493</v>
      </c>
      <c r="P2239" s="3">
        <f t="shared" si="660"/>
        <v>18.096547282552493</v>
      </c>
      <c r="Q2239" s="3">
        <f t="shared" si="661"/>
        <v>-70.221810845655853</v>
      </c>
      <c r="R2239">
        <f t="shared" si="662"/>
        <v>109.77818915434415</v>
      </c>
      <c r="S2239">
        <f t="shared" si="663"/>
        <v>4.1265299787416669</v>
      </c>
      <c r="T2239">
        <f t="shared" si="646"/>
        <v>18.096547282552493</v>
      </c>
    </row>
    <row r="2240" spans="1:20" x14ac:dyDescent="0.25">
      <c r="A2240">
        <f t="shared" si="647"/>
        <v>26026.277991687581</v>
      </c>
      <c r="B2240">
        <f t="shared" si="664"/>
        <v>4142.2107926608851</v>
      </c>
      <c r="C2240" t="str">
        <f t="shared" si="648"/>
        <v>2.71521919333656-7.53507176408285i</v>
      </c>
      <c r="D2240" t="str">
        <f t="shared" si="649"/>
        <v>3.47801226692292-3.86207168161293i</v>
      </c>
      <c r="E2240" t="str">
        <f t="shared" si="650"/>
        <v>162.605712820025+3.33198371648032i</v>
      </c>
      <c r="F2240" t="str">
        <f t="shared" si="651"/>
        <v>2.90989174457426-36.0646136564208i</v>
      </c>
      <c r="G2240" t="str">
        <f t="shared" si="652"/>
        <v>0.999993757423352-0.00249850708998263i</v>
      </c>
      <c r="H2240" t="str">
        <f t="shared" si="653"/>
        <v>563.024699947957+81.4813085963364i</v>
      </c>
      <c r="I2240" t="str">
        <f t="shared" si="654"/>
        <v>30.9881238007788-135.871521257266i</v>
      </c>
      <c r="K2240" t="str">
        <f t="shared" si="655"/>
        <v>0.0086984246408549-0.00375736447962957i</v>
      </c>
      <c r="L2240" t="str">
        <f t="shared" si="656"/>
        <v>0.00025-0.113542272285749i</v>
      </c>
      <c r="M2240" t="str">
        <f t="shared" si="657"/>
        <v>0.0025-0.0300553073697571i</v>
      </c>
      <c r="N2240">
        <f t="shared" si="658"/>
        <v>109.81633157852866</v>
      </c>
      <c r="O2240">
        <f t="shared" si="659"/>
        <v>18.071947770111905</v>
      </c>
      <c r="P2240" s="3">
        <f t="shared" si="660"/>
        <v>18.071947770111905</v>
      </c>
      <c r="Q2240" s="3">
        <f t="shared" si="661"/>
        <v>-70.183668421471339</v>
      </c>
      <c r="R2240">
        <f t="shared" si="662"/>
        <v>109.81633157852866</v>
      </c>
      <c r="S2240">
        <f t="shared" si="663"/>
        <v>4.1422107926608849</v>
      </c>
      <c r="T2240">
        <f t="shared" si="646"/>
        <v>18.071947770111905</v>
      </c>
    </row>
    <row r="2241" spans="1:20" x14ac:dyDescent="0.25">
      <c r="A2241">
        <f t="shared" si="647"/>
        <v>26125.177848055995</v>
      </c>
      <c r="B2241">
        <f t="shared" si="664"/>
        <v>4157.9511936729969</v>
      </c>
      <c r="C2241" t="str">
        <f t="shared" si="648"/>
        <v>2.7125379214911-7.51198197603589i</v>
      </c>
      <c r="D2241" t="str">
        <f t="shared" si="649"/>
        <v>3.47801140855171-3.84760156569303i</v>
      </c>
      <c r="E2241" t="str">
        <f t="shared" si="650"/>
        <v>162.607636029103+3.3460062852685i</v>
      </c>
      <c r="F2241" t="str">
        <f t="shared" si="651"/>
        <v>2.90989160625627-35.9281420764393i</v>
      </c>
      <c r="G2241" t="str">
        <f t="shared" si="652"/>
        <v>0.999993709889925-0.00250800129770992i</v>
      </c>
      <c r="H2241" t="str">
        <f t="shared" si="653"/>
        <v>563.766034578234+81.6191982361919i</v>
      </c>
      <c r="I2241" t="str">
        <f t="shared" si="654"/>
        <v>30.9609833117165-135.528911431251i</v>
      </c>
      <c r="K2241" t="str">
        <f t="shared" si="655"/>
        <v>0.00868685277361593-0.0037656557303942i</v>
      </c>
      <c r="L2241" t="str">
        <f t="shared" si="656"/>
        <v>0.00025-0.113112444994769i</v>
      </c>
      <c r="M2241" t="str">
        <f t="shared" si="657"/>
        <v>0.0025-0.0299415295574388i</v>
      </c>
      <c r="N2241">
        <f t="shared" si="658"/>
        <v>109.85438958819634</v>
      </c>
      <c r="O2241">
        <f t="shared" si="659"/>
        <v>18.047371825763442</v>
      </c>
      <c r="P2241" s="3">
        <f t="shared" si="660"/>
        <v>18.047371825763442</v>
      </c>
      <c r="Q2241" s="3">
        <f t="shared" si="661"/>
        <v>-70.145610411803659</v>
      </c>
      <c r="R2241">
        <f t="shared" si="662"/>
        <v>109.85438958819634</v>
      </c>
      <c r="S2241">
        <f t="shared" si="663"/>
        <v>4.1579511936729965</v>
      </c>
      <c r="T2241">
        <f t="shared" si="646"/>
        <v>18.047371825763442</v>
      </c>
    </row>
    <row r="2242" spans="1:20" x14ac:dyDescent="0.25">
      <c r="A2242">
        <f t="shared" si="647"/>
        <v>26224.453523878612</v>
      </c>
      <c r="B2242">
        <f t="shared" si="664"/>
        <v>4173.7514082089547</v>
      </c>
      <c r="C2242" t="str">
        <f t="shared" si="648"/>
        <v>2.70984510724507-7.48898346445368i</v>
      </c>
      <c r="D2242" t="str">
        <f t="shared" si="649"/>
        <v>3.4780105436449-3.83318679873869i</v>
      </c>
      <c r="E2242" t="str">
        <f t="shared" si="650"/>
        <v>162.609584409168+3.36009200812281i</v>
      </c>
      <c r="F2242" t="str">
        <f t="shared" si="651"/>
        <v>2.90989146688508-35.7921873348381i</v>
      </c>
      <c r="G2242" t="str">
        <f t="shared" si="652"/>
        <v>0.999993661994563-0.00251753158206236i</v>
      </c>
      <c r="H2242" t="str">
        <f t="shared" si="653"/>
        <v>564.513483199304+81.7551196392062i</v>
      </c>
      <c r="I2242" t="str">
        <f t="shared" si="654"/>
        <v>30.9335175808006-135.188427389503i</v>
      </c>
      <c r="K2242" t="str">
        <f t="shared" si="655"/>
        <v>0.00867523008799328-0.00377392935174698i</v>
      </c>
      <c r="L2242" t="str">
        <f t="shared" si="656"/>
        <v>0.00025-0.112684244864284i</v>
      </c>
      <c r="M2242" t="str">
        <f t="shared" si="657"/>
        <v>0.0025-0.0298281824640753i</v>
      </c>
      <c r="N2242">
        <f t="shared" si="658"/>
        <v>109.89236234411919</v>
      </c>
      <c r="O2242">
        <f t="shared" si="659"/>
        <v>18.022819339010486</v>
      </c>
      <c r="P2242" s="3">
        <f t="shared" si="660"/>
        <v>18.022819339010486</v>
      </c>
      <c r="Q2242" s="3">
        <f t="shared" si="661"/>
        <v>-70.107637655880808</v>
      </c>
      <c r="R2242">
        <f t="shared" si="662"/>
        <v>109.89236234411919</v>
      </c>
      <c r="S2242">
        <f t="shared" si="663"/>
        <v>4.1737514082089548</v>
      </c>
      <c r="T2242">
        <f t="shared" si="646"/>
        <v>18.022819339010486</v>
      </c>
    </row>
    <row r="2243" spans="1:20" x14ac:dyDescent="0.25">
      <c r="A2243">
        <f t="shared" si="647"/>
        <v>26324.106447269347</v>
      </c>
      <c r="B2243">
        <f t="shared" si="664"/>
        <v>4189.6116635601484</v>
      </c>
      <c r="C2243" t="str">
        <f t="shared" si="648"/>
        <v>2.70714075385893-7.46607579032433i</v>
      </c>
      <c r="D2243" t="str">
        <f t="shared" si="649"/>
        <v>3.47800967215276-3.81882717338778i</v>
      </c>
      <c r="E2243" t="str">
        <f t="shared" si="650"/>
        <v>162.611558258515+3.37424115750298i</v>
      </c>
      <c r="F2243" t="str">
        <f t="shared" si="651"/>
        <v>2.90989132645267-35.6567474758628i</v>
      </c>
      <c r="G2243" t="str">
        <f t="shared" si="652"/>
        <v>0.999993613734509-0.00252709808011553i</v>
      </c>
      <c r="H2243" t="str">
        <f t="shared" si="653"/>
        <v>565.267096581091+81.8890260587774i</v>
      </c>
      <c r="I2243" t="str">
        <f t="shared" si="654"/>
        <v>30.9057221006411-134.850065787713i</v>
      </c>
      <c r="K2243" t="str">
        <f t="shared" si="655"/>
        <v>0.0086635565850461-0.00378218499034045i</v>
      </c>
      <c r="L2243" t="str">
        <f t="shared" si="656"/>
        <v>0.00025-0.112257665734493i</v>
      </c>
      <c r="M2243" t="str">
        <f t="shared" si="657"/>
        <v>0.0025-0.0297152644591306i</v>
      </c>
      <c r="N2243">
        <f t="shared" si="658"/>
        <v>109.93024901348394</v>
      </c>
      <c r="O2243">
        <f t="shared" si="659"/>
        <v>17.998290197872407</v>
      </c>
      <c r="P2243" s="3">
        <f t="shared" si="660"/>
        <v>17.998290197872407</v>
      </c>
      <c r="Q2243" s="3">
        <f t="shared" si="661"/>
        <v>-70.069750986516055</v>
      </c>
      <c r="R2243">
        <f t="shared" si="662"/>
        <v>109.93024901348394</v>
      </c>
      <c r="S2243">
        <f t="shared" si="663"/>
        <v>4.1896116635601484</v>
      </c>
      <c r="T2243">
        <f t="shared" si="646"/>
        <v>17.998290197872407</v>
      </c>
    </row>
    <row r="2244" spans="1:20" x14ac:dyDescent="0.25">
      <c r="A2244">
        <f t="shared" si="647"/>
        <v>26424.138051768969</v>
      </c>
      <c r="B2244">
        <f t="shared" si="664"/>
        <v>4205.5321878816767</v>
      </c>
      <c r="C2244" t="str">
        <f t="shared" si="648"/>
        <v>2.70442486528742-7.4432585157473i</v>
      </c>
      <c r="D2244" t="str">
        <f t="shared" si="649"/>
        <v>3.47800879402512-3.8045224830714i</v>
      </c>
      <c r="E2244" t="str">
        <f t="shared" si="650"/>
        <v>162.613557878465+3.38845400631528i</v>
      </c>
      <c r="F2244" t="str">
        <f t="shared" si="651"/>
        <v>2.90989118495095-35.5218205511652i</v>
      </c>
      <c r="G2244" t="str">
        <f t="shared" si="652"/>
        <v>0.999993565106987-0.00253670092946569i</v>
      </c>
      <c r="H2244" t="str">
        <f t="shared" si="653"/>
        <v>566.026925857883+82.0208699014797i</v>
      </c>
      <c r="I2244" t="str">
        <f t="shared" si="654"/>
        <v>30.8775922939784-134.513823316879i</v>
      </c>
      <c r="K2244" t="str">
        <f t="shared" si="655"/>
        <v>0.00865183226877862-0.00379042229156208i</v>
      </c>
      <c r="L2244" t="str">
        <f t="shared" si="656"/>
        <v>0.00025-0.111832701468912i</v>
      </c>
      <c r="M2244" t="str">
        <f t="shared" si="657"/>
        <v>0.0025-0.0296027739182413i</v>
      </c>
      <c r="N2244">
        <f t="shared" si="658"/>
        <v>109.96804877002289</v>
      </c>
      <c r="O2244">
        <f t="shared" si="659"/>
        <v>17.973784288892947</v>
      </c>
      <c r="P2244" s="3">
        <f t="shared" si="660"/>
        <v>17.973784288892947</v>
      </c>
      <c r="Q2244" s="3">
        <f t="shared" si="661"/>
        <v>-70.031951229977111</v>
      </c>
      <c r="R2244">
        <f t="shared" si="662"/>
        <v>109.96804877002289</v>
      </c>
      <c r="S2244">
        <f t="shared" si="663"/>
        <v>4.2055321878816763</v>
      </c>
      <c r="T2244">
        <f t="shared" si="646"/>
        <v>17.973784288892947</v>
      </c>
    </row>
    <row r="2245" spans="1:20" x14ac:dyDescent="0.25">
      <c r="A2245">
        <f t="shared" si="647"/>
        <v>26524.549776365693</v>
      </c>
      <c r="B2245">
        <f t="shared" si="664"/>
        <v>4221.5132101956269</v>
      </c>
      <c r="C2245" t="str">
        <f t="shared" si="648"/>
        <v>2.701697446185-7.42053120393384i</v>
      </c>
      <c r="D2245" t="str">
        <f t="shared" si="649"/>
        <v>3.47800790921148-3.79027252201093i</v>
      </c>
      <c r="E2245" t="str">
        <f t="shared" si="650"/>
        <v>162.615583573372+3.40273082789931i</v>
      </c>
      <c r="F2245" t="str">
        <f t="shared" si="651"/>
        <v>2.90989104237181-35.3874046197765i</v>
      </c>
      <c r="G2245" t="str">
        <f t="shared" si="652"/>
        <v>0.999993516109198-0.00254634026823181i</v>
      </c>
      <c r="H2245" t="str">
        <f t="shared" si="653"/>
        <v>566.79302252816+82.1506027117658i</v>
      </c>
      <c r="I2245" t="str">
        <f t="shared" si="654"/>
        <v>30.8491235125294-134.179696702946i</v>
      </c>
      <c r="K2245" t="str">
        <f t="shared" si="655"/>
        <v>0.00864005714616548-0.00379864089955931i</v>
      </c>
      <c r="L2245" t="str">
        <f t="shared" si="656"/>
        <v>0.00025-0.111409345954285i</v>
      </c>
      <c r="M2245" t="str">
        <f t="shared" si="657"/>
        <v>0.0025-0.0294907092231932i</v>
      </c>
      <c r="N2245">
        <f t="shared" si="658"/>
        <v>110.00576079414697</v>
      </c>
      <c r="O2245">
        <f t="shared" si="659"/>
        <v>17.949301497147552</v>
      </c>
      <c r="P2245" s="3">
        <f t="shared" si="660"/>
        <v>17.949301497147552</v>
      </c>
      <c r="Q2245" s="3">
        <f t="shared" si="661"/>
        <v>-69.994239205853034</v>
      </c>
      <c r="R2245">
        <f t="shared" si="662"/>
        <v>110.00576079414697</v>
      </c>
      <c r="S2245">
        <f t="shared" si="663"/>
        <v>4.221513210195627</v>
      </c>
      <c r="T2245">
        <f t="shared" si="646"/>
        <v>17.949301497147552</v>
      </c>
    </row>
    <row r="2246" spans="1:20" x14ac:dyDescent="0.25">
      <c r="A2246">
        <f t="shared" si="647"/>
        <v>26625.343065515881</v>
      </c>
      <c r="B2246">
        <f t="shared" si="664"/>
        <v>4237.55496039437</v>
      </c>
      <c r="C2246" t="str">
        <f t="shared" si="648"/>
        <v>2.69895850191159-7.39789341920851i</v>
      </c>
      <c r="D2246" t="str">
        <f t="shared" si="649"/>
        <v>3.47800701766094-3.77607708521498i</v>
      </c>
      <c r="E2246" t="str">
        <f t="shared" si="650"/>
        <v>162.617635650658+3.41707189601495i</v>
      </c>
      <c r="F2246" t="str">
        <f t="shared" si="651"/>
        <v>2.90989089870701-35.253497748078i</v>
      </c>
      <c r="G2246" t="str">
        <f t="shared" si="652"/>
        <v>0.999993466738323-0.0025560162350575i</v>
      </c>
      <c r="H2246" t="str">
        <f t="shared" si="653"/>
        <v>567.565438454292+82.2781751563799i</v>
      </c>
      <c r="I2246" t="str">
        <f t="shared" si="654"/>
        <v>30.8203110358095-133.847682706417i</v>
      </c>
      <c r="K2246" t="str">
        <f t="shared" si="655"/>
        <v>0.00862823122717698-0.00380684045726484i</v>
      </c>
      <c r="L2246" t="str">
        <f t="shared" si="656"/>
        <v>0.00025-0.110987593100503i</v>
      </c>
      <c r="M2246" t="str">
        <f t="shared" si="657"/>
        <v>0.0025-0.0293790687618979i</v>
      </c>
      <c r="N2246">
        <f t="shared" si="658"/>
        <v>110.0433842730787</v>
      </c>
      <c r="O2246">
        <f t="shared" si="659"/>
        <v>17.924841706252153</v>
      </c>
      <c r="P2246" s="3">
        <f t="shared" si="660"/>
        <v>17.924841706252153</v>
      </c>
      <c r="Q2246" s="3">
        <f t="shared" si="661"/>
        <v>-69.956615726921299</v>
      </c>
      <c r="R2246">
        <f t="shared" si="662"/>
        <v>110.0433842730787</v>
      </c>
      <c r="S2246">
        <f t="shared" si="663"/>
        <v>4.2375549603943696</v>
      </c>
      <c r="T2246">
        <f t="shared" si="646"/>
        <v>17.924841706252153</v>
      </c>
    </row>
    <row r="2247" spans="1:20" x14ac:dyDescent="0.25">
      <c r="A2247">
        <f t="shared" si="647"/>
        <v>26726.519369164838</v>
      </c>
      <c r="B2247">
        <f t="shared" si="664"/>
        <v>4253.6576692438684</v>
      </c>
      <c r="C2247" t="str">
        <f t="shared" si="648"/>
        <v>2.69620803853791-7.37534472701043i</v>
      </c>
      <c r="D2247" t="str">
        <f t="shared" si="649"/>
        <v>3.47800611932221-3.76193596847656i</v>
      </c>
      <c r="E2247" t="str">
        <f t="shared" si="650"/>
        <v>162.619714420831+3.43147748482878i</v>
      </c>
      <c r="F2247" t="str">
        <f t="shared" si="651"/>
        <v>2.9098907539483-35.1200980097746i</v>
      </c>
      <c r="G2247" t="str">
        <f t="shared" si="652"/>
        <v>0.999993416991521-0.00256572896911307i</v>
      </c>
      <c r="H2247" t="str">
        <f t="shared" si="653"/>
        <v>568.344225862111+82.403537008491i</v>
      </c>
      <c r="I2247" t="str">
        <f t="shared" si="654"/>
        <v>30.7911500699396-133.517778121964i</v>
      </c>
      <c r="K2247" t="str">
        <f t="shared" si="655"/>
        <v>0.00861635452480402-0.00381502060642252i</v>
      </c>
      <c r="L2247" t="str">
        <f t="shared" si="656"/>
        <v>0.00025-0.110567436840509i</v>
      </c>
      <c r="M2247" t="str">
        <f t="shared" si="657"/>
        <v>0.0025-0.0292678509283702i</v>
      </c>
      <c r="N2247">
        <f t="shared" si="658"/>
        <v>110.08091840098325</v>
      </c>
      <c r="O2247">
        <f t="shared" si="659"/>
        <v>17.90040479837166</v>
      </c>
      <c r="P2247" s="3">
        <f t="shared" si="660"/>
        <v>17.90040479837166</v>
      </c>
      <c r="Q2247" s="3">
        <f t="shared" si="661"/>
        <v>-69.919081599016749</v>
      </c>
      <c r="R2247">
        <f t="shared" si="662"/>
        <v>110.08091840098325</v>
      </c>
      <c r="S2247">
        <f t="shared" si="663"/>
        <v>4.2536576692438688</v>
      </c>
      <c r="T2247">
        <f t="shared" si="646"/>
        <v>17.90040479837166</v>
      </c>
    </row>
    <row r="2248" spans="1:20" x14ac:dyDescent="0.25">
      <c r="A2248">
        <f t="shared" si="647"/>
        <v>26828.080142767663</v>
      </c>
      <c r="B2248">
        <f t="shared" si="664"/>
        <v>4269.8215683869948</v>
      </c>
      <c r="C2248" t="str">
        <f t="shared" si="648"/>
        <v>2.69344606285076-7.3528846938943i</v>
      </c>
      <c r="D2248" t="str">
        <f t="shared" si="649"/>
        <v>3.47800521414359-3.74784896837002i</v>
      </c>
      <c r="E2248" t="str">
        <f t="shared" si="650"/>
        <v>162.621820197503+3.44594786890088i</v>
      </c>
      <c r="F2248" t="str">
        <f t="shared" si="651"/>
        <v>2.90989060808734-34.9872034858659i</v>
      </c>
      <c r="G2248" t="str">
        <f t="shared" si="652"/>
        <v>0.99999336686593-0.00257547861009747i</v>
      </c>
      <c r="H2248" t="str">
        <f t="shared" si="653"/>
        <v>569.129437340339+82.5266371315469i</v>
      </c>
      <c r="I2248" t="str">
        <f t="shared" si="654"/>
        <v>30.7616357464332-133.189979778016i</v>
      </c>
      <c r="K2248" t="str">
        <f t="shared" si="655"/>
        <v>0.00860442705508284-0.00382318098761372i</v>
      </c>
      <c r="L2248" t="str">
        <f t="shared" si="656"/>
        <v>0.00025-0.110148871130215i</v>
      </c>
      <c r="M2248" t="str">
        <f t="shared" si="657"/>
        <v>0.0025-0.0291570541227039i</v>
      </c>
      <c r="N2248">
        <f t="shared" si="658"/>
        <v>110.11836237909999</v>
      </c>
      <c r="O2248">
        <f t="shared" si="659"/>
        <v>17.875990654228438</v>
      </c>
      <c r="P2248" s="3">
        <f t="shared" si="660"/>
        <v>17.875990654228438</v>
      </c>
      <c r="Q2248" s="3">
        <f t="shared" si="661"/>
        <v>-69.881637620900008</v>
      </c>
      <c r="R2248">
        <f t="shared" si="662"/>
        <v>110.11836237909999</v>
      </c>
      <c r="S2248">
        <f t="shared" si="663"/>
        <v>4.2698215683869947</v>
      </c>
      <c r="T2248">
        <f t="shared" si="646"/>
        <v>17.875990654228438</v>
      </c>
    </row>
    <row r="2249" spans="1:20" x14ac:dyDescent="0.25">
      <c r="A2249">
        <f t="shared" si="647"/>
        <v>26930.026847310179</v>
      </c>
      <c r="B2249">
        <f t="shared" si="664"/>
        <v>4286.0468903468654</v>
      </c>
      <c r="C2249" t="str">
        <f t="shared" si="648"/>
        <v>2.69067258235857-7.33051288753241i</v>
      </c>
      <c r="D2249" t="str">
        <f t="shared" si="649"/>
        <v>3.47800430207303-3.73381588224825i</v>
      </c>
      <c r="E2249" t="str">
        <f t="shared" si="650"/>
        <v>162.62395329742+3.46048332317067i</v>
      </c>
      <c r="F2249" t="str">
        <f t="shared" si="651"/>
        <v>2.90989046111576-34.8548122646198i</v>
      </c>
      <c r="G2249" t="str">
        <f t="shared" si="652"/>
        <v>0.999993316358667-0.00258526529824029i</v>
      </c>
      <c r="H2249" t="str">
        <f t="shared" si="653"/>
        <v>569.921125839879+82.6474234628188i</v>
      </c>
      <c r="I2249" t="str">
        <f t="shared" si="654"/>
        <v>30.7317631209618-132.864284536333i</v>
      </c>
      <c r="K2249" t="str">
        <f t="shared" si="655"/>
        <v>0.00859244883711962-0.00383132124028397i</v>
      </c>
      <c r="L2249" t="str">
        <f t="shared" si="656"/>
        <v>0.00025-0.109731889948411i</v>
      </c>
      <c r="M2249" t="str">
        <f t="shared" si="657"/>
        <v>0.0025-0.0290466767510499i</v>
      </c>
      <c r="N2249">
        <f t="shared" si="658"/>
        <v>110.15571541587397</v>
      </c>
      <c r="O2249">
        <f t="shared" si="659"/>
        <v>17.851599153112041</v>
      </c>
      <c r="P2249" s="3">
        <f t="shared" si="660"/>
        <v>17.851599153112041</v>
      </c>
      <c r="Q2249" s="3">
        <f t="shared" si="661"/>
        <v>-69.844284584126029</v>
      </c>
      <c r="R2249">
        <f t="shared" si="662"/>
        <v>110.15571541587397</v>
      </c>
      <c r="S2249">
        <f t="shared" si="663"/>
        <v>4.2860468903468654</v>
      </c>
      <c r="T2249">
        <f t="shared" si="646"/>
        <v>17.851599153112041</v>
      </c>
    </row>
    <row r="2250" spans="1:20" x14ac:dyDescent="0.25">
      <c r="A2250">
        <f t="shared" si="647"/>
        <v>27032.360949329955</v>
      </c>
      <c r="B2250">
        <f t="shared" si="664"/>
        <v>4302.3338685301833</v>
      </c>
      <c r="C2250" t="str">
        <f t="shared" si="648"/>
        <v>2.68788760529657-7.30822887671586i</v>
      </c>
      <c r="D2250" t="str">
        <f t="shared" si="649"/>
        <v>3.47800338305804-3.71983650823965i</v>
      </c>
      <c r="E2250" t="str">
        <f t="shared" si="650"/>
        <v>162.62611404048+3.47508412294293i</v>
      </c>
      <c r="F2250" t="str">
        <f t="shared" si="651"/>
        <v>2.90989031302507-34.7229224415439i</v>
      </c>
      <c r="G2250" t="str">
        <f t="shared" si="652"/>
        <v>0.999993265466823-0.00259508917430384i</v>
      </c>
      <c r="H2250" t="str">
        <f t="shared" si="653"/>
        <v>570.719344672954+82.765842996652i</v>
      </c>
      <c r="I2250" t="str">
        <f t="shared" si="654"/>
        <v>30.7015271720996-132.540689291563i</v>
      </c>
      <c r="K2250" t="str">
        <f t="shared" si="655"/>
        <v>0.00858041989311484-0.00383944100277019i</v>
      </c>
      <c r="L2250" t="str">
        <f t="shared" si="656"/>
        <v>0.00025-0.109316487296683i</v>
      </c>
      <c r="M2250" t="str">
        <f t="shared" si="657"/>
        <v>0.0025-0.0289367172255926i</v>
      </c>
      <c r="N2250">
        <f t="shared" si="658"/>
        <v>110.19297672708663</v>
      </c>
      <c r="O2250">
        <f t="shared" si="659"/>
        <v>17.827230172888214</v>
      </c>
      <c r="P2250" s="3">
        <f t="shared" si="660"/>
        <v>17.827230172888214</v>
      </c>
      <c r="Q2250" s="3">
        <f t="shared" si="661"/>
        <v>-69.807023272913369</v>
      </c>
      <c r="R2250">
        <f t="shared" si="662"/>
        <v>110.19297672708663</v>
      </c>
      <c r="S2250">
        <f t="shared" si="663"/>
        <v>4.3023338685301828</v>
      </c>
      <c r="T2250">
        <f t="shared" si="646"/>
        <v>17.827230172888214</v>
      </c>
    </row>
    <row r="2251" spans="1:20" x14ac:dyDescent="0.25">
      <c r="A2251">
        <f t="shared" si="647"/>
        <v>27135.08392093741</v>
      </c>
      <c r="B2251">
        <f t="shared" si="664"/>
        <v>4318.6827372305979</v>
      </c>
      <c r="C2251" t="str">
        <f t="shared" si="648"/>
        <v>2.685091140632-7.28603223135646i</v>
      </c>
      <c r="D2251" t="str">
        <f t="shared" si="649"/>
        <v>3.47800245704576-3.70591064524532i</v>
      </c>
      <c r="E2251" t="str">
        <f t="shared" si="650"/>
        <v>162.628302749754+3.48975054387418i</v>
      </c>
      <c r="F2251" t="str">
        <f t="shared" si="651"/>
        <v>2.90989016380679-34.5915321193589i</v>
      </c>
      <c r="G2251" t="str">
        <f t="shared" si="652"/>
        <v>0.999993214187473-0.00260495037958512i</v>
      </c>
      <c r="H2251" t="str">
        <f t="shared" si="653"/>
        <v>571.524147512088+82.881841767417i</v>
      </c>
      <c r="I2251" t="str">
        <f t="shared" si="654"/>
        <v>30.6709228000509-132.219190970786i</v>
      </c>
      <c r="K2251" t="str">
        <f t="shared" si="655"/>
        <v>0.00856834024838742-0.00384753991232832i</v>
      </c>
      <c r="L2251" t="str">
        <f t="shared" si="656"/>
        <v>0.00025-0.108902657199326i</v>
      </c>
      <c r="M2251" t="str">
        <f t="shared" si="657"/>
        <v>0.0025-0.0288271739645274i</v>
      </c>
      <c r="N2251">
        <f t="shared" si="658"/>
        <v>110.23014553598576</v>
      </c>
      <c r="O2251">
        <f t="shared" si="659"/>
        <v>17.802883590008797</v>
      </c>
      <c r="P2251" s="3">
        <f t="shared" si="660"/>
        <v>17.802883590008797</v>
      </c>
      <c r="Q2251" s="3">
        <f t="shared" si="661"/>
        <v>-69.769854464014244</v>
      </c>
      <c r="R2251">
        <f t="shared" si="662"/>
        <v>110.23014553598576</v>
      </c>
      <c r="S2251">
        <f t="shared" si="663"/>
        <v>4.3186827372305983</v>
      </c>
      <c r="T2251">
        <f t="shared" si="646"/>
        <v>17.802883590008797</v>
      </c>
    </row>
    <row r="2252" spans="1:20" x14ac:dyDescent="0.25">
      <c r="A2252">
        <f t="shared" si="647"/>
        <v>27238.197239836973</v>
      </c>
      <c r="B2252">
        <f t="shared" si="664"/>
        <v>4335.0937316320742</v>
      </c>
      <c r="C2252" t="str">
        <f t="shared" si="648"/>
        <v>2.68228319806941-7.26392252248846i</v>
      </c>
      <c r="D2252" t="str">
        <f t="shared" si="649"/>
        <v>3.47800152398291-3.69203809293606i</v>
      </c>
      <c r="E2252" t="str">
        <f t="shared" si="650"/>
        <v>162.630519751512+3.50448286195765i</v>
      </c>
      <c r="F2252" t="str">
        <f t="shared" si="651"/>
        <v>2.9098900134523-34.4606394079706i</v>
      </c>
      <c r="G2252" t="str">
        <f t="shared" si="652"/>
        <v>0.999993162517664-0.00261484905591787i</v>
      </c>
      <c r="H2252" t="str">
        <f t="shared" si="653"/>
        <v>572.335588388931+82.9953648321406i</v>
      </c>
      <c r="I2252" t="str">
        <f t="shared" si="654"/>
        <v>30.6399448253519-131.899786533034i</v>
      </c>
      <c r="K2252" t="str">
        <f t="shared" si="655"/>
        <v>0.00855620993139864-0.00385561760516134i</v>
      </c>
      <c r="L2252" t="str">
        <f t="shared" si="656"/>
        <v>0.00025-0.108490393703253i</v>
      </c>
      <c r="M2252" t="str">
        <f t="shared" si="657"/>
        <v>0.0025-0.0287180453920377i</v>
      </c>
      <c r="N2252">
        <f t="shared" si="658"/>
        <v>110.26722107341645</v>
      </c>
      <c r="O2252">
        <f t="shared" si="659"/>
        <v>17.778559279521669</v>
      </c>
      <c r="P2252" s="3">
        <f t="shared" si="660"/>
        <v>17.778559279521669</v>
      </c>
      <c r="Q2252" s="3">
        <f t="shared" si="661"/>
        <v>-69.732778926583549</v>
      </c>
      <c r="R2252">
        <f t="shared" si="662"/>
        <v>110.26722107341645</v>
      </c>
      <c r="S2252">
        <f t="shared" si="663"/>
        <v>4.3350937316320746</v>
      </c>
      <c r="T2252">
        <f t="shared" si="646"/>
        <v>17.778559279521669</v>
      </c>
    </row>
    <row r="2253" spans="1:20" x14ac:dyDescent="0.25">
      <c r="A2253">
        <f t="shared" si="647"/>
        <v>27341.702389348357</v>
      </c>
      <c r="B2253">
        <f t="shared" si="664"/>
        <v>4351.5670878122764</v>
      </c>
      <c r="C2253" t="str">
        <f t="shared" si="648"/>
        <v>2.67946378805566-7.24189932227076i</v>
      </c>
      <c r="D2253" t="str">
        <f t="shared" si="649"/>
        <v>3.47800058381582-3.67821865174961i</v>
      </c>
      <c r="E2253" t="str">
        <f t="shared" si="650"/>
        <v>162.632765375245+3.51928135350862i</v>
      </c>
      <c r="F2253" t="str">
        <f t="shared" si="651"/>
        <v>2.90988986195295-34.3302424244435i</v>
      </c>
      <c r="G2253" t="str">
        <f t="shared" si="652"/>
        <v>0.999993110454423-0.00262478534567458i</v>
      </c>
      <c r="H2253" t="str">
        <f t="shared" si="653"/>
        <v>573.153721692915+83.1063562528321i</v>
      </c>
      <c r="I2253" t="str">
        <f t="shared" si="654"/>
        <v>30.6085879875562-131.582472968802i</v>
      </c>
      <c r="K2253" t="str">
        <f t="shared" si="655"/>
        <v>0.00854402897377578-0.00386367371644777i</v>
      </c>
      <c r="L2253" t="str">
        <f t="shared" si="656"/>
        <v>0.00025-0.108079690877917i</v>
      </c>
      <c r="M2253" t="str">
        <f t="shared" si="657"/>
        <v>0.0025-0.0286093299382723i</v>
      </c>
      <c r="N2253">
        <f t="shared" si="658"/>
        <v>110.30420257794928</v>
      </c>
      <c r="O2253">
        <f t="shared" si="659"/>
        <v>17.754257115081266</v>
      </c>
      <c r="P2253" s="3">
        <f t="shared" si="660"/>
        <v>17.754257115081266</v>
      </c>
      <c r="Q2253" s="3">
        <f t="shared" si="661"/>
        <v>-69.695797422050717</v>
      </c>
      <c r="R2253">
        <f t="shared" si="662"/>
        <v>110.30420257794928</v>
      </c>
      <c r="S2253">
        <f t="shared" si="663"/>
        <v>4.3515670878122767</v>
      </c>
      <c r="T2253">
        <f t="shared" si="646"/>
        <v>17.754257115081266</v>
      </c>
    </row>
    <row r="2254" spans="1:20" x14ac:dyDescent="0.25">
      <c r="A2254">
        <f t="shared" si="647"/>
        <v>27445.600858427882</v>
      </c>
      <c r="B2254">
        <f t="shared" si="664"/>
        <v>4368.1030427459636</v>
      </c>
      <c r="C2254" t="str">
        <f t="shared" si="648"/>
        <v>2.67663292178492-7.21996220398882i</v>
      </c>
      <c r="D2254" t="str">
        <f t="shared" si="649"/>
        <v>3.4779996364904-3.66445212288772i</v>
      </c>
      <c r="E2254" t="str">
        <f t="shared" si="650"/>
        <v>162.635039953685+3.53414629514942i</v>
      </c>
      <c r="F2254" t="str">
        <f t="shared" si="651"/>
        <v>2.90988970930006-34.2003392929732i</v>
      </c>
      <c r="G2254" t="str">
        <f t="shared" si="652"/>
        <v>0.999993057994756-0.00263475939176859i</v>
      </c>
      <c r="H2254" t="str">
        <f t="shared" si="653"/>
        <v>573.978602169727+83.2147590784862i</v>
      </c>
      <c r="I2254" t="str">
        <f t="shared" si="654"/>
        <v>30.5768469438966-131.267247299531i</v>
      </c>
      <c r="K2254" t="str">
        <f t="shared" si="655"/>
        <v>0.00853179741033559-0.00387170788037069i</v>
      </c>
      <c r="L2254" t="str">
        <f t="shared" si="656"/>
        <v>0.00025-0.107670542815219i</v>
      </c>
      <c r="M2254" t="str">
        <f t="shared" si="657"/>
        <v>0.0025-0.0285010260393228i</v>
      </c>
      <c r="N2254">
        <f t="shared" si="658"/>
        <v>110.34108929600919</v>
      </c>
      <c r="O2254">
        <f t="shared" si="659"/>
        <v>17.729976968959004</v>
      </c>
      <c r="P2254" s="3">
        <f t="shared" si="660"/>
        <v>17.729976968959004</v>
      </c>
      <c r="Q2254" s="3">
        <f t="shared" si="661"/>
        <v>-69.658910703990813</v>
      </c>
      <c r="R2254">
        <f t="shared" si="662"/>
        <v>110.34108929600919</v>
      </c>
      <c r="S2254">
        <f t="shared" si="663"/>
        <v>4.3681030427459637</v>
      </c>
      <c r="T2254">
        <f t="shared" si="646"/>
        <v>17.729976968959004</v>
      </c>
    </row>
    <row r="2255" spans="1:20" x14ac:dyDescent="0.25">
      <c r="A2255">
        <f t="shared" si="647"/>
        <v>27549.894141689907</v>
      </c>
      <c r="B2255">
        <f t="shared" si="664"/>
        <v>4384.7018343083982</v>
      </c>
      <c r="C2255" t="str">
        <f t="shared" si="648"/>
        <v>2.67379061120383-7.19811074205682i</v>
      </c>
      <c r="D2255" t="str">
        <f t="shared" si="649"/>
        <v>3.47799868195215-3.65073830831324i</v>
      </c>
      <c r="E2255" t="str">
        <f t="shared" si="650"/>
        <v>162.637343822831+3.54907796379531i</v>
      </c>
      <c r="F2255" t="str">
        <f t="shared" si="651"/>
        <v>2.9098895554848-34.0709281448594i</v>
      </c>
      <c r="G2255" t="str">
        <f t="shared" si="652"/>
        <v>0.999993005135643-0.00264477133765606i</v>
      </c>
      <c r="H2255" t="str">
        <f t="shared" si="653"/>
        <v>574.810284919614+83.3205153267557i</v>
      </c>
      <c r="I2255" t="str">
        <f t="shared" si="654"/>
        <v>30.5447162679236-130.95410657708i</v>
      </c>
      <c r="K2255" t="str">
        <f t="shared" si="655"/>
        <v>0.00851951527910745-0.00387971973014699i</v>
      </c>
      <c r="L2255" t="str">
        <f t="shared" si="656"/>
        <v>0.00025-0.107262943629428i</v>
      </c>
      <c r="M2255" t="str">
        <f t="shared" si="657"/>
        <v>0.0025-0.0283931321372014i</v>
      </c>
      <c r="N2255">
        <f t="shared" si="658"/>
        <v>110.37788048200522</v>
      </c>
      <c r="O2255">
        <f t="shared" si="659"/>
        <v>17.7057187120542</v>
      </c>
      <c r="P2255" s="3">
        <f t="shared" si="660"/>
        <v>17.7057187120542</v>
      </c>
      <c r="Q2255" s="3">
        <f t="shared" si="661"/>
        <v>-69.622119517994776</v>
      </c>
      <c r="R2255">
        <f t="shared" si="662"/>
        <v>110.37788048200522</v>
      </c>
      <c r="S2255">
        <f t="shared" si="663"/>
        <v>4.3847018343083981</v>
      </c>
      <c r="T2255">
        <f t="shared" si="646"/>
        <v>17.7057187120542</v>
      </c>
    </row>
    <row r="2256" spans="1:20" x14ac:dyDescent="0.25">
      <c r="A2256">
        <f t="shared" si="647"/>
        <v>27654.58373942833</v>
      </c>
      <c r="B2256">
        <f t="shared" si="664"/>
        <v>4401.3637012787703</v>
      </c>
      <c r="C2256" t="str">
        <f t="shared" si="648"/>
        <v>2.67093686901628-7.17634451202024i</v>
      </c>
      <c r="D2256" t="str">
        <f t="shared" si="649"/>
        <v>3.47799772014615-3.63707701074737i</v>
      </c>
      <c r="E2256" t="str">
        <f t="shared" si="650"/>
        <v>162.639677321971+3.56407663663803i</v>
      </c>
      <c r="F2256" t="str">
        <f t="shared" si="651"/>
        <v>2.90988940049835-33.9420071184791i</v>
      </c>
      <c r="G2256" t="str">
        <f t="shared" si="652"/>
        <v>0.999992951874044-0.00265482132733813i</v>
      </c>
      <c r="H2256" t="str">
        <f t="shared" si="653"/>
        <v>575.648825395485+83.4235659652982i</v>
      </c>
      <c r="I2256" t="str">
        <f t="shared" si="654"/>
        <v>30.5121904481253-130.643047883172i</v>
      </c>
      <c r="K2256" t="str">
        <f t="shared" si="655"/>
        <v>0.00850718262135629-0.00388770889805727i</v>
      </c>
      <c r="L2256" t="str">
        <f t="shared" si="656"/>
        <v>0.00025-0.106856887457091i</v>
      </c>
      <c r="M2256" t="str">
        <f t="shared" si="657"/>
        <v>0.0025-0.0282856466798181i</v>
      </c>
      <c r="N2256">
        <f t="shared" si="658"/>
        <v>110.41457539845672</v>
      </c>
      <c r="O2256">
        <f t="shared" si="659"/>
        <v>17.681482213905475</v>
      </c>
      <c r="P2256" s="3">
        <f t="shared" si="660"/>
        <v>17.681482213905475</v>
      </c>
      <c r="Q2256" s="3">
        <f t="shared" si="661"/>
        <v>-69.585424601543281</v>
      </c>
      <c r="R2256">
        <f t="shared" si="662"/>
        <v>110.41457539845672</v>
      </c>
      <c r="S2256">
        <f t="shared" si="663"/>
        <v>4.4013637012787701</v>
      </c>
      <c r="T2256">
        <f t="shared" si="646"/>
        <v>17.681482213905475</v>
      </c>
    </row>
    <row r="2257" spans="1:20" x14ac:dyDescent="0.25">
      <c r="A2257">
        <f t="shared" si="647"/>
        <v>27759.67115763816</v>
      </c>
      <c r="B2257">
        <f t="shared" si="664"/>
        <v>4418.0888833436302</v>
      </c>
      <c r="C2257" t="str">
        <f t="shared" si="648"/>
        <v>2.66807170868824-7.15466309055788i</v>
      </c>
      <c r="D2257" t="str">
        <f t="shared" si="649"/>
        <v>3.47799675101707-3.62346803366673i</v>
      </c>
      <c r="E2257" t="str">
        <f t="shared" si="650"/>
        <v>162.6420407937+3.57914259113109i</v>
      </c>
      <c r="F2257" t="str">
        <f t="shared" si="651"/>
        <v>2.90988924433177-33.81357435926i</v>
      </c>
      <c r="G2257" t="str">
        <f t="shared" si="652"/>
        <v>0.999992898206893-0.0026649095053629i</v>
      </c>
      <c r="H2257" t="str">
        <f t="shared" si="653"/>
        <v>576.494279400827+83.5238508927903i</v>
      </c>
      <c r="I2257" t="str">
        <f t="shared" si="654"/>
        <v>30.4792638865236-130.334068328827i</v>
      </c>
      <c r="K2257" t="str">
        <f t="shared" si="655"/>
        <v>0.00849479948160525-0.00389567501547609i</v>
      </c>
      <c r="L2257" t="str">
        <f t="shared" si="656"/>
        <v>0.00025-0.106452368456954i</v>
      </c>
      <c r="M2257" t="str">
        <f t="shared" si="657"/>
        <v>0.0025-0.0281785681209585i</v>
      </c>
      <c r="N2257">
        <f t="shared" si="658"/>
        <v>110.45117331612143</v>
      </c>
      <c r="O2257">
        <f t="shared" si="659"/>
        <v>17.657267342701793</v>
      </c>
      <c r="P2257" s="3">
        <f t="shared" si="660"/>
        <v>17.657267342701793</v>
      </c>
      <c r="Q2257" s="3">
        <f t="shared" si="661"/>
        <v>-69.548826683878573</v>
      </c>
      <c r="R2257">
        <f t="shared" si="662"/>
        <v>110.45117331612143</v>
      </c>
      <c r="S2257">
        <f t="shared" si="663"/>
        <v>4.4180888833436303</v>
      </c>
      <c r="T2257">
        <f t="shared" si="646"/>
        <v>17.657267342701793</v>
      </c>
    </row>
    <row r="2258" spans="1:20" x14ac:dyDescent="0.25">
      <c r="A2258">
        <f t="shared" si="647"/>
        <v>27865.157908037188</v>
      </c>
      <c r="B2258">
        <f t="shared" si="664"/>
        <v>4434.877621100336</v>
      </c>
      <c r="C2258" t="str">
        <f t="shared" si="648"/>
        <v>2.66519514445262-7.13306605548484i</v>
      </c>
      <c r="D2258" t="str">
        <f t="shared" si="649"/>
        <v>3.47799577450917-3.60991118130064i</v>
      </c>
      <c r="E2258" t="str">
        <f t="shared" si="650"/>
        <v>162.644434583948+3.59427610497348i</v>
      </c>
      <c r="F2258" t="str">
        <f t="shared" si="651"/>
        <v>2.90988908697609-33.6856280196539i</v>
      </c>
      <c r="G2258" t="str">
        <f t="shared" si="652"/>
        <v>0.999992844131102-0.00267503601682756i</v>
      </c>
      <c r="H2258" t="str">
        <f t="shared" si="653"/>
        <v>577.346703087409+83.6213089195876i</v>
      </c>
      <c r="I2258" t="str">
        <f t="shared" si="654"/>
        <v>30.4459308972466-130.027165053766i</v>
      </c>
      <c r="K2258" t="str">
        <f t="shared" si="655"/>
        <v>0.00848236590765806-0.00390361771290259i</v>
      </c>
      <c r="L2258" t="str">
        <f t="shared" si="656"/>
        <v>0.00025-0.106049380809877i</v>
      </c>
      <c r="M2258" t="str">
        <f t="shared" si="657"/>
        <v>0.0025-0.0280718949202615i</v>
      </c>
      <c r="N2258">
        <f t="shared" si="658"/>
        <v>110.48767351412145</v>
      </c>
      <c r="O2258">
        <f t="shared" si="659"/>
        <v>17.633073965294727</v>
      </c>
      <c r="P2258" s="3">
        <f t="shared" si="660"/>
        <v>17.633073965294727</v>
      </c>
      <c r="Q2258" s="3">
        <f t="shared" si="661"/>
        <v>-69.512326485878546</v>
      </c>
      <c r="R2258">
        <f t="shared" si="662"/>
        <v>110.48767351412145</v>
      </c>
      <c r="S2258">
        <f t="shared" si="663"/>
        <v>4.4348776211003358</v>
      </c>
      <c r="T2258">
        <f t="shared" si="646"/>
        <v>17.633073965294727</v>
      </c>
    </row>
    <row r="2259" spans="1:20" x14ac:dyDescent="0.25">
      <c r="A2259">
        <f t="shared" si="647"/>
        <v>27971.045508087729</v>
      </c>
      <c r="B2259">
        <f t="shared" si="664"/>
        <v>4451.7301560605174</v>
      </c>
      <c r="C2259" t="str">
        <f t="shared" si="648"/>
        <v>2.66230719131392-7.11155298575507i</v>
      </c>
      <c r="D2259" t="str">
        <f t="shared" si="649"/>
        <v>3.47799479056627-3.59640625862819i</v>
      </c>
      <c r="E2259" t="str">
        <f t="shared" si="650"/>
        <v>162.646859042004+3.6094774560939i</v>
      </c>
      <c r="F2259" t="str">
        <f t="shared" si="651"/>
        <v>2.90988892842226-33.5581662591096i</v>
      </c>
      <c r="G2259" t="str">
        <f t="shared" si="652"/>
        <v>0.999992789643561-0.00268520100738044i</v>
      </c>
      <c r="H2259" t="str">
        <f t="shared" si="653"/>
        <v>578.206152952779+83.7158777480544i</v>
      </c>
      <c r="I2259" t="str">
        <f t="shared" si="654"/>
        <v>30.4121857050809-129.722335225796i</v>
      </c>
      <c r="K2259" t="str">
        <f t="shared" si="655"/>
        <v>0.00846988195062111-0.00391153661999168i</v>
      </c>
      <c r="L2259" t="str">
        <f t="shared" si="656"/>
        <v>0.00025-0.105647918718746i</v>
      </c>
      <c r="M2259" t="str">
        <f t="shared" si="657"/>
        <v>0.0025-0.0279656255431973i</v>
      </c>
      <c r="N2259">
        <f t="shared" si="658"/>
        <v>110.52407528006911</v>
      </c>
      <c r="O2259">
        <f t="shared" si="659"/>
        <v>17.608901947210356</v>
      </c>
      <c r="P2259" s="3">
        <f t="shared" si="660"/>
        <v>17.608901947210356</v>
      </c>
      <c r="Q2259" s="3">
        <f t="shared" si="661"/>
        <v>-69.475924719930887</v>
      </c>
      <c r="R2259">
        <f t="shared" si="662"/>
        <v>110.52407528006911</v>
      </c>
      <c r="S2259">
        <f t="shared" si="663"/>
        <v>4.4517301560605178</v>
      </c>
      <c r="T2259">
        <f t="shared" si="646"/>
        <v>17.608901947210356</v>
      </c>
    </row>
    <row r="2260" spans="1:20" x14ac:dyDescent="0.25">
      <c r="A2260">
        <f t="shared" si="647"/>
        <v>28077.335481018465</v>
      </c>
      <c r="B2260">
        <f t="shared" si="664"/>
        <v>4468.6467306535478</v>
      </c>
      <c r="C2260" t="str">
        <f t="shared" si="648"/>
        <v>2.65940786505285-7.09012346146384i</v>
      </c>
      <c r="D2260" t="str">
        <f t="shared" si="649"/>
        <v>3.47799379913174-3.58295307137547i</v>
      </c>
      <c r="E2260" t="str">
        <f t="shared" si="650"/>
        <v>162.649314520531+3.62474692263503i</v>
      </c>
      <c r="F2260" t="str">
        <f t="shared" si="651"/>
        <v>2.90988876866113-33.4311872440466i</v>
      </c>
      <c r="G2260" t="str">
        <f t="shared" si="652"/>
        <v>0.999992734741133-0.00269540462322316i</v>
      </c>
      <c r="H2260" t="str">
        <f t="shared" si="653"/>
        <v>579.072685837535+83.8074939525211i</v>
      </c>
      <c r="I2260" t="str">
        <f t="shared" si="654"/>
        <v>30.3780224439968-129.419576040174i</v>
      </c>
      <c r="K2260" t="str">
        <f t="shared" si="655"/>
        <v>0.00845734766492529-0.00391943136558548i</v>
      </c>
      <c r="L2260" t="str">
        <f t="shared" si="656"/>
        <v>0.00025-0.105247976408394i</v>
      </c>
      <c r="M2260" t="str">
        <f t="shared" si="657"/>
        <v>0.0025-0.0278597584610454i</v>
      </c>
      <c r="N2260">
        <f t="shared" si="658"/>
        <v>110.5603779101928</v>
      </c>
      <c r="O2260">
        <f t="shared" si="659"/>
        <v>17.584751152661294</v>
      </c>
      <c r="P2260" s="3">
        <f t="shared" si="660"/>
        <v>17.584751152661294</v>
      </c>
      <c r="Q2260" s="3">
        <f t="shared" si="661"/>
        <v>-69.439622089807202</v>
      </c>
      <c r="R2260">
        <f t="shared" si="662"/>
        <v>110.5603779101928</v>
      </c>
      <c r="S2260">
        <f t="shared" si="663"/>
        <v>4.468646730653548</v>
      </c>
      <c r="T2260">
        <f t="shared" si="646"/>
        <v>17.584751152661294</v>
      </c>
    </row>
    <row r="2261" spans="1:20" x14ac:dyDescent="0.25">
      <c r="A2261">
        <f t="shared" si="647"/>
        <v>28184.029355846338</v>
      </c>
      <c r="B2261">
        <f t="shared" si="664"/>
        <v>4485.6275882300315</v>
      </c>
      <c r="C2261" t="str">
        <f t="shared" si="648"/>
        <v>2.65649718223094-7.0687770638512i</v>
      </c>
      <c r="D2261" t="str">
        <f t="shared" si="649"/>
        <v>3.47799280014858-3.56955142601285i</v>
      </c>
      <c r="E2261" t="str">
        <f t="shared" si="650"/>
        <v>162.651801375597+3.64008478293642i</v>
      </c>
      <c r="F2261" t="str">
        <f t="shared" si="651"/>
        <v>2.90988860768355-33.3046891478293i</v>
      </c>
      <c r="G2261" t="str">
        <f t="shared" si="652"/>
        <v>0.99999267942066-0.00270564701111264i</v>
      </c>
      <c r="H2261" t="str">
        <f t="shared" si="653"/>
        <v>579.946358922372+83.8960929589045i</v>
      </c>
      <c r="I2261" t="str">
        <f t="shared" si="654"/>
        <v>30.3434351556559-129.118884718949i</v>
      </c>
      <c r="K2261" t="str">
        <f t="shared" si="655"/>
        <v>0.00844476310834748-0.00392730157774542i</v>
      </c>
      <c r="L2261" t="str">
        <f t="shared" si="656"/>
        <v>0.00025-0.104849548125517i</v>
      </c>
      <c r="M2261" t="str">
        <f t="shared" si="657"/>
        <v>0.0025-0.027754292150872i</v>
      </c>
      <c r="N2261">
        <f t="shared" si="658"/>
        <v>110.59658070946035</v>
      </c>
      <c r="O2261">
        <f t="shared" si="659"/>
        <v>17.560621444559956</v>
      </c>
      <c r="P2261" s="3">
        <f t="shared" si="660"/>
        <v>17.560621444559956</v>
      </c>
      <c r="Q2261" s="3">
        <f t="shared" si="661"/>
        <v>-69.403419290539645</v>
      </c>
      <c r="R2261">
        <f t="shared" si="662"/>
        <v>110.59658070946035</v>
      </c>
      <c r="S2261">
        <f t="shared" si="663"/>
        <v>4.4856275882300318</v>
      </c>
      <c r="T2261">
        <f t="shared" si="646"/>
        <v>17.560621444559956</v>
      </c>
    </row>
    <row r="2262" spans="1:20" x14ac:dyDescent="0.25">
      <c r="A2262">
        <f t="shared" si="647"/>
        <v>28291.128667398556</v>
      </c>
      <c r="B2262">
        <f t="shared" si="664"/>
        <v>4502.672973065306</v>
      </c>
      <c r="C2262" t="str">
        <f t="shared" si="648"/>
        <v>2.65357516019492-7.04751337530446i</v>
      </c>
      <c r="D2262" t="str">
        <f t="shared" si="649"/>
        <v>3.47799179355929-3.55620112975207i</v>
      </c>
      <c r="E2262" t="str">
        <f t="shared" si="650"/>
        <v>162.654319966693+3.65549131551825i</v>
      </c>
      <c r="F2262" t="str">
        <f t="shared" si="651"/>
        <v>2.90988844548021-33.1786701507398i</v>
      </c>
      <c r="G2262" t="str">
        <f t="shared" si="652"/>
        <v>0.999992623678959-0.00271592831836329i</v>
      </c>
      <c r="H2262" t="str">
        <f t="shared" si="653"/>
        <v>580.827229724888+83.9816090239454i</v>
      </c>
      <c r="I2262" t="str">
        <f t="shared" si="654"/>
        <v>30.3084177878888-128.820258510275i</v>
      </c>
      <c r="K2262" t="str">
        <f t="shared" si="655"/>
        <v>0.00843212834203174-0.00393514688378451i</v>
      </c>
      <c r="L2262" t="str">
        <f t="shared" si="656"/>
        <v>0.00025-0.10445262813859i</v>
      </c>
      <c r="M2262" t="str">
        <f t="shared" si="657"/>
        <v>0.0025-0.0276492250955091i</v>
      </c>
      <c r="N2262">
        <f t="shared" si="658"/>
        <v>110.63268299170346</v>
      </c>
      <c r="O2262">
        <f t="shared" si="659"/>
        <v>17.536512684530859</v>
      </c>
      <c r="P2262" s="3">
        <f t="shared" si="660"/>
        <v>17.536512684530859</v>
      </c>
      <c r="Q2262" s="3">
        <f t="shared" si="661"/>
        <v>-69.367317008296538</v>
      </c>
      <c r="R2262">
        <f t="shared" si="662"/>
        <v>110.63268299170346</v>
      </c>
      <c r="S2262">
        <f t="shared" si="663"/>
        <v>4.5026729730653061</v>
      </c>
      <c r="T2262">
        <f t="shared" si="646"/>
        <v>17.536512684530859</v>
      </c>
    </row>
    <row r="2263" spans="1:20" x14ac:dyDescent="0.25">
      <c r="A2263">
        <f t="shared" si="647"/>
        <v>28398.634956334674</v>
      </c>
      <c r="B2263">
        <f t="shared" si="664"/>
        <v>4519.7831303629546</v>
      </c>
      <c r="C2263" t="str">
        <f t="shared" si="648"/>
        <v>2.6506418170812-7.02633197936172i</v>
      </c>
      <c r="D2263" t="str">
        <f t="shared" si="649"/>
        <v>3.47799077930598-3.5429019905436i</v>
      </c>
      <c r="E2263" t="str">
        <f t="shared" si="650"/>
        <v>162.656870656757+3.6709667990646i</v>
      </c>
      <c r="F2263" t="str">
        <f t="shared" si="651"/>
        <v>2.90988828204181-33.0531284399528i</v>
      </c>
      <c r="G2263" t="str">
        <f t="shared" si="652"/>
        <v>0.999992567512823-0.00272624869284908i</v>
      </c>
      <c r="H2263" t="str">
        <f t="shared" si="653"/>
        <v>581.715356096139+84.0639752140883i</v>
      </c>
      <c r="I2263" t="str">
        <f t="shared" si="654"/>
        <v>30.2729641931537-128.523694687703i</v>
      </c>
      <c r="K2263" t="str">
        <f t="shared" si="655"/>
        <v>0.0084194434305102-0.00394296691030025i</v>
      </c>
      <c r="L2263" t="str">
        <f t="shared" si="656"/>
        <v>0.00025-0.104057210737786i</v>
      </c>
      <c r="M2263" t="str">
        <f t="shared" si="657"/>
        <v>0.0025-0.0275445557835317i</v>
      </c>
      <c r="N2263">
        <f t="shared" si="658"/>
        <v>110.66868407974</v>
      </c>
      <c r="O2263">
        <f t="shared" si="659"/>
        <v>17.512424732924316</v>
      </c>
      <c r="P2263" s="3">
        <f t="shared" si="660"/>
        <v>17.512424732924316</v>
      </c>
      <c r="Q2263" s="3">
        <f t="shared" si="661"/>
        <v>-69.331315920259996</v>
      </c>
      <c r="R2263">
        <f t="shared" si="662"/>
        <v>110.66868407974</v>
      </c>
      <c r="S2263">
        <f t="shared" si="663"/>
        <v>4.5197831303629545</v>
      </c>
      <c r="T2263">
        <f t="shared" si="646"/>
        <v>17.512424732924316</v>
      </c>
    </row>
    <row r="2264" spans="1:20" x14ac:dyDescent="0.25">
      <c r="A2264">
        <f t="shared" si="647"/>
        <v>28506.549769168749</v>
      </c>
      <c r="B2264">
        <f t="shared" si="664"/>
        <v>4536.9583062583342</v>
      </c>
      <c r="C2264" t="str">
        <f t="shared" si="648"/>
        <v>2.64769717182012-7.00523246071471i</v>
      </c>
      <c r="D2264" t="str">
        <f t="shared" si="649"/>
        <v>3.4779897573303-3.52965381707375i</v>
      </c>
      <c r="E2264" t="str">
        <f t="shared" si="650"/>
        <v>162.659453812195+3.68651151240623i</v>
      </c>
      <c r="F2264" t="str">
        <f t="shared" si="651"/>
        <v>2.90988811735895-32.9280622095083i</v>
      </c>
      <c r="G2264" t="str">
        <f t="shared" si="652"/>
        <v>0.999992510919019-0.00273660828300567i</v>
      </c>
      <c r="H2264" t="str">
        <f t="shared" si="653"/>
        <v>582.610796216949+84.1431233839828i</v>
      </c>
      <c r="I2264" t="str">
        <f t="shared" si="654"/>
        <v>30.2370681269683-128.229190549446i</v>
      </c>
      <c r="K2264" t="str">
        <f t="shared" si="655"/>
        <v>0.00840670844172362-0.00395076128320784i</v>
      </c>
      <c r="L2264" t="str">
        <f t="shared" si="656"/>
        <v>0.00025-0.103663290234894i</v>
      </c>
      <c r="M2264" t="str">
        <f t="shared" si="657"/>
        <v>0.0025-0.0274402827092366i</v>
      </c>
      <c r="N2264">
        <f t="shared" si="658"/>
        <v>110.70458330549678</v>
      </c>
      <c r="O2264">
        <f t="shared" si="659"/>
        <v>17.488357448829476</v>
      </c>
      <c r="P2264" s="3">
        <f t="shared" si="660"/>
        <v>17.488357448829476</v>
      </c>
      <c r="Q2264" s="3">
        <f t="shared" si="661"/>
        <v>-69.295416694503217</v>
      </c>
      <c r="R2264">
        <f t="shared" si="662"/>
        <v>110.70458330549678</v>
      </c>
      <c r="S2264">
        <f t="shared" si="663"/>
        <v>4.5369583062583345</v>
      </c>
      <c r="T2264">
        <f t="shared" si="646"/>
        <v>17.488357448829476</v>
      </c>
    </row>
    <row r="2265" spans="1:20" x14ac:dyDescent="0.25">
      <c r="A2265">
        <f t="shared" si="647"/>
        <v>28614.874658291592</v>
      </c>
      <c r="B2265">
        <f t="shared" si="664"/>
        <v>4554.1987478221163</v>
      </c>
      <c r="C2265" t="str">
        <f t="shared" si="648"/>
        <v>2.64474124414022-6.98421440521254i</v>
      </c>
      <c r="D2265" t="str">
        <f t="shared" si="649"/>
        <v>3.47798872757347-3.51645641876199i</v>
      </c>
      <c r="E2265" t="str">
        <f t="shared" si="650"/>
        <v>162.662069802909+3.70212573450304i</v>
      </c>
      <c r="F2265" t="str">
        <f t="shared" si="651"/>
        <v>2.90988795142213-32.8034696602865i</v>
      </c>
      <c r="G2265" t="str">
        <f t="shared" si="652"/>
        <v>0.999992453894292-0.00274700723783257i</v>
      </c>
      <c r="H2265" t="str">
        <f t="shared" si="653"/>
        <v>583.51360859394+84.2189841545999i</v>
      </c>
      <c r="I2265" t="str">
        <f t="shared" si="654"/>
        <v>30.2007232463178-127.936743417617i</v>
      </c>
      <c r="K2265" t="str">
        <f t="shared" si="655"/>
        <v>0.00839392344704159-0.00395852962777382i</v>
      </c>
      <c r="L2265" t="str">
        <f t="shared" si="656"/>
        <v>0.00025-0.103270860963234i</v>
      </c>
      <c r="M2265" t="str">
        <f t="shared" si="657"/>
        <v>0.0025-0.0273364043726206i</v>
      </c>
      <c r="N2265">
        <f t="shared" si="658"/>
        <v>110.74038001012988</v>
      </c>
      <c r="O2265">
        <f t="shared" si="659"/>
        <v>17.464310690088567</v>
      </c>
      <c r="P2265" s="3">
        <f t="shared" si="660"/>
        <v>17.464310690088567</v>
      </c>
      <c r="Q2265" s="3">
        <f t="shared" si="661"/>
        <v>-69.259619989870117</v>
      </c>
      <c r="R2265">
        <f t="shared" si="662"/>
        <v>110.74038001012988</v>
      </c>
      <c r="S2265">
        <f t="shared" si="663"/>
        <v>4.5541987478221166</v>
      </c>
      <c r="T2265">
        <f t="shared" si="646"/>
        <v>17.464310690088567</v>
      </c>
    </row>
    <row r="2266" spans="1:20" x14ac:dyDescent="0.25">
      <c r="A2266">
        <f t="shared" si="647"/>
        <v>28723.611181993099</v>
      </c>
      <c r="B2266">
        <f t="shared" si="664"/>
        <v>4571.5047030638407</v>
      </c>
      <c r="C2266" t="str">
        <f t="shared" si="648"/>
        <v>2.64177405457232-6.96327739986484i</v>
      </c>
      <c r="D2266" t="str">
        <f t="shared" si="649"/>
        <v>3.47798768997621-3.50330960575821i</v>
      </c>
      <c r="E2266" t="str">
        <f t="shared" si="650"/>
        <v>162.664719002313+3.71780974442763i</v>
      </c>
      <c r="F2266" t="str">
        <f t="shared" si="651"/>
        <v>2.90988778422181-32.6793489999818i</v>
      </c>
      <c r="G2266" t="str">
        <f t="shared" si="652"/>
        <v>0.999992396435359-0.00275744570689524i</v>
      </c>
      <c r="H2266" t="str">
        <f t="shared" si="653"/>
        <v>584.423852055292+84.2914868909664i</v>
      </c>
      <c r="I2266" t="str">
        <f t="shared" si="654"/>
        <v>30.1639231080383-127.646350637445i</v>
      </c>
      <c r="K2266" t="str">
        <f t="shared" si="655"/>
        <v>0.00838108852128248-0.00396627156865018i</v>
      </c>
      <c r="L2266" t="str">
        <f t="shared" si="656"/>
        <v>0.00025-0.102879917277579i</v>
      </c>
      <c r="M2266" t="str">
        <f t="shared" si="657"/>
        <v>0.0025-0.0272329192793591i</v>
      </c>
      <c r="N2266">
        <f t="shared" si="658"/>
        <v>110.77607354414538</v>
      </c>
      <c r="O2266">
        <f t="shared" si="659"/>
        <v>17.440284313310574</v>
      </c>
      <c r="P2266" s="3">
        <f t="shared" si="660"/>
        <v>17.440284313310574</v>
      </c>
      <c r="Q2266" s="3">
        <f t="shared" si="661"/>
        <v>-69.223926455854624</v>
      </c>
      <c r="R2266">
        <f t="shared" si="662"/>
        <v>110.77607354414538</v>
      </c>
      <c r="S2266">
        <f t="shared" si="663"/>
        <v>4.5715047030638409</v>
      </c>
      <c r="T2266">
        <f t="shared" si="646"/>
        <v>17.440284313310574</v>
      </c>
    </row>
    <row r="2267" spans="1:20" x14ac:dyDescent="0.25">
      <c r="A2267">
        <f t="shared" si="647"/>
        <v>28832.760904484672</v>
      </c>
      <c r="B2267">
        <f t="shared" si="664"/>
        <v>4588.8764209354831</v>
      </c>
      <c r="C2267" t="str">
        <f t="shared" si="648"/>
        <v>2.63879562445365-6.94242103284559i</v>
      </c>
      <c r="D2267" t="str">
        <f t="shared" si="649"/>
        <v>3.47798664447884-3.49021318893998i</v>
      </c>
      <c r="E2267" t="str">
        <f t="shared" si="650"/>
        <v>162.667401787362+3.73356382134599i</v>
      </c>
      <c r="F2267" t="str">
        <f t="shared" si="651"/>
        <v>2.90988761574837-32.5556984430766i</v>
      </c>
      <c r="G2267" t="str">
        <f t="shared" si="652"/>
        <v>0.999992338538916-0.00276792384032727i</v>
      </c>
      <c r="H2267" t="str">
        <f t="shared" si="653"/>
        <v>585.341585746215+84.3605596795074i</v>
      </c>
      <c r="I2267" t="str">
        <f t="shared" si="654"/>
        <v>30.1266611671759-127.358009576449i</v>
      </c>
      <c r="K2267" t="str">
        <f t="shared" si="655"/>
        <v>0.00836820374273292-0.00397398672990885i</v>
      </c>
      <c r="L2267" t="str">
        <f t="shared" si="656"/>
        <v>0.00025-0.102490453554073i</v>
      </c>
      <c r="M2267" t="str">
        <f t="shared" si="657"/>
        <v>0.0025-0.0271298259407841i</v>
      </c>
      <c r="N2267">
        <f t="shared" si="658"/>
        <v>110.81166326751854</v>
      </c>
      <c r="O2267">
        <f t="shared" si="659"/>
        <v>17.416278173885917</v>
      </c>
      <c r="P2267" s="3">
        <f t="shared" si="660"/>
        <v>17.416278173885917</v>
      </c>
      <c r="Q2267" s="3">
        <f t="shared" si="661"/>
        <v>-69.18833673248146</v>
      </c>
      <c r="R2267">
        <f t="shared" si="662"/>
        <v>110.81166326751854</v>
      </c>
      <c r="S2267">
        <f t="shared" si="663"/>
        <v>4.5888764209354829</v>
      </c>
      <c r="T2267">
        <f t="shared" si="646"/>
        <v>17.416278173885917</v>
      </c>
    </row>
    <row r="2268" spans="1:20" x14ac:dyDescent="0.25">
      <c r="A2268">
        <f t="shared" si="647"/>
        <v>28942.325395921718</v>
      </c>
      <c r="B2268">
        <f t="shared" si="664"/>
        <v>4606.3141513350383</v>
      </c>
      <c r="C2268" t="str">
        <f t="shared" si="648"/>
        <v>2.63580597593183-6.92164489349648i</v>
      </c>
      <c r="D2268" t="str">
        <f t="shared" si="649"/>
        <v>3.47798559102127-3.47716697990981i</v>
      </c>
      <c r="E2268" t="str">
        <f t="shared" si="650"/>
        <v>162.670118538568+3.74938824450088i</v>
      </c>
      <c r="F2268" t="str">
        <f t="shared" si="651"/>
        <v>2.90988744599214-32.4325162108163i</v>
      </c>
      <c r="G2268" t="str">
        <f t="shared" si="652"/>
        <v>0.999992280201631-0.00277844178883251i</v>
      </c>
      <c r="H2268" t="str">
        <f t="shared" si="653"/>
        <v>586.266869124126+84.4261293049811i</v>
      </c>
      <c r="I2268" t="str">
        <f t="shared" si="654"/>
        <v>30.0889307753186-127.071717623603i</v>
      </c>
      <c r="K2268" t="str">
        <f t="shared" si="655"/>
        <v>0.00835526919316702-0.00398167473507654i</v>
      </c>
      <c r="L2268" t="str">
        <f t="shared" si="656"/>
        <v>0.00025-0.102102464190151i</v>
      </c>
      <c r="M2268" t="str">
        <f t="shared" si="657"/>
        <v>0.0025-0.0270271228738634i</v>
      </c>
      <c r="N2268">
        <f t="shared" si="658"/>
        <v>110.84714854981331</v>
      </c>
      <c r="O2268">
        <f t="shared" si="659"/>
        <v>17.392292126000719</v>
      </c>
      <c r="P2268" s="3">
        <f t="shared" si="660"/>
        <v>17.392292126000719</v>
      </c>
      <c r="Q2268" s="3">
        <f t="shared" si="661"/>
        <v>-69.152851450186688</v>
      </c>
      <c r="R2268">
        <f t="shared" si="662"/>
        <v>110.84714854981331</v>
      </c>
      <c r="S2268">
        <f t="shared" si="663"/>
        <v>4.6063141513350381</v>
      </c>
      <c r="T2268">
        <f t="shared" si="646"/>
        <v>17.392292126000719</v>
      </c>
    </row>
    <row r="2269" spans="1:20" x14ac:dyDescent="0.25">
      <c r="A2269">
        <f t="shared" si="647"/>
        <v>29052.306232426221</v>
      </c>
      <c r="B2269">
        <f t="shared" si="664"/>
        <v>4623.8181451101118</v>
      </c>
      <c r="C2269" t="str">
        <f t="shared" si="648"/>
        <v>2.63280513196859-6.90094857233098i</v>
      </c>
      <c r="D2269" t="str">
        <f t="shared" si="649"/>
        <v>3.47798452954284-3.46417079099245i</v>
      </c>
      <c r="E2269" t="str">
        <f t="shared" si="650"/>
        <v>162.67286964003+3.76528329319305i</v>
      </c>
      <c r="F2269" t="str">
        <f t="shared" si="651"/>
        <v>2.90988727494331-32.3098005311828i</v>
      </c>
      <c r="G2269" t="str">
        <f t="shared" si="652"/>
        <v>0.999992221420147-0.00278899970368726i</v>
      </c>
      <c r="H2269" t="str">
        <f t="shared" si="653"/>
        <v>587.199761953511+84.4881212270207i</v>
      </c>
      <c r="I2269" t="str">
        <f t="shared" si="654"/>
        <v>30.0507251789042-126.787472188449i</v>
      </c>
      <c r="K2269" t="str">
        <f t="shared" si="655"/>
        <v>0.0083422849578652-0.00398933520717013i</v>
      </c>
      <c r="L2269" t="str">
        <f t="shared" si="656"/>
        <v>0.00025-0.101715943604454i</v>
      </c>
      <c r="M2269" t="str">
        <f t="shared" si="657"/>
        <v>0.0025-0.0269248086011789i</v>
      </c>
      <c r="N2269">
        <f t="shared" si="658"/>
        <v>110.88252877029781</v>
      </c>
      <c r="O2269">
        <f t="shared" si="659"/>
        <v>17.368326022651964</v>
      </c>
      <c r="P2269" s="3">
        <f t="shared" si="660"/>
        <v>17.368326022651964</v>
      </c>
      <c r="Q2269" s="3">
        <f t="shared" si="661"/>
        <v>-69.11747122970219</v>
      </c>
      <c r="R2269">
        <f t="shared" si="662"/>
        <v>110.88252877029781</v>
      </c>
      <c r="S2269">
        <f t="shared" si="663"/>
        <v>4.6238181451101115</v>
      </c>
      <c r="T2269">
        <f t="shared" si="646"/>
        <v>17.368326022651964</v>
      </c>
    </row>
    <row r="2270" spans="1:20" x14ac:dyDescent="0.25">
      <c r="A2270">
        <f t="shared" si="647"/>
        <v>29162.704996109442</v>
      </c>
      <c r="B2270">
        <f t="shared" si="664"/>
        <v>4641.3886540615304</v>
      </c>
      <c r="C2270" t="str">
        <f t="shared" si="648"/>
        <v>2.62979311634376-6.88033166103814i</v>
      </c>
      <c r="D2270" t="str">
        <f t="shared" si="649"/>
        <v>3.47798345998249-3.45122443523219i</v>
      </c>
      <c r="E2270" t="str">
        <f t="shared" si="650"/>
        <v>162.675655479454+3.7812492467628i</v>
      </c>
      <c r="F2270" t="str">
        <f t="shared" si="651"/>
        <v>2.90988710259207-32.1875496388698i</v>
      </c>
      <c r="G2270" t="str">
        <f t="shared" si="652"/>
        <v>0.999992162191081-0.00279959773674242i</v>
      </c>
      <c r="H2270" t="str">
        <f t="shared" si="653"/>
        <v>588.140324300474+84.5464595562616i</v>
      </c>
      <c r="I2270" t="str">
        <f t="shared" si="654"/>
        <v>30.0120375175035-126.505270700198i</v>
      </c>
      <c r="K2270" t="str">
        <f t="shared" si="655"/>
        <v>0.00832925112563261-0.00399696776873232i</v>
      </c>
      <c r="L2270" t="str">
        <f t="shared" si="656"/>
        <v>0.00025-0.101330886236754i</v>
      </c>
      <c r="M2270" t="str">
        <f t="shared" si="657"/>
        <v>0.0025-0.0268228816509055i</v>
      </c>
      <c r="N2270">
        <f t="shared" si="658"/>
        <v>110.9178033180626</v>
      </c>
      <c r="O2270">
        <f t="shared" si="659"/>
        <v>17.34437971566269</v>
      </c>
      <c r="P2270" s="3">
        <f t="shared" si="660"/>
        <v>17.34437971566269</v>
      </c>
      <c r="Q2270" s="3">
        <f t="shared" si="661"/>
        <v>-69.082196681937404</v>
      </c>
      <c r="R2270">
        <f t="shared" si="662"/>
        <v>110.9178033180626</v>
      </c>
      <c r="S2270">
        <f t="shared" si="663"/>
        <v>4.6413886540615303</v>
      </c>
      <c r="T2270">
        <f t="shared" si="646"/>
        <v>17.34437971566269</v>
      </c>
    </row>
    <row r="2271" spans="1:20" x14ac:dyDescent="0.25">
      <c r="A2271">
        <f t="shared" si="647"/>
        <v>29273.523275094656</v>
      </c>
      <c r="B2271">
        <f t="shared" si="664"/>
        <v>4659.0259309469639</v>
      </c>
      <c r="C2271" t="str">
        <f t="shared" si="648"/>
        <v>2.62676995365878-6.85979375248635i</v>
      </c>
      <c r="D2271" t="str">
        <f t="shared" si="649"/>
        <v>3.4779823822787-3.43832772639018i</v>
      </c>
      <c r="E2271" t="str">
        <f t="shared" si="650"/>
        <v>162.678476448171+3.7972863845724i</v>
      </c>
      <c r="F2271" t="str">
        <f t="shared" si="651"/>
        <v>2.90988692892848-32.0657617752571i</v>
      </c>
      <c r="G2271" t="str">
        <f t="shared" si="652"/>
        <v>0.999992102511027-0.00281023604042567i</v>
      </c>
      <c r="H2271" t="str">
        <f t="shared" si="653"/>
        <v>589.088616526946+84.6010670300511i</v>
      </c>
      <c r="I2271" t="str">
        <f t="shared" si="654"/>
        <v>29.9728608220747-126.225110606787i</v>
      </c>
      <c r="K2271" t="str">
        <f t="shared" si="655"/>
        <v>0.00831616778881719-0.00400457204186779i</v>
      </c>
      <c r="L2271" t="str">
        <f t="shared" si="656"/>
        <v>0.00025-0.100947286547872i</v>
      </c>
      <c r="M2271" t="str">
        <f t="shared" si="657"/>
        <v>0.0025-0.0267213405567897i</v>
      </c>
      <c r="N2271">
        <f t="shared" si="658"/>
        <v>110.95297159213541</v>
      </c>
      <c r="O2271">
        <f t="shared" si="659"/>
        <v>17.320453055697072</v>
      </c>
      <c r="P2271" s="3">
        <f t="shared" si="660"/>
        <v>17.320453055697072</v>
      </c>
      <c r="Q2271" s="3">
        <f t="shared" si="661"/>
        <v>-69.047028407864588</v>
      </c>
      <c r="R2271">
        <f t="shared" si="662"/>
        <v>110.95297159213541</v>
      </c>
      <c r="S2271">
        <f t="shared" si="663"/>
        <v>4.6590259309469637</v>
      </c>
      <c r="T2271">
        <f t="shared" si="646"/>
        <v>17.320453055697072</v>
      </c>
    </row>
    <row r="2272" spans="1:20" x14ac:dyDescent="0.25">
      <c r="A2272">
        <f t="shared" si="647"/>
        <v>29384.762663540016</v>
      </c>
      <c r="B2272">
        <f t="shared" si="664"/>
        <v>4676.7302294845622</v>
      </c>
      <c r="C2272" t="str">
        <f t="shared" si="648"/>
        <v>2.62373566934043-6.83933444072782i</v>
      </c>
      <c r="D2272" t="str">
        <f t="shared" si="649"/>
        <v>3.4779812963695-3.42548047894176i</v>
      </c>
      <c r="E2272" t="str">
        <f t="shared" si="650"/>
        <v>162.681332941167+3.81339498598506i</v>
      </c>
      <c r="F2272" t="str">
        <f t="shared" si="651"/>
        <v>2.90988675394257-31.9444351883856i</v>
      </c>
      <c r="G2272" t="str">
        <f t="shared" si="652"/>
        <v>0.999992042376549-0.0028209147677437i</v>
      </c>
      <c r="H2272" t="str">
        <f t="shared" si="653"/>
        <v>590.044699284557+84.6518649877322i</v>
      </c>
      <c r="I2272" t="str">
        <f t="shared" si="654"/>
        <v>29.9331880131933-125.946989373907i</v>
      </c>
      <c r="K2272" t="str">
        <f t="shared" si="655"/>
        <v>0.00830303504332744-0.00401214764827962i</v>
      </c>
      <c r="L2272" t="str">
        <f t="shared" si="656"/>
        <v>0.00025-0.100565139019598i</v>
      </c>
      <c r="M2272" t="str">
        <f t="shared" si="657"/>
        <v>0.0025-0.0266201838581288i</v>
      </c>
      <c r="N2272">
        <f t="shared" si="658"/>
        <v>110.98803300159562</v>
      </c>
      <c r="O2272">
        <f t="shared" si="659"/>
        <v>17.296545892276651</v>
      </c>
      <c r="P2272" s="3">
        <f t="shared" si="660"/>
        <v>17.296545892276651</v>
      </c>
      <c r="Q2272" s="3">
        <f t="shared" si="661"/>
        <v>-69.011966998404375</v>
      </c>
      <c r="R2272">
        <f t="shared" si="662"/>
        <v>110.98803300159562</v>
      </c>
      <c r="S2272">
        <f t="shared" si="663"/>
        <v>4.6767302294845621</v>
      </c>
      <c r="T2272">
        <f t="shared" si="646"/>
        <v>17.296545892276651</v>
      </c>
    </row>
    <row r="2273" spans="1:20" x14ac:dyDescent="0.25">
      <c r="A2273">
        <f t="shared" si="647"/>
        <v>29496.424761661467</v>
      </c>
      <c r="B2273">
        <f t="shared" si="664"/>
        <v>4694.5018043566033</v>
      </c>
      <c r="C2273" t="str">
        <f t="shared" si="648"/>
        <v>2.62069028964423-6.81895332100267i</v>
      </c>
      <c r="D2273" t="str">
        <f t="shared" si="649"/>
        <v>3.47798020219237-3.41268250807374i</v>
      </c>
      <c r="E2273" t="str">
        <f t="shared" si="650"/>
        <v>162.684225357106+3.82957533034801i</v>
      </c>
      <c r="F2273" t="str">
        <f t="shared" si="651"/>
        <v>2.90988657762426-31.8235681329311i</v>
      </c>
      <c r="G2273" t="str">
        <f t="shared" si="652"/>
        <v>0.999991981784189-0.00283163407228436i</v>
      </c>
      <c r="H2273" t="str">
        <f t="shared" si="653"/>
        <v>591.008633508144+84.6987733455128i</v>
      </c>
      <c r="I2273" t="str">
        <f t="shared" si="654"/>
        <v>29.8930118992556-125.670904483993i</v>
      </c>
      <c r="K2273" t="str">
        <f t="shared" si="655"/>
        <v>0.00828985298864963-0.00401969420930632i</v>
      </c>
      <c r="L2273" t="str">
        <f t="shared" si="656"/>
        <v>0.00025-0.10018443815461i</v>
      </c>
      <c r="M2273" t="str">
        <f t="shared" si="657"/>
        <v>0.0025-0.0265194100997498i</v>
      </c>
      <c r="N2273">
        <f t="shared" si="658"/>
        <v>111.02298696568705</v>
      </c>
      <c r="O2273">
        <f t="shared" si="659"/>
        <v>17.272658073796169</v>
      </c>
      <c r="P2273" s="3">
        <f t="shared" si="660"/>
        <v>17.272658073796169</v>
      </c>
      <c r="Q2273" s="3">
        <f t="shared" si="661"/>
        <v>-68.977013034312947</v>
      </c>
      <c r="R2273">
        <f t="shared" si="662"/>
        <v>111.02298696568705</v>
      </c>
      <c r="S2273">
        <f t="shared" si="663"/>
        <v>4.6945018043566034</v>
      </c>
      <c r="T2273">
        <f t="shared" si="646"/>
        <v>17.272658073796169</v>
      </c>
    </row>
    <row r="2274" spans="1:20" x14ac:dyDescent="0.25">
      <c r="A2274">
        <f t="shared" si="647"/>
        <v>29608.511175755779</v>
      </c>
      <c r="B2274">
        <f t="shared" si="664"/>
        <v>4712.3409112131585</v>
      </c>
      <c r="C2274" t="str">
        <f t="shared" si="648"/>
        <v>2.61763384165786-6.79864998974289i</v>
      </c>
      <c r="D2274" t="str">
        <f t="shared" si="649"/>
        <v>3.4779790996844-3.39993362968182i</v>
      </c>
      <c r="E2274" t="str">
        <f t="shared" si="650"/>
        <v>162.687154098343+3.84582769697251i</v>
      </c>
      <c r="F2274" t="str">
        <f t="shared" si="651"/>
        <v>2.9098863999634-31.7031588701806i</v>
      </c>
      <c r="G2274" t="str">
        <f t="shared" si="652"/>
        <v>0.999991920730459-0.00284239410821888i</v>
      </c>
      <c r="H2274" t="str">
        <f t="shared" si="653"/>
        <v>591.980480408898+84.7417105708868i</v>
      </c>
      <c r="I2274" t="str">
        <f t="shared" si="654"/>
        <v>29.852325174655-125.396853435188i</v>
      </c>
      <c r="K2274" t="str">
        <f t="shared" si="655"/>
        <v>0.00827662172786469-0.00402721134595899i</v>
      </c>
      <c r="L2274" t="str">
        <f t="shared" si="656"/>
        <v>0.00025-0.0998051784763994i</v>
      </c>
      <c r="M2274" t="str">
        <f t="shared" si="657"/>
        <v>0.0025-0.0264190178319882i</v>
      </c>
      <c r="N2274">
        <f t="shared" si="658"/>
        <v>111.05783291393138</v>
      </c>
      <c r="O2274">
        <f t="shared" si="659"/>
        <v>17.248789447539473</v>
      </c>
      <c r="P2274" s="3">
        <f t="shared" si="660"/>
        <v>17.248789447539473</v>
      </c>
      <c r="Q2274" s="3">
        <f t="shared" si="661"/>
        <v>-68.942167086068622</v>
      </c>
      <c r="R2274">
        <f t="shared" si="662"/>
        <v>111.05783291393138</v>
      </c>
      <c r="S2274">
        <f t="shared" si="663"/>
        <v>4.7123409112131585</v>
      </c>
      <c r="T2274">
        <f t="shared" si="646"/>
        <v>17.248789447539473</v>
      </c>
    </row>
    <row r="2275" spans="1:20" x14ac:dyDescent="0.25">
      <c r="A2275">
        <f t="shared" si="647"/>
        <v>29721.023518223654</v>
      </c>
      <c r="B2275">
        <f t="shared" si="664"/>
        <v>4730.2478066757685</v>
      </c>
      <c r="C2275" t="str">
        <f t="shared" si="648"/>
        <v>2.61456635330449-6.77842404457719i</v>
      </c>
      <c r="D2275" t="str">
        <f t="shared" si="649"/>
        <v>3.47797798878217-3.38723366036785i</v>
      </c>
      <c r="E2275" t="str">
        <f t="shared" si="650"/>
        <v>162.690119570958+3.86215236511411i</v>
      </c>
      <c r="F2275" t="str">
        <f t="shared" si="651"/>
        <v>2.90988622094978-31.5832056680062i</v>
      </c>
      <c r="G2275" t="str">
        <f t="shared" si="652"/>
        <v>0.999991859211847-0.00285319503030408i</v>
      </c>
      <c r="H2275" t="str">
        <f t="shared" si="653"/>
        <v>592.960301467116+84.7805936566236i</v>
      </c>
      <c r="I2275" t="str">
        <f t="shared" si="654"/>
        <v>29.8111204179317-125.124833740261i</v>
      </c>
      <c r="K2275" t="str">
        <f t="shared" si="655"/>
        <v>0.00826334136766473-0.00403469867895909i</v>
      </c>
      <c r="L2275" t="str">
        <f t="shared" si="656"/>
        <v>0.00025-0.0994273545291888i</v>
      </c>
      <c r="M2275" t="str">
        <f t="shared" si="657"/>
        <v>0.0025-0.0263190056106677i</v>
      </c>
      <c r="N2275">
        <f t="shared" si="658"/>
        <v>111.09257028623816</v>
      </c>
      <c r="O2275">
        <f t="shared" si="659"/>
        <v>17.224939859696555</v>
      </c>
      <c r="P2275" s="3">
        <f t="shared" si="660"/>
        <v>17.224939859696555</v>
      </c>
      <c r="Q2275" s="3">
        <f t="shared" si="661"/>
        <v>-68.907429713761843</v>
      </c>
      <c r="R2275">
        <f t="shared" si="662"/>
        <v>111.09257028623816</v>
      </c>
      <c r="S2275">
        <f t="shared" si="663"/>
        <v>4.7302478066757683</v>
      </c>
      <c r="T2275">
        <f t="shared" si="646"/>
        <v>17.224939859696555</v>
      </c>
    </row>
    <row r="2276" spans="1:20" x14ac:dyDescent="0.25">
      <c r="A2276">
        <f t="shared" si="647"/>
        <v>29833.963407592899</v>
      </c>
      <c r="B2276">
        <f t="shared" si="664"/>
        <v>4748.2227483411361</v>
      </c>
      <c r="C2276" t="str">
        <f t="shared" si="648"/>
        <v>2.61148785334588-6.75827508433523i</v>
      </c>
      <c r="D2276" t="str">
        <f t="shared" si="649"/>
        <v>3.47797686942174-3.37458241743728i</v>
      </c>
      <c r="E2276" t="str">
        <f t="shared" si="650"/>
        <v>162.693122184773+3.878549613953i</v>
      </c>
      <c r="F2276" t="str">
        <f t="shared" si="651"/>
        <v>2.9098860405731-31.4637068008409i</v>
      </c>
      <c r="G2276" t="str">
        <f t="shared" si="652"/>
        <v>0.999991797224812-0.00286403699388462i</v>
      </c>
      <c r="H2276" t="str">
        <f t="shared" si="653"/>
        <v>593.948158424567+84.8153380943087i</v>
      </c>
      <c r="I2276" t="str">
        <f t="shared" si="654"/>
        <v>29.7693900898948-124.85484292549i</v>
      </c>
      <c r="K2276" t="str">
        <f t="shared" si="655"/>
        <v>0.00825001201836905-0.0040421558287764i</v>
      </c>
      <c r="L2276" t="str">
        <f t="shared" si="656"/>
        <v>0.00025-0.0990509608778535i</v>
      </c>
      <c r="M2276" t="str">
        <f t="shared" si="657"/>
        <v>0.0025-0.0262193719970787i</v>
      </c>
      <c r="N2276">
        <f t="shared" si="658"/>
        <v>111.12719853301485</v>
      </c>
      <c r="O2276">
        <f t="shared" si="659"/>
        <v>17.201109155380014</v>
      </c>
      <c r="P2276" s="3">
        <f t="shared" si="660"/>
        <v>17.201109155380014</v>
      </c>
      <c r="Q2276" s="3">
        <f t="shared" si="661"/>
        <v>-68.872801466985152</v>
      </c>
      <c r="R2276">
        <f t="shared" si="662"/>
        <v>111.12719853301485</v>
      </c>
      <c r="S2276">
        <f t="shared" si="663"/>
        <v>4.7482227483411359</v>
      </c>
      <c r="T2276">
        <f t="shared" si="646"/>
        <v>17.201109155380014</v>
      </c>
    </row>
    <row r="2277" spans="1:20" x14ac:dyDescent="0.25">
      <c r="A2277">
        <f t="shared" si="647"/>
        <v>29947.332468541754</v>
      </c>
      <c r="B2277">
        <f t="shared" si="664"/>
        <v>4766.2659947848324</v>
      </c>
      <c r="C2277" t="str">
        <f t="shared" si="648"/>
        <v>2.60839837138557-6.7382027090523i</v>
      </c>
      <c r="D2277" t="str">
        <f t="shared" si="649"/>
        <v>3.47797574153874-3.36197971889646i</v>
      </c>
      <c r="E2277" t="str">
        <f t="shared" si="650"/>
        <v>162.696162353375+3.89501972257441i</v>
      </c>
      <c r="F2277" t="str">
        <f t="shared" si="651"/>
        <v>2.90988585882297-31.3446605496531i</v>
      </c>
      <c r="G2277" t="str">
        <f t="shared" si="652"/>
        <v>0.999991734765789-0.00287492015489519i</v>
      </c>
      <c r="H2277" t="str">
        <f t="shared" si="653"/>
        <v>594.944113276434+84.8458578474372i</v>
      </c>
      <c r="I2277" t="str">
        <f t="shared" si="654"/>
        <v>29.7271265317178-124.586878529508i</v>
      </c>
      <c r="K2277" t="str">
        <f t="shared" si="655"/>
        <v>0.00823663379393981-0.00404958241566754i</v>
      </c>
      <c r="L2277" t="str">
        <f t="shared" si="656"/>
        <v>0.00025-0.0986759921078436i</v>
      </c>
      <c r="M2277" t="str">
        <f t="shared" si="657"/>
        <v>0.0025-0.0261201155579585i</v>
      </c>
      <c r="N2277">
        <f t="shared" si="658"/>
        <v>111.16171711527599</v>
      </c>
      <c r="O2277">
        <f t="shared" si="659"/>
        <v>17.177297178642256</v>
      </c>
      <c r="P2277" s="3">
        <f t="shared" si="660"/>
        <v>17.177297178642256</v>
      </c>
      <c r="Q2277" s="3">
        <f t="shared" si="661"/>
        <v>-68.838282884724009</v>
      </c>
      <c r="R2277">
        <f t="shared" si="662"/>
        <v>111.16171711527599</v>
      </c>
      <c r="S2277">
        <f t="shared" si="663"/>
        <v>4.766265994784832</v>
      </c>
      <c r="T2277">
        <f t="shared" si="646"/>
        <v>17.177297178642256</v>
      </c>
    </row>
    <row r="2278" spans="1:20" x14ac:dyDescent="0.25">
      <c r="A2278">
        <f t="shared" si="647"/>
        <v>30061.13233192221</v>
      </c>
      <c r="B2278">
        <f t="shared" si="664"/>
        <v>4784.3778055650146</v>
      </c>
      <c r="C2278" t="str">
        <f t="shared" si="648"/>
        <v>2.60529793787179-6.71820651997412i</v>
      </c>
      <c r="D2278" t="str">
        <f t="shared" si="649"/>
        <v>3.4779746050683-3.34942538345009i</v>
      </c>
      <c r="E2278" t="str">
        <f t="shared" si="650"/>
        <v>162.699240494142+3.91156296994782i</v>
      </c>
      <c r="F2278" t="str">
        <f t="shared" si="651"/>
        <v>2.90988567568894-31.2260652019227i</v>
      </c>
      <c r="G2278" t="str">
        <f t="shared" si="652"/>
        <v>0.999991671831183-0.00288584466986278i</v>
      </c>
      <c r="H2278" t="str">
        <f t="shared" si="653"/>
        <v>595.948228262847+84.8720653240471i</v>
      </c>
      <c r="I2278" t="str">
        <f t="shared" si="654"/>
        <v>29.6843219630067-124.320938102109i</v>
      </c>
      <c r="K2278" t="str">
        <f t="shared" si="655"/>
        <v>0.00822320681199715-0.00405697805971473i</v>
      </c>
      <c r="L2278" t="str">
        <f t="shared" si="656"/>
        <v>0.00025-0.0983024428251076i</v>
      </c>
      <c r="M2278" t="str">
        <f t="shared" si="657"/>
        <v>0.0025-0.0260212348654697i</v>
      </c>
      <c r="N2278">
        <f t="shared" si="658"/>
        <v>111.19612550474986</v>
      </c>
      <c r="O2278">
        <f t="shared" si="659"/>
        <v>17.153503772492915</v>
      </c>
      <c r="P2278" s="3">
        <f t="shared" si="660"/>
        <v>17.153503772492915</v>
      </c>
      <c r="Q2278" s="3">
        <f t="shared" si="661"/>
        <v>-68.803874495250142</v>
      </c>
      <c r="R2278">
        <f t="shared" si="662"/>
        <v>111.19612550474986</v>
      </c>
      <c r="S2278">
        <f t="shared" si="663"/>
        <v>4.7843778055650148</v>
      </c>
      <c r="T2278">
        <f t="shared" si="646"/>
        <v>17.153503772492915</v>
      </c>
    </row>
    <row r="2279" spans="1:20" x14ac:dyDescent="0.25">
      <c r="A2279">
        <f t="shared" si="647"/>
        <v>30175.364634783513</v>
      </c>
      <c r="B2279">
        <f t="shared" si="664"/>
        <v>4802.5584412261614</v>
      </c>
      <c r="C2279" t="str">
        <f t="shared" si="648"/>
        <v>2.60218658410028-6.69828611956137i</v>
      </c>
      <c r="D2279" t="str">
        <f t="shared" si="649"/>
        <v>3.477973459945-3.33691923049854i</v>
      </c>
      <c r="E2279" t="str">
        <f t="shared" si="650"/>
        <v>162.702357028261+3.92817963490681i</v>
      </c>
      <c r="F2279" t="str">
        <f t="shared" si="651"/>
        <v>2.90988549116047-31.1079190516154i</v>
      </c>
      <c r="G2279" t="str">
        <f t="shared" si="652"/>
        <v>0.999991608417373-0.00289681069590892i</v>
      </c>
      <c r="H2279" t="str">
        <f t="shared" si="653"/>
        <v>596.960565859952+84.8938713488867i</v>
      </c>
      <c r="I2279" t="str">
        <f t="shared" si="654"/>
        <v>29.6409684798386-124.057019203009i</v>
      </c>
      <c r="K2279" t="str">
        <f t="shared" si="655"/>
        <v>0.00820973119383407-0.00406434238086495i</v>
      </c>
      <c r="L2279" t="str">
        <f t="shared" si="656"/>
        <v>0.00025-0.0979303076560154i</v>
      </c>
      <c r="M2279" t="str">
        <f t="shared" si="657"/>
        <v>0.0025-0.0259227284971805i</v>
      </c>
      <c r="N2279">
        <f t="shared" si="658"/>
        <v>111.23042318398504</v>
      </c>
      <c r="O2279">
        <f t="shared" si="659"/>
        <v>17.129728778916121</v>
      </c>
      <c r="P2279" s="3">
        <f t="shared" si="660"/>
        <v>17.129728778916121</v>
      </c>
      <c r="Q2279" s="3">
        <f t="shared" si="661"/>
        <v>-68.769576816014961</v>
      </c>
      <c r="R2279">
        <f t="shared" si="662"/>
        <v>111.23042318398504</v>
      </c>
      <c r="S2279">
        <f t="shared" si="663"/>
        <v>4.8025584412261617</v>
      </c>
      <c r="T2279">
        <f t="shared" si="646"/>
        <v>17.129728778916121</v>
      </c>
    </row>
    <row r="2280" spans="1:20" x14ac:dyDescent="0.25">
      <c r="A2280">
        <f t="shared" si="647"/>
        <v>30290.031020395694</v>
      </c>
      <c r="B2280">
        <f t="shared" si="664"/>
        <v>4820.8081633028214</v>
      </c>
      <c r="C2280" t="str">
        <f t="shared" si="648"/>
        <v>2.59906434221722-6.67844111149479i</v>
      </c>
      <c r="D2280" t="str">
        <f t="shared" si="649"/>
        <v>3.47797230610301-3.32446108013528i</v>
      </c>
      <c r="E2280" t="str">
        <f t="shared" si="650"/>
        <v>162.705512380755+3.9448699961294i</v>
      </c>
      <c r="F2280" t="str">
        <f t="shared" si="651"/>
        <v>2.90988530522693-30.9902203991592i</v>
      </c>
      <c r="G2280" t="str">
        <f t="shared" si="652"/>
        <v>0.999991544520711-0.00290781839075192i</v>
      </c>
      <c r="H2280" t="str">
        <f t="shared" si="653"/>
        <v>597.981188770544+84.9111851351237i</v>
      </c>
      <c r="I2280" t="str">
        <f t="shared" si="654"/>
        <v>29.5970580527754-123.795119400571i</v>
      </c>
      <c r="K2280" t="str">
        <f t="shared" si="655"/>
        <v>0.00819620706443054-0.00407167499896947i</v>
      </c>
      <c r="L2280" t="str">
        <f t="shared" si="656"/>
        <v>0.00025-0.0975595812472754i</v>
      </c>
      <c r="M2280" t="str">
        <f t="shared" si="657"/>
        <v>0.0025-0.0258245950360434i</v>
      </c>
      <c r="N2280">
        <f t="shared" si="658"/>
        <v>111.26460964645602</v>
      </c>
      <c r="O2280">
        <f t="shared" si="659"/>
        <v>17.105972038888641</v>
      </c>
      <c r="P2280" s="3">
        <f t="shared" si="660"/>
        <v>17.105972038888641</v>
      </c>
      <c r="Q2280" s="3">
        <f t="shared" si="661"/>
        <v>-68.735390353543977</v>
      </c>
      <c r="R2280">
        <f t="shared" si="662"/>
        <v>111.26460964645602</v>
      </c>
      <c r="S2280">
        <f t="shared" si="663"/>
        <v>4.8208081633028215</v>
      </c>
      <c r="T2280">
        <f t="shared" si="646"/>
        <v>17.105972038888641</v>
      </c>
    </row>
    <row r="2281" spans="1:20" x14ac:dyDescent="0.25">
      <c r="A2281">
        <f t="shared" si="647"/>
        <v>30405.133138273199</v>
      </c>
      <c r="B2281">
        <f t="shared" si="664"/>
        <v>4839.1272343233722</v>
      </c>
      <c r="C2281" t="str">
        <f t="shared" si="648"/>
        <v>2.59593124522166-6.65867110068015i</v>
      </c>
      <c r="D2281" t="str">
        <f t="shared" si="649"/>
        <v>3.47797114347592-3.31205075314435i</v>
      </c>
      <c r="E2281" t="str">
        <f t="shared" si="650"/>
        <v>162.708706980503+3.96163433211525i</v>
      </c>
      <c r="F2281" t="str">
        <f t="shared" si="651"/>
        <v>2.90988511787765-30.8729675514193i</v>
      </c>
      <c r="G2281" t="str">
        <f t="shared" si="652"/>
        <v>0.99999148013752-0.00291886791270914i</v>
      </c>
      <c r="H2281" t="str">
        <f t="shared" si="653"/>
        <v>599.010159914208+84.9239142555685i</v>
      </c>
      <c r="I2281" t="str">
        <f t="shared" si="654"/>
        <v>29.5525825248473-123.535236270477i</v>
      </c>
      <c r="K2281" t="str">
        <f t="shared" si="655"/>
        <v>0.00818263455246757-0.00407897553382376i</v>
      </c>
      <c r="L2281" t="str">
        <f t="shared" si="656"/>
        <v>0.00025-0.0971902582658646i</v>
      </c>
      <c r="M2281" t="str">
        <f t="shared" si="657"/>
        <v>0.0025-0.025726833070376i</v>
      </c>
      <c r="N2281">
        <f t="shared" si="658"/>
        <v>111.29868439666505</v>
      </c>
      <c r="O2281">
        <f t="shared" si="659"/>
        <v>17.082233392397896</v>
      </c>
      <c r="P2281" s="3">
        <f t="shared" si="660"/>
        <v>17.082233392397896</v>
      </c>
      <c r="Q2281" s="3">
        <f t="shared" si="661"/>
        <v>-68.701315603334947</v>
      </c>
      <c r="R2281">
        <f t="shared" si="662"/>
        <v>111.29868439666505</v>
      </c>
      <c r="S2281">
        <f t="shared" si="663"/>
        <v>4.8391272343233727</v>
      </c>
      <c r="T2281">
        <f t="shared" si="646"/>
        <v>17.082233392397896</v>
      </c>
    </row>
    <row r="2282" spans="1:20" x14ac:dyDescent="0.25">
      <c r="A2282">
        <f t="shared" si="647"/>
        <v>30520.672644198636</v>
      </c>
      <c r="B2282">
        <f t="shared" si="664"/>
        <v>4857.515917813801</v>
      </c>
      <c r="C2282" t="str">
        <f t="shared" si="648"/>
        <v>2.59278732696824-6.63897569325327i</v>
      </c>
      <c r="D2282" t="str">
        <f t="shared" si="649"/>
        <v>3.47796997199687-3.29968807099768i</v>
      </c>
      <c r="E2282" t="str">
        <f t="shared" si="650"/>
        <v>162.711941260265+3.97847292116598i</v>
      </c>
      <c r="F2282" t="str">
        <f t="shared" si="651"/>
        <v>2.90988492910183-30.7561588216743i</v>
      </c>
      <c r="G2282" t="str">
        <f t="shared" si="652"/>
        <v>0.999991415264095-0.0029299594206993i</v>
      </c>
      <c r="H2282" t="str">
        <f t="shared" si="653"/>
        <v>600.047542416981+84.931964613425i</v>
      </c>
      <c r="I2282" t="str">
        <f t="shared" si="654"/>
        <v>29.5075336095086-123.277367394366i</v>
      </c>
      <c r="K2282" t="str">
        <f t="shared" si="655"/>
        <v>0.00816901379034041-0.00408624360520768i</v>
      </c>
      <c r="L2282" t="str">
        <f t="shared" si="656"/>
        <v>0.00025-0.0968223333989492i</v>
      </c>
      <c r="M2282" t="str">
        <f t="shared" si="657"/>
        <v>0.0025-0.0256294411938395i</v>
      </c>
      <c r="N2282">
        <f t="shared" si="658"/>
        <v>111.33264695024607</v>
      </c>
      <c r="O2282">
        <f t="shared" si="659"/>
        <v>17.058512678460321</v>
      </c>
      <c r="P2282" s="3">
        <f t="shared" si="660"/>
        <v>17.058512678460321</v>
      </c>
      <c r="Q2282" s="3">
        <f t="shared" si="661"/>
        <v>-68.667353049753928</v>
      </c>
      <c r="R2282">
        <f t="shared" si="662"/>
        <v>111.33264695024607</v>
      </c>
      <c r="S2282">
        <f t="shared" si="663"/>
        <v>4.8575159178138012</v>
      </c>
      <c r="T2282">
        <f t="shared" si="646"/>
        <v>17.058512678460321</v>
      </c>
    </row>
    <row r="2283" spans="1:20" x14ac:dyDescent="0.25">
      <c r="A2283">
        <f t="shared" si="647"/>
        <v>30636.651200246593</v>
      </c>
      <c r="B2283">
        <f t="shared" si="664"/>
        <v>4875.9744783014939</v>
      </c>
      <c r="C2283" t="str">
        <f t="shared" si="648"/>
        <v>2.58963262216942-6.61935449658492i</v>
      </c>
      <c r="D2283" t="str">
        <f t="shared" si="649"/>
        <v>3.47796879159845-3.28737285585259i</v>
      </c>
      <c r="E2283" t="str">
        <f t="shared" si="650"/>
        <v>162.715215656699+3.99538604136453i</v>
      </c>
      <c r="F2283" t="str">
        <f t="shared" si="651"/>
        <v>2.90988473888861-30.6397925295909i</v>
      </c>
      <c r="G2283" t="str">
        <f t="shared" si="652"/>
        <v>0.999991349896704-0.00294109307424471i</v>
      </c>
      <c r="H2283" t="str">
        <f t="shared" si="653"/>
        <v>601.09339960051+84.9352404125578i</v>
      </c>
      <c r="I2283" t="str">
        <f t="shared" si="654"/>
        <v>29.4619028885664-123.021510358415i</v>
      </c>
      <c r="K2283" t="str">
        <f t="shared" si="655"/>
        <v>0.00815534491417146-0.00409347883292611i</v>
      </c>
      <c r="L2283" t="str">
        <f t="shared" si="656"/>
        <v>0.00025-0.096455801353805i</v>
      </c>
      <c r="M2283" t="str">
        <f t="shared" si="657"/>
        <v>0.0025-0.0255324180054189i</v>
      </c>
      <c r="N2283">
        <f t="shared" si="658"/>
        <v>111.36649683406479</v>
      </c>
      <c r="O2283">
        <f t="shared" si="659"/>
        <v>17.034809735139586</v>
      </c>
      <c r="P2283" s="3">
        <f t="shared" si="660"/>
        <v>17.034809735139586</v>
      </c>
      <c r="Q2283" s="3">
        <f t="shared" si="661"/>
        <v>-68.63350316593521</v>
      </c>
      <c r="R2283">
        <f t="shared" si="662"/>
        <v>111.36649683406479</v>
      </c>
      <c r="S2283">
        <f t="shared" si="663"/>
        <v>4.8759744783014938</v>
      </c>
      <c r="T2283">
        <f t="shared" si="646"/>
        <v>17.034809735139586</v>
      </c>
    </row>
    <row r="2284" spans="1:20" x14ac:dyDescent="0.25">
      <c r="A2284">
        <f t="shared" si="647"/>
        <v>30753.070474807533</v>
      </c>
      <c r="B2284">
        <f t="shared" si="664"/>
        <v>4894.5031813190399</v>
      </c>
      <c r="C2284" t="str">
        <f t="shared" si="648"/>
        <v>2.58646716639797-6.59980711928679i</v>
      </c>
      <c r="D2284" t="str">
        <f t="shared" si="649"/>
        <v>3.47796760221277-3.27510493054921i</v>
      </c>
      <c r="E2284" t="str">
        <f t="shared" si="650"/>
        <v>162.718530610396+4.01237397055103i</v>
      </c>
      <c r="F2284" t="str">
        <f t="shared" si="651"/>
        <v>2.90988454722705-30.5238670012012i</v>
      </c>
      <c r="G2284" t="str">
        <f t="shared" si="652"/>
        <v>0.999991284031586-0.00295226903347359i</v>
      </c>
      <c r="H2284" t="str">
        <f t="shared" si="653"/>
        <v>602.147794970666+84.9336441272632i</v>
      </c>
      <c r="I2284" t="str">
        <f t="shared" si="654"/>
        <v>29.4156818100799-122.767662751876i</v>
      </c>
      <c r="K2284" t="str">
        <f t="shared" si="655"/>
        <v>0.00814162806382279-0.00410068083684987i</v>
      </c>
      <c r="L2284" t="str">
        <f t="shared" si="656"/>
        <v>0.00025-0.0960906568577449i</v>
      </c>
      <c r="M2284" t="str">
        <f t="shared" si="657"/>
        <v>0.0025-0.0254357621094031i</v>
      </c>
      <c r="N2284">
        <f t="shared" si="658"/>
        <v>111.40023358631757</v>
      </c>
      <c r="O2284">
        <f t="shared" si="659"/>
        <v>17.011124399566352</v>
      </c>
      <c r="P2284" s="3">
        <f t="shared" si="660"/>
        <v>17.011124399566352</v>
      </c>
      <c r="Q2284" s="3">
        <f t="shared" si="661"/>
        <v>-68.599766413682431</v>
      </c>
      <c r="R2284">
        <f t="shared" si="662"/>
        <v>111.40023358631757</v>
      </c>
      <c r="S2284">
        <f t="shared" si="663"/>
        <v>4.8945031813190401</v>
      </c>
      <c r="T2284">
        <f t="shared" ref="T2284:T2347" si="665">P2284</f>
        <v>17.011124399566352</v>
      </c>
    </row>
    <row r="2285" spans="1:20" x14ac:dyDescent="0.25">
      <c r="A2285">
        <f t="shared" ref="A2285:A2348" si="666">2*PI()*B2285</f>
        <v>30869.9321426118</v>
      </c>
      <c r="B2285">
        <f t="shared" si="664"/>
        <v>4913.102293408052</v>
      </c>
      <c r="C2285" t="str">
        <f t="shared" ref="C2285:C2348" si="667">IMPRODUCT(D2285,E2285,$C$40,,K2285,$C$41)</f>
        <v>2.58329099608903-6.58033317121591i</v>
      </c>
      <c r="D2285" t="str">
        <f t="shared" ref="D2285:D2348" si="668">IMDIV(IMPRODUCT($C$37,$C$38,COMPLEX(1,A2285/$C$38)),IMSUM(-1*A2285*A2285/$C$39,COMPLEX(0,1*A2285)))</f>
        <v>3.47796640377141-3.26288411860795i</v>
      </c>
      <c r="E2285" t="str">
        <f t="shared" ref="E2285:E2348" si="669">IMDIV(IMPRODUCT(IMSUM(F2285,G2285),$C$29,H2285),IMSUM(1,I2285))</f>
        <v>162.721886565885+4.02943698630411i</v>
      </c>
      <c r="F2285" t="str">
        <f t="shared" ref="F2285:F2348" si="670">IMDIV(IMPRODUCT($C$14,$C$15,COMPLEX(1,A2285/$C$15)),IMSUM(-1*A2285*A2285/$C$16,COMPLEX(0,A2285)))</f>
        <v>2.90988435410612-30.4083805688772i</v>
      </c>
      <c r="G2285" t="str">
        <f t="shared" ref="G2285:G2348" si="671">IMDIV(1,COMPLEX(1,A2285*$C$9*$C$10))</f>
        <v>0.99999121766495-0.00296348745912237i</v>
      </c>
      <c r="H2285" t="str">
        <f t="shared" ref="H2285:H2348" si="672">IMDIV($C$3,IMSUM(K2285,COMPLEX(0,$C$28*A2285)))</f>
        <v>603.210792205629+84.9270764715432i</v>
      </c>
      <c r="I2285" t="str">
        <f t="shared" ref="I2285:I2348" si="673">IMPRODUCT(F2285,$C$29,H2285,$C$31)</f>
        <v>29.3688616862301-122.515822165565i</v>
      </c>
      <c r="K2285" t="str">
        <f t="shared" ref="K2285:K2348" si="674">IF($C$26&lt;=0,IMDIV(1,IMSUM(IMDIV(1,L2285),1/$C$18)),IMDIV(1,IMSUM(IMDIV(1,L2285),1/$C$18,IMDIV(1,M2285))))</f>
        <v>0.00812786338290807-0.0041078492369569i</v>
      </c>
      <c r="L2285" t="str">
        <f t="shared" ref="L2285:L2348" si="675">IMSUM($C$21/$C$22,IMDIV(1,COMPLEX(0,$C$20*$C$22*A2285)))</f>
        <v>0.00025-0.0957268946580449i</v>
      </c>
      <c r="M2285" t="str">
        <f t="shared" ref="M2285:M2348" si="676">IMSUM($C$25/$C$26,IMDIV(1,COMPLEX(0,$C$24*$C$26*A2285)))</f>
        <v>0.0025-0.0253394721153648i</v>
      </c>
      <c r="N2285">
        <f t="shared" ref="N2285:N2348" si="677">ABS(R2285)</f>
        <v>111.43385675663113</v>
      </c>
      <c r="O2285">
        <f t="shared" ref="O2285:O2348" si="678">ABS(P2285)</f>
        <v>16.98745650795626</v>
      </c>
      <c r="P2285" s="3">
        <f t="shared" ref="P2285:P2348" si="679">20*LOG10(IMABS(C2285))</f>
        <v>16.98745650795626</v>
      </c>
      <c r="Q2285" s="3">
        <f t="shared" ref="Q2285:Q2348" si="680">IMARGUMENT(C2285)*180/PI()</f>
        <v>-68.56614324336887</v>
      </c>
      <c r="R2285">
        <f t="shared" ref="R2285:R2348" si="681">IF(Q2285&lt;0,Q2285+180,Q2285-180)</f>
        <v>111.43385675663113</v>
      </c>
      <c r="S2285">
        <f t="shared" ref="S2285:S2348" si="682">B2285/1000</f>
        <v>4.9131022934080519</v>
      </c>
      <c r="T2285">
        <f t="shared" si="665"/>
        <v>16.98745650795626</v>
      </c>
    </row>
    <row r="2286" spans="1:20" x14ac:dyDescent="0.25">
      <c r="A2286">
        <f t="shared" si="666"/>
        <v>30987.237884753722</v>
      </c>
      <c r="B2286">
        <f t="shared" ref="B2286:B2349" si="683">B2285*(1+B$42)</f>
        <v>4931.7720821230023</v>
      </c>
      <c r="C2286" t="str">
        <f t="shared" si="667"/>
        <v>2.58010414854218-6.56093226348078i</v>
      </c>
      <c r="D2286" t="str">
        <f t="shared" si="668"/>
        <v>3.47796519620544-3.25071024422692i</v>
      </c>
      <c r="E2286" t="str">
        <f t="shared" si="669"/>
        <v>162.725283971673+4.04657536591663i</v>
      </c>
      <c r="F2286" t="str">
        <f t="shared" si="670"/>
        <v>2.9098841595147-30.2933315713078i</v>
      </c>
      <c r="G2286" t="str">
        <f t="shared" si="671"/>
        <v>0.999991150792979-0.00297474851253799i</v>
      </c>
      <c r="H2286" t="str">
        <f t="shared" si="672"/>
        <v>604.282455143414+84.9154363678933i</v>
      </c>
      <c r="I2286" t="str">
        <f t="shared" si="673"/>
        <v>29.3214336911651-122.265986190298i</v>
      </c>
      <c r="K2286" t="str">
        <f t="shared" si="674"/>
        <v>0.0081140510188038-0.00411498365337395i</v>
      </c>
      <c r="L2286" t="str">
        <f t="shared" si="675"/>
        <v>0.00025-0.0953645095218612i</v>
      </c>
      <c r="M2286" t="str">
        <f t="shared" si="676"/>
        <v>0.0025-0.0252435466381398i</v>
      </c>
      <c r="N2286">
        <f t="shared" si="677"/>
        <v>111.46736590615717</v>
      </c>
      <c r="O2286">
        <f t="shared" si="678"/>
        <v>16.963805895630074</v>
      </c>
      <c r="P2286" s="3">
        <f t="shared" si="679"/>
        <v>16.963805895630074</v>
      </c>
      <c r="Q2286" s="3">
        <f t="shared" si="680"/>
        <v>-68.53263409384283</v>
      </c>
      <c r="R2286">
        <f t="shared" si="681"/>
        <v>111.46736590615717</v>
      </c>
      <c r="S2286">
        <f t="shared" si="682"/>
        <v>4.9317720821230022</v>
      </c>
      <c r="T2286">
        <f t="shared" si="665"/>
        <v>16.963805895630074</v>
      </c>
    </row>
    <row r="2287" spans="1:20" x14ac:dyDescent="0.25">
      <c r="A2287">
        <f t="shared" si="666"/>
        <v>31104.989388715789</v>
      </c>
      <c r="B2287">
        <f t="shared" si="683"/>
        <v>4950.5128160350696</v>
      </c>
      <c r="C2287" t="str">
        <f t="shared" si="667"/>
        <v>2.57690666192337-6.54160400844653i</v>
      </c>
      <c r="D2287" t="str">
        <f t="shared" si="668"/>
        <v>3.47796397944536-3.23858313227944i</v>
      </c>
      <c r="E2287" t="str">
        <f t="shared" si="669"/>
        <v>162.728723280256+4.06378938637511i</v>
      </c>
      <c r="F2287" t="str">
        <f t="shared" si="670"/>
        <v>2.90988396344161-30.1787183534745i</v>
      </c>
      <c r="G2287" t="str">
        <f t="shared" si="671"/>
        <v>0.999991083411824-0.00298605235568018i</v>
      </c>
      <c r="H2287" t="str">
        <f t="shared" si="672"/>
        <v>605.362847768795+84.898620915566i</v>
      </c>
      <c r="I2287" t="str">
        <f t="shared" si="673"/>
        <v>29.2733888588123-122.018152415274i</v>
      </c>
      <c r="K2287" t="str">
        <f t="shared" si="674"/>
        <v>0.00810019112266054-0.00412208370641845i</v>
      </c>
      <c r="L2287" t="str">
        <f t="shared" si="675"/>
        <v>0.00025-0.0950034962361643i</v>
      </c>
      <c r="M2287" t="str">
        <f t="shared" si="676"/>
        <v>0.0025-0.0251479842978081i</v>
      </c>
      <c r="N2287">
        <f t="shared" si="677"/>
        <v>111.50076060766837</v>
      </c>
      <c r="O2287">
        <f t="shared" si="678"/>
        <v>16.94017239703286</v>
      </c>
      <c r="P2287" s="3">
        <f t="shared" si="679"/>
        <v>16.94017239703286</v>
      </c>
      <c r="Q2287" s="3">
        <f t="shared" si="680"/>
        <v>-68.499239392331631</v>
      </c>
      <c r="R2287">
        <f t="shared" si="681"/>
        <v>111.50076060766837</v>
      </c>
      <c r="S2287">
        <f t="shared" si="682"/>
        <v>4.9505128160350695</v>
      </c>
      <c r="T2287">
        <f t="shared" si="665"/>
        <v>16.94017239703286</v>
      </c>
    </row>
    <row r="2288" spans="1:20" x14ac:dyDescent="0.25">
      <c r="A2288">
        <f t="shared" si="666"/>
        <v>31223.188348392909</v>
      </c>
      <c r="B2288">
        <f t="shared" si="683"/>
        <v>4969.3247647360031</v>
      </c>
      <c r="C2288" t="str">
        <f t="shared" si="667"/>
        <v>2.57369857526682-6.52234801974058i</v>
      </c>
      <c r="D2288" t="str">
        <f t="shared" si="668"/>
        <v>3.47796275342121-3.22650260831153i</v>
      </c>
      <c r="E2288" t="str">
        <f t="shared" si="669"/>
        <v>162.732204948145+4.08107932433616i</v>
      </c>
      <c r="F2288" t="str">
        <f t="shared" si="670"/>
        <v>2.90988376587556-30.0645392666275i</v>
      </c>
      <c r="G2288" t="str">
        <f t="shared" si="671"/>
        <v>0.999991015517608-0.00299739915112387i</v>
      </c>
      <c r="H2288" t="str">
        <f t="shared" si="672"/>
        <v>606.452034199645+84.8765253583304i</v>
      </c>
      <c r="I2288" t="str">
        <f t="shared" si="673"/>
        <v>29.224718080664-121.772318426403i</v>
      </c>
      <c r="K2288" t="str">
        <f t="shared" si="674"/>
        <v>0.00808628384941312-0.00412914901664067i</v>
      </c>
      <c r="L2288" t="str">
        <f t="shared" si="675"/>
        <v>0.00025-0.0946438496076547i</v>
      </c>
      <c r="M2288" t="str">
        <f t="shared" si="676"/>
        <v>0.0025-0.0250527837196734i</v>
      </c>
      <c r="N2288">
        <f t="shared" si="677"/>
        <v>111.53404044565245</v>
      </c>
      <c r="O2288">
        <f t="shared" si="678"/>
        <v>16.916555845753905</v>
      </c>
      <c r="P2288" s="3">
        <f t="shared" si="679"/>
        <v>16.916555845753905</v>
      </c>
      <c r="Q2288" s="3">
        <f t="shared" si="680"/>
        <v>-68.465959554347549</v>
      </c>
      <c r="R2288">
        <f t="shared" si="681"/>
        <v>111.53404044565245</v>
      </c>
      <c r="S2288">
        <f t="shared" si="682"/>
        <v>4.9693247647360028</v>
      </c>
      <c r="T2288">
        <f t="shared" si="665"/>
        <v>16.916555845753905</v>
      </c>
    </row>
    <row r="2289" spans="1:20" x14ac:dyDescent="0.25">
      <c r="A2289">
        <f t="shared" si="666"/>
        <v>31341.836464116805</v>
      </c>
      <c r="B2289">
        <f t="shared" si="683"/>
        <v>4988.2081988420005</v>
      </c>
      <c r="C2289" t="str">
        <f t="shared" si="667"/>
        <v>2.57047992847662-6.50316391225835i</v>
      </c>
      <c r="D2289" t="str">
        <f t="shared" si="668"/>
        <v>3.47796151806245-3.21446849853932i</v>
      </c>
      <c r="E2289" t="str">
        <f t="shared" si="669"/>
        <v>162.735729435892+4.09844545610411i</v>
      </c>
      <c r="F2289" t="str">
        <f t="shared" si="670"/>
        <v>2.9098835668052-29.9507926682622i</v>
      </c>
      <c r="G2289" t="str">
        <f t="shared" si="671"/>
        <v>0.999990947106425-0.00300878906206145i</v>
      </c>
      <c r="H2289" t="str">
        <f t="shared" si="672"/>
        <v>607.550078672647+84.8490430517217i</v>
      </c>
      <c r="I2289" t="str">
        <f t="shared" si="673"/>
        <v>29.1754121035353-121.52848180458i</v>
      </c>
      <c r="K2289" t="str">
        <f t="shared" si="674"/>
        <v>0.00807232935779059-0.00413617920486634i</v>
      </c>
      <c r="L2289" t="str">
        <f t="shared" si="675"/>
        <v>0.00025-0.094285564462697i</v>
      </c>
      <c r="M2289" t="str">
        <f t="shared" si="676"/>
        <v>0.0025-0.0249579435342433i</v>
      </c>
      <c r="N2289">
        <f t="shared" si="677"/>
        <v>111.56720501640341</v>
      </c>
      <c r="O2289">
        <f t="shared" si="678"/>
        <v>16.892956074546767</v>
      </c>
      <c r="P2289" s="3">
        <f t="shared" si="679"/>
        <v>16.892956074546767</v>
      </c>
      <c r="Q2289" s="3">
        <f t="shared" si="680"/>
        <v>-68.432794983596594</v>
      </c>
      <c r="R2289">
        <f t="shared" si="681"/>
        <v>111.56720501640341</v>
      </c>
      <c r="S2289">
        <f t="shared" si="682"/>
        <v>4.9882081988420008</v>
      </c>
      <c r="T2289">
        <f t="shared" si="665"/>
        <v>16.892956074546767</v>
      </c>
    </row>
    <row r="2290" spans="1:20" x14ac:dyDescent="0.25">
      <c r="A2290">
        <f t="shared" si="666"/>
        <v>31460.935442680453</v>
      </c>
      <c r="B2290">
        <f t="shared" si="683"/>
        <v>5007.1633899976005</v>
      </c>
      <c r="C2290" t="str">
        <f t="shared" si="667"/>
        <v>2.56725076232823-6.48405130216878i</v>
      </c>
      <c r="D2290" t="str">
        <f t="shared" si="668"/>
        <v>3.477960273298-3.20248062984666i</v>
      </c>
      <c r="E2290" t="str">
        <f t="shared" si="669"/>
        <v>162.739297208103+4.11588805760947i</v>
      </c>
      <c r="F2290" t="str">
        <f t="shared" si="670"/>
        <v>2.90988336621902-29.8374769220955i</v>
      </c>
      <c r="G2290" t="str">
        <f t="shared" si="671"/>
        <v>0.999990878174339-0.00302022225230517i</v>
      </c>
      <c r="H2290" t="str">
        <f t="shared" si="672"/>
        <v>608.657045528356+84.8160654297671i</v>
      </c>
      <c r="I2290" t="str">
        <f t="shared" si="673"/>
        <v>29.1254615272922-121.286640123901i</v>
      </c>
      <c r="K2290" t="str">
        <f t="shared" si="674"/>
        <v>0.0080583278103256-0.00414317389223949i</v>
      </c>
      <c r="L2290" t="str">
        <f t="shared" si="675"/>
        <v>0.00025-0.0939286356472369i</v>
      </c>
      <c r="M2290" t="str">
        <f t="shared" si="676"/>
        <v>0.0025-0.0248634623772099i</v>
      </c>
      <c r="N2290">
        <f t="shared" si="677"/>
        <v>111.60025392811212</v>
      </c>
      <c r="O2290">
        <f t="shared" si="678"/>
        <v>16.869372915349267</v>
      </c>
      <c r="P2290" s="3">
        <f t="shared" si="679"/>
        <v>16.869372915349267</v>
      </c>
      <c r="Q2290" s="3">
        <f t="shared" si="680"/>
        <v>-68.399746071887876</v>
      </c>
      <c r="R2290">
        <f t="shared" si="681"/>
        <v>111.60025392811212</v>
      </c>
      <c r="S2290">
        <f t="shared" si="682"/>
        <v>5.0071633899976007</v>
      </c>
      <c r="T2290">
        <f t="shared" si="665"/>
        <v>16.869372915349267</v>
      </c>
    </row>
    <row r="2291" spans="1:20" x14ac:dyDescent="0.25">
      <c r="A2291">
        <f t="shared" si="666"/>
        <v>31580.486997362637</v>
      </c>
      <c r="B2291">
        <f t="shared" si="683"/>
        <v>5026.1906108795911</v>
      </c>
      <c r="C2291" t="str">
        <f t="shared" si="667"/>
        <v>2.56401111847013-6.46500980692066i</v>
      </c>
      <c r="D2291" t="str">
        <f t="shared" si="668"/>
        <v>3.47795901905626-3.19053882978257i</v>
      </c>
      <c r="E2291" t="str">
        <f t="shared" si="669"/>
        <v>162.742908733475+4.13340740438345i</v>
      </c>
      <c r="F2291" t="str">
        <f t="shared" si="670"/>
        <v>2.90988316410554-29.7245903980424i</v>
      </c>
      <c r="G2291" t="str">
        <f t="shared" si="671"/>
        <v>0.999990808717383-0.00303169888628942i</v>
      </c>
      <c r="H2291" t="str">
        <f t="shared" si="672"/>
        <v>609.772999195597+84.7774819711759i</v>
      </c>
      <c r="I2291" t="str">
        <f t="shared" si="673"/>
        <v>29.0748568025508-121.046790949817i</v>
      </c>
      <c r="K2291" t="str">
        <f t="shared" si="674"/>
        <v>0.00804427937336328-0.00415013270026545i</v>
      </c>
      <c r="L2291" t="str">
        <f t="shared" si="675"/>
        <v>0.00025-0.0935730580267358i</v>
      </c>
      <c r="M2291" t="str">
        <f t="shared" si="676"/>
        <v>0.0025-0.02476933888943i</v>
      </c>
      <c r="N2291">
        <f t="shared" si="677"/>
        <v>111.63318680095556</v>
      </c>
      <c r="O2291">
        <f t="shared" si="678"/>
        <v>16.845806199304651</v>
      </c>
      <c r="P2291" s="3">
        <f t="shared" si="679"/>
        <v>16.845806199304651</v>
      </c>
      <c r="Q2291" s="3">
        <f t="shared" si="680"/>
        <v>-68.366813199044444</v>
      </c>
      <c r="R2291">
        <f t="shared" si="681"/>
        <v>111.63318680095556</v>
      </c>
      <c r="S2291">
        <f t="shared" si="682"/>
        <v>5.0261906108795911</v>
      </c>
      <c r="T2291">
        <f t="shared" si="665"/>
        <v>16.845806199304651</v>
      </c>
    </row>
    <row r="2292" spans="1:20" x14ac:dyDescent="0.25">
      <c r="A2292">
        <f t="shared" si="666"/>
        <v>31700.492847952617</v>
      </c>
      <c r="B2292">
        <f t="shared" si="683"/>
        <v>5045.2901352009339</v>
      </c>
      <c r="C2292" t="str">
        <f t="shared" si="667"/>
        <v>2.56076103942493-6.44603904524795i</v>
      </c>
      <c r="D2292" t="str">
        <f t="shared" si="668"/>
        <v>3.47795775526509-3.17864292655873i</v>
      </c>
      <c r="E2292" t="str">
        <f t="shared" si="669"/>
        <v>162.746564484804+4.15100377153655i</v>
      </c>
      <c r="F2292" t="str">
        <f t="shared" si="670"/>
        <v>2.90988296045311-29.612131472192i</v>
      </c>
      <c r="G2292" t="str">
        <f t="shared" si="671"/>
        <v>0.999990738731561-0.00304321912907316i</v>
      </c>
      <c r="H2292" t="str">
        <f t="shared" si="672"/>
        <v>610.898004175173+84.7331801650247i</v>
      </c>
      <c r="I2292" t="str">
        <f t="shared" si="673"/>
        <v>29.0235882283502-120.808931837228i</v>
      </c>
      <c r="K2292" t="str">
        <f t="shared" si="674"/>
        <v>0.0080301842170695-0.00415705525085446i</v>
      </c>
      <c r="L2292" t="str">
        <f t="shared" si="675"/>
        <v>0.00025-0.0932188264860882i</v>
      </c>
      <c r="M2292" t="str">
        <f t="shared" si="676"/>
        <v>0.0025-0.0246755717169058i</v>
      </c>
      <c r="N2292">
        <f t="shared" si="677"/>
        <v>111.66600326718412</v>
      </c>
      <c r="O2292">
        <f t="shared" si="678"/>
        <v>16.822255756781548</v>
      </c>
      <c r="P2292" s="3">
        <f t="shared" si="679"/>
        <v>16.822255756781548</v>
      </c>
      <c r="Q2292" s="3">
        <f t="shared" si="680"/>
        <v>-68.333996732815876</v>
      </c>
      <c r="R2292">
        <f t="shared" si="681"/>
        <v>111.66600326718412</v>
      </c>
      <c r="S2292">
        <f t="shared" si="682"/>
        <v>5.0452901352009336</v>
      </c>
      <c r="T2292">
        <f t="shared" si="665"/>
        <v>16.822255756781548</v>
      </c>
    </row>
    <row r="2293" spans="1:20" x14ac:dyDescent="0.25">
      <c r="A2293">
        <f t="shared" si="666"/>
        <v>31820.95472077484</v>
      </c>
      <c r="B2293">
        <f t="shared" si="683"/>
        <v>5064.4622377146979</v>
      </c>
      <c r="C2293" t="str">
        <f t="shared" si="667"/>
        <v>2.55750056859062-6.42713863717616i</v>
      </c>
      <c r="D2293" t="str">
        <f t="shared" si="668"/>
        <v>3.4779564818518-3.16679274904709i</v>
      </c>
      <c r="E2293" t="str">
        <f t="shared" si="669"/>
        <v>162.750264939017+4.16867743373451i</v>
      </c>
      <c r="F2293" t="str">
        <f t="shared" si="670"/>
        <v>2.90988275525-29.5000985267849i</v>
      </c>
      <c r="G2293" t="str">
        <f t="shared" si="671"/>
        <v>0.999990668212847-0.00305478314634225i</v>
      </c>
      <c r="H2293" t="str">
        <f t="shared" si="672"/>
        <v>612.032125022862+84.6830454758857i</v>
      </c>
      <c r="I2293" t="str">
        <f t="shared" si="673"/>
        <v>28.9716459497943-120.573060328516i</v>
      </c>
      <c r="K2293" t="str">
        <f t="shared" si="674"/>
        <v>0.00801604251543862-0.00416394116636522i</v>
      </c>
      <c r="L2293" t="str">
        <f t="shared" si="675"/>
        <v>0.00025-0.0928659359295562i</v>
      </c>
      <c r="M2293" t="str">
        <f t="shared" si="676"/>
        <v>0.0025-0.0245821595107648i</v>
      </c>
      <c r="N2293">
        <f t="shared" si="677"/>
        <v>111.69870297120686</v>
      </c>
      <c r="O2293">
        <f t="shared" si="678"/>
        <v>16.798721417395445</v>
      </c>
      <c r="P2293" s="3">
        <f t="shared" si="679"/>
        <v>16.798721417395445</v>
      </c>
      <c r="Q2293" s="3">
        <f t="shared" si="680"/>
        <v>-68.301297028793144</v>
      </c>
      <c r="R2293">
        <f t="shared" si="681"/>
        <v>111.69870297120686</v>
      </c>
      <c r="S2293">
        <f t="shared" si="682"/>
        <v>5.0644622377146984</v>
      </c>
      <c r="T2293">
        <f t="shared" si="665"/>
        <v>16.798721417395445</v>
      </c>
    </row>
    <row r="2294" spans="1:20" x14ac:dyDescent="0.25">
      <c r="A2294">
        <f t="shared" si="666"/>
        <v>31941.874348713784</v>
      </c>
      <c r="B2294">
        <f t="shared" si="683"/>
        <v>5083.7071942180137</v>
      </c>
      <c r="C2294" t="str">
        <f t="shared" si="667"/>
        <v>2.55422975024159-6.40830820402807i</v>
      </c>
      <c r="D2294" t="str">
        <f t="shared" si="668"/>
        <v>3.4779551987431-3.15498812677731i</v>
      </c>
      <c r="E2294" t="str">
        <f t="shared" si="669"/>
        <v>162.754010577189+4.18642866517461i</v>
      </c>
      <c r="F2294" t="str">
        <f t="shared" si="670"/>
        <v>2.9098825484844-29.3884899501895i</v>
      </c>
      <c r="G2294" t="str">
        <f t="shared" si="671"/>
        <v>0.999990597157181-0.00306639110441183i</v>
      </c>
      <c r="H2294" t="str">
        <f t="shared" si="672"/>
        <v>613.175426331672+84.6269613084315i</v>
      </c>
      <c r="I2294" t="str">
        <f t="shared" si="673"/>
        <v>28.9190199556675-120.33917395151i</v>
      </c>
      <c r="K2294" t="str">
        <f t="shared" si="674"/>
        <v>0.00800185444630076-0.00417079006964895i</v>
      </c>
      <c r="L2294" t="str">
        <f t="shared" si="675"/>
        <v>0.00025-0.09251438128069i</v>
      </c>
      <c r="M2294" t="str">
        <f t="shared" si="676"/>
        <v>0.0025-0.0244891009272414i</v>
      </c>
      <c r="N2294">
        <f t="shared" si="677"/>
        <v>111.73128556967616</v>
      </c>
      <c r="O2294">
        <f t="shared" si="678"/>
        <v>16.775203010029426</v>
      </c>
      <c r="P2294" s="3">
        <f t="shared" si="679"/>
        <v>16.775203010029426</v>
      </c>
      <c r="Q2294" s="3">
        <f t="shared" si="680"/>
        <v>-68.26871443032384</v>
      </c>
      <c r="R2294">
        <f t="shared" si="681"/>
        <v>111.73128556967616</v>
      </c>
      <c r="S2294">
        <f t="shared" si="682"/>
        <v>5.0837071942180136</v>
      </c>
      <c r="T2294">
        <f t="shared" si="665"/>
        <v>16.775203010029426</v>
      </c>
    </row>
    <row r="2295" spans="1:20" x14ac:dyDescent="0.25">
      <c r="A2295">
        <f t="shared" si="666"/>
        <v>32063.253471238899</v>
      </c>
      <c r="B2295">
        <f t="shared" si="683"/>
        <v>5103.0252815560425</v>
      </c>
      <c r="C2295" t="str">
        <f t="shared" si="667"/>
        <v>2.55094862952952-6.38954736843017i</v>
      </c>
      <c r="D2295" t="str">
        <f t="shared" si="668"/>
        <v>3.47795390586523-3.14322888993443i</v>
      </c>
      <c r="E2295" t="str">
        <f t="shared" si="669"/>
        <v>162.757801884568+4.20425773956155i</v>
      </c>
      <c r="F2295" t="str">
        <f t="shared" si="670"/>
        <v>2.90988234014446-29.2773041368787i</v>
      </c>
      <c r="G2295" t="str">
        <f t="shared" si="671"/>
        <v>0.999990525560477-0.00307804317022876i</v>
      </c>
      <c r="H2295" t="str">
        <f t="shared" si="672"/>
        <v>614.327972713346+84.5648089715025i</v>
      </c>
      <c r="I2295" t="str">
        <f t="shared" si="673"/>
        <v>28.8657000760225-120.107270217384i</v>
      </c>
      <c r="K2295" t="str">
        <f t="shared" si="674"/>
        <v>0.00798762019132828-0.00417760158409363i</v>
      </c>
      <c r="L2295" t="str">
        <f t="shared" si="675"/>
        <v>0.00025-0.0921641574822574i</v>
      </c>
      <c r="M2295" t="str">
        <f t="shared" si="676"/>
        <v>0.0025-0.0243963946276563i</v>
      </c>
      <c r="N2295">
        <f t="shared" si="677"/>
        <v>111.76375073156902</v>
      </c>
      <c r="O2295">
        <f t="shared" si="678"/>
        <v>16.751700362855935</v>
      </c>
      <c r="P2295" s="3">
        <f t="shared" si="679"/>
        <v>16.751700362855935</v>
      </c>
      <c r="Q2295" s="3">
        <f t="shared" si="680"/>
        <v>-68.236249268430981</v>
      </c>
      <c r="R2295">
        <f t="shared" si="681"/>
        <v>111.76375073156902</v>
      </c>
      <c r="S2295">
        <f t="shared" si="682"/>
        <v>5.1030252815560422</v>
      </c>
      <c r="T2295">
        <f t="shared" si="665"/>
        <v>16.751700362855935</v>
      </c>
    </row>
    <row r="2296" spans="1:20" x14ac:dyDescent="0.25">
      <c r="A2296">
        <f t="shared" si="666"/>
        <v>32185.093834429605</v>
      </c>
      <c r="B2296">
        <f t="shared" si="683"/>
        <v>5122.4167776259555</v>
      </c>
      <c r="C2296" t="str">
        <f t="shared" si="667"/>
        <v>2.54765725248418-6.37085575431865i</v>
      </c>
      <c r="D2296" t="str">
        <f t="shared" si="668"/>
        <v>3.47795260314379-3.13151486935629i</v>
      </c>
      <c r="E2296" t="str">
        <f t="shared" si="669"/>
        <v>162.761639350598+4.22216493008284i</v>
      </c>
      <c r="F2296" t="str">
        <f t="shared" si="670"/>
        <v>2.90988213021814-29.1665394874074i</v>
      </c>
      <c r="G2296" t="str">
        <f t="shared" si="671"/>
        <v>0.999990453418615-0.00308973951137394i</v>
      </c>
      <c r="H2296" t="str">
        <f t="shared" si="672"/>
        <v>615.489828779055+84.4964676416182i</v>
      </c>
      <c r="I2296" t="str">
        <f t="shared" si="673"/>
        <v>28.8116759797378-119.877346618489i</v>
      </c>
      <c r="K2296" t="str">
        <f t="shared" si="674"/>
        <v>0.00797333993604207-0.0041843753336685i</v>
      </c>
      <c r="L2296" t="str">
        <f t="shared" si="675"/>
        <v>0.00025-0.0918152594961714i</v>
      </c>
      <c r="M2296" t="str">
        <f t="shared" si="676"/>
        <v>0.0025-0.0243040392783984i</v>
      </c>
      <c r="N2296">
        <f t="shared" si="677"/>
        <v>111.79609813826845</v>
      </c>
      <c r="O2296">
        <f t="shared" si="678"/>
        <v>16.728213303358142</v>
      </c>
      <c r="P2296" s="3">
        <f t="shared" si="679"/>
        <v>16.728213303358142</v>
      </c>
      <c r="Q2296" s="3">
        <f t="shared" si="680"/>
        <v>-68.203901861731552</v>
      </c>
      <c r="R2296">
        <f t="shared" si="681"/>
        <v>111.79609813826845</v>
      </c>
      <c r="S2296">
        <f t="shared" si="682"/>
        <v>5.1224167776259559</v>
      </c>
      <c r="T2296">
        <f t="shared" si="665"/>
        <v>16.728213303358142</v>
      </c>
    </row>
    <row r="2297" spans="1:20" x14ac:dyDescent="0.25">
      <c r="A2297">
        <f t="shared" si="666"/>
        <v>32307.39719100044</v>
      </c>
      <c r="B2297">
        <f t="shared" si="683"/>
        <v>5141.8819613809346</v>
      </c>
      <c r="C2297" t="str">
        <f t="shared" si="667"/>
        <v>2.54435566601405-6.35223298694555i</v>
      </c>
      <c r="D2297" t="str">
        <f t="shared" si="668"/>
        <v>3.47795129050384-3.11984589653121i</v>
      </c>
      <c r="E2297" t="str">
        <f t="shared" si="669"/>
        <v>162.765523468937+4.24015050938606i</v>
      </c>
      <c r="F2297" t="str">
        <f t="shared" si="670"/>
        <v>2.90988191869337-29.0561944083886i</v>
      </c>
      <c r="G2297" t="str">
        <f t="shared" si="671"/>
        <v>0.999990380727443-0.00310148029606476i</v>
      </c>
      <c r="H2297" t="str">
        <f t="shared" si="672"/>
        <v>616.661059119306+84.4218143259511i</v>
      </c>
      <c r="I2297" t="str">
        <f t="shared" si="673"/>
        <v>28.7569371720495-119.64940062611i</v>
      </c>
      <c r="K2297" t="str">
        <f t="shared" si="674"/>
        <v>0.00795901386981687-0.00419111094296876i</v>
      </c>
      <c r="L2297" t="str">
        <f t="shared" si="675"/>
        <v>0.00025-0.091467682303419i</v>
      </c>
      <c r="M2297" t="str">
        <f t="shared" si="676"/>
        <v>0.0025-0.0242120335509049i</v>
      </c>
      <c r="N2297">
        <f t="shared" si="677"/>
        <v>111.82832748364258</v>
      </c>
      <c r="O2297">
        <f t="shared" si="678"/>
        <v>16.704741658351612</v>
      </c>
      <c r="P2297" s="3">
        <f t="shared" si="679"/>
        <v>16.704741658351612</v>
      </c>
      <c r="Q2297" s="3">
        <f t="shared" si="680"/>
        <v>-68.171672516357418</v>
      </c>
      <c r="R2297">
        <f t="shared" si="681"/>
        <v>111.82832748364258</v>
      </c>
      <c r="S2297">
        <f t="shared" si="682"/>
        <v>5.1418819613809346</v>
      </c>
      <c r="T2297">
        <f t="shared" si="665"/>
        <v>16.704741658351612</v>
      </c>
    </row>
    <row r="2298" spans="1:20" x14ac:dyDescent="0.25">
      <c r="A2298">
        <f t="shared" si="666"/>
        <v>32430.165300326244</v>
      </c>
      <c r="B2298">
        <f t="shared" si="683"/>
        <v>5161.4211128341822</v>
      </c>
      <c r="C2298" t="str">
        <f t="shared" si="667"/>
        <v>2.54104391790677-6.33367869288533i</v>
      </c>
      <c r="D2298" t="str">
        <f t="shared" si="668"/>
        <v>3.47794996786986-3.10822180359549i</v>
      </c>
      <c r="E2298" t="str">
        <f t="shared" si="669"/>
        <v>162.769454737485+4.25821474955215i</v>
      </c>
      <c r="F2298" t="str">
        <f t="shared" si="670"/>
        <v>2.909881705558-28.9462673124712i</v>
      </c>
      <c r="G2298" t="str">
        <f t="shared" si="671"/>
        <v>0.999990307482779-0.0031132656931575i</v>
      </c>
      <c r="H2298" t="str">
        <f t="shared" si="672"/>
        <v>617.841728282987+84.3407238247555i</v>
      </c>
      <c r="I2298" t="str">
        <f t="shared" si="673"/>
        <v>28.7014729920569-119.42342968815i</v>
      </c>
      <c r="K2298" t="str">
        <f t="shared" si="674"/>
        <v>0.00794464218588629-0.0041978080372607i</v>
      </c>
      <c r="L2298" t="str">
        <f t="shared" si="675"/>
        <v>0.00025-0.0911214209039834i</v>
      </c>
      <c r="M2298" t="str">
        <f t="shared" si="676"/>
        <v>0.0025-0.0241203761216426i</v>
      </c>
      <c r="N2298">
        <f t="shared" si="677"/>
        <v>111.86043847412063</v>
      </c>
      <c r="O2298">
        <f t="shared" si="678"/>
        <v>16.681285254006568</v>
      </c>
      <c r="P2298" s="3">
        <f t="shared" si="679"/>
        <v>16.681285254006568</v>
      </c>
      <c r="Q2298" s="3">
        <f t="shared" si="680"/>
        <v>-68.139561525879373</v>
      </c>
      <c r="R2298">
        <f t="shared" si="681"/>
        <v>111.86043847412063</v>
      </c>
      <c r="S2298">
        <f t="shared" si="682"/>
        <v>5.1614211128341818</v>
      </c>
      <c r="T2298">
        <f t="shared" si="665"/>
        <v>16.681285254006568</v>
      </c>
    </row>
    <row r="2299" spans="1:20" x14ac:dyDescent="0.25">
      <c r="A2299">
        <f t="shared" si="666"/>
        <v>32553.399928467483</v>
      </c>
      <c r="B2299">
        <f t="shared" si="683"/>
        <v>5181.0345130629521</v>
      </c>
      <c r="C2299" t="str">
        <f t="shared" si="667"/>
        <v>2.53772205682962-6.31519250004104i</v>
      </c>
      <c r="D2299" t="str">
        <f t="shared" si="668"/>
        <v>3.47794863516577-3.09664242333103i</v>
      </c>
      <c r="E2299" t="str">
        <f t="shared" si="669"/>
        <v>162.773433658402+4.27635792207192i</v>
      </c>
      <c r="F2299" t="str">
        <f t="shared" si="670"/>
        <v>2.90988149079975-28.836756618317i</v>
      </c>
      <c r="G2299" t="str">
        <f t="shared" si="671"/>
        <v>0.999990233680409-0.00312509587214976i</v>
      </c>
      <c r="H2299" t="str">
        <f t="shared" si="672"/>
        <v>619.031900755553+84.2530686932319i</v>
      </c>
      <c r="I2299" t="str">
        <f t="shared" si="673"/>
        <v>28.6452726101974-119.199431226744i</v>
      </c>
      <c r="K2299" t="str">
        <f t="shared" si="674"/>
        <v>0.00793022508134713-0.0042044662425268i</v>
      </c>
      <c r="L2299" t="str">
        <f t="shared" si="675"/>
        <v>0.00025-0.0907764703167796i</v>
      </c>
      <c r="M2299" t="str">
        <f t="shared" si="676"/>
        <v>0.0025-0.0240290656720887i</v>
      </c>
      <c r="N2299">
        <f t="shared" si="677"/>
        <v>111.89243082876983</v>
      </c>
      <c r="O2299">
        <f t="shared" si="678"/>
        <v>16.657843915869911</v>
      </c>
      <c r="P2299" s="3">
        <f t="shared" si="679"/>
        <v>16.657843915869911</v>
      </c>
      <c r="Q2299" s="3">
        <f t="shared" si="680"/>
        <v>-68.107569171230168</v>
      </c>
      <c r="R2299">
        <f t="shared" si="681"/>
        <v>111.89243082876983</v>
      </c>
      <c r="S2299">
        <f t="shared" si="682"/>
        <v>5.1810345130629525</v>
      </c>
      <c r="T2299">
        <f t="shared" si="665"/>
        <v>16.657843915869911</v>
      </c>
    </row>
    <row r="2300" spans="1:20" x14ac:dyDescent="0.25">
      <c r="A2300">
        <f t="shared" si="666"/>
        <v>32677.10284819566</v>
      </c>
      <c r="B2300">
        <f t="shared" si="683"/>
        <v>5200.7224442125917</v>
      </c>
      <c r="C2300" t="str">
        <f t="shared" si="667"/>
        <v>2.53439013232964-6.29677403765079i</v>
      </c>
      <c r="D2300" t="str">
        <f t="shared" si="668"/>
        <v>3.47794729231495-3.08510758916292i</v>
      </c>
      <c r="E2300" t="str">
        <f t="shared" si="669"/>
        <v>162.77746073813+4.29458029782124i</v>
      </c>
      <c r="F2300" t="str">
        <f t="shared" si="670"/>
        <v>2.90988127440627-28.7276607505777i</v>
      </c>
      <c r="G2300" t="str">
        <f t="shared" si="671"/>
        <v>0.999990159316086-0.00313697100318291i</v>
      </c>
      <c r="H2300" t="str">
        <f t="shared" si="672"/>
        <v>620.231640936314+84.158719202856i</v>
      </c>
      <c r="I2300" t="str">
        <f t="shared" si="673"/>
        <v>28.5883250256995-118.97740263579i</v>
      </c>
      <c r="K2300" t="str">
        <f t="shared" si="674"/>
        <v>0.00791576275716306-0.00421108518551133i</v>
      </c>
      <c r="L2300" t="str">
        <f t="shared" si="675"/>
        <v>0.00025-0.0904328255795773i</v>
      </c>
      <c r="M2300" t="str">
        <f t="shared" si="676"/>
        <v>0.0025-0.0239381008887116i</v>
      </c>
      <c r="N2300">
        <f t="shared" si="677"/>
        <v>111.92430427936823</v>
      </c>
      <c r="O2300">
        <f t="shared" si="678"/>
        <v>16.634417468887612</v>
      </c>
      <c r="P2300" s="3">
        <f t="shared" si="679"/>
        <v>16.634417468887612</v>
      </c>
      <c r="Q2300" s="3">
        <f t="shared" si="680"/>
        <v>-68.075695720631771</v>
      </c>
      <c r="R2300">
        <f t="shared" si="681"/>
        <v>111.92430427936823</v>
      </c>
      <c r="S2300">
        <f t="shared" si="682"/>
        <v>5.2007224442125919</v>
      </c>
      <c r="T2300">
        <f t="shared" si="665"/>
        <v>16.634417468887612</v>
      </c>
    </row>
    <row r="2301" spans="1:20" x14ac:dyDescent="0.25">
      <c r="A2301">
        <f t="shared" si="666"/>
        <v>32801.275839018803</v>
      </c>
      <c r="B2301">
        <f t="shared" si="683"/>
        <v>5220.4851895005995</v>
      </c>
      <c r="C2301" t="str">
        <f t="shared" si="667"/>
        <v>2.53104819483364-6.27842293629436i</v>
      </c>
      <c r="D2301" t="str">
        <f t="shared" si="668"/>
        <v>3.47794593924011-3.07361713515707i</v>
      </c>
      <c r="E2301" t="str">
        <f t="shared" si="669"/>
        <v>162.78153648742+4.31288214703429i</v>
      </c>
      <c r="F2301" t="str">
        <f t="shared" si="670"/>
        <v>2.9098810563651-28.6189781398725i</v>
      </c>
      <c r="G2301" t="str">
        <f t="shared" si="671"/>
        <v>0.999990084385532-0.0031488912570445i</v>
      </c>
      <c r="H2301" t="str">
        <f t="shared" si="672"/>
        <v>621.441013114789+84.0575433021331i</v>
      </c>
      <c r="I2301" t="str">
        <f t="shared" si="673"/>
        <v>28.5306190640041-118.757341278398i</v>
      </c>
      <c r="K2301" t="str">
        <f t="shared" si="674"/>
        <v>0.00790125541816784-0.00421766449376594i</v>
      </c>
      <c r="L2301" t="str">
        <f t="shared" si="675"/>
        <v>0.00025-0.090090481748931i</v>
      </c>
      <c r="M2301" t="str">
        <f t="shared" si="676"/>
        <v>0.0025-0.0238474804629524i</v>
      </c>
      <c r="N2301">
        <f t="shared" si="677"/>
        <v>111.95605857047545</v>
      </c>
      <c r="O2301">
        <f t="shared" si="678"/>
        <v>16.611005737427384</v>
      </c>
      <c r="P2301" s="3">
        <f t="shared" si="679"/>
        <v>16.611005737427384</v>
      </c>
      <c r="Q2301" s="3">
        <f t="shared" si="680"/>
        <v>-68.043941429524551</v>
      </c>
      <c r="R2301">
        <f t="shared" si="681"/>
        <v>111.95605857047545</v>
      </c>
      <c r="S2301">
        <f t="shared" si="682"/>
        <v>5.2204851895005993</v>
      </c>
      <c r="T2301">
        <f t="shared" si="665"/>
        <v>16.611005737427384</v>
      </c>
    </row>
    <row r="2302" spans="1:20" x14ac:dyDescent="0.25">
      <c r="A2302">
        <f t="shared" si="666"/>
        <v>32925.920687207079</v>
      </c>
      <c r="B2302">
        <f t="shared" si="683"/>
        <v>5240.3230332207022</v>
      </c>
      <c r="C2302" t="str">
        <f t="shared" si="667"/>
        <v>2.52769629564823-6.26013882789945i</v>
      </c>
      <c r="D2302" t="str">
        <f t="shared" si="668"/>
        <v>3.47794457586342-3.06217089601774i</v>
      </c>
      <c r="E2302" t="str">
        <f t="shared" si="669"/>
        <v>162.785661421346+4.33126373927969i</v>
      </c>
      <c r="F2302" t="str">
        <f t="shared" si="670"/>
        <v>2.90988083666372-28.5107072227655i</v>
      </c>
      <c r="G2302" t="str">
        <f t="shared" si="671"/>
        <v>0.999990008884435-0.00316085680517073i</v>
      </c>
      <c r="H2302" t="str">
        <f t="shared" si="672"/>
        <v>622.660081446111+83.9494065768179i</v>
      </c>
      <c r="I2302" t="str">
        <f t="shared" si="673"/>
        <v>28.4721433741659-118.539244484267i</v>
      </c>
      <c r="K2302" t="str">
        <f t="shared" si="674"/>
        <v>0.0078867032730678-0.00422420379569562i</v>
      </c>
      <c r="L2302" t="str">
        <f t="shared" si="675"/>
        <v>0.00025-0.0897494339001107i</v>
      </c>
      <c r="M2302" t="str">
        <f t="shared" si="676"/>
        <v>0.0025-0.0237572030912058i</v>
      </c>
      <c r="N2302">
        <f t="shared" si="677"/>
        <v>111.98769345950438</v>
      </c>
      <c r="O2302">
        <f t="shared" si="678"/>
        <v>16.587608545301158</v>
      </c>
      <c r="P2302" s="3">
        <f t="shared" si="679"/>
        <v>16.587608545301158</v>
      </c>
      <c r="Q2302" s="3">
        <f t="shared" si="680"/>
        <v>-68.012306540495615</v>
      </c>
      <c r="R2302">
        <f t="shared" si="681"/>
        <v>111.98769345950438</v>
      </c>
      <c r="S2302">
        <f t="shared" si="682"/>
        <v>5.2403230332207018</v>
      </c>
      <c r="T2302">
        <f t="shared" si="665"/>
        <v>16.587608545301158</v>
      </c>
    </row>
    <row r="2303" spans="1:20" x14ac:dyDescent="0.25">
      <c r="A2303">
        <f t="shared" si="666"/>
        <v>33051.039185818467</v>
      </c>
      <c r="B2303">
        <f t="shared" si="683"/>
        <v>5260.2362607469413</v>
      </c>
      <c r="C2303" t="str">
        <f t="shared" si="667"/>
        <v>2.52433448695962-6.24192134574868i</v>
      </c>
      <c r="D2303" t="str">
        <f t="shared" si="668"/>
        <v>3.47794320210647-3.05076870708526i</v>
      </c>
      <c r="E2303" t="str">
        <f t="shared" si="669"/>
        <v>162.789836059336+4.34972534343388i</v>
      </c>
      <c r="F2303" t="str">
        <f t="shared" si="670"/>
        <v>2.90988061528944-28.4028464417431i</v>
      </c>
      <c r="G2303" t="str">
        <f t="shared" si="671"/>
        <v>0.999989932808451-0.0031728678196489i</v>
      </c>
      <c r="H2303" t="str">
        <f t="shared" si="672"/>
        <v>623.888909925433+83.8341722095566i</v>
      </c>
      <c r="I2303" t="str">
        <f t="shared" si="673"/>
        <v>28.4128864262231-118.323109546964i</v>
      </c>
      <c r="K2303" t="str">
        <f t="shared" si="674"/>
        <v>0.00787210653444379-0.00423070272060476i</v>
      </c>
      <c r="L2303" t="str">
        <f t="shared" si="675"/>
        <v>0.00025-0.0894096771270279i</v>
      </c>
      <c r="M2303" t="str">
        <f t="shared" si="676"/>
        <v>0.0025-0.0236672674748016i</v>
      </c>
      <c r="N2303">
        <f t="shared" si="677"/>
        <v>112.0192087167881</v>
      </c>
      <c r="O2303">
        <f t="shared" si="678"/>
        <v>16.564225715788517</v>
      </c>
      <c r="P2303" s="3">
        <f t="shared" si="679"/>
        <v>16.564225715788517</v>
      </c>
      <c r="Q2303" s="3">
        <f t="shared" si="680"/>
        <v>-67.9807912832119</v>
      </c>
      <c r="R2303">
        <f t="shared" si="681"/>
        <v>112.0192087167881</v>
      </c>
      <c r="S2303">
        <f t="shared" si="682"/>
        <v>5.2602362607469413</v>
      </c>
      <c r="T2303">
        <f t="shared" si="665"/>
        <v>16.564225715788517</v>
      </c>
    </row>
    <row r="2304" spans="1:20" x14ac:dyDescent="0.25">
      <c r="A2304">
        <f t="shared" si="666"/>
        <v>33176.63313472458</v>
      </c>
      <c r="B2304">
        <f t="shared" si="683"/>
        <v>5280.2251585377799</v>
      </c>
      <c r="C2304" t="str">
        <f t="shared" si="667"/>
        <v>2.5209628218331-6.22377012448588i</v>
      </c>
      <c r="D2304" t="str">
        <f t="shared" si="668"/>
        <v>3.47794181789021-3.0394104043336i</v>
      </c>
      <c r="E2304" t="str">
        <f t="shared" si="669"/>
        <v>162.794060925187+4.36826722765512i</v>
      </c>
      <c r="F2304" t="str">
        <f t="shared" si="670"/>
        <v>2.9098803922296-28.2953942451916i</v>
      </c>
      <c r="G2304" t="str">
        <f t="shared" si="671"/>
        <v>0.999989856153202-0.00318492447321992i</v>
      </c>
      <c r="H2304" t="str">
        <f t="shared" si="672"/>
        <v>625.127562361323+83.7117009389906i</v>
      </c>
      <c r="I2304" t="str">
        <f t="shared" si="673"/>
        <v>28.3528365085482-118.108933721124i</v>
      </c>
      <c r="K2304" t="str">
        <f t="shared" si="674"/>
        <v>0.00785746541875247-0.00423716089874349i</v>
      </c>
      <c r="L2304" t="str">
        <f t="shared" si="675"/>
        <v>0.00025-0.0890712065421679i</v>
      </c>
      <c r="M2304" t="str">
        <f t="shared" si="676"/>
        <v>0.0025-0.0235776723199856i</v>
      </c>
      <c r="N2304">
        <f t="shared" si="677"/>
        <v>112.05060412564586</v>
      </c>
      <c r="O2304">
        <f t="shared" si="678"/>
        <v>16.540857071659318</v>
      </c>
      <c r="P2304" s="3">
        <f t="shared" si="679"/>
        <v>16.540857071659318</v>
      </c>
      <c r="Q2304" s="3">
        <f t="shared" si="680"/>
        <v>-67.949395874354138</v>
      </c>
      <c r="R2304">
        <f t="shared" si="681"/>
        <v>112.05060412564586</v>
      </c>
      <c r="S2304">
        <f t="shared" si="682"/>
        <v>5.28022515853778</v>
      </c>
      <c r="T2304">
        <f t="shared" si="665"/>
        <v>16.540857071659318</v>
      </c>
    </row>
    <row r="2305" spans="1:20" x14ac:dyDescent="0.25">
      <c r="A2305">
        <f t="shared" si="666"/>
        <v>33302.704340636534</v>
      </c>
      <c r="B2305">
        <f t="shared" si="683"/>
        <v>5300.2900141402233</v>
      </c>
      <c r="C2305" t="str">
        <f t="shared" si="667"/>
        <v>2.51758135421278-6.20568480012291i</v>
      </c>
      <c r="D2305" t="str">
        <f t="shared" si="668"/>
        <v>3.47794042313506-3.02809582436803i</v>
      </c>
      <c r="E2305" t="str">
        <f t="shared" si="669"/>
        <v>162.798336547087+4.38688965935925i</v>
      </c>
      <c r="F2305" t="str">
        <f t="shared" si="670"/>
        <v>2.90988016747129-28.1883490873749i</v>
      </c>
      <c r="G2305" t="str">
        <f t="shared" si="671"/>
        <v>0.999989778914279-0.00319702693928071i</v>
      </c>
      <c r="H2305" t="str">
        <f t="shared" si="672"/>
        <v>626.376102348087+83.5818510182942i</v>
      </c>
      <c r="I2305" t="str">
        <f t="shared" si="673"/>
        <v>28.29198172517-117.896714219563i</v>
      </c>
      <c r="K2305" t="str">
        <f t="shared" si="674"/>
        <v>0.00784278014632705-0.00424357796135415i</v>
      </c>
      <c r="L2305" t="str">
        <f t="shared" si="675"/>
        <v>0.00025-0.0887340172765172i</v>
      </c>
      <c r="M2305" t="str">
        <f t="shared" si="676"/>
        <v>0.0025-0.0234884163379016i</v>
      </c>
      <c r="N2305">
        <f t="shared" si="677"/>
        <v>112.08187948244898</v>
      </c>
      <c r="O2305">
        <f t="shared" si="678"/>
        <v>16.517502435197251</v>
      </c>
      <c r="P2305" s="3">
        <f t="shared" si="679"/>
        <v>16.517502435197251</v>
      </c>
      <c r="Q2305" s="3">
        <f t="shared" si="680"/>
        <v>-67.918120517551017</v>
      </c>
      <c r="R2305">
        <f t="shared" si="681"/>
        <v>112.08187948244898</v>
      </c>
      <c r="S2305">
        <f t="shared" si="682"/>
        <v>5.3002900141402236</v>
      </c>
      <c r="T2305">
        <f t="shared" si="665"/>
        <v>16.517502435197251</v>
      </c>
    </row>
    <row r="2306" spans="1:20" x14ac:dyDescent="0.25">
      <c r="A2306">
        <f t="shared" si="666"/>
        <v>33429.254617130951</v>
      </c>
      <c r="B2306">
        <f t="shared" si="683"/>
        <v>5320.4311161939559</v>
      </c>
      <c r="C2306" t="str">
        <f t="shared" si="667"/>
        <v>2.51419013892066-6.18766501004657i</v>
      </c>
      <c r="D2306" t="str">
        <f t="shared" si="668"/>
        <v>3.47793901776073-3.01682480442277i</v>
      </c>
      <c r="E2306" t="str">
        <f t="shared" si="669"/>
        <v>162.802663457646+4.40559290518971i</v>
      </c>
      <c r="F2306" t="str">
        <f t="shared" si="670"/>
        <v>2.9098799410016-28.0817094284124i</v>
      </c>
      <c r="G2306" t="str">
        <f t="shared" si="671"/>
        <v>0.999989701087237-0.00320917539188677i</v>
      </c>
      <c r="H2306" t="str">
        <f t="shared" si="672"/>
        <v>627.63459323703+83.4444781731566i</v>
      </c>
      <c r="I2306" t="str">
        <f t="shared" si="673"/>
        <v>28.2303099930751-117.686448210287i</v>
      </c>
      <c r="K2306" t="str">
        <f t="shared" si="674"/>
        <v>0.00782805094137726-0.00424995354071791i</v>
      </c>
      <c r="L2306" t="str">
        <f t="shared" si="675"/>
        <v>0.00025-0.0883981044794952i</v>
      </c>
      <c r="M2306" t="str">
        <f t="shared" si="676"/>
        <v>0.0025-0.0233994982445722i</v>
      </c>
      <c r="N2306">
        <f t="shared" si="677"/>
        <v>112.11303459668048</v>
      </c>
      <c r="O2306">
        <f t="shared" si="678"/>
        <v>16.494161628223416</v>
      </c>
      <c r="P2306" s="3">
        <f t="shared" si="679"/>
        <v>16.494161628223416</v>
      </c>
      <c r="Q2306" s="3">
        <f t="shared" si="680"/>
        <v>-67.886965403319522</v>
      </c>
      <c r="R2306">
        <f t="shared" si="681"/>
        <v>112.11303459668048</v>
      </c>
      <c r="S2306">
        <f t="shared" si="682"/>
        <v>5.3204311161939559</v>
      </c>
      <c r="T2306">
        <f t="shared" si="665"/>
        <v>16.494161628223416</v>
      </c>
    </row>
    <row r="2307" spans="1:20" x14ac:dyDescent="0.25">
      <c r="A2307">
        <f t="shared" si="666"/>
        <v>33556.285784676045</v>
      </c>
      <c r="B2307">
        <f t="shared" si="683"/>
        <v>5340.6487544354932</v>
      </c>
      <c r="C2307" t="str">
        <f t="shared" si="667"/>
        <v>2.51078923165605-6.16971039302513i</v>
      </c>
      <c r="D2307" t="str">
        <f t="shared" si="668"/>
        <v>3.47793760168644-3.00559718235865i</v>
      </c>
      <c r="E2307" t="str">
        <f t="shared" si="669"/>
        <v>162.807042193905+4.42437723099481i</v>
      </c>
      <c r="F2307" t="str">
        <f t="shared" si="670"/>
        <v>2.90987971280751-27.9754737342567i</v>
      </c>
      <c r="G2307" t="str">
        <f t="shared" si="671"/>
        <v>0.999989622667597-0.00322137000575465i</v>
      </c>
      <c r="H2307" t="str">
        <f t="shared" si="672"/>
        <v>628.903098106564+83.2994355592169i</v>
      </c>
      <c r="I2307" t="str">
        <f t="shared" si="673"/>
        <v>28.1678090394851-117.478132813422i</v>
      </c>
      <c r="K2307" t="str">
        <f t="shared" si="674"/>
        <v>0.00781327803198884-0.00425628727020169i</v>
      </c>
      <c r="L2307" t="str">
        <f t="shared" si="675"/>
        <v>0.00025-0.0880634633188831i</v>
      </c>
      <c r="M2307" t="str">
        <f t="shared" si="676"/>
        <v>0.0025-0.0233109167608809i</v>
      </c>
      <c r="N2307">
        <f t="shared" si="677"/>
        <v>112.14406929099803</v>
      </c>
      <c r="O2307">
        <f t="shared" si="678"/>
        <v>16.470834472119734</v>
      </c>
      <c r="P2307" s="3">
        <f t="shared" si="679"/>
        <v>16.470834472119734</v>
      </c>
      <c r="Q2307" s="3">
        <f t="shared" si="680"/>
        <v>-67.855930709001967</v>
      </c>
      <c r="R2307">
        <f t="shared" si="681"/>
        <v>112.14406929099803</v>
      </c>
      <c r="S2307">
        <f t="shared" si="682"/>
        <v>5.3406487544354935</v>
      </c>
      <c r="T2307">
        <f t="shared" si="665"/>
        <v>16.470834472119734</v>
      </c>
    </row>
    <row r="2308" spans="1:20" x14ac:dyDescent="0.25">
      <c r="A2308">
        <f t="shared" si="666"/>
        <v>33683.79967065782</v>
      </c>
      <c r="B2308">
        <f t="shared" si="683"/>
        <v>5360.943219702348</v>
      </c>
      <c r="C2308" t="str">
        <f t="shared" si="667"/>
        <v>2.50737868899444-6.15182058921527i</v>
      </c>
      <c r="D2308" t="str">
        <f t="shared" si="668"/>
        <v>3.47793617483068-2.99441279666075i</v>
      </c>
      <c r="E2308" t="str">
        <f t="shared" si="669"/>
        <v>162.811473297367+4.44324290179851i</v>
      </c>
      <c r="F2308" t="str">
        <f t="shared" si="670"/>
        <v>2.90987948287591-27.8696404766715i</v>
      </c>
      <c r="G2308" t="str">
        <f t="shared" si="671"/>
        <v>0.999989543650848-0.00323361095626442i</v>
      </c>
      <c r="H2308" t="str">
        <f t="shared" si="672"/>
        <v>630.181679731175+83.1465737189355i</v>
      </c>
      <c r="I2308" t="str">
        <f t="shared" si="673"/>
        <v>28.1044663991111-117.27176509803i</v>
      </c>
      <c r="K2308" t="str">
        <f t="shared" si="674"/>
        <v>0.00779846165012232-0.00426257878430502i</v>
      </c>
      <c r="L2308" t="str">
        <f t="shared" si="675"/>
        <v>0.00025-0.0877300889807565i</v>
      </c>
      <c r="M2308" t="str">
        <f t="shared" si="676"/>
        <v>0.0025-0.0232226706125532i</v>
      </c>
      <c r="N2308">
        <f t="shared" si="677"/>
        <v>112.1749834012908</v>
      </c>
      <c r="O2308">
        <f t="shared" si="678"/>
        <v>16.447520787852824</v>
      </c>
      <c r="P2308" s="3">
        <f t="shared" si="679"/>
        <v>16.447520787852824</v>
      </c>
      <c r="Q2308" s="3">
        <f t="shared" si="680"/>
        <v>-67.825016598709198</v>
      </c>
      <c r="R2308">
        <f t="shared" si="681"/>
        <v>112.1749834012908</v>
      </c>
      <c r="S2308">
        <f t="shared" si="682"/>
        <v>5.3609432197023477</v>
      </c>
      <c r="T2308">
        <f t="shared" si="665"/>
        <v>16.447520787852824</v>
      </c>
    </row>
    <row r="2309" spans="1:20" x14ac:dyDescent="0.25">
      <c r="A2309">
        <f t="shared" si="666"/>
        <v>33811.798109406322</v>
      </c>
      <c r="B2309">
        <f t="shared" si="683"/>
        <v>5381.3148039372172</v>
      </c>
      <c r="C2309" t="str">
        <f t="shared" si="667"/>
        <v>2.50395856838651-6.13399524016886i</v>
      </c>
      <c r="D2309" t="str">
        <f t="shared" si="668"/>
        <v>3.47793473711142-2.98327148643612i</v>
      </c>
      <c r="E2309" t="str">
        <f t="shared" si="669"/>
        <v>162.815957314012+4.46219018177471i</v>
      </c>
      <c r="F2309" t="str">
        <f t="shared" si="670"/>
        <v>2.90987925119351-27.7642081332098i</v>
      </c>
      <c r="G2309" t="str">
        <f t="shared" si="671"/>
        <v>0.999989464032444-0.00324589841946225i</v>
      </c>
      <c r="H2309" t="str">
        <f t="shared" si="672"/>
        <v>631.470400549186+82.98574053793i</v>
      </c>
      <c r="I2309" t="str">
        <f t="shared" si="673"/>
        <v>28.0402694113889-117.067342078839i</v>
      </c>
      <c r="K2309" t="str">
        <f t="shared" si="674"/>
        <v>0.00778360203161111-0.00426882771870727i</v>
      </c>
      <c r="L2309" t="str">
        <f t="shared" si="675"/>
        <v>0.00025-0.0873979766694127i</v>
      </c>
      <c r="M2309" t="str">
        <f t="shared" si="676"/>
        <v>0.0025-0.0231347585301387i</v>
      </c>
      <c r="N2309">
        <f t="shared" si="677"/>
        <v>112.20577677673703</v>
      </c>
      <c r="O2309">
        <f t="shared" si="678"/>
        <v>16.424220395997903</v>
      </c>
      <c r="P2309" s="3">
        <f t="shared" si="679"/>
        <v>16.424220395997903</v>
      </c>
      <c r="Q2309" s="3">
        <f t="shared" si="680"/>
        <v>-67.794223223262975</v>
      </c>
      <c r="R2309">
        <f t="shared" si="681"/>
        <v>112.20577677673703</v>
      </c>
      <c r="S2309">
        <f t="shared" si="682"/>
        <v>5.381314803937217</v>
      </c>
      <c r="T2309">
        <f t="shared" si="665"/>
        <v>16.424220395997903</v>
      </c>
    </row>
    <row r="2310" spans="1:20" x14ac:dyDescent="0.25">
      <c r="A2310">
        <f t="shared" si="666"/>
        <v>33940.28294222206</v>
      </c>
      <c r="B2310">
        <f t="shared" si="683"/>
        <v>5401.7638001921787</v>
      </c>
      <c r="C2310" t="str">
        <f t="shared" si="667"/>
        <v>2.50052892815677-6.11623398884007i</v>
      </c>
      <c r="D2310" t="str">
        <f t="shared" si="668"/>
        <v>3.47793328844592-2.97217309141145i</v>
      </c>
      <c r="E2310" t="str">
        <f t="shared" si="669"/>
        <v>162.820494794325+4.48121933422008i</v>
      </c>
      <c r="F2310" t="str">
        <f t="shared" si="670"/>
        <v>2.90987901774702-27.6591751871916i</v>
      </c>
      <c r="G2310" t="str">
        <f t="shared" si="671"/>
        <v>0.999989383807803-0.00325823257206289i</v>
      </c>
      <c r="H2310" t="str">
        <f t="shared" si="672"/>
        <v>632.769322629285+82.8167812007571i</v>
      </c>
      <c r="I2310" t="str">
        <f t="shared" si="673"/>
        <v>27.9752052176927-116.864860712858i</v>
      </c>
      <c r="K2310" t="str">
        <f t="shared" si="674"/>
        <v>0.00776869941615907-0.00427503371031491i</v>
      </c>
      <c r="L2310" t="str">
        <f t="shared" si="675"/>
        <v>0.00025-0.0870671216073053i</v>
      </c>
      <c r="M2310" t="str">
        <f t="shared" si="676"/>
        <v>0.0025-0.0230471792489925i</v>
      </c>
      <c r="N2310">
        <f t="shared" si="677"/>
        <v>112.236449279857</v>
      </c>
      <c r="O2310">
        <f t="shared" si="678"/>
        <v>16.400933116763124</v>
      </c>
      <c r="P2310" s="3">
        <f t="shared" si="679"/>
        <v>16.400933116763124</v>
      </c>
      <c r="Q2310" s="3">
        <f t="shared" si="680"/>
        <v>-67.763550720143002</v>
      </c>
      <c r="R2310">
        <f t="shared" si="681"/>
        <v>112.236449279857</v>
      </c>
      <c r="S2310">
        <f t="shared" si="682"/>
        <v>5.4017638001921791</v>
      </c>
      <c r="T2310">
        <f t="shared" si="665"/>
        <v>16.400933116763124</v>
      </c>
    </row>
    <row r="2311" spans="1:20" x14ac:dyDescent="0.25">
      <c r="A2311">
        <f t="shared" si="666"/>
        <v>34069.256017402506</v>
      </c>
      <c r="B2311">
        <f t="shared" si="683"/>
        <v>5422.290502632909</v>
      </c>
      <c r="C2311" t="str">
        <f t="shared" si="667"/>
        <v>2.49708982750226-6.09853647959218i</v>
      </c>
      <c r="D2311" t="str">
        <f t="shared" si="668"/>
        <v>3.47793182875088-2.96111745193075i</v>
      </c>
      <c r="E2311" t="str">
        <f t="shared" si="669"/>
        <v>162.825086293315+4.50033062152506i</v>
      </c>
      <c r="F2311" t="str">
        <f t="shared" si="670"/>
        <v>2.90987878252301-27.5545401276829i</v>
      </c>
      <c r="G2311" t="str">
        <f t="shared" si="671"/>
        <v>0.999989302972309-0.00327061359145224i</v>
      </c>
      <c r="H2311" t="str">
        <f t="shared" si="672"/>
        <v>634.078507635776+82.6395381461483i</v>
      </c>
      <c r="I2311" t="str">
        <f t="shared" si="673"/>
        <v>27.9092607585289-116.664317895895i</v>
      </c>
      <c r="K2311" t="str">
        <f t="shared" si="674"/>
        <v>0.00775375404733731-0.00428119639730885i</v>
      </c>
      <c r="L2311" t="str">
        <f t="shared" si="675"/>
        <v>0.00025-0.0867375190349721i</v>
      </c>
      <c r="M2311" t="str">
        <f t="shared" si="676"/>
        <v>0.0025-0.0229599315092573i</v>
      </c>
      <c r="N2311">
        <f t="shared" si="677"/>
        <v>112.26700078656695</v>
      </c>
      <c r="O2311">
        <f t="shared" si="678"/>
        <v>16.377658770013731</v>
      </c>
      <c r="P2311" s="3">
        <f t="shared" si="679"/>
        <v>16.377658770013731</v>
      </c>
      <c r="Q2311" s="3">
        <f t="shared" si="680"/>
        <v>-67.732999213433047</v>
      </c>
      <c r="R2311">
        <f t="shared" si="681"/>
        <v>112.26700078656695</v>
      </c>
      <c r="S2311">
        <f t="shared" si="682"/>
        <v>5.4222905026329089</v>
      </c>
      <c r="T2311">
        <f t="shared" si="665"/>
        <v>16.377658770013731</v>
      </c>
    </row>
    <row r="2312" spans="1:20" x14ac:dyDescent="0.25">
      <c r="A2312">
        <f t="shared" si="666"/>
        <v>34198.719190268639</v>
      </c>
      <c r="B2312">
        <f t="shared" si="683"/>
        <v>5442.8952065429139</v>
      </c>
      <c r="C2312" t="str">
        <f t="shared" si="667"/>
        <v>2.49364132649089-6.08090235820456i</v>
      </c>
      <c r="D2312" t="str">
        <f t="shared" si="668"/>
        <v>3.4779303579423-2.95010440895305i</v>
      </c>
      <c r="E2312" t="str">
        <f t="shared" si="669"/>
        <v>162.829732370537+4.51952430514825i</v>
      </c>
      <c r="F2312" t="str">
        <f t="shared" si="670"/>
        <v>2.90987854550797-27.4503014494729i</v>
      </c>
      <c r="G2312" t="str">
        <f t="shared" si="671"/>
        <v>0.999989221521311-0.00328304165568986i</v>
      </c>
      <c r="H2312" t="str">
        <f t="shared" si="672"/>
        <v>635.398016792522+82.4538510217191i</v>
      </c>
      <c r="I2312" t="str">
        <f t="shared" si="673"/>
        <v>27.8424227707125-116.465710458958i</v>
      </c>
      <c r="K2312" t="str">
        <f t="shared" si="674"/>
        <v>0.00773876617258038-0.00428731541919201i</v>
      </c>
      <c r="L2312" t="str">
        <f t="shared" si="675"/>
        <v>0.00025-0.0864091642109704i</v>
      </c>
      <c r="M2312" t="str">
        <f t="shared" si="676"/>
        <v>0.0025-0.0228730140558451i</v>
      </c>
      <c r="N2312">
        <f t="shared" si="677"/>
        <v>112.29743118622866</v>
      </c>
      <c r="O2312">
        <f t="shared" si="678"/>
        <v>16.354397175296448</v>
      </c>
      <c r="P2312" s="3">
        <f t="shared" si="679"/>
        <v>16.354397175296448</v>
      </c>
      <c r="Q2312" s="3">
        <f t="shared" si="680"/>
        <v>-67.702568813771336</v>
      </c>
      <c r="R2312">
        <f t="shared" si="681"/>
        <v>112.29743118622866</v>
      </c>
      <c r="S2312">
        <f t="shared" si="682"/>
        <v>5.4428952065429135</v>
      </c>
      <c r="T2312">
        <f t="shared" si="665"/>
        <v>16.354397175296448</v>
      </c>
    </row>
    <row r="2313" spans="1:20" x14ac:dyDescent="0.25">
      <c r="A2313">
        <f t="shared" si="666"/>
        <v>34328.674323191655</v>
      </c>
      <c r="B2313">
        <f t="shared" si="683"/>
        <v>5463.5782083277772</v>
      </c>
      <c r="C2313" t="str">
        <f t="shared" si="667"/>
        <v>2.49018348605973-6.0633312718795i</v>
      </c>
      <c r="D2313" t="str">
        <f t="shared" si="668"/>
        <v>3.47792887593561-2.93913380405013i</v>
      </c>
      <c r="E2313" t="str">
        <f t="shared" si="669"/>
        <v>162.834433590108+4.53880064558806i</v>
      </c>
      <c r="F2313" t="str">
        <f t="shared" si="670"/>
        <v>2.90987830668819-27.3464576530531i</v>
      </c>
      <c r="G2313" t="str">
        <f t="shared" si="671"/>
        <v>0.999989139450124-0.00329551694351155i</v>
      </c>
      <c r="H2313" t="str">
        <f t="shared" si="672"/>
        <v>636.727910845529+82.2595566381432i</v>
      </c>
      <c r="I2313" t="str">
        <f t="shared" si="673"/>
        <v>27.7746777845269-116.269035164554i</v>
      </c>
      <c r="K2313" t="str">
        <f t="shared" si="674"/>
        <v>0.00772373604318175-0.00429339041683695i</v>
      </c>
      <c r="L2313" t="str">
        <f t="shared" si="675"/>
        <v>0.00025-0.0860820524118051i</v>
      </c>
      <c r="M2313" t="str">
        <f t="shared" si="676"/>
        <v>0.0025-0.0227864256384191i</v>
      </c>
      <c r="N2313">
        <f t="shared" si="677"/>
        <v>112.32774038169843</v>
      </c>
      <c r="O2313">
        <f t="shared" si="678"/>
        <v>16.331148151863854</v>
      </c>
      <c r="P2313" s="3">
        <f t="shared" si="679"/>
        <v>16.331148151863854</v>
      </c>
      <c r="Q2313" s="3">
        <f t="shared" si="680"/>
        <v>-67.672259618301567</v>
      </c>
      <c r="R2313">
        <f t="shared" si="681"/>
        <v>112.32774038169843</v>
      </c>
      <c r="S2313">
        <f t="shared" si="682"/>
        <v>5.4635782083277773</v>
      </c>
      <c r="T2313">
        <f t="shared" si="665"/>
        <v>16.331148151863854</v>
      </c>
    </row>
    <row r="2314" spans="1:20" x14ac:dyDescent="0.25">
      <c r="A2314">
        <f t="shared" si="666"/>
        <v>34459.123285619789</v>
      </c>
      <c r="B2314">
        <f t="shared" si="683"/>
        <v>5484.339805519423</v>
      </c>
      <c r="C2314" t="str">
        <f t="shared" si="667"/>
        <v>2.48671636801316-6.04582286924964i</v>
      </c>
      <c r="D2314" t="str">
        <f t="shared" si="668"/>
        <v>3.47792738264552-2.92820547940426i</v>
      </c>
      <c r="E2314" t="str">
        <f t="shared" si="669"/>
        <v>162.839190520739+4.55815990235403i</v>
      </c>
      <c r="F2314" t="str">
        <f t="shared" si="670"/>
        <v>2.90987806604998-27.2430072445955i</v>
      </c>
      <c r="G2314" t="str">
        <f t="shared" si="671"/>
        <v>0.999989056754023-0.00330803963433192i</v>
      </c>
      <c r="H2314" t="str">
        <f t="shared" si="672"/>
        <v>638.068250024124+82.0564889227937i</v>
      </c>
      <c r="I2314" t="str">
        <f t="shared" si="673"/>
        <v>27.7060121208657-116.074288702859i</v>
      </c>
      <c r="K2314" t="str">
        <f t="shared" si="674"/>
        <v>0.00770866391428877-0.00429942103253354i</v>
      </c>
      <c r="L2314" t="str">
        <f t="shared" si="675"/>
        <v>0.00025-0.0857561789318646i</v>
      </c>
      <c r="M2314" t="str">
        <f t="shared" si="676"/>
        <v>0.0025-0.0227001650113759i</v>
      </c>
      <c r="N2314">
        <f t="shared" si="677"/>
        <v>112.35792828937238</v>
      </c>
      <c r="O2314">
        <f t="shared" si="678"/>
        <v>16.307911518699537</v>
      </c>
      <c r="P2314" s="3">
        <f t="shared" si="679"/>
        <v>16.307911518699537</v>
      </c>
      <c r="Q2314" s="3">
        <f t="shared" si="680"/>
        <v>-67.642071710627619</v>
      </c>
      <c r="R2314">
        <f t="shared" si="681"/>
        <v>112.35792828937238</v>
      </c>
      <c r="S2314">
        <f t="shared" si="682"/>
        <v>5.484339805519423</v>
      </c>
      <c r="T2314">
        <f t="shared" si="665"/>
        <v>16.307911518699537</v>
      </c>
    </row>
    <row r="2315" spans="1:20" x14ac:dyDescent="0.25">
      <c r="A2315">
        <f t="shared" si="666"/>
        <v>34590.067954105143</v>
      </c>
      <c r="B2315">
        <f t="shared" si="683"/>
        <v>5505.1802967803969</v>
      </c>
      <c r="C2315" t="str">
        <f t="shared" si="667"/>
        <v>2.48324003502087-6.02837680038467i</v>
      </c>
      <c r="D2315" t="str">
        <f t="shared" si="668"/>
        <v>3.4779258779862-2.91731927780587i</v>
      </c>
      <c r="E2315" t="str">
        <f t="shared" si="669"/>
        <v>162.844003735747+4.5776023339395i</v>
      </c>
      <c r="F2315" t="str">
        <f t="shared" si="670"/>
        <v>2.9098778235795-27.1399487359313i</v>
      </c>
      <c r="G2315" t="str">
        <f t="shared" si="671"/>
        <v>0.999988973428252-0.00332060990824695i</v>
      </c>
      <c r="H2315" t="str">
        <f t="shared" si="672"/>
        <v>639.419094000704+81.8444788728849i</v>
      </c>
      <c r="I2315" t="str">
        <f t="shared" si="673"/>
        <v>27.6364118883636-115.881467687783i</v>
      </c>
      <c r="K2315" t="str">
        <f t="shared" si="674"/>
        <v>0.00769355004489671-0.00430540691003688i</v>
      </c>
      <c r="L2315" t="str">
        <f t="shared" si="675"/>
        <v>0.00025-0.0854315390833475i</v>
      </c>
      <c r="M2315" t="str">
        <f t="shared" si="676"/>
        <v>0.0025-0.0226142309338273i</v>
      </c>
      <c r="N2315">
        <f t="shared" si="677"/>
        <v>112.38799483923206</v>
      </c>
      <c r="O2315">
        <f t="shared" si="678"/>
        <v>16.284687094542555</v>
      </c>
      <c r="P2315" s="3">
        <f t="shared" si="679"/>
        <v>16.284687094542555</v>
      </c>
      <c r="Q2315" s="3">
        <f t="shared" si="680"/>
        <v>-67.612005160767936</v>
      </c>
      <c r="R2315">
        <f t="shared" si="681"/>
        <v>112.38799483923206</v>
      </c>
      <c r="S2315">
        <f t="shared" si="682"/>
        <v>5.5051802967803969</v>
      </c>
      <c r="T2315">
        <f t="shared" si="665"/>
        <v>16.284687094542555</v>
      </c>
    </row>
    <row r="2316" spans="1:20" x14ac:dyDescent="0.25">
      <c r="A2316">
        <f t="shared" si="666"/>
        <v>34721.510212330744</v>
      </c>
      <c r="B2316">
        <f t="shared" si="683"/>
        <v>5526.0999819081626</v>
      </c>
      <c r="C2316" t="str">
        <f t="shared" si="667"/>
        <v>2.47975455061552-6.0109927167985i</v>
      </c>
      <c r="D2316" t="str">
        <f t="shared" si="668"/>
        <v>3.47792436187104-2.90647504265132i</v>
      </c>
      <c r="E2316" t="str">
        <f t="shared" si="669"/>
        <v>162.848873813081+4.59712819779262i</v>
      </c>
      <c r="F2316" t="str">
        <f t="shared" si="670"/>
        <v>2.90987757926278-27.0372806445288i</v>
      </c>
      <c r="G2316" t="str">
        <f t="shared" si="671"/>
        <v>0.999988889468016-0.00333322794603657i</v>
      </c>
      <c r="H2316" t="str">
        <f t="shared" si="672"/>
        <v>640.780501848988+81.6233545080825i</v>
      </c>
      <c r="I2316" t="str">
        <f t="shared" si="673"/>
        <v>27.5658629805087-115.690568652901i</v>
      </c>
      <c r="K2316" t="str">
        <f t="shared" si="674"/>
        <v>0.00767839469784241-0.00431134769461508i</v>
      </c>
      <c r="L2316" t="str">
        <f t="shared" si="675"/>
        <v>0.00025-0.0851081281962023i</v>
      </c>
      <c r="M2316" t="str">
        <f t="shared" si="676"/>
        <v>0.0025-0.0225286221695829i</v>
      </c>
      <c r="N2316">
        <f t="shared" si="677"/>
        <v>112.41793997488517</v>
      </c>
      <c r="O2316">
        <f t="shared" si="678"/>
        <v>16.261474697912416</v>
      </c>
      <c r="P2316" s="3">
        <f t="shared" si="679"/>
        <v>16.261474697912416</v>
      </c>
      <c r="Q2316" s="3">
        <f t="shared" si="680"/>
        <v>-67.582060025114828</v>
      </c>
      <c r="R2316">
        <f t="shared" si="681"/>
        <v>112.41793997488517</v>
      </c>
      <c r="S2316">
        <f t="shared" si="682"/>
        <v>5.5260999819081622</v>
      </c>
      <c r="T2316">
        <f t="shared" si="665"/>
        <v>16.261474697912416</v>
      </c>
    </row>
    <row r="2317" spans="1:20" x14ac:dyDescent="0.25">
      <c r="A2317">
        <f t="shared" si="666"/>
        <v>34853.451951137598</v>
      </c>
      <c r="B2317">
        <f t="shared" si="683"/>
        <v>5547.0991618394137</v>
      </c>
      <c r="C2317" t="str">
        <f t="shared" si="667"/>
        <v>2.47625997919055-5.99367027145651i</v>
      </c>
      <c r="D2317" t="str">
        <f t="shared" si="668"/>
        <v>3.47792283421284-2.89567261794068i</v>
      </c>
      <c r="E2317" t="str">
        <f t="shared" si="669"/>
        <v>162.853801335344+4.61673775028784i</v>
      </c>
      <c r="F2317" t="str">
        <f t="shared" si="670"/>
        <v>2.90987733308577-26.935001493473i</v>
      </c>
      <c r="G2317" t="str">
        <f t="shared" si="671"/>
        <v>0.999988804868484-0.00334589392916728i</v>
      </c>
      <c r="H2317" t="str">
        <f t="shared" si="672"/>
        <v>642.152532000744+81.3929408226344i</v>
      </c>
      <c r="I2317" t="str">
        <f t="shared" si="673"/>
        <v>27.4943510727491-115.501588047271i</v>
      </c>
      <c r="K2317" t="str">
        <f t="shared" si="674"/>
        <v>0.007663198139797-0.00431724303309728i</v>
      </c>
      <c r="L2317" t="str">
        <f t="shared" si="675"/>
        <v>0.00025-0.0847859416180532i</v>
      </c>
      <c r="M2317" t="str">
        <f t="shared" si="676"/>
        <v>0.0025-0.0224433374871318i</v>
      </c>
      <c r="N2317">
        <f t="shared" si="677"/>
        <v>112.44776365360624</v>
      </c>
      <c r="O2317">
        <f t="shared" si="678"/>
        <v>16.23827414713443</v>
      </c>
      <c r="P2317" s="3">
        <f t="shared" si="679"/>
        <v>16.23827414713443</v>
      </c>
      <c r="Q2317" s="3">
        <f t="shared" si="680"/>
        <v>-67.552236346393755</v>
      </c>
      <c r="R2317">
        <f t="shared" si="681"/>
        <v>112.44776365360624</v>
      </c>
      <c r="S2317">
        <f t="shared" si="682"/>
        <v>5.5470991618394141</v>
      </c>
      <c r="T2317">
        <f t="shared" si="665"/>
        <v>16.23827414713443</v>
      </c>
    </row>
    <row r="2318" spans="1:20" x14ac:dyDescent="0.25">
      <c r="A2318">
        <f t="shared" si="666"/>
        <v>34985.895068551923</v>
      </c>
      <c r="B2318">
        <f t="shared" si="683"/>
        <v>5568.1781386544035</v>
      </c>
      <c r="C2318" t="str">
        <f t="shared" si="667"/>
        <v>2.47275638599758-5.97640911878238i</v>
      </c>
      <c r="D2318" t="str">
        <f t="shared" si="668"/>
        <v>3.47792129492374-2.88491184827543i</v>
      </c>
      <c r="E2318" t="str">
        <f t="shared" si="669"/>
        <v>162.858786889809+4.63643124669751i</v>
      </c>
      <c r="F2318" t="str">
        <f t="shared" si="670"/>
        <v>2.9098770850343-26.833109811444i</v>
      </c>
      <c r="G2318" t="str">
        <f t="shared" si="671"/>
        <v>0.999988719624788-0.00335860803979472i</v>
      </c>
      <c r="H2318" t="str">
        <f t="shared" si="672"/>
        <v>643.53524220093+81.1530597370031i</v>
      </c>
      <c r="I2318" t="str">
        <f t="shared" si="673"/>
        <v>27.4218616195857-115.314522231116i</v>
      </c>
      <c r="K2318" t="str">
        <f t="shared" si="674"/>
        <v>0.00764796064125809-0.00432309257392167i</v>
      </c>
      <c r="L2318" t="str">
        <f t="shared" si="675"/>
        <v>0.00025-0.0844649747141395i</v>
      </c>
      <c r="M2318" t="str">
        <f t="shared" si="676"/>
        <v>0.0025-0.0223583756596252i</v>
      </c>
      <c r="N2318">
        <f t="shared" si="677"/>
        <v>112.47746584637491</v>
      </c>
      <c r="O2318">
        <f t="shared" si="678"/>
        <v>16.215085260364521</v>
      </c>
      <c r="P2318" s="3">
        <f t="shared" si="679"/>
        <v>16.215085260364521</v>
      </c>
      <c r="Q2318" s="3">
        <f t="shared" si="680"/>
        <v>-67.522534153625088</v>
      </c>
      <c r="R2318">
        <f t="shared" si="681"/>
        <v>112.47746584637491</v>
      </c>
      <c r="S2318">
        <f t="shared" si="682"/>
        <v>5.5681781386544031</v>
      </c>
      <c r="T2318">
        <f t="shared" si="665"/>
        <v>16.215085260364521</v>
      </c>
    </row>
    <row r="2319" spans="1:20" x14ac:dyDescent="0.25">
      <c r="A2319">
        <f t="shared" si="666"/>
        <v>35118.841469812425</v>
      </c>
      <c r="B2319">
        <f t="shared" si="683"/>
        <v>5589.3372155812904</v>
      </c>
      <c r="C2319" t="str">
        <f t="shared" si="667"/>
        <v>2.46924383714381-5.95920891466551i</v>
      </c>
      <c r="D2319" t="str">
        <f t="shared" si="668"/>
        <v>3.47791974391518-2.87419257885627i</v>
      </c>
      <c r="E2319" t="str">
        <f t="shared" si="669"/>
        <v>162.863831068446+4.65620894116263i</v>
      </c>
      <c r="F2319" t="str">
        <f t="shared" si="670"/>
        <v>2.90987683509408-26.7316041326954i</v>
      </c>
      <c r="G2319" t="str">
        <f t="shared" si="671"/>
        <v>0.999988633732024-0.00337137046076633i</v>
      </c>
      <c r="H2319" t="str">
        <f t="shared" si="672"/>
        <v>644.928689461208+80.9035300490156i</v>
      </c>
      <c r="I2319" t="str">
        <f t="shared" si="673"/>
        <v>27.3483798516561-115.129367471371i</v>
      </c>
      <c r="K2319" t="str">
        <f t="shared" si="674"/>
        <v>0.0076326824765413-0.00432889596718351i</v>
      </c>
      <c r="L2319" t="str">
        <f t="shared" si="675"/>
        <v>0.00025-0.0841452228672444i</v>
      </c>
      <c r="M2319" t="str">
        <f t="shared" si="676"/>
        <v>0.0025-0.0222737354648588i</v>
      </c>
      <c r="N2319">
        <f t="shared" si="677"/>
        <v>112.50704653791099</v>
      </c>
      <c r="O2319">
        <f t="shared" si="678"/>
        <v>16.191907855614932</v>
      </c>
      <c r="P2319" s="3">
        <f t="shared" si="679"/>
        <v>16.191907855614932</v>
      </c>
      <c r="Q2319" s="3">
        <f t="shared" si="680"/>
        <v>-67.492953462089005</v>
      </c>
      <c r="R2319">
        <f t="shared" si="681"/>
        <v>112.50704653791099</v>
      </c>
      <c r="S2319">
        <f t="shared" si="682"/>
        <v>5.5893372155812902</v>
      </c>
      <c r="T2319">
        <f t="shared" si="665"/>
        <v>16.191907855614932</v>
      </c>
    </row>
    <row r="2320" spans="1:20" x14ac:dyDescent="0.25">
      <c r="A2320">
        <f t="shared" si="666"/>
        <v>35252.29306739771</v>
      </c>
      <c r="B2320">
        <f t="shared" si="683"/>
        <v>5610.5766970004997</v>
      </c>
      <c r="C2320" t="str">
        <f t="shared" si="667"/>
        <v>2.4657223995891-5.94206931646785i</v>
      </c>
      <c r="D2320" t="str">
        <f t="shared" si="668"/>
        <v>3.47791818109798-2.86351465548083i</v>
      </c>
      <c r="E2320" t="str">
        <f t="shared" si="669"/>
        <v>162.868934467938+4.67607108666314i</v>
      </c>
      <c r="F2320" t="str">
        <f t="shared" si="670"/>
        <v>2.90987658325077-26.6304829970338i</v>
      </c>
      <c r="G2320" t="str">
        <f t="shared" si="671"/>
        <v>0.99998854718525-0.00338418137562391i</v>
      </c>
      <c r="H2320" t="str">
        <f t="shared" si="672"/>
        <v>646.332930011791+80.6441673845689i</v>
      </c>
      <c r="I2320" t="str">
        <f t="shared" si="673"/>
        <v>27.2738907728173-114.946119937105i</v>
      </c>
      <c r="K2320" t="str">
        <f t="shared" si="674"/>
        <v>0.00761736392377084-0.0043346528646833i</v>
      </c>
      <c r="L2320" t="str">
        <f t="shared" si="675"/>
        <v>0.00025-0.0838266814776291i</v>
      </c>
      <c r="M2320" t="str">
        <f t="shared" si="676"/>
        <v>0.0025-0.0221894156852548i</v>
      </c>
      <c r="N2320">
        <f t="shared" si="677"/>
        <v>112.5365057267087</v>
      </c>
      <c r="O2320">
        <f t="shared" si="678"/>
        <v>16.168741750779226</v>
      </c>
      <c r="P2320" s="3">
        <f t="shared" si="679"/>
        <v>16.168741750779226</v>
      </c>
      <c r="Q2320" s="3">
        <f t="shared" si="680"/>
        <v>-67.463494273291303</v>
      </c>
      <c r="R2320">
        <f t="shared" si="681"/>
        <v>112.5365057267087</v>
      </c>
      <c r="S2320">
        <f t="shared" si="682"/>
        <v>5.6105766970005</v>
      </c>
      <c r="T2320">
        <f t="shared" si="665"/>
        <v>16.168741750779226</v>
      </c>
    </row>
    <row r="2321" spans="1:20" x14ac:dyDescent="0.25">
      <c r="A2321">
        <f t="shared" si="666"/>
        <v>35386.251781053827</v>
      </c>
      <c r="B2321">
        <f t="shared" si="683"/>
        <v>5631.8968884491014</v>
      </c>
      <c r="C2321" t="str">
        <f t="shared" si="667"/>
        <v>2.46219214114307-5.92498998303146i</v>
      </c>
      <c r="D2321" t="str">
        <f t="shared" si="668"/>
        <v>3.47791660638221-2.85287792454155i</v>
      </c>
      <c r="E2321" t="str">
        <f t="shared" si="669"/>
        <v>162.874097689709+4.6960179349895i</v>
      </c>
      <c r="F2321" t="str">
        <f t="shared" si="670"/>
        <v>2.90987632948987-26.5297449497978i</v>
      </c>
      <c r="G2321" t="str">
        <f t="shared" si="671"/>
        <v>0.999988459979486-0.00339704096860631i</v>
      </c>
      <c r="H2321" t="str">
        <f t="shared" si="672"/>
        <v>647.748019251542+80.3747841478569i</v>
      </c>
      <c r="I2321" t="str">
        <f t="shared" si="673"/>
        <v>27.1983791572159-114.764775694795i</v>
      </c>
      <c r="K2321" t="str">
        <f t="shared" si="674"/>
        <v>0.00760200526486985-0.00434036291997482i</v>
      </c>
      <c r="L2321" t="str">
        <f t="shared" si="675"/>
        <v>0.00025-0.08350934596297i</v>
      </c>
      <c r="M2321" t="str">
        <f t="shared" si="676"/>
        <v>0.0025-0.022105415107845i</v>
      </c>
      <c r="N2321">
        <f t="shared" si="677"/>
        <v>112.56584342506721</v>
      </c>
      <c r="O2321">
        <f t="shared" si="678"/>
        <v>16.145586763658368</v>
      </c>
      <c r="P2321" s="3">
        <f t="shared" si="679"/>
        <v>16.145586763658368</v>
      </c>
      <c r="Q2321" s="3">
        <f t="shared" si="680"/>
        <v>-67.434156574932786</v>
      </c>
      <c r="R2321">
        <f t="shared" si="681"/>
        <v>112.56584342506721</v>
      </c>
      <c r="S2321">
        <f t="shared" si="682"/>
        <v>5.6318968884491012</v>
      </c>
      <c r="T2321">
        <f t="shared" si="665"/>
        <v>16.145586763658368</v>
      </c>
    </row>
    <row r="2322" spans="1:20" x14ac:dyDescent="0.25">
      <c r="A2322">
        <f t="shared" si="666"/>
        <v>35520.719537821831</v>
      </c>
      <c r="B2322">
        <f t="shared" si="683"/>
        <v>5653.298096625208</v>
      </c>
      <c r="C2322" t="str">
        <f t="shared" si="667"/>
        <v>2.45865313046191-5.90797057468536i</v>
      </c>
      <c r="D2322" t="str">
        <f t="shared" si="668"/>
        <v>3.47791501967731-2.84228223302337i</v>
      </c>
      <c r="E2322" t="str">
        <f t="shared" si="669"/>
        <v>162.87932133994+4.71604973671159i</v>
      </c>
      <c r="F2322" t="str">
        <f t="shared" si="670"/>
        <v>2.90987607379675-26.4293885418363i</v>
      </c>
      <c r="G2322" t="str">
        <f t="shared" si="671"/>
        <v>0.999988372109714-0.00340994942465205i</v>
      </c>
      <c r="H2322" t="str">
        <f t="shared" si="672"/>
        <v>649.174011696316+80.095189471192i</v>
      </c>
      <c r="I2322" t="str">
        <f t="shared" si="673"/>
        <v>27.1218295463635-114.585330703457i</v>
      </c>
      <c r="K2322" t="str">
        <f t="shared" si="674"/>
        <v>0.00758660678554955-0.00434602578841336i</v>
      </c>
      <c r="L2322" t="str">
        <f t="shared" si="675"/>
        <v>0.00025-0.0831932117582885i</v>
      </c>
      <c r="M2322" t="str">
        <f t="shared" si="676"/>
        <v>0.0025-0.0220217325242528i</v>
      </c>
      <c r="N2322">
        <f t="shared" si="677"/>
        <v>112.59505965912065</v>
      </c>
      <c r="O2322">
        <f t="shared" si="678"/>
        <v>16.122442711985968</v>
      </c>
      <c r="P2322" s="3">
        <f t="shared" si="679"/>
        <v>16.122442711985968</v>
      </c>
      <c r="Q2322" s="3">
        <f t="shared" si="680"/>
        <v>-67.404940340879349</v>
      </c>
      <c r="R2322">
        <f t="shared" si="681"/>
        <v>112.59505965912065</v>
      </c>
      <c r="S2322">
        <f t="shared" si="682"/>
        <v>5.6532980966252078</v>
      </c>
      <c r="T2322">
        <f t="shared" si="665"/>
        <v>16.122442711985968</v>
      </c>
    </row>
    <row r="2323" spans="1:20" x14ac:dyDescent="0.25">
      <c r="A2323">
        <f t="shared" si="666"/>
        <v>35655.698272065551</v>
      </c>
      <c r="B2323">
        <f t="shared" si="683"/>
        <v>5674.7806293923841</v>
      </c>
      <c r="C2323" t="str">
        <f t="shared" si="667"/>
        <v>2.45510543704504-5.89101075325259i</v>
      </c>
      <c r="D2323" t="str">
        <f t="shared" si="668"/>
        <v>3.47791342089199-2.83172742850158i</v>
      </c>
      <c r="E2323" t="str">
        <f t="shared" si="669"/>
        <v>162.884606029586+4.73616674115075i</v>
      </c>
      <c r="F2323" t="str">
        <f t="shared" si="670"/>
        <v>2.90987581615668-26.3294123294887i</v>
      </c>
      <c r="G2323" t="str">
        <f t="shared" si="671"/>
        <v>0.999988283570878-0.00342290692940198i</v>
      </c>
      <c r="H2323" t="str">
        <f t="shared" si="672"/>
        <v>650.610960925449+79.8051891643798i</v>
      </c>
      <c r="I2323" t="str">
        <f t="shared" si="673"/>
        <v>27.0442262462058-114.40778080964i</v>
      </c>
      <c r="K2323" t="str">
        <f t="shared" si="674"/>
        <v>0.00757116877529813-0.00435164112720374i</v>
      </c>
      <c r="L2323" t="str">
        <f t="shared" si="675"/>
        <v>0.00025-0.082878274315888i</v>
      </c>
      <c r="M2323" t="str">
        <f t="shared" si="676"/>
        <v>0.0025-0.0219383667306763i</v>
      </c>
      <c r="N2323">
        <f t="shared" si="677"/>
        <v>112.62415446886541</v>
      </c>
      <c r="O2323">
        <f t="shared" si="678"/>
        <v>16.099309413453842</v>
      </c>
      <c r="P2323" s="3">
        <f t="shared" si="679"/>
        <v>16.099309413453842</v>
      </c>
      <c r="Q2323" s="3">
        <f t="shared" si="680"/>
        <v>-67.375845531134587</v>
      </c>
      <c r="R2323">
        <f t="shared" si="681"/>
        <v>112.62415446886541</v>
      </c>
      <c r="S2323">
        <f t="shared" si="682"/>
        <v>5.6747806293923837</v>
      </c>
      <c r="T2323">
        <f t="shared" si="665"/>
        <v>16.099309413453842</v>
      </c>
    </row>
    <row r="2324" spans="1:20" x14ac:dyDescent="0.25">
      <c r="A2324">
        <f t="shared" si="666"/>
        <v>35791.189925499406</v>
      </c>
      <c r="B2324">
        <f t="shared" si="683"/>
        <v>5696.3447957840754</v>
      </c>
      <c r="C2324" t="str">
        <f t="shared" si="667"/>
        <v>2.45154913123176-5.87411018205786i</v>
      </c>
      <c r="D2324" t="str">
        <f t="shared" si="668"/>
        <v>3.47791180993434-2.82121335913965i</v>
      </c>
      <c r="E2324" t="str">
        <f t="shared" si="669"/>
        <v>162.889952374408+4.75636919634858i</v>
      </c>
      <c r="F2324" t="str">
        <f t="shared" si="670"/>
        <v>2.90987555655495-26.2298148745635i</v>
      </c>
      <c r="G2324" t="str">
        <f t="shared" si="671"/>
        <v>0.999988194357885-0.00343591366920194i</v>
      </c>
      <c r="H2324" t="str">
        <f t="shared" si="672"/>
        <v>652.058919526377+79.5045856637224i</v>
      </c>
      <c r="I2324" t="str">
        <f t="shared" si="673"/>
        <v>26.9655533241993-114.232121742257i</v>
      </c>
      <c r="K2324" t="str">
        <f t="shared" si="674"/>
        <v>0.00755569152736855-0.00435720859544858i</v>
      </c>
      <c r="L2324" t="str">
        <f t="shared" si="675"/>
        <v>0.00025-0.082564529105288i</v>
      </c>
      <c r="M2324" t="str">
        <f t="shared" si="676"/>
        <v>0.0025-0.0218553165278704i</v>
      </c>
      <c r="N2324">
        <f t="shared" si="677"/>
        <v>112.65312790818422</v>
      </c>
      <c r="O2324">
        <f t="shared" si="678"/>
        <v>16.076186685738531</v>
      </c>
      <c r="P2324" s="3">
        <f t="shared" si="679"/>
        <v>16.076186685738531</v>
      </c>
      <c r="Q2324" s="3">
        <f t="shared" si="680"/>
        <v>-67.346872091815783</v>
      </c>
      <c r="R2324">
        <f t="shared" si="681"/>
        <v>112.65312790818422</v>
      </c>
      <c r="S2324">
        <f t="shared" si="682"/>
        <v>5.6963447957840749</v>
      </c>
      <c r="T2324">
        <f t="shared" si="665"/>
        <v>16.076186685738531</v>
      </c>
    </row>
    <row r="2325" spans="1:20" x14ac:dyDescent="0.25">
      <c r="A2325">
        <f t="shared" si="666"/>
        <v>35927.196447216302</v>
      </c>
      <c r="B2325">
        <f t="shared" si="683"/>
        <v>5717.9909060080554</v>
      </c>
      <c r="C2325" t="str">
        <f t="shared" si="667"/>
        <v>2.44798428419738-5.85726852593405i</v>
      </c>
      <c r="D2325" t="str">
        <f t="shared" si="668"/>
        <v>3.47791018671163-2.81073987368696i</v>
      </c>
      <c r="E2325" t="str">
        <f t="shared" si="669"/>
        <v>162.895360994982+4.77665734903637i</v>
      </c>
      <c r="F2325" t="str">
        <f t="shared" si="670"/>
        <v>2.90987529497648-26.1305947443177i</v>
      </c>
      <c r="G2325" t="str">
        <f t="shared" si="671"/>
        <v>0.9999881044656-0.00344896983110545i</v>
      </c>
      <c r="H2325" t="str">
        <f t="shared" si="672"/>
        <v>653.517939037295+79.1931779806205i</v>
      </c>
      <c r="I2325" t="str">
        <f t="shared" si="673"/>
        <v>26.8857946063869-114.05834910727i</v>
      </c>
      <c r="K2325" t="str">
        <f t="shared" si="674"/>
        <v>0.00754017533876597-0.0043627278541963i</v>
      </c>
      <c r="L2325" t="str">
        <f t="shared" si="675"/>
        <v>0.00025-0.0822519716131579i</v>
      </c>
      <c r="M2325" t="str">
        <f t="shared" si="676"/>
        <v>0.0025-0.0217725807211301i</v>
      </c>
      <c r="N2325">
        <f t="shared" si="677"/>
        <v>112.68198004486916</v>
      </c>
      <c r="O2325">
        <f t="shared" si="678"/>
        <v>16.053074346526227</v>
      </c>
      <c r="P2325" s="3">
        <f t="shared" si="679"/>
        <v>16.053074346526227</v>
      </c>
      <c r="Q2325" s="3">
        <f t="shared" si="680"/>
        <v>-67.318019955130836</v>
      </c>
      <c r="R2325">
        <f t="shared" si="681"/>
        <v>112.68198004486916</v>
      </c>
      <c r="S2325">
        <f t="shared" si="682"/>
        <v>5.7179909060080556</v>
      </c>
      <c r="T2325">
        <f t="shared" si="665"/>
        <v>16.053074346526227</v>
      </c>
    </row>
    <row r="2326" spans="1:20" x14ac:dyDescent="0.25">
      <c r="A2326">
        <f t="shared" si="666"/>
        <v>36063.719793715733</v>
      </c>
      <c r="B2326">
        <f t="shared" si="683"/>
        <v>5739.7192714508865</v>
      </c>
      <c r="C2326" t="str">
        <f t="shared" si="667"/>
        <v>2.44441096794971-5.84048545123i</v>
      </c>
      <c r="D2326" t="str">
        <f t="shared" si="668"/>
        <v>3.47790855113053-2.80030682147673i</v>
      </c>
      <c r="E2326" t="str">
        <f t="shared" si="669"/>
        <v>162.900832516729+4.79703144460617i</v>
      </c>
      <c r="F2326" t="str">
        <f t="shared" si="670"/>
        <v>2.9098750314063-26.0317505114362i</v>
      </c>
      <c r="G2326" t="str">
        <f t="shared" si="671"/>
        <v>0.999988013888853-0.00346207560287634i</v>
      </c>
      <c r="H2326" t="str">
        <f t="shared" si="672"/>
        <v>654.988069887829+78.8707616498251i</v>
      </c>
      <c r="I2326" t="str">
        <f t="shared" si="673"/>
        <v>26.8049336744851-113.886458382213i</v>
      </c>
      <c r="K2326" t="str">
        <f t="shared" si="674"/>
        <v>0.00752462051023427-0.00436819856648923i</v>
      </c>
      <c r="L2326" t="str">
        <f t="shared" si="675"/>
        <v>0.00025-0.0819405973432536i</v>
      </c>
      <c r="M2326" t="str">
        <f t="shared" si="676"/>
        <v>0.0025-0.021690158120273i</v>
      </c>
      <c r="N2326">
        <f t="shared" si="677"/>
        <v>112.71071096064246</v>
      </c>
      <c r="O2326">
        <f t="shared" si="678"/>
        <v>16.029972213539743</v>
      </c>
      <c r="P2326" s="3">
        <f t="shared" si="679"/>
        <v>16.029972213539743</v>
      </c>
      <c r="Q2326" s="3">
        <f t="shared" si="680"/>
        <v>-67.289289039357541</v>
      </c>
      <c r="R2326">
        <f t="shared" si="681"/>
        <v>112.71071096064246</v>
      </c>
      <c r="S2326">
        <f t="shared" si="682"/>
        <v>5.7397192714508867</v>
      </c>
      <c r="T2326">
        <f t="shared" si="665"/>
        <v>16.029972213539743</v>
      </c>
    </row>
    <row r="2327" spans="1:20" x14ac:dyDescent="0.25">
      <c r="A2327">
        <f t="shared" si="666"/>
        <v>36200.761928931846</v>
      </c>
      <c r="B2327">
        <f t="shared" si="683"/>
        <v>5761.5302046823999</v>
      </c>
      <c r="C2327" t="str">
        <f t="shared" si="667"/>
        <v>2.4408292553249-5.82376062581718i</v>
      </c>
      <c r="D2327" t="str">
        <f t="shared" si="668"/>
        <v>3.47790690309693-2.78991405242377i</v>
      </c>
      <c r="E2327" t="str">
        <f t="shared" si="669"/>
        <v>162.906367569929+4.81749172707915i</v>
      </c>
      <c r="F2327" t="str">
        <f t="shared" si="670"/>
        <v>2.90987476582923-25.9332807540114i</v>
      </c>
      <c r="G2327" t="str">
        <f t="shared" si="671"/>
        <v>0.999987922622431-0.00347523117299153i</v>
      </c>
      <c r="H2327" t="str">
        <f t="shared" si="672"/>
        <v>656.469361337639+78.5371286773602i</v>
      </c>
      <c r="I2327" t="str">
        <f t="shared" si="673"/>
        <v>26.7229538629796-113.716444910556i</v>
      </c>
      <c r="K2327" t="str">
        <f t="shared" si="674"/>
        <v>0.00750902734624196-0.00437362039741168i</v>
      </c>
      <c r="L2327" t="str">
        <f t="shared" si="675"/>
        <v>0.00025-0.0816304018163517i</v>
      </c>
      <c r="M2327" t="str">
        <f t="shared" si="676"/>
        <v>0.0025-0.0216080475396224i</v>
      </c>
      <c r="N2327">
        <f t="shared" si="677"/>
        <v>112.73932075117447</v>
      </c>
      <c r="O2327">
        <f t="shared" si="678"/>
        <v>16.006880104563809</v>
      </c>
      <c r="P2327" s="3">
        <f t="shared" si="679"/>
        <v>16.006880104563809</v>
      </c>
      <c r="Q2327" s="3">
        <f t="shared" si="680"/>
        <v>-67.260679248825525</v>
      </c>
      <c r="R2327">
        <f t="shared" si="681"/>
        <v>112.73932075117447</v>
      </c>
      <c r="S2327">
        <f t="shared" si="682"/>
        <v>5.7615302046823995</v>
      </c>
      <c r="T2327">
        <f t="shared" si="665"/>
        <v>16.006880104563809</v>
      </c>
    </row>
    <row r="2328" spans="1:20" x14ac:dyDescent="0.25">
      <c r="A2328">
        <f t="shared" si="666"/>
        <v>36338.324824261792</v>
      </c>
      <c r="B2328">
        <f t="shared" si="683"/>
        <v>5783.4240194601934</v>
      </c>
      <c r="C2328" t="str">
        <f t="shared" si="667"/>
        <v>2.43723921998347-5.80709371909717i</v>
      </c>
      <c r="D2328" t="str">
        <f t="shared" si="668"/>
        <v>3.47790524251608-2.77956141702236i</v>
      </c>
      <c r="E2328" t="str">
        <f t="shared" si="669"/>
        <v>162.911966789747+4.83803843907461i</v>
      </c>
      <c r="F2328" t="str">
        <f t="shared" si="670"/>
        <v>2.90987449822999-25.8351840555226i</v>
      </c>
      <c r="G2328" t="str">
        <f t="shared" si="671"/>
        <v>0.999987830661083-0.00348843673064365i</v>
      </c>
      <c r="H2328" t="str">
        <f t="shared" si="672"/>
        <v>657.961861412914+78.1920674881236i</v>
      </c>
      <c r="I2328" t="str">
        <f t="shared" si="673"/>
        <v>26.6398382562332-113.548303895896i</v>
      </c>
      <c r="K2328" t="str">
        <f t="shared" si="674"/>
        <v>0.0074933961549673-0.00437899301413786i</v>
      </c>
      <c r="L2328" t="str">
        <f t="shared" si="675"/>
        <v>0.00025-0.0813213805701847i</v>
      </c>
      <c r="M2328" t="str">
        <f t="shared" si="676"/>
        <v>0.0025-0.0215262477979901i</v>
      </c>
      <c r="N2328">
        <f t="shared" si="677"/>
        <v>112.76780952609998</v>
      </c>
      <c r="O2328">
        <f t="shared" si="678"/>
        <v>15.983797837471768</v>
      </c>
      <c r="P2328" s="3">
        <f t="shared" si="679"/>
        <v>15.983797837471768</v>
      </c>
      <c r="Q2328" s="3">
        <f t="shared" si="680"/>
        <v>-67.232190473900019</v>
      </c>
      <c r="R2328">
        <f t="shared" si="681"/>
        <v>112.76780952609998</v>
      </c>
      <c r="S2328">
        <f t="shared" si="682"/>
        <v>5.7834240194601936</v>
      </c>
      <c r="T2328">
        <f t="shared" si="665"/>
        <v>15.983797837471768</v>
      </c>
    </row>
    <row r="2329" spans="1:20" x14ac:dyDescent="0.25">
      <c r="A2329">
        <f t="shared" si="666"/>
        <v>36476.410458593986</v>
      </c>
      <c r="B2329">
        <f t="shared" si="683"/>
        <v>5805.4010307341423</v>
      </c>
      <c r="C2329" t="str">
        <f t="shared" si="667"/>
        <v>2.43364093640583-5.79048440200851i</v>
      </c>
      <c r="D2329" t="str">
        <f t="shared" si="668"/>
        <v>3.47790356929244-2.76924876634409i</v>
      </c>
      <c r="E2329" t="str">
        <f t="shared" si="669"/>
        <v>162.917630816248+4.85867182177967i</v>
      </c>
      <c r="F2329" t="str">
        <f t="shared" si="670"/>
        <v>2.90987422859319-25.7374590048157i</v>
      </c>
      <c r="G2329" t="str">
        <f t="shared" si="671"/>
        <v>0.999987737999519-0.00350169246574381i</v>
      </c>
      <c r="H2329" t="str">
        <f t="shared" si="672"/>
        <v>659.465616840679+77.8353628732139i</v>
      </c>
      <c r="I2329" t="str">
        <f t="shared" si="673"/>
        <v>26.5555696856109-113.382030395987i</v>
      </c>
      <c r="K2329" t="str">
        <f t="shared" si="674"/>
        <v>0.00747772724828278-0.00438431608597985i</v>
      </c>
      <c r="L2329" t="str">
        <f t="shared" si="675"/>
        <v>0.00025-0.0810135291593791i</v>
      </c>
      <c r="M2329" t="str">
        <f t="shared" si="676"/>
        <v>0.0025-0.0214447577186592i</v>
      </c>
      <c r="N2329">
        <f t="shared" si="677"/>
        <v>112.79617740903107</v>
      </c>
      <c r="O2329">
        <f t="shared" si="678"/>
        <v>15.960725230251274</v>
      </c>
      <c r="P2329" s="3">
        <f t="shared" si="679"/>
        <v>15.960725230251274</v>
      </c>
      <c r="Q2329" s="3">
        <f t="shared" si="680"/>
        <v>-67.203822590968926</v>
      </c>
      <c r="R2329">
        <f t="shared" si="681"/>
        <v>112.79617740903107</v>
      </c>
      <c r="S2329">
        <f t="shared" si="682"/>
        <v>5.8054010307341422</v>
      </c>
      <c r="T2329">
        <f t="shared" si="665"/>
        <v>15.960725230251274</v>
      </c>
    </row>
    <row r="2330" spans="1:20" x14ac:dyDescent="0.25">
      <c r="A2330">
        <f t="shared" si="666"/>
        <v>36615.020818336649</v>
      </c>
      <c r="B2330">
        <f t="shared" si="683"/>
        <v>5827.4615546509322</v>
      </c>
      <c r="C2330" t="str">
        <f t="shared" si="667"/>
        <v>2.43003447988805-5.77393234703413i</v>
      </c>
      <c r="D2330" t="str">
        <f t="shared" si="668"/>
        <v>3.47790188332976-2.75897595203572i</v>
      </c>
      <c r="E2330" t="str">
        <f t="shared" si="669"/>
        <v>162.923360294426+4.87939211491753i</v>
      </c>
      <c r="F2330" t="str">
        <f t="shared" si="670"/>
        <v>2.90987395690331-25.640104196083i</v>
      </c>
      <c r="G2330" t="str">
        <f t="shared" si="671"/>
        <v>0.999987644632405-0.00351499856892432i</v>
      </c>
      <c r="H2330" t="str">
        <f t="shared" si="672"/>
        <v>660.980672980862+77.4667959369986i</v>
      </c>
      <c r="I2330" t="str">
        <f t="shared" si="673"/>
        <v>26.4701307266229-113.217619316584i</v>
      </c>
      <c r="K2330" t="str">
        <f t="shared" si="674"/>
        <v>0.00746202094173889-0.0043895892844354i</v>
      </c>
      <c r="L2330" t="str">
        <f t="shared" si="675"/>
        <v>0.00025-0.0807068431553888i</v>
      </c>
      <c r="M2330" t="str">
        <f t="shared" si="676"/>
        <v>0.0025-0.0213635761293676i</v>
      </c>
      <c r="N2330">
        <f t="shared" si="677"/>
        <v>112.8244245375695</v>
      </c>
      <c r="O2330">
        <f t="shared" si="678"/>
        <v>15.937662101031094</v>
      </c>
      <c r="P2330" s="3">
        <f t="shared" si="679"/>
        <v>15.937662101031094</v>
      </c>
      <c r="Q2330" s="3">
        <f t="shared" si="680"/>
        <v>-67.175575462430501</v>
      </c>
      <c r="R2330">
        <f t="shared" si="681"/>
        <v>112.8244245375695</v>
      </c>
      <c r="S2330">
        <f t="shared" si="682"/>
        <v>5.8274615546509319</v>
      </c>
      <c r="T2330">
        <f t="shared" si="665"/>
        <v>15.937662101031094</v>
      </c>
    </row>
    <row r="2331" spans="1:20" x14ac:dyDescent="0.25">
      <c r="A2331">
        <f t="shared" si="666"/>
        <v>36754.157897446326</v>
      </c>
      <c r="B2331">
        <f t="shared" si="683"/>
        <v>5849.6059085586057</v>
      </c>
      <c r="C2331" t="str">
        <f t="shared" si="667"/>
        <v>2.42641992653709-5.75743722820798i</v>
      </c>
      <c r="D2331" t="str">
        <f t="shared" si="668"/>
        <v>3.47790018453108-2.74874282631704i</v>
      </c>
      <c r="E2331" t="str">
        <f t="shared" si="669"/>
        <v>162.929155874211+4.90019955671706i</v>
      </c>
      <c r="F2331" t="str">
        <f t="shared" si="670"/>
        <v>2.9098736831447-25.5431182288425i</v>
      </c>
      <c r="G2331" t="str">
        <f t="shared" si="671"/>
        <v>0.999987550554371-0.00352835523154137i</v>
      </c>
      <c r="H2331" t="str">
        <f t="shared" si="672"/>
        <v>662.507073756058+77.0861440439629i</v>
      </c>
      <c r="I2331" t="str">
        <f t="shared" si="673"/>
        <v>26.3835036960921-113.055065405117i</v>
      </c>
      <c r="K2331" t="str">
        <f t="shared" si="674"/>
        <v>0.00744627755454714-0.00439481228323569i</v>
      </c>
      <c r="L2331" t="str">
        <f t="shared" si="675"/>
        <v>0.00025-0.0804013181464324i</v>
      </c>
      <c r="M2331" t="str">
        <f t="shared" si="676"/>
        <v>0.0025-0.0212827018622909i</v>
      </c>
      <c r="N2331">
        <f t="shared" si="677"/>
        <v>112.85255106331608</v>
      </c>
      <c r="O2331">
        <f t="shared" si="678"/>
        <v>15.914608268106745</v>
      </c>
      <c r="P2331" s="3">
        <f t="shared" si="679"/>
        <v>15.914608268106745</v>
      </c>
      <c r="Q2331" s="3">
        <f t="shared" si="680"/>
        <v>-67.147448936683915</v>
      </c>
      <c r="R2331">
        <f t="shared" si="681"/>
        <v>112.85255106331608</v>
      </c>
      <c r="S2331">
        <f t="shared" si="682"/>
        <v>5.8496059085586056</v>
      </c>
      <c r="T2331">
        <f t="shared" si="665"/>
        <v>15.914608268106745</v>
      </c>
    </row>
    <row r="2332" spans="1:20" x14ac:dyDescent="0.25">
      <c r="A2332">
        <f t="shared" si="666"/>
        <v>36893.823697456624</v>
      </c>
      <c r="B2332">
        <f t="shared" si="683"/>
        <v>5871.8344110111284</v>
      </c>
      <c r="C2332" t="str">
        <f t="shared" si="667"/>
        <v>2.42279735326613-5.74099872112273i</v>
      </c>
      <c r="D2332" t="str">
        <f t="shared" si="668"/>
        <v>3.47789847279867-2.73854924197874i</v>
      </c>
      <c r="E2332" t="str">
        <f t="shared" si="669"/>
        <v>162.935018210507+4.92109438387939i</v>
      </c>
      <c r="F2332" t="str">
        <f t="shared" si="670"/>
        <v>2.90987340730164-25.4464997079186i</v>
      </c>
      <c r="G2332" t="str">
        <f t="shared" si="671"/>
        <v>0.999987455760004-0.00354176264567787i</v>
      </c>
      <c r="H2332" t="str">
        <f t="shared" si="672"/>
        <v>664.044861578919+76.6931807653638i</v>
      </c>
      <c r="I2332" t="str">
        <f t="shared" si="673"/>
        <v>26.2956706493467-112.894363244175i</v>
      </c>
      <c r="K2332" t="str">
        <f t="shared" si="674"/>
        <v>0.00743049740956236-0.00439998475839298i</v>
      </c>
      <c r="L2332" t="str">
        <f t="shared" si="675"/>
        <v>0.00025-0.0800969497374301i</v>
      </c>
      <c r="M2332" t="str">
        <f t="shared" si="676"/>
        <v>0.0025-0.0212021337540256i</v>
      </c>
      <c r="N2332">
        <f t="shared" si="677"/>
        <v>112.88055715187646</v>
      </c>
      <c r="O2332">
        <f t="shared" si="678"/>
        <v>15.891563549967698</v>
      </c>
      <c r="P2332" s="3">
        <f t="shared" si="679"/>
        <v>15.891563549967698</v>
      </c>
      <c r="Q2332" s="3">
        <f t="shared" si="680"/>
        <v>-67.119442848123541</v>
      </c>
      <c r="R2332">
        <f t="shared" si="681"/>
        <v>112.88055715187646</v>
      </c>
      <c r="S2332">
        <f t="shared" si="682"/>
        <v>5.871834411011128</v>
      </c>
      <c r="T2332">
        <f t="shared" si="665"/>
        <v>15.891563549967698</v>
      </c>
    </row>
    <row r="2333" spans="1:20" x14ac:dyDescent="0.25">
      <c r="A2333">
        <f t="shared" si="666"/>
        <v>37034.020227506961</v>
      </c>
      <c r="B2333">
        <f t="shared" si="683"/>
        <v>5894.1473817729711</v>
      </c>
      <c r="C2333" t="str">
        <f t="shared" si="667"/>
        <v>2.41916683778956-5.72461650293616i</v>
      </c>
      <c r="D2333" t="str">
        <f t="shared" si="668"/>
        <v>3.47789674803407-2.72839505238032i</v>
      </c>
      <c r="E2333" t="str">
        <f t="shared" si="669"/>
        <v>162.940947963194+4.94207683154845i</v>
      </c>
      <c r="F2333" t="str">
        <f t="shared" si="670"/>
        <v>2.90987312935823-25.350247243421i</v>
      </c>
      <c r="G2333" t="str">
        <f t="shared" si="671"/>
        <v>0.999987360243848-0.00355522100414611i</v>
      </c>
      <c r="H2333" t="str">
        <f t="shared" si="672"/>
        <v>665.594077277112+76.2876758257296i</v>
      </c>
      <c r="I2333" t="str">
        <f t="shared" si="673"/>
        <v>26.2066133774426-112.735507244806i</v>
      </c>
      <c r="K2333" t="str">
        <f t="shared" si="674"/>
        <v>0.00741468083326436-0.0044051063882481i</v>
      </c>
      <c r="L2333" t="str">
        <f t="shared" si="675"/>
        <v>0.00025-0.0797937335499399i</v>
      </c>
      <c r="M2333" t="str">
        <f t="shared" si="676"/>
        <v>0.0025-0.0211218706455724i</v>
      </c>
      <c r="N2333">
        <f t="shared" si="677"/>
        <v>112.90844298286737</v>
      </c>
      <c r="O2333">
        <f t="shared" si="678"/>
        <v>15.868527765322913</v>
      </c>
      <c r="P2333" s="3">
        <f t="shared" si="679"/>
        <v>15.868527765322913</v>
      </c>
      <c r="Q2333" s="3">
        <f t="shared" si="680"/>
        <v>-67.091557017132629</v>
      </c>
      <c r="R2333">
        <f t="shared" si="681"/>
        <v>112.90844298286737</v>
      </c>
      <c r="S2333">
        <f t="shared" si="682"/>
        <v>5.8941473817729708</v>
      </c>
      <c r="T2333">
        <f t="shared" si="665"/>
        <v>15.868527765322913</v>
      </c>
    </row>
    <row r="2334" spans="1:20" x14ac:dyDescent="0.25">
      <c r="A2334">
        <f t="shared" si="666"/>
        <v>37174.749504371488</v>
      </c>
      <c r="B2334">
        <f t="shared" si="683"/>
        <v>5916.5451418237089</v>
      </c>
      <c r="C2334" t="str">
        <f t="shared" si="667"/>
        <v>2.41552845861807-5.7082902523788i</v>
      </c>
      <c r="D2334" t="str">
        <f t="shared" si="668"/>
        <v>3.4778950101381-2.71828011144794i</v>
      </c>
      <c r="E2334" t="str">
        <f t="shared" si="669"/>
        <v>162.946945797165+4.96314713327677i</v>
      </c>
      <c r="F2334" t="str">
        <f t="shared" si="670"/>
        <v>2.9098728492985-25.2543594507256i</v>
      </c>
      <c r="G2334" t="str">
        <f t="shared" si="671"/>
        <v>0.999987264000409-0.00356873050049059i</v>
      </c>
      <c r="H2334" t="str">
        <f t="shared" si="672"/>
        <v>667.154760015761+75.8693950492471i</v>
      </c>
      <c r="I2334" t="str">
        <f t="shared" si="673"/>
        <v>26.1163134044219-112.578491639622i</v>
      </c>
      <c r="K2334" t="str">
        <f t="shared" si="674"/>
        <v>0.00739882815573882-0.0044101768535179i</v>
      </c>
      <c r="L2334" t="str">
        <f t="shared" si="675"/>
        <v>0.00025-0.0794916652220963i</v>
      </c>
      <c r="M2334" t="str">
        <f t="shared" si="676"/>
        <v>0.0025-0.0210419113823196i</v>
      </c>
      <c r="N2334">
        <f t="shared" si="677"/>
        <v>112.93620874991853</v>
      </c>
      <c r="O2334">
        <f t="shared" si="678"/>
        <v>15.845500733128191</v>
      </c>
      <c r="P2334" s="3">
        <f t="shared" si="679"/>
        <v>15.845500733128191</v>
      </c>
      <c r="Q2334" s="3">
        <f t="shared" si="680"/>
        <v>-67.063791250081465</v>
      </c>
      <c r="R2334">
        <f t="shared" si="681"/>
        <v>112.93620874991853</v>
      </c>
      <c r="S2334">
        <f t="shared" si="682"/>
        <v>5.9165451418237094</v>
      </c>
      <c r="T2334">
        <f t="shared" si="665"/>
        <v>15.845500733128191</v>
      </c>
    </row>
    <row r="2335" spans="1:20" x14ac:dyDescent="0.25">
      <c r="A2335">
        <f t="shared" si="666"/>
        <v>37316.013552488104</v>
      </c>
      <c r="B2335">
        <f t="shared" si="683"/>
        <v>5939.0280133626393</v>
      </c>
      <c r="C2335" t="str">
        <f t="shared" si="667"/>
        <v>2.41188229505305-5.69201964976035i</v>
      </c>
      <c r="D2335" t="str">
        <f t="shared" si="668"/>
        <v>3.47789325901078-2.70820427367235i</v>
      </c>
      <c r="E2335" t="str">
        <f t="shared" si="669"/>
        <v>162.953012382331+4.98430552099562i</v>
      </c>
      <c r="F2335" t="str">
        <f t="shared" si="670"/>
        <v>2.9098725671063-25.1588349504543i</v>
      </c>
      <c r="G2335" t="str">
        <f t="shared" si="671"/>
        <v>0.999987167024149-0.00358229132899079i</v>
      </c>
      <c r="H2335" t="str">
        <f t="shared" si="672"/>
        <v>668.726947217335+75.4381003060706i</v>
      </c>
      <c r="I2335" t="str">
        <f t="shared" si="673"/>
        <v>26.0247519846088-112.42331047571i</v>
      </c>
      <c r="K2335" t="str">
        <f t="shared" si="674"/>
        <v>0.0073829397106574-0.00441519583734252i</v>
      </c>
      <c r="L2335" t="str">
        <f t="shared" si="675"/>
        <v>0.00025-0.0791907404085436i</v>
      </c>
      <c r="M2335" t="str">
        <f t="shared" si="676"/>
        <v>0.0025-0.0209622548140263i</v>
      </c>
      <c r="N2335">
        <f t="shared" si="677"/>
        <v>112.963854660672</v>
      </c>
      <c r="O2335">
        <f t="shared" si="678"/>
        <v>15.822482272611715</v>
      </c>
      <c r="P2335" s="3">
        <f t="shared" si="679"/>
        <v>15.822482272611715</v>
      </c>
      <c r="Q2335" s="3">
        <f t="shared" si="680"/>
        <v>-67.036145339328002</v>
      </c>
      <c r="R2335">
        <f t="shared" si="681"/>
        <v>112.963854660672</v>
      </c>
      <c r="S2335">
        <f t="shared" si="682"/>
        <v>5.9390280133626394</v>
      </c>
      <c r="T2335">
        <f t="shared" si="665"/>
        <v>15.822482272611715</v>
      </c>
    </row>
    <row r="2336" spans="1:20" x14ac:dyDescent="0.25">
      <c r="A2336">
        <f t="shared" si="666"/>
        <v>37457.814403987562</v>
      </c>
      <c r="B2336">
        <f t="shared" si="683"/>
        <v>5961.5963198134177</v>
      </c>
      <c r="C2336" t="str">
        <f t="shared" si="667"/>
        <v>2.40822842718152-5.67580437697714i</v>
      </c>
      <c r="D2336" t="str">
        <f t="shared" si="668"/>
        <v>3.47789149455138-2.69816739410677i</v>
      </c>
      <c r="E2336" t="str">
        <f t="shared" si="669"/>
        <v>162.959148393655+5.00555222498073i</v>
      </c>
      <c r="F2336" t="str">
        <f t="shared" si="670"/>
        <v>2.90987228276543-25.0636723684547i</v>
      </c>
      <c r="G2336" t="str">
        <f t="shared" si="671"/>
        <v>0.999987069309488-0.0035959036846639i</v>
      </c>
      <c r="H2336" t="str">
        <f t="shared" si="672"/>
        <v>670.31067447887+74.9935494585925i</v>
      </c>
      <c r="I2336" t="str">
        <f t="shared" si="673"/>
        <v>25.931910099948-112.269957607333i</v>
      </c>
      <c r="K2336" t="str">
        <f t="shared" si="674"/>
        <v>0.00736701583525731-0.00442016302533246i</v>
      </c>
      <c r="L2336" t="str">
        <f t="shared" si="675"/>
        <v>0.00025-0.0788909547803782i</v>
      </c>
      <c r="M2336" t="str">
        <f t="shared" si="676"/>
        <v>0.0025-0.020882899794806i</v>
      </c>
      <c r="N2336">
        <f t="shared" si="677"/>
        <v>112.99138093678111</v>
      </c>
      <c r="O2336">
        <f t="shared" si="678"/>
        <v>15.799472203301434</v>
      </c>
      <c r="P2336" s="3">
        <f t="shared" si="679"/>
        <v>15.799472203301434</v>
      </c>
      <c r="Q2336" s="3">
        <f t="shared" si="680"/>
        <v>-67.008619063218887</v>
      </c>
      <c r="R2336">
        <f t="shared" si="681"/>
        <v>112.99138093678111</v>
      </c>
      <c r="S2336">
        <f t="shared" si="682"/>
        <v>5.9615963198134176</v>
      </c>
      <c r="T2336">
        <f t="shared" si="665"/>
        <v>15.799472203301434</v>
      </c>
    </row>
    <row r="2337" spans="1:20" x14ac:dyDescent="0.25">
      <c r="A2337">
        <f t="shared" si="666"/>
        <v>37600.154098722713</v>
      </c>
      <c r="B2337">
        <f t="shared" si="683"/>
        <v>5984.2503858287091</v>
      </c>
      <c r="C2337" t="str">
        <f t="shared" si="667"/>
        <v>2.40456693587039-5.65964411751877i</v>
      </c>
      <c r="D2337" t="str">
        <f t="shared" si="668"/>
        <v>3.47788971665846-2.68816932836484i</v>
      </c>
      <c r="E2337" t="str">
        <f t="shared" si="669"/>
        <v>162.965354511162+5.02688747382088i</v>
      </c>
      <c r="F2337" t="str">
        <f t="shared" si="670"/>
        <v>2.90987199625954-24.9688703357812i</v>
      </c>
      <c r="G2337" t="str">
        <f t="shared" si="671"/>
        <v>0.999986970850804-0.00360956776326769i</v>
      </c>
      <c r="H2337" t="str">
        <f t="shared" si="672"/>
        <v>671.905975486492+74.5354963077328i</v>
      </c>
      <c r="I2337" t="str">
        <f t="shared" si="673"/>
        <v>25.8377684573928-112.118426688438i</v>
      </c>
      <c r="K2337" t="str">
        <f t="shared" si="674"/>
        <v>0.00735105687031999-0.00442507810561559i</v>
      </c>
      <c r="L2337" t="str">
        <f t="shared" si="675"/>
        <v>0.00025-0.0785923040250828i</v>
      </c>
      <c r="M2337" t="str">
        <f t="shared" si="676"/>
        <v>0.0025-0.0208038451831102i</v>
      </c>
      <c r="N2337">
        <f t="shared" si="677"/>
        <v>113.01878781390589</v>
      </c>
      <c r="O2337">
        <f t="shared" si="678"/>
        <v>15.776470345051123</v>
      </c>
      <c r="P2337" s="3">
        <f t="shared" si="679"/>
        <v>15.776470345051123</v>
      </c>
      <c r="Q2337" s="3">
        <f t="shared" si="680"/>
        <v>-66.981212186094112</v>
      </c>
      <c r="R2337">
        <f t="shared" si="681"/>
        <v>113.01878781390589</v>
      </c>
      <c r="S2337">
        <f t="shared" si="682"/>
        <v>5.9842503858287088</v>
      </c>
      <c r="T2337">
        <f t="shared" si="665"/>
        <v>15.776470345051123</v>
      </c>
    </row>
    <row r="2338" spans="1:20" x14ac:dyDescent="0.25">
      <c r="A2338">
        <f t="shared" si="666"/>
        <v>37743.034684297862</v>
      </c>
      <c r="B2338">
        <f t="shared" si="683"/>
        <v>6006.9905372948588</v>
      </c>
      <c r="C2338" t="str">
        <f t="shared" si="667"/>
        <v>2.40089790276062-5.64353855647497i</v>
      </c>
      <c r="D2338" t="str">
        <f t="shared" si="668"/>
        <v>3.47788792522968-2.67820993261849i</v>
      </c>
      <c r="E2338" t="str">
        <f t="shared" si="669"/>
        <v>162.971631419963+5.04831149438475i</v>
      </c>
      <c r="F2338" t="str">
        <f t="shared" si="670"/>
        <v>2.9098717075721-24.8744274886742i</v>
      </c>
      <c r="G2338" t="str">
        <f t="shared" si="671"/>
        <v>0.999986871642431-0.0036232837613033i</v>
      </c>
      <c r="H2338" t="str">
        <f t="shared" si="672"/>
        <v>673.512881927137+74.063690539277i</v>
      </c>
      <c r="I2338" t="str">
        <f t="shared" si="673"/>
        <v>25.742307486342-111.968711164934i</v>
      </c>
      <c r="K2338" t="str">
        <f t="shared" si="674"/>
        <v>0.00733506316014923-0.00442994076888386i</v>
      </c>
      <c r="L2338" t="str">
        <f t="shared" si="675"/>
        <v>0.00025-0.0782947838464664i</v>
      </c>
      <c r="M2338" t="str">
        <f t="shared" si="676"/>
        <v>0.0025-0.0207250898417117i</v>
      </c>
      <c r="N2338">
        <f t="shared" si="677"/>
        <v>113.04607554170555</v>
      </c>
      <c r="O2338">
        <f t="shared" si="678"/>
        <v>15.753476518066858</v>
      </c>
      <c r="P2338" s="3">
        <f t="shared" si="679"/>
        <v>15.753476518066858</v>
      </c>
      <c r="Q2338" s="3">
        <f t="shared" si="680"/>
        <v>-66.953924458294452</v>
      </c>
      <c r="R2338">
        <f t="shared" si="681"/>
        <v>113.04607554170555</v>
      </c>
      <c r="S2338">
        <f t="shared" si="682"/>
        <v>6.0069905372948584</v>
      </c>
      <c r="T2338">
        <f t="shared" si="665"/>
        <v>15.753476518066858</v>
      </c>
    </row>
    <row r="2339" spans="1:20" x14ac:dyDescent="0.25">
      <c r="A2339">
        <f t="shared" si="666"/>
        <v>37886.458216098195</v>
      </c>
      <c r="B2339">
        <f t="shared" si="683"/>
        <v>6029.8171013365791</v>
      </c>
      <c r="C2339" t="str">
        <f t="shared" si="667"/>
        <v>2.39722141026158-5.62748738054285i</v>
      </c>
      <c r="D2339" t="str">
        <f t="shared" si="668"/>
        <v>3.47788612016205-2.66828906359594i</v>
      </c>
      <c r="E2339" t="str">
        <f t="shared" si="669"/>
        <v>162.97797981028+5.06982451178803i</v>
      </c>
      <c r="F2339" t="str">
        <f t="shared" si="670"/>
        <v>2.90987141668657-24.7803424685417i</v>
      </c>
      <c r="G2339" t="str">
        <f t="shared" si="671"/>
        <v>0.999986771678663-0.00363705187601804i</v>
      </c>
      <c r="H2339" t="str">
        <f t="shared" si="672"/>
        <v>675.131423397427+73.5778776703439i</v>
      </c>
      <c r="I2339" t="str">
        <f t="shared" si="673"/>
        <v>25.6455073361408-111.820804266778i</v>
      </c>
      <c r="K2339" t="str">
        <f t="shared" si="674"/>
        <v>0.00731903505254838-0.00443475070843998i</v>
      </c>
      <c r="L2339" t="str">
        <f t="shared" si="675"/>
        <v>0.00025-0.0779983899646011i</v>
      </c>
      <c r="M2339" t="str">
        <f t="shared" si="676"/>
        <v>0.0025-0.0206466326376885i</v>
      </c>
      <c r="N2339">
        <f t="shared" si="677"/>
        <v>113.0732443838303</v>
      </c>
      <c r="O2339">
        <f t="shared" si="678"/>
        <v>15.730490542934284</v>
      </c>
      <c r="P2339" s="3">
        <f t="shared" si="679"/>
        <v>15.730490542934284</v>
      </c>
      <c r="Q2339" s="3">
        <f t="shared" si="680"/>
        <v>-66.9267556161697</v>
      </c>
      <c r="R2339">
        <f t="shared" si="681"/>
        <v>113.0732443838303</v>
      </c>
      <c r="S2339">
        <f t="shared" si="682"/>
        <v>6.0298171013365787</v>
      </c>
      <c r="T2339">
        <f t="shared" si="665"/>
        <v>15.730490542934284</v>
      </c>
    </row>
    <row r="2340" spans="1:20" x14ac:dyDescent="0.25">
      <c r="A2340">
        <f t="shared" si="666"/>
        <v>38030.426757319365</v>
      </c>
      <c r="B2340">
        <f t="shared" si="683"/>
        <v>6052.7304063216579</v>
      </c>
      <c r="C2340" t="str">
        <f t="shared" si="667"/>
        <v>2.3935375415447-5.611490278033i</v>
      </c>
      <c r="D2340" t="str">
        <f t="shared" si="668"/>
        <v>3.47788430135172-2.65840657857957i</v>
      </c>
      <c r="E2340" t="str">
        <f t="shared" si="669"/>
        <v>162.984400377451+5.09142674936119i</v>
      </c>
      <c r="F2340" t="str">
        <f t="shared" si="670"/>
        <v>2.90987112358615-24.6866139219389i</v>
      </c>
      <c r="G2340" t="str">
        <f t="shared" si="671"/>
        <v>0.999986670953746-0.0036508723054082i</v>
      </c>
      <c r="H2340" t="str">
        <f t="shared" si="672"/>
        <v>676.761627309589+73.0777989960062i</v>
      </c>
      <c r="I2340" t="str">
        <f t="shared" si="673"/>
        <v>25.5473478736392-111.67469899982i</v>
      </c>
      <c r="K2340" t="str">
        <f t="shared" si="674"/>
        <v>0.00730297289879709-0.00443950762024376i</v>
      </c>
      <c r="L2340" t="str">
        <f t="shared" si="675"/>
        <v>0.00025-0.0777031181157608i</v>
      </c>
      <c r="M2340" t="str">
        <f t="shared" si="676"/>
        <v>0.0025-0.0205684724424073i</v>
      </c>
      <c r="N2340">
        <f t="shared" si="677"/>
        <v>113.10029461791028</v>
      </c>
      <c r="O2340">
        <f t="shared" si="678"/>
        <v>15.707512240644107</v>
      </c>
      <c r="P2340" s="3">
        <f t="shared" si="679"/>
        <v>15.707512240644107</v>
      </c>
      <c r="Q2340" s="3">
        <f t="shared" si="680"/>
        <v>-66.899705382089721</v>
      </c>
      <c r="R2340">
        <f t="shared" si="681"/>
        <v>113.10029461791028</v>
      </c>
      <c r="S2340">
        <f t="shared" si="682"/>
        <v>6.0527304063216576</v>
      </c>
      <c r="T2340">
        <f t="shared" si="665"/>
        <v>15.707512240644107</v>
      </c>
    </row>
    <row r="2341" spans="1:20" x14ac:dyDescent="0.25">
      <c r="A2341">
        <f t="shared" si="666"/>
        <v>38174.942378997177</v>
      </c>
      <c r="B2341">
        <f t="shared" si="683"/>
        <v>6075.73078186568</v>
      </c>
      <c r="C2341" t="str">
        <f t="shared" si="667"/>
        <v>2.38984638053756-5.59554693887704i</v>
      </c>
      <c r="D2341" t="str">
        <f t="shared" si="668"/>
        <v>3.4778824686941-2.64856233540391i</v>
      </c>
      <c r="E2341" t="str">
        <f t="shared" si="669"/>
        <v>162.990893821969+5.11311842861515i</v>
      </c>
      <c r="F2341" t="str">
        <f t="shared" si="670"/>
        <v>2.90987082825394-24.593240500549i</v>
      </c>
      <c r="G2341" t="str">
        <f t="shared" si="671"/>
        <v>0.999986569461886-0.00366474524822194i</v>
      </c>
      <c r="H2341" t="str">
        <f t="shared" si="672"/>
        <v>678.403518794363+72.5631915361298i</v>
      </c>
      <c r="I2341" t="str">
        <f t="shared" si="673"/>
        <v>25.4478086808211-111.530388137427i</v>
      </c>
      <c r="K2341" t="str">
        <f t="shared" si="674"/>
        <v>0.00728687705362721-0.00444421120295827i</v>
      </c>
      <c r="L2341" t="str">
        <f t="shared" si="675"/>
        <v>0.00025-0.0774089640523623i</v>
      </c>
      <c r="M2341" t="str">
        <f t="shared" si="676"/>
        <v>0.0025-0.0204906081315076i</v>
      </c>
      <c r="N2341">
        <f t="shared" si="677"/>
        <v>113.12722653554162</v>
      </c>
      <c r="O2341">
        <f t="shared" si="678"/>
        <v>15.684541432619898</v>
      </c>
      <c r="P2341" s="3">
        <f t="shared" si="679"/>
        <v>15.684541432619898</v>
      </c>
      <c r="Q2341" s="3">
        <f t="shared" si="680"/>
        <v>-66.872773464458376</v>
      </c>
      <c r="R2341">
        <f t="shared" si="681"/>
        <v>113.12722653554162</v>
      </c>
      <c r="S2341">
        <f t="shared" si="682"/>
        <v>6.0757307818656798</v>
      </c>
      <c r="T2341">
        <f t="shared" si="665"/>
        <v>15.684541432619898</v>
      </c>
    </row>
    <row r="2342" spans="1:20" x14ac:dyDescent="0.25">
      <c r="A2342">
        <f t="shared" si="666"/>
        <v>38320.00716003737</v>
      </c>
      <c r="B2342">
        <f t="shared" si="683"/>
        <v>6098.8185588367696</v>
      </c>
      <c r="C2342" t="str">
        <f t="shared" si="667"/>
        <v>2.38614801191717-5.57965705463391i</v>
      </c>
      <c r="D2342" t="str">
        <f t="shared" si="668"/>
        <v>3.47788062208379-2.63875619245358i</v>
      </c>
      <c r="E2342" t="str">
        <f t="shared" si="669"/>
        <v>162.99746084949+5.13489976920752i</v>
      </c>
      <c r="F2342" t="str">
        <f t="shared" si="670"/>
        <v>2.90987053067306-24.5002208611637i</v>
      </c>
      <c r="G2342" t="str">
        <f t="shared" si="671"/>
        <v>0.999986467197244-0.00367867090396213i</v>
      </c>
      <c r="H2342" t="str">
        <f t="shared" si="672"/>
        <v>680.057120600833+72.0337879825297i</v>
      </c>
      <c r="I2342" t="str">
        <f t="shared" si="673"/>
        <v>25.3468690525142-111.387864211884i</v>
      </c>
      <c r="K2342" t="str">
        <f t="shared" si="674"/>
        <v>0.00727074787519789-0.00444886115799598i</v>
      </c>
      <c r="L2342" t="str">
        <f t="shared" si="675"/>
        <v>0.00025-0.0771159235428993i</v>
      </c>
      <c r="M2342" t="str">
        <f t="shared" si="676"/>
        <v>0.0025-0.020413038584885i</v>
      </c>
      <c r="N2342">
        <f t="shared" si="677"/>
        <v>113.15404044226933</v>
      </c>
      <c r="O2342">
        <f t="shared" si="678"/>
        <v>15.661577940743976</v>
      </c>
      <c r="P2342" s="3">
        <f t="shared" si="679"/>
        <v>15.661577940743976</v>
      </c>
      <c r="Q2342" s="3">
        <f t="shared" si="680"/>
        <v>-66.845959557730666</v>
      </c>
      <c r="R2342">
        <f t="shared" si="681"/>
        <v>113.15404044226933</v>
      </c>
      <c r="S2342">
        <f t="shared" si="682"/>
        <v>6.0988185588367694</v>
      </c>
      <c r="T2342">
        <f t="shared" si="665"/>
        <v>15.661577940743976</v>
      </c>
    </row>
    <row r="2343" spans="1:20" x14ac:dyDescent="0.25">
      <c r="A2343">
        <f t="shared" si="666"/>
        <v>38465.62318724551</v>
      </c>
      <c r="B2343">
        <f t="shared" si="683"/>
        <v>6121.9940693603494</v>
      </c>
      <c r="C2343" t="str">
        <f t="shared" si="667"/>
        <v>2.38244252110365-5.56382031849637i</v>
      </c>
      <c r="D2343" t="str">
        <f t="shared" si="668"/>
        <v>3.47787876141454-2.62898800866126i</v>
      </c>
      <c r="E2343" t="str">
        <f t="shared" si="669"/>
        <v>163.004102170854+5.15677098891107i</v>
      </c>
      <c r="F2343" t="str">
        <f t="shared" si="670"/>
        <v>2.9098702308263-24.4075536656641i</v>
      </c>
      <c r="G2343" t="str">
        <f t="shared" si="671"/>
        <v>0.999986364153934-0.00369264947288918i</v>
      </c>
      <c r="H2343" t="str">
        <f t="shared" si="672"/>
        <v>681.72245299307+71.4893166464206i</v>
      </c>
      <c r="I2343" t="str">
        <f t="shared" si="673"/>
        <v>25.2445079941687-111.247119505554i</v>
      </c>
      <c r="K2343" t="str">
        <f t="shared" si="674"/>
        <v>0.00725458572507013-0.00445345718956414i</v>
      </c>
      <c r="L2343" t="str">
        <f t="shared" si="675"/>
        <v>0.00025-0.0768239923718857i</v>
      </c>
      <c r="M2343" t="str">
        <f t="shared" si="676"/>
        <v>0.0025-0.0203357626866757i</v>
      </c>
      <c r="N2343">
        <f t="shared" si="677"/>
        <v>113.18073665757163</v>
      </c>
      <c r="O2343">
        <f t="shared" si="678"/>
        <v>15.638621587383883</v>
      </c>
      <c r="P2343" s="3">
        <f t="shared" si="679"/>
        <v>15.638621587383883</v>
      </c>
      <c r="Q2343" s="3">
        <f t="shared" si="680"/>
        <v>-66.819263342428371</v>
      </c>
      <c r="R2343">
        <f t="shared" si="681"/>
        <v>113.18073665757163</v>
      </c>
      <c r="S2343">
        <f t="shared" si="682"/>
        <v>6.1219940693603494</v>
      </c>
      <c r="T2343">
        <f t="shared" si="665"/>
        <v>15.638621587383883</v>
      </c>
    </row>
    <row r="2344" spans="1:20" x14ac:dyDescent="0.25">
      <c r="A2344">
        <f t="shared" si="666"/>
        <v>38611.792555357046</v>
      </c>
      <c r="B2344">
        <f t="shared" si="683"/>
        <v>6145.2576468239185</v>
      </c>
      <c r="C2344" t="str">
        <f t="shared" si="667"/>
        <v>2.37872999425349-5.54803642529805i</v>
      </c>
      <c r="D2344" t="str">
        <f t="shared" si="668"/>
        <v>3.47787688657937-2.61925764350564i</v>
      </c>
      <c r="E2344" t="str">
        <f t="shared" si="669"/>
        <v>163.010818502106+5.17873230357749i</v>
      </c>
      <c r="F2344" t="str">
        <f t="shared" si="670"/>
        <v>2.90986992869646-24.3152375810014i</v>
      </c>
      <c r="G2344" t="str">
        <f t="shared" si="671"/>
        <v>0.999986260326029-0.00370668115602393i</v>
      </c>
      <c r="H2344" t="str">
        <f t="shared" si="672"/>
        <v>683.399533643517+70.9295014063546i</v>
      </c>
      <c r="I2344" t="str">
        <f t="shared" si="673"/>
        <v>25.1407042197395-111.108146041795i</v>
      </c>
      <c r="K2344" t="str">
        <f t="shared" si="674"/>
        <v>0.00723839096818068-0.0044579990047107i</v>
      </c>
      <c r="L2344" t="str">
        <f t="shared" si="675"/>
        <v>0.00025-0.0765331663397948i</v>
      </c>
      <c r="M2344" t="str">
        <f t="shared" si="676"/>
        <v>0.0025-0.0202587793252398i</v>
      </c>
      <c r="N2344">
        <f t="shared" si="677"/>
        <v>113.20731551483738</v>
      </c>
      <c r="O2344">
        <f t="shared" si="678"/>
        <v>15.615672195419549</v>
      </c>
      <c r="P2344" s="3">
        <f t="shared" si="679"/>
        <v>15.615672195419549</v>
      </c>
      <c r="Q2344" s="3">
        <f t="shared" si="680"/>
        <v>-66.792684485162624</v>
      </c>
      <c r="R2344">
        <f t="shared" si="681"/>
        <v>113.20731551483738</v>
      </c>
      <c r="S2344">
        <f t="shared" si="682"/>
        <v>6.1452576468239188</v>
      </c>
      <c r="T2344">
        <f t="shared" si="665"/>
        <v>15.615672195419549</v>
      </c>
    </row>
    <row r="2345" spans="1:20" x14ac:dyDescent="0.25">
      <c r="A2345">
        <f t="shared" si="666"/>
        <v>38758.517367067405</v>
      </c>
      <c r="B2345">
        <f t="shared" si="683"/>
        <v>6168.6096258818498</v>
      </c>
      <c r="C2345" t="str">
        <f t="shared" si="667"/>
        <v>2.37501051825262-5.53230507151958i</v>
      </c>
      <c r="D2345" t="str">
        <f t="shared" si="668"/>
        <v>3.4778749974704-2.60956495700944i</v>
      </c>
      <c r="E2345" t="str">
        <f t="shared" si="669"/>
        <v>163.017610564517+5.20078392710534i</v>
      </c>
      <c r="F2345" t="str">
        <f t="shared" si="670"/>
        <v>2.90986962426612-24.2232712791774i</v>
      </c>
      <c r="G2345" t="str">
        <f t="shared" si="671"/>
        <v>0.999986155707554-0.00372076615515055i</v>
      </c>
      <c r="H2345" t="str">
        <f t="shared" si="672"/>
        <v>685.088377523078+70.3540616565803i</v>
      </c>
      <c r="I2345" t="str">
        <f t="shared" si="673"/>
        <v>25.0354361496487-110.970935575641i</v>
      </c>
      <c r="K2345" t="str">
        <f t="shared" si="674"/>
        <v>0.00722216397281488-0.00446248631336907i</v>
      </c>
      <c r="L2345" t="str">
        <f t="shared" si="675"/>
        <v>0.00025-0.0762434412629953i</v>
      </c>
      <c r="M2345" t="str">
        <f t="shared" si="676"/>
        <v>0.0025-0.0201820873931458i</v>
      </c>
      <c r="N2345">
        <f t="shared" si="677"/>
        <v>113.23377736134434</v>
      </c>
      <c r="O2345">
        <f t="shared" si="678"/>
        <v>15.592729588269268</v>
      </c>
      <c r="P2345" s="3">
        <f t="shared" si="679"/>
        <v>15.592729588269268</v>
      </c>
      <c r="Q2345" s="3">
        <f t="shared" si="680"/>
        <v>-66.766222638655663</v>
      </c>
      <c r="R2345">
        <f t="shared" si="681"/>
        <v>113.23377736134434</v>
      </c>
      <c r="S2345">
        <f t="shared" si="682"/>
        <v>6.1686096258818495</v>
      </c>
      <c r="T2345">
        <f t="shared" si="665"/>
        <v>15.592729588269268</v>
      </c>
    </row>
    <row r="2346" spans="1:20" x14ac:dyDescent="0.25">
      <c r="A2346">
        <f t="shared" si="666"/>
        <v>38905.79973306226</v>
      </c>
      <c r="B2346">
        <f t="shared" si="683"/>
        <v>6192.0503424602011</v>
      </c>
      <c r="C2346" t="str">
        <f t="shared" si="667"/>
        <v>2.37128418070955-5.51662595529542i</v>
      </c>
      <c r="D2346" t="str">
        <f t="shared" si="668"/>
        <v>3.47787309397901-2.59990980973733i</v>
      </c>
      <c r="E2346" t="str">
        <f t="shared" si="669"/>
        <v>163.024479084604+5.2229260714041i</v>
      </c>
      <c r="F2346" t="str">
        <f t="shared" si="670"/>
        <v>2.90986931751777-24.1316534372259i</v>
      </c>
      <c r="G2346" t="str">
        <f t="shared" si="671"/>
        <v>0.999986050292491-0.00373490467281942i</v>
      </c>
      <c r="H2346" t="str">
        <f t="shared" si="672"/>
        <v>686.788996787745+69.7627122560262i</v>
      </c>
      <c r="I2346" t="str">
        <f t="shared" si="673"/>
        <v>24.9286819088619-110.83547958422i</v>
      </c>
      <c r="K2346" t="str">
        <f t="shared" si="674"/>
        <v>0.00720590511057926-0.00446691882840341i</v>
      </c>
      <c r="L2346" t="str">
        <f t="shared" si="675"/>
        <v>0.00025-0.075954812973695i</v>
      </c>
      <c r="M2346" t="str">
        <f t="shared" si="676"/>
        <v>0.0025-0.0201056857871546i</v>
      </c>
      <c r="N2346">
        <f t="shared" si="677"/>
        <v>113.2601225582341</v>
      </c>
      <c r="O2346">
        <f t="shared" si="678"/>
        <v>15.569793589916781</v>
      </c>
      <c r="P2346" s="3">
        <f t="shared" si="679"/>
        <v>15.569793589916781</v>
      </c>
      <c r="Q2346" s="3">
        <f t="shared" si="680"/>
        <v>-66.739877441765898</v>
      </c>
      <c r="R2346">
        <f t="shared" si="681"/>
        <v>113.2601225582341</v>
      </c>
      <c r="S2346">
        <f t="shared" si="682"/>
        <v>6.1920503424602007</v>
      </c>
      <c r="T2346">
        <f t="shared" si="665"/>
        <v>15.569793589916781</v>
      </c>
    </row>
    <row r="2347" spans="1:20" x14ac:dyDescent="0.25">
      <c r="A2347">
        <f t="shared" si="666"/>
        <v>39053.6417720479</v>
      </c>
      <c r="B2347">
        <f t="shared" si="683"/>
        <v>6215.5801337615503</v>
      </c>
      <c r="C2347" t="str">
        <f t="shared" si="667"/>
        <v>2.36755106994806-5.50099877642023i</v>
      </c>
      <c r="D2347" t="str">
        <f t="shared" si="668"/>
        <v>3.47787117599572-2.590292062794i</v>
      </c>
      <c r="E2347" t="str">
        <f t="shared" si="669"/>
        <v>163.031424794147+5.24515894636114i</v>
      </c>
      <c r="F2347" t="str">
        <f t="shared" si="670"/>
        <v>2.90986900843381-24.0403827371932i</v>
      </c>
      <c r="G2347" t="str">
        <f t="shared" si="671"/>
        <v>0.999985944074773-0.00374909691235001i</v>
      </c>
      <c r="H2347" t="str">
        <f t="shared" si="672"/>
        <v>688.501400661747+69.1551634779131i</v>
      </c>
      <c r="I2347" t="str">
        <f t="shared" si="673"/>
        <v>24.8204193250692-110.701769256926i</v>
      </c>
      <c r="K2347" t="str">
        <f t="shared" si="674"/>
        <v>0.00718961475637323-0.00447129626565329i</v>
      </c>
      <c r="L2347" t="str">
        <f t="shared" si="675"/>
        <v>0.00025-0.0756672773198797i</v>
      </c>
      <c r="M2347" t="str">
        <f t="shared" si="676"/>
        <v>0.0025-0.0200295734082035i</v>
      </c>
      <c r="N2347">
        <f t="shared" si="677"/>
        <v>113.28635148048373</v>
      </c>
      <c r="O2347">
        <f t="shared" si="678"/>
        <v>15.546864024937641</v>
      </c>
      <c r="P2347" s="3">
        <f t="shared" si="679"/>
        <v>15.546864024937641</v>
      </c>
      <c r="Q2347" s="3">
        <f t="shared" si="680"/>
        <v>-66.713648519516269</v>
      </c>
      <c r="R2347">
        <f t="shared" si="681"/>
        <v>113.28635148048373</v>
      </c>
      <c r="S2347">
        <f t="shared" si="682"/>
        <v>6.2155801337615504</v>
      </c>
      <c r="T2347">
        <f t="shared" si="665"/>
        <v>15.546864024937641</v>
      </c>
    </row>
    <row r="2348" spans="1:20" x14ac:dyDescent="0.25">
      <c r="A2348">
        <f t="shared" si="666"/>
        <v>39202.045610781686</v>
      </c>
      <c r="B2348">
        <f t="shared" si="683"/>
        <v>6239.1993382698447</v>
      </c>
      <c r="C2348" t="str">
        <f t="shared" si="667"/>
        <v>2.36381127499984-5.48542323635487i</v>
      </c>
      <c r="D2348" t="str">
        <f t="shared" si="668"/>
        <v>3.47786924341018-2.5807115778221i</v>
      </c>
      <c r="E2348" t="str">
        <f t="shared" si="669"/>
        <v>163.03844843021+5.26748275980709i</v>
      </c>
      <c r="F2348" t="str">
        <f t="shared" si="670"/>
        <v>2.90986869699637-23.9494578661195i</v>
      </c>
      <c r="G2348" t="str">
        <f t="shared" si="671"/>
        <v>0.999985837048289-0.00376334307783386i</v>
      </c>
      <c r="H2348" t="str">
        <f t="shared" si="672"/>
        <v>690.225595317152+68.5311209600672i</v>
      </c>
      <c r="I2348" t="str">
        <f t="shared" si="673"/>
        <v>24.7106259269798-110.569795485332i</v>
      </c>
      <c r="K2348" t="str">
        <f t="shared" si="674"/>
        <v>0.00717329328835981-0.00447561834397775i</v>
      </c>
      <c r="L2348" t="str">
        <f t="shared" si="675"/>
        <v>0.00025-0.0753808301652518i</v>
      </c>
      <c r="M2348" t="str">
        <f t="shared" si="676"/>
        <v>0.0025-0.0199537491613902i</v>
      </c>
      <c r="N2348">
        <f t="shared" si="677"/>
        <v>113.31246451687721</v>
      </c>
      <c r="O2348">
        <f t="shared" si="678"/>
        <v>15.523940718525232</v>
      </c>
      <c r="P2348" s="3">
        <f t="shared" si="679"/>
        <v>15.523940718525232</v>
      </c>
      <c r="Q2348" s="3">
        <f t="shared" si="680"/>
        <v>-66.687535483122787</v>
      </c>
      <c r="R2348">
        <f t="shared" si="681"/>
        <v>113.31246451687721</v>
      </c>
      <c r="S2348">
        <f t="shared" si="682"/>
        <v>6.2391993382698443</v>
      </c>
      <c r="T2348">
        <f t="shared" ref="T2348:T2411" si="684">P2348</f>
        <v>15.523940718525232</v>
      </c>
    </row>
    <row r="2349" spans="1:20" x14ac:dyDescent="0.25">
      <c r="A2349">
        <f t="shared" ref="A2349:A2412" si="685">2*PI()*B2349</f>
        <v>39351.013384102655</v>
      </c>
      <c r="B2349">
        <f t="shared" si="683"/>
        <v>6262.90829575527</v>
      </c>
      <c r="C2349" t="str">
        <f t="shared" ref="C2349:C2412" si="686">IMPRODUCT(D2349,E2349,$C$40,,K2349,$C$41)</f>
        <v>2.3600648855972-5.46989903823326i</v>
      </c>
      <c r="D2349" t="str">
        <f t="shared" ref="D2349:D2412" si="687">IMDIV(IMPRODUCT($C$37,$C$38,COMPLEX(1,A2349/$C$38)),IMSUM(-1*A2349*A2349/$C$39,COMPLEX(0,1*A2349)))</f>
        <v>3.47786729611125-2.57116821700029i</v>
      </c>
      <c r="E2349" t="str">
        <f t="shared" ref="E2349:E2412" si="688">IMDIV(IMPRODUCT(IMSUM(F2349,G2349),$C$29,H2349),IMSUM(1,I2349))</f>
        <v>163.045550735162+5.28989771748007i</v>
      </c>
      <c r="F2349" t="str">
        <f t="shared" ref="F2349:F2412" si="689">IMDIV(IMPRODUCT($C$14,$C$15,COMPLEX(1,A2349/$C$15)),IMSUM(-1*A2349*A2349/$C$16,COMPLEX(0,A2349)))</f>
        <v>2.90986838318759-23.8588775160197i</v>
      </c>
      <c r="G2349" t="str">
        <f t="shared" ref="G2349:G2412" si="690">IMDIV(1,COMPLEX(1,A2349*$C$9*$C$10))</f>
        <v>0.999985729206882-0.00377764337413744i</v>
      </c>
      <c r="H2349" t="str">
        <f t="shared" ref="H2349:H2412" si="691">IMDIV($C$3,IMSUM(K2349,COMPLEX(0,$C$28*A2349)))</f>
        <v>691.961583749735+67.8902856561111i</v>
      </c>
      <c r="I2349" t="str">
        <f t="shared" ref="I2349:I2412" si="692">IMPRODUCT(F2349,$C$29,H2349,$C$31)</f>
        <v>24.599278942752-110.43954885283i</v>
      </c>
      <c r="K2349" t="str">
        <f t="shared" ref="K2349:K2412" si="693">IF($C$26&lt;=0,IMDIV(1,IMSUM(IMDIV(1,L2349),1/$C$18)),IMDIV(1,IMSUM(IMDIV(1,L2349),1/$C$18,IMDIV(1,M2349))))</f>
        <v>0.00715694108793628-0.00447988478529972i</v>
      </c>
      <c r="L2349" t="str">
        <f t="shared" ref="L2349:L2412" si="694">IMSUM($C$21/$C$22,IMDIV(1,COMPLEX(0,$C$20*$C$22*A2349)))</f>
        <v>0.00025-0.0750954673891731i</v>
      </c>
      <c r="M2349" t="str">
        <f t="shared" ref="M2349:M2412" si="695">IMSUM($C$25/$C$26,IMDIV(1,COMPLEX(0,$C$24*$C$26*A2349)))</f>
        <v>0.0025-0.0198782119559575i</v>
      </c>
      <c r="N2349">
        <f t="shared" ref="N2349:N2412" si="696">ABS(R2349)</f>
        <v>113.33846206997288</v>
      </c>
      <c r="O2349">
        <f t="shared" ref="O2349:O2412" si="697">ABS(P2349)</f>
        <v>15.501023496518062</v>
      </c>
      <c r="P2349" s="3">
        <f t="shared" ref="P2349:P2412" si="698">20*LOG10(IMABS(C2349))</f>
        <v>15.501023496518062</v>
      </c>
      <c r="Q2349" s="3">
        <f t="shared" ref="Q2349:Q2412" si="699">IMARGUMENT(C2349)*180/PI()</f>
        <v>-66.661537930027123</v>
      </c>
      <c r="R2349">
        <f t="shared" ref="R2349:R2412" si="700">IF(Q2349&lt;0,Q2349+180,Q2349-180)</f>
        <v>113.33846206997288</v>
      </c>
      <c r="S2349">
        <f t="shared" ref="S2349:S2412" si="701">B2349/1000</f>
        <v>6.2629082957552704</v>
      </c>
      <c r="T2349">
        <f t="shared" si="684"/>
        <v>15.501023496518062</v>
      </c>
    </row>
    <row r="2350" spans="1:20" x14ac:dyDescent="0.25">
      <c r="A2350">
        <f t="shared" si="685"/>
        <v>39500.547234962243</v>
      </c>
      <c r="B2350">
        <f t="shared" ref="B2350:B2413" si="702">B2349*(1+B$42)</f>
        <v>6286.7073472791399</v>
      </c>
      <c r="C2350" t="str">
        <f t="shared" si="686"/>
        <v>2.35631199216537-5.45442588686806i</v>
      </c>
      <c r="D2350" t="str">
        <f t="shared" si="687"/>
        <v>3.47786533398697-2.56166184304123i</v>
      </c>
      <c r="E2350" t="str">
        <f t="shared" si="688"/>
        <v>163.052732456691+5.3124040229925i</v>
      </c>
      <c r="F2350" t="str">
        <f t="shared" si="689"/>
        <v>2.90986806698939-23.768640383865i</v>
      </c>
      <c r="G2350" t="str">
        <f t="shared" si="690"/>
        <v>0.999985620544347-0.00379199800690512i</v>
      </c>
      <c r="H2350" t="str">
        <f t="shared" si="691"/>
        <v>693.709365651154+67.2323537875169i</v>
      </c>
      <c r="I2350" t="str">
        <f t="shared" si="692"/>
        <v>24.4863552985477-110.311019624011i</v>
      </c>
      <c r="K2350" t="str">
        <f t="shared" si="693"/>
        <v>0.00714055853970356-0.00448409531464945i</v>
      </c>
      <c r="L2350" t="str">
        <f t="shared" si="694"/>
        <v>0.00025-0.0748111848866039i</v>
      </c>
      <c r="M2350" t="str">
        <f t="shared" si="695"/>
        <v>0.0025-0.0198029607052775i</v>
      </c>
      <c r="N2350">
        <f t="shared" si="696"/>
        <v>113.36434455607076</v>
      </c>
      <c r="O2350">
        <f t="shared" si="697"/>
        <v>15.478112185425452</v>
      </c>
      <c r="P2350" s="3">
        <f t="shared" si="698"/>
        <v>15.478112185425452</v>
      </c>
      <c r="Q2350" s="3">
        <f t="shared" si="699"/>
        <v>-66.635655443929238</v>
      </c>
      <c r="R2350">
        <f t="shared" si="700"/>
        <v>113.36434455607076</v>
      </c>
      <c r="S2350">
        <f t="shared" si="701"/>
        <v>6.2867073472791395</v>
      </c>
      <c r="T2350">
        <f t="shared" si="684"/>
        <v>15.478112185425452</v>
      </c>
    </row>
    <row r="2351" spans="1:20" x14ac:dyDescent="0.25">
      <c r="A2351">
        <f t="shared" si="685"/>
        <v>39650.649314455099</v>
      </c>
      <c r="B2351">
        <f t="shared" si="702"/>
        <v>6310.5968351988004</v>
      </c>
      <c r="C2351" t="str">
        <f t="shared" si="686"/>
        <v>2.35255268581446-5.43900348875723i</v>
      </c>
      <c r="D2351" t="str">
        <f t="shared" si="687"/>
        <v>3.47786335692442-2.55219231918962i</v>
      </c>
      <c r="E2351" t="str">
        <f t="shared" si="688"/>
        <v>163.059994347831+5.33500187779427i</v>
      </c>
      <c r="F2351" t="str">
        <f t="shared" si="689"/>
        <v>2.90986774838361-23.6787451715636i</v>
      </c>
      <c r="G2351" t="str">
        <f t="shared" si="690"/>
        <v>0.999985511054431-0.00380640718256212i</v>
      </c>
      <c r="H2351" t="str">
        <f t="shared" si="691"/>
        <v>695.46893727726+66.5570167967376i</v>
      </c>
      <c r="I2351" t="str">
        <f t="shared" si="692"/>
        <v>24.3718316172415-110.184197733757i</v>
      </c>
      <c r="K2351" t="str">
        <f t="shared" si="693"/>
        <v>0.0071241460314352-0.00448824966020828i</v>
      </c>
      <c r="L2351" t="str">
        <f t="shared" si="694"/>
        <v>0.00025-0.0745279785680452i</v>
      </c>
      <c r="M2351" t="str">
        <f t="shared" si="695"/>
        <v>0.0025-0.0197279943268355i</v>
      </c>
      <c r="N2351">
        <f t="shared" si="696"/>
        <v>113.39011240517225</v>
      </c>
      <c r="O2351">
        <f t="shared" si="697"/>
        <v>15.455206612454296</v>
      </c>
      <c r="P2351" s="3">
        <f t="shared" si="698"/>
        <v>15.455206612454296</v>
      </c>
      <c r="Q2351" s="3">
        <f t="shared" si="699"/>
        <v>-66.609887594827754</v>
      </c>
      <c r="R2351">
        <f t="shared" si="700"/>
        <v>113.39011240517225</v>
      </c>
      <c r="S2351">
        <f t="shared" si="701"/>
        <v>6.3105968351988002</v>
      </c>
      <c r="T2351">
        <f t="shared" si="684"/>
        <v>15.455206612454296</v>
      </c>
    </row>
    <row r="2352" spans="1:20" x14ac:dyDescent="0.25">
      <c r="A2352">
        <f t="shared" si="685"/>
        <v>39801.321781850034</v>
      </c>
      <c r="B2352">
        <f t="shared" si="702"/>
        <v>6334.5771031725562</v>
      </c>
      <c r="C2352" t="str">
        <f t="shared" si="686"/>
        <v>2.34878705833202-5.42363155208985i</v>
      </c>
      <c r="D2352" t="str">
        <f t="shared" si="687"/>
        <v>3.47786136480993-2.54275950922022i</v>
      </c>
      <c r="E2352" t="str">
        <f t="shared" si="688"/>
        <v>163.067337166978+5.35769148113859i</v>
      </c>
      <c r="F2352" t="str">
        <f t="shared" si="689"/>
        <v>2.90986742735189-23.5891905859426i</v>
      </c>
      <c r="G2352" t="str">
        <f t="shared" si="690"/>
        <v>0.999985400730835-0.00382087110831746i</v>
      </c>
      <c r="H2352" t="str">
        <f t="shared" si="691"/>
        <v>697.240291312501+65.8639613013636i</v>
      </c>
      <c r="I2352" t="str">
        <f t="shared" si="692"/>
        <v>24.2556842172681-110.059072776072i</v>
      </c>
      <c r="K2352" t="str">
        <f t="shared" si="693"/>
        <v>0.00710770395404559-0.00449234755335118i</v>
      </c>
      <c r="L2352" t="str">
        <f t="shared" si="694"/>
        <v>0.00025-0.0742458443594789i</v>
      </c>
      <c r="M2352" t="str">
        <f t="shared" si="695"/>
        <v>0.0025-0.0196533117422151i</v>
      </c>
      <c r="N2352">
        <f t="shared" si="696"/>
        <v>113.41576606094651</v>
      </c>
      <c r="O2352">
        <f t="shared" si="697"/>
        <v>15.43230660553534</v>
      </c>
      <c r="P2352" s="3">
        <f t="shared" si="698"/>
        <v>15.43230660553534</v>
      </c>
      <c r="Q2352" s="3">
        <f t="shared" si="699"/>
        <v>-66.58423393905349</v>
      </c>
      <c r="R2352">
        <f t="shared" si="700"/>
        <v>113.41576606094651</v>
      </c>
      <c r="S2352">
        <f t="shared" si="701"/>
        <v>6.3345771031725562</v>
      </c>
      <c r="T2352">
        <f t="shared" si="684"/>
        <v>15.43230660553534</v>
      </c>
    </row>
    <row r="2353" spans="1:20" x14ac:dyDescent="0.25">
      <c r="A2353">
        <f t="shared" si="685"/>
        <v>39952.566804621063</v>
      </c>
      <c r="B2353">
        <f t="shared" si="702"/>
        <v>6358.648496164612</v>
      </c>
      <c r="C2353" t="str">
        <f t="shared" si="686"/>
        <v>2.3450152021745-5.40830978675228i</v>
      </c>
      <c r="D2353" t="str">
        <f t="shared" si="687"/>
        <v>3.47785935752891-2.53336327743591i</v>
      </c>
      <c r="E2353" t="str">
        <f t="shared" si="688"/>
        <v>163.074761677907+5.38047303004636i</v>
      </c>
      <c r="F2353" t="str">
        <f t="shared" si="689"/>
        <v>2.90986710387578-23.4999753387289i</v>
      </c>
      <c r="G2353" t="str">
        <f t="shared" si="690"/>
        <v>0.999985289567211-0.00383538999216694i</v>
      </c>
      <c r="H2353" t="str">
        <f t="shared" si="691"/>
        <v>699.023416730285+65.1528690496259i</v>
      </c>
      <c r="I2353" t="str">
        <f t="shared" si="692"/>
        <v>24.1378891116501-109.935633992611i</v>
      </c>
      <c r="K2353" t="str">
        <f t="shared" si="693"/>
        <v>0.00709123270155765-0.00449638872869008i</v>
      </c>
      <c r="L2353" t="str">
        <f t="shared" si="694"/>
        <v>0.00025-0.0739647782023102i</v>
      </c>
      <c r="M2353" t="str">
        <f t="shared" si="695"/>
        <v>0.0025-0.0195789118770821i</v>
      </c>
      <c r="N2353">
        <f t="shared" si="696"/>
        <v>113.4413059806849</v>
      </c>
      <c r="O2353">
        <f t="shared" si="697"/>
        <v>15.409411993349419</v>
      </c>
      <c r="P2353" s="3">
        <f t="shared" si="698"/>
        <v>15.409411993349419</v>
      </c>
      <c r="Q2353" s="3">
        <f t="shared" si="699"/>
        <v>-66.558694019315098</v>
      </c>
      <c r="R2353">
        <f t="shared" si="700"/>
        <v>113.4413059806849</v>
      </c>
      <c r="S2353">
        <f t="shared" si="701"/>
        <v>6.3586484961646121</v>
      </c>
      <c r="T2353">
        <f t="shared" si="684"/>
        <v>15.409411993349419</v>
      </c>
    </row>
    <row r="2354" spans="1:20" x14ac:dyDescent="0.25">
      <c r="A2354">
        <f t="shared" si="685"/>
        <v>40104.386558478625</v>
      </c>
      <c r="B2354">
        <f t="shared" si="702"/>
        <v>6382.8113604500377</v>
      </c>
      <c r="C2354" t="str">
        <f t="shared" si="686"/>
        <v>2.34123721045925-5.39303790433394i</v>
      </c>
      <c r="D2354" t="str">
        <f t="shared" si="687"/>
        <v>3.47785733496591-2.52400348866572i</v>
      </c>
      <c r="E2354" t="str">
        <f t="shared" si="688"/>
        <v>163.082268649795+5.40334671926975i</v>
      </c>
      <c r="F2354" t="str">
        <f t="shared" si="689"/>
        <v>2.90986677793659-23.4110981465311i</v>
      </c>
      <c r="G2354" t="str">
        <f t="shared" si="690"/>
        <v>0.999985177557164-0.00384996404289613i</v>
      </c>
      <c r="H2354" t="str">
        <f t="shared" si="691"/>
        <v>700.818298649294+64.4234168771313i</v>
      </c>
      <c r="I2354" t="str">
        <f t="shared" si="692"/>
        <v>24.0184220071826-109.813870260931i</v>
      </c>
      <c r="K2354" t="str">
        <f t="shared" si="693"/>
        <v>0.00707473267106958-0.00450037292411567i</v>
      </c>
      <c r="L2354" t="str">
        <f t="shared" si="694"/>
        <v>0.00025-0.0736847760533076i</v>
      </c>
      <c r="M2354" t="str">
        <f t="shared" si="695"/>
        <v>0.0025-0.0195047936611697i</v>
      </c>
      <c r="N2354">
        <f t="shared" si="696"/>
        <v>113.46673263526012</v>
      </c>
      <c r="O2354">
        <f t="shared" si="697"/>
        <v>15.38652260535363</v>
      </c>
      <c r="P2354" s="3">
        <f t="shared" si="698"/>
        <v>15.38652260535363</v>
      </c>
      <c r="Q2354" s="3">
        <f t="shared" si="699"/>
        <v>-66.533267364739885</v>
      </c>
      <c r="R2354">
        <f t="shared" si="700"/>
        <v>113.46673263526012</v>
      </c>
      <c r="S2354">
        <f t="shared" si="701"/>
        <v>6.3828113604500381</v>
      </c>
      <c r="T2354">
        <f t="shared" si="684"/>
        <v>15.38652260535363</v>
      </c>
    </row>
    <row r="2355" spans="1:20" x14ac:dyDescent="0.25">
      <c r="A2355">
        <f t="shared" si="685"/>
        <v>40256.78322740084</v>
      </c>
      <c r="B2355">
        <f t="shared" si="702"/>
        <v>6407.0660436197477</v>
      </c>
      <c r="C2355" t="str">
        <f t="shared" si="686"/>
        <v>2.33745317695616-5.37781561813313i</v>
      </c>
      <c r="D2355" t="str">
        <f t="shared" si="687"/>
        <v>3.47785529700462-2.51468000826288i</v>
      </c>
      <c r="E2355" t="str">
        <f t="shared" si="688"/>
        <v>163.089858857239+5.42631274125815i</v>
      </c>
      <c r="F2355" t="str">
        <f t="shared" si="689"/>
        <v>2.90986644951568-23.3225577308208i</v>
      </c>
      <c r="G2355" t="str">
        <f t="shared" si="690"/>
        <v>0.999985064694248-0.00386459347008333i</v>
      </c>
      <c r="H2355" t="str">
        <f t="shared" si="691"/>
        <v>702.624918185577+63.6752766651289i</v>
      </c>
      <c r="I2355" t="str">
        <f t="shared" si="692"/>
        <v>23.8972583038124-109.693770082446i</v>
      </c>
      <c r="K2355" t="str">
        <f t="shared" si="693"/>
        <v>0.00705820426272111-0.00450429988083955i</v>
      </c>
      <c r="L2355" t="str">
        <f t="shared" si="694"/>
        <v>0.00025-0.0734058338845468i</v>
      </c>
      <c r="M2355" t="str">
        <f t="shared" si="695"/>
        <v>0.0025-0.0194309560282623i</v>
      </c>
      <c r="N2355">
        <f t="shared" si="696"/>
        <v>113.49204650908082</v>
      </c>
      <c r="O2355">
        <f t="shared" si="697"/>
        <v>15.363638271807476</v>
      </c>
      <c r="P2355" s="3">
        <f t="shared" si="698"/>
        <v>15.363638271807476</v>
      </c>
      <c r="Q2355" s="3">
        <f t="shared" si="699"/>
        <v>-66.507953490919178</v>
      </c>
      <c r="R2355">
        <f t="shared" si="700"/>
        <v>113.49204650908082</v>
      </c>
      <c r="S2355">
        <f t="shared" si="701"/>
        <v>6.4070660436197473</v>
      </c>
      <c r="T2355">
        <f t="shared" si="684"/>
        <v>15.363638271807476</v>
      </c>
    </row>
    <row r="2356" spans="1:20" x14ac:dyDescent="0.25">
      <c r="A2356">
        <f t="shared" si="685"/>
        <v>40409.759003664964</v>
      </c>
      <c r="B2356">
        <f t="shared" si="702"/>
        <v>6431.4128945855027</v>
      </c>
      <c r="C2356" t="str">
        <f t="shared" si="686"/>
        <v>2.33366319607892-5.36264264316291i</v>
      </c>
      <c r="D2356" t="str">
        <f t="shared" si="687"/>
        <v>3.47785324352778-2.50539270210291i</v>
      </c>
      <c r="E2356" t="str">
        <f t="shared" si="688"/>
        <v>163.097533080275+5.44937128612005i</v>
      </c>
      <c r="F2356" t="str">
        <f t="shared" si="689"/>
        <v>2.90986611859411-23.2343528179139i</v>
      </c>
      <c r="G2356" t="str">
        <f t="shared" si="690"/>
        <v>0.99998495097197-0.00387927848410263i</v>
      </c>
      <c r="H2356" t="str">
        <f t="shared" si="691"/>
        <v>704.443252300383+62.9081153003588i</v>
      </c>
      <c r="I2356" t="str">
        <f t="shared" si="692"/>
        <v>23.7743730942087-109.575321570081i</v>
      </c>
      <c r="K2356" t="str">
        <f t="shared" si="693"/>
        <v>0.00704164787965912-0.00450816934343595i</v>
      </c>
      <c r="L2356" t="str">
        <f t="shared" si="694"/>
        <v>0.00025-0.0731279476833499i</v>
      </c>
      <c r="M2356" t="str">
        <f t="shared" si="695"/>
        <v>0.0025-0.0193573979161808i</v>
      </c>
      <c r="N2356">
        <f t="shared" si="696"/>
        <v>113.51724810004141</v>
      </c>
      <c r="O2356">
        <f t="shared" si="697"/>
        <v>15.34075882379901</v>
      </c>
      <c r="P2356" s="3">
        <f t="shared" si="698"/>
        <v>15.34075882379901</v>
      </c>
      <c r="Q2356" s="3">
        <f t="shared" si="699"/>
        <v>-66.482751899958586</v>
      </c>
      <c r="R2356">
        <f t="shared" si="700"/>
        <v>113.51724810004141</v>
      </c>
      <c r="S2356">
        <f t="shared" si="701"/>
        <v>6.4314128945855025</v>
      </c>
      <c r="T2356">
        <f t="shared" si="684"/>
        <v>15.34075882379901</v>
      </c>
    </row>
    <row r="2357" spans="1:20" x14ac:dyDescent="0.25">
      <c r="A2357">
        <f t="shared" si="685"/>
        <v>40563.316087878891</v>
      </c>
      <c r="B2357">
        <f t="shared" si="702"/>
        <v>6455.8522635849276</v>
      </c>
      <c r="C2357" t="str">
        <f t="shared" si="686"/>
        <v>2.32986736287666-5.3475186961566i</v>
      </c>
      <c r="D2357" t="str">
        <f t="shared" si="687"/>
        <v>3.47785117441735-2.49614143658168i</v>
      </c>
      <c r="E2357" t="str">
        <f t="shared" si="688"/>
        <v>163.105292104396+5.47252254158888i</v>
      </c>
      <c r="F2357" t="str">
        <f t="shared" si="689"/>
        <v>2.9098657851528-23.1464821389532i</v>
      </c>
      <c r="G2357" t="str">
        <f t="shared" si="690"/>
        <v>0.999984836383786-0.00389401929612685i</v>
      </c>
      <c r="H2357" t="str">
        <f t="shared" si="691"/>
        <v>706.273273643643+62.1215946365904i</v>
      </c>
      <c r="I2357" t="str">
        <f t="shared" si="692"/>
        <v>23.6497411635379-109.458512435631i</v>
      </c>
      <c r="K2357" t="str">
        <f t="shared" si="693"/>
        <v>0.00702506392800251-0.0045119810598826i</v>
      </c>
      <c r="L2357" t="str">
        <f t="shared" si="694"/>
        <v>0.00025-0.0728511134522314i</v>
      </c>
      <c r="M2357" t="str">
        <f t="shared" si="695"/>
        <v>0.0025-0.0192841182667671i</v>
      </c>
      <c r="N2357">
        <f t="shared" si="696"/>
        <v>113.5423379194752</v>
      </c>
      <c r="O2357">
        <f t="shared" si="697"/>
        <v>15.317884093270832</v>
      </c>
      <c r="P2357" s="3">
        <f t="shared" si="698"/>
        <v>15.317884093270832</v>
      </c>
      <c r="Q2357" s="3">
        <f t="shared" si="699"/>
        <v>-66.457662080524798</v>
      </c>
      <c r="R2357">
        <f t="shared" si="700"/>
        <v>113.5423379194752</v>
      </c>
      <c r="S2357">
        <f t="shared" si="701"/>
        <v>6.4558522635849274</v>
      </c>
      <c r="T2357">
        <f t="shared" si="684"/>
        <v>15.317884093270832</v>
      </c>
    </row>
    <row r="2358" spans="1:20" x14ac:dyDescent="0.25">
      <c r="A2358">
        <f t="shared" si="685"/>
        <v>40717.456689012834</v>
      </c>
      <c r="B2358">
        <f t="shared" si="702"/>
        <v>6480.3845021865509</v>
      </c>
      <c r="C2358" t="str">
        <f t="shared" si="686"/>
        <v>2.3260657730249-5.33244349557351i</v>
      </c>
      <c r="D2358" t="str">
        <f t="shared" si="687"/>
        <v>3.47784908955429-2.48692607861344i</v>
      </c>
      <c r="E2358" t="str">
        <f t="shared" si="688"/>
        <v>163.113136720578+5.49576669298447i</v>
      </c>
      <c r="F2358" t="str">
        <f t="shared" si="689"/>
        <v>2.90986544917263-23.0589444298891i</v>
      </c>
      <c r="G2358" t="str">
        <f t="shared" si="690"/>
        <v>0.999984720923104-0.00390881611813066i</v>
      </c>
      <c r="H2358" t="str">
        <f t="shared" si="691"/>
        <v>708.114950392999+61.3153714580545i</v>
      </c>
      <c r="I2358" t="str">
        <f t="shared" si="692"/>
        <v>23.5233369894606-109.343329976802i</v>
      </c>
      <c r="K2358" t="str">
        <f t="shared" si="693"/>
        <v>0.00700845281680647-0.00451573478160166i</v>
      </c>
      <c r="L2358" t="str">
        <f t="shared" si="694"/>
        <v>0.00025-0.072575327208838i</v>
      </c>
      <c r="M2358" t="str">
        <f t="shared" si="695"/>
        <v>0.0025-0.0192111160258688i</v>
      </c>
      <c r="N2358">
        <f t="shared" si="696"/>
        <v>113.56731649209941</v>
      </c>
      <c r="O2358">
        <f t="shared" si="697"/>
        <v>15.295013913046091</v>
      </c>
      <c r="P2358" s="3">
        <f t="shared" si="698"/>
        <v>15.295013913046091</v>
      </c>
      <c r="Q2358" s="3">
        <f t="shared" si="699"/>
        <v>-66.432683507900592</v>
      </c>
      <c r="R2358">
        <f t="shared" si="700"/>
        <v>113.56731649209941</v>
      </c>
      <c r="S2358">
        <f t="shared" si="701"/>
        <v>6.4803845021865509</v>
      </c>
      <c r="T2358">
        <f t="shared" si="684"/>
        <v>15.295013913046091</v>
      </c>
    </row>
    <row r="2359" spans="1:20" x14ac:dyDescent="0.25">
      <c r="A2359">
        <f t="shared" si="685"/>
        <v>40872.183024431084</v>
      </c>
      <c r="B2359">
        <f t="shared" si="702"/>
        <v>6505.0099632948595</v>
      </c>
      <c r="C2359" t="str">
        <f t="shared" si="686"/>
        <v>2.32225852281661-5.31741676160401i</v>
      </c>
      <c r="D2359" t="str">
        <f t="shared" si="687"/>
        <v>3.47784698881868-2.47774649562899i</v>
      </c>
      <c r="E2359" t="str">
        <f t="shared" si="688"/>
        <v>163.121067725286+5.5191039231793i</v>
      </c>
      <c r="F2359" t="str">
        <f t="shared" si="689"/>
        <v>2.90986511063423-22.971738431462i</v>
      </c>
      <c r="G2359" t="str">
        <f t="shared" si="690"/>
        <v>0.999984604583281-0.00392366916289355i</v>
      </c>
      <c r="H2359" t="str">
        <f t="shared" si="691"/>
        <v>709.968246088322+60.489097444871i</v>
      </c>
      <c r="I2359" t="str">
        <f t="shared" si="692"/>
        <v>23.3951347423582-109.22976106396i</v>
      </c>
      <c r="K2359" t="str">
        <f t="shared" si="693"/>
        <v>0.00699181495802598-0.00451943026349994i</v>
      </c>
      <c r="L2359" t="str">
        <f t="shared" si="694"/>
        <v>0.00025-0.0723005849858912i</v>
      </c>
      <c r="M2359" t="str">
        <f t="shared" si="695"/>
        <v>0.0025-0.0191383901433242i</v>
      </c>
      <c r="N2359">
        <f t="shared" si="696"/>
        <v>113.59218435596217</v>
      </c>
      <c r="O2359">
        <f t="shared" si="697"/>
        <v>15.272148116853817</v>
      </c>
      <c r="P2359" s="3">
        <f t="shared" si="698"/>
        <v>15.272148116853817</v>
      </c>
      <c r="Q2359" s="3">
        <f t="shared" si="699"/>
        <v>-66.407815644037825</v>
      </c>
      <c r="R2359">
        <f t="shared" si="700"/>
        <v>113.59218435596217</v>
      </c>
      <c r="S2359">
        <f t="shared" si="701"/>
        <v>6.5050099632948593</v>
      </c>
      <c r="T2359">
        <f t="shared" si="684"/>
        <v>15.272148116853817</v>
      </c>
    </row>
    <row r="2360" spans="1:20" x14ac:dyDescent="0.25">
      <c r="A2360">
        <f t="shared" si="685"/>
        <v>41027.497319923925</v>
      </c>
      <c r="B2360">
        <f t="shared" si="702"/>
        <v>6529.7290011553805</v>
      </c>
      <c r="C2360" t="str">
        <f t="shared" si="686"/>
        <v>2.31844570915332-5.30243821617531i</v>
      </c>
      <c r="D2360" t="str">
        <f t="shared" si="687"/>
        <v>3.47784487208972-2.46860255557371i</v>
      </c>
      <c r="E2360" t="str">
        <f t="shared" si="688"/>
        <v>163.129085920506+5.54253441255932i</v>
      </c>
      <c r="F2360" t="str">
        <f t="shared" si="689"/>
        <v>2.90986476951813-22.8848628891843i</v>
      </c>
      <c r="G2360" t="str">
        <f t="shared" si="690"/>
        <v>0.999984487357623-0.00393857864400292i</v>
      </c>
      <c r="H2360" t="str">
        <f t="shared" si="691"/>
        <v>711.833119461584+59.6424191406182i</v>
      </c>
      <c r="I2360" t="str">
        <f t="shared" si="692"/>
        <v>23.2651082858014-109.117792126545i</v>
      </c>
      <c r="K2360" t="str">
        <f t="shared" si="693"/>
        <v>0.00697515076647892-0.00452306726400871i</v>
      </c>
      <c r="L2360" t="str">
        <f t="shared" si="694"/>
        <v>0.00025-0.0720268828311328i</v>
      </c>
      <c r="M2360" t="str">
        <f t="shared" si="695"/>
        <v>0.0025-0.019065939572947i</v>
      </c>
      <c r="N2360">
        <f t="shared" si="696"/>
        <v>113.61694206238614</v>
      </c>
      <c r="O2360">
        <f t="shared" si="697"/>
        <v>15.249286539355346</v>
      </c>
      <c r="P2360" s="3">
        <f t="shared" si="698"/>
        <v>15.249286539355346</v>
      </c>
      <c r="Q2360" s="3">
        <f t="shared" si="699"/>
        <v>-66.383057937613856</v>
      </c>
      <c r="R2360">
        <f t="shared" si="700"/>
        <v>113.61694206238614</v>
      </c>
      <c r="S2360">
        <f t="shared" si="701"/>
        <v>6.5297290011553804</v>
      </c>
      <c r="T2360">
        <f t="shared" si="684"/>
        <v>15.249286539355346</v>
      </c>
    </row>
    <row r="2361" spans="1:20" x14ac:dyDescent="0.25">
      <c r="A2361">
        <f t="shared" si="685"/>
        <v>41183.401809739633</v>
      </c>
      <c r="B2361">
        <f t="shared" si="702"/>
        <v>6554.5419713597712</v>
      </c>
      <c r="C2361" t="str">
        <f t="shared" si="686"/>
        <v>2.31462742953559-5.28750758295669i</v>
      </c>
      <c r="D2361" t="str">
        <f t="shared" si="687"/>
        <v>3.47784273924565-2.45949412690568i</v>
      </c>
      <c r="E2361" t="str">
        <f t="shared" si="688"/>
        <v>163.137192113759+5.56605833898816i</v>
      </c>
      <c r="F2361" t="str">
        <f t="shared" si="689"/>
        <v>2.9098644258047-22.7983165533217i</v>
      </c>
      <c r="G2361" t="str">
        <f t="shared" si="690"/>
        <v>0.999984369239384-0.00395354477585708i</v>
      </c>
      <c r="H2361" t="str">
        <f t="shared" si="691"/>
        <v>713.709524262059+58.7749779222755i</v>
      </c>
      <c r="I2361" t="str">
        <f t="shared" si="692"/>
        <v>23.1332311772846-109.007409139178i</v>
      </c>
      <c r="K2361" t="str">
        <f t="shared" si="693"/>
        <v>0.00695846065980831-0.00452664554512343i</v>
      </c>
      <c r="L2361" t="str">
        <f t="shared" si="694"/>
        <v>0.00025-0.0717542168072654i</v>
      </c>
      <c r="M2361" t="str">
        <f t="shared" si="695"/>
        <v>0.0025-0.0189937632725114i</v>
      </c>
      <c r="N2361">
        <f t="shared" si="696"/>
        <v>113.64159017590681</v>
      </c>
      <c r="O2361">
        <f t="shared" si="697"/>
        <v>15.226429016169778</v>
      </c>
      <c r="P2361" s="3">
        <f t="shared" si="698"/>
        <v>15.226429016169778</v>
      </c>
      <c r="Q2361" s="3">
        <f t="shared" si="699"/>
        <v>-66.358409824093187</v>
      </c>
      <c r="R2361">
        <f t="shared" si="700"/>
        <v>113.64159017590681</v>
      </c>
      <c r="S2361">
        <f t="shared" si="701"/>
        <v>6.5545419713597708</v>
      </c>
      <c r="T2361">
        <f t="shared" si="684"/>
        <v>15.226429016169778</v>
      </c>
    </row>
    <row r="2362" spans="1:20" x14ac:dyDescent="0.25">
      <c r="A2362">
        <f t="shared" si="685"/>
        <v>41339.898736616648</v>
      </c>
      <c r="B2362">
        <f t="shared" si="702"/>
        <v>6579.4492308509389</v>
      </c>
      <c r="C2362" t="str">
        <f t="shared" si="686"/>
        <v>2.31080378205389-5.27262458736421i</v>
      </c>
      <c r="D2362" t="str">
        <f t="shared" si="687"/>
        <v>3.47784059016381-2.45042107859378i</v>
      </c>
      <c r="E2362" t="str">
        <f t="shared" si="688"/>
        <v>163.145387118116+5.58967587777034i</v>
      </c>
      <c r="F2362" t="str">
        <f t="shared" si="689"/>
        <v>2.90986407947416-22.712098178876i</v>
      </c>
      <c r="G2362" t="str">
        <f t="shared" si="690"/>
        <v>0.99998425022177-0.00396856777366843i</v>
      </c>
      <c r="H2362" t="str">
        <f t="shared" si="691"/>
        <v>715.597409076735+57.8864099725532i</v>
      </c>
      <c r="I2362" t="str">
        <f t="shared" si="692"/>
        <v>22.9994766692185-108.898597607453i</v>
      </c>
      <c r="K2362" t="str">
        <f t="shared" si="693"/>
        <v>0.00694174505844399-0.00453016487244225i</v>
      </c>
      <c r="L2362" t="str">
        <f t="shared" si="694"/>
        <v>0.00025-0.0714825829918961i</v>
      </c>
      <c r="M2362" t="str">
        <f t="shared" si="695"/>
        <v>0.0025-0.0189218602037372i</v>
      </c>
      <c r="N2362">
        <f t="shared" si="696"/>
        <v>113.66612927421554</v>
      </c>
      <c r="O2362">
        <f t="shared" si="697"/>
        <v>15.203575383899047</v>
      </c>
      <c r="P2362" s="3">
        <f t="shared" si="698"/>
        <v>15.203575383899047</v>
      </c>
      <c r="Q2362" s="3">
        <f t="shared" si="699"/>
        <v>-66.333870725784465</v>
      </c>
      <c r="R2362">
        <f t="shared" si="700"/>
        <v>113.66612927421554</v>
      </c>
      <c r="S2362">
        <f t="shared" si="701"/>
        <v>6.5794492308509387</v>
      </c>
      <c r="T2362">
        <f t="shared" si="684"/>
        <v>15.203575383899047</v>
      </c>
    </row>
    <row r="2363" spans="1:20" x14ac:dyDescent="0.25">
      <c r="A2363">
        <f t="shared" si="685"/>
        <v>41496.990351815795</v>
      </c>
      <c r="B2363">
        <f t="shared" si="702"/>
        <v>6604.451137928173</v>
      </c>
      <c r="C2363" t="str">
        <f t="shared" si="686"/>
        <v>2.30697486537904-5.25778895656633i</v>
      </c>
      <c r="D2363" t="str">
        <f t="shared" si="687"/>
        <v>3.47783842472061-2.44138328011582i</v>
      </c>
      <c r="E2363" t="str">
        <f t="shared" si="688"/>
        <v>163.153671752228+5.6133872016127i</v>
      </c>
      <c r="F2363" t="str">
        <f t="shared" si="689"/>
        <v>2.90986373050661-22.6262065255667i</v>
      </c>
      <c r="G2363" t="str">
        <f t="shared" si="690"/>
        <v>0.999984130297932-0.00398364785346646i</v>
      </c>
      <c r="H2363" t="str">
        <f t="shared" si="691"/>
        <v>717.496717145861+56.9763462549636i</v>
      </c>
      <c r="I2363" t="str">
        <f t="shared" si="692"/>
        <v>22.8638177102209-108.791342553388i</v>
      </c>
      <c r="K2363" t="str">
        <f t="shared" si="693"/>
        <v>0.00692500438556368-0.00453362501520467i</v>
      </c>
      <c r="L2363" t="str">
        <f t="shared" si="694"/>
        <v>0.00025-0.0712119774774816i</v>
      </c>
      <c r="M2363" t="str">
        <f t="shared" si="695"/>
        <v>0.0025-0.0188502293322746i</v>
      </c>
      <c r="N2363">
        <f t="shared" si="696"/>
        <v>113.69055994809335</v>
      </c>
      <c r="O2363">
        <f t="shared" si="697"/>
        <v>15.180725480154125</v>
      </c>
      <c r="P2363" s="3">
        <f t="shared" si="698"/>
        <v>15.180725480154125</v>
      </c>
      <c r="Q2363" s="3">
        <f t="shared" si="699"/>
        <v>-66.309440051906648</v>
      </c>
      <c r="R2363">
        <f t="shared" si="700"/>
        <v>113.69055994809335</v>
      </c>
      <c r="S2363">
        <f t="shared" si="701"/>
        <v>6.604451137928173</v>
      </c>
      <c r="T2363">
        <f t="shared" si="684"/>
        <v>15.180725480154125</v>
      </c>
    </row>
    <row r="2364" spans="1:20" x14ac:dyDescent="0.25">
      <c r="A2364">
        <f t="shared" si="685"/>
        <v>41654.678915152697</v>
      </c>
      <c r="B2364">
        <f t="shared" si="702"/>
        <v>6629.5480522523003</v>
      </c>
      <c r="C2364" t="str">
        <f t="shared" si="686"/>
        <v>2.3031407787524-5.24300041948847i</v>
      </c>
      <c r="D2364" t="str">
        <f t="shared" si="687"/>
        <v>3.47783624279149-2.43238060145664i</v>
      </c>
      <c r="E2364" t="str">
        <f t="shared" si="688"/>
        <v>163.162046840333+5.63719248058913i</v>
      </c>
      <c r="F2364" t="str">
        <f t="shared" si="689"/>
        <v>2.90986337888192-22.5406403578132i</v>
      </c>
      <c r="G2364" t="str">
        <f t="shared" si="690"/>
        <v>0.99998400946097-0.00399878523210084i</v>
      </c>
      <c r="H2364" t="str">
        <f t="shared" si="691"/>
        <v>719.407386173546+56.0444124917142i</v>
      </c>
      <c r="I2364" t="str">
        <f t="shared" si="692"/>
        <v>22.7262269467066-108.685628500564i</v>
      </c>
      <c r="K2364" t="str">
        <f t="shared" si="693"/>
        <v>0.00690823906705348-0.00453702574632974i</v>
      </c>
      <c r="L2364" t="str">
        <f t="shared" si="694"/>
        <v>0.00025-0.0709423963712708i</v>
      </c>
      <c r="M2364" t="str">
        <f t="shared" si="695"/>
        <v>0.0025-0.0187788696276894i</v>
      </c>
      <c r="N2364">
        <f t="shared" si="696"/>
        <v>113.7148828013455</v>
      </c>
      <c r="O2364">
        <f t="shared" si="697"/>
        <v>15.157879143579747</v>
      </c>
      <c r="P2364" s="3">
        <f t="shared" si="698"/>
        <v>15.157879143579747</v>
      </c>
      <c r="Q2364" s="3">
        <f t="shared" si="699"/>
        <v>-66.285117198654504</v>
      </c>
      <c r="R2364">
        <f t="shared" si="700"/>
        <v>113.7148828013455</v>
      </c>
      <c r="S2364">
        <f t="shared" si="701"/>
        <v>6.6295480522523</v>
      </c>
      <c r="T2364">
        <f t="shared" si="684"/>
        <v>15.157879143579747</v>
      </c>
    </row>
    <row r="2365" spans="1:20" x14ac:dyDescent="0.25">
      <c r="A2365">
        <f t="shared" si="685"/>
        <v>41812.966695030278</v>
      </c>
      <c r="B2365">
        <f t="shared" si="702"/>
        <v>6654.7403348508597</v>
      </c>
      <c r="C2365" t="str">
        <f t="shared" si="686"/>
        <v>2.29930162197637-5.22825870681805i</v>
      </c>
      <c r="D2365" t="str">
        <f t="shared" si="687"/>
        <v>3.47783404425099-2.42341291310628i</v>
      </c>
      <c r="E2365" t="str">
        <f t="shared" si="688"/>
        <v>163.170513212284+5.66109188210035i</v>
      </c>
      <c r="F2365" t="str">
        <f t="shared" si="689"/>
        <v>2.90986302457991-22.4553984447173i</v>
      </c>
      <c r="G2365" t="str">
        <f t="shared" si="690"/>
        <v>0.999983887703932-0.00401398012724462i</v>
      </c>
      <c r="H2365" t="str">
        <f t="shared" si="691"/>
        <v>721.329348133343+55.0902291445797i</v>
      </c>
      <c r="I2365" t="str">
        <f t="shared" si="692"/>
        <v>22.5866767247894-108.581439458922i</v>
      </c>
      <c r="K2365" t="str">
        <f t="shared" si="693"/>
        <v>0.00689144953146768-0.0045403668424532i</v>
      </c>
      <c r="L2365" t="str">
        <f t="shared" si="694"/>
        <v>0.00025-0.0706738357952492i</v>
      </c>
      <c r="M2365" t="str">
        <f t="shared" si="695"/>
        <v>0.0025-0.0187077800634483i</v>
      </c>
      <c r="N2365">
        <f t="shared" si="696"/>
        <v>113.73909845073534</v>
      </c>
      <c r="O2365">
        <f t="shared" si="697"/>
        <v>15.135036213880074</v>
      </c>
      <c r="P2365" s="3">
        <f t="shared" si="698"/>
        <v>15.135036213880074</v>
      </c>
      <c r="Q2365" s="3">
        <f t="shared" si="699"/>
        <v>-66.260901549264659</v>
      </c>
      <c r="R2365">
        <f t="shared" si="700"/>
        <v>113.73909845073534</v>
      </c>
      <c r="S2365">
        <f t="shared" si="701"/>
        <v>6.6547403348508594</v>
      </c>
      <c r="T2365">
        <f t="shared" si="684"/>
        <v>15.135036213880074</v>
      </c>
    </row>
    <row r="2366" spans="1:20" x14ac:dyDescent="0.25">
      <c r="A2366">
        <f t="shared" si="685"/>
        <v>41971.855968471398</v>
      </c>
      <c r="B2366">
        <f t="shared" si="702"/>
        <v>6680.0283481232927</v>
      </c>
      <c r="C2366" t="str">
        <f t="shared" si="686"/>
        <v>2.29545749540424-5.21356355100903i</v>
      </c>
      <c r="D2366" t="str">
        <f t="shared" si="687"/>
        <v>3.47783182897265-2.41448008605806i</v>
      </c>
      <c r="E2366" t="str">
        <f t="shared" si="688"/>
        <v>163.179071703562+5.68508557083837i</v>
      </c>
      <c r="F2366" t="str">
        <f t="shared" si="689"/>
        <v>2.90986266758017-22.3704795600453i</v>
      </c>
      <c r="G2366" t="str">
        <f t="shared" si="690"/>
        <v>0.999983765019812-0.00402923275739724i</v>
      </c>
      <c r="H2366" t="str">
        <f t="shared" si="691"/>
        <v>723.262529068741+54.1134113990649i</v>
      </c>
      <c r="I2366" t="str">
        <f t="shared" si="692"/>
        <v>22.4451390925254-108.478758909238i</v>
      </c>
      <c r="K2366" t="str">
        <f t="shared" si="693"/>
        <v>0.00687463620998797-0.00454364808396474i</v>
      </c>
      <c r="L2366" t="str">
        <f t="shared" si="694"/>
        <v>0.00025-0.070406291886082i</v>
      </c>
      <c r="M2366" t="str">
        <f t="shared" si="695"/>
        <v>0.0025-0.018636959616904i</v>
      </c>
      <c r="N2366">
        <f t="shared" si="696"/>
        <v>113.76320752591297</v>
      </c>
      <c r="O2366">
        <f t="shared" si="697"/>
        <v>15.11219653184342</v>
      </c>
      <c r="P2366" s="3">
        <f t="shared" si="698"/>
        <v>15.11219653184342</v>
      </c>
      <c r="Q2366" s="3">
        <f t="shared" si="699"/>
        <v>-66.236792474087025</v>
      </c>
      <c r="R2366">
        <f t="shared" si="700"/>
        <v>113.76320752591297</v>
      </c>
      <c r="S2366">
        <f t="shared" si="701"/>
        <v>6.6800283481232929</v>
      </c>
      <c r="T2366">
        <f t="shared" si="684"/>
        <v>15.11219653184342</v>
      </c>
    </row>
    <row r="2367" spans="1:20" x14ac:dyDescent="0.25">
      <c r="A2367">
        <f t="shared" si="685"/>
        <v>42131.349021151589</v>
      </c>
      <c r="B2367">
        <f t="shared" si="702"/>
        <v>6705.4124558461617</v>
      </c>
      <c r="C2367" t="str">
        <f t="shared" si="686"/>
        <v>2.29160849993033-5.19891468628662i</v>
      </c>
      <c r="D2367" t="str">
        <f t="shared" si="687"/>
        <v>3.47782959682905-2.40558199180675i</v>
      </c>
      <c r="E2367" t="str">
        <f t="shared" si="688"/>
        <v>163.187723155298+5.70917370874743i</v>
      </c>
      <c r="F2367" t="str">
        <f t="shared" si="689"/>
        <v>2.90986230786215-22.28588248221i</v>
      </c>
      <c r="G2367" t="str">
        <f t="shared" si="690"/>
        <v>0.999983641401552-0.00404454334188776i</v>
      </c>
      <c r="H2367" t="str">
        <f t="shared" si="691"/>
        <v>725.206848888467+53.1135691519406i</v>
      </c>
      <c r="I2367" t="str">
        <f t="shared" si="692"/>
        <v>22.3015858024996-108.377569787251i</v>
      </c>
      <c r="K2367" t="str">
        <f t="shared" si="693"/>
        <v>0.00685779953638219-0.00454686925504431i</v>
      </c>
      <c r="L2367" t="str">
        <f t="shared" si="694"/>
        <v>0.00025-0.0701397607950606i</v>
      </c>
      <c r="M2367" t="str">
        <f t="shared" si="695"/>
        <v>0.0025-0.0185664072692808i</v>
      </c>
      <c r="N2367">
        <f t="shared" si="696"/>
        <v>113.78721066934438</v>
      </c>
      <c r="O2367">
        <f t="shared" si="697"/>
        <v>15.089359939367471</v>
      </c>
      <c r="P2367" s="3">
        <f t="shared" si="698"/>
        <v>15.089359939367471</v>
      </c>
      <c r="Q2367" s="3">
        <f t="shared" si="699"/>
        <v>-66.212789330655625</v>
      </c>
      <c r="R2367">
        <f t="shared" si="700"/>
        <v>113.78721066934438</v>
      </c>
      <c r="S2367">
        <f t="shared" si="701"/>
        <v>6.7054124558461616</v>
      </c>
      <c r="T2367">
        <f t="shared" si="684"/>
        <v>15.089359939367471</v>
      </c>
    </row>
    <row r="2368" spans="1:20" x14ac:dyDescent="0.25">
      <c r="A2368">
        <f t="shared" si="685"/>
        <v>42291.448147431962</v>
      </c>
      <c r="B2368">
        <f t="shared" si="702"/>
        <v>6730.893023178377</v>
      </c>
      <c r="C2368" t="str">
        <f t="shared" si="686"/>
        <v>2.28775473697976-5.18431184865164i</v>
      </c>
      <c r="D2368" t="str">
        <f t="shared" si="687"/>
        <v>3.47782734769182-2.39671850234674i</v>
      </c>
      <c r="E2368" t="str">
        <f t="shared" si="688"/>
        <v>163.196468414291+5.73335645498592i</v>
      </c>
      <c r="F2368" t="str">
        <f t="shared" si="689"/>
        <v>2.90986194540519-22.2016059942541i</v>
      </c>
      <c r="G2368" t="str">
        <f t="shared" si="690"/>
        <v>0.999983516842039-0.00405991210087793i</v>
      </c>
      <c r="H2368" t="str">
        <f t="shared" si="691"/>
        <v>727.16222115659+52.0903070024523i</v>
      </c>
      <c r="I2368" t="str">
        <f t="shared" si="692"/>
        <v>22.1559883147866-108.277854467474i</v>
      </c>
      <c r="K2368" t="str">
        <f t="shared" si="693"/>
        <v>0.00684093994696216-0.004550030143698i</v>
      </c>
      <c r="L2368" t="str">
        <f t="shared" si="694"/>
        <v>0.00025-0.069874238688046i</v>
      </c>
      <c r="M2368" t="str">
        <f t="shared" si="695"/>
        <v>0.0025-0.0184961220056593i</v>
      </c>
      <c r="N2368">
        <f t="shared" si="696"/>
        <v>113.81110853623723</v>
      </c>
      <c r="O2368">
        <f t="shared" si="697"/>
        <v>15.066526279483947</v>
      </c>
      <c r="P2368" s="3">
        <f t="shared" si="698"/>
        <v>15.066526279483947</v>
      </c>
      <c r="Q2368" s="3">
        <f t="shared" si="699"/>
        <v>-66.188891463762772</v>
      </c>
      <c r="R2368">
        <f t="shared" si="700"/>
        <v>113.81110853623723</v>
      </c>
      <c r="S2368">
        <f t="shared" si="701"/>
        <v>6.7308930231783766</v>
      </c>
      <c r="T2368">
        <f t="shared" si="684"/>
        <v>15.066526279483947</v>
      </c>
    </row>
    <row r="2369" spans="1:20" x14ac:dyDescent="0.25">
      <c r="A2369">
        <f t="shared" si="685"/>
        <v>42452.155650392211</v>
      </c>
      <c r="B2369">
        <f t="shared" si="702"/>
        <v>6756.4704166664551</v>
      </c>
      <c r="C2369" t="str">
        <f t="shared" si="686"/>
        <v>2.28389630849822-5.16975477588518i</v>
      </c>
      <c r="D2369" t="str">
        <f t="shared" si="687"/>
        <v>3.47782508143162-2.38788949017018i</v>
      </c>
      <c r="E2369" t="str">
        <f t="shared" si="688"/>
        <v>163.20530833303+5.75763396588807i</v>
      </c>
      <c r="F2369" t="str">
        <f t="shared" si="689"/>
        <v>2.90986158018844-22.1176488838316i</v>
      </c>
      <c r="G2369" t="str">
        <f t="shared" si="690"/>
        <v>0.999983391334106-0.00407533925536536i</v>
      </c>
      <c r="H2369" t="str">
        <f t="shared" si="691"/>
        <v>729.128552877258+51.0432242474054i</v>
      </c>
      <c r="I2369" t="str">
        <f t="shared" si="692"/>
        <v>22.0083178002956-108.17959474664i</v>
      </c>
      <c r="K2369" t="str">
        <f t="shared" si="693"/>
        <v>0.00682405788054139-0.00455313054179364i</v>
      </c>
      <c r="L2369" t="str">
        <f t="shared" si="694"/>
        <v>0.00025-0.0696097217454136i</v>
      </c>
      <c r="M2369" t="str">
        <f t="shared" si="695"/>
        <v>0.0025-0.0184261028149624i</v>
      </c>
      <c r="N2369">
        <f t="shared" si="696"/>
        <v>113.83490179446382</v>
      </c>
      <c r="O2369">
        <f t="shared" si="697"/>
        <v>15.043695396383765</v>
      </c>
      <c r="P2369" s="3">
        <f t="shared" si="698"/>
        <v>15.043695396383765</v>
      </c>
      <c r="Q2369" s="3">
        <f t="shared" si="699"/>
        <v>-66.165098205536182</v>
      </c>
      <c r="R2369">
        <f t="shared" si="700"/>
        <v>113.83490179446382</v>
      </c>
      <c r="S2369">
        <f t="shared" si="701"/>
        <v>6.7564704166664553</v>
      </c>
      <c r="T2369">
        <f t="shared" si="684"/>
        <v>15.043695396383765</v>
      </c>
    </row>
    <row r="2370" spans="1:20" x14ac:dyDescent="0.25">
      <c r="A2370">
        <f t="shared" si="685"/>
        <v>42613.473841863699</v>
      </c>
      <c r="B2370">
        <f t="shared" si="702"/>
        <v>6782.1450042497881</v>
      </c>
      <c r="C2370" t="str">
        <f t="shared" si="686"/>
        <v>2.2800333169415-5.15524320755249i</v>
      </c>
      <c r="D2370" t="str">
        <f t="shared" si="687"/>
        <v>3.47782279791809-2.37909482826513i</v>
      </c>
      <c r="E2370" t="str">
        <f t="shared" si="688"/>
        <v>163.214243769708+5.78200639492516i</v>
      </c>
      <c r="F2370" t="str">
        <f t="shared" si="689"/>
        <v>2.90986121219083-22.034009943191i</v>
      </c>
      <c r="G2370" t="str">
        <f t="shared" si="690"/>
        <v>0.999983264870532-0.00409082502718674i</v>
      </c>
      <c r="H2370" t="str">
        <f t="shared" si="691"/>
        <v>731.105744274117+49.9719148803184i</v>
      </c>
      <c r="I2370" t="str">
        <f t="shared" si="692"/>
        <v>21.858545144519-108.082771826835i</v>
      </c>
      <c r="K2370" t="str">
        <f t="shared" si="693"/>
        <v>0.00680715377839187-0.00455617024509549i</v>
      </c>
      <c r="L2370" t="str">
        <f t="shared" si="694"/>
        <v>0.00025-0.0693462061619978i</v>
      </c>
      <c r="M2370" t="str">
        <f t="shared" si="695"/>
        <v>0.0025-0.0183563486899406i</v>
      </c>
      <c r="N2370">
        <f t="shared" si="696"/>
        <v>113.85859112448364</v>
      </c>
      <c r="O2370">
        <f t="shared" si="697"/>
        <v>15.020867135441096</v>
      </c>
      <c r="P2370" s="3">
        <f t="shared" si="698"/>
        <v>15.020867135441096</v>
      </c>
      <c r="Q2370" s="3">
        <f t="shared" si="699"/>
        <v>-66.141408875516362</v>
      </c>
      <c r="R2370">
        <f t="shared" si="700"/>
        <v>113.85859112448364</v>
      </c>
      <c r="S2370">
        <f t="shared" si="701"/>
        <v>6.7821450042497879</v>
      </c>
      <c r="T2370">
        <f t="shared" si="684"/>
        <v>15.020867135441096</v>
      </c>
    </row>
    <row r="2371" spans="1:20" x14ac:dyDescent="0.25">
      <c r="A2371">
        <f t="shared" si="685"/>
        <v>42775.405042462786</v>
      </c>
      <c r="B2371">
        <f t="shared" si="702"/>
        <v>6807.9171552659373</v>
      </c>
      <c r="C2371" t="str">
        <f t="shared" si="686"/>
        <v>2.27616586526506-5.1407768850072i</v>
      </c>
      <c r="D2371" t="str">
        <f t="shared" si="687"/>
        <v>3.47782049701993-2.37033439011377i</v>
      </c>
      <c r="E2371" t="str">
        <f t="shared" si="688"/>
        <v>163.223275588242+5.80647389266782i</v>
      </c>
      <c r="F2371" t="str">
        <f t="shared" si="689"/>
        <v>2.90986084139121-21.9506879691579i</v>
      </c>
      <c r="G2371" t="str">
        <f t="shared" si="690"/>
        <v>0.999983137444042-0.00410636963902096i</v>
      </c>
      <c r="H2371" t="str">
        <f t="shared" si="691"/>
        <v>733.093688564276+48.8759675949261i</v>
      </c>
      <c r="I2371" t="str">
        <f t="shared" si="692"/>
        <v>21.7066409517066-107.987366298282i</v>
      </c>
      <c r="K2371" t="str">
        <f t="shared" si="693"/>
        <v>0.0067902280842004-0.00455914905329846i</v>
      </c>
      <c r="L2371" t="str">
        <f t="shared" si="694"/>
        <v>0.00025-0.0690836881470392i</v>
      </c>
      <c r="M2371" t="str">
        <f t="shared" si="695"/>
        <v>0.0025-0.0182868586271574i</v>
      </c>
      <c r="N2371">
        <f t="shared" si="696"/>
        <v>113.88217721926337</v>
      </c>
      <c r="O2371">
        <f t="shared" si="697"/>
        <v>14.998041343238015</v>
      </c>
      <c r="P2371" s="3">
        <f t="shared" si="698"/>
        <v>14.998041343238015</v>
      </c>
      <c r="Q2371" s="3">
        <f t="shared" si="699"/>
        <v>-66.117822780736631</v>
      </c>
      <c r="R2371">
        <f t="shared" si="700"/>
        <v>113.88217721926337</v>
      </c>
      <c r="S2371">
        <f t="shared" si="701"/>
        <v>6.8079171552659377</v>
      </c>
      <c r="T2371">
        <f t="shared" si="684"/>
        <v>14.998041343238015</v>
      </c>
    </row>
    <row r="2372" spans="1:20" x14ac:dyDescent="0.25">
      <c r="A2372">
        <f t="shared" si="685"/>
        <v>42937.95158162414</v>
      </c>
      <c r="B2372">
        <f t="shared" si="702"/>
        <v>6833.7872404559475</v>
      </c>
      <c r="C2372" t="str">
        <f t="shared" si="686"/>
        <v>2.27229405691331-5.12635555139553i</v>
      </c>
      <c r="D2372" t="str">
        <f t="shared" si="687"/>
        <v>3.47781817860478-2.36160804969055i</v>
      </c>
      <c r="E2372" t="str">
        <f t="shared" si="688"/>
        <v>163.2324046583+5.83103660674521i</v>
      </c>
      <c r="F2372" t="str">
        <f t="shared" si="689"/>
        <v>2.90986046776827-21.8676817631175i</v>
      </c>
      <c r="G2372" t="str">
        <f t="shared" si="690"/>
        <v>0.999983009047303-0.00412197331439231i</v>
      </c>
      <c r="H2372" t="str">
        <f t="shared" si="691"/>
        <v>735.092271726799+47.754965793295i</v>
      </c>
      <c r="I2372" t="str">
        <f t="shared" si="692"/>
        <v>21.5525755494867-107.893358121783i</v>
      </c>
      <c r="K2372" t="str">
        <f t="shared" si="693"/>
        <v>0.00677328124402434-0.00456206677006193i</v>
      </c>
      <c r="L2372" t="str">
        <f t="shared" si="694"/>
        <v>0.00025-0.0688221639241275i</v>
      </c>
      <c r="M2372" t="str">
        <f t="shared" si="695"/>
        <v>0.0025-0.0182176316269749i</v>
      </c>
      <c r="N2372">
        <f t="shared" si="696"/>
        <v>113.90566078419282</v>
      </c>
      <c r="O2372">
        <f t="shared" si="697"/>
        <v>14.975217867589093</v>
      </c>
      <c r="P2372" s="3">
        <f t="shared" si="698"/>
        <v>14.975217867589093</v>
      </c>
      <c r="Q2372" s="3">
        <f t="shared" si="699"/>
        <v>-66.094339215807182</v>
      </c>
      <c r="R2372">
        <f t="shared" si="700"/>
        <v>113.90566078419282</v>
      </c>
      <c r="S2372">
        <f t="shared" si="701"/>
        <v>6.8337872404559477</v>
      </c>
      <c r="T2372">
        <f t="shared" si="684"/>
        <v>14.975217867589093</v>
      </c>
    </row>
    <row r="2373" spans="1:20" x14ac:dyDescent="0.25">
      <c r="A2373">
        <f t="shared" si="685"/>
        <v>43101.115797634317</v>
      </c>
      <c r="B2373">
        <f t="shared" si="702"/>
        <v>6859.7556319696805</v>
      </c>
      <c r="C2373" t="str">
        <f t="shared" si="686"/>
        <v>2.26841799580894-5.11197895165967i</v>
      </c>
      <c r="D2373" t="str">
        <f t="shared" si="687"/>
        <v>3.47781584253935-2.35291568146037i</v>
      </c>
      <c r="E2373" t="str">
        <f t="shared" si="688"/>
        <v>163.241631855304+5.85569468180864i</v>
      </c>
      <c r="F2373" t="str">
        <f t="shared" si="689"/>
        <v>2.9098600913005-21.7849901309972i</v>
      </c>
      <c r="G2373" t="str">
        <f t="shared" si="690"/>
        <v>0.999982879672928-0.00413763627767373i</v>
      </c>
      <c r="H2373" t="str">
        <f t="shared" si="691"/>
        <v>737.101372265642+46.6084875987568i</v>
      </c>
      <c r="I2373" t="str">
        <f t="shared" si="692"/>
        <v>21.3963189939477-107.80072661083i</v>
      </c>
      <c r="K2373" t="str">
        <f t="shared" si="693"/>
        <v>0.00675631370624693-0.00456492320304279i</v>
      </c>
      <c r="L2373" t="str">
        <f t="shared" si="694"/>
        <v>0.00025-0.0685616297311489i</v>
      </c>
      <c r="M2373" t="str">
        <f t="shared" si="695"/>
        <v>0.0025-0.0181486666935395i</v>
      </c>
      <c r="N2373">
        <f t="shared" si="696"/>
        <v>113.92904253700318</v>
      </c>
      <c r="O2373">
        <f t="shared" si="697"/>
        <v>14.952396557564889</v>
      </c>
      <c r="P2373" s="3">
        <f t="shared" si="698"/>
        <v>14.952396557564889</v>
      </c>
      <c r="Q2373" s="3">
        <f t="shared" si="699"/>
        <v>-66.070957462996816</v>
      </c>
      <c r="R2373">
        <f t="shared" si="700"/>
        <v>113.92904253700318</v>
      </c>
      <c r="S2373">
        <f t="shared" si="701"/>
        <v>6.8597556319696809</v>
      </c>
      <c r="T2373">
        <f t="shared" si="684"/>
        <v>14.952396557564889</v>
      </c>
    </row>
    <row r="2374" spans="1:20" x14ac:dyDescent="0.25">
      <c r="A2374">
        <f t="shared" si="685"/>
        <v>43264.900037665328</v>
      </c>
      <c r="B2374">
        <f t="shared" si="702"/>
        <v>6885.8227033711655</v>
      </c>
      <c r="C2374" t="str">
        <f t="shared" si="686"/>
        <v>2.26453778634191-5.09764683254202i</v>
      </c>
      <c r="D2374" t="str">
        <f t="shared" si="687"/>
        <v>3.47781348868926-2.3442571603768i</v>
      </c>
      <c r="E2374" t="str">
        <f t="shared" si="688"/>
        <v>163.250958060466+5.88044825948848i</v>
      </c>
      <c r="F2374" t="str">
        <f t="shared" si="689"/>
        <v>2.90985971196624-21.7026118832501i</v>
      </c>
      <c r="G2374" t="str">
        <f t="shared" si="690"/>
        <v>0.999982749313474-0.00415335875408997i</v>
      </c>
      <c r="H2374" t="str">
        <f t="shared" si="691"/>
        <v>739.120860967045+45.4361058739888i</v>
      </c>
      <c r="I2374" t="str">
        <f t="shared" si="692"/>
        <v>21.2378410752118-107.709450413375i</v>
      </c>
      <c r="K2374" t="str">
        <f t="shared" si="693"/>
        <v>0.00673932592153187-0.00456771816392804i</v>
      </c>
      <c r="L2374" t="str">
        <f t="shared" si="694"/>
        <v>0.00025-0.0683020818202324i</v>
      </c>
      <c r="M2374" t="str">
        <f t="shared" si="695"/>
        <v>0.0025-0.0180799628347673i</v>
      </c>
      <c r="N2374">
        <f t="shared" si="696"/>
        <v>113.95232320767707</v>
      </c>
      <c r="O2374">
        <f t="shared" si="697"/>
        <v>14.929577263516629</v>
      </c>
      <c r="P2374" s="3">
        <f t="shared" si="698"/>
        <v>14.929577263516629</v>
      </c>
      <c r="Q2374" s="3">
        <f t="shared" si="699"/>
        <v>-66.047676792322932</v>
      </c>
      <c r="R2374">
        <f t="shared" si="700"/>
        <v>113.95232320767707</v>
      </c>
      <c r="S2374">
        <f t="shared" si="701"/>
        <v>6.8858227033711659</v>
      </c>
      <c r="T2374">
        <f t="shared" si="684"/>
        <v>14.929577263516629</v>
      </c>
    </row>
    <row r="2375" spans="1:20" x14ac:dyDescent="0.25">
      <c r="A2375">
        <f t="shared" si="685"/>
        <v>43429.306657808454</v>
      </c>
      <c r="B2375">
        <f t="shared" si="702"/>
        <v>6911.9888296439758</v>
      </c>
      <c r="C2375" t="str">
        <f t="shared" si="686"/>
        <v>2.26065353335862-5.08335894258848i</v>
      </c>
      <c r="D2375" t="str">
        <f t="shared" si="687"/>
        <v>3.47781111691913-2.33563236188028i</v>
      </c>
      <c r="E2375" t="str">
        <f t="shared" si="688"/>
        <v>163.260384160794+5.90529747835937i</v>
      </c>
      <c r="F2375" t="str">
        <f t="shared" si="689"/>
        <v>2.90985932974364-21.6205458348369i</v>
      </c>
      <c r="G2375" t="str">
        <f t="shared" si="690"/>
        <v>0.999982617961439-0.00416914096972084i</v>
      </c>
      <c r="H2375" t="str">
        <f t="shared" si="691"/>
        <v>741.150600651258+44.2373882444876i</v>
      </c>
      <c r="I2375" t="str">
        <f t="shared" si="692"/>
        <v>21.0771113235134-107.619507493265i</v>
      </c>
      <c r="K2375" t="str">
        <f t="shared" si="693"/>
        <v>0.00672231834277768-0.00457045146846671i</v>
      </c>
      <c r="L2375" t="str">
        <f t="shared" si="694"/>
        <v>0.00025-0.0680435164576929i</v>
      </c>
      <c r="M2375" t="str">
        <f t="shared" si="695"/>
        <v>0.0025-0.0180115190623305i</v>
      </c>
      <c r="N2375">
        <f t="shared" si="696"/>
        <v>113.97550353836253</v>
      </c>
      <c r="O2375">
        <f t="shared" si="697"/>
        <v>14.906759837099703</v>
      </c>
      <c r="P2375" s="3">
        <f t="shared" si="698"/>
        <v>14.906759837099703</v>
      </c>
      <c r="Q2375" s="3">
        <f t="shared" si="699"/>
        <v>-66.024496461637469</v>
      </c>
      <c r="R2375">
        <f t="shared" si="700"/>
        <v>113.97550353836253</v>
      </c>
      <c r="S2375">
        <f t="shared" si="701"/>
        <v>6.9119888296439758</v>
      </c>
      <c r="T2375">
        <f t="shared" si="684"/>
        <v>14.906759837099703</v>
      </c>
    </row>
    <row r="2376" spans="1:20" x14ac:dyDescent="0.25">
      <c r="A2376">
        <f t="shared" si="685"/>
        <v>43594.338023108125</v>
      </c>
      <c r="B2376">
        <f t="shared" si="702"/>
        <v>6938.2543871966227</v>
      </c>
      <c r="C2376" t="str">
        <f t="shared" si="686"/>
        <v>2.25676534215082-5.06911503215196i</v>
      </c>
      <c r="D2376" t="str">
        <f t="shared" si="687"/>
        <v>3.47780872709256-2.3270411618963i</v>
      </c>
      <c r="E2376" t="str">
        <f t="shared" si="688"/>
        <v>163.269911049123+5.93024247389589i</v>
      </c>
      <c r="F2376" t="str">
        <f t="shared" si="689"/>
        <v>2.90985894461075-21.5387908052099i</v>
      </c>
      <c r="G2376" t="str">
        <f t="shared" si="690"/>
        <v>0.999982485609268-0.00418498315150447i</v>
      </c>
      <c r="H2376" t="str">
        <f t="shared" si="691"/>
        <v>743.19044591869+43.011897127699i</v>
      </c>
      <c r="I2376" t="str">
        <f t="shared" si="692"/>
        <v>20.9140990158076-107.530875111353i</v>
      </c>
      <c r="K2376" t="str">
        <f t="shared" si="693"/>
        <v>0.00670529142507103-0.00457312293650089i</v>
      </c>
      <c r="L2376" t="str">
        <f t="shared" si="694"/>
        <v>0.00025-0.0677859299239818i</v>
      </c>
      <c r="M2376" t="str">
        <f t="shared" si="695"/>
        <v>0.0025-0.0179433343916423i</v>
      </c>
      <c r="N2376">
        <f t="shared" si="696"/>
        <v>113.9985842832824</v>
      </c>
      <c r="O2376">
        <f t="shared" si="697"/>
        <v>14.883944131297412</v>
      </c>
      <c r="P2376" s="3">
        <f t="shared" si="698"/>
        <v>14.883944131297412</v>
      </c>
      <c r="Q2376" s="3">
        <f t="shared" si="699"/>
        <v>-66.001415716717602</v>
      </c>
      <c r="R2376">
        <f t="shared" si="700"/>
        <v>113.9985842832824</v>
      </c>
      <c r="S2376">
        <f t="shared" si="701"/>
        <v>6.9382543871966229</v>
      </c>
      <c r="T2376">
        <f t="shared" si="684"/>
        <v>14.883944131297412</v>
      </c>
    </row>
    <row r="2377" spans="1:20" x14ac:dyDescent="0.25">
      <c r="A2377">
        <f t="shared" si="685"/>
        <v>43759.996507595934</v>
      </c>
      <c r="B2377">
        <f t="shared" si="702"/>
        <v>6964.6197538679698</v>
      </c>
      <c r="C2377" t="str">
        <f t="shared" si="686"/>
        <v>2.25287331844427-5.05491485339559i</v>
      </c>
      <c r="D2377" t="str">
        <f t="shared" si="687"/>
        <v>3.47780631907215-2.31848343683364i</v>
      </c>
      <c r="E2377" t="str">
        <f t="shared" si="688"/>
        <v>163.279539624117+5.955283378436i</v>
      </c>
      <c r="F2377" t="str">
        <f t="shared" si="689"/>
        <v>2.90985855654539-21.4573456182951i</v>
      </c>
      <c r="G2377" t="str">
        <f t="shared" si="690"/>
        <v>0.999982352249344-0.00420088552724053i</v>
      </c>
      <c r="H2377" t="str">
        <f t="shared" si="691"/>
        <v>745.240242890305+41.7591897682225i</v>
      </c>
      <c r="I2377" t="str">
        <f t="shared" si="692"/>
        <v>20.7487731829416-107.443529806268i</v>
      </c>
      <c r="K2377" t="str">
        <f t="shared" si="693"/>
        <v>0.00668824562564014-0.00457573239199684i</v>
      </c>
      <c r="L2377" t="str">
        <f t="shared" si="694"/>
        <v>0.00025-0.0675293185136299i</v>
      </c>
      <c r="M2377" t="str">
        <f t="shared" si="695"/>
        <v>0.0025-0.0178754078418433i</v>
      </c>
      <c r="N2377">
        <f t="shared" si="696"/>
        <v>114.02156620864079</v>
      </c>
      <c r="O2377">
        <f t="shared" si="697"/>
        <v>14.861130000444243</v>
      </c>
      <c r="P2377" s="3">
        <f t="shared" si="698"/>
        <v>14.861130000444243</v>
      </c>
      <c r="Q2377" s="3">
        <f t="shared" si="699"/>
        <v>-65.978433791359208</v>
      </c>
      <c r="R2377">
        <f t="shared" si="700"/>
        <v>114.02156620864079</v>
      </c>
      <c r="S2377">
        <f t="shared" si="701"/>
        <v>6.9646197538679697</v>
      </c>
      <c r="T2377">
        <f t="shared" si="684"/>
        <v>14.861130000444243</v>
      </c>
    </row>
    <row r="2378" spans="1:20" x14ac:dyDescent="0.25">
      <c r="A2378">
        <f t="shared" si="685"/>
        <v>43926.284494324798</v>
      </c>
      <c r="B2378">
        <f t="shared" si="702"/>
        <v>6991.0853089326683</v>
      </c>
      <c r="C2378" t="str">
        <f t="shared" si="686"/>
        <v>2.24897756838761-5.04075816029631i</v>
      </c>
      <c r="D2378" t="str">
        <f t="shared" si="687"/>
        <v>3.47780389271937-2.30995906358259i</v>
      </c>
      <c r="E2378" t="str">
        <f t="shared" si="688"/>
        <v>163.28927079031+5.98042032113936i</v>
      </c>
      <c r="F2378" t="str">
        <f t="shared" si="689"/>
        <v>2.90985816552524-21.376209102476i</v>
      </c>
      <c r="G2378" t="str">
        <f t="shared" si="690"/>
        <v>0.999982217873995-0.0042168483255935i</v>
      </c>
      <c r="H2378" t="str">
        <f t="shared" si="691"/>
        <v>747.299828942368+40.4788182792393i</v>
      </c>
      <c r="I2378" t="str">
        <f t="shared" si="692"/>
        <v>20.5811026173951-107.357447374867i</v>
      </c>
      <c r="K2378" t="str">
        <f t="shared" si="693"/>
        <v>0.00667118140380735-0.00457827966307477i</v>
      </c>
      <c r="L2378" t="str">
        <f t="shared" si="694"/>
        <v>0.00025-0.0672736785351964i</v>
      </c>
      <c r="M2378" t="str">
        <f t="shared" si="695"/>
        <v>0.0025-0.0178077384357873i</v>
      </c>
      <c r="N2378">
        <f t="shared" si="696"/>
        <v>114.04445009252844</v>
      </c>
      <c r="O2378">
        <f t="shared" si="697"/>
        <v>14.838317300249923</v>
      </c>
      <c r="P2378" s="3">
        <f t="shared" si="698"/>
        <v>14.838317300249923</v>
      </c>
      <c r="Q2378" s="3">
        <f t="shared" si="699"/>
        <v>-65.955549907471564</v>
      </c>
      <c r="R2378">
        <f t="shared" si="700"/>
        <v>114.04445009252844</v>
      </c>
      <c r="S2378">
        <f t="shared" si="701"/>
        <v>6.9910853089326688</v>
      </c>
      <c r="T2378">
        <f t="shared" si="684"/>
        <v>14.838317300249923</v>
      </c>
    </row>
    <row r="2379" spans="1:20" x14ac:dyDescent="0.25">
      <c r="A2379">
        <f t="shared" si="685"/>
        <v>44093.204375403235</v>
      </c>
      <c r="B2379">
        <f t="shared" si="702"/>
        <v>7017.6514331066128</v>
      </c>
      <c r="C2379" t="str">
        <f t="shared" si="686"/>
        <v>2.24507819854083-5.02664470864723i</v>
      </c>
      <c r="D2379" t="str">
        <f t="shared" si="687"/>
        <v>3.47780144789469-2.30146791951315i</v>
      </c>
      <c r="E2379" t="str">
        <f t="shared" si="688"/>
        <v>163.299105458103+6.00565342794746i</v>
      </c>
      <c r="F2379" t="str">
        <f t="shared" si="689"/>
        <v>2.90985777152778-21.2953800905762i</v>
      </c>
      <c r="G2379" t="str">
        <f t="shared" si="690"/>
        <v>0.999982082475489-0.00423287177609598i</v>
      </c>
      <c r="H2379" t="str">
        <f t="shared" si="691"/>
        <v>749.369032435498+39.1703296906073i</v>
      </c>
      <c r="I2379" t="str">
        <f t="shared" si="692"/>
        <v>20.4110558816302-107.272602852369i</v>
      </c>
      <c r="K2379" t="str">
        <f t="shared" si="693"/>
        <v>0.00665409922094118-0.00458076458203829i</v>
      </c>
      <c r="L2379" t="str">
        <f t="shared" si="694"/>
        <v>0.00025-0.0670190063112135i</v>
      </c>
      <c r="M2379" t="str">
        <f t="shared" si="695"/>
        <v>0.0025-0.0177403252000272i</v>
      </c>
      <c r="N2379">
        <f t="shared" si="696"/>
        <v>114.06723672482794</v>
      </c>
      <c r="O2379">
        <f t="shared" si="697"/>
        <v>14.815505887821525</v>
      </c>
      <c r="P2379" s="3">
        <f t="shared" si="698"/>
        <v>14.815505887821525</v>
      </c>
      <c r="Q2379" s="3">
        <f t="shared" si="699"/>
        <v>-65.932763275172064</v>
      </c>
      <c r="R2379">
        <f t="shared" si="700"/>
        <v>114.06723672482794</v>
      </c>
      <c r="S2379">
        <f t="shared" si="701"/>
        <v>7.0176514331066127</v>
      </c>
      <c r="T2379">
        <f t="shared" si="684"/>
        <v>14.815505887821525</v>
      </c>
    </row>
    <row r="2380" spans="1:20" x14ac:dyDescent="0.25">
      <c r="A2380">
        <f t="shared" si="685"/>
        <v>44260.758552029773</v>
      </c>
      <c r="B2380">
        <f t="shared" si="702"/>
        <v>7044.3185085524183</v>
      </c>
      <c r="C2380" t="str">
        <f t="shared" si="686"/>
        <v>2.2411753158639-5.0125742560612i</v>
      </c>
      <c r="D2380" t="str">
        <f t="shared" si="687"/>
        <v>3.47779898445752-2.2930098824733i</v>
      </c>
      <c r="E2380" t="str">
        <f t="shared" si="688"/>
        <v>163.309044543801+6.03098282154314i</v>
      </c>
      <c r="F2380" t="str">
        <f t="shared" si="689"/>
        <v>2.90985737453037-21.214857419843i</v>
      </c>
      <c r="G2380" t="str">
        <f t="shared" si="690"/>
        <v>0.999981946046037-0.00424895610915192i</v>
      </c>
      <c r="H2380" t="str">
        <f t="shared" si="691"/>
        <v>751.447672437987+37.8332660039133i</v>
      </c>
      <c r="I2380" t="str">
        <f t="shared" si="692"/>
        <v>20.2386013170692-107.188970492169i</v>
      </c>
      <c r="K2380" t="str">
        <f t="shared" si="693"/>
        <v>0.00663699954040806-0.0045831869854032i</v>
      </c>
      <c r="L2380" t="str">
        <f t="shared" si="694"/>
        <v>0.00025-0.0667652981781367i</v>
      </c>
      <c r="M2380" t="str">
        <f t="shared" si="695"/>
        <v>0.0025-0.0176731671648009i</v>
      </c>
      <c r="N2380">
        <f t="shared" si="696"/>
        <v>114.08992690711371</v>
      </c>
      <c r="O2380">
        <f t="shared" si="697"/>
        <v>14.792695621687519</v>
      </c>
      <c r="P2380" s="3">
        <f t="shared" si="698"/>
        <v>14.792695621687519</v>
      </c>
      <c r="Q2380" s="3">
        <f t="shared" si="699"/>
        <v>-65.910073092886293</v>
      </c>
      <c r="R2380">
        <f t="shared" si="700"/>
        <v>114.08992690711371</v>
      </c>
      <c r="S2380">
        <f t="shared" si="701"/>
        <v>7.0443185085524185</v>
      </c>
      <c r="T2380">
        <f t="shared" si="684"/>
        <v>14.792695621687519</v>
      </c>
    </row>
    <row r="2381" spans="1:20" x14ac:dyDescent="0.25">
      <c r="A2381">
        <f t="shared" si="685"/>
        <v>44428.949434527487</v>
      </c>
      <c r="B2381">
        <f t="shared" si="702"/>
        <v>7071.0869188849174</v>
      </c>
      <c r="C2381" t="str">
        <f t="shared" si="686"/>
        <v>2.23726902770507-4.99854656197309i</v>
      </c>
      <c r="D2381" t="str">
        <f t="shared" si="687"/>
        <v>3.4777965022662-2.28458483078724i</v>
      </c>
      <c r="E2381" t="str">
        <f t="shared" si="688"/>
        <v>163.319088969619+6.05640862130967i</v>
      </c>
      <c r="F2381" t="str">
        <f t="shared" si="689"/>
        <v>2.90985697451013-21.1346399319305i</v>
      </c>
      <c r="G2381" t="str">
        <f t="shared" si="690"/>
        <v>0.999981808577789-0.00426510155603999i</v>
      </c>
      <c r="H2381" t="str">
        <f t="shared" si="691"/>
        <v>753.535558443444+36.4671642548242i</v>
      </c>
      <c r="I2381" t="str">
        <f t="shared" si="692"/>
        <v>20.0637070537266-107.106523745349i</v>
      </c>
      <c r="K2381" t="str">
        <f t="shared" si="693"/>
        <v>0.00661988282752356-0.00458554671392557i</v>
      </c>
      <c r="L2381" t="str">
        <f t="shared" si="694"/>
        <v>0.00025-0.0665125504862889i</v>
      </c>
      <c r="M2381" t="str">
        <f t="shared" si="695"/>
        <v>0.0025-0.0176062633640177i</v>
      </c>
      <c r="N2381">
        <f t="shared" si="696"/>
        <v>114.11252145255268</v>
      </c>
      <c r="O2381">
        <f t="shared" si="697"/>
        <v>14.769886361819855</v>
      </c>
      <c r="P2381" s="3">
        <f t="shared" si="698"/>
        <v>14.769886361819855</v>
      </c>
      <c r="Q2381" s="3">
        <f t="shared" si="699"/>
        <v>-65.887478547447316</v>
      </c>
      <c r="R2381">
        <f t="shared" si="700"/>
        <v>114.11252145255268</v>
      </c>
      <c r="S2381">
        <f t="shared" si="701"/>
        <v>7.0710869188849177</v>
      </c>
      <c r="T2381">
        <f t="shared" si="684"/>
        <v>14.769886361819855</v>
      </c>
    </row>
    <row r="2382" spans="1:20" x14ac:dyDescent="0.25">
      <c r="A2382">
        <f t="shared" si="685"/>
        <v>44597.779442378684</v>
      </c>
      <c r="B2382">
        <f t="shared" si="702"/>
        <v>7097.9570491766799</v>
      </c>
      <c r="C2382" t="str">
        <f t="shared" si="686"/>
        <v>2.23335944178917-4.9845613876426i</v>
      </c>
      <c r="D2382" t="str">
        <f t="shared" si="687"/>
        <v>3.47779400117795-2.27619264325362i</v>
      </c>
      <c r="E2382" t="str">
        <f t="shared" si="688"/>
        <v>163.32923966371+6.08193094329066i</v>
      </c>
      <c r="F2382" t="str">
        <f t="shared" si="689"/>
        <v>2.9098565714441-21.0547264728828i</v>
      </c>
      <c r="G2382" t="str">
        <f t="shared" si="690"/>
        <v>0.999981670062835-0.00428130834891684i</v>
      </c>
      <c r="H2382" t="str">
        <f t="shared" si="691"/>
        <v>755.63249008278+35.0715565831076i</v>
      </c>
      <c r="I2382" t="str">
        <f t="shared" si="692"/>
        <v>19.8863410205252-107.025235239887i</v>
      </c>
      <c r="K2382" t="str">
        <f t="shared" si="693"/>
        <v>0.00660274954950297-0.00458784361262919i</v>
      </c>
      <c r="L2382" t="str">
        <f t="shared" si="694"/>
        <v>0.00025-0.0662607595998098i</v>
      </c>
      <c r="M2382" t="str">
        <f t="shared" si="695"/>
        <v>0.0025-0.0175396128352437i</v>
      </c>
      <c r="N2382">
        <f t="shared" si="696"/>
        <v>114.13502118580124</v>
      </c>
      <c r="O2382">
        <f t="shared" si="697"/>
        <v>14.747077969656871</v>
      </c>
      <c r="P2382" s="3">
        <f t="shared" si="698"/>
        <v>14.747077969656871</v>
      </c>
      <c r="Q2382" s="3">
        <f t="shared" si="699"/>
        <v>-65.864978814198764</v>
      </c>
      <c r="R2382">
        <f t="shared" si="700"/>
        <v>114.13502118580124</v>
      </c>
      <c r="S2382">
        <f t="shared" si="701"/>
        <v>7.0979570491766797</v>
      </c>
      <c r="T2382">
        <f t="shared" si="684"/>
        <v>14.747077969656871</v>
      </c>
    </row>
    <row r="2383" spans="1:20" x14ac:dyDescent="0.25">
      <c r="A2383">
        <f t="shared" si="685"/>
        <v>44767.251004259728</v>
      </c>
      <c r="B2383">
        <f t="shared" si="702"/>
        <v>7124.9292859635516</v>
      </c>
      <c r="C2383" t="str">
        <f t="shared" si="686"/>
        <v>2.22944666620598-4.97061849615657i</v>
      </c>
      <c r="D2383" t="str">
        <f t="shared" si="687"/>
        <v>3.47779148104897-2.26783319914379i</v>
      </c>
      <c r="E2383" t="str">
        <f t="shared" si="688"/>
        <v>163.339497560178+6.1075499001477i</v>
      </c>
      <c r="F2383" t="str">
        <f t="shared" si="689"/>
        <v>2.90985616530908-20.9751158931177i</v>
      </c>
      <c r="G2383" t="str">
        <f t="shared" si="690"/>
        <v>0.999981530493206-0.00429757672082046i</v>
      </c>
      <c r="H2383" t="str">
        <f t="shared" si="691"/>
        <v>757.738256830511+33.6459703106591i</v>
      </c>
      <c r="I2383" t="str">
        <f t="shared" si="692"/>
        <v>19.7064709563173-106.945076759578i</v>
      </c>
      <c r="K2383" t="str">
        <f t="shared" si="693"/>
        <v>0.00658560017541173-0.00459007753083221i</v>
      </c>
      <c r="L2383" t="str">
        <f t="shared" si="694"/>
        <v>0.00025-0.0660099218966025i</v>
      </c>
      <c r="M2383" t="str">
        <f t="shared" si="695"/>
        <v>0.0025-0.0174732146196889i</v>
      </c>
      <c r="N2383">
        <f t="shared" si="696"/>
        <v>114.15742694290309</v>
      </c>
      <c r="O2383">
        <f t="shared" si="697"/>
        <v>14.724270308125638</v>
      </c>
      <c r="P2383" s="3">
        <f t="shared" si="698"/>
        <v>14.724270308125638</v>
      </c>
      <c r="Q2383" s="3">
        <f t="shared" si="699"/>
        <v>-65.842573057096914</v>
      </c>
      <c r="R2383">
        <f t="shared" si="700"/>
        <v>114.15742694290309</v>
      </c>
      <c r="S2383">
        <f t="shared" si="701"/>
        <v>7.1249292859635514</v>
      </c>
      <c r="T2383">
        <f t="shared" si="684"/>
        <v>14.724270308125638</v>
      </c>
    </row>
    <row r="2384" spans="1:20" x14ac:dyDescent="0.25">
      <c r="A2384">
        <f t="shared" si="685"/>
        <v>44937.366558075912</v>
      </c>
      <c r="B2384">
        <f t="shared" si="702"/>
        <v>7152.0040172502131</v>
      </c>
      <c r="C2384" t="str">
        <f t="shared" si="686"/>
        <v>2.22553080939817-4.95671765243138i</v>
      </c>
      <c r="D2384" t="str">
        <f t="shared" si="687"/>
        <v>3.47778894173431-2.25950637820009i</v>
      </c>
      <c r="E2384" t="str">
        <f t="shared" si="688"/>
        <v>163.349863599101+6.13326560112029i</v>
      </c>
      <c r="F2384" t="str">
        <f t="shared" si="689"/>
        <v>2.90985575608164-20.89580704741i</v>
      </c>
      <c r="G2384" t="str">
        <f t="shared" si="690"/>
        <v>0.999981389860872-0.0043139069056735i</v>
      </c>
      <c r="H2384" t="str">
        <f t="shared" si="691"/>
        <v>759.852637705495+32.1899280279683i</v>
      </c>
      <c r="I2384" t="str">
        <f t="shared" si="692"/>
        <v>19.5240644216484-106.866019222666i</v>
      </c>
      <c r="K2384" t="str">
        <f t="shared" si="693"/>
        <v>0.0065684351761152-0.00459224832217331i</v>
      </c>
      <c r="L2384" t="str">
        <f t="shared" si="694"/>
        <v>0.00025-0.065760033768283i</v>
      </c>
      <c r="M2384" t="str">
        <f t="shared" si="695"/>
        <v>0.0025-0.0174070677621926i</v>
      </c>
      <c r="N2384">
        <f t="shared" si="696"/>
        <v>114.17973957118122</v>
      </c>
      <c r="O2384">
        <f t="shared" si="697"/>
        <v>14.701463241664221</v>
      </c>
      <c r="P2384" s="3">
        <f t="shared" si="698"/>
        <v>14.701463241664221</v>
      </c>
      <c r="Q2384" s="3">
        <f t="shared" si="699"/>
        <v>-65.820260428818784</v>
      </c>
      <c r="R2384">
        <f t="shared" si="700"/>
        <v>114.17973957118122</v>
      </c>
      <c r="S2384">
        <f t="shared" si="701"/>
        <v>7.1520040172502135</v>
      </c>
      <c r="T2384">
        <f t="shared" si="684"/>
        <v>14.701463241664221</v>
      </c>
    </row>
    <row r="2385" spans="1:20" x14ac:dyDescent="0.25">
      <c r="A2385">
        <f t="shared" si="685"/>
        <v>45108.128550996604</v>
      </c>
      <c r="B2385">
        <f t="shared" si="702"/>
        <v>7179.1816325157642</v>
      </c>
      <c r="C2385" t="str">
        <f t="shared" si="686"/>
        <v>2.22161198014941-4.94285862321506i</v>
      </c>
      <c r="D2385" t="str">
        <f t="shared" si="687"/>
        <v>3.47778638308792-2.2512120606341i</v>
      </c>
      <c r="E2385" t="str">
        <f t="shared" si="688"/>
        <v>163.360338726547+6.15907815198332i</v>
      </c>
      <c r="F2385" t="str">
        <f t="shared" si="689"/>
        <v>2.9098553437383-20.816798794875i</v>
      </c>
      <c r="G2385" t="str">
        <f t="shared" si="690"/>
        <v>0.999981248157741-0.0043302991382866i</v>
      </c>
      <c r="H2385" t="str">
        <f t="shared" si="691"/>
        <v>761.975400966095+30.7029476893743i</v>
      </c>
      <c r="I2385" t="str">
        <f t="shared" si="692"/>
        <v>19.3390888112873-106.788032660212i</v>
      </c>
      <c r="K2385" t="str">
        <f t="shared" si="693"/>
        <v>0.0065512550242281-0.00459435584463713i</v>
      </c>
      <c r="L2385" t="str">
        <f t="shared" si="694"/>
        <v>0.00025-0.0655110916201268i</v>
      </c>
      <c r="M2385" t="str">
        <f t="shared" si="695"/>
        <v>0.0025-0.01734117131121i</v>
      </c>
      <c r="N2385">
        <f t="shared" si="696"/>
        <v>114.20195992913098</v>
      </c>
      <c r="O2385">
        <f t="shared" si="697"/>
        <v>14.678656636243714</v>
      </c>
      <c r="P2385" s="3">
        <f t="shared" si="698"/>
        <v>14.678656636243714</v>
      </c>
      <c r="Q2385" s="3">
        <f t="shared" si="699"/>
        <v>-65.798040070869021</v>
      </c>
      <c r="R2385">
        <f t="shared" si="700"/>
        <v>114.20195992913098</v>
      </c>
      <c r="S2385">
        <f t="shared" si="701"/>
        <v>7.179181632515764</v>
      </c>
      <c r="T2385">
        <f t="shared" si="684"/>
        <v>14.678656636243714</v>
      </c>
    </row>
    <row r="2386" spans="1:20" x14ac:dyDescent="0.25">
      <c r="A2386">
        <f t="shared" si="685"/>
        <v>45279.539439490392</v>
      </c>
      <c r="B2386">
        <f t="shared" si="702"/>
        <v>7206.4625227193246</v>
      </c>
      <c r="C2386" t="str">
        <f t="shared" si="686"/>
        <v>2.21769028757243-4.92904117708942i</v>
      </c>
      <c r="D2386" t="str">
        <f t="shared" si="687"/>
        <v>3.47778380496269-2.24295012712495i</v>
      </c>
      <c r="E2386" t="str">
        <f t="shared" si="688"/>
        <v>163.370923894599+6.18498765500548i</v>
      </c>
      <c r="F2386" t="str">
        <f t="shared" si="689"/>
        <v>2.9098549282553-20.7380899989522i</v>
      </c>
      <c r="G2386" t="str">
        <f t="shared" si="690"/>
        <v>0.999981105375661-0.00434675365436184i</v>
      </c>
      <c r="H2386" t="str">
        <f t="shared" si="691"/>
        <v>764.106303799886+29.1845427174871i</v>
      </c>
      <c r="I2386" t="str">
        <f t="shared" si="692"/>
        <v>19.1515113675459-106.711086194201i</v>
      </c>
      <c r="K2386" t="str">
        <f t="shared" si="693"/>
        <v>0.0065340601940635-0.00459639996057881i</v>
      </c>
      <c r="L2386" t="str">
        <f t="shared" si="694"/>
        <v>0.00025-0.0652630918710169i</v>
      </c>
      <c r="M2386" t="str">
        <f t="shared" si="695"/>
        <v>0.0025-0.0172755243187985i</v>
      </c>
      <c r="N2386">
        <f t="shared" si="696"/>
        <v>114.22408888631087</v>
      </c>
      <c r="O2386">
        <f t="shared" si="697"/>
        <v>14.655850359390355</v>
      </c>
      <c r="P2386" s="3">
        <f t="shared" si="698"/>
        <v>14.655850359390355</v>
      </c>
      <c r="Q2386" s="3">
        <f t="shared" si="699"/>
        <v>-65.775911113689133</v>
      </c>
      <c r="R2386">
        <f t="shared" si="700"/>
        <v>114.22408888631087</v>
      </c>
      <c r="S2386">
        <f t="shared" si="701"/>
        <v>7.2064625227193249</v>
      </c>
      <c r="T2386">
        <f t="shared" si="684"/>
        <v>14.655850359390355</v>
      </c>
    </row>
    <row r="2387" spans="1:20" x14ac:dyDescent="0.25">
      <c r="A2387">
        <f t="shared" si="685"/>
        <v>45451.601689360461</v>
      </c>
      <c r="B2387">
        <f t="shared" si="702"/>
        <v>7233.847080305658</v>
      </c>
      <c r="C2387" t="str">
        <f t="shared" si="686"/>
        <v>2.21376584109679-4.91526508447146i</v>
      </c>
      <c r="D2387" t="str">
        <f t="shared" si="687"/>
        <v>3.47778120721036-2.23472045881753i</v>
      </c>
      <c r="E2387" t="str">
        <f t="shared" si="688"/>
        <v>163.381620061363+6.21099420890872i</v>
      </c>
      <c r="F2387" t="str">
        <f t="shared" si="689"/>
        <v>2.90985450960878-20.6596795273888i</v>
      </c>
      <c r="G2387" t="str">
        <f t="shared" si="690"/>
        <v>0.999980961506417-0.004363270690496i</v>
      </c>
      <c r="H2387" t="str">
        <f t="shared" si="691"/>
        <v>766.245092007946+27.6342221172511i</v>
      </c>
      <c r="I2387" t="str">
        <f t="shared" si="692"/>
        <v>18.9612991944302-106.635148015408i</v>
      </c>
      <c r="K2387" t="str">
        <f t="shared" si="693"/>
        <v>0.00651685116158143-0.00459838053674793i</v>
      </c>
      <c r="L2387" t="str">
        <f t="shared" si="694"/>
        <v>0.00025-0.0650160309533937i</v>
      </c>
      <c r="M2387" t="str">
        <f t="shared" si="695"/>
        <v>0.0025-0.0172101258406042i</v>
      </c>
      <c r="N2387">
        <f t="shared" si="696"/>
        <v>114.24612732323205</v>
      </c>
      <c r="O2387">
        <f t="shared" si="697"/>
        <v>14.633044280206471</v>
      </c>
      <c r="P2387" s="3">
        <f t="shared" si="698"/>
        <v>14.633044280206471</v>
      </c>
      <c r="Q2387" s="3">
        <f t="shared" si="699"/>
        <v>-65.753872676767955</v>
      </c>
      <c r="R2387">
        <f t="shared" si="700"/>
        <v>114.24612732323205</v>
      </c>
      <c r="S2387">
        <f t="shared" si="701"/>
        <v>7.233847080305658</v>
      </c>
      <c r="T2387">
        <f t="shared" si="684"/>
        <v>14.633044280206471</v>
      </c>
    </row>
    <row r="2388" spans="1:20" x14ac:dyDescent="0.25">
      <c r="A2388">
        <f t="shared" si="685"/>
        <v>45624.317775780029</v>
      </c>
      <c r="B2388">
        <f t="shared" si="702"/>
        <v>7261.3356992108193</v>
      </c>
      <c r="C2388" t="str">
        <f t="shared" si="686"/>
        <v>2.20983875045667-4.90153011761557i</v>
      </c>
      <c r="D2388" t="str">
        <f t="shared" si="687"/>
        <v>3.47777858968151-2.22652293732088i</v>
      </c>
      <c r="E2388" t="str">
        <f t="shared" si="688"/>
        <v>163.392428191002+6.23709790882359i</v>
      </c>
      <c r="F2388" t="str">
        <f t="shared" si="689"/>
        <v>2.90985408777459-20.5815662522236i</v>
      </c>
      <c r="G2388" t="str">
        <f t="shared" si="690"/>
        <v>0.999980816541731-0.00437985048418405i</v>
      </c>
      <c r="H2388" t="str">
        <f t="shared" si="691"/>
        <v>768.391499683861+26.0514906000291i</v>
      </c>
      <c r="I2388" t="str">
        <f t="shared" si="692"/>
        <v>18.7684192726455-106.560185361023i</v>
      </c>
      <c r="K2388" t="str">
        <f t="shared" si="693"/>
        <v>0.00649962840433702-0.00460029744431182i</v>
      </c>
      <c r="L2388" t="str">
        <f t="shared" si="694"/>
        <v>0.00025-0.0647699053132035i</v>
      </c>
      <c r="M2388" t="str">
        <f t="shared" si="695"/>
        <v>0.0025-0.017144974935848i</v>
      </c>
      <c r="N2388">
        <f t="shared" si="696"/>
        <v>114.26807613124289</v>
      </c>
      <c r="O2388">
        <f t="shared" si="697"/>
        <v>14.610238269392671</v>
      </c>
      <c r="P2388" s="3">
        <f t="shared" si="698"/>
        <v>14.610238269392671</v>
      </c>
      <c r="Q2388" s="3">
        <f t="shared" si="699"/>
        <v>-65.731923868757107</v>
      </c>
      <c r="R2388">
        <f t="shared" si="700"/>
        <v>114.26807613124289</v>
      </c>
      <c r="S2388">
        <f t="shared" si="701"/>
        <v>7.2613356992108189</v>
      </c>
      <c r="T2388">
        <f t="shared" si="684"/>
        <v>14.610238269392671</v>
      </c>
    </row>
    <row r="2389" spans="1:20" x14ac:dyDescent="0.25">
      <c r="A2389">
        <f t="shared" si="685"/>
        <v>45797.690183327992</v>
      </c>
      <c r="B2389">
        <f t="shared" si="702"/>
        <v>7288.9287748678207</v>
      </c>
      <c r="C2389" t="str">
        <f t="shared" si="686"/>
        <v>2.20590912567867-4.88783605061463i</v>
      </c>
      <c r="D2389" t="str">
        <f t="shared" si="687"/>
        <v>3.47777595222563-2.21835744470636i</v>
      </c>
      <c r="E2389" t="str">
        <f t="shared" si="688"/>
        <v>163.403349253742+6.26329884624942i</v>
      </c>
      <c r="F2389" t="str">
        <f t="shared" si="689"/>
        <v>2.9098536627285-20.5037490497705i</v>
      </c>
      <c r="G2389" t="str">
        <f t="shared" si="690"/>
        <v>0.999980670473263-0.00439649327382251i</v>
      </c>
      <c r="H2389" t="str">
        <f t="shared" si="691"/>
        <v>770.545248887536+24.4358487181782i</v>
      </c>
      <c r="I2389" t="str">
        <f t="shared" si="692"/>
        <v>18.5728384754931-106.486164492074i</v>
      </c>
      <c r="K2389" t="str">
        <f t="shared" si="693"/>
        <v>0.00648239240142838-0.00460215055887818i</v>
      </c>
      <c r="L2389" t="str">
        <f t="shared" si="694"/>
        <v>0.00025-0.0645247114098462i</v>
      </c>
      <c r="M2389" t="str">
        <f t="shared" si="695"/>
        <v>0.0025-0.0170800706673122i</v>
      </c>
      <c r="N2389">
        <f t="shared" si="696"/>
        <v>114.28993621241671</v>
      </c>
      <c r="O2389">
        <f t="shared" si="697"/>
        <v>14.587432199268491</v>
      </c>
      <c r="P2389" s="3">
        <f t="shared" si="698"/>
        <v>14.587432199268491</v>
      </c>
      <c r="Q2389" s="3">
        <f t="shared" si="699"/>
        <v>-65.710063787583294</v>
      </c>
      <c r="R2389">
        <f t="shared" si="700"/>
        <v>114.28993621241671</v>
      </c>
      <c r="S2389">
        <f t="shared" si="701"/>
        <v>7.2889287748678209</v>
      </c>
      <c r="T2389">
        <f t="shared" si="684"/>
        <v>14.587432199268491</v>
      </c>
    </row>
    <row r="2390" spans="1:20" x14ac:dyDescent="0.25">
      <c r="A2390">
        <f t="shared" si="685"/>
        <v>45971.721406024641</v>
      </c>
      <c r="B2390">
        <f t="shared" si="702"/>
        <v>7316.6267042123191</v>
      </c>
      <c r="C2390" t="str">
        <f t="shared" si="686"/>
        <v>2.20197707706943-4.87418265940174i</v>
      </c>
      <c r="D2390" t="str">
        <f t="shared" si="687"/>
        <v>3.47777329469105-2.21022386350611i</v>
      </c>
      <c r="E2390" t="str">
        <f t="shared" si="688"/>
        <v>163.414384225901+6.28959710900949i</v>
      </c>
      <c r="F2390" t="str">
        <f t="shared" si="689"/>
        <v>2.90985323444606-20.4262268006026i</v>
      </c>
      <c r="G2390" t="str">
        <f t="shared" si="690"/>
        <v>0.999980523292608-0.00441319929871282i</v>
      </c>
      <c r="H2390" t="str">
        <f t="shared" si="691"/>
        <v>772.706049313944+22.7867930104892i</v>
      </c>
      <c r="I2390" t="str">
        <f t="shared" si="692"/>
        <v>18.374523585678-106.413050670643i</v>
      </c>
      <c r="K2390" t="str">
        <f t="shared" si="693"/>
        <v>0.00646514363344409-0.00460393976051663i</v>
      </c>
      <c r="L2390" t="str">
        <f t="shared" si="694"/>
        <v>0.00025-0.0642804457161251i</v>
      </c>
      <c r="M2390" t="str">
        <f t="shared" si="695"/>
        <v>0.0025-0.0170154121013272i</v>
      </c>
      <c r="N2390">
        <f t="shared" si="696"/>
        <v>114.31170847943324</v>
      </c>
      <c r="O2390">
        <f t="shared" si="697"/>
        <v>14.56462594379394</v>
      </c>
      <c r="P2390" s="3">
        <f t="shared" si="698"/>
        <v>14.56462594379394</v>
      </c>
      <c r="Q2390" s="3">
        <f t="shared" si="699"/>
        <v>-65.688291520566764</v>
      </c>
      <c r="R2390">
        <f t="shared" si="700"/>
        <v>114.31170847943324</v>
      </c>
      <c r="S2390">
        <f t="shared" si="701"/>
        <v>7.316626704212319</v>
      </c>
      <c r="T2390">
        <f t="shared" si="684"/>
        <v>14.56462594379394</v>
      </c>
    </row>
    <row r="2391" spans="1:20" x14ac:dyDescent="0.25">
      <c r="A2391">
        <f t="shared" si="685"/>
        <v>46146.413947367539</v>
      </c>
      <c r="B2391">
        <f t="shared" si="702"/>
        <v>7344.4298856883261</v>
      </c>
      <c r="C2391" t="str">
        <f t="shared" si="686"/>
        <v>2.1980427152032-4.86056972175087i</v>
      </c>
      <c r="D2391" t="str">
        <f t="shared" si="687"/>
        <v>3.47777061692494-2.20212207671119i</v>
      </c>
      <c r="E2391" t="str">
        <f t="shared" si="688"/>
        <v>163.4255340899+6.31599278120995i</v>
      </c>
      <c r="F2391" t="str">
        <f t="shared" si="689"/>
        <v>2.90985280290262-20.348998389536i</v>
      </c>
      <c r="G2391" t="str">
        <f t="shared" si="690"/>
        <v>0.999980374991298-0.00442996879906485i</v>
      </c>
      <c r="H2391" t="str">
        <f t="shared" si="691"/>
        <v>774.873597957006+21.1038161590393i</v>
      </c>
      <c r="I2391" t="str">
        <f t="shared" si="692"/>
        <v>18.1734413130754-106.340808136917i</v>
      </c>
      <c r="K2391" t="str">
        <f t="shared" si="693"/>
        <v>0.00644788258241009-0.00460566493377986i</v>
      </c>
      <c r="L2391" t="str">
        <f t="shared" si="694"/>
        <v>0.00025-0.0640371047181957i</v>
      </c>
      <c r="M2391" t="str">
        <f t="shared" si="695"/>
        <v>0.0025-0.0169509983077577i</v>
      </c>
      <c r="N2391">
        <f t="shared" si="696"/>
        <v>114.33339385546273</v>
      </c>
      <c r="O2391">
        <f t="shared" si="697"/>
        <v>14.541819378589471</v>
      </c>
      <c r="P2391" s="3">
        <f t="shared" si="698"/>
        <v>14.541819378589471</v>
      </c>
      <c r="Q2391" s="3">
        <f t="shared" si="699"/>
        <v>-65.666606144537269</v>
      </c>
      <c r="R2391">
        <f t="shared" si="700"/>
        <v>114.33339385546273</v>
      </c>
      <c r="S2391">
        <f t="shared" si="701"/>
        <v>7.3444298856883261</v>
      </c>
      <c r="T2391">
        <f t="shared" si="684"/>
        <v>14.541819378589471</v>
      </c>
    </row>
    <row r="2392" spans="1:20" x14ac:dyDescent="0.25">
      <c r="A2392">
        <f t="shared" si="685"/>
        <v>46321.770320367541</v>
      </c>
      <c r="B2392">
        <f t="shared" si="702"/>
        <v>7372.3387192539421</v>
      </c>
      <c r="C2392" t="str">
        <f t="shared" si="686"/>
        <v>2.19410615090934-4.84699701727844i</v>
      </c>
      <c r="D2392" t="str">
        <f t="shared" si="687"/>
        <v>3.47776791877331-2.19405196777005i</v>
      </c>
      <c r="E2392" t="str">
        <f t="shared" si="688"/>
        <v>163.436799834288+6.34248594319564i</v>
      </c>
      <c r="F2392" t="str">
        <f t="shared" si="689"/>
        <v>2.90985236807334-20.2720627056138i</v>
      </c>
      <c r="G2392" t="str">
        <f t="shared" si="690"/>
        <v>0.999980225560802-0.00444680201600033i</v>
      </c>
      <c r="H2392" t="str">
        <f t="shared" si="691"/>
        <v>777.047578768675+19.3864071578716i</v>
      </c>
      <c r="I2392" t="str">
        <f t="shared" si="692"/>
        <v>17.9695583134786-106.269400086069i</v>
      </c>
      <c r="K2392" t="str">
        <f t="shared" si="693"/>
        <v>0.00643060973173667-0.00460732596772398i</v>
      </c>
      <c r="L2392" t="str">
        <f t="shared" si="694"/>
        <v>0.00025-0.0637946849155167i</v>
      </c>
      <c r="M2392" t="str">
        <f t="shared" si="695"/>
        <v>0.0025-0.0168868283599897i</v>
      </c>
      <c r="N2392">
        <f t="shared" si="696"/>
        <v>114.35499327404338</v>
      </c>
      <c r="O2392">
        <f t="shared" si="697"/>
        <v>14.519012380957321</v>
      </c>
      <c r="P2392" s="3">
        <f t="shared" si="698"/>
        <v>14.519012380957321</v>
      </c>
      <c r="Q2392" s="3">
        <f t="shared" si="699"/>
        <v>-65.64500672595662</v>
      </c>
      <c r="R2392">
        <f t="shared" si="700"/>
        <v>114.35499327404338</v>
      </c>
      <c r="S2392">
        <f t="shared" si="701"/>
        <v>7.3723387192539418</v>
      </c>
      <c r="T2392">
        <f t="shared" si="684"/>
        <v>14.519012380957321</v>
      </c>
    </row>
    <row r="2393" spans="1:20" x14ac:dyDescent="0.25">
      <c r="A2393">
        <f t="shared" si="685"/>
        <v>46497.793047584935</v>
      </c>
      <c r="B2393">
        <f t="shared" si="702"/>
        <v>7400.353606387107</v>
      </c>
      <c r="C2393" t="str">
        <f t="shared" si="686"/>
        <v>2.1901674952599-4.83346432744402i</v>
      </c>
      <c r="D2393" t="str">
        <f t="shared" si="687"/>
        <v>3.477765200081-2.18601342058674i</v>
      </c>
      <c r="E2393" t="str">
        <f t="shared" si="688"/>
        <v>163.448182453764+6.36907667150726i</v>
      </c>
      <c r="F2393" t="str">
        <f t="shared" si="689"/>
        <v>2.9098519299332-20.19541864209i</v>
      </c>
      <c r="G2393" t="str">
        <f t="shared" si="690"/>
        <v>0.999980074992522-0.00446369919155623i</v>
      </c>
      <c r="H2393" t="str">
        <f t="shared" si="691"/>
        <v>779.227662313516+17.6340514939912i</v>
      </c>
      <c r="I2393" t="str">
        <f t="shared" si="692"/>
        <v>17.7628412083651-106.19878864501i</v>
      </c>
      <c r="K2393" t="str">
        <f t="shared" si="693"/>
        <v>0.00641332556616481-0.00460892275592804i</v>
      </c>
      <c r="L2393" t="str">
        <f t="shared" si="694"/>
        <v>0.00025-0.0635531828207979i</v>
      </c>
      <c r="M2393" t="str">
        <f t="shared" si="695"/>
        <v>0.0025-0.0168229013349171i</v>
      </c>
      <c r="N2393">
        <f t="shared" si="696"/>
        <v>114.3765076789618</v>
      </c>
      <c r="O2393">
        <f t="shared" si="697"/>
        <v>14.496204829901719</v>
      </c>
      <c r="P2393" s="3">
        <f t="shared" si="698"/>
        <v>14.496204829901719</v>
      </c>
      <c r="Q2393" s="3">
        <f t="shared" si="699"/>
        <v>-65.623492321038199</v>
      </c>
      <c r="R2393">
        <f t="shared" si="700"/>
        <v>114.3765076789618</v>
      </c>
      <c r="S2393">
        <f t="shared" si="701"/>
        <v>7.4003536063871067</v>
      </c>
      <c r="T2393">
        <f t="shared" si="684"/>
        <v>14.496204829901719</v>
      </c>
    </row>
    <row r="2394" spans="1:20" x14ac:dyDescent="0.25">
      <c r="A2394">
        <f t="shared" si="685"/>
        <v>46674.484661165763</v>
      </c>
      <c r="B2394">
        <f t="shared" si="702"/>
        <v>7428.4749500913786</v>
      </c>
      <c r="C2394" t="str">
        <f t="shared" si="686"/>
        <v>2.18622685955677-4.81997143555079i</v>
      </c>
      <c r="D2394" t="str">
        <f t="shared" si="687"/>
        <v>3.47776246069167-2.1780063195193i</v>
      </c>
      <c r="E2394" t="str">
        <f t="shared" si="688"/>
        <v>163.459682949187+6.39576503883734i</v>
      </c>
      <c r="F2394" t="str">
        <f t="shared" si="689"/>
        <v>2.90985148845702-20.1190650964137i</v>
      </c>
      <c r="G2394" t="str">
        <f t="shared" si="690"/>
        <v>0.999979923277794-0.00448066056868829i</v>
      </c>
      <c r="H2394" t="str">
        <f t="shared" si="691"/>
        <v>781.413505418957+15.846231341151i</v>
      </c>
      <c r="I2394" t="str">
        <f t="shared" si="692"/>
        <v>17.5532566057127-106.128934849042i</v>
      </c>
      <c r="K2394" t="str">
        <f t="shared" si="693"/>
        <v>0.00639603057171208-0.00461045519651277i</v>
      </c>
      <c r="L2394" t="str">
        <f t="shared" si="694"/>
        <v>0.00025-0.0633125949599499i</v>
      </c>
      <c r="M2394" t="str">
        <f t="shared" si="695"/>
        <v>0.0025-0.0167592163129279i</v>
      </c>
      <c r="N2394">
        <f t="shared" si="696"/>
        <v>114.39793802412851</v>
      </c>
      <c r="O2394">
        <f t="shared" si="697"/>
        <v>14.473396606148462</v>
      </c>
      <c r="P2394" s="3">
        <f t="shared" si="698"/>
        <v>14.473396606148462</v>
      </c>
      <c r="Q2394" s="3">
        <f t="shared" si="699"/>
        <v>-65.602061975871493</v>
      </c>
      <c r="R2394">
        <f t="shared" si="700"/>
        <v>114.39793802412851</v>
      </c>
      <c r="S2394">
        <f t="shared" si="701"/>
        <v>7.4284749500913785</v>
      </c>
      <c r="T2394">
        <f t="shared" si="684"/>
        <v>14.473396606148462</v>
      </c>
    </row>
    <row r="2395" spans="1:20" x14ac:dyDescent="0.25">
      <c r="A2395">
        <f t="shared" si="685"/>
        <v>46851.847702878185</v>
      </c>
      <c r="B2395">
        <f t="shared" si="702"/>
        <v>7456.7031549017256</v>
      </c>
      <c r="C2395" t="str">
        <f t="shared" si="686"/>
        <v>2.18228435531928-4.80651812674634i</v>
      </c>
      <c r="D2395" t="str">
        <f t="shared" si="687"/>
        <v>3.47775970044781-2.17003054937808i</v>
      </c>
      <c r="E2395" t="str">
        <f t="shared" si="688"/>
        <v>163.471302327602+6.42255111398783i</v>
      </c>
      <c r="F2395" t="str">
        <f t="shared" si="689"/>
        <v>2.90985104361936-20.0430009702131i</v>
      </c>
      <c r="G2395" t="str">
        <f t="shared" si="690"/>
        <v>0.999979770407889-0.00449768639127452i</v>
      </c>
      <c r="H2395" t="str">
        <f t="shared" si="691"/>
        <v>783.604750821375+14.022425766957i</v>
      </c>
      <c r="I2395" t="str">
        <f t="shared" si="692"/>
        <v>17.3407711219-106.059798618409i</v>
      </c>
      <c r="K2395" t="str">
        <f t="shared" si="693"/>
        <v>0.00637872523561876-0.00461192319215869i</v>
      </c>
      <c r="L2395" t="str">
        <f t="shared" si="694"/>
        <v>0.00025-0.0630729178720361i</v>
      </c>
      <c r="M2395" t="str">
        <f t="shared" si="695"/>
        <v>0.0025-0.0166957723778919i</v>
      </c>
      <c r="N2395">
        <f t="shared" si="696"/>
        <v>114.41928527345459</v>
      </c>
      <c r="O2395">
        <f t="shared" si="697"/>
        <v>14.450587592165371</v>
      </c>
      <c r="P2395" s="3">
        <f t="shared" si="698"/>
        <v>14.450587592165371</v>
      </c>
      <c r="Q2395" s="3">
        <f t="shared" si="699"/>
        <v>-65.580714726545409</v>
      </c>
      <c r="R2395">
        <f t="shared" si="700"/>
        <v>114.41928527345459</v>
      </c>
      <c r="S2395">
        <f t="shared" si="701"/>
        <v>7.4567031549017253</v>
      </c>
      <c r="T2395">
        <f t="shared" si="684"/>
        <v>14.450587592165371</v>
      </c>
    </row>
    <row r="2396" spans="1:20" x14ac:dyDescent="0.25">
      <c r="A2396">
        <f t="shared" si="685"/>
        <v>47029.884724149124</v>
      </c>
      <c r="B2396">
        <f t="shared" si="702"/>
        <v>7485.0386268903521</v>
      </c>
      <c r="C2396" t="str">
        <f t="shared" si="686"/>
        <v>2.17834009427126-4.79310418802289i</v>
      </c>
      <c r="D2396" t="str">
        <f t="shared" si="687"/>
        <v>3.47775691919065-2.16208599542408i</v>
      </c>
      <c r="E2396" t="str">
        <f t="shared" si="688"/>
        <v>163.48304160226+6.44943496182435i</v>
      </c>
      <c r="F2396" t="str">
        <f t="shared" si="689"/>
        <v>2.90985059539465-19.96722516928i</v>
      </c>
      <c r="G2396" t="str">
        <f t="shared" si="690"/>
        <v>0.999979616374014-0.0045147769041186i</v>
      </c>
      <c r="H2396" t="str">
        <f t="shared" si="691"/>
        <v>785.80102680841+12.1621109537566i</v>
      </c>
      <c r="I2396" t="str">
        <f t="shared" si="692"/>
        <v>17.1253514047265-105.991338734813i</v>
      </c>
      <c r="K2396" t="str">
        <f t="shared" si="693"/>
        <v>0.00636141004629303-0.00461332665012324i</v>
      </c>
      <c r="L2396" t="str">
        <f t="shared" si="694"/>
        <v>0.00025-0.062834148109221i</v>
      </c>
      <c r="M2396" t="str">
        <f t="shared" si="695"/>
        <v>0.0025-0.0166325686171468i</v>
      </c>
      <c r="N2396">
        <f t="shared" si="696"/>
        <v>114.44055040072379</v>
      </c>
      <c r="O2396">
        <f t="shared" si="697"/>
        <v>14.42777767218157</v>
      </c>
      <c r="P2396" s="3">
        <f t="shared" si="698"/>
        <v>14.42777767218157</v>
      </c>
      <c r="Q2396" s="3">
        <f t="shared" si="699"/>
        <v>-65.559449599276206</v>
      </c>
      <c r="R2396">
        <f t="shared" si="700"/>
        <v>114.44055040072379</v>
      </c>
      <c r="S2396">
        <f t="shared" si="701"/>
        <v>7.4850386268903524</v>
      </c>
      <c r="T2396">
        <f t="shared" si="684"/>
        <v>14.42777767218157</v>
      </c>
    </row>
    <row r="2397" spans="1:20" x14ac:dyDescent="0.25">
      <c r="A2397">
        <f t="shared" si="685"/>
        <v>47208.598286100889</v>
      </c>
      <c r="B2397">
        <f t="shared" si="702"/>
        <v>7513.4817736725354</v>
      </c>
      <c r="C2397" t="str">
        <f t="shared" si="686"/>
        <v>2.17439418832845-4.77972940821766i</v>
      </c>
      <c r="D2397" t="str">
        <f t="shared" si="687"/>
        <v>3.47775411676026-2.15417254336728i</v>
      </c>
      <c r="E2397" t="str">
        <f t="shared" si="688"/>
        <v>163.494901792641+6.4764166432322i</v>
      </c>
      <c r="F2397" t="str">
        <f t="shared" si="689"/>
        <v>2.9098501437571-19.8917366035535i</v>
      </c>
      <c r="G2397" t="str">
        <f t="shared" si="690"/>
        <v>0.999979461167305-0.0045319323529535i</v>
      </c>
      <c r="H2397" t="str">
        <f t="shared" si="691"/>
        <v>788.001946857673+10.2647604338606i</v>
      </c>
      <c r="I2397" t="str">
        <f t="shared" si="692"/>
        <v>16.9069641575853-105.923512817888i</v>
      </c>
      <c r="K2397" t="str">
        <f t="shared" si="693"/>
        <v>0.00634408549325624-0.00461466548225731i</v>
      </c>
      <c r="L2397" t="str">
        <f t="shared" si="694"/>
        <v>0.00025-0.0625962822367218i</v>
      </c>
      <c r="M2397" t="str">
        <f t="shared" si="695"/>
        <v>0.0025-0.0165696041214851i</v>
      </c>
      <c r="N2397">
        <f t="shared" si="696"/>
        <v>114.46173438946558</v>
      </c>
      <c r="O2397">
        <f t="shared" si="697"/>
        <v>14.404966732207289</v>
      </c>
      <c r="P2397" s="3">
        <f t="shared" si="698"/>
        <v>14.404966732207289</v>
      </c>
      <c r="Q2397" s="3">
        <f t="shared" si="699"/>
        <v>-65.538265610534424</v>
      </c>
      <c r="R2397">
        <f t="shared" si="700"/>
        <v>114.46173438946558</v>
      </c>
      <c r="S2397">
        <f t="shared" si="701"/>
        <v>7.5134817736725354</v>
      </c>
      <c r="T2397">
        <f t="shared" si="684"/>
        <v>14.404966732207289</v>
      </c>
    </row>
    <row r="2398" spans="1:20" x14ac:dyDescent="0.25">
      <c r="A2398">
        <f t="shared" si="685"/>
        <v>47387.990959588074</v>
      </c>
      <c r="B2398">
        <f t="shared" si="702"/>
        <v>7542.0330044124912</v>
      </c>
      <c r="C2398" t="str">
        <f t="shared" si="686"/>
        <v>2.17044674958553-4.76639357801256i</v>
      </c>
      <c r="D2398" t="str">
        <f t="shared" si="687"/>
        <v>3.47775129299552-2.14629007936504i</v>
      </c>
      <c r="E2398" t="str">
        <f t="shared" si="688"/>
        <v>163.506883924457+6.50349621507368i</v>
      </c>
      <c r="F2398" t="str">
        <f t="shared" si="689"/>
        <v>2.90984968868074-19.8165341871051i</v>
      </c>
      <c r="G2398" t="str">
        <f t="shared" si="690"/>
        <v>0.999979304778832-0.00454915298444491i</v>
      </c>
      <c r="H2398" t="str">
        <f t="shared" si="691"/>
        <v>790.207109272179+8.3298453396288i</v>
      </c>
      <c r="I2398" t="str">
        <f t="shared" si="692"/>
        <v>16.6855761648263-105.856277301699i</v>
      </c>
      <c r="K2398" t="str">
        <f t="shared" si="693"/>
        <v>0.00632675206708804-0.00461593960502109i</v>
      </c>
      <c r="L2398" t="str">
        <f t="shared" si="694"/>
        <v>0.00025-0.0623593168327572i</v>
      </c>
      <c r="M2398" t="str">
        <f t="shared" si="695"/>
        <v>0.0025-0.0165068779851416i</v>
      </c>
      <c r="N2398">
        <f t="shared" si="696"/>
        <v>114.48283823282583</v>
      </c>
      <c r="O2398">
        <f t="shared" si="697"/>
        <v>14.382154660052411</v>
      </c>
      <c r="P2398" s="3">
        <f t="shared" si="698"/>
        <v>14.382154660052411</v>
      </c>
      <c r="Q2398" s="3">
        <f t="shared" si="699"/>
        <v>-65.517161767174173</v>
      </c>
      <c r="R2398">
        <f t="shared" si="700"/>
        <v>114.48283823282583</v>
      </c>
      <c r="S2398">
        <f t="shared" si="701"/>
        <v>7.5420330044124908</v>
      </c>
      <c r="T2398">
        <f t="shared" si="684"/>
        <v>14.382154660052411</v>
      </c>
    </row>
    <row r="2399" spans="1:20" x14ac:dyDescent="0.25">
      <c r="A2399">
        <f t="shared" si="685"/>
        <v>47568.065325234507</v>
      </c>
      <c r="B2399">
        <f t="shared" si="702"/>
        <v>7570.6927298292585</v>
      </c>
      <c r="C2399" t="str">
        <f t="shared" si="686"/>
        <v>2.16649789030333-4.75309648993441i</v>
      </c>
      <c r="D2399" t="str">
        <f t="shared" si="687"/>
        <v>3.47774844773404-2.13843849002043i</v>
      </c>
      <c r="E2399" t="str">
        <f t="shared" si="688"/>
        <v>163.518989029694+6.5306737301407i</v>
      </c>
      <c r="F2399" t="str">
        <f t="shared" si="689"/>
        <v>2.90984923013938-19.7416168381223i</v>
      </c>
      <c r="G2399" t="str">
        <f t="shared" si="690"/>
        <v>0.999979147199598-0.00456643904619482i</v>
      </c>
      <c r="H2399" t="str">
        <f t="shared" si="691"/>
        <v>792.416096812919+6.3568346688699i</v>
      </c>
      <c r="I2399" t="str">
        <f t="shared" si="692"/>
        <v>16.4611543183352-105.789587411271i</v>
      </c>
      <c r="K2399" t="str">
        <f t="shared" si="693"/>
        <v>0.00630941025937074-0.00461714893949869i</v>
      </c>
      <c r="L2399" t="str">
        <f t="shared" si="694"/>
        <v>0.00025-0.0621232484885007i</v>
      </c>
      <c r="M2399" t="str">
        <f t="shared" si="695"/>
        <v>0.0025-0.0164443893057796i</v>
      </c>
      <c r="N2399">
        <f t="shared" si="696"/>
        <v>114.5038629334349</v>
      </c>
      <c r="O2399">
        <f t="shared" si="697"/>
        <v>14.359341345346026</v>
      </c>
      <c r="P2399" s="3">
        <f t="shared" si="698"/>
        <v>14.359341345346026</v>
      </c>
      <c r="Q2399" s="3">
        <f t="shared" si="699"/>
        <v>-65.496137066565097</v>
      </c>
      <c r="R2399">
        <f t="shared" si="700"/>
        <v>114.5038629334349</v>
      </c>
      <c r="S2399">
        <f t="shared" si="701"/>
        <v>7.5706927298292586</v>
      </c>
      <c r="T2399">
        <f t="shared" si="684"/>
        <v>14.359341345346026</v>
      </c>
    </row>
    <row r="2400" spans="1:20" x14ac:dyDescent="0.25">
      <c r="A2400">
        <f t="shared" si="685"/>
        <v>47748.823973470404</v>
      </c>
      <c r="B2400">
        <f t="shared" si="702"/>
        <v>7599.46136220261</v>
      </c>
      <c r="C2400" t="str">
        <f t="shared" si="686"/>
        <v>2.16254772289591-4.73983793835436i</v>
      </c>
      <c r="D2400" t="str">
        <f t="shared" si="687"/>
        <v>3.47774558081217-2.13061766238059i</v>
      </c>
      <c r="E2400" t="str">
        <f t="shared" si="688"/>
        <v>163.531218146619+6.55794923711163i</v>
      </c>
      <c r="F2400" t="str">
        <f t="shared" si="689"/>
        <v>2.9098487681066-19.6669834788936i</v>
      </c>
      <c r="G2400" t="str">
        <f t="shared" si="690"/>
        <v>0.999978988420537-0.00458379078674508i</v>
      </c>
      <c r="H2400" t="str">
        <f t="shared" si="691"/>
        <v>794.628476328822+4.34519556620322i</v>
      </c>
      <c r="I2400" t="str">
        <f t="shared" si="692"/>
        <v>16.2336656453747-105.723397139204i</v>
      </c>
      <c r="K2400" t="str">
        <f t="shared" si="693"/>
        <v>0.00629206056263399-0.00461829341141244i</v>
      </c>
      <c r="L2400" t="str">
        <f t="shared" si="694"/>
        <v>0.00025-0.0618880738080303i</v>
      </c>
      <c r="M2400" t="str">
        <f t="shared" si="695"/>
        <v>0.0025-0.0163821371844786i</v>
      </c>
      <c r="N2400">
        <f t="shared" si="696"/>
        <v>114.52480950327632</v>
      </c>
      <c r="O2400">
        <f t="shared" si="697"/>
        <v>14.33652667955468</v>
      </c>
      <c r="P2400" s="3">
        <f t="shared" si="698"/>
        <v>14.33652667955468</v>
      </c>
      <c r="Q2400" s="3">
        <f t="shared" si="699"/>
        <v>-65.475190496723684</v>
      </c>
      <c r="R2400">
        <f t="shared" si="700"/>
        <v>114.52480950327632</v>
      </c>
      <c r="S2400">
        <f t="shared" si="701"/>
        <v>7.5994613622026099</v>
      </c>
      <c r="T2400">
        <f t="shared" si="684"/>
        <v>14.33652667955468</v>
      </c>
    </row>
    <row r="2401" spans="1:20" x14ac:dyDescent="0.25">
      <c r="A2401">
        <f t="shared" si="685"/>
        <v>47930.269504569595</v>
      </c>
      <c r="B2401">
        <f t="shared" si="702"/>
        <v>7628.3393153789802</v>
      </c>
      <c r="C2401" t="str">
        <f t="shared" si="686"/>
        <v>2.15859635991762-4.72661771948762i</v>
      </c>
      <c r="D2401" t="str">
        <f t="shared" si="687"/>
        <v>3.4777426920651-2.12282748393514i</v>
      </c>
      <c r="E2401" t="str">
        <f t="shared" si="688"/>
        <v>163.543572319802+6.5853227805051i</v>
      </c>
      <c r="F2401" t="str">
        <f t="shared" si="689"/>
        <v>2.90984830255587-19.5926330357926i</v>
      </c>
      <c r="G2401" t="str">
        <f t="shared" si="690"/>
        <v>0.999978828432513-0.00460120845558087i</v>
      </c>
      <c r="H2401" t="str">
        <f t="shared" si="691"/>
        <v>796.843798384585+2.29439362086931i</v>
      </c>
      <c r="I2401" t="str">
        <f t="shared" si="692"/>
        <v>16.0030773377191-105.657659222409i</v>
      </c>
      <c r="K2401" t="str">
        <f t="shared" si="693"/>
        <v>0.00627470347029887-0.00461937295113627i</v>
      </c>
      <c r="L2401" t="str">
        <f t="shared" si="694"/>
        <v>0.00025-0.0616537894082791i</v>
      </c>
      <c r="M2401" t="str">
        <f t="shared" si="695"/>
        <v>0.0025-0.0163201207257209i</v>
      </c>
      <c r="N2401">
        <f t="shared" si="696"/>
        <v>114.54567896355192</v>
      </c>
      <c r="O2401">
        <f t="shared" si="697"/>
        <v>14.313710556001171</v>
      </c>
      <c r="P2401" s="3">
        <f t="shared" si="698"/>
        <v>14.313710556001171</v>
      </c>
      <c r="Q2401" s="3">
        <f t="shared" si="699"/>
        <v>-65.454321036448079</v>
      </c>
      <c r="R2401">
        <f t="shared" si="700"/>
        <v>114.54567896355192</v>
      </c>
      <c r="S2401">
        <f t="shared" si="701"/>
        <v>7.6283393153789802</v>
      </c>
      <c r="T2401">
        <f t="shared" si="684"/>
        <v>14.313710556001171</v>
      </c>
    </row>
    <row r="2402" spans="1:20" x14ac:dyDescent="0.25">
      <c r="A2402">
        <f t="shared" si="685"/>
        <v>48112.404528686959</v>
      </c>
      <c r="B2402">
        <f t="shared" si="702"/>
        <v>7657.3270047774204</v>
      </c>
      <c r="C2402" t="str">
        <f t="shared" si="686"/>
        <v>2.15464391404999-4.71343563139247i</v>
      </c>
      <c r="D2402" t="str">
        <f t="shared" si="687"/>
        <v>3.47773978132666-2.11506784261454i</v>
      </c>
      <c r="E2402" t="str">
        <f t="shared" si="688"/>
        <v>163.556052600135+6.6127944006354i</v>
      </c>
      <c r="F2402" t="str">
        <f t="shared" si="689"/>
        <v>2.90984783346036-19.518564439263i</v>
      </c>
      <c r="G2402" t="str">
        <f t="shared" si="690"/>
        <v>0.999978667226322-0.0046186923031344i</v>
      </c>
      <c r="H2402" t="str">
        <f t="shared" si="691"/>
        <v>799.06159688678+0.203893181491804i</v>
      </c>
      <c r="I2402" t="str">
        <f t="shared" si="692"/>
        <v>15.7693567821057-105.592325119006i</v>
      </c>
      <c r="K2402" t="str">
        <f t="shared" si="693"/>
        <v>0.00625733947662183-0.00462038749370807i</v>
      </c>
      <c r="L2402" t="str">
        <f t="shared" si="694"/>
        <v>0.00025-0.0614203919189866i</v>
      </c>
      <c r="M2402" t="str">
        <f t="shared" si="695"/>
        <v>0.0025-0.0162583390373788i</v>
      </c>
      <c r="N2402">
        <f t="shared" si="696"/>
        <v>114.56647234454687</v>
      </c>
      <c r="O2402">
        <f t="shared" si="697"/>
        <v>14.290892869882146</v>
      </c>
      <c r="P2402" s="3">
        <f t="shared" si="698"/>
        <v>14.290892869882146</v>
      </c>
      <c r="Q2402" s="3">
        <f t="shared" si="699"/>
        <v>-65.433527655453133</v>
      </c>
      <c r="R2402">
        <f t="shared" si="700"/>
        <v>114.56647234454687</v>
      </c>
      <c r="S2402">
        <f t="shared" si="701"/>
        <v>7.6573270047774207</v>
      </c>
      <c r="T2402">
        <f t="shared" si="684"/>
        <v>14.290892869882146</v>
      </c>
    </row>
    <row r="2403" spans="1:20" x14ac:dyDescent="0.25">
      <c r="A2403">
        <f t="shared" si="685"/>
        <v>48295.231665895968</v>
      </c>
      <c r="B2403">
        <f t="shared" si="702"/>
        <v>7686.4248473955749</v>
      </c>
      <c r="C2403" t="str">
        <f t="shared" si="686"/>
        <v>2.15069049808898-4.70029147396988i</v>
      </c>
      <c r="D2403" t="str">
        <f t="shared" si="687"/>
        <v>3.47773684842954-2.10733862678845i</v>
      </c>
      <c r="E2403" t="str">
        <f t="shared" si="688"/>
        <v>163.568660044855+6.6403641335648i</v>
      </c>
      <c r="F2403" t="str">
        <f t="shared" si="689"/>
        <v>2.90984736079314-19.4447766238027i</v>
      </c>
      <c r="G2403" t="str">
        <f t="shared" si="690"/>
        <v>0.999978504792688-0.00463624258078839i</v>
      </c>
      <c r="H2403" t="str">
        <f t="shared" si="691"/>
        <v>801.281388708646-1.92684231155206i</v>
      </c>
      <c r="I2403" t="str">
        <f t="shared" si="692"/>
        <v>15.5324715920563-105.527344985421i</v>
      </c>
      <c r="K2403" t="str">
        <f t="shared" si="693"/>
        <v>0.00623996907663868-0.00462133697884161i</v>
      </c>
      <c r="L2403" t="str">
        <f t="shared" si="694"/>
        <v>0.00025-0.0611878779826526i</v>
      </c>
      <c r="M2403" t="str">
        <f t="shared" si="695"/>
        <v>0.0025-0.0161967912307022i</v>
      </c>
      <c r="N2403">
        <f t="shared" si="696"/>
        <v>114.5871906854935</v>
      </c>
      <c r="O2403">
        <f t="shared" si="697"/>
        <v>14.268073518286904</v>
      </c>
      <c r="P2403" s="3">
        <f t="shared" si="698"/>
        <v>14.268073518286904</v>
      </c>
      <c r="Q2403" s="3">
        <f t="shared" si="699"/>
        <v>-65.412809314506504</v>
      </c>
      <c r="R2403">
        <f t="shared" si="700"/>
        <v>114.5871906854935</v>
      </c>
      <c r="S2403">
        <f t="shared" si="701"/>
        <v>7.6864248473955747</v>
      </c>
      <c r="T2403">
        <f t="shared" si="684"/>
        <v>14.268073518286904</v>
      </c>
    </row>
    <row r="2404" spans="1:20" x14ac:dyDescent="0.25">
      <c r="A2404">
        <f t="shared" si="685"/>
        <v>48478.753546226377</v>
      </c>
      <c r="B2404">
        <f t="shared" si="702"/>
        <v>7715.6332618156785</v>
      </c>
      <c r="C2404" t="str">
        <f t="shared" si="686"/>
        <v>2.14673622493162-4.68718504896196i</v>
      </c>
      <c r="D2404" t="str">
        <f t="shared" si="687"/>
        <v>3.47773389320503-2.09963972526418i</v>
      </c>
      <c r="E2404" t="str">
        <f t="shared" si="688"/>
        <v>163.581395717564+6.66803201105966i</v>
      </c>
      <c r="F2404" t="str">
        <f t="shared" si="689"/>
        <v>2.90984688452697-19.3712685279488i</v>
      </c>
      <c r="G2404" t="str">
        <f t="shared" si="690"/>
        <v>0.999978341122267-0.00465385954087974i</v>
      </c>
      <c r="H2404" t="str">
        <f t="shared" si="691"/>
        <v>803.502673314185-4.09834997574207i</v>
      </c>
      <c r="I2404" t="str">
        <f t="shared" si="692"/>
        <v>15.292389641079-105.462667653748i</v>
      </c>
      <c r="K2404" t="str">
        <f t="shared" si="693"/>
        <v>0.00622259276610783-0.00462222135093712i</v>
      </c>
      <c r="L2404" t="str">
        <f t="shared" si="694"/>
        <v>0.00025-0.0609562442544856i</v>
      </c>
      <c r="M2404" t="str">
        <f t="shared" si="695"/>
        <v>0.0025-0.016135476420305i</v>
      </c>
      <c r="N2404">
        <f t="shared" si="696"/>
        <v>114.60783503443248</v>
      </c>
      <c r="O2404">
        <f t="shared" si="697"/>
        <v>14.245252400214062</v>
      </c>
      <c r="P2404" s="3">
        <f t="shared" si="698"/>
        <v>14.245252400214062</v>
      </c>
      <c r="Q2404" s="3">
        <f t="shared" si="699"/>
        <v>-65.392164965567517</v>
      </c>
      <c r="R2404">
        <f t="shared" si="700"/>
        <v>114.60783503443248</v>
      </c>
      <c r="S2404">
        <f t="shared" si="701"/>
        <v>7.7156332618156789</v>
      </c>
      <c r="T2404">
        <f t="shared" si="684"/>
        <v>14.245252400214062</v>
      </c>
    </row>
    <row r="2405" spans="1:20" x14ac:dyDescent="0.25">
      <c r="A2405">
        <f t="shared" si="685"/>
        <v>48662.972809702034</v>
      </c>
      <c r="B2405">
        <f t="shared" si="702"/>
        <v>7744.9526682105779</v>
      </c>
      <c r="C2405" t="str">
        <f t="shared" si="686"/>
        <v>2.14278120756313-4.67411615995131i</v>
      </c>
      <c r="D2405" t="str">
        <f t="shared" si="687"/>
        <v>3.47773091548324-2.09197102728504i</v>
      </c>
      <c r="E2405" t="str">
        <f t="shared" si="688"/>
        <v>163.594260688246+6.69579806054237i</v>
      </c>
      <c r="F2405" t="str">
        <f t="shared" si="689"/>
        <v>2.90984640463443-19.2980390942624i</v>
      </c>
      <c r="G2405" t="str">
        <f t="shared" si="690"/>
        <v>0.999978176205641-0.0046715434367031i</v>
      </c>
      <c r="H2405" t="str">
        <f t="shared" si="691"/>
        <v>805.724932381925-6.31116711725529i</v>
      </c>
      <c r="I2405" t="str">
        <f t="shared" si="692"/>
        <v>15.0490790973134-105.398240609407i</v>
      </c>
      <c r="K2405" t="str">
        <f t="shared" si="693"/>
        <v>0.00620521104145404-0.00462304055909189i</v>
      </c>
      <c r="L2405" t="str">
        <f t="shared" si="694"/>
        <v>0.00025-0.0607254874023565i</v>
      </c>
      <c r="M2405" t="str">
        <f t="shared" si="695"/>
        <v>0.0025-0.0160743937241532i</v>
      </c>
      <c r="N2405">
        <f t="shared" si="696"/>
        <v>114.62840644807298</v>
      </c>
      <c r="O2405">
        <f t="shared" si="697"/>
        <v>14.2224294165899</v>
      </c>
      <c r="P2405" s="3">
        <f t="shared" si="698"/>
        <v>14.2224294165899</v>
      </c>
      <c r="Q2405" s="3">
        <f t="shared" si="699"/>
        <v>-65.37159355192702</v>
      </c>
      <c r="R2405">
        <f t="shared" si="700"/>
        <v>114.62840644807298</v>
      </c>
      <c r="S2405">
        <f t="shared" si="701"/>
        <v>7.744952668210578</v>
      </c>
      <c r="T2405">
        <f t="shared" si="684"/>
        <v>14.2224294165899</v>
      </c>
    </row>
    <row r="2406" spans="1:20" x14ac:dyDescent="0.25">
      <c r="A2406">
        <f t="shared" si="685"/>
        <v>48847.892106378902</v>
      </c>
      <c r="B2406">
        <f t="shared" si="702"/>
        <v>7774.3834883497784</v>
      </c>
      <c r="C2406" t="str">
        <f t="shared" si="686"/>
        <v>2.13882555904373-4.66108461235909i</v>
      </c>
      <c r="D2406" t="str">
        <f t="shared" si="687"/>
        <v>3.47772791509292-2.08433242252879i</v>
      </c>
      <c r="E2406" t="str">
        <f t="shared" si="688"/>
        <v>163.607256033286+6.7236623050462i</v>
      </c>
      <c r="F2406" t="str">
        <f t="shared" si="689"/>
        <v>2.90984592108796-19.225087269313i</v>
      </c>
      <c r="G2406" t="str">
        <f t="shared" si="690"/>
        <v>0.999978010033323-0.00468929452251448i</v>
      </c>
      <c r="H2406" t="str">
        <f t="shared" si="691"/>
        <v>807.947629429069-8.56583084273235i</v>
      </c>
      <c r="I2406" t="str">
        <f t="shared" si="692"/>
        <v>14.8025084596163-105.334009969163i</v>
      </c>
      <c r="K2406" t="str">
        <f t="shared" si="693"/>
        <v>0.00618782439971148-0.00462379455710905i</v>
      </c>
      <c r="L2406" t="str">
        <f t="shared" si="694"/>
        <v>0.00025-0.0604956041067511i</v>
      </c>
      <c r="M2406" t="str">
        <f t="shared" si="695"/>
        <v>0.0025-0.0160135422635517i</v>
      </c>
      <c r="N2406">
        <f t="shared" si="696"/>
        <v>114.64890599165349</v>
      </c>
      <c r="O2406">
        <f t="shared" si="697"/>
        <v>14.199604470284626</v>
      </c>
      <c r="P2406" s="3">
        <f t="shared" si="698"/>
        <v>14.199604470284626</v>
      </c>
      <c r="Q2406" s="3">
        <f t="shared" si="699"/>
        <v>-65.351094008346507</v>
      </c>
      <c r="R2406">
        <f t="shared" si="700"/>
        <v>114.64890599165349</v>
      </c>
      <c r="S2406">
        <f t="shared" si="701"/>
        <v>7.7743834883497787</v>
      </c>
      <c r="T2406">
        <f t="shared" si="684"/>
        <v>14.199604470284626</v>
      </c>
    </row>
    <row r="2407" spans="1:20" x14ac:dyDescent="0.25">
      <c r="A2407">
        <f t="shared" si="685"/>
        <v>49033.514096383144</v>
      </c>
      <c r="B2407">
        <f t="shared" si="702"/>
        <v>7803.9261456055074</v>
      </c>
      <c r="C2407" t="str">
        <f t="shared" si="686"/>
        <v>2.13486939249559-4.648090213444i</v>
      </c>
      <c r="D2407" t="str">
        <f t="shared" si="687"/>
        <v>3.47772489186154-2.076723801106i</v>
      </c>
      <c r="E2407" t="str">
        <f t="shared" si="688"/>
        <v>163.6203828355+6.75162476316693i</v>
      </c>
      <c r="F2407" t="str">
        <f t="shared" si="689"/>
        <v>2.90984543385972-19.1524120036638i</v>
      </c>
      <c r="G2407" t="str">
        <f t="shared" si="690"/>
        <v>0.999977842595751-0.00470711305353499i</v>
      </c>
      <c r="H2407" t="str">
        <f t="shared" si="691"/>
        <v>810.170209436562-10.8628776511944i</v>
      </c>
      <c r="I2407" t="str">
        <f t="shared" si="692"/>
        <v>14.5526465951486-105.269920459553i</v>
      </c>
      <c r="K2407" t="str">
        <f t="shared" si="693"/>
        <v>0.00617043333846683-0.00462448330350633i</v>
      </c>
      <c r="L2407" t="str">
        <f t="shared" si="694"/>
        <v>0.00025-0.0602665910607201i</v>
      </c>
      <c r="M2407" t="str">
        <f t="shared" si="695"/>
        <v>0.0025-0.0159529211631318i</v>
      </c>
      <c r="N2407">
        <f t="shared" si="696"/>
        <v>114.66933473879817</v>
      </c>
      <c r="O2407">
        <f t="shared" si="697"/>
        <v>14.176777466130092</v>
      </c>
      <c r="P2407" s="3">
        <f t="shared" si="698"/>
        <v>14.176777466130092</v>
      </c>
      <c r="Q2407" s="3">
        <f t="shared" si="699"/>
        <v>-65.33066526120183</v>
      </c>
      <c r="R2407">
        <f t="shared" si="700"/>
        <v>114.66933473879817</v>
      </c>
      <c r="S2407">
        <f t="shared" si="701"/>
        <v>7.8039261456055078</v>
      </c>
      <c r="T2407">
        <f t="shared" si="684"/>
        <v>14.176777466130092</v>
      </c>
    </row>
    <row r="2408" spans="1:20" x14ac:dyDescent="0.25">
      <c r="A2408">
        <f t="shared" si="685"/>
        <v>49219.841449949403</v>
      </c>
      <c r="B2408">
        <f t="shared" si="702"/>
        <v>7833.5810649588084</v>
      </c>
      <c r="C2408" t="str">
        <f t="shared" si="686"/>
        <v>2.13091282108962-4.63513277230035i</v>
      </c>
      <c r="D2408" t="str">
        <f t="shared" si="687"/>
        <v>3.47772184561526-2.06914505355851i</v>
      </c>
      <c r="E2408" t="str">
        <f t="shared" si="688"/>
        <v>163.633642184147+6.77968544901561i</v>
      </c>
      <c r="F2408" t="str">
        <f t="shared" si="689"/>
        <v>2.90984494292165-19.0800122518562i</v>
      </c>
      <c r="G2408" t="str">
        <f t="shared" si="690"/>
        <v>0.999977673883292-0.00472499928595438i</v>
      </c>
      <c r="H2408" t="str">
        <f t="shared" si="691"/>
        <v>812.392098475713-13.2028430056668i</v>
      </c>
      <c r="I2408" t="str">
        <f t="shared" si="692"/>
        <v>14.2994627784821-105.205915395788i</v>
      </c>
      <c r="K2408" t="str">
        <f t="shared" si="693"/>
        <v>0.00615303835580233-0.00462510676152371i</v>
      </c>
      <c r="L2408" t="str">
        <f t="shared" si="694"/>
        <v>0.00025-0.0600384449698348i</v>
      </c>
      <c r="M2408" t="str">
        <f t="shared" si="695"/>
        <v>0.0025-0.0158925295508386i</v>
      </c>
      <c r="N2408">
        <f t="shared" si="696"/>
        <v>114.68969377137364</v>
      </c>
      <c r="O2408">
        <f t="shared" si="697"/>
        <v>14.15394831093607</v>
      </c>
      <c r="P2408" s="3">
        <f t="shared" si="698"/>
        <v>14.15394831093607</v>
      </c>
      <c r="Q2408" s="3">
        <f t="shared" si="699"/>
        <v>-65.310306228626359</v>
      </c>
      <c r="R2408">
        <f t="shared" si="700"/>
        <v>114.68969377137364</v>
      </c>
      <c r="S2408">
        <f t="shared" si="701"/>
        <v>7.8335810649588087</v>
      </c>
      <c r="T2408">
        <f t="shared" si="684"/>
        <v>14.15394831093607</v>
      </c>
    </row>
    <row r="2409" spans="1:20" x14ac:dyDescent="0.25">
      <c r="A2409">
        <f t="shared" si="685"/>
        <v>49406.876847459207</v>
      </c>
      <c r="B2409">
        <f t="shared" si="702"/>
        <v>7863.348673005652</v>
      </c>
      <c r="C2409" t="str">
        <f t="shared" si="686"/>
        <v>2.12695595803229-4.62221209985594i</v>
      </c>
      <c r="D2409" t="str">
        <f t="shared" si="687"/>
        <v>3.47771877617892-2.06159607085785i</v>
      </c>
      <c r="E2409" t="str">
        <f t="shared" si="688"/>
        <v>163.647035174946+6.80784437217315i</v>
      </c>
      <c r="F2409" t="str">
        <f t="shared" si="689"/>
        <v>2.90984444824555-19.0078869723952i</v>
      </c>
      <c r="G2409" t="str">
        <f t="shared" si="690"/>
        <v>0.99997750388624-0.00474295347693476i</v>
      </c>
      <c r="H2409" t="str">
        <f t="shared" si="691"/>
        <v>814.612703337114-15.5862608839906i</v>
      </c>
      <c r="I2409" t="str">
        <f t="shared" si="692"/>
        <v>14.0429267322518-105.14193666119i</v>
      </c>
      <c r="K2409" t="str">
        <f t="shared" si="693"/>
        <v>0.00613563995023855-0.00462566489913013i</v>
      </c>
      <c r="L2409" t="str">
        <f t="shared" si="694"/>
        <v>0.00025-0.0598111625521367i</v>
      </c>
      <c r="M2409" t="str">
        <f t="shared" si="695"/>
        <v>0.0025-0.0158323665579185i</v>
      </c>
      <c r="N2409">
        <f t="shared" si="696"/>
        <v>114.70998417934526</v>
      </c>
      <c r="O2409">
        <f t="shared" si="697"/>
        <v>14.131116913506235</v>
      </c>
      <c r="P2409" s="3">
        <f t="shared" si="698"/>
        <v>14.131116913506235</v>
      </c>
      <c r="Q2409" s="3">
        <f t="shared" si="699"/>
        <v>-65.290015820654745</v>
      </c>
      <c r="R2409">
        <f t="shared" si="700"/>
        <v>114.70998417934526</v>
      </c>
      <c r="S2409">
        <f t="shared" si="701"/>
        <v>7.8633486730056523</v>
      </c>
      <c r="T2409">
        <f t="shared" si="684"/>
        <v>14.131116913506235</v>
      </c>
    </row>
    <row r="2410" spans="1:20" x14ac:dyDescent="0.25">
      <c r="A2410">
        <f t="shared" si="685"/>
        <v>49594.622979479558</v>
      </c>
      <c r="B2410">
        <f t="shared" si="702"/>
        <v>7893.229397963074</v>
      </c>
      <c r="C2410" t="str">
        <f t="shared" si="686"/>
        <v>2.12299891655258-4.60932800887038i</v>
      </c>
      <c r="D2410" t="str">
        <f t="shared" si="687"/>
        <v>3.47771568337601-2.05407674440366i</v>
      </c>
      <c r="E2410" t="str">
        <f t="shared" si="688"/>
        <v>163.660562910109+6.8361015376394i</v>
      </c>
      <c r="F2410" t="str">
        <f t="shared" si="689"/>
        <v>2.90984394980291-18.936035127734i</v>
      </c>
      <c r="G2410" t="str">
        <f t="shared" si="690"/>
        <v>0.999977332594815-0.00476097588461429i</v>
      </c>
      <c r="H2410" t="str">
        <f t="shared" si="691"/>
        <v>816.831411162541-18.0136633082185i</v>
      </c>
      <c r="I2410" t="str">
        <f t="shared" si="692"/>
        <v>13.7830086693889-105.077924687221i</v>
      </c>
      <c r="K2410" t="str">
        <f t="shared" si="693"/>
        <v>0.00611823862067714-0.00462615768902952i</v>
      </c>
      <c r="L2410" t="str">
        <f t="shared" si="694"/>
        <v>0.00025-0.059584740538092i</v>
      </c>
      <c r="M2410" t="str">
        <f t="shared" si="695"/>
        <v>0.0025-0.0157724313189067i</v>
      </c>
      <c r="N2410">
        <f t="shared" si="696"/>
        <v>114.7302070606306</v>
      </c>
      <c r="O2410">
        <f t="shared" si="697"/>
        <v>14.108283184654971</v>
      </c>
      <c r="P2410" s="3">
        <f t="shared" si="698"/>
        <v>14.108283184654971</v>
      </c>
      <c r="Q2410" s="3">
        <f t="shared" si="699"/>
        <v>-65.269792939369395</v>
      </c>
      <c r="R2410">
        <f t="shared" si="700"/>
        <v>114.7302070606306</v>
      </c>
      <c r="S2410">
        <f t="shared" si="701"/>
        <v>7.8932293979630739</v>
      </c>
      <c r="T2410">
        <f t="shared" si="684"/>
        <v>14.108283184654971</v>
      </c>
    </row>
    <row r="2411" spans="1:20" x14ac:dyDescent="0.25">
      <c r="A2411">
        <f t="shared" si="685"/>
        <v>49783.082546801576</v>
      </c>
      <c r="B2411">
        <f t="shared" si="702"/>
        <v>7923.2236696753334</v>
      </c>
      <c r="C2411" t="str">
        <f t="shared" si="686"/>
        <v>2.11904180988868-4.59648031393262i</v>
      </c>
      <c r="D2411" t="str">
        <f t="shared" si="687"/>
        <v>3.47771256702873-2.04658696602212i</v>
      </c>
      <c r="E2411" t="str">
        <f t="shared" si="688"/>
        <v>163.674226498349+6.86445694578752i</v>
      </c>
      <c r="F2411" t="str">
        <f t="shared" si="689"/>
        <v>2.90984344756511-18.8644556842592i</v>
      </c>
      <c r="G2411" t="str">
        <f t="shared" si="690"/>
        <v>0.99997715999916-0.00477906676811082i</v>
      </c>
      <c r="H2411" t="str">
        <f t="shared" si="691"/>
        <v>819.047589080635-20.4855798520753i</v>
      </c>
      <c r="I2411" t="str">
        <f t="shared" si="692"/>
        <v>13.5196793369645-105.013818434184i</v>
      </c>
      <c r="K2411" t="str">
        <f t="shared" si="693"/>
        <v>0.00610083486634346-0.00462658510866613i</v>
      </c>
      <c r="L2411" t="str">
        <f t="shared" si="694"/>
        <v>0.00025-0.0593591756705438i</v>
      </c>
      <c r="M2411" t="str">
        <f t="shared" si="695"/>
        <v>0.0025-0.0157127229716146i</v>
      </c>
      <c r="N2411">
        <f t="shared" si="696"/>
        <v>114.75036352095216</v>
      </c>
      <c r="O2411">
        <f t="shared" si="697"/>
        <v>14.085447037222757</v>
      </c>
      <c r="P2411" s="3">
        <f t="shared" si="698"/>
        <v>14.085447037222757</v>
      </c>
      <c r="Q2411" s="3">
        <f t="shared" si="699"/>
        <v>-65.249636479047837</v>
      </c>
      <c r="R2411">
        <f t="shared" si="700"/>
        <v>114.75036352095216</v>
      </c>
      <c r="S2411">
        <f t="shared" si="701"/>
        <v>7.9232236696753331</v>
      </c>
      <c r="T2411">
        <f t="shared" si="684"/>
        <v>14.085447037222757</v>
      </c>
    </row>
    <row r="2412" spans="1:20" x14ac:dyDescent="0.25">
      <c r="A2412">
        <f t="shared" si="685"/>
        <v>49972.25826047943</v>
      </c>
      <c r="B2412">
        <f t="shared" si="702"/>
        <v>7953.3319196201001</v>
      </c>
      <c r="C2412" t="str">
        <f t="shared" si="686"/>
        <v>2.11508475127486-4.5836688314585i</v>
      </c>
      <c r="D2412" t="str">
        <f t="shared" si="687"/>
        <v>3.47770942695784-2.0391266279644i</v>
      </c>
      <c r="E2412" t="str">
        <f t="shared" si="688"/>
        <v>163.688027054912+6.8929105923141i</v>
      </c>
      <c r="F2412" t="str">
        <f t="shared" si="689"/>
        <v>2.90984294150325-18.7931476122762i</v>
      </c>
      <c r="G2412" t="str">
        <f t="shared" si="690"/>
        <v>0.999976986089347-0.00479722638752569i</v>
      </c>
      <c r="H2412" t="str">
        <f t="shared" si="691"/>
        <v>821.260583847174-23.002537126064i</v>
      </c>
      <c r="I2412" t="str">
        <f t="shared" si="692"/>
        <v>13.2529100616512-104.949555372659i</v>
      </c>
      <c r="K2412" t="str">
        <f t="shared" si="693"/>
        <v>0.00608342918672911-0.00462694714022859i</v>
      </c>
      <c r="L2412" t="str">
        <f t="shared" si="694"/>
        <v>0.00025-0.0591344647046663i</v>
      </c>
      <c r="M2412" t="str">
        <f t="shared" si="695"/>
        <v>0.0025-0.0156532406571175i</v>
      </c>
      <c r="N2412">
        <f t="shared" si="696"/>
        <v>114.77045467368985</v>
      </c>
      <c r="O2412">
        <f t="shared" si="697"/>
        <v>14.062608386091714</v>
      </c>
      <c r="P2412" s="3">
        <f t="shared" si="698"/>
        <v>14.062608386091714</v>
      </c>
      <c r="Q2412" s="3">
        <f t="shared" si="699"/>
        <v>-65.229545326310145</v>
      </c>
      <c r="R2412">
        <f t="shared" si="700"/>
        <v>114.77045467368985</v>
      </c>
      <c r="S2412">
        <f t="shared" si="701"/>
        <v>7.9533319196201004</v>
      </c>
      <c r="T2412">
        <f t="shared" ref="T2412:T2475" si="703">P2412</f>
        <v>14.062608386091714</v>
      </c>
    </row>
    <row r="2413" spans="1:20" x14ac:dyDescent="0.25">
      <c r="A2413">
        <f t="shared" ref="A2413:A2476" si="704">2*PI()*B2413</f>
        <v>50162.152841869254</v>
      </c>
      <c r="B2413">
        <f t="shared" si="702"/>
        <v>7983.554580914657</v>
      </c>
      <c r="C2413" t="str">
        <f t="shared" ref="C2413:C2476" si="705">IMPRODUCT(D2413,E2413,$C$40,,K2413,$C$41)</f>
        <v>2.1111278539283-4.5708933796882i</v>
      </c>
      <c r="D2413" t="str">
        <f t="shared" ref="D2413:D2476" si="706">IMDIV(IMPRODUCT($C$37,$C$38,COMPLEX(1,A2413/$C$38)),IMSUM(-1*A2413*A2413/$C$39,COMPLEX(0,1*A2413)))</f>
        <v>3.47770626298279-2.03169562290513i</v>
      </c>
      <c r="E2413" t="str">
        <f t="shared" ref="E2413:E2476" si="707">IMDIV(IMPRODUCT(IMSUM(F2413,G2413),$C$29,H2413),IMSUM(1,I2413))</f>
        <v>163.701965701587+6.92146246819123i</v>
      </c>
      <c r="F2413" t="str">
        <f t="shared" ref="F2413:F2476" si="708">IMDIV(IMPRODUCT($C$14,$C$15,COMPLEX(1,A2413/$C$15)),IMSUM(-1*A2413*A2413/$C$16,COMPLEX(0,A2413)))</f>
        <v>2.90984243158815-18.7221098859938i</v>
      </c>
      <c r="G2413" t="str">
        <f t="shared" ref="G2413:G2476" si="709">IMDIV(1,COMPLEX(1,A2413*$C$9*$C$10))</f>
        <v>0.999976810855368-0.00481545500394739i</v>
      </c>
      <c r="H2413" t="str">
        <f t="shared" ref="H2413:H2476" si="710">IMDIV($C$3,IMSUM(K2413,COMPLEX(0,$C$28*A2413)))</f>
        <v>823.469721490803-25.5650582395448i</v>
      </c>
      <c r="I2413" t="str">
        <f t="shared" ref="I2413:I2476" si="711">IMPRODUCT(F2413,$C$29,H2413,$C$31)</f>
        <v>12.9826727968521-104.885071465752i</v>
      </c>
      <c r="K2413" t="str">
        <f t="shared" ref="K2413:K2476" si="712">IF($C$26&lt;=0,IMDIV(1,IMSUM(IMDIV(1,L2413),1/$C$18)),IMDIV(1,IMSUM(IMDIV(1,L2413),1/$C$18,IMDIV(1,M2413))))</f>
        <v>0.00606602208153452-0.00462724377065367i</v>
      </c>
      <c r="L2413" t="str">
        <f t="shared" ref="L2413:L2476" si="713">IMSUM($C$21/$C$22,IMDIV(1,COMPLEX(0,$C$20*$C$22*A2413)))</f>
        <v>0.00025-0.058910604407916i</v>
      </c>
      <c r="M2413" t="str">
        <f t="shared" ref="M2413:M2476" si="714">IMSUM($C$25/$C$26,IMDIV(1,COMPLEX(0,$C$24*$C$26*A2413)))</f>
        <v>0.0025-0.0155939835197425i</v>
      </c>
      <c r="N2413">
        <f t="shared" ref="N2413:N2476" si="715">ABS(R2413)</f>
        <v>114.79048163973147</v>
      </c>
      <c r="O2413">
        <f t="shared" ref="O2413:O2476" si="716">ABS(P2413)</f>
        <v>14.039767148201005</v>
      </c>
      <c r="P2413" s="3">
        <f t="shared" ref="P2413:P2476" si="717">20*LOG10(IMABS(C2413))</f>
        <v>14.039767148201005</v>
      </c>
      <c r="Q2413" s="3">
        <f t="shared" ref="Q2413:Q2476" si="718">IMARGUMENT(C2413)*180/PI()</f>
        <v>-65.209518360268532</v>
      </c>
      <c r="R2413">
        <f t="shared" ref="R2413:R2476" si="719">IF(Q2413&lt;0,Q2413+180,Q2413-180)</f>
        <v>114.79048163973147</v>
      </c>
      <c r="S2413">
        <f t="shared" ref="S2413:S2476" si="720">B2413/1000</f>
        <v>7.9835545809146566</v>
      </c>
      <c r="T2413">
        <f t="shared" si="703"/>
        <v>14.039767148201005</v>
      </c>
    </row>
    <row r="2414" spans="1:20" x14ac:dyDescent="0.25">
      <c r="A2414">
        <f t="shared" si="704"/>
        <v>50352.769022668355</v>
      </c>
      <c r="B2414">
        <f t="shared" ref="B2414:B2477" si="721">B2413*(1+B$42)</f>
        <v>8013.8920883221326</v>
      </c>
      <c r="C2414" t="str">
        <f t="shared" si="705"/>
        <v>2.10717123103591-4.55815377868358i</v>
      </c>
      <c r="D2414" t="str">
        <f t="shared" si="706"/>
        <v>3.47770307492169-2.02429384394083i</v>
      </c>
      <c r="E2414" t="str">
        <f t="shared" si="707"/>
        <v>163.716043566737+6.95011255961619i</v>
      </c>
      <c r="F2414" t="str">
        <f t="shared" si="708"/>
        <v>2.90984191779051-18.6513414835103i</v>
      </c>
      <c r="G2414" t="str">
        <f t="shared" si="709"/>
        <v>0.999976634287144-0.00483375287945528i</v>
      </c>
      <c r="H2414" t="str">
        <f t="shared" si="710"/>
        <v>825.674306965153-28.1736622394606i</v>
      </c>
      <c r="I2414" t="str">
        <f t="shared" si="711"/>
        <v>12.7089401714973-104.820301152239i</v>
      </c>
      <c r="K2414" t="str">
        <f t="shared" si="712"/>
        <v>0.00604861405061127-0.00462747499162889i</v>
      </c>
      <c r="L2414" t="str">
        <f t="shared" si="713"/>
        <v>0.00025-0.0586875915599881i</v>
      </c>
      <c r="M2414" t="str">
        <f t="shared" si="714"/>
        <v>0.0025-0.0155349507070557i</v>
      </c>
      <c r="N2414">
        <f t="shared" si="715"/>
        <v>114.81044554732169</v>
      </c>
      <c r="O2414">
        <f t="shared" si="716"/>
        <v>14.01692324256201</v>
      </c>
      <c r="P2414" s="3">
        <f t="shared" si="717"/>
        <v>14.01692324256201</v>
      </c>
      <c r="Q2414" s="3">
        <f t="shared" si="718"/>
        <v>-65.189554452678308</v>
      </c>
      <c r="R2414">
        <f t="shared" si="719"/>
        <v>114.81044554732169</v>
      </c>
      <c r="S2414">
        <f t="shared" si="720"/>
        <v>8.0138920883221321</v>
      </c>
      <c r="T2414">
        <f t="shared" si="703"/>
        <v>14.01692324256201</v>
      </c>
    </row>
    <row r="2415" spans="1:20" x14ac:dyDescent="0.25">
      <c r="A2415">
        <f t="shared" si="704"/>
        <v>50544.109544954496</v>
      </c>
      <c r="B2415">
        <f t="shared" si="721"/>
        <v>8044.344878257757</v>
      </c>
      <c r="C2415" t="str">
        <f t="shared" si="705"/>
        <v>2.10321499574106-4.5454498503249i</v>
      </c>
      <c r="D2415" t="str">
        <f t="shared" si="706"/>
        <v>3.4776998625912-2.01692118458838i</v>
      </c>
      <c r="E2415" t="str">
        <f t="shared" si="707"/>
        <v>163.730261785309+6.97886084796437i</v>
      </c>
      <c r="F2415" t="str">
        <f t="shared" si="708"/>
        <v>2.9098414000808-18.5808413867979i</v>
      </c>
      <c r="G2415" t="str">
        <f t="shared" si="709"/>
        <v>0.999976456374514-0.00485212027712341i</v>
      </c>
      <c r="H2415" t="str">
        <f t="shared" si="710"/>
        <v>827.873623808291-30.8288635251482i</v>
      </c>
      <c r="I2415" t="str">
        <f t="shared" si="711"/>
        <v>12.4316855405364-104.755177330676i</v>
      </c>
      <c r="K2415" t="str">
        <f t="shared" si="712"/>
        <v>0.00603120559390455-0.00462764079959438i</v>
      </c>
      <c r="L2415" t="str">
        <f t="shared" si="713"/>
        <v>0.00025-0.0584654229527676i</v>
      </c>
      <c r="M2415" t="str">
        <f t="shared" si="714"/>
        <v>0.0025-0.0154761413698503i</v>
      </c>
      <c r="N2415">
        <f t="shared" si="715"/>
        <v>114.83034753191102</v>
      </c>
      <c r="O2415">
        <f t="shared" si="716"/>
        <v>13.994076590272503</v>
      </c>
      <c r="P2415" s="3">
        <f t="shared" si="717"/>
        <v>13.994076590272503</v>
      </c>
      <c r="Q2415" s="3">
        <f t="shared" si="718"/>
        <v>-65.169652468088984</v>
      </c>
      <c r="R2415">
        <f t="shared" si="719"/>
        <v>114.83034753191102</v>
      </c>
      <c r="S2415">
        <f t="shared" si="720"/>
        <v>8.0443448782577569</v>
      </c>
      <c r="T2415">
        <f t="shared" si="703"/>
        <v>13.994076590272503</v>
      </c>
    </row>
    <row r="2416" spans="1:20" x14ac:dyDescent="0.25">
      <c r="A2416">
        <f t="shared" si="704"/>
        <v>50736.177161225321</v>
      </c>
      <c r="B2416">
        <f t="shared" si="721"/>
        <v>8074.9133887951366</v>
      </c>
      <c r="C2416" t="str">
        <f t="shared" si="705"/>
        <v>2.09925926113058-4.53278141830807i</v>
      </c>
      <c r="D2416" t="str">
        <f t="shared" si="706"/>
        <v>3.47769662580662-2.00957753878346i</v>
      </c>
      <c r="E2416" t="str">
        <f t="shared" si="707"/>
        <v>163.74462149887+7.00770730973628i</v>
      </c>
      <c r="F2416" t="str">
        <f t="shared" si="708"/>
        <v>2.90984087842919-18.5106085816887i</v>
      </c>
      <c r="G2416" t="str">
        <f t="shared" si="709"/>
        <v>0.999976277107243-0.00487055746102422i</v>
      </c>
      <c r="H2416" t="str">
        <f t="shared" si="710"/>
        <v>830.06693381053-33.5311712388263i</v>
      </c>
      <c r="I2416" t="str">
        <f t="shared" si="711"/>
        <v>12.1508830371405-104.689631344569i</v>
      </c>
      <c r="K2416" t="str">
        <f t="shared" si="712"/>
        <v>0.00601379721139552-0.00462774119574387i</v>
      </c>
      <c r="L2416" t="str">
        <f t="shared" si="713"/>
        <v>0.00025-0.0582440953902847i</v>
      </c>
      <c r="M2416" t="str">
        <f t="shared" si="714"/>
        <v>0.0025-0.0154175546621342i</v>
      </c>
      <c r="N2416">
        <f t="shared" si="715"/>
        <v>114.85018873600328</v>
      </c>
      <c r="O2416">
        <f t="shared" si="716"/>
        <v>13.971227114531823</v>
      </c>
      <c r="P2416" s="3">
        <f t="shared" si="717"/>
        <v>13.971227114531823</v>
      </c>
      <c r="Q2416" s="3">
        <f t="shared" si="718"/>
        <v>-65.149811263996725</v>
      </c>
      <c r="R2416">
        <f t="shared" si="719"/>
        <v>114.85018873600328</v>
      </c>
      <c r="S2416">
        <f t="shared" si="720"/>
        <v>8.074913388795137</v>
      </c>
      <c r="T2416">
        <f t="shared" si="703"/>
        <v>13.971227114531823</v>
      </c>
    </row>
    <row r="2417" spans="1:20" x14ac:dyDescent="0.25">
      <c r="A2417">
        <f t="shared" si="704"/>
        <v>50928.974634437982</v>
      </c>
      <c r="B2417">
        <f t="shared" si="721"/>
        <v>8105.5980596725585</v>
      </c>
      <c r="C2417" t="str">
        <f t="shared" si="705"/>
        <v>2.09530414022135-4.52014830814097i</v>
      </c>
      <c r="D2417" t="str">
        <f t="shared" si="706"/>
        <v>3.47769336438181-2.0022628008791i</v>
      </c>
      <c r="E2417" t="str">
        <f t="shared" si="707"/>
        <v>163.759123855612+7.0366519165102i</v>
      </c>
      <c r="F2417" t="str">
        <f t="shared" si="708"/>
        <v>2.90984035280568-18.4406420578596i</v>
      </c>
      <c r="G2417" t="str">
        <f t="shared" si="709"/>
        <v>0.999976096475018-0.00488906469623237i</v>
      </c>
      <c r="H2417" t="str">
        <f t="shared" si="710"/>
        <v>832.253476691659-36.281088631319i</v>
      </c>
      <c r="I2417" t="str">
        <f t="shared" si="711"/>
        <v>11.866507626631-104.623592968694i</v>
      </c>
      <c r="K2417" t="str">
        <f t="shared" si="712"/>
        <v>0.00599638940304366-0.00462777618602491i</v>
      </c>
      <c r="L2417" t="str">
        <f t="shared" si="713"/>
        <v>0.00025-0.0580236056886677i</v>
      </c>
      <c r="M2417" t="str">
        <f t="shared" si="714"/>
        <v>0.0025-0.0153591897411179i</v>
      </c>
      <c r="N2417">
        <f t="shared" si="715"/>
        <v>114.86997030900086</v>
      </c>
      <c r="O2417">
        <f t="shared" si="716"/>
        <v>13.948374740654305</v>
      </c>
      <c r="P2417" s="3">
        <f t="shared" si="717"/>
        <v>13.948374740654305</v>
      </c>
      <c r="Q2417" s="3">
        <f t="shared" si="718"/>
        <v>-65.130029690999137</v>
      </c>
      <c r="R2417">
        <f t="shared" si="719"/>
        <v>114.86997030900086</v>
      </c>
      <c r="S2417">
        <f t="shared" si="720"/>
        <v>8.105598059672559</v>
      </c>
      <c r="T2417">
        <f t="shared" si="703"/>
        <v>13.948374740654305</v>
      </c>
    </row>
    <row r="2418" spans="1:20" x14ac:dyDescent="0.25">
      <c r="A2418">
        <f t="shared" si="704"/>
        <v>51122.504738048847</v>
      </c>
      <c r="B2418">
        <f t="shared" si="721"/>
        <v>8136.3993322993147</v>
      </c>
      <c r="C2418" t="str">
        <f t="shared" si="705"/>
        <v>2.09134974594751-4.50755034714032i</v>
      </c>
      <c r="D2418" t="str">
        <f t="shared" si="706"/>
        <v>3.47769007812928-1.99497686564406i</v>
      </c>
      <c r="E2418" t="str">
        <f t="shared" si="707"/>
        <v>163.773770010389+7.06569463489009i</v>
      </c>
      <c r="F2418" t="str">
        <f t="shared" si="708"/>
        <v>2.90983982318005-18.3709408088184i</v>
      </c>
      <c r="G2418" t="str">
        <f t="shared" si="709"/>
        <v>0.999975914467445-0.00490764224882848i</v>
      </c>
      <c r="H2418" t="str">
        <f t="shared" si="710"/>
        <v>834.432469788702-39.0791124026298i</v>
      </c>
      <c r="I2418" t="str">
        <f t="shared" si="711"/>
        <v>11.578535162142-104.556990396648i</v>
      </c>
      <c r="K2418" t="str">
        <f t="shared" si="712"/>
        <v>0.00597898266872917-0.00462774578113822i</v>
      </c>
      <c r="L2418" t="str">
        <f t="shared" si="713"/>
        <v>0.00025-0.0578039506760986i</v>
      </c>
      <c r="M2418" t="str">
        <f t="shared" si="714"/>
        <v>0.0025-0.0153010457672025i</v>
      </c>
      <c r="N2418">
        <f t="shared" si="715"/>
        <v>114.88969340705225</v>
      </c>
      <c r="O2418">
        <f t="shared" si="716"/>
        <v>13.92551939608399</v>
      </c>
      <c r="P2418" s="3">
        <f t="shared" si="717"/>
        <v>13.92551939608399</v>
      </c>
      <c r="Q2418" s="3">
        <f t="shared" si="718"/>
        <v>-65.110306592947751</v>
      </c>
      <c r="R2418">
        <f t="shared" si="719"/>
        <v>114.88969340705225</v>
      </c>
      <c r="S2418">
        <f t="shared" si="720"/>
        <v>8.1363993322993142</v>
      </c>
      <c r="T2418">
        <f t="shared" si="703"/>
        <v>13.92551939608399</v>
      </c>
    </row>
    <row r="2419" spans="1:20" x14ac:dyDescent="0.25">
      <c r="A2419">
        <f t="shared" si="704"/>
        <v>51316.770256053438</v>
      </c>
      <c r="B2419">
        <f t="shared" si="721"/>
        <v>8167.3176497620525</v>
      </c>
      <c r="C2419" t="str">
        <f t="shared" si="705"/>
        <v>2.08739619114696-4.49498736442757i</v>
      </c>
      <c r="D2419" t="str">
        <f t="shared" si="706"/>
        <v>3.47768676686005-1.9877196282614i</v>
      </c>
      <c r="E2419" t="str">
        <f t="shared" si="707"/>
        <v>163.788561124722+7.09483542645596i</v>
      </c>
      <c r="F2419" t="str">
        <f t="shared" si="708"/>
        <v>2.90983928952181-18.3015038318887i</v>
      </c>
      <c r="G2419" t="str">
        <f t="shared" si="709"/>
        <v>0.999975731074053-0.004926290385903i</v>
      </c>
      <c r="H2419" t="str">
        <f t="shared" si="710"/>
        <v>836.603107755383-41.9257320170156i</v>
      </c>
      <c r="I2419" t="str">
        <f t="shared" si="711"/>
        <v>11.2869424420241-104.489750229741i</v>
      </c>
      <c r="K2419" t="str">
        <f t="shared" si="712"/>
        <v>0.00596157750819538-0.00462764999653615i</v>
      </c>
      <c r="L2419" t="str">
        <f t="shared" si="713"/>
        <v>0.00025-0.0575851271927659i</v>
      </c>
      <c r="M2419" t="str">
        <f t="shared" si="714"/>
        <v>0.0025-0.0152431219039675i</v>
      </c>
      <c r="N2419">
        <f t="shared" si="715"/>
        <v>114.90935919289451</v>
      </c>
      <c r="O2419">
        <f t="shared" si="716"/>
        <v>13.902661010407261</v>
      </c>
      <c r="P2419" s="3">
        <f t="shared" si="717"/>
        <v>13.902661010407261</v>
      </c>
      <c r="Q2419" s="3">
        <f t="shared" si="718"/>
        <v>-65.090640807105487</v>
      </c>
      <c r="R2419">
        <f t="shared" si="719"/>
        <v>114.90935919289451</v>
      </c>
      <c r="S2419">
        <f t="shared" si="720"/>
        <v>8.1673176497620528</v>
      </c>
      <c r="T2419">
        <f t="shared" si="703"/>
        <v>13.902661010407261</v>
      </c>
    </row>
    <row r="2420" spans="1:20" x14ac:dyDescent="0.25">
      <c r="A2420">
        <f t="shared" si="704"/>
        <v>51511.77398302644</v>
      </c>
      <c r="B2420">
        <f t="shared" si="721"/>
        <v>8198.3534568311479</v>
      </c>
      <c r="C2420" t="str">
        <f t="shared" si="705"/>
        <v>2.08344358854848-4.48245919092554i</v>
      </c>
      <c r="D2420" t="str">
        <f t="shared" si="706"/>
        <v>3.47768343038375-1.98049098432691i</v>
      </c>
      <c r="E2420" t="str">
        <f t="shared" si="707"/>
        <v>163.803498366836+7.12407424771186i</v>
      </c>
      <c r="F2420" t="str">
        <f t="shared" si="708"/>
        <v>2.90983875180023-18.2323301281959i</v>
      </c>
      <c r="G2420" t="str">
        <f t="shared" si="709"/>
        <v>0.999975546284292-0.00494500937555998i</v>
      </c>
      <c r="H2420" t="str">
        <f t="shared" si="710"/>
        <v>838.764562274544-44.8214289921696i</v>
      </c>
      <c r="I2420" t="str">
        <f t="shared" si="711"/>
        <v>10.9917072690015-104.421797467312i</v>
      </c>
      <c r="K2420" t="str">
        <f t="shared" si="712"/>
        <v>0.00594417442099105-0.00462748885242059i</v>
      </c>
      <c r="L2420" t="str">
        <f t="shared" si="713"/>
        <v>0.00025-0.057367132090821i</v>
      </c>
      <c r="M2420" t="str">
        <f t="shared" si="714"/>
        <v>0.0025-0.0151854173181585i</v>
      </c>
      <c r="N2420">
        <f t="shared" si="715"/>
        <v>114.92896883569684</v>
      </c>
      <c r="O2420">
        <f t="shared" si="716"/>
        <v>13.879799515367122</v>
      </c>
      <c r="P2420" s="3">
        <f t="shared" si="717"/>
        <v>13.879799515367122</v>
      </c>
      <c r="Q2420" s="3">
        <f t="shared" si="718"/>
        <v>-65.071031164303164</v>
      </c>
      <c r="R2420">
        <f t="shared" si="719"/>
        <v>114.92896883569684</v>
      </c>
      <c r="S2420">
        <f t="shared" si="720"/>
        <v>8.198353456831148</v>
      </c>
      <c r="T2420">
        <f t="shared" si="703"/>
        <v>13.879799515367122</v>
      </c>
    </row>
    <row r="2421" spans="1:20" x14ac:dyDescent="0.25">
      <c r="A2421">
        <f t="shared" si="704"/>
        <v>51707.518724161942</v>
      </c>
      <c r="B2421">
        <f t="shared" si="721"/>
        <v>8229.5071999671072</v>
      </c>
      <c r="C2421" t="str">
        <f t="shared" si="705"/>
        <v>2.07949205075855-4.46996565935398i</v>
      </c>
      <c r="D2421" t="str">
        <f t="shared" si="706"/>
        <v>3.47768006850851-1.97329082984766i</v>
      </c>
      <c r="E2421" t="str">
        <f t="shared" si="707"/>
        <v>163.818582911672+7.15341105003444i</v>
      </c>
      <c r="F2421" t="str">
        <f t="shared" si="708"/>
        <v>2.90983820998443-18.1634187026524i</v>
      </c>
      <c r="G2421" t="str">
        <f t="shared" si="709"/>
        <v>0.999975360087528-0.00496379948692094i</v>
      </c>
      <c r="H2421" t="str">
        <f t="shared" si="710"/>
        <v>840.915981784717-47.7666761623473i</v>
      </c>
      <c r="I2421" t="str">
        <f t="shared" si="711"/>
        <v>10.6928085110662-104.353055498583i</v>
      </c>
      <c r="K2421" t="str">
        <f t="shared" si="712"/>
        <v>0.00592677390641296-0.0046272623737395i</v>
      </c>
      <c r="L2421" t="str">
        <f t="shared" si="713"/>
        <v>0.00025-0.0571499622343304i</v>
      </c>
      <c r="M2421" t="str">
        <f t="shared" si="714"/>
        <v>0.0025-0.0151279311796757i</v>
      </c>
      <c r="N2421">
        <f t="shared" si="715"/>
        <v>114.94852351090401</v>
      </c>
      <c r="O2421">
        <f t="shared" si="716"/>
        <v>13.856934844875482</v>
      </c>
      <c r="P2421" s="3">
        <f t="shared" si="717"/>
        <v>13.856934844875482</v>
      </c>
      <c r="Q2421" s="3">
        <f t="shared" si="718"/>
        <v>-65.05147648909599</v>
      </c>
      <c r="R2421">
        <f t="shared" si="719"/>
        <v>114.94852351090401</v>
      </c>
      <c r="S2421">
        <f t="shared" si="720"/>
        <v>8.2295071999671077</v>
      </c>
      <c r="T2421">
        <f t="shared" si="703"/>
        <v>13.856934844875482</v>
      </c>
    </row>
    <row r="2422" spans="1:20" x14ac:dyDescent="0.25">
      <c r="A2422">
        <f t="shared" si="704"/>
        <v>51904.007295313757</v>
      </c>
      <c r="B2422">
        <f t="shared" si="721"/>
        <v>8260.7793273269817</v>
      </c>
      <c r="C2422" t="str">
        <f t="shared" si="705"/>
        <v>2.07554169024831-4.45750660422559i</v>
      </c>
      <c r="D2422" t="str">
        <f t="shared" si="706"/>
        <v>3.47767668104104-1.96611906124044i</v>
      </c>
      <c r="E2422" t="str">
        <f t="shared" si="707"/>
        <v>163.83381594091+7.18284577962165i</v>
      </c>
      <c r="F2422" t="str">
        <f t="shared" si="708"/>
        <v>2.9098376640432-18.094768563944i</v>
      </c>
      <c r="G2422" t="str">
        <f t="shared" si="709"/>
        <v>0.999975172473051-0.00498266099012869i</v>
      </c>
      <c r="H2422" t="str">
        <f t="shared" si="710"/>
        <v>843.05649122226-50.7619369150121i</v>
      </c>
      <c r="I2422" t="str">
        <f t="shared" si="711"/>
        <v>10.390226164125-104.283446096159i</v>
      </c>
      <c r="K2422" t="str">
        <f t="shared" si="712"/>
        <v>0.00590937646344843-0.00462697059018328i</v>
      </c>
      <c r="L2422" t="str">
        <f t="shared" si="713"/>
        <v>0.00025-0.0569336144992332i</v>
      </c>
      <c r="M2422" t="str">
        <f t="shared" si="714"/>
        <v>0.0025-0.0150706626615618i</v>
      </c>
      <c r="N2422">
        <f t="shared" si="715"/>
        <v>114.96802440007724</v>
      </c>
      <c r="O2422">
        <f t="shared" si="716"/>
        <v>13.834066935026279</v>
      </c>
      <c r="P2422" s="3">
        <f t="shared" si="717"/>
        <v>13.834066935026279</v>
      </c>
      <c r="Q2422" s="3">
        <f t="shared" si="718"/>
        <v>-65.03197559992276</v>
      </c>
      <c r="R2422">
        <f t="shared" si="719"/>
        <v>114.96802440007724</v>
      </c>
      <c r="S2422">
        <f t="shared" si="720"/>
        <v>8.2607793273269809</v>
      </c>
      <c r="T2422">
        <f t="shared" si="703"/>
        <v>13.834066935026279</v>
      </c>
    </row>
    <row r="2423" spans="1:20" x14ac:dyDescent="0.25">
      <c r="A2423">
        <f t="shared" si="704"/>
        <v>52101.242523035959</v>
      </c>
      <c r="B2423">
        <f t="shared" si="721"/>
        <v>8292.1702887708252</v>
      </c>
      <c r="C2423" t="str">
        <f t="shared" si="705"/>
        <v>2.07159261934066-4.44508186184172i</v>
      </c>
      <c r="D2423" t="str">
        <f t="shared" si="706"/>
        <v>3.4776732677866-1.95897557533035i</v>
      </c>
      <c r="E2423" t="str">
        <f t="shared" si="707"/>
        <v>163.849198643+7.21237837743952i</v>
      </c>
      <c r="F2423" t="str">
        <f t="shared" si="708"/>
        <v>2.90983711394515-18.0263787245148i</v>
      </c>
      <c r="G2423" t="str">
        <f t="shared" si="709"/>
        <v>0.999974983430066-0.00500159415635124i</v>
      </c>
      <c r="H2423" t="str">
        <f t="shared" si="710"/>
        <v>845.185191780406-53.8076644010003i</v>
      </c>
      <c r="I2423" t="str">
        <f t="shared" si="711"/>
        <v>10.0839414163715-104.212889411264i</v>
      </c>
      <c r="K2423" t="str">
        <f t="shared" si="712"/>
        <v>0.00589198259071779-0.00462661353617958i</v>
      </c>
      <c r="L2423" t="str">
        <f t="shared" si="713"/>
        <v>0.00025-0.0567180857732946i</v>
      </c>
      <c r="M2423" t="str">
        <f t="shared" si="714"/>
        <v>0.0025-0.0150136109399898i</v>
      </c>
      <c r="N2423">
        <f t="shared" si="715"/>
        <v>114.98747269073583</v>
      </c>
      <c r="O2423">
        <f t="shared" si="716"/>
        <v>13.811195724108167</v>
      </c>
      <c r="P2423" s="3">
        <f t="shared" si="717"/>
        <v>13.811195724108167</v>
      </c>
      <c r="Q2423" s="3">
        <f t="shared" si="718"/>
        <v>-65.012527309264172</v>
      </c>
      <c r="R2423">
        <f t="shared" si="719"/>
        <v>114.98747269073583</v>
      </c>
      <c r="S2423">
        <f t="shared" si="720"/>
        <v>8.2921702887708246</v>
      </c>
      <c r="T2423">
        <f t="shared" si="703"/>
        <v>13.811195724108167</v>
      </c>
    </row>
    <row r="2424" spans="1:20" x14ac:dyDescent="0.25">
      <c r="A2424">
        <f t="shared" si="704"/>
        <v>52299.227244623493</v>
      </c>
      <c r="B2424">
        <f t="shared" si="721"/>
        <v>8323.680535868154</v>
      </c>
      <c r="C2424" t="str">
        <f t="shared" si="705"/>
        <v>2.06764495019694-4.4326912702875i</v>
      </c>
      <c r="D2424" t="str">
        <f t="shared" si="706"/>
        <v>3.4776698285489-1.95186026934923i</v>
      </c>
      <c r="E2424" t="str">
        <f t="shared" si="707"/>
        <v>163.864732213166+7.24200877917072i</v>
      </c>
      <c r="F2424" t="str">
        <f t="shared" si="708"/>
        <v>2.90983655965861-17.9582482005535i</v>
      </c>
      <c r="G2424" t="str">
        <f t="shared" si="709"/>
        <v>0.999974792947697-0.00502059925778563i</v>
      </c>
      <c r="H2424" t="str">
        <f t="shared" si="710"/>
        <v>847.301160686637-56.9043007178034i</v>
      </c>
      <c r="I2424" t="str">
        <f t="shared" si="711"/>
        <v>9.77393671439382-104.141303970849i</v>
      </c>
      <c r="K2424" t="str">
        <f t="shared" si="712"/>
        <v>0.00587459278641725-0.00462619125088817i</v>
      </c>
      <c r="L2424" t="str">
        <f t="shared" si="713"/>
        <v>0.00025-0.0565033729560617i</v>
      </c>
      <c r="M2424" t="str">
        <f t="shared" si="714"/>
        <v>0.0025-0.0149567751942516i</v>
      </c>
      <c r="N2424">
        <f t="shared" si="715"/>
        <v>115.00686957619529</v>
      </c>
      <c r="O2424">
        <f t="shared" si="716"/>
        <v>13.788321152615911</v>
      </c>
      <c r="P2424" s="3">
        <f t="shared" si="717"/>
        <v>13.788321152615911</v>
      </c>
      <c r="Q2424" s="3">
        <f t="shared" si="718"/>
        <v>-64.993130423804715</v>
      </c>
      <c r="R2424">
        <f t="shared" si="719"/>
        <v>115.00686957619529</v>
      </c>
      <c r="S2424">
        <f t="shared" si="720"/>
        <v>8.3236805358681547</v>
      </c>
      <c r="T2424">
        <f t="shared" si="703"/>
        <v>13.788321152615911</v>
      </c>
    </row>
    <row r="2425" spans="1:20" x14ac:dyDescent="0.25">
      <c r="A2425">
        <f t="shared" si="704"/>
        <v>52497.964308153067</v>
      </c>
      <c r="B2425">
        <f t="shared" si="721"/>
        <v>8355.3105219044537</v>
      </c>
      <c r="C2425" t="str">
        <f t="shared" si="705"/>
        <v>2.06369879480436-4.42033466942752i</v>
      </c>
      <c r="D2425" t="str">
        <f t="shared" si="706"/>
        <v>3.47766636313022-1.94477304093425i</v>
      </c>
      <c r="E2425" t="str">
        <f t="shared" si="707"/>
        <v>163.880417853448+7.27173691516015i</v>
      </c>
      <c r="F2425" t="str">
        <f t="shared" si="708"/>
        <v>2.90983600115171-17.8903760119792i</v>
      </c>
      <c r="G2425" t="str">
        <f t="shared" si="709"/>
        <v>0.999974601014985-0.00503967656766185i</v>
      </c>
      <c r="H2425" t="str">
        <f t="shared" si="710"/>
        <v>849.403450999912-60.052276066155i</v>
      </c>
      <c r="I2425" t="str">
        <f t="shared" si="711"/>
        <v>9.46019583096912-104.068606676671i</v>
      </c>
      <c r="K2425" t="str">
        <f t="shared" si="712"/>
        <v>0.00585720754826156-0.00462570377819399i</v>
      </c>
      <c r="L2425" t="str">
        <f t="shared" si="713"/>
        <v>0.00025-0.0562894729588182i</v>
      </c>
      <c r="M2425" t="str">
        <f t="shared" si="714"/>
        <v>0.0025-0.014900154606746i</v>
      </c>
      <c r="N2425">
        <f t="shared" si="715"/>
        <v>115.02621625540851</v>
      </c>
      <c r="O2425">
        <f t="shared" si="716"/>
        <v>13.765443163263241</v>
      </c>
      <c r="P2425" s="3">
        <f t="shared" si="717"/>
        <v>13.765443163263241</v>
      </c>
      <c r="Q2425" s="3">
        <f t="shared" si="718"/>
        <v>-64.973783744591486</v>
      </c>
      <c r="R2425">
        <f t="shared" si="719"/>
        <v>115.02621625540851</v>
      </c>
      <c r="S2425">
        <f t="shared" si="720"/>
        <v>8.3553105219044532</v>
      </c>
      <c r="T2425">
        <f t="shared" si="703"/>
        <v>13.765443163263241</v>
      </c>
    </row>
    <row r="2426" spans="1:20" x14ac:dyDescent="0.25">
      <c r="A2426">
        <f t="shared" si="704"/>
        <v>52697.456572524046</v>
      </c>
      <c r="B2426">
        <f t="shared" si="721"/>
        <v>8387.0607018876908</v>
      </c>
      <c r="C2426" t="str">
        <f t="shared" si="705"/>
        <v>2.05975426496274-4.40801190090055i</v>
      </c>
      <c r="D2426" t="str">
        <f t="shared" si="706"/>
        <v>3.4776628713313-1.93771378812639i</v>
      </c>
      <c r="E2426" t="str">
        <f t="shared" si="707"/>
        <v>163.896256772708+7.30156271036271i</v>
      </c>
      <c r="F2426" t="str">
        <f t="shared" si="708"/>
        <v>2.90983543839231-17.8227611824273i</v>
      </c>
      <c r="G2426" t="str">
        <f t="shared" si="709"/>
        <v>0.999974407620887-0.00505882636024677i</v>
      </c>
      <c r="H2426" t="str">
        <f t="shared" si="710"/>
        <v>851.491091429278-63.2520078796229i</v>
      </c>
      <c r="I2426" t="str">
        <f t="shared" si="711"/>
        <v>9.14270393455159-103.99471280647i</v>
      </c>
      <c r="K2426" t="str">
        <f t="shared" si="712"/>
        <v>0.00583982737342694-0.00462515116670022i</v>
      </c>
      <c r="L2426" t="str">
        <f t="shared" si="713"/>
        <v>0.00025-0.0560763827045411i</v>
      </c>
      <c r="M2426" t="str">
        <f t="shared" si="714"/>
        <v>0.0025-0.0148437483629667i</v>
      </c>
      <c r="N2426">
        <f t="shared" si="715"/>
        <v>115.04551393280251</v>
      </c>
      <c r="O2426">
        <f t="shared" si="716"/>
        <v>13.742561700993559</v>
      </c>
      <c r="P2426" s="3">
        <f t="shared" si="717"/>
        <v>13.742561700993559</v>
      </c>
      <c r="Q2426" s="3">
        <f t="shared" si="718"/>
        <v>-64.954486067197493</v>
      </c>
      <c r="R2426">
        <f t="shared" si="719"/>
        <v>115.04551393280251</v>
      </c>
      <c r="S2426">
        <f t="shared" si="720"/>
        <v>8.387060701887691</v>
      </c>
      <c r="T2426">
        <f t="shared" si="703"/>
        <v>13.742561700993559</v>
      </c>
    </row>
    <row r="2427" spans="1:20" x14ac:dyDescent="0.25">
      <c r="A2427">
        <f t="shared" si="704"/>
        <v>52897.706907499647</v>
      </c>
      <c r="B2427">
        <f t="shared" si="721"/>
        <v>8418.931532554865</v>
      </c>
      <c r="C2427" t="str">
        <f t="shared" si="705"/>
        <v>2.05581147227192-4.395722808115i</v>
      </c>
      <c r="D2427" t="str">
        <f t="shared" si="706"/>
        <v>3.47765935295139-1.93068240936899i</v>
      </c>
      <c r="E2427" t="str">
        <f t="shared" si="707"/>
        <v>163.912250186669+7.33148608428831i</v>
      </c>
      <c r="F2427" t="str">
        <f t="shared" si="708"/>
        <v>2.90983487134803-17.7554027392351i</v>
      </c>
      <c r="G2427" t="str">
        <f t="shared" si="709"/>
        <v>0.999974212754277-0.00507804891084801i</v>
      </c>
      <c r="H2427" t="str">
        <f t="shared" si="710"/>
        <v>853.563086175426-66.5038999273684i</v>
      </c>
      <c r="I2427" t="str">
        <f t="shared" si="711"/>
        <v>8.82144766040749-103.919536017352i</v>
      </c>
      <c r="K2427" t="str">
        <f t="shared" si="712"/>
        <v>0.00582245275849419-0.00462453346972012i</v>
      </c>
      <c r="L2427" t="str">
        <f t="shared" si="713"/>
        <v>0.00025-0.055864099127855i</v>
      </c>
      <c r="M2427" t="str">
        <f t="shared" si="714"/>
        <v>0.0025-0.0147875556514911i</v>
      </c>
      <c r="N2427">
        <f t="shared" si="715"/>
        <v>115.06476381811632</v>
      </c>
      <c r="O2427">
        <f t="shared" si="716"/>
        <v>13.719676712992328</v>
      </c>
      <c r="P2427" s="3">
        <f t="shared" si="717"/>
        <v>13.719676712992328</v>
      </c>
      <c r="Q2427" s="3">
        <f t="shared" si="718"/>
        <v>-64.935236181883681</v>
      </c>
      <c r="R2427">
        <f t="shared" si="719"/>
        <v>115.06476381811632</v>
      </c>
      <c r="S2427">
        <f t="shared" si="720"/>
        <v>8.4189315325548648</v>
      </c>
      <c r="T2427">
        <f t="shared" si="703"/>
        <v>13.719676712992328</v>
      </c>
    </row>
    <row r="2428" spans="1:20" x14ac:dyDescent="0.25">
      <c r="A2428">
        <f t="shared" si="704"/>
        <v>53098.718193748144</v>
      </c>
      <c r="B2428">
        <f t="shared" si="721"/>
        <v>8450.9234723785739</v>
      </c>
      <c r="C2428" t="str">
        <f t="shared" si="705"/>
        <v>2.05187052811863-4.38346723624285i</v>
      </c>
      <c r="D2428" t="str">
        <f t="shared" si="706"/>
        <v>3.47765580778818-1.9236788035063i</v>
      </c>
      <c r="E2428" t="str">
        <f t="shared" si="707"/>
        <v>163.928399317916+7.36150695094905i</v>
      </c>
      <c r="F2428" t="str">
        <f t="shared" si="708"/>
        <v>2.90983429998624-17.6882997134284i</v>
      </c>
      <c r="G2428" t="str">
        <f t="shared" si="709"/>
        <v>0.999974016403944-0.00509734449581793i</v>
      </c>
      <c r="H2428" t="str">
        <f t="shared" si="710"/>
        <v>855.618414796901-69.8083413901907i</v>
      </c>
      <c r="I2428" t="str">
        <f t="shared" si="711"/>
        <v>8.49641518335918-103.842988351527i</v>
      </c>
      <c r="K2428" t="str">
        <f t="shared" si="712"/>
        <v>0.00580508419939172-0.00462385074526785i</v>
      </c>
      <c r="L2428" t="str">
        <f t="shared" si="713"/>
        <v>0.00025-0.05565261917499i</v>
      </c>
      <c r="M2428" t="str">
        <f t="shared" si="714"/>
        <v>0.0025-0.014731575663968i</v>
      </c>
      <c r="N2428">
        <f t="shared" si="715"/>
        <v>115.08396712623887</v>
      </c>
      <c r="O2428">
        <f t="shared" si="716"/>
        <v>13.696788148696513</v>
      </c>
      <c r="P2428" s="3">
        <f t="shared" si="717"/>
        <v>13.696788148696513</v>
      </c>
      <c r="Q2428" s="3">
        <f t="shared" si="718"/>
        <v>-64.916032873761125</v>
      </c>
      <c r="R2428">
        <f t="shared" si="719"/>
        <v>115.08396712623887</v>
      </c>
      <c r="S2428">
        <f t="shared" si="720"/>
        <v>8.4509234723785731</v>
      </c>
      <c r="T2428">
        <f t="shared" si="703"/>
        <v>13.696788148696513</v>
      </c>
    </row>
    <row r="2429" spans="1:20" x14ac:dyDescent="0.25">
      <c r="A2429">
        <f t="shared" si="704"/>
        <v>53300.493322884387</v>
      </c>
      <c r="B2429">
        <f t="shared" si="721"/>
        <v>8483.0369815736121</v>
      </c>
      <c r="C2429" t="str">
        <f t="shared" si="705"/>
        <v>2.04793154366396-4.37124503221514i</v>
      </c>
      <c r="D2429" t="str">
        <f t="shared" si="706"/>
        <v>3.47765223563782-1.916702869782i</v>
      </c>
      <c r="E2429" t="str">
        <f t="shared" si="707"/>
        <v>163.94470539594+7.39162521880287i</v>
      </c>
      <c r="F2429" t="str">
        <f t="shared" si="708"/>
        <v>2.90983372427409-17.6214511397071i</v>
      </c>
      <c r="G2429" t="str">
        <f t="shared" si="709"/>
        <v>0.999973818558591-0.00511671339255757i</v>
      </c>
      <c r="H2429" t="str">
        <f t="shared" si="710"/>
        <v>857.656032102568-73.1657059098477i</v>
      </c>
      <c r="I2429" t="str">
        <f t="shared" si="711"/>
        <v>8.16759629211656-103.764980244498i</v>
      </c>
      <c r="K2429" t="str">
        <f t="shared" si="712"/>
        <v>0.00578772219133909-0.00462310305604915i</v>
      </c>
      <c r="L2429" t="str">
        <f t="shared" si="713"/>
        <v>0.00025-0.0554419398037359i</v>
      </c>
      <c r="M2429" t="str">
        <f t="shared" si="714"/>
        <v>0.0025-0.0146758075951066i</v>
      </c>
      <c r="N2429">
        <f t="shared" si="715"/>
        <v>115.10312507704339</v>
      </c>
      <c r="O2429">
        <f t="shared" si="716"/>
        <v>13.67389595980697</v>
      </c>
      <c r="P2429" s="3">
        <f t="shared" si="717"/>
        <v>13.67389595980697</v>
      </c>
      <c r="Q2429" s="3">
        <f t="shared" si="718"/>
        <v>-64.896874922956613</v>
      </c>
      <c r="R2429">
        <f t="shared" si="719"/>
        <v>115.10312507704339</v>
      </c>
      <c r="S2429">
        <f t="shared" si="720"/>
        <v>8.483036981573612</v>
      </c>
      <c r="T2429">
        <f t="shared" si="703"/>
        <v>13.67389595980697</v>
      </c>
    </row>
    <row r="2430" spans="1:20" x14ac:dyDescent="0.25">
      <c r="A2430">
        <f t="shared" si="704"/>
        <v>53503.035197511352</v>
      </c>
      <c r="B2430">
        <f t="shared" si="721"/>
        <v>8515.2725221035926</v>
      </c>
      <c r="C2430" t="str">
        <f t="shared" si="705"/>
        <v>2.04399462983046-4.35905604471578i</v>
      </c>
      <c r="D2430" t="str">
        <f t="shared" si="706"/>
        <v>3.477648636295-1.90975450783778i</v>
      </c>
      <c r="E2430" t="str">
        <f t="shared" si="707"/>
        <v>163.961169657143+7.4218407906999i</v>
      </c>
      <c r="F2430" t="str">
        <f t="shared" si="708"/>
        <v>2.90983314417844-17.5548560564315i</v>
      </c>
      <c r="G2430" t="str">
        <f t="shared" si="709"/>
        <v>0.999973619206835-0.00513615587952059i</v>
      </c>
      <c r="H2430" t="str">
        <f t="shared" si="710"/>
        <v>859.674868072188-76.5763506121085i</v>
      </c>
      <c r="I2430" t="str">
        <f t="shared" si="711"/>
        <v>7.83498246512241-103.685420535852i</v>
      </c>
      <c r="K2430" t="str">
        <f t="shared" si="712"/>
        <v>0.0057703672287903-0.00462229046945054i</v>
      </c>
      <c r="L2430" t="str">
        <f t="shared" si="713"/>
        <v>0.00025-0.0552320579833991i</v>
      </c>
      <c r="M2430" t="str">
        <f t="shared" si="714"/>
        <v>0.0025-0.0146202506426644i</v>
      </c>
      <c r="N2430">
        <f t="shared" si="715"/>
        <v>115.122238895224</v>
      </c>
      <c r="O2430">
        <f t="shared" si="716"/>
        <v>13.651000100297752</v>
      </c>
      <c r="P2430" s="3">
        <f t="shared" si="717"/>
        <v>13.651000100297752</v>
      </c>
      <c r="Q2430" s="3">
        <f t="shared" si="718"/>
        <v>-64.877761104775999</v>
      </c>
      <c r="R2430">
        <f t="shared" si="719"/>
        <v>115.122238895224</v>
      </c>
      <c r="S2430">
        <f t="shared" si="720"/>
        <v>8.5152725221035919</v>
      </c>
      <c r="T2430">
        <f t="shared" si="703"/>
        <v>13.651000100297752</v>
      </c>
    </row>
    <row r="2431" spans="1:20" x14ac:dyDescent="0.25">
      <c r="A2431">
        <f t="shared" si="704"/>
        <v>53706.346731261889</v>
      </c>
      <c r="B2431">
        <f t="shared" si="721"/>
        <v>8547.6305576875857</v>
      </c>
      <c r="C2431" t="str">
        <f t="shared" si="705"/>
        <v>2.04005989728959-4.3469001241761i</v>
      </c>
      <c r="D2431" t="str">
        <f t="shared" si="706"/>
        <v>3.47764500955272-1.90283361771186i</v>
      </c>
      <c r="E2431" t="str">
        <f t="shared" si="707"/>
        <v>163.977793344878+7.45215356382569i</v>
      </c>
      <c r="F2431" t="str">
        <f t="shared" si="708"/>
        <v>2.90983255966593-17.4885135056085i</v>
      </c>
      <c r="G2431" t="str">
        <f t="shared" si="709"/>
        <v>0.999973418337208-0.00515567223621727i</v>
      </c>
      <c r="H2431" t="str">
        <f t="shared" si="710"/>
        <v>861.673827806755-80.0406151037317i</v>
      </c>
      <c r="I2431" t="str">
        <f t="shared" si="711"/>
        <v>7.49856694787078-103.604216482769i</v>
      </c>
      <c r="K2431" t="str">
        <f t="shared" si="712"/>
        <v>0.0057530198053777-0.00462141305752788i</v>
      </c>
      <c r="L2431" t="str">
        <f t="shared" si="713"/>
        <v>0.00025-0.055022970694759i</v>
      </c>
      <c r="M2431" t="str">
        <f t="shared" si="714"/>
        <v>0.0025-0.0145649040074362i</v>
      </c>
      <c r="N2431">
        <f t="shared" si="715"/>
        <v>115.14130981013065</v>
      </c>
      <c r="O2431">
        <f t="shared" si="716"/>
        <v>13.628100526426843</v>
      </c>
      <c r="P2431" s="3">
        <f t="shared" si="717"/>
        <v>13.628100526426843</v>
      </c>
      <c r="Q2431" s="3">
        <f t="shared" si="718"/>
        <v>-64.85869018986935</v>
      </c>
      <c r="R2431">
        <f t="shared" si="719"/>
        <v>115.14130981013065</v>
      </c>
      <c r="S2431">
        <f t="shared" si="720"/>
        <v>8.5476305576875848</v>
      </c>
      <c r="T2431">
        <f t="shared" si="703"/>
        <v>13.628100526426843</v>
      </c>
    </row>
    <row r="2432" spans="1:20" x14ac:dyDescent="0.25">
      <c r="A2432">
        <f t="shared" si="704"/>
        <v>53910.43084884069</v>
      </c>
      <c r="B2432">
        <f t="shared" si="721"/>
        <v>8580.1115538067988</v>
      </c>
      <c r="C2432" t="str">
        <f t="shared" si="705"/>
        <v>2.03612745644894-4.33477712276889i</v>
      </c>
      <c r="D2432" t="str">
        <f t="shared" si="706"/>
        <v>3.47764135520247-1.89594009983757i</v>
      </c>
      <c r="E2432" t="str">
        <f t="shared" si="707"/>
        <v>163.994577709459+7.48256342964585i</v>
      </c>
      <c r="F2432" t="str">
        <f t="shared" si="708"/>
        <v>2.90983197070291-17.4224225328778i</v>
      </c>
      <c r="G2432" t="str">
        <f t="shared" si="709"/>
        <v>0.999973215938153-0.00517526274321856i</v>
      </c>
      <c r="H2432" t="str">
        <f t="shared" si="710"/>
        <v>863.65179151057-83.5588204437581i</v>
      </c>
      <c r="I2432" t="str">
        <f t="shared" si="711"/>
        <v>7.15834483163952-103.521273776397i</v>
      </c>
      <c r="K2432" t="str">
        <f t="shared" si="712"/>
        <v>0.0057356804138557-0.00462047089699458i</v>
      </c>
      <c r="L2432" t="str">
        <f t="shared" si="713"/>
        <v>0.00025-0.0548146749300248i</v>
      </c>
      <c r="M2432" t="str">
        <f t="shared" si="714"/>
        <v>0.0025-0.0145097668932419i</v>
      </c>
      <c r="N2432">
        <f t="shared" si="715"/>
        <v>115.16033905560161</v>
      </c>
      <c r="O2432">
        <f t="shared" si="716"/>
        <v>13.60519719674582</v>
      </c>
      <c r="P2432" s="3">
        <f t="shared" si="717"/>
        <v>13.60519719674582</v>
      </c>
      <c r="Q2432" s="3">
        <f t="shared" si="718"/>
        <v>-64.839660944398389</v>
      </c>
      <c r="R2432">
        <f t="shared" si="719"/>
        <v>115.16033905560161</v>
      </c>
      <c r="S2432">
        <f t="shared" si="720"/>
        <v>8.5801115538067982</v>
      </c>
      <c r="T2432">
        <f t="shared" si="703"/>
        <v>13.60519719674582</v>
      </c>
    </row>
    <row r="2433" spans="1:20" x14ac:dyDescent="0.25">
      <c r="A2433">
        <f t="shared" si="704"/>
        <v>54115.290486066282</v>
      </c>
      <c r="B2433">
        <f t="shared" si="721"/>
        <v>8612.7159777112647</v>
      </c>
      <c r="C2433" t="str">
        <f t="shared" si="705"/>
        <v>2.03219741743975-4.32268689440204i</v>
      </c>
      <c r="D2433" t="str">
        <f t="shared" si="706"/>
        <v>3.47763767303417-1.88907385504192i</v>
      </c>
      <c r="E2433" t="str">
        <f t="shared" si="707"/>
        <v>164.011524008183+7.51307027385024i</v>
      </c>
      <c r="F2433" t="str">
        <f t="shared" si="708"/>
        <v>2.90983137725552-17.3565821874979i</v>
      </c>
      <c r="G2433" t="str">
        <f t="shared" si="709"/>
        <v>0.999973011998025-0.00519492768215997i</v>
      </c>
      <c r="H2433" t="str">
        <f t="shared" si="710"/>
        <v>865.607614506782-87.1312680897702i</v>
      </c>
      <c r="I2433" t="str">
        <f t="shared" si="711"/>
        <v>6.81431313354768-103.436496561209i</v>
      </c>
      <c r="K2433" t="str">
        <f t="shared" si="712"/>
        <v>0.00571834954604495-0.00461946406920824i</v>
      </c>
      <c r="L2433" t="str">
        <f t="shared" si="713"/>
        <v>0.00025-0.0546071676927923i</v>
      </c>
      <c r="M2433" t="str">
        <f t="shared" si="714"/>
        <v>0.0025-0.0144548385069156i</v>
      </c>
      <c r="N2433">
        <f t="shared" si="715"/>
        <v>115.17932786979954</v>
      </c>
      <c r="O2433">
        <f t="shared" si="716"/>
        <v>13.582290072109018</v>
      </c>
      <c r="P2433" s="3">
        <f t="shared" si="717"/>
        <v>13.582290072109018</v>
      </c>
      <c r="Q2433" s="3">
        <f t="shared" si="718"/>
        <v>-64.820672130200464</v>
      </c>
      <c r="R2433">
        <f t="shared" si="719"/>
        <v>115.17932786979954</v>
      </c>
      <c r="S2433">
        <f t="shared" si="720"/>
        <v>8.6127159777112645</v>
      </c>
      <c r="T2433">
        <f t="shared" si="703"/>
        <v>13.582290072109018</v>
      </c>
    </row>
    <row r="2434" spans="1:20" x14ac:dyDescent="0.25">
      <c r="A2434">
        <f t="shared" si="704"/>
        <v>54320.928589913339</v>
      </c>
      <c r="B2434">
        <f t="shared" si="721"/>
        <v>8645.4442984265679</v>
      </c>
      <c r="C2434" t="str">
        <f t="shared" si="705"/>
        <v>2.02826989010444-4.31062929471281i</v>
      </c>
      <c r="D2434" t="str">
        <f t="shared" si="706"/>
        <v>3.47763396283611-1.88223478454418i</v>
      </c>
      <c r="E2434" t="str">
        <f t="shared" si="707"/>
        <v>164.028633505366+7.54367397629465i</v>
      </c>
      <c r="F2434" t="str">
        <f t="shared" si="708"/>
        <v>2.90983077928959-17.2909915223328i</v>
      </c>
      <c r="G2434" t="str">
        <f t="shared" si="709"/>
        <v>0.999972806505091-0.00521466733574576i</v>
      </c>
      <c r="H2434" t="str">
        <f t="shared" si="710"/>
        <v>867.540127288387-90.7582388195518i</v>
      </c>
      <c r="I2434" t="str">
        <f t="shared" si="711"/>
        <v>6.46647087787852-103.349787457485i</v>
      </c>
      <c r="K2434" t="str">
        <f t="shared" si="712"/>
        <v>0.00570102769277673-0.00461839266015717i</v>
      </c>
      <c r="L2434" t="str">
        <f t="shared" si="713"/>
        <v>0.00025-0.0544004459979997i</v>
      </c>
      <c r="M2434" t="str">
        <f t="shared" si="714"/>
        <v>0.0025-0.0144001180582941i</v>
      </c>
      <c r="N2434">
        <f t="shared" si="715"/>
        <v>115.19827749504218</v>
      </c>
      <c r="O2434">
        <f t="shared" si="716"/>
        <v>13.559379115683662</v>
      </c>
      <c r="P2434" s="3">
        <f t="shared" si="717"/>
        <v>13.559379115683662</v>
      </c>
      <c r="Q2434" s="3">
        <f t="shared" si="718"/>
        <v>-64.801722504957823</v>
      </c>
      <c r="R2434">
        <f t="shared" si="719"/>
        <v>115.19827749504218</v>
      </c>
      <c r="S2434">
        <f t="shared" si="720"/>
        <v>8.6454442984265683</v>
      </c>
      <c r="T2434">
        <f t="shared" si="703"/>
        <v>13.559379115683662</v>
      </c>
    </row>
    <row r="2435" spans="1:20" x14ac:dyDescent="0.25">
      <c r="A2435">
        <f t="shared" si="704"/>
        <v>54527.348118555012</v>
      </c>
      <c r="B2435">
        <f t="shared" si="721"/>
        <v>8678.2969867605898</v>
      </c>
      <c r="C2435" t="str">
        <f t="shared" si="705"/>
        <v>2.02434498398412-4.29860418106102i</v>
      </c>
      <c r="D2435" t="str">
        <f t="shared" si="706"/>
        <v>3.47763022439497-1.87542278995441i</v>
      </c>
      <c r="E2435" t="str">
        <f t="shared" si="707"/>
        <v>164.045907472357+7.57437441094419i</v>
      </c>
      <c r="F2435" t="str">
        <f t="shared" si="708"/>
        <v>2.90983017677074-17.2256495938383i</v>
      </c>
      <c r="G2435" t="str">
        <f t="shared" si="709"/>
        <v>0.99997259944753-0.00523448198775281i</v>
      </c>
      <c r="H2435" t="str">
        <f t="shared" si="710"/>
        <v>869.448135606614-94.4399916289824i</v>
      </c>
      <c r="I2435" t="str">
        <f t="shared" si="711"/>
        <v>6.11481917856828-103.261047587064i</v>
      </c>
      <c r="K2435" t="str">
        <f t="shared" si="712"/>
        <v>0.00568371534383739-0.00461725676044567i</v>
      </c>
      <c r="L2435" t="str">
        <f t="shared" si="713"/>
        <v>0.00025-0.0541945068718867i</v>
      </c>
      <c r="M2435" t="str">
        <f t="shared" si="714"/>
        <v>0.0025-0.0143456047602053i</v>
      </c>
      <c r="N2435">
        <f t="shared" si="715"/>
        <v>115.21718917763624</v>
      </c>
      <c r="O2435">
        <f t="shared" si="716"/>
        <v>13.536464292958128</v>
      </c>
      <c r="P2435" s="3">
        <f t="shared" si="717"/>
        <v>13.536464292958128</v>
      </c>
      <c r="Q2435" s="3">
        <f t="shared" si="718"/>
        <v>-64.782810822363757</v>
      </c>
      <c r="R2435">
        <f t="shared" si="719"/>
        <v>115.21718917763624</v>
      </c>
      <c r="S2435">
        <f t="shared" si="720"/>
        <v>8.6782969867605892</v>
      </c>
      <c r="T2435">
        <f t="shared" si="703"/>
        <v>13.536464292958128</v>
      </c>
    </row>
    <row r="2436" spans="1:20" x14ac:dyDescent="0.25">
      <c r="A2436">
        <f t="shared" si="704"/>
        <v>54734.552041405528</v>
      </c>
      <c r="B2436">
        <f t="shared" si="721"/>
        <v>8711.2745153102805</v>
      </c>
      <c r="C2436" t="str">
        <f t="shared" si="705"/>
        <v>2.0204228083062-4.28661141252248i</v>
      </c>
      <c r="D2436" t="str">
        <f t="shared" si="706"/>
        <v>3.47762645749581-1.86863777327211i</v>
      </c>
      <c r="E2436" t="str">
        <f t="shared" si="707"/>
        <v>164.063347187558+7.6051714458162i</v>
      </c>
      <c r="F2436" t="str">
        <f t="shared" si="708"/>
        <v>2.90982956966429-17.1605554620482i</v>
      </c>
      <c r="G2436" t="str">
        <f t="shared" si="709"/>
        <v>0.999972390813427-0.00525437192303484i</v>
      </c>
      <c r="H2436" t="str">
        <f t="shared" si="710"/>
        <v>871.330420598621-98.176762606914i</v>
      </c>
      <c r="I2436" t="str">
        <f t="shared" si="711"/>
        <v>5.75936132276943-103.170176602479i</v>
      </c>
      <c r="K2436" t="str">
        <f t="shared" si="712"/>
        <v>0.00566641298791327-0.00461605646527878i</v>
      </c>
      <c r="L2436" t="str">
        <f t="shared" si="713"/>
        <v>0.00025-0.0539893473519493i</v>
      </c>
      <c r="M2436" t="str">
        <f t="shared" si="714"/>
        <v>0.0025-0.0142912978284572i</v>
      </c>
      <c r="N2436">
        <f t="shared" si="715"/>
        <v>115.23606416770913</v>
      </c>
      <c r="O2436">
        <f t="shared" si="716"/>
        <v>13.513545571750647</v>
      </c>
      <c r="P2436" s="3">
        <f t="shared" si="717"/>
        <v>13.513545571750647</v>
      </c>
      <c r="Q2436" s="3">
        <f t="shared" si="718"/>
        <v>-64.763935832290869</v>
      </c>
      <c r="R2436">
        <f t="shared" si="719"/>
        <v>115.23606416770913</v>
      </c>
      <c r="S2436">
        <f t="shared" si="720"/>
        <v>8.7112745153102811</v>
      </c>
      <c r="T2436">
        <f t="shared" si="703"/>
        <v>13.513545571750647</v>
      </c>
    </row>
    <row r="2437" spans="1:20" x14ac:dyDescent="0.25">
      <c r="A2437">
        <f t="shared" si="704"/>
        <v>54942.543339162876</v>
      </c>
      <c r="B2437">
        <f t="shared" si="721"/>
        <v>8744.3773584684604</v>
      </c>
      <c r="C2437" t="str">
        <f t="shared" si="705"/>
        <v>2.01650347197218-4.27465084988257i</v>
      </c>
      <c r="D2437" t="str">
        <f t="shared" si="706"/>
        <v>3.47762266192209-1.86187963688477i</v>
      </c>
      <c r="E2437" t="str">
        <f t="shared" si="707"/>
        <v>164.080953936459+7.63606494291988i</v>
      </c>
      <c r="F2437" t="str">
        <f t="shared" si="708"/>
        <v>2.90982895793534-17.0957081905611i</v>
      </c>
      <c r="G2437" t="str">
        <f t="shared" si="709"/>
        <v>0.999972180590781-0.00527433742752636i</v>
      </c>
      <c r="H2437" t="str">
        <f t="shared" si="710"/>
        <v>873.185738956547-101.968763788i</v>
      </c>
      <c r="I2437" t="str">
        <f t="shared" si="711"/>
        <v>5.40010285538148-103.077072719638i</v>
      </c>
      <c r="K2437" t="str">
        <f t="shared" si="712"/>
        <v>0.00564912111253571-0.00461479187444613i</v>
      </c>
      <c r="L2437" t="str">
        <f t="shared" si="713"/>
        <v>0.00025-0.0537849644868991i</v>
      </c>
      <c r="M2437" t="str">
        <f t="shared" si="714"/>
        <v>0.0025-0.0142371964818262i</v>
      </c>
      <c r="N2437">
        <f t="shared" si="715"/>
        <v>115.2549037190397</v>
      </c>
      <c r="O2437">
        <f t="shared" si="716"/>
        <v>13.490622922218233</v>
      </c>
      <c r="P2437" s="3">
        <f t="shared" si="717"/>
        <v>13.490622922218233</v>
      </c>
      <c r="Q2437" s="3">
        <f t="shared" si="718"/>
        <v>-64.745096280960297</v>
      </c>
      <c r="R2437">
        <f t="shared" si="719"/>
        <v>115.2549037190397</v>
      </c>
      <c r="S2437">
        <f t="shared" si="720"/>
        <v>8.7443773584684603</v>
      </c>
      <c r="T2437">
        <f t="shared" si="703"/>
        <v>13.490622922218233</v>
      </c>
    </row>
    <row r="2438" spans="1:20" x14ac:dyDescent="0.25">
      <c r="A2438">
        <f t="shared" si="704"/>
        <v>55151.325003851693</v>
      </c>
      <c r="B2438">
        <f t="shared" si="721"/>
        <v>8777.605992430641</v>
      </c>
      <c r="C2438" t="str">
        <f t="shared" si="705"/>
        <v>2.01258708354534-4.26272235562903i</v>
      </c>
      <c r="D2438" t="str">
        <f t="shared" si="706"/>
        <v>3.47761883745559-1.85514828356647i</v>
      </c>
      <c r="E2438" t="str">
        <f t="shared" si="707"/>
        <v>164.098729011651+7.66705475820011i</v>
      </c>
      <c r="F2438" t="str">
        <f t="shared" si="708"/>
        <v>2.90982834154866-17.0311068465266i</v>
      </c>
      <c r="G2438" t="str">
        <f t="shared" si="709"/>
        <v>0.999971968767496-0.00529437878824681i</v>
      </c>
      <c r="H2438" t="str">
        <f t="shared" si="710"/>
        <v>875.012823139882-105.816181984502i</v>
      </c>
      <c r="I2438" t="str">
        <f t="shared" si="711"/>
        <v>5.03705166443498-102.981632754157i</v>
      </c>
      <c r="K2438" t="str">
        <f t="shared" si="712"/>
        <v>0.0056318402040265-0.0046134630923051i</v>
      </c>
      <c r="L2438" t="str">
        <f t="shared" si="713"/>
        <v>0.00025-0.0535813553366199i</v>
      </c>
      <c r="M2438" t="str">
        <f t="shared" si="714"/>
        <v>0.0025-0.0141832999420464i</v>
      </c>
      <c r="N2438">
        <f t="shared" si="715"/>
        <v>115.27370908889004</v>
      </c>
      <c r="O2438">
        <f t="shared" si="716"/>
        <v>13.467696316864208</v>
      </c>
      <c r="P2438" s="3">
        <f t="shared" si="717"/>
        <v>13.467696316864208</v>
      </c>
      <c r="Q2438" s="3">
        <f t="shared" si="718"/>
        <v>-64.726290911109956</v>
      </c>
      <c r="R2438">
        <f t="shared" si="719"/>
        <v>115.27370908889004</v>
      </c>
      <c r="S2438">
        <f t="shared" si="720"/>
        <v>8.7776059924306402</v>
      </c>
      <c r="T2438">
        <f t="shared" si="703"/>
        <v>13.467696316864208</v>
      </c>
    </row>
    <row r="2439" spans="1:20" x14ac:dyDescent="0.25">
      <c r="A2439">
        <f t="shared" si="704"/>
        <v>55360.900038866326</v>
      </c>
      <c r="B2439">
        <f t="shared" si="721"/>
        <v>8810.9608952018771</v>
      </c>
      <c r="C2439" t="str">
        <f t="shared" si="705"/>
        <v>2.00867375123861-4.25082579394505i</v>
      </c>
      <c r="D2439" t="str">
        <f t="shared" si="706"/>
        <v>3.47761498387642-1.8484436164765i</v>
      </c>
      <c r="E2439" t="str">
        <f t="shared" si="707"/>
        <v>164.116673712856+7.69814074147557i</v>
      </c>
      <c r="F2439" t="str">
        <f t="shared" si="708"/>
        <v>2.90982772046881-16.9667505006322i</v>
      </c>
      <c r="G2439" t="str">
        <f t="shared" si="709"/>
        <v>0.999971755331387-0.0053144962933047i</v>
      </c>
      <c r="H2439" t="str">
        <f t="shared" si="710"/>
        <v>876.810381633222-109.719177598314i</v>
      </c>
      <c r="I2439" t="str">
        <f t="shared" si="711"/>
        <v>4.67021806719959-102.883752161511i</v>
      </c>
      <c r="K2439" t="str">
        <f t="shared" si="712"/>
        <v>0.00561457074744344-0.00461207022776302i</v>
      </c>
      <c r="L2439" t="str">
        <f t="shared" si="713"/>
        <v>0.00025-0.0533785169721257i</v>
      </c>
      <c r="M2439" t="str">
        <f t="shared" si="714"/>
        <v>0.0025-0.014129607433798i</v>
      </c>
      <c r="N2439">
        <f t="shared" si="715"/>
        <v>115.29248153783536</v>
      </c>
      <c r="O2439">
        <f t="shared" si="716"/>
        <v>13.444765730546253</v>
      </c>
      <c r="P2439" s="3">
        <f t="shared" si="717"/>
        <v>13.444765730546253</v>
      </c>
      <c r="Q2439" s="3">
        <f t="shared" si="718"/>
        <v>-64.707518462164643</v>
      </c>
      <c r="R2439">
        <f t="shared" si="719"/>
        <v>115.29248153783536</v>
      </c>
      <c r="S2439">
        <f t="shared" si="720"/>
        <v>8.8109608952018768</v>
      </c>
      <c r="T2439">
        <f t="shared" si="703"/>
        <v>13.444765730546253</v>
      </c>
    </row>
    <row r="2440" spans="1:20" x14ac:dyDescent="0.25">
      <c r="A2440">
        <f t="shared" si="704"/>
        <v>55571.271459014024</v>
      </c>
      <c r="B2440">
        <f t="shared" si="721"/>
        <v>8844.4425466036446</v>
      </c>
      <c r="C2440" t="str">
        <f t="shared" si="705"/>
        <v>2.00476358290254-4.23896103070203i</v>
      </c>
      <c r="D2440" t="str">
        <f t="shared" si="706"/>
        <v>3.47761110096304-1.84176553915792i</v>
      </c>
      <c r="E2440" t="str">
        <f t="shared" si="707"/>
        <v>164.134789346948+7.72932273638103i</v>
      </c>
      <c r="F2440" t="str">
        <f t="shared" si="708"/>
        <v>2.90982709466005-16.9026382270896i</v>
      </c>
      <c r="G2440" t="str">
        <f t="shared" si="709"/>
        <v>0.999971540270174-0.00533469023190165i</v>
      </c>
      <c r="H2440" t="str">
        <f t="shared" si="710"/>
        <v>878.57709925141-113.677883414399i</v>
      </c>
      <c r="I2440" t="str">
        <f t="shared" si="711"/>
        <v>4.2996148968921-102.783325081101i</v>
      </c>
      <c r="K2440" t="str">
        <f t="shared" si="712"/>
        <v>0.00559731322652637-0.00461061339425891i</v>
      </c>
      <c r="L2440" t="str">
        <f t="shared" si="713"/>
        <v>0.00025-0.0531764464755189i</v>
      </c>
      <c r="M2440" t="str">
        <f t="shared" si="714"/>
        <v>0.0025-0.0140761181846962i</v>
      </c>
      <c r="N2440">
        <f t="shared" si="715"/>
        <v>115.3112223295947</v>
      </c>
      <c r="O2440">
        <f t="shared" si="716"/>
        <v>13.421831140483867</v>
      </c>
      <c r="P2440" s="3">
        <f t="shared" si="717"/>
        <v>13.421831140483867</v>
      </c>
      <c r="Q2440" s="3">
        <f t="shared" si="718"/>
        <v>-64.688777670405301</v>
      </c>
      <c r="R2440">
        <f t="shared" si="719"/>
        <v>115.3112223295947</v>
      </c>
      <c r="S2440">
        <f t="shared" si="720"/>
        <v>8.8444425466036449</v>
      </c>
      <c r="T2440">
        <f t="shared" si="703"/>
        <v>13.421831140483867</v>
      </c>
    </row>
    <row r="2441" spans="1:20" x14ac:dyDescent="0.25">
      <c r="A2441">
        <f t="shared" si="704"/>
        <v>55782.442290558276</v>
      </c>
      <c r="B2441">
        <f t="shared" si="721"/>
        <v>8878.051428280738</v>
      </c>
      <c r="C2441" t="str">
        <f t="shared" si="705"/>
        <v>2.00085668601329-4.22712793345214i</v>
      </c>
      <c r="D2441" t="str">
        <f t="shared" si="706"/>
        <v>3.47760718849222-1.83511395553621i</v>
      </c>
      <c r="E2441" t="str">
        <f t="shared" si="707"/>
        <v>164.153077227978+7.76060058030588i</v>
      </c>
      <c r="F2441" t="str">
        <f t="shared" si="708"/>
        <v>2.90982646408639-16.8387691036216i</v>
      </c>
      <c r="G2441" t="str">
        <f t="shared" si="709"/>
        <v>0.999971323571483-0.00535496089433658i</v>
      </c>
      <c r="H2441" t="str">
        <f t="shared" si="710"/>
        <v>880.311637494121-117.69240337725i</v>
      </c>
      <c r="I2441" t="str">
        <f t="shared" si="711"/>
        <v>3.92525758982165-102.6802443844i</v>
      </c>
      <c r="K2441" t="str">
        <f t="shared" si="712"/>
        <v>0.00558006812364332-0.00460909270974406i</v>
      </c>
      <c r="L2441" t="str">
        <f t="shared" si="713"/>
        <v>0.00025-0.0529751409399471i</v>
      </c>
      <c r="M2441" t="str">
        <f t="shared" si="714"/>
        <v>0.0025-0.0140228314252801i</v>
      </c>
      <c r="N2441">
        <f t="shared" si="715"/>
        <v>115.3299327308609</v>
      </c>
      <c r="O2441">
        <f t="shared" si="716"/>
        <v>13.398892526265453</v>
      </c>
      <c r="P2441" s="3">
        <f t="shared" si="717"/>
        <v>13.398892526265453</v>
      </c>
      <c r="Q2441" s="3">
        <f t="shared" si="718"/>
        <v>-64.670067269139096</v>
      </c>
      <c r="R2441">
        <f t="shared" si="719"/>
        <v>115.3299327308609</v>
      </c>
      <c r="S2441">
        <f t="shared" si="720"/>
        <v>8.8780514282807381</v>
      </c>
      <c r="T2441">
        <f t="shared" si="703"/>
        <v>13.398892526265453</v>
      </c>
    </row>
    <row r="2442" spans="1:20" x14ac:dyDescent="0.25">
      <c r="A2442">
        <f t="shared" si="704"/>
        <v>55994.415571262391</v>
      </c>
      <c r="B2442">
        <f t="shared" si="721"/>
        <v>8911.7880237082045</v>
      </c>
      <c r="C2442" t="str">
        <f t="shared" si="705"/>
        <v>1.99695316766068-4.21532637142103i</v>
      </c>
      <c r="D2442" t="str">
        <f t="shared" si="706"/>
        <v>3.47760324623902-1.82848876991791i</v>
      </c>
      <c r="E2442" t="str">
        <f t="shared" si="707"/>
        <v>164.171538677198+7.79197410433312i</v>
      </c>
      <c r="F2442" t="str">
        <f t="shared" si="708"/>
        <v>2.90982582871154-16.775142211449i</v>
      </c>
      <c r="G2442" t="str">
        <f t="shared" si="709"/>
        <v>0.999971105222848-0.00537530857200986i</v>
      </c>
      <c r="H2442" t="str">
        <f t="shared" si="710"/>
        <v>882.012634951874-121.762811351757i</v>
      </c>
      <c r="I2442" t="str">
        <f t="shared" si="711"/>
        <v>3.54716427283775-102.574401727278i</v>
      </c>
      <c r="K2442" t="str">
        <f t="shared" si="712"/>
        <v>0.0055628359197373-0.00460750829666236i</v>
      </c>
      <c r="L2442" t="str">
        <f t="shared" si="713"/>
        <v>0.00025-0.0527745974695627i</v>
      </c>
      <c r="M2442" t="str">
        <f t="shared" si="714"/>
        <v>0.0025-0.0139697463890019i</v>
      </c>
      <c r="N2442">
        <f t="shared" si="715"/>
        <v>115.34861401112822</v>
      </c>
      <c r="O2442">
        <f t="shared" si="716"/>
        <v>13.375949869855585</v>
      </c>
      <c r="P2442" s="3">
        <f t="shared" si="717"/>
        <v>13.375949869855585</v>
      </c>
      <c r="Q2442" s="3">
        <f t="shared" si="718"/>
        <v>-64.65138598887178</v>
      </c>
      <c r="R2442">
        <f t="shared" si="719"/>
        <v>115.34861401112822</v>
      </c>
      <c r="S2442">
        <f t="shared" si="720"/>
        <v>8.9117880237082048</v>
      </c>
      <c r="T2442">
        <f t="shared" si="703"/>
        <v>13.375949869855585</v>
      </c>
    </row>
    <row r="2443" spans="1:20" x14ac:dyDescent="0.25">
      <c r="A2443">
        <f t="shared" si="704"/>
        <v>56207.194350433194</v>
      </c>
      <c r="B2443">
        <f t="shared" si="721"/>
        <v>8945.6528181982958</v>
      </c>
      <c r="C2443" t="str">
        <f t="shared" si="705"/>
        <v>1.99305313453657-4.2035562154999i</v>
      </c>
      <c r="D2443" t="str">
        <f t="shared" si="706"/>
        <v>3.47759927397682-1.82188988698917i</v>
      </c>
      <c r="E2443" t="str">
        <f t="shared" si="707"/>
        <v>164.190175023088+7.82344313317886i</v>
      </c>
      <c r="F2443" t="str">
        <f t="shared" si="708"/>
        <v>2.90982518849894-16.7117566352769i</v>
      </c>
      <c r="G2443" t="str">
        <f t="shared" si="709"/>
        <v>0.999970885211706-0.00539573355742744i</v>
      </c>
      <c r="H2443" t="str">
        <f t="shared" si="710"/>
        <v>883.678707765547-125.889149870444i</v>
      </c>
      <c r="I2443" t="str">
        <f t="shared" si="711"/>
        <v>3.16535585089061-102.465687606645i</v>
      </c>
      <c r="K2443" t="str">
        <f t="shared" si="712"/>
        <v>0.00554561709427306-0.00460586028192922i</v>
      </c>
      <c r="L2443" t="str">
        <f t="shared" si="713"/>
        <v>0.00025-0.0525748131794806i</v>
      </c>
      <c r="M2443" t="str">
        <f t="shared" si="714"/>
        <v>0.0025-0.0139168623122155i</v>
      </c>
      <c r="N2443">
        <f t="shared" si="715"/>
        <v>115.36726744252481</v>
      </c>
      <c r="O2443">
        <f t="shared" si="716"/>
        <v>13.353003155601337</v>
      </c>
      <c r="P2443" s="3">
        <f t="shared" si="717"/>
        <v>13.353003155601337</v>
      </c>
      <c r="Q2443" s="3">
        <f t="shared" si="718"/>
        <v>-64.632732557475194</v>
      </c>
      <c r="R2443">
        <f t="shared" si="719"/>
        <v>115.36726744252481</v>
      </c>
      <c r="S2443">
        <f t="shared" si="720"/>
        <v>8.9456528181982957</v>
      </c>
      <c r="T2443">
        <f t="shared" si="703"/>
        <v>13.353003155601337</v>
      </c>
    </row>
    <row r="2444" spans="1:20" x14ac:dyDescent="0.25">
      <c r="A2444">
        <f t="shared" si="704"/>
        <v>56420.781688964838</v>
      </c>
      <c r="B2444">
        <f t="shared" si="721"/>
        <v>8979.6462989074498</v>
      </c>
      <c r="C2444" t="str">
        <f t="shared" si="705"/>
        <v>1.98915669292284-4.19181733823785i</v>
      </c>
      <c r="D2444" t="str">
        <f t="shared" si="706"/>
        <v>3.47759527147725-1.81531721181443i</v>
      </c>
      <c r="E2444" t="str">
        <f t="shared" si="707"/>
        <v>164.208987601374+7.85500748512943i</v>
      </c>
      <c r="F2444" t="str">
        <f t="shared" si="708"/>
        <v>2.90982454341176-16.648611463282i</v>
      </c>
      <c r="G2444" t="str">
        <f t="shared" si="709"/>
        <v>0.999970663525402-0.00541623614420505i</v>
      </c>
      <c r="H2444" t="str">
        <f t="shared" si="710"/>
        <v>885.308450141352-130.071428868685i</v>
      </c>
      <c r="I2444" t="str">
        <f t="shared" si="711"/>
        <v>2.77985609455425-102.353991421534i</v>
      </c>
      <c r="K2444" t="str">
        <f t="shared" si="712"/>
        <v>0.00552841212518446-0.00460414879691062i</v>
      </c>
      <c r="L2444" t="str">
        <f t="shared" si="713"/>
        <v>0.00025-0.0523757851957368i</v>
      </c>
      <c r="M2444" t="str">
        <f t="shared" si="714"/>
        <v>0.0025-0.0138641784341656i</v>
      </c>
      <c r="N2444">
        <f t="shared" si="715"/>
        <v>115.38589429963743</v>
      </c>
      <c r="O2444">
        <f t="shared" si="716"/>
        <v>13.33005237023867</v>
      </c>
      <c r="P2444" s="3">
        <f t="shared" si="717"/>
        <v>13.33005237023867</v>
      </c>
      <c r="Q2444" s="3">
        <f t="shared" si="718"/>
        <v>-64.614105700362572</v>
      </c>
      <c r="R2444">
        <f t="shared" si="719"/>
        <v>115.38589429963743</v>
      </c>
      <c r="S2444">
        <f t="shared" si="720"/>
        <v>8.9796462989074506</v>
      </c>
      <c r="T2444">
        <f t="shared" si="703"/>
        <v>13.33005237023867</v>
      </c>
    </row>
    <row r="2445" spans="1:20" x14ac:dyDescent="0.25">
      <c r="A2445">
        <f t="shared" si="704"/>
        <v>56635.18065938291</v>
      </c>
      <c r="B2445">
        <f t="shared" si="721"/>
        <v>9013.7689548432991</v>
      </c>
      <c r="C2445" t="str">
        <f t="shared" si="705"/>
        <v>1.98526394868004-4.18010961383382i</v>
      </c>
      <c r="D2445" t="str">
        <f t="shared" si="706"/>
        <v>3.4775912385102-1.80877064983504i</v>
      </c>
      <c r="E2445" t="str">
        <f t="shared" si="707"/>
        <v>164.22797775506+7.88666697197974i</v>
      </c>
      <c r="F2445" t="str">
        <f t="shared" si="708"/>
        <v>2.90982389341288-16.5857057870991i</v>
      </c>
      <c r="G2445" t="str">
        <f t="shared" si="709"/>
        <v>0.999970440151179-0.00543681662707245i</v>
      </c>
      <c r="H2445" t="str">
        <f t="shared" si="710"/>
        <v>886.90043492319-134.309624410234i</v>
      </c>
      <c r="I2445" t="str">
        <f t="shared" si="711"/>
        <v>2.39069172728984-102.239201538717i</v>
      </c>
      <c r="K2445" t="str">
        <f t="shared" si="712"/>
        <v>0.00551122148882217-0.00460237397740048i</v>
      </c>
      <c r="L2445" t="str">
        <f t="shared" si="713"/>
        <v>0.00025-0.0521775106552468i</v>
      </c>
      <c r="M2445" t="str">
        <f t="shared" si="714"/>
        <v>0.0025-0.0138116939969771i</v>
      </c>
      <c r="N2445">
        <f t="shared" si="715"/>
        <v>115.40449585934336</v>
      </c>
      <c r="O2445">
        <f t="shared" si="716"/>
        <v>13.307097502898575</v>
      </c>
      <c r="P2445" s="3">
        <f t="shared" si="717"/>
        <v>13.307097502898575</v>
      </c>
      <c r="Q2445" s="3">
        <f t="shared" si="718"/>
        <v>-64.595504140656644</v>
      </c>
      <c r="R2445">
        <f t="shared" si="719"/>
        <v>115.40449585934336</v>
      </c>
      <c r="S2445">
        <f t="shared" si="720"/>
        <v>9.0137689548432984</v>
      </c>
      <c r="T2445">
        <f t="shared" si="703"/>
        <v>13.307097502898575</v>
      </c>
    </row>
    <row r="2446" spans="1:20" x14ac:dyDescent="0.25">
      <c r="A2446">
        <f t="shared" si="704"/>
        <v>56850.394345888577</v>
      </c>
      <c r="B2446">
        <f t="shared" si="721"/>
        <v>9048.0212768717047</v>
      </c>
      <c r="C2446" t="str">
        <f t="shared" si="705"/>
        <v>1.98137500723563-4.16843291812837i</v>
      </c>
      <c r="D2446" t="str">
        <f t="shared" si="706"/>
        <v>3.47758717484382-1.80225010686792i</v>
      </c>
      <c r="E2446" t="str">
        <f t="shared" si="707"/>
        <v>164.247146834443+7.91842139896975i</v>
      </c>
      <c r="F2446" t="str">
        <f t="shared" si="708"/>
        <v>2.90982323846495-16.5230387018083i</v>
      </c>
      <c r="G2446" t="str">
        <f t="shared" si="709"/>
        <v>0.999970215076188-0.00545747530187753i</v>
      </c>
      <c r="H2446" t="str">
        <f t="shared" si="710"/>
        <v>888.453214224408-138.603677404991i</v>
      </c>
      <c r="I2446" t="str">
        <f t="shared" si="711"/>
        <v>1.99789251228103-102.121205362992i</v>
      </c>
      <c r="K2446" t="str">
        <f t="shared" si="712"/>
        <v>0.0054940456599016-0.00460053596359793i</v>
      </c>
      <c r="L2446" t="str">
        <f t="shared" si="713"/>
        <v>0.00025-0.051979986705765i</v>
      </c>
      <c r="M2446" t="str">
        <f t="shared" si="714"/>
        <v>0.0025-0.0137594082456437i</v>
      </c>
      <c r="N2446">
        <f t="shared" si="715"/>
        <v>115.42307340063674</v>
      </c>
      <c r="O2446">
        <f t="shared" si="716"/>
        <v>13.284138545112432</v>
      </c>
      <c r="P2446" s="3">
        <f t="shared" si="717"/>
        <v>13.284138545112432</v>
      </c>
      <c r="Q2446" s="3">
        <f t="shared" si="718"/>
        <v>-64.576926599363262</v>
      </c>
      <c r="R2446">
        <f t="shared" si="719"/>
        <v>115.42307340063674</v>
      </c>
      <c r="S2446">
        <f t="shared" si="720"/>
        <v>9.0480212768717045</v>
      </c>
      <c r="T2446">
        <f t="shared" si="703"/>
        <v>13.284138545112432</v>
      </c>
    </row>
    <row r="2447" spans="1:20" x14ac:dyDescent="0.25">
      <c r="A2447">
        <f t="shared" si="704"/>
        <v>57066.425844402955</v>
      </c>
      <c r="B2447">
        <f t="shared" si="721"/>
        <v>9082.4037577238178</v>
      </c>
      <c r="C2447" t="str">
        <f t="shared" si="705"/>
        <v>1.97748997357272-4.15678712859571i</v>
      </c>
      <c r="D2447" t="str">
        <f t="shared" si="706"/>
        <v>3.47758308024451-1.79575548910415i</v>
      </c>
      <c r="E2447" t="str">
        <f t="shared" si="707"/>
        <v>164.26649619715+7.95027056472077i</v>
      </c>
      <c r="F2447" t="str">
        <f t="shared" si="708"/>
        <v>2.90982257853021-16.460609305922i</v>
      </c>
      <c r="G2447" t="str">
        <f t="shared" si="709"/>
        <v>0.999969988287479-0.00547821246559064i</v>
      </c>
      <c r="H2447" t="str">
        <f t="shared" si="710"/>
        <v>889.965320120726-142.953492321496i</v>
      </c>
      <c r="I2447" t="str">
        <f t="shared" si="711"/>
        <v>1.60149133861029-101.999889412221i</v>
      </c>
      <c r="K2447" t="str">
        <f t="shared" si="712"/>
        <v>0.00547688511145134-0.00459863490008373i</v>
      </c>
      <c r="L2447" t="str">
        <f t="shared" si="713"/>
        <v>0.00025-0.0517832105058427i</v>
      </c>
      <c r="M2447" t="str">
        <f t="shared" si="714"/>
        <v>0.0025-0.0137073204280172i</v>
      </c>
      <c r="N2447">
        <f t="shared" si="715"/>
        <v>115.44162820445703</v>
      </c>
      <c r="O2447">
        <f t="shared" si="716"/>
        <v>13.261175490818145</v>
      </c>
      <c r="P2447" s="3">
        <f t="shared" si="717"/>
        <v>13.261175490818145</v>
      </c>
      <c r="Q2447" s="3">
        <f t="shared" si="718"/>
        <v>-64.558371795542968</v>
      </c>
      <c r="R2447">
        <f t="shared" si="719"/>
        <v>115.44162820445703</v>
      </c>
      <c r="S2447">
        <f t="shared" si="720"/>
        <v>9.0824037577238173</v>
      </c>
      <c r="T2447">
        <f t="shared" si="703"/>
        <v>13.261175490818145</v>
      </c>
    </row>
    <row r="2448" spans="1:20" x14ac:dyDescent="0.25">
      <c r="A2448">
        <f t="shared" si="704"/>
        <v>57283.278262611682</v>
      </c>
      <c r="B2448">
        <f t="shared" si="721"/>
        <v>9116.916892003168</v>
      </c>
      <c r="C2448" t="str">
        <f t="shared" si="705"/>
        <v>1.97360895221869-4.14517212433521i</v>
      </c>
      <c r="D2448" t="str">
        <f t="shared" si="706"/>
        <v>3.47757895447688-1.78928670310767i</v>
      </c>
      <c r="E2448" t="str">
        <f t="shared" si="707"/>
        <v>164.286027208156+7.98221426117156i</v>
      </c>
      <c r="F2448" t="str">
        <f t="shared" si="708"/>
        <v>2.90982191357079-16.3984167013717i</v>
      </c>
      <c r="G2448" t="str">
        <f t="shared" si="709"/>
        <v>0.999969759772005-0.00549902841630881i</v>
      </c>
      <c r="H2448" t="str">
        <f t="shared" si="710"/>
        <v>891.435265406182-147.358935896594i</v>
      </c>
      <c r="I2448" t="str">
        <f t="shared" si="711"/>
        <v>1.20152430656628-101.875139397218i</v>
      </c>
      <c r="K2448" t="str">
        <f t="shared" si="712"/>
        <v>0.00545974031476211-0.004596670935796i</v>
      </c>
      <c r="L2448" t="str">
        <f t="shared" si="713"/>
        <v>0.00025-0.0515871792247886i</v>
      </c>
      <c r="M2448" t="str">
        <f t="shared" si="714"/>
        <v>0.0025-0.013655429794797i</v>
      </c>
      <c r="N2448">
        <f t="shared" si="715"/>
        <v>115.4601615535167</v>
      </c>
      <c r="O2448">
        <f t="shared" si="716"/>
        <v>13.238208336365116</v>
      </c>
      <c r="P2448" s="3">
        <f t="shared" si="717"/>
        <v>13.238208336365116</v>
      </c>
      <c r="Q2448" s="3">
        <f t="shared" si="718"/>
        <v>-64.539838446483301</v>
      </c>
      <c r="R2448">
        <f t="shared" si="719"/>
        <v>115.4601615535167</v>
      </c>
      <c r="S2448">
        <f t="shared" si="720"/>
        <v>9.116916892003168</v>
      </c>
      <c r="T2448">
        <f t="shared" si="703"/>
        <v>13.238208336365116</v>
      </c>
    </row>
    <row r="2449" spans="1:20" x14ac:dyDescent="0.25">
      <c r="A2449">
        <f t="shared" si="704"/>
        <v>57500.954720009606</v>
      </c>
      <c r="B2449">
        <f t="shared" si="721"/>
        <v>9151.5611761927794</v>
      </c>
      <c r="C2449" t="str">
        <f t="shared" si="705"/>
        <v>1.96973204723381-4.1335877860625i</v>
      </c>
      <c r="D2449" t="str">
        <f t="shared" si="706"/>
        <v>3.47757479730374-1.78284365581394i</v>
      </c>
      <c r="E2449" t="str">
        <f t="shared" si="707"/>
        <v>164.305741239805+8.01425227351308i</v>
      </c>
      <c r="F2449" t="str">
        <f t="shared" si="708"/>
        <v>2.90982124354837-16.3364599934954i</v>
      </c>
      <c r="G2449" t="str">
        <f t="shared" si="709"/>
        <v>0.99996952951662-0.00551992345325995i</v>
      </c>
      <c r="H2449" t="str">
        <f t="shared" si="710"/>
        <v>892.861544413858-151.819835845066i</v>
      </c>
      <c r="I2449" t="str">
        <f t="shared" si="711"/>
        <v>0.798030811828123-101.746840306589i</v>
      </c>
      <c r="K2449" t="str">
        <f t="shared" si="712"/>
        <v>0.00544261173933581-0.00459464422400487i</v>
      </c>
      <c r="L2449" t="str">
        <f t="shared" si="713"/>
        <v>0.00025-0.0513918900426265i</v>
      </c>
      <c r="M2449" t="str">
        <f t="shared" si="714"/>
        <v>0.0025-0.0136037355995188i</v>
      </c>
      <c r="N2449">
        <f t="shared" si="715"/>
        <v>115.47867473212904</v>
      </c>
      <c r="O2449">
        <f t="shared" si="716"/>
        <v>13.215237080518413</v>
      </c>
      <c r="P2449" s="3">
        <f t="shared" si="717"/>
        <v>13.215237080518413</v>
      </c>
      <c r="Q2449" s="3">
        <f t="shared" si="718"/>
        <v>-64.521325267870964</v>
      </c>
      <c r="R2449">
        <f t="shared" si="719"/>
        <v>115.47867473212904</v>
      </c>
      <c r="S2449">
        <f t="shared" si="720"/>
        <v>9.1515611761927786</v>
      </c>
      <c r="T2449">
        <f t="shared" si="703"/>
        <v>13.215237080518413</v>
      </c>
    </row>
    <row r="2450" spans="1:20" x14ac:dyDescent="0.25">
      <c r="A2450">
        <f t="shared" si="704"/>
        <v>57719.458347945641</v>
      </c>
      <c r="B2450">
        <f t="shared" si="721"/>
        <v>9186.3371086623119</v>
      </c>
      <c r="C2450" t="str">
        <f t="shared" si="705"/>
        <v>1.96585936220032-4.12203399610121i</v>
      </c>
      <c r="D2450" t="str">
        <f t="shared" si="706"/>
        <v>3.47757060848609-1.77642625452853i</v>
      </c>
      <c r="E2450" t="str">
        <f t="shared" si="707"/>
        <v>164.325639671843+8.04638438012409i</v>
      </c>
      <c r="F2450" t="str">
        <f t="shared" si="708"/>
        <v>2.9098205684244-16.2747382910243i</v>
      </c>
      <c r="G2450" t="str">
        <f t="shared" si="709"/>
        <v>0.999969297508076-0.00554089787680722i</v>
      </c>
      <c r="H2450" t="str">
        <f t="shared" si="710"/>
        <v>894.242633902996-156.335979571843i</v>
      </c>
      <c r="I2450" t="str">
        <f t="shared" si="711"/>
        <v>0.391053628313356-101.614876496565i</v>
      </c>
      <c r="K2450" t="str">
        <f t="shared" si="712"/>
        <v>0.00542549985283528-0.00459255492228705i</v>
      </c>
      <c r="L2450" t="str">
        <f t="shared" si="713"/>
        <v>0.00025-0.0511973401500564i</v>
      </c>
      <c r="M2450" t="str">
        <f t="shared" si="714"/>
        <v>0.0025-0.0135522370985443i</v>
      </c>
      <c r="N2450">
        <f t="shared" si="715"/>
        <v>115.49716902603579</v>
      </c>
      <c r="O2450">
        <f t="shared" si="716"/>
        <v>13.192261724464283</v>
      </c>
      <c r="P2450" s="3">
        <f t="shared" si="717"/>
        <v>13.192261724464283</v>
      </c>
      <c r="Q2450" s="3">
        <f t="shared" si="718"/>
        <v>-64.502830973964208</v>
      </c>
      <c r="R2450">
        <f t="shared" si="719"/>
        <v>115.49716902603579</v>
      </c>
      <c r="S2450">
        <f t="shared" si="720"/>
        <v>9.1863371086623111</v>
      </c>
      <c r="T2450">
        <f t="shared" si="703"/>
        <v>13.192261724464283</v>
      </c>
    </row>
    <row r="2451" spans="1:20" x14ac:dyDescent="0.25">
      <c r="A2451">
        <f t="shared" si="704"/>
        <v>57938.792289667828</v>
      </c>
      <c r="B2451">
        <f t="shared" si="721"/>
        <v>9221.2451896752282</v>
      </c>
      <c r="C2451" t="str">
        <f t="shared" si="705"/>
        <v>1.96199100021132-4.11051063837403i</v>
      </c>
      <c r="D2451" t="str">
        <f t="shared" si="706"/>
        <v>3.47756638778315-1.77003440692587i</v>
      </c>
      <c r="E2451" t="str">
        <f t="shared" si="707"/>
        <v>164.345723891439+8.07861035250381i</v>
      </c>
      <c r="F2451" t="str">
        <f t="shared" si="708"/>
        <v>2.90981988816006-16.2132507060703i</v>
      </c>
      <c r="G2451" t="str">
        <f t="shared" si="709"/>
        <v>0.999969063733025-0.00556195198845325i</v>
      </c>
      <c r="H2451" t="str">
        <f t="shared" si="710"/>
        <v>895.576994014081-160.907112890009i</v>
      </c>
      <c r="I2451" t="str">
        <f t="shared" si="711"/>
        <v>-0.0193610105944046-101.479131785946i</v>
      </c>
      <c r="K2451" t="str">
        <f t="shared" si="712"/>
        <v>0.00540840512103441-0.00459040319249929i</v>
      </c>
      <c r="L2451" t="str">
        <f t="shared" si="713"/>
        <v>0.00025-0.0510035267484124i</v>
      </c>
      <c r="M2451" t="str">
        <f t="shared" si="714"/>
        <v>0.0025-0.0135009335510503i</v>
      </c>
      <c r="N2451">
        <f t="shared" si="715"/>
        <v>115.51564572223403</v>
      </c>
      <c r="O2451">
        <f t="shared" si="716"/>
        <v>13.169282271814165</v>
      </c>
      <c r="P2451" s="3">
        <f t="shared" si="717"/>
        <v>13.169282271814165</v>
      </c>
      <c r="Q2451" s="3">
        <f t="shared" si="718"/>
        <v>-64.484354277765974</v>
      </c>
      <c r="R2451">
        <f t="shared" si="719"/>
        <v>115.51564572223403</v>
      </c>
      <c r="S2451">
        <f t="shared" si="720"/>
        <v>9.2212451896752281</v>
      </c>
      <c r="T2451">
        <f t="shared" si="703"/>
        <v>13.169282271814165</v>
      </c>
    </row>
    <row r="2452" spans="1:20" x14ac:dyDescent="0.25">
      <c r="A2452">
        <f t="shared" si="704"/>
        <v>58158.95970036857</v>
      </c>
      <c r="B2452">
        <f t="shared" si="721"/>
        <v>9256.2859213959946</v>
      </c>
      <c r="C2452" t="str">
        <f t="shared" si="705"/>
        <v>1.95812706385982-4.09901759839363i</v>
      </c>
      <c r="D2452" t="str">
        <f t="shared" si="706"/>
        <v>3.47756213495229-1.76366802104788i</v>
      </c>
      <c r="E2452" t="str">
        <f t="shared" si="707"/>
        <v>164.36599529321+8.11092995520648i</v>
      </c>
      <c r="F2452" t="str">
        <f t="shared" si="708"/>
        <v>2.90981920271621-16.1519963541134i</v>
      </c>
      <c r="G2452" t="str">
        <f t="shared" si="709"/>
        <v>0.99996882817802-0.0055830860908445i</v>
      </c>
      <c r="H2452" t="str">
        <f t="shared" si="710"/>
        <v>896.863069293356-165.532938747675i</v>
      </c>
      <c r="I2452" t="str">
        <f t="shared" si="711"/>
        <v>-0.433163332692867-101.339489556162i</v>
      </c>
      <c r="K2452" t="str">
        <f t="shared" si="712"/>
        <v>0.0053913280077686-0.00458818920075126i</v>
      </c>
      <c r="L2452" t="str">
        <f t="shared" si="713"/>
        <v>0.00025-0.0508104470496239i</v>
      </c>
      <c r="M2452" t="str">
        <f t="shared" si="714"/>
        <v>0.0025-0.0134498242190181i</v>
      </c>
      <c r="N2452">
        <f t="shared" si="715"/>
        <v>115.53410610880367</v>
      </c>
      <c r="O2452">
        <f t="shared" si="716"/>
        <v>13.146298728608487</v>
      </c>
      <c r="P2452" s="3">
        <f t="shared" si="717"/>
        <v>13.146298728608487</v>
      </c>
      <c r="Q2452" s="3">
        <f t="shared" si="718"/>
        <v>-64.46589389119633</v>
      </c>
      <c r="R2452">
        <f t="shared" si="719"/>
        <v>115.53410610880367</v>
      </c>
      <c r="S2452">
        <f t="shared" si="720"/>
        <v>9.2562859213959943</v>
      </c>
      <c r="T2452">
        <f t="shared" si="703"/>
        <v>13.146298728608487</v>
      </c>
    </row>
    <row r="2453" spans="1:20" x14ac:dyDescent="0.25">
      <c r="A2453">
        <f t="shared" si="704"/>
        <v>58379.963747229973</v>
      </c>
      <c r="B2453">
        <f t="shared" si="721"/>
        <v>9291.4598078972995</v>
      </c>
      <c r="C2453" t="str">
        <f t="shared" si="705"/>
        <v>1.95426765522798-4.08755476325376i</v>
      </c>
      <c r="D2453" t="str">
        <f t="shared" si="706"/>
        <v>3.47755784974903-1.75732700530264i</v>
      </c>
      <c r="E2453" t="str">
        <f t="shared" si="707"/>
        <v>164.386455279251+8.14334294577317i</v>
      </c>
      <c r="F2453" t="str">
        <f t="shared" si="708"/>
        <v>2.90981851205343-16.0909743539883i</v>
      </c>
      <c r="G2453" t="str">
        <f t="shared" si="709"/>
        <v>0.999968590829507-0.00560430048777555i</v>
      </c>
      <c r="H2453" t="str">
        <f t="shared" si="710"/>
        <v>898.099289788066-170.21311596705i</v>
      </c>
      <c r="I2453" t="str">
        <f t="shared" si="711"/>
        <v>-0.85029994975882-101.195832856524i</v>
      </c>
      <c r="K2453" t="str">
        <f t="shared" si="712"/>
        <v>0.00537426897488575-0.00458591311737774i</v>
      </c>
      <c r="L2453" t="str">
        <f t="shared" si="713"/>
        <v>0.00025-0.0506180982761745i</v>
      </c>
      <c r="M2453" t="str">
        <f t="shared" si="714"/>
        <v>0.0025-0.0133989083672226i</v>
      </c>
      <c r="N2453">
        <f t="shared" si="715"/>
        <v>115.55255147473386</v>
      </c>
      <c r="O2453">
        <f t="shared" si="716"/>
        <v>13.123311103320782</v>
      </c>
      <c r="P2453" s="3">
        <f t="shared" si="717"/>
        <v>13.123311103320782</v>
      </c>
      <c r="Q2453" s="3">
        <f t="shared" si="718"/>
        <v>-64.44744852526614</v>
      </c>
      <c r="R2453">
        <f t="shared" si="719"/>
        <v>115.55255147473386</v>
      </c>
      <c r="S2453">
        <f t="shared" si="720"/>
        <v>9.291459807897299</v>
      </c>
      <c r="T2453">
        <f t="shared" si="703"/>
        <v>13.123311103320782</v>
      </c>
    </row>
    <row r="2454" spans="1:20" x14ac:dyDescent="0.25">
      <c r="A2454">
        <f t="shared" si="704"/>
        <v>58601.807609469441</v>
      </c>
      <c r="B2454">
        <f t="shared" si="721"/>
        <v>9326.7673551673088</v>
      </c>
      <c r="C2454" t="str">
        <f t="shared" si="705"/>
        <v>1.95041287587643-4.07612202161978i</v>
      </c>
      <c r="D2454" t="str">
        <f t="shared" si="706"/>
        <v>3.47755353192702-1.75101126846308i</v>
      </c>
      <c r="E2454" t="str">
        <f t="shared" si="707"/>
        <v>164.407105259153+8.17584907466495i</v>
      </c>
      <c r="F2454" t="str">
        <f t="shared" si="708"/>
        <v>2.90981781613196-16.0301838278725i</v>
      </c>
      <c r="G2454" t="str">
        <f t="shared" si="709"/>
        <v>0.999968351673832-0.00562559548419343i</v>
      </c>
      <c r="H2454" t="str">
        <f t="shared" si="710"/>
        <v>899.284072213646-174.947257999209i</v>
      </c>
      <c r="I2454" t="str">
        <f t="shared" si="711"/>
        <v>-1.27071378278727-101.048044514691i</v>
      </c>
      <c r="K2454" t="str">
        <f t="shared" si="712"/>
        <v>0.00535722848219779-0.00458357511691023i</v>
      </c>
      <c r="L2454" t="str">
        <f t="shared" si="713"/>
        <v>0.00025-0.0504264776610623i</v>
      </c>
      <c r="M2454" t="str">
        <f t="shared" si="714"/>
        <v>0.0025-0.0133481852632224i</v>
      </c>
      <c r="N2454">
        <f t="shared" si="715"/>
        <v>115.57098310975168</v>
      </c>
      <c r="O2454">
        <f t="shared" si="716"/>
        <v>13.100319406860697</v>
      </c>
      <c r="P2454" s="3">
        <f t="shared" si="717"/>
        <v>13.100319406860697</v>
      </c>
      <c r="Q2454" s="3">
        <f t="shared" si="718"/>
        <v>-64.42901689024832</v>
      </c>
      <c r="R2454">
        <f t="shared" si="719"/>
        <v>115.57098310975168</v>
      </c>
      <c r="S2454">
        <f t="shared" si="720"/>
        <v>9.3267673551673091</v>
      </c>
      <c r="T2454">
        <f t="shared" si="703"/>
        <v>13.100319406860697</v>
      </c>
    </row>
    <row r="2455" spans="1:20" x14ac:dyDescent="0.25">
      <c r="A2455">
        <f t="shared" si="704"/>
        <v>58824.494478385423</v>
      </c>
      <c r="B2455">
        <f t="shared" si="721"/>
        <v>9362.209071116944</v>
      </c>
      <c r="C2455" t="str">
        <f t="shared" si="705"/>
        <v>1.94656282683366-4.06471926371945i</v>
      </c>
      <c r="D2455" t="str">
        <f t="shared" si="706"/>
        <v>3.47754918123806-1.74472071966568i</v>
      </c>
      <c r="E2455" t="str">
        <f t="shared" si="707"/>
        <v>164.427946650032+8.20844808519329i</v>
      </c>
      <c r="F2455" t="str">
        <f t="shared" si="708"/>
        <v>2.90981711491179-15.9696239012731i</v>
      </c>
      <c r="G2455" t="str">
        <f t="shared" si="709"/>
        <v>0.999968110697236-0.00564697138620202i</v>
      </c>
      <c r="H2455" t="str">
        <f t="shared" si="710"/>
        <v>900.415821193903-179.734931698248i</v>
      </c>
      <c r="I2455" t="str">
        <f t="shared" si="711"/>
        <v>-1.69434398996787-100.896007252366i</v>
      </c>
      <c r="K2455" t="str">
        <f t="shared" si="712"/>
        <v>0.00534020698743253-0.00458117537804778i</v>
      </c>
      <c r="L2455" t="str">
        <f t="shared" si="713"/>
        <v>0.00025-0.0502355824477609i</v>
      </c>
      <c r="M2455" t="str">
        <f t="shared" si="714"/>
        <v>0.0025-0.0132976541773485i</v>
      </c>
      <c r="N2455">
        <f t="shared" si="715"/>
        <v>115.58940230414777</v>
      </c>
      <c r="O2455">
        <f t="shared" si="716"/>
        <v>13.077323652577387</v>
      </c>
      <c r="P2455" s="3">
        <f t="shared" si="717"/>
        <v>13.077323652577387</v>
      </c>
      <c r="Q2455" s="3">
        <f t="shared" si="718"/>
        <v>-64.410597695852232</v>
      </c>
      <c r="R2455">
        <f t="shared" si="719"/>
        <v>115.58940230414777</v>
      </c>
      <c r="S2455">
        <f t="shared" si="720"/>
        <v>9.3622090711169434</v>
      </c>
      <c r="T2455">
        <f t="shared" si="703"/>
        <v>13.077323652577387</v>
      </c>
    </row>
    <row r="2456" spans="1:20" x14ac:dyDescent="0.25">
      <c r="A2456">
        <f t="shared" si="704"/>
        <v>59048.027557403293</v>
      </c>
      <c r="B2456">
        <f t="shared" si="721"/>
        <v>9397.7854655871888</v>
      </c>
      <c r="C2456" t="str">
        <f t="shared" si="705"/>
        <v>1.94271760858567-4.05334638133362i</v>
      </c>
      <c r="D2456" t="str">
        <f t="shared" si="706"/>
        <v>3.47754479743206-1.73845526840913i</v>
      </c>
      <c r="E2456" t="str">
        <f t="shared" si="707"/>
        <v>164.448980876562+8.24113971345155i</v>
      </c>
      <c r="F2456" t="str">
        <f t="shared" si="708"/>
        <v>2.90981640835254-15.9092937030146i</v>
      </c>
      <c r="G2456" t="str">
        <f t="shared" si="709"/>
        <v>0.999967867885856-0.00566842850106642i</v>
      </c>
      <c r="H2456" t="str">
        <f t="shared" si="710"/>
        <v>901.492930575061-184.575656118579i</v>
      </c>
      <c r="I2456" t="str">
        <f t="shared" si="711"/>
        <v>-2.12112589770321-100.739603806215i</v>
      </c>
      <c r="K2456" t="str">
        <f t="shared" si="712"/>
        <v>0.00532320494618612-0.0045787140836273i</v>
      </c>
      <c r="L2456" t="str">
        <f t="shared" si="713"/>
        <v>0.00025-0.0500454098901781i</v>
      </c>
      <c r="M2456" t="str">
        <f t="shared" si="714"/>
        <v>0.0025-0.0132473143826942i</v>
      </c>
      <c r="N2456">
        <f t="shared" si="715"/>
        <v>115.60781034860362</v>
      </c>
      <c r="O2456">
        <f t="shared" si="716"/>
        <v>13.054323856262792</v>
      </c>
      <c r="P2456" s="3">
        <f t="shared" si="717"/>
        <v>13.054323856262792</v>
      </c>
      <c r="Q2456" s="3">
        <f t="shared" si="718"/>
        <v>-64.392189651396379</v>
      </c>
      <c r="R2456">
        <f t="shared" si="719"/>
        <v>115.60781034860362</v>
      </c>
      <c r="S2456">
        <f t="shared" si="720"/>
        <v>9.3977854655871891</v>
      </c>
      <c r="T2456">
        <f t="shared" si="703"/>
        <v>13.054323856262792</v>
      </c>
    </row>
    <row r="2457" spans="1:20" x14ac:dyDescent="0.25">
      <c r="A2457">
        <f t="shared" si="704"/>
        <v>59272.410062121424</v>
      </c>
      <c r="B2457">
        <f t="shared" si="721"/>
        <v>9433.49705035642</v>
      </c>
      <c r="C2457" t="str">
        <f t="shared" si="705"/>
        <v>1.93887732106544-4.0420032677863i</v>
      </c>
      <c r="D2457" t="str">
        <f t="shared" si="706"/>
        <v>3.477540380257-1.73221482455308i</v>
      </c>
      <c r="E2457" t="str">
        <f t="shared" si="707"/>
        <v>164.470209370985+8.27392368824494i</v>
      </c>
      <c r="F2457" t="str">
        <f t="shared" si="708"/>
        <v>2.90981569641358-15.8491923652263i</v>
      </c>
      <c r="G2457" t="str">
        <f t="shared" si="709"/>
        <v>0.999967623225722-0.00568996713721728i</v>
      </c>
      <c r="H2457" t="str">
        <f t="shared" si="710"/>
        <v>902.513784814387-189.468901339334i</v>
      </c>
      <c r="I2457" t="str">
        <f t="shared" si="711"/>
        <v>-2.55099093497952-100.578717054018i</v>
      </c>
      <c r="K2457" t="str">
        <f t="shared" si="712"/>
        <v>0.005306222811876-0.00457619142059327i</v>
      </c>
      <c r="L2457" t="str">
        <f t="shared" si="713"/>
        <v>0.00025-0.0498559572526182i</v>
      </c>
      <c r="M2457" t="str">
        <f t="shared" si="714"/>
        <v>0.0025-0.0131971651551048i</v>
      </c>
      <c r="N2457">
        <f t="shared" si="715"/>
        <v>115.6262085340182</v>
      </c>
      <c r="O2457">
        <f t="shared" si="716"/>
        <v>13.031320036153502</v>
      </c>
      <c r="P2457" s="3">
        <f t="shared" si="717"/>
        <v>13.031320036153502</v>
      </c>
      <c r="Q2457" s="3">
        <f t="shared" si="718"/>
        <v>-64.373791465981796</v>
      </c>
      <c r="R2457">
        <f t="shared" si="719"/>
        <v>115.6262085340182</v>
      </c>
      <c r="S2457">
        <f t="shared" si="720"/>
        <v>9.4334970503564204</v>
      </c>
      <c r="T2457">
        <f t="shared" si="703"/>
        <v>13.031320036153502</v>
      </c>
    </row>
    <row r="2458" spans="1:20" x14ac:dyDescent="0.25">
      <c r="A2458">
        <f t="shared" si="704"/>
        <v>59497.645220357481</v>
      </c>
      <c r="B2458">
        <f t="shared" si="721"/>
        <v>9469.344339147774</v>
      </c>
      <c r="C2458" t="str">
        <f t="shared" si="705"/>
        <v>1.93504206364292-4.03068981793508i</v>
      </c>
      <c r="D2458" t="str">
        <f t="shared" si="706"/>
        <v>3.47753592945897-1.72599929831677i</v>
      </c>
      <c r="E2458" t="str">
        <f t="shared" si="707"/>
        <v>164.491633573152+8.30679973101977i</v>
      </c>
      <c r="F2458" t="str">
        <f t="shared" si="708"/>
        <v>2.90981497905398-15.7893190233293i</v>
      </c>
      <c r="G2458" t="str">
        <f t="shared" si="709"/>
        <v>0.999967376702759-0.00571158760425527i</v>
      </c>
      <c r="H2458" t="str">
        <f t="shared" si="710"/>
        <v>903.476760443913-194.414087320105i</v>
      </c>
      <c r="I2458" t="str">
        <f t="shared" si="711"/>
        <v>-2.98386657142728-100.413230145991i</v>
      </c>
      <c r="K2458" t="str">
        <f t="shared" si="712"/>
        <v>0.0052892610356942-0.00457360757996642i</v>
      </c>
      <c r="L2458" t="str">
        <f t="shared" si="713"/>
        <v>0.00025-0.0496672218097412i</v>
      </c>
      <c r="M2458" t="str">
        <f t="shared" si="714"/>
        <v>0.0025-0.0131472057731668i</v>
      </c>
      <c r="N2458">
        <f t="shared" si="715"/>
        <v>115.64459815133644</v>
      </c>
      <c r="O2458">
        <f t="shared" si="716"/>
        <v>13.0083122129335</v>
      </c>
      <c r="P2458" s="3">
        <f t="shared" si="717"/>
        <v>13.0083122129335</v>
      </c>
      <c r="Q2458" s="3">
        <f t="shared" si="718"/>
        <v>-64.355401848663561</v>
      </c>
      <c r="R2458">
        <f t="shared" si="719"/>
        <v>115.64459815133644</v>
      </c>
      <c r="S2458">
        <f t="shared" si="720"/>
        <v>9.4693443391477743</v>
      </c>
      <c r="T2458">
        <f t="shared" si="703"/>
        <v>13.0083122129335</v>
      </c>
    </row>
    <row r="2459" spans="1:20" x14ac:dyDescent="0.25">
      <c r="A2459">
        <f t="shared" si="704"/>
        <v>59723.736272194845</v>
      </c>
      <c r="B2459">
        <f t="shared" si="721"/>
        <v>9505.3278476365358</v>
      </c>
      <c r="C2459" t="str">
        <f t="shared" si="705"/>
        <v>1.93121193511482-4.01940592816138i</v>
      </c>
      <c r="D2459" t="str">
        <f t="shared" si="706"/>
        <v>3.47753144478214-1.7198086002778i</v>
      </c>
      <c r="E2459" t="str">
        <f t="shared" si="707"/>
        <v>164.513254930539+8.33976755579292i</v>
      </c>
      <c r="F2459" t="str">
        <f t="shared" si="708"/>
        <v>2.90981425623242-15.729672816025i</v>
      </c>
      <c r="G2459" t="str">
        <f t="shared" si="709"/>
        <v>0.999967128302785-0.00573329021295549i</v>
      </c>
      <c r="H2459" t="str">
        <f t="shared" si="710"/>
        <v>904.380227609573-199.410582792013i</v>
      </c>
      <c r="I2459" t="str">
        <f t="shared" si="711"/>
        <v>-3.41967625937504-100.243026641254i</v>
      </c>
      <c r="K2459" t="str">
        <f t="shared" si="712"/>
        <v>0.00527232006656138-0.00457096275681251i</v>
      </c>
      <c r="L2459" t="str">
        <f t="shared" si="713"/>
        <v>0.00025-0.0494792008465245i</v>
      </c>
      <c r="M2459" t="str">
        <f t="shared" si="714"/>
        <v>0.0025-0.0130974355181976i</v>
      </c>
      <c r="N2459">
        <f t="shared" si="715"/>
        <v>115.6629804913743</v>
      </c>
      <c r="O2459">
        <f t="shared" si="716"/>
        <v>12.98530040973629</v>
      </c>
      <c r="P2459" s="3">
        <f t="shared" si="717"/>
        <v>12.98530040973629</v>
      </c>
      <c r="Q2459" s="3">
        <f t="shared" si="718"/>
        <v>-64.337019508625701</v>
      </c>
      <c r="R2459">
        <f t="shared" si="719"/>
        <v>115.6629804913743</v>
      </c>
      <c r="S2459">
        <f t="shared" si="720"/>
        <v>9.5053278476365364</v>
      </c>
      <c r="T2459">
        <f t="shared" si="703"/>
        <v>12.98530040973629</v>
      </c>
    </row>
    <row r="2460" spans="1:20" x14ac:dyDescent="0.25">
      <c r="A2460">
        <f t="shared" si="704"/>
        <v>59950.686470029184</v>
      </c>
      <c r="B2460">
        <f t="shared" si="721"/>
        <v>9541.4480934575549</v>
      </c>
      <c r="C2460" t="str">
        <f t="shared" si="705"/>
        <v>1.92738703369475-4.00815149636039i</v>
      </c>
      <c r="D2460" t="str">
        <f t="shared" si="706"/>
        <v>3.4775269259687-1.7136426413708i</v>
      </c>
      <c r="E2460" t="str">
        <f t="shared" si="707"/>
        <v>164.535074898282+8.37282686907903i</v>
      </c>
      <c r="F2460" t="str">
        <f t="shared" si="708"/>
        <v>2.90981352790736-15.6702528852818i</v>
      </c>
      <c r="G2460" t="str">
        <f t="shared" si="709"/>
        <v>0.99996687801151-0.00575507527527187i</v>
      </c>
      <c r="H2460" t="str">
        <f t="shared" si="710"/>
        <v>905.22255168582-204.457704188762i</v>
      </c>
      <c r="I2460" t="str">
        <f t="shared" si="711"/>
        <v>-3.85833938025635-100.06799064936i</v>
      </c>
      <c r="K2460" t="str">
        <f t="shared" si="712"/>
        <v>0.00525540035108128-0.00456825715020977i</v>
      </c>
      <c r="L2460" t="str">
        <f t="shared" si="713"/>
        <v>0.00025-0.0492918916582231i</v>
      </c>
      <c r="M2460" t="str">
        <f t="shared" si="714"/>
        <v>0.0025-0.0130478536742355i</v>
      </c>
      <c r="N2460">
        <f t="shared" si="715"/>
        <v>115.68135684464778</v>
      </c>
      <c r="O2460">
        <f t="shared" si="716"/>
        <v>12.962284652146568</v>
      </c>
      <c r="P2460" s="3">
        <f t="shared" si="717"/>
        <v>12.962284652146568</v>
      </c>
      <c r="Q2460" s="3">
        <f t="shared" si="718"/>
        <v>-64.31864315535222</v>
      </c>
      <c r="R2460">
        <f t="shared" si="719"/>
        <v>115.68135684464778</v>
      </c>
      <c r="S2460">
        <f t="shared" si="720"/>
        <v>9.5414480934575554</v>
      </c>
      <c r="T2460">
        <f t="shared" si="703"/>
        <v>12.962284652146568</v>
      </c>
    </row>
    <row r="2461" spans="1:20" x14ac:dyDescent="0.25">
      <c r="A2461">
        <f t="shared" si="704"/>
        <v>60178.499078615299</v>
      </c>
      <c r="B2461">
        <f t="shared" si="721"/>
        <v>9577.7055962126942</v>
      </c>
      <c r="C2461" t="str">
        <f t="shared" si="705"/>
        <v>1.92356745700328-3.99692642193093i</v>
      </c>
      <c r="D2461" t="str">
        <f t="shared" si="706"/>
        <v>3.47752237275892-1.70750133288619i</v>
      </c>
      <c r="E2461" t="str">
        <f t="shared" si="707"/>
        <v>164.557094939193+8.40597736981851i</v>
      </c>
      <c r="F2461" t="str">
        <f t="shared" si="708"/>
        <v>2.90981279403689-15.6110583763234i</v>
      </c>
      <c r="G2461" t="str">
        <f t="shared" si="709"/>
        <v>0.999966625814533-0.00577694310434169i</v>
      </c>
      <c r="H2461" t="str">
        <f t="shared" si="710"/>
        <v>906.002094965616-209.554714621995i</v>
      </c>
      <c r="I2461" t="str">
        <f t="shared" si="711"/>
        <v>-4.29977119569809-99.8880069768085i</v>
      </c>
      <c r="K2461" t="str">
        <f t="shared" si="712"/>
        <v>0.00523850233349565-0.00456549096321613i</v>
      </c>
      <c r="L2461" t="str">
        <f t="shared" si="713"/>
        <v>0.00025-0.049105291550332i</v>
      </c>
      <c r="M2461" t="str">
        <f t="shared" si="714"/>
        <v>0.0025-0.012998459528029i</v>
      </c>
      <c r="N2461">
        <f t="shared" si="715"/>
        <v>115.69972850119922</v>
      </c>
      <c r="O2461">
        <f t="shared" si="716"/>
        <v>12.939264968201531</v>
      </c>
      <c r="P2461" s="3">
        <f t="shared" si="717"/>
        <v>12.939264968201531</v>
      </c>
      <c r="Q2461" s="3">
        <f t="shared" si="718"/>
        <v>-64.300271498800782</v>
      </c>
      <c r="R2461">
        <f t="shared" si="719"/>
        <v>115.69972850119922</v>
      </c>
      <c r="S2461">
        <f t="shared" si="720"/>
        <v>9.5777055962126934</v>
      </c>
      <c r="T2461">
        <f t="shared" si="703"/>
        <v>12.939264968201531</v>
      </c>
    </row>
    <row r="2462" spans="1:20" x14ac:dyDescent="0.25">
      <c r="A2462">
        <f t="shared" si="704"/>
        <v>60407.177375114035</v>
      </c>
      <c r="B2462">
        <f t="shared" si="721"/>
        <v>9614.1008774783022</v>
      </c>
      <c r="C2462" t="str">
        <f t="shared" si="705"/>
        <v>1.91975330205829-3.98573060576539i</v>
      </c>
      <c r="D2462" t="str">
        <f t="shared" si="706"/>
        <v>3.47751778489104-1.70138458646885i</v>
      </c>
      <c r="E2462" t="str">
        <f t="shared" si="707"/>
        <v>164.579316523795+8.43921874930353i</v>
      </c>
      <c r="F2462" t="str">
        <f t="shared" si="708"/>
        <v>2.90981205457876-15.5520884376163i</v>
      </c>
      <c r="G2462" t="str">
        <f t="shared" si="709"/>
        <v>0.999966371697346-0.00579889401449i</v>
      </c>
      <c r="H2462" t="str">
        <f t="shared" si="710"/>
        <v>906.717218425394-214.700822905563i</v>
      </c>
      <c r="I2462" t="str">
        <f t="shared" si="711"/>
        <v>-4.7438828036292-99.7029612784238i</v>
      </c>
      <c r="K2462" t="str">
        <f t="shared" si="712"/>
        <v>0.00522162645563986-0.00456266440283595i</v>
      </c>
      <c r="L2462" t="str">
        <f t="shared" si="713"/>
        <v>0.00025-0.0489193978385454i</v>
      </c>
      <c r="M2462" t="str">
        <f t="shared" si="714"/>
        <v>0.0025-0.0129492523690267i</v>
      </c>
      <c r="N2462">
        <f t="shared" si="715"/>
        <v>115.71809675042448</v>
      </c>
      <c r="O2462">
        <f t="shared" si="716"/>
        <v>12.916241388392372</v>
      </c>
      <c r="P2462" s="3">
        <f t="shared" si="717"/>
        <v>12.916241388392372</v>
      </c>
      <c r="Q2462" s="3">
        <f t="shared" si="718"/>
        <v>-64.281903249575521</v>
      </c>
      <c r="R2462">
        <f t="shared" si="719"/>
        <v>115.71809675042448</v>
      </c>
      <c r="S2462">
        <f t="shared" si="720"/>
        <v>9.6141008774783021</v>
      </c>
      <c r="T2462">
        <f t="shared" si="703"/>
        <v>12.916241388392372</v>
      </c>
    </row>
    <row r="2463" spans="1:20" x14ac:dyDescent="0.25">
      <c r="A2463">
        <f t="shared" si="704"/>
        <v>60636.724649139469</v>
      </c>
      <c r="B2463">
        <f t="shared" si="721"/>
        <v>9650.6344608127201</v>
      </c>
      <c r="C2463" t="str">
        <f t="shared" si="705"/>
        <v>1.91594466526538-3.97456395023941i</v>
      </c>
      <c r="D2463" t="str">
        <f t="shared" si="706"/>
        <v>3.47751316210136-1.6952923141169i</v>
      </c>
      <c r="E2463" t="str">
        <f t="shared" si="707"/>
        <v>164.601741130343+8.47255069110509i</v>
      </c>
      <c r="F2463" t="str">
        <f t="shared" si="708"/>
        <v>2.90981130949046-15.4933422208572i</v>
      </c>
      <c r="G2463" t="str">
        <f t="shared" si="709"/>
        <v>0.99996611564533-0.00582092832123412i</v>
      </c>
      <c r="H2463" t="str">
        <f t="shared" si="710"/>
        <v>907.366283564322-219.89518263351i</v>
      </c>
      <c r="I2463" t="str">
        <f t="shared" si="711"/>
        <v>-5.19058109976985-99.5127402134726i</v>
      </c>
      <c r="K2463" t="str">
        <f t="shared" si="712"/>
        <v>0.00520477315689896-0.00455977767998593i</v>
      </c>
      <c r="L2463" t="str">
        <f t="shared" si="713"/>
        <v>0.00025-0.0487342078487203i</v>
      </c>
      <c r="M2463" t="str">
        <f t="shared" si="714"/>
        <v>0.0025-0.0129002314893671i</v>
      </c>
      <c r="N2463">
        <f t="shared" si="715"/>
        <v>115.73646288090049</v>
      </c>
      <c r="O2463">
        <f t="shared" si="716"/>
        <v>12.893213945665163</v>
      </c>
      <c r="P2463" s="3">
        <f t="shared" si="717"/>
        <v>12.893213945665163</v>
      </c>
      <c r="Q2463" s="3">
        <f t="shared" si="718"/>
        <v>-64.26353711909951</v>
      </c>
      <c r="R2463">
        <f t="shared" si="719"/>
        <v>115.73646288090049</v>
      </c>
      <c r="S2463">
        <f t="shared" si="720"/>
        <v>9.6506344608127197</v>
      </c>
      <c r="T2463">
        <f t="shared" si="703"/>
        <v>12.893213945665163</v>
      </c>
    </row>
    <row r="2464" spans="1:20" x14ac:dyDescent="0.25">
      <c r="A2464">
        <f t="shared" si="704"/>
        <v>60867.144202806201</v>
      </c>
      <c r="B2464">
        <f t="shared" si="721"/>
        <v>9687.3068717638089</v>
      </c>
      <c r="C2464" t="str">
        <f t="shared" si="705"/>
        <v>1.91214164240847-3.96342635920133i</v>
      </c>
      <c r="D2464" t="str">
        <f t="shared" si="706"/>
        <v>3.47750850412417-1.6892244281804i</v>
      </c>
      <c r="E2464" t="str">
        <f t="shared" si="707"/>
        <v>164.624370244852+8.5059728709967i</v>
      </c>
      <c r="F2464" t="str">
        <f t="shared" si="708"/>
        <v>2.90981055872913-15.4348188809614i</v>
      </c>
      <c r="G2464" t="str">
        <f t="shared" si="709"/>
        <v>0.999965857643753-0.00584304634128817i</v>
      </c>
      <c r="H2464" t="str">
        <f t="shared" si="710"/>
        <v>907.947654316943-225.136891316511i</v>
      </c>
      <c r="I2464" t="str">
        <f t="shared" si="711"/>
        <v>-5.63976874484726-99.3172316063704i</v>
      </c>
      <c r="K2464" t="str">
        <f t="shared" si="712"/>
        <v>0.00518794287416429-0.0045568310094604i</v>
      </c>
      <c r="L2464" t="str">
        <f t="shared" si="713"/>
        <v>0.00025-0.0485497189168364i</v>
      </c>
      <c r="M2464" t="str">
        <f t="shared" si="714"/>
        <v>0.0025-0.0128513961838684i</v>
      </c>
      <c r="N2464">
        <f t="shared" si="715"/>
        <v>115.75482818021403</v>
      </c>
      <c r="O2464">
        <f t="shared" si="716"/>
        <v>12.870182675421333</v>
      </c>
      <c r="P2464" s="3">
        <f t="shared" si="717"/>
        <v>12.870182675421333</v>
      </c>
      <c r="Q2464" s="3">
        <f t="shared" si="718"/>
        <v>-64.245171819785966</v>
      </c>
      <c r="R2464">
        <f t="shared" si="719"/>
        <v>115.75482818021403</v>
      </c>
      <c r="S2464">
        <f t="shared" si="720"/>
        <v>9.6873068717638091</v>
      </c>
      <c r="T2464">
        <f t="shared" si="703"/>
        <v>12.870182675421333</v>
      </c>
    </row>
    <row r="2465" spans="1:20" x14ac:dyDescent="0.25">
      <c r="A2465">
        <f t="shared" si="704"/>
        <v>61098.439350776876</v>
      </c>
      <c r="B2465">
        <f t="shared" si="721"/>
        <v>9724.1186378765124</v>
      </c>
      <c r="C2465" t="str">
        <f t="shared" si="705"/>
        <v>1.90834432864045-3.95231773796184i</v>
      </c>
      <c r="D2465" t="str">
        <f t="shared" si="706"/>
        <v>3.4775038106917-1.68318084136008i</v>
      </c>
      <c r="E2465" t="str">
        <f t="shared" si="707"/>
        <v>164.647205361124+8.53948495688028i</v>
      </c>
      <c r="F2465" t="str">
        <f t="shared" si="708"/>
        <v>2.90980980225154-15.3765175760502i</v>
      </c>
      <c r="G2465" t="str">
        <f t="shared" si="709"/>
        <v>0.999965597677774-0.00586524839256757i</v>
      </c>
      <c r="H2465" t="str">
        <f t="shared" si="710"/>
        <v>908.459699038008-230.424989581522i</v>
      </c>
      <c r="I2465" t="str">
        <f t="shared" si="711"/>
        <v>-6.09134413787223-99.1163246117913i</v>
      </c>
      <c r="K2465" t="str">
        <f t="shared" si="712"/>
        <v>0.0051711360417908-0.00455382460989645i</v>
      </c>
      <c r="L2465" t="str">
        <f t="shared" si="713"/>
        <v>0.00025-0.0483659283889583i</v>
      </c>
      <c r="M2465" t="str">
        <f t="shared" si="714"/>
        <v>0.0025-0.0128027457500184i</v>
      </c>
      <c r="N2465">
        <f t="shared" si="715"/>
        <v>115.7731939347882</v>
      </c>
      <c r="O2465">
        <f t="shared" si="716"/>
        <v>12.847147615518326</v>
      </c>
      <c r="P2465" s="3">
        <f t="shared" si="717"/>
        <v>12.847147615518326</v>
      </c>
      <c r="Q2465" s="3">
        <f t="shared" si="718"/>
        <v>-64.226806065211804</v>
      </c>
      <c r="R2465">
        <f t="shared" si="719"/>
        <v>115.7731939347882</v>
      </c>
      <c r="S2465">
        <f t="shared" si="720"/>
        <v>9.7241186378765132</v>
      </c>
      <c r="T2465">
        <f t="shared" si="703"/>
        <v>12.847147615518326</v>
      </c>
    </row>
    <row r="2466" spans="1:20" x14ac:dyDescent="0.25">
      <c r="A2466">
        <f t="shared" si="704"/>
        <v>61330.613420309826</v>
      </c>
      <c r="B2466">
        <f t="shared" si="721"/>
        <v>9761.0702887004427</v>
      </c>
      <c r="C2466" t="str">
        <f t="shared" si="705"/>
        <v>1.90455281847396-3.94123799328328i</v>
      </c>
      <c r="D2466" t="str">
        <f t="shared" si="706"/>
        <v>3.47749908153418-1.67716146670613i</v>
      </c>
      <c r="E2466" t="str">
        <f t="shared" si="707"/>
        <v>164.670247980772+8.57308660870874i</v>
      </c>
      <c r="F2466" t="str">
        <f t="shared" si="708"/>
        <v>2.9098090400142-15.3184374674391i</v>
      </c>
      <c r="G2466" t="str">
        <f t="shared" si="709"/>
        <v>0.999965335732436-0.00588753479419357i</v>
      </c>
      <c r="H2466" t="str">
        <f t="shared" si="710"/>
        <v>908.900792557938-235.758460439738i</v>
      </c>
      <c r="I2466" t="str">
        <f t="shared" si="711"/>
        <v>-6.5452013958472-98.9099098839902i</v>
      </c>
      <c r="K2466" t="str">
        <f t="shared" si="712"/>
        <v>0.00515435309155471-0.00455075870373814i</v>
      </c>
      <c r="L2466" t="str">
        <f t="shared" si="713"/>
        <v>0.00025-0.0481828336211978i</v>
      </c>
      <c r="M2466" t="str">
        <f t="shared" si="714"/>
        <v>0.0025-0.0127542794879641i</v>
      </c>
      <c r="N2466">
        <f t="shared" si="715"/>
        <v>115.79156142971024</v>
      </c>
      <c r="O2466">
        <f t="shared" si="716"/>
        <v>12.824108806269539</v>
      </c>
      <c r="P2466" s="3">
        <f t="shared" si="717"/>
        <v>12.824108806269539</v>
      </c>
      <c r="Q2466" s="3">
        <f t="shared" si="718"/>
        <v>-64.208438570289758</v>
      </c>
      <c r="R2466">
        <f t="shared" si="719"/>
        <v>115.79156142971024</v>
      </c>
      <c r="S2466">
        <f t="shared" si="720"/>
        <v>9.7610702887004432</v>
      </c>
      <c r="T2466">
        <f t="shared" si="703"/>
        <v>12.824108806269539</v>
      </c>
    </row>
    <row r="2467" spans="1:20" x14ac:dyDescent="0.25">
      <c r="A2467">
        <f t="shared" si="704"/>
        <v>61563.66975130701</v>
      </c>
      <c r="B2467">
        <f t="shared" si="721"/>
        <v>9798.1623557975054</v>
      </c>
      <c r="C2467" t="str">
        <f t="shared" si="705"/>
        <v>1.90076720577258-3.930187033369i</v>
      </c>
      <c r="D2467" t="str">
        <f t="shared" si="706"/>
        <v>3.47749431637981-1.67116621761688i</v>
      </c>
      <c r="E2467" t="str">
        <f t="shared" si="707"/>
        <v>164.693499613253+8.60677747840912i</v>
      </c>
      <c r="F2467" t="str">
        <f t="shared" si="708"/>
        <v>2.90980827197326-15.2605777196254i</v>
      </c>
      <c r="G2467" t="str">
        <f t="shared" si="709"/>
        <v>0.99996507179267-0.00590990586649784i</v>
      </c>
      <c r="H2467" t="str">
        <f t="shared" si="710"/>
        <v>909.269318307075-241.136228627661i</v>
      </c>
      <c r="I2467" t="str">
        <f t="shared" si="711"/>
        <v>-7.0012303402361-98.6978797500996i</v>
      </c>
      <c r="K2467" t="str">
        <f t="shared" si="712"/>
        <v>0.00513759445261201-0.00454763351720018i</v>
      </c>
      <c r="L2467" t="str">
        <f t="shared" si="713"/>
        <v>0.00025-0.0480004319796749i</v>
      </c>
      <c r="M2467" t="str">
        <f t="shared" si="714"/>
        <v>0.0025-0.0127059967005022i</v>
      </c>
      <c r="N2467">
        <f t="shared" si="715"/>
        <v>115.80993194856204</v>
      </c>
      <c r="O2467">
        <f t="shared" si="716"/>
        <v>12.80106629044451</v>
      </c>
      <c r="P2467" s="3">
        <f t="shared" si="717"/>
        <v>12.80106629044451</v>
      </c>
      <c r="Q2467" s="3">
        <f t="shared" si="718"/>
        <v>-64.190068051437962</v>
      </c>
      <c r="R2467">
        <f t="shared" si="719"/>
        <v>115.80993194856204</v>
      </c>
      <c r="S2467">
        <f t="shared" si="720"/>
        <v>9.7981623557975048</v>
      </c>
      <c r="T2467">
        <f t="shared" si="703"/>
        <v>12.80106629044451</v>
      </c>
    </row>
    <row r="2468" spans="1:20" x14ac:dyDescent="0.25">
      <c r="A2468">
        <f t="shared" si="704"/>
        <v>61797.611696361972</v>
      </c>
      <c r="B2468">
        <f t="shared" si="721"/>
        <v>9835.3953727495355</v>
      </c>
      <c r="C2468" t="str">
        <f t="shared" si="705"/>
        <v>1.89698758374161-3.91916476785238i</v>
      </c>
      <c r="D2468" t="str">
        <f t="shared" si="706"/>
        <v>3.47748951495464-1.66519500783761i</v>
      </c>
      <c r="E2468" t="str">
        <f t="shared" si="707"/>
        <v>164.716961775885+8.64055720980507i</v>
      </c>
      <c r="F2468" t="str">
        <f t="shared" si="708"/>
        <v>2.90980749808453-15.2029375002764i</v>
      </c>
      <c r="G2468" t="str">
        <f t="shared" si="709"/>
        <v>0.999964805843291-0.00593236193102704i</v>
      </c>
      <c r="H2468" t="str">
        <f t="shared" si="710"/>
        <v>909.56367050664-246.55716002625i</v>
      </c>
      <c r="I2468" t="str">
        <f t="shared" si="711"/>
        <v>-7.45931649053655-98.4801283871683i</v>
      </c>
      <c r="K2468" t="str">
        <f t="shared" si="712"/>
        <v>0.00512086055145739-0.00454444928023144i</v>
      </c>
      <c r="L2468" t="str">
        <f t="shared" si="713"/>
        <v>0.00025-0.0478187208404811i</v>
      </c>
      <c r="M2468" t="str">
        <f t="shared" si="714"/>
        <v>0.0025-0.0126578966930685i</v>
      </c>
      <c r="N2468">
        <f t="shared" si="715"/>
        <v>115.8283067732456</v>
      </c>
      <c r="O2468">
        <f t="shared" si="716"/>
        <v>12.778020113267974</v>
      </c>
      <c r="P2468" s="3">
        <f t="shared" si="717"/>
        <v>12.778020113267974</v>
      </c>
      <c r="Q2468" s="3">
        <f t="shared" si="718"/>
        <v>-64.1716932267544</v>
      </c>
      <c r="R2468">
        <f t="shared" si="719"/>
        <v>115.8283067732456</v>
      </c>
      <c r="S2468">
        <f t="shared" si="720"/>
        <v>9.8353953727495362</v>
      </c>
      <c r="T2468">
        <f t="shared" si="703"/>
        <v>12.778020113267974</v>
      </c>
    </row>
    <row r="2469" spans="1:20" x14ac:dyDescent="0.25">
      <c r="A2469">
        <f t="shared" si="704"/>
        <v>62032.44262080815</v>
      </c>
      <c r="B2469">
        <f t="shared" si="721"/>
        <v>9872.7698751659846</v>
      </c>
      <c r="C2469" t="str">
        <f t="shared" si="705"/>
        <v>1.89321404491962-3.90817110778619i</v>
      </c>
      <c r="D2469" t="str">
        <f t="shared" si="706"/>
        <v>3.47748467698274-1.6592477514593i</v>
      </c>
      <c r="E2469" t="str">
        <f t="shared" si="707"/>
        <v>164.740635993884+8.67442543853778i</v>
      </c>
      <c r="F2469" t="str">
        <f t="shared" si="708"/>
        <v>2.9098067183035-15.1455159802174i</v>
      </c>
      <c r="G2469" t="str">
        <f t="shared" si="709"/>
        <v>0.999964537868999-0.00595490331054736i</v>
      </c>
      <c r="H2469" t="str">
        <f t="shared" si="710"/>
        <v>909.782256423801-252.020061163199i</v>
      </c>
      <c r="I2469" t="str">
        <f t="shared" si="711"/>
        <v>-7.91934106530012-98.256552002649i</v>
      </c>
      <c r="K2469" t="str">
        <f t="shared" si="712"/>
        <v>0.00510415181188381-0.0045412062264775i</v>
      </c>
      <c r="L2469" t="str">
        <f t="shared" si="713"/>
        <v>0.00025-0.0476376975896404i</v>
      </c>
      <c r="M2469" t="str">
        <f t="shared" si="714"/>
        <v>0.0025-0.0126099787737284i</v>
      </c>
      <c r="N2469">
        <f t="shared" si="715"/>
        <v>115.84668718381378</v>
      </c>
      <c r="O2469">
        <f t="shared" si="716"/>
        <v>12.754970322419926</v>
      </c>
      <c r="P2469" s="3">
        <f t="shared" si="717"/>
        <v>12.754970322419926</v>
      </c>
      <c r="Q2469" s="3">
        <f t="shared" si="718"/>
        <v>-64.153312816186215</v>
      </c>
      <c r="R2469">
        <f t="shared" si="719"/>
        <v>115.84668718381378</v>
      </c>
      <c r="S2469">
        <f t="shared" si="720"/>
        <v>9.872769875165984</v>
      </c>
      <c r="T2469">
        <f t="shared" si="703"/>
        <v>12.754970322419926</v>
      </c>
    </row>
    <row r="2470" spans="1:20" x14ac:dyDescent="0.25">
      <c r="A2470">
        <f t="shared" si="704"/>
        <v>62268.165902767221</v>
      </c>
      <c r="B2470">
        <f t="shared" si="721"/>
        <v>9910.2864006916152</v>
      </c>
      <c r="C2470" t="str">
        <f t="shared" si="705"/>
        <v>1.88944668116957-3.89720596563127i</v>
      </c>
      <c r="D2470" t="str">
        <f t="shared" si="706"/>
        <v>3.47747980218598-1.65332436291736i</v>
      </c>
      <c r="E2470" t="str">
        <f t="shared" si="707"/>
        <v>164.764523800382+8.70838179198615i</v>
      </c>
      <c r="F2470" t="str">
        <f t="shared" si="708"/>
        <v>2.90980593258526-15.0883123334198i</v>
      </c>
      <c r="G2470" t="str">
        <f t="shared" si="709"/>
        <v>0.999964267854379-0.00597753032904918i</v>
      </c>
      <c r="H2470" t="str">
        <f t="shared" si="710"/>
        <v>909.923498688112-257.523678803174i</v>
      </c>
      <c r="I2470" t="str">
        <f t="shared" si="711"/>
        <v>-8.38118099091634-98.027049018047i</v>
      </c>
      <c r="K2470" t="str">
        <f t="shared" si="712"/>
        <v>0.00508746865494263-0.00453790459324304i</v>
      </c>
      <c r="L2470" t="str">
        <f t="shared" si="713"/>
        <v>0.00025-0.0474573596230729i</v>
      </c>
      <c r="M2470" t="str">
        <f t="shared" si="714"/>
        <v>0.0025-0.0125622422531663i</v>
      </c>
      <c r="N2470">
        <f t="shared" si="715"/>
        <v>115.86507445829804</v>
      </c>
      <c r="O2470">
        <f t="shared" si="716"/>
        <v>12.731916968033891</v>
      </c>
      <c r="P2470" s="3">
        <f t="shared" si="717"/>
        <v>12.731916968033891</v>
      </c>
      <c r="Q2470" s="3">
        <f t="shared" si="718"/>
        <v>-64.134925541701961</v>
      </c>
      <c r="R2470">
        <f t="shared" si="719"/>
        <v>115.86507445829804</v>
      </c>
      <c r="S2470">
        <f t="shared" si="720"/>
        <v>9.910286400691616</v>
      </c>
      <c r="T2470">
        <f t="shared" si="703"/>
        <v>12.731916968033891</v>
      </c>
    </row>
    <row r="2471" spans="1:20" x14ac:dyDescent="0.25">
      <c r="A2471">
        <f t="shared" si="704"/>
        <v>62504.784933197741</v>
      </c>
      <c r="B2471">
        <f t="shared" si="721"/>
        <v>9947.9454890142442</v>
      </c>
      <c r="C2471" t="str">
        <f t="shared" si="705"/>
        <v>1.88568558367062-3.88626925524565i</v>
      </c>
      <c r="D2471" t="str">
        <f t="shared" si="706"/>
        <v>3.47747489028421-1.64742475699041i</v>
      </c>
      <c r="E2471" t="str">
        <f t="shared" si="707"/>
        <v>164.788626736457+8.74242588918779i</v>
      </c>
      <c r="F2471" t="str">
        <f t="shared" si="708"/>
        <v>2.90980514088469-15.0313257369891i</v>
      </c>
      <c r="G2471" t="str">
        <f t="shared" si="709"/>
        <v>0.999963995783896-0.00600024331175169i</v>
      </c>
      <c r="H2471" t="str">
        <f t="shared" si="710"/>
        <v>909.985837666048-263.06669963095i</v>
      </c>
      <c r="I2471" t="str">
        <f t="shared" si="711"/>
        <v>-8.84470891848298-97.7915202553902i</v>
      </c>
      <c r="K2471" t="str">
        <f t="shared" si="712"/>
        <v>0.00507081149890452-0.0045345446214535i</v>
      </c>
      <c r="L2471" t="str">
        <f t="shared" si="713"/>
        <v>0.00025-0.0472777043465559i</v>
      </c>
      <c r="M2471" t="str">
        <f t="shared" si="714"/>
        <v>0.0025-0.0125146864446766i</v>
      </c>
      <c r="N2471">
        <f t="shared" si="715"/>
        <v>115.88346987253961</v>
      </c>
      <c r="O2471">
        <f t="shared" si="716"/>
        <v>12.708860102696393</v>
      </c>
      <c r="P2471" s="3">
        <f t="shared" si="717"/>
        <v>12.708860102696393</v>
      </c>
      <c r="Q2471" s="3">
        <f t="shared" si="718"/>
        <v>-64.116530127460393</v>
      </c>
      <c r="R2471">
        <f t="shared" si="719"/>
        <v>115.88346987253961</v>
      </c>
      <c r="S2471">
        <f t="shared" si="720"/>
        <v>9.9479454890142449</v>
      </c>
      <c r="T2471">
        <f t="shared" si="703"/>
        <v>12.708860102696393</v>
      </c>
    </row>
    <row r="2472" spans="1:20" x14ac:dyDescent="0.25">
      <c r="A2472">
        <f t="shared" si="704"/>
        <v>62742.303115943898</v>
      </c>
      <c r="B2472">
        <f t="shared" si="721"/>
        <v>9985.747681872499</v>
      </c>
      <c r="C2472" t="str">
        <f t="shared" si="705"/>
        <v>1.88193084290959-3.87536089187331i</v>
      </c>
      <c r="D2472" t="str">
        <f t="shared" si="706"/>
        <v>3.4774699409951-1.64154884879909i</v>
      </c>
      <c r="E2472" t="str">
        <f t="shared" si="707"/>
        <v>164.812946351163+8.77655734075625i</v>
      </c>
      <c r="F2472" t="str">
        <f t="shared" si="708"/>
        <v>2.90980434315615-14.9745553711532i</v>
      </c>
      <c r="G2472" t="str">
        <f t="shared" si="709"/>
        <v>0.999963721641899-0.00602304258510752i</v>
      </c>
      <c r="H2472" t="str">
        <f t="shared" si="710"/>
        <v>909.967733890194-268.647750032245i</v>
      </c>
      <c r="I2472" t="str">
        <f t="shared" si="711"/>
        <v>-9.30979324907028-97.5498691261821i</v>
      </c>
      <c r="K2472" t="str">
        <f t="shared" si="712"/>
        <v>0.00505418075922074-0.00453112655561639i</v>
      </c>
      <c r="L2472" t="str">
        <f t="shared" si="713"/>
        <v>0.00025-0.0470987291756883i</v>
      </c>
      <c r="M2472" t="str">
        <f t="shared" si="714"/>
        <v>0.0025-0.0124673106641528i</v>
      </c>
      <c r="N2472">
        <f t="shared" si="715"/>
        <v>115.90187470001696</v>
      </c>
      <c r="O2472">
        <f t="shared" si="716"/>
        <v>12.68579978144518</v>
      </c>
      <c r="P2472" s="3">
        <f t="shared" si="717"/>
        <v>12.68579978144518</v>
      </c>
      <c r="Q2472" s="3">
        <f t="shared" si="718"/>
        <v>-64.098125299983039</v>
      </c>
      <c r="R2472">
        <f t="shared" si="719"/>
        <v>115.90187470001696</v>
      </c>
      <c r="S2472">
        <f t="shared" si="720"/>
        <v>9.9857476818724997</v>
      </c>
      <c r="T2472">
        <f t="shared" si="703"/>
        <v>12.68579978144518</v>
      </c>
    </row>
    <row r="2473" spans="1:20" x14ac:dyDescent="0.25">
      <c r="A2473">
        <f t="shared" si="704"/>
        <v>62980.723867784494</v>
      </c>
      <c r="B2473">
        <f t="shared" si="721"/>
        <v>10023.693523063615</v>
      </c>
      <c r="C2473" t="str">
        <f t="shared" si="705"/>
        <v>1.87818254867286-3.86448079213297i</v>
      </c>
      <c r="D2473" t="str">
        <f t="shared" si="706"/>
        <v>3.47746495403417-1.63569655380478i</v>
      </c>
      <c r="E2473" t="str">
        <f t="shared" si="707"/>
        <v>164.837484201552+8.81077574879975i</v>
      </c>
      <c r="F2473" t="str">
        <f t="shared" si="708"/>
        <v>2.90980353935382-14.9180004192504i</v>
      </c>
      <c r="G2473" t="str">
        <f t="shared" si="709"/>
        <v>0.999963445412616-0.00604592847680739i</v>
      </c>
      <c r="H2473" t="str">
        <f t="shared" si="710"/>
        <v>909.867670539104-274.26539597691i</v>
      </c>
      <c r="I2473" t="str">
        <f t="shared" si="711"/>
        <v>-9.77629816765893-97.3020018224445i</v>
      </c>
      <c r="K2473" t="str">
        <f t="shared" si="712"/>
        <v>0.00503757684848532-0.00452765064378225i</v>
      </c>
      <c r="L2473" t="str">
        <f t="shared" si="713"/>
        <v>0.00025-0.046920431535852i</v>
      </c>
      <c r="M2473" t="str">
        <f t="shared" si="714"/>
        <v>0.0025-0.0124201142300785i</v>
      </c>
      <c r="N2473">
        <f t="shared" si="715"/>
        <v>115.92029021167637</v>
      </c>
      <c r="O2473">
        <f t="shared" si="716"/>
        <v>12.662736061767719</v>
      </c>
      <c r="P2473" s="3">
        <f t="shared" si="717"/>
        <v>12.662736061767719</v>
      </c>
      <c r="Q2473" s="3">
        <f t="shared" si="718"/>
        <v>-64.079709788323626</v>
      </c>
      <c r="R2473">
        <f t="shared" si="719"/>
        <v>115.92029021167637</v>
      </c>
      <c r="S2473">
        <f t="shared" si="720"/>
        <v>10.023693523063615</v>
      </c>
      <c r="T2473">
        <f t="shared" si="703"/>
        <v>12.662736061767719</v>
      </c>
    </row>
    <row r="2474" spans="1:20" x14ac:dyDescent="0.25">
      <c r="A2474">
        <f t="shared" si="704"/>
        <v>63220.050618482077</v>
      </c>
      <c r="B2474">
        <f t="shared" si="721"/>
        <v>10061.783558451258</v>
      </c>
      <c r="C2474" t="str">
        <f t="shared" si="705"/>
        <v>1.87444079003834-3.85362887400664i</v>
      </c>
      <c r="D2474" t="str">
        <f t="shared" si="706"/>
        <v>3.47745992911478-1.62986778780842i</v>
      </c>
      <c r="E2474" t="str">
        <f t="shared" si="707"/>
        <v>164.862241852705+8.84508070683837i</v>
      </c>
      <c r="F2474" t="str">
        <f t="shared" si="708"/>
        <v>2.90980272943144-14.861660067718i</v>
      </c>
      <c r="G2474" t="str">
        <f t="shared" si="709"/>
        <v>0.999963167080155-0.00606890131578481i</v>
      </c>
      <c r="H2474" t="str">
        <f t="shared" si="710"/>
        <v>909.684155963611-279.918143009211i</v>
      </c>
      <c r="I2474" t="str">
        <f t="shared" si="711"/>
        <v>-10.2440836860517-97.0478275094588i</v>
      </c>
      <c r="K2474" t="str">
        <f t="shared" si="712"/>
        <v>0.0050210001763976-0.00452411713750476i</v>
      </c>
      <c r="L2474" t="str">
        <f t="shared" si="713"/>
        <v>0.00025-0.0467428088621758i</v>
      </c>
      <c r="M2474" t="str">
        <f t="shared" si="714"/>
        <v>0.0025-0.0123730964635171i</v>
      </c>
      <c r="N2474">
        <f t="shared" si="715"/>
        <v>115.93871767576269</v>
      </c>
      <c r="O2474">
        <f t="shared" si="716"/>
        <v>12.639669003599037</v>
      </c>
      <c r="P2474" s="3">
        <f t="shared" si="717"/>
        <v>12.639669003599037</v>
      </c>
      <c r="Q2474" s="3">
        <f t="shared" si="718"/>
        <v>-64.061282324237311</v>
      </c>
      <c r="R2474">
        <f t="shared" si="719"/>
        <v>115.93871767576269</v>
      </c>
      <c r="S2474">
        <f t="shared" si="720"/>
        <v>10.061783558451257</v>
      </c>
      <c r="T2474">
        <f t="shared" si="703"/>
        <v>12.639669003599037</v>
      </c>
    </row>
    <row r="2475" spans="1:20" x14ac:dyDescent="0.25">
      <c r="A2475">
        <f t="shared" si="704"/>
        <v>63460.286810832309</v>
      </c>
      <c r="B2475">
        <f t="shared" si="721"/>
        <v>10100.018335973373</v>
      </c>
      <c r="C2475" t="str">
        <f t="shared" si="705"/>
        <v>1.87070565536763-3.84280505682821i</v>
      </c>
      <c r="D2475" t="str">
        <f t="shared" si="706"/>
        <v>3.47745486594815-1.6240624669493i</v>
      </c>
      <c r="E2475" t="str">
        <f t="shared" si="707"/>
        <v>164.887220877753+8.87947179972047i</v>
      </c>
      <c r="F2475" t="str">
        <f t="shared" si="708"/>
        <v>2.90980191334241-14.8055335060802i</v>
      </c>
      <c r="G2475" t="str">
        <f t="shared" si="709"/>
        <v>0.999962886628506-0.00609196143222075i</v>
      </c>
      <c r="H2475" t="str">
        <f t="shared" si="710"/>
        <v>909.415726254942-285.604436349449i</v>
      </c>
      <c r="I2475" t="str">
        <f t="shared" si="711"/>
        <v>-10.7130056949894-96.7872585197626i</v>
      </c>
      <c r="K2475" t="str">
        <f t="shared" si="712"/>
        <v>0.00500445114972566-0.00452052629180078i</v>
      </c>
      <c r="L2475" t="str">
        <f t="shared" si="713"/>
        <v>0.00025-0.0465658585994976i</v>
      </c>
      <c r="M2475" t="str">
        <f t="shared" si="714"/>
        <v>0.0025-0.0123262566881023i</v>
      </c>
      <c r="N2475">
        <f t="shared" si="715"/>
        <v>115.95715835765043</v>
      </c>
      <c r="O2475">
        <f t="shared" si="716"/>
        <v>12.616598669319599</v>
      </c>
      <c r="P2475" s="3">
        <f t="shared" si="717"/>
        <v>12.616598669319599</v>
      </c>
      <c r="Q2475" s="3">
        <f t="shared" si="718"/>
        <v>-64.042841642349572</v>
      </c>
      <c r="R2475">
        <f t="shared" si="719"/>
        <v>115.95715835765043</v>
      </c>
      <c r="S2475">
        <f t="shared" si="720"/>
        <v>10.100018335973372</v>
      </c>
      <c r="T2475">
        <f t="shared" si="703"/>
        <v>12.616598669319599</v>
      </c>
    </row>
    <row r="2476" spans="1:20" x14ac:dyDescent="0.25">
      <c r="A2476">
        <f t="shared" si="704"/>
        <v>63701.435900713477</v>
      </c>
      <c r="B2476">
        <f t="shared" si="721"/>
        <v>10138.398405650072</v>
      </c>
      <c r="C2476" t="str">
        <f t="shared" si="705"/>
        <v>1.86697723229818-3.83200926127207i</v>
      </c>
      <c r="D2476" t="str">
        <f t="shared" si="706"/>
        <v>3.47744976424324-1.61828050770381i</v>
      </c>
      <c r="E2476" t="str">
        <f t="shared" si="707"/>
        <v>164.912422857911+8.91394860353736i</v>
      </c>
      <c r="F2476" t="str">
        <f t="shared" si="708"/>
        <v>2.90980109103979-14.7496199269367i</v>
      </c>
      <c r="G2476" t="str">
        <f t="shared" si="709"/>
        <v>0.999962604041533-0.00611510915754838i</v>
      </c>
      <c r="H2476" t="str">
        <f t="shared" si="710"/>
        <v>909.06094784969-291.322661111304i</v>
      </c>
      <c r="I2476" t="str">
        <f t="shared" si="711"/>
        <v>-11.1829160257278-96.5202105479639i</v>
      </c>
      <c r="K2476" t="str">
        <f t="shared" si="712"/>
        <v>0.00498793017227022-0.00451687836510994i</v>
      </c>
      <c r="L2476" t="str">
        <f t="shared" si="713"/>
        <v>0.00025-0.0463895782023289i</v>
      </c>
      <c r="M2476" t="str">
        <f t="shared" si="714"/>
        <v>0.0025-0.0122795942300282i</v>
      </c>
      <c r="N2476">
        <f t="shared" si="715"/>
        <v>115.97561351967272</v>
      </c>
      <c r="O2476">
        <f t="shared" si="716"/>
        <v>12.593525123752958</v>
      </c>
      <c r="P2476" s="3">
        <f t="shared" si="717"/>
        <v>12.593525123752958</v>
      </c>
      <c r="Q2476" s="3">
        <f t="shared" si="718"/>
        <v>-64.02438648032728</v>
      </c>
      <c r="R2476">
        <f t="shared" si="719"/>
        <v>115.97561351967272</v>
      </c>
      <c r="S2476">
        <f t="shared" si="720"/>
        <v>10.138398405650072</v>
      </c>
      <c r="T2476">
        <f t="shared" ref="T2476:T2539" si="722">P2476</f>
        <v>12.593525123752958</v>
      </c>
    </row>
    <row r="2477" spans="1:20" x14ac:dyDescent="0.25">
      <c r="A2477">
        <f t="shared" ref="A2477:A2540" si="723">2*PI()*B2477</f>
        <v>63943.501357136185</v>
      </c>
      <c r="B2477">
        <f t="shared" si="721"/>
        <v>10176.924319591542</v>
      </c>
      <c r="C2477" t="str">
        <f t="shared" ref="C2477:C2540" si="724">IMPRODUCT(D2477,E2477,$C$40,,K2477,$C$41)</f>
        <v>1.86325560773584-3.82124140934148i</v>
      </c>
      <c r="D2477" t="str">
        <f t="shared" ref="D2477:D2540" si="725">IMDIV(IMPRODUCT($C$37,$C$38,COMPLEX(1,A2477/$C$38)),IMSUM(-1*A2477*A2477/$C$39,COMPLEX(0,1*A2477)))</f>
        <v>3.47744462370686-1.6125218268843i</v>
      </c>
      <c r="E2477" t="str">
        <f t="shared" ref="E2477:E2540" si="726">IMDIV(IMPRODUCT(IMSUM(F2477,G2477),$C$29,H2477),IMSUM(1,I2477))</f>
        <v>164.937849382503+8.94851068553828i</v>
      </c>
      <c r="F2477" t="str">
        <f t="shared" ref="F2477:F2540" si="727">IMDIV(IMPRODUCT($C$14,$C$15,COMPLEX(1,A2477/$C$15)),IMSUM(-1*A2477*A2477/$C$16,COMPLEX(0,A2477)))</f>
        <v>2.90980026247625-14.6939185259512i</v>
      </c>
      <c r="G2477" t="str">
        <f t="shared" ref="G2477:G2540" si="728">IMDIV(1,COMPLEX(1,A2477*$C$9*$C$10))</f>
        <v>0.999962319302981-0.00613834482445778i</v>
      </c>
      <c r="H2477" t="str">
        <f t="shared" ref="H2477:H2540" si="729">IMDIV($C$3,IMSUM(K2477,COMPLEX(0,$C$28*A2477)))</f>
        <v>908.618420166216-297.07114263895i</v>
      </c>
      <c r="I2477" t="str">
        <f t="shared" ref="I2477:I2540" si="730">IMPRODUCT(F2477,$C$29,H2477,$C$31)</f>
        <v>-11.65366252129-96.2466028458807i</v>
      </c>
      <c r="K2477" t="str">
        <f t="shared" ref="K2477:K2540" si="731">IF($C$26&lt;=0,IMDIV(1,IMSUM(IMDIV(1,L2477),1/$C$18)),IMDIV(1,IMSUM(IMDIV(1,L2477),1/$C$18,IMDIV(1,M2477))))</f>
        <v>0.00497143764482927-0.00451317361925348i</v>
      </c>
      <c r="L2477" t="str">
        <f t="shared" ref="L2477:L2540" si="732">IMSUM($C$21/$C$22,IMDIV(1,COMPLEX(0,$C$20*$C$22*A2477)))</f>
        <v>0.00025-0.0462139651348165i</v>
      </c>
      <c r="M2477" t="str">
        <f t="shared" ref="M2477:M2540" si="733">IMSUM($C$25/$C$26,IMDIV(1,COMPLEX(0,$C$24*$C$26*A2477)))</f>
        <v>0.0025-0.0122331084180397i</v>
      </c>
      <c r="N2477">
        <f t="shared" ref="N2477:N2540" si="734">ABS(R2477)</f>
        <v>115.99408442095478</v>
      </c>
      <c r="O2477">
        <f t="shared" ref="O2477:O2540" si="735">ABS(P2477)</f>
        <v>12.57044843416308</v>
      </c>
      <c r="P2477" s="3">
        <f t="shared" ref="P2477:P2540" si="736">20*LOG10(IMABS(C2477))</f>
        <v>12.57044843416308</v>
      </c>
      <c r="Q2477" s="3">
        <f t="shared" ref="Q2477:Q2540" si="737">IMARGUMENT(C2477)*180/PI()</f>
        <v>-64.005915579045222</v>
      </c>
      <c r="R2477">
        <f t="shared" ref="R2477:R2540" si="738">IF(Q2477&lt;0,Q2477+180,Q2477-180)</f>
        <v>115.99408442095478</v>
      </c>
      <c r="S2477">
        <f t="shared" ref="S2477:S2540" si="739">B2477/1000</f>
        <v>10.176924319591542</v>
      </c>
      <c r="T2477">
        <f t="shared" si="722"/>
        <v>12.57044843416308</v>
      </c>
    </row>
    <row r="2478" spans="1:20" x14ac:dyDescent="0.25">
      <c r="A2478">
        <f t="shared" si="723"/>
        <v>64186.486662293304</v>
      </c>
      <c r="B2478">
        <f t="shared" ref="B2478:B2541" si="740">B2477*(1+B$42)</f>
        <v>10215.596632005991</v>
      </c>
      <c r="C2478" t="str">
        <f t="shared" si="724"/>
        <v>1.85954086784721-3.81050142435662i</v>
      </c>
      <c r="D2478" t="str">
        <f t="shared" si="725"/>
        <v>3.47743944404354-1.60678634163782i</v>
      </c>
      <c r="E2478" t="str">
        <f t="shared" si="726"/>
        <v>164.96350204898+8.98315760404507i</v>
      </c>
      <c r="F2478" t="str">
        <f t="shared" si="727"/>
        <v>2.90979942760414-14.6384285018393i</v>
      </c>
      <c r="G2478" t="str">
        <f t="shared" si="728"/>
        <v>0.999962032396468-0.0061616687669007i</v>
      </c>
      <c r="H2478" t="str">
        <f t="shared" si="729"/>
        <v>908.086778266891-302.848146967709i</v>
      </c>
      <c r="I2478" t="str">
        <f t="shared" si="730"/>
        <v>-12.1250891175798-95.9663584175133i</v>
      </c>
      <c r="K2478" t="str">
        <f t="shared" si="731"/>
        <v>0.00495497396516322-0.004509412319393i</v>
      </c>
      <c r="L2478" t="str">
        <f t="shared" si="732"/>
        <v>0.00025-0.0460390168707077i</v>
      </c>
      <c r="M2478" t="str">
        <f t="shared" si="733"/>
        <v>0.0025-0.0121867985834227i</v>
      </c>
      <c r="N2478">
        <f t="shared" si="734"/>
        <v>116.01257231724468</v>
      </c>
      <c r="O2478">
        <f t="shared" si="735"/>
        <v>12.547368670250634</v>
      </c>
      <c r="P2478" s="3">
        <f t="shared" si="736"/>
        <v>12.547368670250634</v>
      </c>
      <c r="Q2478" s="3">
        <f t="shared" si="737"/>
        <v>-63.987427682755325</v>
      </c>
      <c r="R2478">
        <f t="shared" si="738"/>
        <v>116.01257231724468</v>
      </c>
      <c r="S2478">
        <f t="shared" si="739"/>
        <v>10.21559663200599</v>
      </c>
      <c r="T2478">
        <f t="shared" si="722"/>
        <v>12.547368670250634</v>
      </c>
    </row>
    <row r="2479" spans="1:20" x14ac:dyDescent="0.25">
      <c r="A2479">
        <f t="shared" si="723"/>
        <v>64430.395311610024</v>
      </c>
      <c r="B2479">
        <f t="shared" si="740"/>
        <v>10254.415899207614</v>
      </c>
      <c r="C2479" t="str">
        <f t="shared" si="724"/>
        <v>1.85583309805269-3.79978923094345i</v>
      </c>
      <c r="D2479" t="str">
        <f t="shared" si="725"/>
        <v>3.47743422495559-1.60107396944497i</v>
      </c>
      <c r="E2479" t="str">
        <f t="shared" si="726"/>
        <v>164.989382462963+9.01788890836222i</v>
      </c>
      <c r="F2479" t="str">
        <f t="shared" si="727"/>
        <v>2.90979858637543-14.5831490563575i</v>
      </c>
      <c r="G2479" t="str">
        <f t="shared" si="728"/>
        <v>0.999961743305489-0.0061850813200953i</v>
      </c>
      <c r="H2479" t="str">
        <f t="shared" si="729"/>
        <v>907.46469553999-308.651881411766i</v>
      </c>
      <c r="I2479" t="str">
        <f t="shared" si="730"/>
        <v>-12.5970359345245-95.6794042133233i</v>
      </c>
      <c r="K2479" t="str">
        <f t="shared" si="731"/>
        <v>0.00493853952796115-0.00450559473398873i</v>
      </c>
      <c r="L2479" t="str">
        <f t="shared" si="732"/>
        <v>0.00025-0.0458647308933133i</v>
      </c>
      <c r="M2479" t="str">
        <f t="shared" si="733"/>
        <v>0.0025-0.0121406640599947i</v>
      </c>
      <c r="N2479">
        <f t="shared" si="734"/>
        <v>116.0310784607463</v>
      </c>
      <c r="O2479">
        <f t="shared" si="735"/>
        <v>12.524285904151153</v>
      </c>
      <c r="P2479" s="3">
        <f t="shared" si="736"/>
        <v>12.524285904151153</v>
      </c>
      <c r="Q2479" s="3">
        <f t="shared" si="737"/>
        <v>-63.968921539253692</v>
      </c>
      <c r="R2479">
        <f t="shared" si="738"/>
        <v>116.0310784607463</v>
      </c>
      <c r="S2479">
        <f t="shared" si="739"/>
        <v>10.254415899207613</v>
      </c>
      <c r="T2479">
        <f t="shared" si="722"/>
        <v>12.524285904151153</v>
      </c>
    </row>
    <row r="2480" spans="1:20" x14ac:dyDescent="0.25">
      <c r="A2480">
        <f t="shared" si="723"/>
        <v>64675.230813794144</v>
      </c>
      <c r="B2480">
        <f t="shared" si="740"/>
        <v>10293.382679624603</v>
      </c>
      <c r="C2480" t="str">
        <f t="shared" si="724"/>
        <v>1.852132383019-3.78910475502144i</v>
      </c>
      <c r="D2480" t="str">
        <f t="shared" si="725"/>
        <v>3.47742896614306-1.59538462811869i</v>
      </c>
      <c r="E2480" t="str">
        <f t="shared" si="726"/>
        <v>165.015492238256+9.05270413869141i</v>
      </c>
      <c r="F2480" t="str">
        <f t="shared" si="727"/>
        <v>2.90979773874173-14.5280793942916i</v>
      </c>
      <c r="G2480" t="str">
        <f t="shared" si="728"/>
        <v>0.999961452013413-0.00620858282053097i</v>
      </c>
      <c r="H2480" t="str">
        <f t="shared" si="729"/>
        <v>906.75088639505-314.480495282365i</v>
      </c>
      <c r="I2480" t="str">
        <f t="shared" si="730"/>
        <v>-13.0693393773958-95.3856713232875i</v>
      </c>
      <c r="K2480" t="str">
        <f t="shared" si="731"/>
        <v>0.00492213472480694-0.00450172113475736i</v>
      </c>
      <c r="L2480" t="str">
        <f t="shared" si="732"/>
        <v>0.00025-0.0456911046954705i</v>
      </c>
      <c r="M2480" t="str">
        <f t="shared" si="733"/>
        <v>0.0025-0.0120947041840951i</v>
      </c>
      <c r="N2480">
        <f t="shared" si="734"/>
        <v>116.04960409995064</v>
      </c>
      <c r="O2480">
        <f t="shared" si="735"/>
        <v>12.501200210430362</v>
      </c>
      <c r="P2480" s="3">
        <f t="shared" si="736"/>
        <v>12.501200210430362</v>
      </c>
      <c r="Q2480" s="3">
        <f t="shared" si="737"/>
        <v>-63.950395900049358</v>
      </c>
      <c r="R2480">
        <f t="shared" si="738"/>
        <v>116.04960409995064</v>
      </c>
      <c r="S2480">
        <f t="shared" si="739"/>
        <v>10.293382679624603</v>
      </c>
      <c r="T2480">
        <f t="shared" si="722"/>
        <v>12.501200210430362</v>
      </c>
    </row>
    <row r="2481" spans="1:20" x14ac:dyDescent="0.25">
      <c r="A2481">
        <f t="shared" si="723"/>
        <v>64920.996690886561</v>
      </c>
      <c r="B2481">
        <f t="shared" si="740"/>
        <v>10332.497533807176</v>
      </c>
      <c r="C2481" t="str">
        <f t="shared" si="724"/>
        <v>1.84843880665248-3.77844792379203i</v>
      </c>
      <c r="D2481" t="str">
        <f t="shared" si="725"/>
        <v>3.47742366730368-1.58971823580309i</v>
      </c>
      <c r="E2481" t="str">
        <f t="shared" si="726"/>
        <v>165.041832996882+9.08760282604031i</v>
      </c>
      <c r="F2481" t="str">
        <f t="shared" si="727"/>
        <v>2.90979688465428-14.473218723445i</v>
      </c>
      <c r="G2481" t="str">
        <f t="shared" si="728"/>
        <v>0.999961158503483-0.00623217360597309i</v>
      </c>
      <c r="H2481" t="str">
        <f t="shared" si="729"/>
        <v>905.944108964758-320.332080739153i</v>
      </c>
      <c r="I2481" t="str">
        <f t="shared" si="730"/>
        <v>-13.5418322483939-95.0850951681405i</v>
      </c>
      <c r="K2481" t="str">
        <f t="shared" si="731"/>
        <v>0.00490575994414707-0.00449779179662958i</v>
      </c>
      <c r="L2481" t="str">
        <f t="shared" si="732"/>
        <v>0.00025-0.0455181357795083i</v>
      </c>
      <c r="M2481" t="str">
        <f t="shared" si="733"/>
        <v>0.0025-0.0120489182945757i</v>
      </c>
      <c r="N2481">
        <f t="shared" si="734"/>
        <v>116.06815047947043</v>
      </c>
      <c r="O2481">
        <f t="shared" si="735"/>
        <v>12.478111666081308</v>
      </c>
      <c r="P2481" s="3">
        <f t="shared" si="736"/>
        <v>12.478111666081308</v>
      </c>
      <c r="Q2481" s="3">
        <f t="shared" si="737"/>
        <v>-63.93184952052956</v>
      </c>
      <c r="R2481">
        <f t="shared" si="738"/>
        <v>116.06815047947043</v>
      </c>
      <c r="S2481">
        <f t="shared" si="739"/>
        <v>10.332497533807176</v>
      </c>
      <c r="T2481">
        <f t="shared" si="722"/>
        <v>12.478111666081308</v>
      </c>
    </row>
    <row r="2482" spans="1:20" x14ac:dyDescent="0.25">
      <c r="A2482">
        <f t="shared" si="723"/>
        <v>65167.696478311933</v>
      </c>
      <c r="B2482">
        <f t="shared" si="740"/>
        <v>10371.761024435644</v>
      </c>
      <c r="C2482" t="str">
        <f t="shared" si="724"/>
        <v>1.84475245209213-3.76781866572648i</v>
      </c>
      <c r="D2482" t="str">
        <f t="shared" si="725"/>
        <v>3.47741832813297-1.58407471097224i</v>
      </c>
      <c r="E2482" t="str">
        <f t="shared" si="726"/>
        <v>165.068406369101+9.12258449213417i</v>
      </c>
      <c r="F2482" t="str">
        <f t="shared" si="727"/>
        <v>2.90979602406394-14.4185662546278i</v>
      </c>
      <c r="G2482" t="str">
        <f t="shared" si="728"/>
        <v>0.999960862758813-0.0062558540154679i</v>
      </c>
      <c r="H2482" t="str">
        <f t="shared" si="729"/>
        <v>905.043167806587-326.204673777553i</v>
      </c>
      <c r="I2482" t="str">
        <f t="shared" si="730"/>
        <v>-14.0143438686-94.7776156882616i</v>
      </c>
      <c r="K2482" t="str">
        <f t="shared" si="731"/>
        <v>0.00488941557125809-0.00449380699770713i</v>
      </c>
      <c r="L2482" t="str">
        <f t="shared" si="732"/>
        <v>0.00025-0.0453458216572108i</v>
      </c>
      <c r="M2482" t="str">
        <f t="shared" si="733"/>
        <v>0.0025-0.0120033057327911i</v>
      </c>
      <c r="N2482">
        <f t="shared" si="734"/>
        <v>116.08671883987358</v>
      </c>
      <c r="O2482">
        <f t="shared" si="735"/>
        <v>12.455020350519856</v>
      </c>
      <c r="P2482" s="3">
        <f t="shared" si="736"/>
        <v>12.455020350519856</v>
      </c>
      <c r="Q2482" s="3">
        <f t="shared" si="737"/>
        <v>-63.913281160126417</v>
      </c>
      <c r="R2482">
        <f t="shared" si="738"/>
        <v>116.08671883987358</v>
      </c>
      <c r="S2482">
        <f t="shared" si="739"/>
        <v>10.371761024435644</v>
      </c>
      <c r="T2482">
        <f t="shared" si="722"/>
        <v>12.455020350519856</v>
      </c>
    </row>
    <row r="2483" spans="1:20" x14ac:dyDescent="0.25">
      <c r="A2483">
        <f t="shared" si="723"/>
        <v>65415.333724929522</v>
      </c>
      <c r="B2483">
        <f t="shared" si="740"/>
        <v>10411.1737163285</v>
      </c>
      <c r="C2483" t="str">
        <f t="shared" si="724"/>
        <v>1.84107340170291-3.75721691055402i</v>
      </c>
      <c r="D2483" t="str">
        <f t="shared" si="725"/>
        <v>3.47741294832402-1.57845397242905i</v>
      </c>
      <c r="E2483" t="str">
        <f t="shared" si="726"/>
        <v>165.095213993445+9.15764864932351i</v>
      </c>
      <c r="F2483" t="str">
        <f t="shared" si="727"/>
        <v>2.9097951569212-14.3641212016447i</v>
      </c>
      <c r="G2483" t="str">
        <f t="shared" si="728"/>
        <v>0.999960564762391-0.00627962438934727i</v>
      </c>
      <c r="H2483" t="str">
        <f t="shared" si="729"/>
        <v>904.04691659671-332.096255354103i</v>
      </c>
      <c r="I2483" t="str">
        <f t="shared" si="730"/>
        <v>-14.4867002103092-94.4631775295755i</v>
      </c>
      <c r="K2483" t="str">
        <f t="shared" si="731"/>
        <v>0.0048731019882155-0.00448976701921957i</v>
      </c>
      <c r="L2483" t="str">
        <f t="shared" si="732"/>
        <v>0.00025-0.0451741598497818i</v>
      </c>
      <c r="M2483" t="str">
        <f t="shared" si="733"/>
        <v>0.0025-0.0119578658425893i</v>
      </c>
      <c r="N2483">
        <f t="shared" si="734"/>
        <v>116.10531041751607</v>
      </c>
      <c r="O2483">
        <f t="shared" si="735"/>
        <v>12.431926345580688</v>
      </c>
      <c r="P2483" s="3">
        <f t="shared" si="736"/>
        <v>12.431926345580688</v>
      </c>
      <c r="Q2483" s="3">
        <f t="shared" si="737"/>
        <v>-63.894689582483934</v>
      </c>
      <c r="R2483">
        <f t="shared" si="738"/>
        <v>116.10531041751607</v>
      </c>
      <c r="S2483">
        <f t="shared" si="739"/>
        <v>10.4111737163285</v>
      </c>
      <c r="T2483">
        <f t="shared" si="722"/>
        <v>12.431926345580688</v>
      </c>
    </row>
    <row r="2484" spans="1:20" x14ac:dyDescent="0.25">
      <c r="A2484">
        <f t="shared" si="723"/>
        <v>65663.911993084243</v>
      </c>
      <c r="B2484">
        <f t="shared" si="740"/>
        <v>10450.736176450548</v>
      </c>
      <c r="C2484" t="str">
        <f t="shared" si="724"/>
        <v>1.83740173706933-3.74664258924995i</v>
      </c>
      <c r="D2484" t="str">
        <f t="shared" si="725"/>
        <v>3.4774075275677-1.57285593930405i</v>
      </c>
      <c r="E2484" t="str">
        <f t="shared" si="726"/>
        <v>165.122257516741+9.19279480049187i</v>
      </c>
      <c r="F2484" t="str">
        <f t="shared" si="727"/>
        <v>2.90979428317617-14.3098827812847i</v>
      </c>
      <c r="G2484" t="str">
        <f t="shared" si="728"/>
        <v>0.999960264497072-0.00630348506923363i</v>
      </c>
      <c r="H2484" t="str">
        <f t="shared" si="729"/>
        <v>902.954260808732-338.004752651697i</v>
      </c>
      <c r="I2484" t="str">
        <f t="shared" si="730"/>
        <v>-14.9587240397715-94.1417302258937i</v>
      </c>
      <c r="K2484" t="str">
        <f t="shared" si="731"/>
        <v>0.00485681957386293-0.00448567214548081i</v>
      </c>
      <c r="L2484" t="str">
        <f t="shared" si="732"/>
        <v>0.00025-0.0450031478878081i</v>
      </c>
      <c r="M2484" t="str">
        <f t="shared" si="733"/>
        <v>0.0025-0.0119125979703021i</v>
      </c>
      <c r="N2484">
        <f t="shared" si="734"/>
        <v>116.12392644437719</v>
      </c>
      <c r="O2484">
        <f t="shared" si="735"/>
        <v>12.408829735513233</v>
      </c>
      <c r="P2484" s="3">
        <f t="shared" si="736"/>
        <v>12.408829735513233</v>
      </c>
      <c r="Q2484" s="3">
        <f t="shared" si="737"/>
        <v>-63.876073555622817</v>
      </c>
      <c r="R2484">
        <f t="shared" si="738"/>
        <v>116.12392644437719</v>
      </c>
      <c r="S2484">
        <f t="shared" si="739"/>
        <v>10.450736176450548</v>
      </c>
      <c r="T2484">
        <f t="shared" si="722"/>
        <v>12.408829735513233</v>
      </c>
    </row>
    <row r="2485" spans="1:20" x14ac:dyDescent="0.25">
      <c r="A2485">
        <f t="shared" si="723"/>
        <v>65913.434858657973</v>
      </c>
      <c r="B2485">
        <f t="shared" si="740"/>
        <v>10490.44897392106</v>
      </c>
      <c r="C2485" t="str">
        <f t="shared" si="724"/>
        <v>1.83373753898906-3.73609563402335i</v>
      </c>
      <c r="D2485" t="str">
        <f t="shared" si="725"/>
        <v>3.47740206555243-1.56728053105424i</v>
      </c>
      <c r="E2485" t="str">
        <f t="shared" si="726"/>
        <v>165.14953859414+9.22802243896392i</v>
      </c>
      <c r="F2485" t="str">
        <f t="shared" si="727"/>
        <v>2.90979340277859-14.2558502133087i</v>
      </c>
      <c r="G2485" t="str">
        <f t="shared" si="728"/>
        <v>0.999959961945583-0.00632743639804477i</v>
      </c>
      <c r="H2485" t="str">
        <f t="shared" si="729"/>
        <v>901.76416036935-343.928040486011i</v>
      </c>
      <c r="I2485" t="str">
        <f t="shared" si="730"/>
        <v>-15.4302350702926-93.8132283770425i</v>
      </c>
      <c r="K2485" t="str">
        <f t="shared" si="731"/>
        <v>0.0048405687037823-0.0044815226638451i</v>
      </c>
      <c r="L2485" t="str">
        <f t="shared" si="732"/>
        <v>0.00025-0.0448327833112253i</v>
      </c>
      <c r="M2485" t="str">
        <f t="shared" si="733"/>
        <v>0.0025-0.0118675014647361i</v>
      </c>
      <c r="N2485">
        <f t="shared" si="734"/>
        <v>116.14256814789549</v>
      </c>
      <c r="O2485">
        <f t="shared" si="735"/>
        <v>12.385730606976566</v>
      </c>
      <c r="P2485" s="3">
        <f t="shared" si="736"/>
        <v>12.385730606976566</v>
      </c>
      <c r="Q2485" s="3">
        <f t="shared" si="737"/>
        <v>-63.857431852104511</v>
      </c>
      <c r="R2485">
        <f t="shared" si="738"/>
        <v>116.14256814789549</v>
      </c>
      <c r="S2485">
        <f t="shared" si="739"/>
        <v>10.49044897392106</v>
      </c>
      <c r="T2485">
        <f t="shared" si="722"/>
        <v>12.385730606976566</v>
      </c>
    </row>
    <row r="2486" spans="1:20" x14ac:dyDescent="0.25">
      <c r="A2486">
        <f t="shared" si="723"/>
        <v>66163.905911120863</v>
      </c>
      <c r="B2486">
        <f t="shared" si="740"/>
        <v>10530.31268002196</v>
      </c>
      <c r="C2486" t="str">
        <f t="shared" si="724"/>
        <v>1.83008088746665-3.72557597830514i</v>
      </c>
      <c r="D2486" t="str">
        <f t="shared" si="725"/>
        <v>3.47739656196433-1.56172766746195i</v>
      </c>
      <c r="E2486" t="str">
        <f t="shared" si="726"/>
        <v>165.177058889138+9.26333104841105i</v>
      </c>
      <c r="F2486" t="str">
        <f t="shared" si="727"/>
        <v>2.90979251567781-14.2020227204392i</v>
      </c>
      <c r="G2486" t="str">
        <f t="shared" si="728"/>
        <v>0.999959657090519-0.00635147871999876i</v>
      </c>
      <c r="H2486" t="str">
        <f t="shared" si="729"/>
        <v>900.475632283023-349.863942854051i</v>
      </c>
      <c r="I2486" t="str">
        <f t="shared" si="730"/>
        <v>-15.9010501256382-93.4776318221881i</v>
      </c>
      <c r="K2486" t="str">
        <f t="shared" si="731"/>
        <v>0.00482434975026428-0.00447731886466304i</v>
      </c>
      <c r="L2486" t="str">
        <f t="shared" si="732"/>
        <v>0.00025-0.0446630636692822i</v>
      </c>
      <c r="M2486" t="str">
        <f t="shared" si="733"/>
        <v>0.0025-0.0118225756771629i</v>
      </c>
      <c r="N2486">
        <f t="shared" si="734"/>
        <v>116.16123675080242</v>
      </c>
      <c r="O2486">
        <f t="shared" si="735"/>
        <v>12.362629049034819</v>
      </c>
      <c r="P2486" s="3">
        <f t="shared" si="736"/>
        <v>12.362629049034819</v>
      </c>
      <c r="Q2486" s="3">
        <f t="shared" si="737"/>
        <v>-63.838763249197584</v>
      </c>
      <c r="R2486">
        <f t="shared" si="738"/>
        <v>116.16123675080242</v>
      </c>
      <c r="S2486">
        <f t="shared" si="739"/>
        <v>10.530312680021959</v>
      </c>
      <c r="T2486">
        <f t="shared" si="722"/>
        <v>12.362629049034819</v>
      </c>
    </row>
    <row r="2487" spans="1:20" x14ac:dyDescent="0.25">
      <c r="A2487">
        <f t="shared" si="723"/>
        <v>66415.328753583119</v>
      </c>
      <c r="B2487">
        <f t="shared" si="740"/>
        <v>10570.327868206043</v>
      </c>
      <c r="C2487" t="str">
        <f t="shared" si="724"/>
        <v>1.82643186170762-3.71508355673572i</v>
      </c>
      <c r="D2487" t="str">
        <f t="shared" si="725"/>
        <v>3.47739101648712-1.55619726863365i</v>
      </c>
      <c r="E2487" t="str">
        <f t="shared" si="726"/>
        <v>165.204820073608+9.29872010275509i</v>
      </c>
      <c r="F2487" t="str">
        <f t="shared" si="727"/>
        <v>2.90979162182283-14.1483995283488i</v>
      </c>
      <c r="G2487" t="str">
        <f t="shared" si="728"/>
        <v>0.999959349914343-0.00637561238061891i</v>
      </c>
      <c r="H2487" t="str">
        <f t="shared" si="729"/>
        <v>899.087753217251-355.810234625215i</v>
      </c>
      <c r="I2487" t="str">
        <f t="shared" si="730"/>
        <v>-16.3709833136217-93.1349058076885i</v>
      </c>
      <c r="K2487" t="str">
        <f t="shared" si="731"/>
        <v>0.00480816308227985-0.00447306104123673i</v>
      </c>
      <c r="L2487" t="str">
        <f t="shared" si="732"/>
        <v>0.00025-0.0444939865205043i</v>
      </c>
      <c r="M2487" t="str">
        <f t="shared" si="733"/>
        <v>0.0025-0.0117778199613099i</v>
      </c>
      <c r="N2487">
        <f t="shared" si="734"/>
        <v>116.17993347096117</v>
      </c>
      <c r="O2487">
        <f t="shared" si="735"/>
        <v>12.339525153151829</v>
      </c>
      <c r="P2487" s="3">
        <f t="shared" si="736"/>
        <v>12.339525153151829</v>
      </c>
      <c r="Q2487" s="3">
        <f t="shared" si="737"/>
        <v>-63.820066529038819</v>
      </c>
      <c r="R2487">
        <f t="shared" si="738"/>
        <v>116.17993347096117</v>
      </c>
      <c r="S2487">
        <f t="shared" si="739"/>
        <v>10.570327868206043</v>
      </c>
      <c r="T2487">
        <f t="shared" si="722"/>
        <v>12.339525153151829</v>
      </c>
    </row>
    <row r="2488" spans="1:20" x14ac:dyDescent="0.25">
      <c r="A2488">
        <f t="shared" si="723"/>
        <v>66667.707002846742</v>
      </c>
      <c r="B2488">
        <f t="shared" si="740"/>
        <v>10610.495114105226</v>
      </c>
      <c r="C2488" t="str">
        <f t="shared" si="724"/>
        <v>1.82279054011254-3.70461830515308i</v>
      </c>
      <c r="D2488" t="str">
        <f t="shared" si="725"/>
        <v>3.4773854288021-1.55068925499883i</v>
      </c>
      <c r="E2488" t="str">
        <f t="shared" si="726"/>
        <v>165.232823827828+9.33418906607496i</v>
      </c>
      <c r="F2488" t="str">
        <f t="shared" si="727"/>
        <v>2.90979072116217-14.0949798656487i</v>
      </c>
      <c r="G2488" t="str">
        <f t="shared" si="728"/>
        <v>0.999959040399382-0.00639983772673861i</v>
      </c>
      <c r="H2488" t="str">
        <f t="shared" si="729"/>
        <v>897.599662040306-361.764643374677i</v>
      </c>
      <c r="I2488" t="str">
        <f t="shared" si="730"/>
        <v>-16.8398462097179-92.7850211488611i</v>
      </c>
      <c r="K2488" t="str">
        <f t="shared" si="731"/>
        <v>0.00479200906545232-0.00446874948977534i</v>
      </c>
      <c r="L2488" t="str">
        <f t="shared" si="732"/>
        <v>0.00025-0.0443255494326602i</v>
      </c>
      <c r="M2488" t="str">
        <f t="shared" si="733"/>
        <v>0.0025-0.0117332336733512i</v>
      </c>
      <c r="N2488">
        <f t="shared" si="734"/>
        <v>116.19865952120124</v>
      </c>
      <c r="O2488">
        <f t="shared" si="735"/>
        <v>12.316419013186387</v>
      </c>
      <c r="P2488" s="3">
        <f t="shared" si="736"/>
        <v>12.316419013186387</v>
      </c>
      <c r="Q2488" s="3">
        <f t="shared" si="737"/>
        <v>-63.801340478798764</v>
      </c>
      <c r="R2488">
        <f t="shared" si="738"/>
        <v>116.19865952120124</v>
      </c>
      <c r="S2488">
        <f t="shared" si="739"/>
        <v>10.610495114105227</v>
      </c>
      <c r="T2488">
        <f t="shared" si="722"/>
        <v>12.316419013186387</v>
      </c>
    </row>
    <row r="2489" spans="1:20" x14ac:dyDescent="0.25">
      <c r="A2489">
        <f t="shared" si="723"/>
        <v>66921.044289457554</v>
      </c>
      <c r="B2489">
        <f t="shared" si="740"/>
        <v>10650.814995538825</v>
      </c>
      <c r="C2489" t="str">
        <f t="shared" si="724"/>
        <v>1.81915700027109-3.69418016058009i</v>
      </c>
      <c r="D2489" t="str">
        <f t="shared" si="725"/>
        <v>3.47737979858812-1.54520354730882i</v>
      </c>
      <c r="E2489" t="str">
        <f t="shared" si="726"/>
        <v>165.261071840499+9.36973739250605i</v>
      </c>
      <c r="F2489" t="str">
        <f t="shared" si="727"/>
        <v>2.90978981364406-14.0417629638782i</v>
      </c>
      <c r="G2489" t="str">
        <f t="shared" si="728"/>
        <v>0.999958728527833-0.00642415510650631i</v>
      </c>
      <c r="H2489" t="str">
        <f t="shared" si="729"/>
        <v>896.010562302728-367.724851358631i</v>
      </c>
      <c r="I2489" t="str">
        <f t="shared" si="730"/>
        <v>-17.3074480505229-92.4279543850211i</v>
      </c>
      <c r="K2489" t="str">
        <f t="shared" si="731"/>
        <v>0.00477588806202995-0.0044643845093498i</v>
      </c>
      <c r="L2489" t="str">
        <f t="shared" si="732"/>
        <v>0.00025-0.0441577499827258i</v>
      </c>
      <c r="M2489" t="str">
        <f t="shared" si="733"/>
        <v>0.0025-0.011688816171898i</v>
      </c>
      <c r="N2489">
        <f t="shared" si="734"/>
        <v>116.21741610915568</v>
      </c>
      <c r="O2489">
        <f t="shared" si="735"/>
        <v>12.293310725385616</v>
      </c>
      <c r="P2489" s="3">
        <f t="shared" si="736"/>
        <v>12.293310725385616</v>
      </c>
      <c r="Q2489" s="3">
        <f t="shared" si="737"/>
        <v>-63.782583890844322</v>
      </c>
      <c r="R2489">
        <f t="shared" si="738"/>
        <v>116.21741610915568</v>
      </c>
      <c r="S2489">
        <f t="shared" si="739"/>
        <v>10.650814995538825</v>
      </c>
      <c r="T2489">
        <f t="shared" si="722"/>
        <v>12.293310725385616</v>
      </c>
    </row>
    <row r="2490" spans="1:20" x14ac:dyDescent="0.25">
      <c r="A2490">
        <f t="shared" si="723"/>
        <v>67175.34425775749</v>
      </c>
      <c r="B2490">
        <f t="shared" si="740"/>
        <v>10691.288092521872</v>
      </c>
      <c r="C2490" t="str">
        <f t="shared" si="724"/>
        <v>1.8155313189569-3.68376906121271i</v>
      </c>
      <c r="D2490" t="str">
        <f t="shared" si="725"/>
        <v>3.47737412552168-1.53974006663569i</v>
      </c>
      <c r="E2490" t="str">
        <f t="shared" si="726"/>
        <v>165.289565808782+9.40536452614537i</v>
      </c>
      <c r="F2490" t="str">
        <f t="shared" si="727"/>
        <v>2.90978889921627-13.9887480574934i</v>
      </c>
      <c r="G2490" t="str">
        <f t="shared" si="728"/>
        <v>0.999958414281753-0.00644856486939053i</v>
      </c>
      <c r="H2490" t="str">
        <f t="shared" si="729"/>
        <v>894.319724654023-373.688497630012i</v>
      </c>
      <c r="I2490" t="str">
        <f t="shared" si="730"/>
        <v>-17.7735959368047-92.0636879271447i</v>
      </c>
      <c r="K2490" t="str">
        <f t="shared" si="731"/>
        <v>0.00475980043085971-0.00445996640184755i</v>
      </c>
      <c r="L2490" t="str">
        <f t="shared" si="732"/>
        <v>0.00025-0.0439905857568498i</v>
      </c>
      <c r="M2490" t="str">
        <f t="shared" si="733"/>
        <v>0.0025-0.0116445668179896i</v>
      </c>
      <c r="N2490">
        <f t="shared" si="734"/>
        <v>116.23620443710122</v>
      </c>
      <c r="O2490">
        <f t="shared" si="735"/>
        <v>12.270200388380527</v>
      </c>
      <c r="P2490" s="3">
        <f t="shared" si="736"/>
        <v>12.270200388380527</v>
      </c>
      <c r="Q2490" s="3">
        <f t="shared" si="737"/>
        <v>-63.763795562898778</v>
      </c>
      <c r="R2490">
        <f t="shared" si="738"/>
        <v>116.23620443710122</v>
      </c>
      <c r="S2490">
        <f t="shared" si="739"/>
        <v>10.691288092521873</v>
      </c>
      <c r="T2490">
        <f t="shared" si="722"/>
        <v>12.270200388380527</v>
      </c>
    </row>
    <row r="2491" spans="1:20" x14ac:dyDescent="0.25">
      <c r="A2491">
        <f t="shared" si="723"/>
        <v>67430.610565936979</v>
      </c>
      <c r="B2491">
        <f t="shared" si="740"/>
        <v>10731.914987273456</v>
      </c>
      <c r="C2491" t="str">
        <f t="shared" si="724"/>
        <v>1.81191357212172-3.67338494640726i</v>
      </c>
      <c r="D2491" t="str">
        <f t="shared" si="725"/>
        <v>3.47736840927673-1.53429873437108i</v>
      </c>
      <c r="E2491" t="str">
        <f t="shared" si="726"/>
        <v>165.318307438315+9.44106990095009i</v>
      </c>
      <c r="F2491" t="str">
        <f t="shared" si="727"/>
        <v>2.90978797782622-13.9359343838559i</v>
      </c>
      <c r="G2491" t="str">
        <f t="shared" si="728"/>
        <v>0.999958097643065-0.00647306736618477i</v>
      </c>
      <c r="H2491" t="str">
        <f t="shared" si="729"/>
        <v>892.526489186026-379.653180293106i</v>
      </c>
      <c r="I2491" t="str">
        <f t="shared" si="730"/>
        <v>-18.2380950458703-91.6922101975458i</v>
      </c>
      <c r="K2491" t="str">
        <f t="shared" si="731"/>
        <v>0.00474374652736117-0.00445549547192695i</v>
      </c>
      <c r="L2491" t="str">
        <f t="shared" si="732"/>
        <v>0.00025-0.0438240543503185i</v>
      </c>
      <c r="M2491" t="str">
        <f t="shared" si="733"/>
        <v>0.0025-0.0116004849750843i</v>
      </c>
      <c r="N2491">
        <f t="shared" si="734"/>
        <v>116.25502570179393</v>
      </c>
      <c r="O2491">
        <f t="shared" si="735"/>
        <v>12.247088103178863</v>
      </c>
      <c r="P2491" s="3">
        <f t="shared" si="736"/>
        <v>12.247088103178863</v>
      </c>
      <c r="Q2491" s="3">
        <f t="shared" si="737"/>
        <v>-63.744974298206081</v>
      </c>
      <c r="R2491">
        <f t="shared" si="738"/>
        <v>116.25502570179393</v>
      </c>
      <c r="S2491">
        <f t="shared" si="739"/>
        <v>10.731914987273456</v>
      </c>
      <c r="T2491">
        <f t="shared" si="722"/>
        <v>12.247088103178863</v>
      </c>
    </row>
    <row r="2492" spans="1:20" x14ac:dyDescent="0.25">
      <c r="A2492">
        <f t="shared" si="723"/>
        <v>67686.846886087529</v>
      </c>
      <c r="B2492">
        <f t="shared" si="740"/>
        <v>10772.696264225095</v>
      </c>
      <c r="C2492" t="str">
        <f t="shared" si="724"/>
        <v>1.80830383489043-3.66302775666836i</v>
      </c>
      <c r="D2492" t="str">
        <f t="shared" si="725"/>
        <v>3.47736264952479-1.52887947222508i</v>
      </c>
      <c r="E2492" t="str">
        <f t="shared" si="726"/>
        <v>165.347298443246+9.47685294063804i</v>
      </c>
      <c r="F2492" t="str">
        <f t="shared" si="727"/>
        <v>2.90978704942089-13.8833211832223i</v>
      </c>
      <c r="G2492" t="str">
        <f t="shared" si="728"/>
        <v>0.999957778593554-0.00649766294901255i</v>
      </c>
      <c r="H2492" t="str">
        <f t="shared" si="729"/>
        <v>890.630267694066-385.616458894621i</v>
      </c>
      <c r="I2492" t="str">
        <f t="shared" si="730"/>
        <v>-18.7007488529228-91.3135157609305i</v>
      </c>
      <c r="K2492" t="str">
        <f t="shared" si="731"/>
        <v>0.00472772670350162-0.00445097202697148i</v>
      </c>
      <c r="L2492" t="str">
        <f t="shared" si="732"/>
        <v>0.00025-0.043658153367522i</v>
      </c>
      <c r="M2492" t="str">
        <f t="shared" si="733"/>
        <v>0.0025-0.0115565700090499i</v>
      </c>
      <c r="N2492">
        <f t="shared" si="734"/>
        <v>116.2738810943097</v>
      </c>
      <c r="O2492">
        <f t="shared" si="735"/>
        <v>12.223973973159683</v>
      </c>
      <c r="P2492" s="3">
        <f t="shared" si="736"/>
        <v>12.223973973159683</v>
      </c>
      <c r="Q2492" s="3">
        <f t="shared" si="737"/>
        <v>-63.726118905690306</v>
      </c>
      <c r="R2492">
        <f t="shared" si="738"/>
        <v>116.2738810943097</v>
      </c>
      <c r="S2492">
        <f t="shared" si="739"/>
        <v>10.772696264225095</v>
      </c>
      <c r="T2492">
        <f t="shared" si="722"/>
        <v>12.223973973159683</v>
      </c>
    </row>
    <row r="2493" spans="1:20" x14ac:dyDescent="0.25">
      <c r="A2493">
        <f t="shared" si="723"/>
        <v>67944.05690425467</v>
      </c>
      <c r="B2493">
        <f t="shared" si="740"/>
        <v>10813.632510029151</v>
      </c>
      <c r="C2493" t="str">
        <f t="shared" si="724"/>
        <v>1.80470218155583-3.65269743363624i</v>
      </c>
      <c r="D2493" t="str">
        <f t="shared" si="725"/>
        <v>3.47735684593486-1.52348220222511i</v>
      </c>
      <c r="E2493" t="str">
        <f t="shared" si="726"/>
        <v>165.376540546253+9.5127130585871i</v>
      </c>
      <c r="F2493" t="str">
        <f t="shared" si="727"/>
        <v>2.90978611394686-13.8309076987331i</v>
      </c>
      <c r="G2493" t="str">
        <f t="shared" si="728"/>
        <v>0.999957457114865-0.00652235197133244i</v>
      </c>
      <c r="H2493" t="str">
        <f t="shared" si="729"/>
        <v>888.630545847459-391.575856948404i</v>
      </c>
      <c r="I2493" t="str">
        <f t="shared" si="730"/>
        <v>-19.161359361037-90.9276054462296i</v>
      </c>
      <c r="K2493" t="str">
        <f t="shared" si="731"/>
        <v>0.00471174130777147-0.00444639637704356i</v>
      </c>
      <c r="L2493" t="str">
        <f t="shared" si="732"/>
        <v>0.00025-0.0434928804219186i</v>
      </c>
      <c r="M2493" t="str">
        <f t="shared" si="733"/>
        <v>0.0025-0.0115128212881549i</v>
      </c>
      <c r="N2493">
        <f t="shared" si="734"/>
        <v>116.29277179988455</v>
      </c>
      <c r="O2493">
        <f t="shared" si="735"/>
        <v>12.200858104066265</v>
      </c>
      <c r="P2493" s="3">
        <f t="shared" si="736"/>
        <v>12.200858104066265</v>
      </c>
      <c r="Q2493" s="3">
        <f t="shared" si="737"/>
        <v>-63.707228200115452</v>
      </c>
      <c r="R2493">
        <f t="shared" si="738"/>
        <v>116.29277179988455</v>
      </c>
      <c r="S2493">
        <f t="shared" si="739"/>
        <v>10.81363251002915</v>
      </c>
      <c r="T2493">
        <f t="shared" si="722"/>
        <v>12.200858104066265</v>
      </c>
    </row>
    <row r="2494" spans="1:20" x14ac:dyDescent="0.25">
      <c r="A2494">
        <f t="shared" si="723"/>
        <v>68202.244320490834</v>
      </c>
      <c r="B2494">
        <f t="shared" si="740"/>
        <v>10854.724313567262</v>
      </c>
      <c r="C2494" t="str">
        <f t="shared" si="724"/>
        <v>1.80110868557376-3.64239392007466i</v>
      </c>
      <c r="D2494" t="str">
        <f t="shared" si="725"/>
        <v>3.47735099817345-1.51810684671476i</v>
      </c>
      <c r="E2494" t="str">
        <f t="shared" si="726"/>
        <v>165.406035478576+9.54864965773146i</v>
      </c>
      <c r="F2494" t="str">
        <f t="shared" si="727"/>
        <v>2.90978517135033-13.7786931764015i</v>
      </c>
      <c r="G2494" t="str">
        <f t="shared" si="728"/>
        <v>0.999957133188505-0.00654713478794304i</v>
      </c>
      <c r="H2494" t="str">
        <f t="shared" si="729"/>
        <v>886.526885260688-397.528864590171i</v>
      </c>
      <c r="I2494" t="str">
        <f t="shared" si="730"/>
        <v>-19.6197273393288-90.5344864586115i</v>
      </c>
      <c r="K2494" t="str">
        <f t="shared" si="731"/>
        <v>0.00469579068516067-0.00444176883483849i</v>
      </c>
      <c r="L2494" t="str">
        <f t="shared" si="732"/>
        <v>0.00025-0.0433282331360018i</v>
      </c>
      <c r="M2494" t="str">
        <f t="shared" si="733"/>
        <v>0.0025-0.0114692381830593i</v>
      </c>
      <c r="N2494">
        <f t="shared" si="734"/>
        <v>116.31169899775345</v>
      </c>
      <c r="O2494">
        <f t="shared" si="735"/>
        <v>12.177740604000128</v>
      </c>
      <c r="P2494" s="3">
        <f t="shared" si="736"/>
        <v>12.177740604000128</v>
      </c>
      <c r="Q2494" s="3">
        <f t="shared" si="737"/>
        <v>-63.688301002246547</v>
      </c>
      <c r="R2494">
        <f t="shared" si="738"/>
        <v>116.31169899775345</v>
      </c>
      <c r="S2494">
        <f t="shared" si="739"/>
        <v>10.854724313567262</v>
      </c>
      <c r="T2494">
        <f t="shared" si="722"/>
        <v>12.177740604000128</v>
      </c>
    </row>
    <row r="2495" spans="1:20" x14ac:dyDescent="0.25">
      <c r="A2495">
        <f t="shared" si="723"/>
        <v>68461.412848908702</v>
      </c>
      <c r="B2495">
        <f t="shared" si="740"/>
        <v>10895.972265958817</v>
      </c>
      <c r="C2495" t="str">
        <f t="shared" si="724"/>
        <v>1.7975234195582-3.63211715985828i</v>
      </c>
      <c r="D2495" t="str">
        <f t="shared" si="725"/>
        <v>3.47734510590448-1.51275332835273i</v>
      </c>
      <c r="E2495" t="str">
        <f t="shared" si="726"/>
        <v>165.435784980039+9.58466213045852i</v>
      </c>
      <c r="F2495" t="str">
        <f t="shared" si="727"/>
        <v>2.90978422157708-13.7266768651032i</v>
      </c>
      <c r="G2495" t="str">
        <f t="shared" si="728"/>
        <v>0.999956806795839-0.00657201175498814i</v>
      </c>
      <c r="H2495" t="str">
        <f t="shared" si="729"/>
        <v>884.318925456771-403.472941358293i</v>
      </c>
      <c r="I2495" t="str">
        <f t="shared" si="730"/>
        <v>-20.0756525688788-90.1341724811045i</v>
      </c>
      <c r="K2495" t="str">
        <f t="shared" si="731"/>
        <v>0.00467987517713568-0.00443708971563784i</v>
      </c>
      <c r="L2495" t="str">
        <f t="shared" si="732"/>
        <v>0.00025-0.0431642091412651i</v>
      </c>
      <c r="M2495" t="str">
        <f t="shared" si="733"/>
        <v>0.0025-0.0114258200668054i</v>
      </c>
      <c r="N2495">
        <f t="shared" si="734"/>
        <v>116.33066386099097</v>
      </c>
      <c r="O2495">
        <f t="shared" si="735"/>
        <v>12.154621583413716</v>
      </c>
      <c r="P2495" s="3">
        <f t="shared" si="736"/>
        <v>12.154621583413716</v>
      </c>
      <c r="Q2495" s="3">
        <f t="shared" si="737"/>
        <v>-63.669336139009033</v>
      </c>
      <c r="R2495">
        <f t="shared" si="738"/>
        <v>116.33066386099097</v>
      </c>
      <c r="S2495">
        <f t="shared" si="739"/>
        <v>10.895972265958816</v>
      </c>
      <c r="T2495">
        <f t="shared" si="722"/>
        <v>12.154621583413716</v>
      </c>
    </row>
    <row r="2496" spans="1:20" x14ac:dyDescent="0.25">
      <c r="A2496">
        <f t="shared" si="723"/>
        <v>68721.566217734566</v>
      </c>
      <c r="B2496">
        <f t="shared" si="740"/>
        <v>10937.376960569462</v>
      </c>
      <c r="C2496" t="str">
        <f t="shared" si="724"/>
        <v>1.79394645527686-3.62186709796014i</v>
      </c>
      <c r="D2496" t="str">
        <f t="shared" si="725"/>
        <v>3.4773391687894-1.50742157011165i</v>
      </c>
      <c r="E2496" t="str">
        <f t="shared" si="726"/>
        <v>165.465790799075+9.62074985850499i</v>
      </c>
      <c r="F2496" t="str">
        <f t="shared" si="727"/>
        <v>2.90978326457247-13.6748580165648i</v>
      </c>
      <c r="G2496" t="str">
        <f t="shared" si="728"/>
        <v>0.999956477918092-0.00659698322996168i</v>
      </c>
      <c r="H2496" t="str">
        <f t="shared" si="729"/>
        <v>882.006385714588-409.405519095847i</v>
      </c>
      <c r="I2496" t="str">
        <f t="shared" si="730"/>
        <v>-20.5289340958896-89.7266837652704i</v>
      </c>
      <c r="K2496" t="str">
        <f t="shared" si="731"/>
        <v>0.00466399512161719-0.00443235933726272i</v>
      </c>
      <c r="L2496" t="str">
        <f t="shared" si="732"/>
        <v>0.00025-0.043000806078168i</v>
      </c>
      <c r="M2496" t="str">
        <f t="shared" si="733"/>
        <v>0.0025-0.0113825663148092i</v>
      </c>
      <c r="N2496">
        <f t="shared" si="734"/>
        <v>116.34966755635588</v>
      </c>
      <c r="O2496">
        <f t="shared" si="735"/>
        <v>12.131501155103388</v>
      </c>
      <c r="P2496" s="3">
        <f t="shared" si="736"/>
        <v>12.131501155103388</v>
      </c>
      <c r="Q2496" s="3">
        <f t="shared" si="737"/>
        <v>-63.65033244364411</v>
      </c>
      <c r="R2496">
        <f t="shared" si="738"/>
        <v>116.34966755635588</v>
      </c>
      <c r="S2496">
        <f t="shared" si="739"/>
        <v>10.937376960569461</v>
      </c>
      <c r="T2496">
        <f t="shared" si="722"/>
        <v>12.131501155103388</v>
      </c>
    </row>
    <row r="2497" spans="1:20" x14ac:dyDescent="0.25">
      <c r="A2497">
        <f t="shared" si="723"/>
        <v>68982.708169361955</v>
      </c>
      <c r="B2497">
        <f t="shared" si="740"/>
        <v>10978.938993019627</v>
      </c>
      <c r="C2497" t="str">
        <f t="shared" si="724"/>
        <v>1.7903778636464-3.61164368043927i</v>
      </c>
      <c r="D2497" t="str">
        <f t="shared" si="725"/>
        <v>3.47733318648701-1.50211149527704i</v>
      </c>
      <c r="E2497" t="str">
        <f t="shared" si="726"/>
        <v>165.496054692752+9.65691221285001i</v>
      </c>
      <c r="F2497" t="str">
        <f t="shared" si="727"/>
        <v>2.90978230028143-13.6232358853539i</v>
      </c>
      <c r="G2497" t="str">
        <f t="shared" si="728"/>
        <v>0.999956146536343-0.00662204957171293i</v>
      </c>
      <c r="H2497" t="str">
        <f t="shared" si="729"/>
        <v>879.589066792055-415.324004968669i</v>
      </c>
      <c r="I2497" t="str">
        <f t="shared" si="730"/>
        <v>-20.9793704915466-89.3120472104189i</v>
      </c>
      <c r="K2497" t="str">
        <f t="shared" si="731"/>
        <v>0.00464815085295843-0.00442757802002708i</v>
      </c>
      <c r="L2497" t="str">
        <f t="shared" si="732"/>
        <v>0.00025-0.0428380215961028i</v>
      </c>
      <c r="M2497" t="str">
        <f t="shared" si="733"/>
        <v>0.0025-0.0113394763048507i</v>
      </c>
      <c r="N2497">
        <f t="shared" si="734"/>
        <v>116.36871124412889</v>
      </c>
      <c r="O2497">
        <f t="shared" si="735"/>
        <v>12.108379434202021</v>
      </c>
      <c r="P2497" s="3">
        <f t="shared" si="736"/>
        <v>12.108379434202021</v>
      </c>
      <c r="Q2497" s="3">
        <f t="shared" si="737"/>
        <v>-63.631288755871104</v>
      </c>
      <c r="R2497">
        <f t="shared" si="738"/>
        <v>116.36871124412889</v>
      </c>
      <c r="S2497">
        <f t="shared" si="739"/>
        <v>10.978938993019627</v>
      </c>
      <c r="T2497">
        <f t="shared" si="722"/>
        <v>12.108379434202021</v>
      </c>
    </row>
    <row r="2498" spans="1:20" x14ac:dyDescent="0.25">
      <c r="A2498">
        <f t="shared" si="723"/>
        <v>69244.842460405533</v>
      </c>
      <c r="B2498">
        <f t="shared" si="740"/>
        <v>11020.658961193101</v>
      </c>
      <c r="C2498" t="str">
        <f t="shared" si="724"/>
        <v>1.7868177147285-3.60144685442833i</v>
      </c>
      <c r="D2498" t="str">
        <f t="shared" si="725"/>
        <v>3.47732715865355-1.49682302744614i</v>
      </c>
      <c r="E2498" t="str">
        <f t="shared" si="726"/>
        <v>165.526578426803+9.69314855360867i</v>
      </c>
      <c r="F2498" t="str">
        <f t="shared" si="727"/>
        <v>2.9097813286485-13.5718097288676i</v>
      </c>
      <c r="G2498" t="str">
        <f t="shared" si="728"/>
        <v>0.999955812631531-0.00664721114045156i</v>
      </c>
      <c r="H2498" t="str">
        <f t="shared" si="729"/>
        <v>877.066852517217-421.225784593468i</v>
      </c>
      <c r="I2498" t="str">
        <f t="shared" si="730"/>
        <v>-21.426760117984-88.8902964308397i</v>
      </c>
      <c r="K2498" t="str">
        <f t="shared" si="731"/>
        <v>0.00463234270192466-0.00442274608669065i</v>
      </c>
      <c r="L2498" t="str">
        <f t="shared" si="732"/>
        <v>0.00025-0.0426758533533601i</v>
      </c>
      <c r="M2498" t="str">
        <f t="shared" si="733"/>
        <v>0.0025-0.0112965494170659i</v>
      </c>
      <c r="N2498">
        <f t="shared" si="734"/>
        <v>116.38779607795942</v>
      </c>
      <c r="O2498">
        <f t="shared" si="735"/>
        <v>12.085256538172144</v>
      </c>
      <c r="P2498" s="3">
        <f t="shared" si="736"/>
        <v>12.085256538172144</v>
      </c>
      <c r="Q2498" s="3">
        <f t="shared" si="737"/>
        <v>-63.612203922040578</v>
      </c>
      <c r="R2498">
        <f t="shared" si="738"/>
        <v>116.38779607795942</v>
      </c>
      <c r="S2498">
        <f t="shared" si="739"/>
        <v>11.020658961193101</v>
      </c>
      <c r="T2498">
        <f t="shared" si="722"/>
        <v>12.085256538172144</v>
      </c>
    </row>
    <row r="2499" spans="1:20" x14ac:dyDescent="0.25">
      <c r="A2499">
        <f t="shared" si="723"/>
        <v>69507.972861755086</v>
      </c>
      <c r="B2499">
        <f t="shared" si="740"/>
        <v>11062.537465245636</v>
      </c>
      <c r="C2499" t="str">
        <f t="shared" si="724"/>
        <v>1.78326607772541-3.59127656812077i</v>
      </c>
      <c r="D2499" t="str">
        <f t="shared" si="725"/>
        <v>3.47732108494266-1.49155609052683i</v>
      </c>
      <c r="E2499" t="str">
        <f t="shared" si="726"/>
        <v>165.557363775642+9.72945822992396i</v>
      </c>
      <c r="F2499" t="str">
        <f t="shared" si="727"/>
        <v>2.90978034961781-13.5205788073223i</v>
      </c>
      <c r="G2499" t="str">
        <f t="shared" si="728"/>
        <v>0.999955476184445-0.00667246829775282i</v>
      </c>
      <c r="H2499" t="str">
        <f t="shared" si="729"/>
        <v>874.439711239848-427.108225269717i</v>
      </c>
      <c r="I2499" t="str">
        <f t="shared" si="730"/>
        <v>-21.8709013997559-88.4614718106202i</v>
      </c>
      <c r="K2499" t="str">
        <f t="shared" si="731"/>
        <v>0.00461657099567261-0.00441786386241171i</v>
      </c>
      <c r="L2499" t="str">
        <f t="shared" si="732"/>
        <v>0.00025-0.0425142990170951i</v>
      </c>
      <c r="M2499" t="str">
        <f t="shared" si="733"/>
        <v>0.0025-0.0112537850339369i</v>
      </c>
      <c r="N2499">
        <f t="shared" si="734"/>
        <v>116.40692320470737</v>
      </c>
      <c r="O2499">
        <f t="shared" si="735"/>
        <v>12.062132586797317</v>
      </c>
      <c r="P2499" s="3">
        <f t="shared" si="736"/>
        <v>12.062132586797317</v>
      </c>
      <c r="Q2499" s="3">
        <f t="shared" si="737"/>
        <v>-63.593076795292625</v>
      </c>
      <c r="R2499">
        <f t="shared" si="738"/>
        <v>116.40692320470737</v>
      </c>
      <c r="S2499">
        <f t="shared" si="739"/>
        <v>11.062537465245637</v>
      </c>
      <c r="T2499">
        <f t="shared" si="722"/>
        <v>12.062132586797317</v>
      </c>
    </row>
    <row r="2500" spans="1:20" x14ac:dyDescent="0.25">
      <c r="A2500">
        <f t="shared" si="723"/>
        <v>69772.103158629747</v>
      </c>
      <c r="B2500">
        <f t="shared" si="740"/>
        <v>11104.575107613569</v>
      </c>
      <c r="C2500" t="str">
        <f t="shared" si="724"/>
        <v>1.77972302097606-3.58113277075867i</v>
      </c>
      <c r="D2500" t="str">
        <f t="shared" si="725"/>
        <v>3.47731496500532-1.48631060873657i</v>
      </c>
      <c r="E2500" t="str">
        <f t="shared" si="726"/>
        <v>165.588412522397+9.76584057985756i</v>
      </c>
      <c r="F2500" t="str">
        <f t="shared" si="727"/>
        <v>2.909779363133-13.4695423837428i</v>
      </c>
      <c r="G2500" t="str">
        <f t="shared" si="728"/>
        <v>0.999955137175733-0.00669782140656259i</v>
      </c>
      <c r="H2500" t="str">
        <f t="shared" si="729"/>
        <v>871.707697136232-432.968679308054i</v>
      </c>
      <c r="I2500" t="str">
        <f t="shared" si="730"/>
        <v>-22.3115931001257-88.0256205455929i</v>
      </c>
      <c r="K2500" t="str">
        <f t="shared" si="731"/>
        <v>0.00460083605773135-0.00441293167469994i</v>
      </c>
      <c r="L2500" t="str">
        <f t="shared" si="732"/>
        <v>0.00025-0.0423533562632946i</v>
      </c>
      <c r="M2500" t="str">
        <f t="shared" si="733"/>
        <v>0.0025-0.0112111825402838i</v>
      </c>
      <c r="N2500">
        <f t="shared" si="734"/>
        <v>116.42609376428646</v>
      </c>
      <c r="O2500">
        <f t="shared" si="735"/>
        <v>12.039007702175033</v>
      </c>
      <c r="P2500" s="3">
        <f t="shared" si="736"/>
        <v>12.039007702175033</v>
      </c>
      <c r="Q2500" s="3">
        <f t="shared" si="737"/>
        <v>-63.57390623571353</v>
      </c>
      <c r="R2500">
        <f t="shared" si="738"/>
        <v>116.42609376428646</v>
      </c>
      <c r="S2500">
        <f t="shared" si="739"/>
        <v>11.10457510761357</v>
      </c>
      <c r="T2500">
        <f t="shared" si="722"/>
        <v>12.039007702175033</v>
      </c>
    </row>
    <row r="2501" spans="1:20" x14ac:dyDescent="0.25">
      <c r="A2501">
        <f t="shared" si="723"/>
        <v>70037.237150632543</v>
      </c>
      <c r="B2501">
        <f t="shared" si="740"/>
        <v>11146.772493022501</v>
      </c>
      <c r="C2501" t="str">
        <f t="shared" si="724"/>
        <v>1.77618861195233-3.57101541261991i</v>
      </c>
      <c r="D2501" t="str">
        <f t="shared" si="725"/>
        <v>3.47730879848988-1.48108650660125i</v>
      </c>
      <c r="E2501" t="str">
        <f t="shared" si="726"/>
        <v>165.61972645893+9.80229493027914i</v>
      </c>
      <c r="F2501" t="str">
        <f t="shared" si="727"/>
        <v>2.90977836913732-13.418699723952i</v>
      </c>
      <c r="G2501" t="str">
        <f t="shared" si="728"/>
        <v>0.999954795585891-0.00672327083120269i</v>
      </c>
      <c r="H2501" t="str">
        <f t="shared" si="729"/>
        <v>868.870951360317-438.804487447872i</v>
      </c>
      <c r="I2501" t="str">
        <f t="shared" si="730"/>
        <v>-22.7486346015054-87.5827966720384i</v>
      </c>
      <c r="K2501" t="str">
        <f t="shared" si="731"/>
        <v>0.0045851382079835-0.00440794985336877i</v>
      </c>
      <c r="L2501" t="str">
        <f t="shared" si="732"/>
        <v>0.00025-0.0421930227767428i</v>
      </c>
      <c r="M2501" t="str">
        <f t="shared" si="733"/>
        <v>0.0025-0.0111687413232555i</v>
      </c>
      <c r="N2501">
        <f t="shared" si="734"/>
        <v>116.44530888951232</v>
      </c>
      <c r="O2501">
        <f t="shared" si="735"/>
        <v>12.015882008708143</v>
      </c>
      <c r="P2501" s="3">
        <f t="shared" si="736"/>
        <v>12.015882008708143</v>
      </c>
      <c r="Q2501" s="3">
        <f t="shared" si="737"/>
        <v>-63.554691110487674</v>
      </c>
      <c r="R2501">
        <f t="shared" si="738"/>
        <v>116.44530888951232</v>
      </c>
      <c r="S2501">
        <f t="shared" si="739"/>
        <v>11.146772493022501</v>
      </c>
      <c r="T2501">
        <f t="shared" si="722"/>
        <v>12.015882008708143</v>
      </c>
    </row>
    <row r="2502" spans="1:20" x14ac:dyDescent="0.25">
      <c r="A2502">
        <f t="shared" si="723"/>
        <v>70303.37865180496</v>
      </c>
      <c r="B2502">
        <f t="shared" si="740"/>
        <v>11189.130228495987</v>
      </c>
      <c r="C2502" t="str">
        <f t="shared" si="724"/>
        <v>1.7726629172551-3.56092444500583i</v>
      </c>
      <c r="D2502" t="str">
        <f t="shared" si="725"/>
        <v>3.47730258504198-1.47588370895415i</v>
      </c>
      <c r="E2502" t="str">
        <f t="shared" si="726"/>
        <v>165.651307385865+9.83882059675435i</v>
      </c>
      <c r="F2502" t="str">
        <f t="shared" si="727"/>
        <v>2.90977736757362-13.3680500965598i</v>
      </c>
      <c r="G2502" t="str">
        <f t="shared" si="728"/>
        <v>0.999954451395271-0.00674881693737597i</v>
      </c>
      <c r="H2502" t="str">
        <f t="shared" si="729"/>
        <v>865.929703034938-444.612982355884i</v>
      </c>
      <c r="I2502" t="str">
        <f t="shared" si="730"/>
        <v>-23.1818261892994-87.1330610817917i</v>
      </c>
      <c r="K2502" t="str">
        <f t="shared" si="731"/>
        <v>0.00456947776264706-0.00440291873048794i</v>
      </c>
      <c r="L2502" t="str">
        <f t="shared" si="732"/>
        <v>0.00025-0.0420332962509892i</v>
      </c>
      <c r="M2502" t="str">
        <f t="shared" si="733"/>
        <v>0.0025-0.0111264607723207i</v>
      </c>
      <c r="N2502">
        <f t="shared" si="734"/>
        <v>116.46456970594343</v>
      </c>
      <c r="O2502">
        <f t="shared" si="735"/>
        <v>11.992755633096682</v>
      </c>
      <c r="P2502" s="3">
        <f t="shared" si="736"/>
        <v>11.992755633096682</v>
      </c>
      <c r="Q2502" s="3">
        <f t="shared" si="737"/>
        <v>-63.535430294056567</v>
      </c>
      <c r="R2502">
        <f t="shared" si="738"/>
        <v>116.46456970594343</v>
      </c>
      <c r="S2502">
        <f t="shared" si="739"/>
        <v>11.189130228495987</v>
      </c>
      <c r="T2502">
        <f t="shared" si="722"/>
        <v>11.992755633096682</v>
      </c>
    </row>
    <row r="2503" spans="1:20" x14ac:dyDescent="0.25">
      <c r="A2503">
        <f t="shared" si="723"/>
        <v>70570.531490681824</v>
      </c>
      <c r="B2503">
        <f t="shared" si="740"/>
        <v>11231.648923364273</v>
      </c>
      <c r="C2503" t="str">
        <f t="shared" si="724"/>
        <v>1.76914600261099-3.55085982022859i</v>
      </c>
      <c r="D2503" t="str">
        <f t="shared" si="725"/>
        <v>3.47729632430463-1.47070214093483i</v>
      </c>
      <c r="E2503" t="str">
        <f t="shared" si="726"/>
        <v>165.683157112607+9.87541688343308i</v>
      </c>
      <c r="F2503" t="str">
        <f t="shared" si="727"/>
        <v>2.90977635838429-13.3175927729534i</v>
      </c>
      <c r="G2503" t="str">
        <f t="shared" si="728"/>
        <v>0.99995410458407-0.00677446009217152i</v>
      </c>
      <c r="H2503" t="str">
        <f t="shared" si="729"/>
        <v>862.884270077097-450.391492197065i</v>
      </c>
      <c r="I2503" t="str">
        <f t="shared" si="730"/>
        <v>-23.6109693384054-86.6764815234522i</v>
      </c>
      <c r="K2503" t="str">
        <f t="shared" si="731"/>
        <v>0.00455385503425831-0.0043978386403359i</v>
      </c>
      <c r="L2503" t="str">
        <f t="shared" si="732"/>
        <v>0.00025-0.0418741743883136i</v>
      </c>
      <c r="M2503" t="str">
        <f t="shared" si="733"/>
        <v>0.0025-0.0110843402792595i</v>
      </c>
      <c r="N2503">
        <f t="shared" si="734"/>
        <v>116.48387733173143</v>
      </c>
      <c r="O2503">
        <f t="shared" si="735"/>
        <v>11.969628704329418</v>
      </c>
      <c r="P2503" s="3">
        <f t="shared" si="736"/>
        <v>11.969628704329418</v>
      </c>
      <c r="Q2503" s="3">
        <f t="shared" si="737"/>
        <v>-63.516122668268572</v>
      </c>
      <c r="R2503">
        <f t="shared" si="738"/>
        <v>116.48387733173143</v>
      </c>
      <c r="S2503">
        <f t="shared" si="739"/>
        <v>11.231648923364274</v>
      </c>
      <c r="T2503">
        <f t="shared" si="722"/>
        <v>11.969628704329418</v>
      </c>
    </row>
    <row r="2504" spans="1:20" x14ac:dyDescent="0.25">
      <c r="A2504">
        <f t="shared" si="723"/>
        <v>70838.699510346414</v>
      </c>
      <c r="B2504">
        <f t="shared" si="740"/>
        <v>11274.329189273058</v>
      </c>
      <c r="C2504" t="str">
        <f t="shared" si="724"/>
        <v>1.76563793286896-3.54082149159867i</v>
      </c>
      <c r="D2504" t="str">
        <f t="shared" si="725"/>
        <v>3.47729001591807-1.46554172798803i</v>
      </c>
      <c r="E2504" t="str">
        <f t="shared" si="726"/>
        <v>165.715277457373+9.9120830829346i</v>
      </c>
      <c r="F2504" t="str">
        <f t="shared" si="727"/>
        <v>2.90977534151122-13.2673270272859i</v>
      </c>
      <c r="G2504" t="str">
        <f t="shared" si="728"/>
        <v>0.999953755132341-0.00680020066406999i</v>
      </c>
      <c r="H2504" t="str">
        <f t="shared" si="729"/>
        <v>859.735059851878-456.137344269073i</v>
      </c>
      <c r="I2504" t="str">
        <f t="shared" si="730"/>
        <v>-24.0358670015912-86.2131325894266i</v>
      </c>
      <c r="K2504" t="str">
        <f t="shared" si="731"/>
        <v>0.00453827033165526-0.00439270991935186i</v>
      </c>
      <c r="L2504" t="str">
        <f t="shared" si="732"/>
        <v>0.00025-0.0417156548996948i</v>
      </c>
      <c r="M2504" t="str">
        <f t="shared" si="733"/>
        <v>0.0025-0.0110423792381545i</v>
      </c>
      <c r="N2504">
        <f t="shared" si="734"/>
        <v>116.50323287746747</v>
      </c>
      <c r="O2504">
        <f t="shared" si="735"/>
        <v>11.946501353675245</v>
      </c>
      <c r="P2504" s="3">
        <f t="shared" si="736"/>
        <v>11.946501353675245</v>
      </c>
      <c r="Q2504" s="3">
        <f t="shared" si="737"/>
        <v>-63.496767122532539</v>
      </c>
      <c r="R2504">
        <f t="shared" si="738"/>
        <v>116.50323287746747</v>
      </c>
      <c r="S2504">
        <f t="shared" si="739"/>
        <v>11.274329189273057</v>
      </c>
      <c r="T2504">
        <f t="shared" si="722"/>
        <v>11.946501353675245</v>
      </c>
    </row>
    <row r="2505" spans="1:20" x14ac:dyDescent="0.25">
      <c r="A2505">
        <f t="shared" si="723"/>
        <v>71107.88656848573</v>
      </c>
      <c r="B2505">
        <f t="shared" si="740"/>
        <v>11317.171640192295</v>
      </c>
      <c r="C2505" t="str">
        <f t="shared" si="724"/>
        <v>1.7621387719969-3.53080941341233i</v>
      </c>
      <c r="D2505" t="str">
        <f t="shared" si="725"/>
        <v>3.47728365951983-1.46040239586267i</v>
      </c>
      <c r="E2505" t="str">
        <f t="shared" si="726"/>
        <v>165.747670247206+9.94881847623236i</v>
      </c>
      <c r="F2505" t="str">
        <f t="shared" si="727"/>
        <v>2.90977431689597-13.2172521364665i</v>
      </c>
      <c r="G2505" t="str">
        <f t="shared" si="728"/>
        <v>0.999953403019979-0.00682603902294873i</v>
      </c>
      <c r="H2505" t="str">
        <f t="shared" si="729"/>
        <v>856.482569650328-461.847868690541i</v>
      </c>
      <c r="I2505" t="str">
        <f t="shared" si="730"/>
        <v>-24.4563238989363-85.7430956886293i</v>
      </c>
      <c r="K2505" t="str">
        <f t="shared" si="731"/>
        <v>0.00452272395996164-0.00438753290608823i</v>
      </c>
      <c r="L2505" t="str">
        <f t="shared" si="732"/>
        <v>0.00025-0.0415577355047765i</v>
      </c>
      <c r="M2505" t="str">
        <f t="shared" si="733"/>
        <v>0.0025-0.011000577045382i</v>
      </c>
      <c r="N2505">
        <f t="shared" si="734"/>
        <v>116.52263744602743</v>
      </c>
      <c r="O2505">
        <f t="shared" si="735"/>
        <v>11.923373714674078</v>
      </c>
      <c r="P2505" s="3">
        <f t="shared" si="736"/>
        <v>11.923373714674078</v>
      </c>
      <c r="Q2505" s="3">
        <f t="shared" si="737"/>
        <v>-63.477362553972561</v>
      </c>
      <c r="R2505">
        <f t="shared" si="738"/>
        <v>116.52263744602743</v>
      </c>
      <c r="S2505">
        <f t="shared" si="739"/>
        <v>11.317171640192296</v>
      </c>
      <c r="T2505">
        <f t="shared" si="722"/>
        <v>11.923373714674078</v>
      </c>
    </row>
    <row r="2506" spans="1:20" x14ac:dyDescent="0.25">
      <c r="A2506">
        <f t="shared" si="723"/>
        <v>71378.096537445977</v>
      </c>
      <c r="B2506">
        <f t="shared" si="740"/>
        <v>11360.176892425026</v>
      </c>
      <c r="C2506" t="str">
        <f t="shared" si="724"/>
        <v>1.75864858307888-3.52082354093914i</v>
      </c>
      <c r="D2506" t="str">
        <f t="shared" si="725"/>
        <v>3.47727725474468-1.4552840706107i</v>
      </c>
      <c r="E2506" t="str">
        <f t="shared" si="726"/>
        <v>165.780337318014+9.98562233253703i</v>
      </c>
      <c r="F2506" t="str">
        <f t="shared" si="727"/>
        <v>2.90977328447958-13.16736738015i</v>
      </c>
      <c r="G2506" t="str">
        <f t="shared" si="728"/>
        <v>0.999953048226729-0.00685197554008712i</v>
      </c>
      <c r="H2506" t="str">
        <f t="shared" si="729"/>
        <v>853.127386986751-467.520402133526i</v>
      </c>
      <c r="I2506" t="str">
        <f t="shared" si="730"/>
        <v>-24.8721468075266-85.2664590046481i</v>
      </c>
      <c r="K2506" t="str">
        <f t="shared" si="731"/>
        <v>0.00450721622057186-0.00438230794116233i</v>
      </c>
      <c r="L2506" t="str">
        <f t="shared" si="732"/>
        <v>0.00025-0.0414004139318356i</v>
      </c>
      <c r="M2506" t="str">
        <f t="shared" si="733"/>
        <v>0.0025-0.0109589330996035i</v>
      </c>
      <c r="N2506">
        <f t="shared" si="734"/>
        <v>116.54209213242396</v>
      </c>
      <c r="O2506">
        <f t="shared" si="735"/>
        <v>11.900245923128224</v>
      </c>
      <c r="P2506" s="3">
        <f t="shared" si="736"/>
        <v>11.900245923128224</v>
      </c>
      <c r="Q2506" s="3">
        <f t="shared" si="737"/>
        <v>-63.457907867576033</v>
      </c>
      <c r="R2506">
        <f t="shared" si="738"/>
        <v>116.54209213242396</v>
      </c>
      <c r="S2506">
        <f t="shared" si="739"/>
        <v>11.360176892425027</v>
      </c>
      <c r="T2506">
        <f t="shared" si="722"/>
        <v>11.900245923128224</v>
      </c>
    </row>
    <row r="2507" spans="1:20" x14ac:dyDescent="0.25">
      <c r="A2507">
        <f t="shared" si="723"/>
        <v>71649.333304288273</v>
      </c>
      <c r="B2507">
        <f t="shared" si="740"/>
        <v>11403.345564616242</v>
      </c>
      <c r="C2507" t="str">
        <f t="shared" si="724"/>
        <v>1.75516742831189-3.5108638304092i</v>
      </c>
      <c r="D2507" t="str">
        <f t="shared" si="725"/>
        <v>3.47727080122462-1.45018667858608i</v>
      </c>
      <c r="E2507" t="str">
        <f t="shared" si="726"/>
        <v>165.813280514571+10.0224939091798i</v>
      </c>
      <c r="F2507" t="str">
        <f t="shared" si="727"/>
        <v>2.90977224420266-13.1176720407261i</v>
      </c>
      <c r="G2507" t="str">
        <f t="shared" si="728"/>
        <v>0.999952690732182-0.00687801058817184i</v>
      </c>
      <c r="H2507" t="str">
        <f t="shared" si="729"/>
        <v>849.670189712128-473.152291589769i</v>
      </c>
      <c r="I2507" t="str">
        <f t="shared" si="730"/>
        <v>-25.2831448505411-84.7833174393085i</v>
      </c>
      <c r="K2507" t="str">
        <f t="shared" si="731"/>
        <v>0.00449174741113639-0.00437703536720881i</v>
      </c>
      <c r="L2507" t="str">
        <f t="shared" si="732"/>
        <v>0.00025-0.0412436879177481i</v>
      </c>
      <c r="M2507" t="str">
        <f t="shared" si="733"/>
        <v>0.0025-0.0109174468017569i</v>
      </c>
      <c r="N2507">
        <f t="shared" si="734"/>
        <v>116.56159802365265</v>
      </c>
      <c r="O2507">
        <f t="shared" si="735"/>
        <v>11.877118117092287</v>
      </c>
      <c r="P2507" s="3">
        <f t="shared" si="736"/>
        <v>11.877118117092287</v>
      </c>
      <c r="Q2507" s="3">
        <f t="shared" si="737"/>
        <v>-63.43840197634735</v>
      </c>
      <c r="R2507">
        <f t="shared" si="738"/>
        <v>116.56159802365265</v>
      </c>
      <c r="S2507">
        <f t="shared" si="739"/>
        <v>11.403345564616242</v>
      </c>
      <c r="T2507">
        <f t="shared" si="722"/>
        <v>11.877118117092287</v>
      </c>
    </row>
    <row r="2508" spans="1:20" x14ac:dyDescent="0.25">
      <c r="A2508">
        <f t="shared" si="723"/>
        <v>71921.600770844569</v>
      </c>
      <c r="B2508">
        <f t="shared" si="740"/>
        <v>11446.678277761785</v>
      </c>
      <c r="C2508" t="str">
        <f t="shared" si="724"/>
        <v>1.75169536900339-3.50093023900099i</v>
      </c>
      <c r="D2508" t="str">
        <f t="shared" si="725"/>
        <v>3.47726429858884-1.44511014644369i</v>
      </c>
      <c r="E2508" t="str">
        <f t="shared" si="726"/>
        <v>165.846501690562+10.059432451492i</v>
      </c>
      <c r="F2508" t="str">
        <f t="shared" si="727"/>
        <v>2.90977119600536-13.0681654033095i</v>
      </c>
      <c r="G2508" t="str">
        <f t="shared" si="728"/>
        <v>0.999952330515773-0.00690414454130218i</v>
      </c>
      <c r="H2508" t="str">
        <f t="shared" si="729"/>
        <v>846.11174594034-478.740898160365i</v>
      </c>
      <c r="I2508" t="str">
        <f t="shared" si="730"/>
        <v>-25.6891297848985-84.2937725415645i</v>
      </c>
      <c r="K2508" t="str">
        <f t="shared" si="731"/>
        <v>0.0044763178255482-0.00437171552883133i</v>
      </c>
      <c r="L2508" t="str">
        <f t="shared" si="732"/>
        <v>0.00025-0.0410875552079579i</v>
      </c>
      <c r="M2508" t="str">
        <f t="shared" si="733"/>
        <v>0.0025-0.0108761175550477i</v>
      </c>
      <c r="N2508">
        <f t="shared" si="734"/>
        <v>116.58115619854345</v>
      </c>
      <c r="O2508">
        <f t="shared" si="735"/>
        <v>11.85399043686472</v>
      </c>
      <c r="P2508" s="3">
        <f t="shared" si="736"/>
        <v>11.85399043686472</v>
      </c>
      <c r="Q2508" s="3">
        <f t="shared" si="737"/>
        <v>-63.418843801456553</v>
      </c>
      <c r="R2508">
        <f t="shared" si="738"/>
        <v>116.58115619854345</v>
      </c>
      <c r="S2508">
        <f t="shared" si="739"/>
        <v>11.446678277761784</v>
      </c>
      <c r="T2508">
        <f t="shared" si="722"/>
        <v>11.85399043686472</v>
      </c>
    </row>
    <row r="2509" spans="1:20" x14ac:dyDescent="0.25">
      <c r="A2509">
        <f t="shared" si="723"/>
        <v>72194.90285377379</v>
      </c>
      <c r="B2509">
        <f t="shared" si="740"/>
        <v>11490.175655217279</v>
      </c>
      <c r="C2509" t="str">
        <f t="shared" si="724"/>
        <v>1.74823246556865-3.49102272482862i</v>
      </c>
      <c r="D2509" t="str">
        <f t="shared" si="725"/>
        <v>3.47725774646374-1.44005440113831i</v>
      </c>
      <c r="E2509" t="str">
        <f t="shared" si="726"/>
        <v>165.880002708592+10.0964371926865i</v>
      </c>
      <c r="F2509" t="str">
        <f t="shared" si="727"/>
        <v>2.90977013982738-13.0188467557293i</v>
      </c>
      <c r="G2509" t="str">
        <f t="shared" si="728"/>
        <v>0.99995196755678-0.00693037777499536i</v>
      </c>
      <c r="H2509" t="str">
        <f t="shared" si="729"/>
        <v>842.452913785175-484.283600858014i</v>
      </c>
      <c r="I2509" t="str">
        <f t="shared" si="730"/>
        <v>-26.0899162865883-83.7979324217446i</v>
      </c>
      <c r="K2509" t="str">
        <f t="shared" si="731"/>
        <v>0.00446092775392969-0.00436634877255468i</v>
      </c>
      <c r="L2509" t="str">
        <f t="shared" si="732"/>
        <v>0.00025-0.0409320135564435i</v>
      </c>
      <c r="M2509" t="str">
        <f t="shared" si="733"/>
        <v>0.0025-0.0108349447649409i</v>
      </c>
      <c r="N2509">
        <f t="shared" si="734"/>
        <v>116.60076772761224</v>
      </c>
      <c r="O2509">
        <f t="shared" si="735"/>
        <v>11.830863024977692</v>
      </c>
      <c r="P2509" s="3">
        <f t="shared" si="736"/>
        <v>11.830863024977692</v>
      </c>
      <c r="Q2509" s="3">
        <f t="shared" si="737"/>
        <v>-63.399232272387771</v>
      </c>
      <c r="R2509">
        <f t="shared" si="738"/>
        <v>116.60076772761224</v>
      </c>
      <c r="S2509">
        <f t="shared" si="739"/>
        <v>11.490175655217278</v>
      </c>
      <c r="T2509">
        <f t="shared" si="722"/>
        <v>11.830863024977692</v>
      </c>
    </row>
    <row r="2510" spans="1:20" x14ac:dyDescent="0.25">
      <c r="A2510">
        <f t="shared" si="723"/>
        <v>72469.243484618128</v>
      </c>
      <c r="B2510">
        <f t="shared" si="740"/>
        <v>11533.838322707104</v>
      </c>
      <c r="C2510" t="str">
        <f t="shared" si="724"/>
        <v>1.74477877752812-3.48114124692935i</v>
      </c>
      <c r="D2510" t="str">
        <f t="shared" si="725"/>
        <v>3.47725114447284-1.43501936992351i</v>
      </c>
      <c r="E2510" t="str">
        <f t="shared" si="726"/>
        <v>165.913785440212+10.1335073537338i</v>
      </c>
      <c r="F2510" t="str">
        <f t="shared" si="727"/>
        <v>2.90976907560799-12.969715388519i</v>
      </c>
      <c r="G2510" t="str">
        <f t="shared" si="728"/>
        <v>0.999951601834325-0.0069567106661919i</v>
      </c>
      <c r="H2510" t="str">
        <f t="shared" si="729"/>
        <v>838.694640906355-489.777800410971i</v>
      </c>
      <c r="I2510" t="str">
        <f t="shared" si="730"/>
        <v>-26.4853222328361-83.2959116512141i</v>
      </c>
      <c r="K2510" t="str">
        <f t="shared" si="731"/>
        <v>0.00444557748262019-0.0043609354467766i</v>
      </c>
      <c r="L2510" t="str">
        <f t="shared" si="732"/>
        <v>0.00025-0.0407770607256858i</v>
      </c>
      <c r="M2510" t="str">
        <f t="shared" si="733"/>
        <v>0.0025-0.0107939278391521i</v>
      </c>
      <c r="N2510">
        <f t="shared" si="734"/>
        <v>116.62043367290967</v>
      </c>
      <c r="O2510">
        <f t="shared" si="735"/>
        <v>11.807736026187081</v>
      </c>
      <c r="P2510" s="3">
        <f t="shared" si="736"/>
        <v>11.807736026187081</v>
      </c>
      <c r="Q2510" s="3">
        <f t="shared" si="737"/>
        <v>-63.37956632709033</v>
      </c>
      <c r="R2510">
        <f t="shared" si="738"/>
        <v>116.62043367290967</v>
      </c>
      <c r="S2510">
        <f t="shared" si="739"/>
        <v>11.533838322707105</v>
      </c>
      <c r="T2510">
        <f t="shared" si="722"/>
        <v>11.807736026187081</v>
      </c>
    </row>
    <row r="2511" spans="1:20" x14ac:dyDescent="0.25">
      <c r="A2511">
        <f t="shared" si="723"/>
        <v>72744.626609859668</v>
      </c>
      <c r="B2511">
        <f t="shared" si="740"/>
        <v>11577.666908333391</v>
      </c>
      <c r="C2511" t="str">
        <f t="shared" si="724"/>
        <v>1.74133436350542-3.47128576525131i</v>
      </c>
      <c r="D2511" t="str">
        <f t="shared" si="725"/>
        <v>3.47724449223685-1.43000498035068i</v>
      </c>
      <c r="E2511" t="str">
        <f t="shared" si="726"/>
        <v>165.947851765942+10.1706421432409i</v>
      </c>
      <c r="F2511" t="str">
        <f t="shared" si="727"/>
        <v>2.90976800328594-12.920770594906i</v>
      </c>
      <c r="G2511" t="str">
        <f t="shared" si="728"/>
        <v>0.999951233327368-0.00698314359326093i</v>
      </c>
      <c r="H2511" t="str">
        <f t="shared" si="729"/>
        <v>834.837963863795-495.220923057382i</v>
      </c>
      <c r="I2511" t="str">
        <f t="shared" si="730"/>
        <v>-26.8751689802203-82.7878311475754i</v>
      </c>
      <c r="K2511" t="str">
        <f t="shared" si="731"/>
        <v>0.00443026729416459-0.0043554759017198i</v>
      </c>
      <c r="L2511" t="str">
        <f t="shared" si="732"/>
        <v>0.00025-0.0406226944866366i</v>
      </c>
      <c r="M2511" t="str">
        <f t="shared" si="733"/>
        <v>0.0025-0.0107530661876391i</v>
      </c>
      <c r="N2511">
        <f t="shared" si="734"/>
        <v>116.64015508787583</v>
      </c>
      <c r="O2511">
        <f t="shared" si="735"/>
        <v>11.784609587463187</v>
      </c>
      <c r="P2511" s="3">
        <f t="shared" si="736"/>
        <v>11.784609587463187</v>
      </c>
      <c r="Q2511" s="3">
        <f t="shared" si="737"/>
        <v>-63.359844912124181</v>
      </c>
      <c r="R2511">
        <f t="shared" si="738"/>
        <v>116.64015508787583</v>
      </c>
      <c r="S2511">
        <f t="shared" si="739"/>
        <v>11.577666908333391</v>
      </c>
      <c r="T2511">
        <f t="shared" si="722"/>
        <v>11.784609587463187</v>
      </c>
    </row>
    <row r="2512" spans="1:20" x14ac:dyDescent="0.25">
      <c r="A2512">
        <f t="shared" si="723"/>
        <v>73021.056190977135</v>
      </c>
      <c r="B2512">
        <f t="shared" si="740"/>
        <v>11621.662042585058</v>
      </c>
      <c r="C2512" t="str">
        <f t="shared" si="724"/>
        <v>1.73789928122494-3.46145624064068i</v>
      </c>
      <c r="D2512" t="str">
        <f t="shared" si="725"/>
        <v>3.47723778937354-1.4250111602679i</v>
      </c>
      <c r="E2512" t="str">
        <f t="shared" si="726"/>
        <v>165.98220357529+10.2078407573263i</v>
      </c>
      <c r="F2512" t="str">
        <f t="shared" si="727"/>
        <v>2.90976692279957-12.8720116708018i</v>
      </c>
      <c r="G2512" t="str">
        <f t="shared" si="728"/>
        <v>0.999950862014711-0.00700967693600565i</v>
      </c>
      <c r="H2512" t="str">
        <f t="shared" si="729"/>
        <v>830.884007279911-500.610424319037i</v>
      </c>
      <c r="I2512" t="str">
        <f t="shared" si="730"/>
        <v>-27.2592816379083-82.2738180456019i</v>
      </c>
      <c r="K2512" t="str">
        <f t="shared" si="731"/>
        <v>0.00441499746730211-0.0043499704893836i</v>
      </c>
      <c r="L2512" t="str">
        <f t="shared" si="732"/>
        <v>0.00025-0.0404689126186855i</v>
      </c>
      <c r="M2512" t="str">
        <f t="shared" si="733"/>
        <v>0.0025-0.0107123592225932i</v>
      </c>
      <c r="N2512">
        <f t="shared" si="734"/>
        <v>116.6599330171922</v>
      </c>
      <c r="O2512">
        <f t="shared" si="735"/>
        <v>11.76148385797956</v>
      </c>
      <c r="P2512" s="3">
        <f t="shared" si="736"/>
        <v>11.76148385797956</v>
      </c>
      <c r="Q2512" s="3">
        <f t="shared" si="737"/>
        <v>-63.340066982807805</v>
      </c>
      <c r="R2512">
        <f t="shared" si="738"/>
        <v>116.6599330171922</v>
      </c>
      <c r="S2512">
        <f t="shared" si="739"/>
        <v>11.621662042585058</v>
      </c>
      <c r="T2512">
        <f t="shared" si="722"/>
        <v>11.76148385797956</v>
      </c>
    </row>
    <row r="2513" spans="1:20" x14ac:dyDescent="0.25">
      <c r="A2513">
        <f t="shared" si="723"/>
        <v>73298.536204502845</v>
      </c>
      <c r="B2513">
        <f t="shared" si="740"/>
        <v>11665.824358346881</v>
      </c>
      <c r="C2513" t="str">
        <f t="shared" si="724"/>
        <v>1.73447358751007-3.45165263482978i</v>
      </c>
      <c r="D2513" t="str">
        <f t="shared" si="725"/>
        <v>3.47723103549782-1.42003783781897i</v>
      </c>
      <c r="E2513" t="str">
        <f t="shared" si="726"/>
        <v>166.016842766778+10.245102379494i</v>
      </c>
      <c r="F2513" t="str">
        <f t="shared" si="727"/>
        <v>2.90976583408671-12.8234379147916i</v>
      </c>
      <c r="G2513" t="str">
        <f t="shared" si="728"/>
        <v>0.999950487874996-0.0070363110756687i</v>
      </c>
      <c r="H2513" t="str">
        <f t="shared" si="729"/>
        <v>826.833982810705-505.943792742939i</v>
      </c>
      <c r="I2513" t="str">
        <f t="shared" si="730"/>
        <v>-27.6374893351295-81.7540055541394i</v>
      </c>
      <c r="K2513" t="str">
        <f t="shared" si="731"/>
        <v>0.00439976827695633-0.00434441956349627i</v>
      </c>
      <c r="L2513" t="str">
        <f t="shared" si="732"/>
        <v>0.00025-0.040315712909629i</v>
      </c>
      <c r="M2513" t="str">
        <f t="shared" si="733"/>
        <v>0.0025-0.0106718063584312i</v>
      </c>
      <c r="N2513">
        <f t="shared" si="734"/>
        <v>116.67976849663486</v>
      </c>
      <c r="O2513">
        <f t="shared" si="735"/>
        <v>11.738358989103958</v>
      </c>
      <c r="P2513" s="3">
        <f t="shared" si="736"/>
        <v>11.738358989103958</v>
      </c>
      <c r="Q2513" s="3">
        <f t="shared" si="737"/>
        <v>-63.320231503365129</v>
      </c>
      <c r="R2513">
        <f t="shared" si="738"/>
        <v>116.67976849663486</v>
      </c>
      <c r="S2513">
        <f t="shared" si="739"/>
        <v>11.665824358346882</v>
      </c>
      <c r="T2513">
        <f t="shared" si="722"/>
        <v>11.738358989103958</v>
      </c>
    </row>
    <row r="2514" spans="1:20" x14ac:dyDescent="0.25">
      <c r="A2514">
        <f t="shared" si="723"/>
        <v>73577.070642079954</v>
      </c>
      <c r="B2514">
        <f t="shared" si="740"/>
        <v>11710.154490908599</v>
      </c>
      <c r="C2514" t="str">
        <f t="shared" si="724"/>
        <v>1.73105733828118-3.44187491042404i</v>
      </c>
      <c r="D2514" t="str">
        <f t="shared" si="725"/>
        <v>3.47722423022165-1.41508494144232i</v>
      </c>
      <c r="E2514" t="str">
        <f t="shared" si="726"/>
        <v>166.051771247953+10.2824261805081i</v>
      </c>
      <c r="F2514" t="str">
        <f t="shared" si="727"/>
        <v>2.90976473708472-12.7750486281242i</v>
      </c>
      <c r="G2514" t="str">
        <f t="shared" si="728"/>
        <v>0.999950110886699-0.00706304639493758i</v>
      </c>
      <c r="H2514" t="str">
        <f t="shared" si="729"/>
        <v>822.68918792681-511.218553599739i</v>
      </c>
      <c r="I2514" t="str">
        <f t="shared" si="730"/>
        <v>-28.0096254820845-81.2285327992706i</v>
      </c>
      <c r="K2514" t="str">
        <f t="shared" si="731"/>
        <v>0.00438457999422544-0.00433882347946652i</v>
      </c>
      <c r="L2514" t="str">
        <f t="shared" si="732"/>
        <v>0.00025-0.0401630931556375i</v>
      </c>
      <c r="M2514" t="str">
        <f t="shared" si="733"/>
        <v>0.0025-0.0106314070117864i</v>
      </c>
      <c r="N2514">
        <f t="shared" si="734"/>
        <v>116.69966255293082</v>
      </c>
      <c r="O2514">
        <f t="shared" si="735"/>
        <v>11.715235134386383</v>
      </c>
      <c r="P2514" s="3">
        <f t="shared" si="736"/>
        <v>11.715235134386383</v>
      </c>
      <c r="Q2514" s="3">
        <f t="shared" si="737"/>
        <v>-63.30033744706919</v>
      </c>
      <c r="R2514">
        <f t="shared" si="738"/>
        <v>116.69966255293082</v>
      </c>
      <c r="S2514">
        <f t="shared" si="739"/>
        <v>11.710154490908598</v>
      </c>
      <c r="T2514">
        <f t="shared" si="722"/>
        <v>11.715235134386383</v>
      </c>
    </row>
    <row r="2515" spans="1:20" x14ac:dyDescent="0.25">
      <c r="A2515">
        <f t="shared" si="723"/>
        <v>73856.663510519866</v>
      </c>
      <c r="B2515">
        <f t="shared" si="740"/>
        <v>11754.653077974051</v>
      </c>
      <c r="C2515" t="str">
        <f t="shared" si="724"/>
        <v>1.72765058855408-3.43212303089025i</v>
      </c>
      <c r="D2515" t="str">
        <f t="shared" si="725"/>
        <v>3.47721737315406-1.41015239987003i</v>
      </c>
      <c r="E2515" t="str">
        <f t="shared" si="726"/>
        <v>166.086990935423+10.3198113182624i</v>
      </c>
      <c r="F2515" t="str">
        <f t="shared" si="727"/>
        <v>2.90976363173053-12.7268431147023i</v>
      </c>
      <c r="G2515" t="str">
        <f t="shared" si="728"/>
        <v>0.999949731028136-0.00708988327795007i</v>
      </c>
      <c r="H2515" t="str">
        <f t="shared" si="729"/>
        <v>818.45100450687-516.432272527554i</v>
      </c>
      <c r="I2515" t="str">
        <f t="shared" si="730"/>
        <v>-28.3755280234432-80.6975446541177i</v>
      </c>
      <c r="K2515" t="str">
        <f t="shared" si="731"/>
        <v>0.00436943288637349-0.00433318259433572i</v>
      </c>
      <c r="L2515" t="str">
        <f t="shared" si="732"/>
        <v>0.00025-0.040011051161225i</v>
      </c>
      <c r="M2515" t="str">
        <f t="shared" si="733"/>
        <v>0.0025-0.0105911606015007i</v>
      </c>
      <c r="N2515">
        <f t="shared" si="734"/>
        <v>116.71961620361103</v>
      </c>
      <c r="O2515">
        <f t="shared" si="735"/>
        <v>11.692112449549853</v>
      </c>
      <c r="P2515" s="3">
        <f t="shared" si="736"/>
        <v>11.692112449549853</v>
      </c>
      <c r="Q2515" s="3">
        <f t="shared" si="737"/>
        <v>-63.280383796388968</v>
      </c>
      <c r="R2515">
        <f t="shared" si="738"/>
        <v>116.71961620361103</v>
      </c>
      <c r="S2515">
        <f t="shared" si="739"/>
        <v>11.754653077974051</v>
      </c>
      <c r="T2515">
        <f t="shared" si="722"/>
        <v>11.692112449549853</v>
      </c>
    </row>
    <row r="2516" spans="1:20" x14ac:dyDescent="0.25">
      <c r="A2516">
        <f t="shared" si="723"/>
        <v>74137.318831859826</v>
      </c>
      <c r="B2516">
        <f t="shared" si="740"/>
        <v>11799.320759670352</v>
      </c>
      <c r="C2516" t="str">
        <f t="shared" si="724"/>
        <v>1.72425339243828-3.4223969605437i</v>
      </c>
      <c r="D2516" t="str">
        <f t="shared" si="725"/>
        <v>3.47721046390108-1.40524014212675i</v>
      </c>
      <c r="E2516" t="str">
        <f t="shared" si="726"/>
        <v>166.122503754859+10.3572569376522i</v>
      </c>
      <c r="F2516" t="str">
        <f t="shared" si="727"/>
        <v>2.90976251796053-12.678820681072i</v>
      </c>
      <c r="G2516" t="str">
        <f t="shared" si="728"/>
        <v>0.999949348277453-0.00711682211029977i</v>
      </c>
      <c r="H2516" t="str">
        <f t="shared" si="729"/>
        <v>814.120897245958-521.582559110257i</v>
      </c>
      <c r="I2516" t="str">
        <f t="shared" si="730"/>
        <v>-28.7350396836541-80.1611915556704i</v>
      </c>
      <c r="K2516" t="str">
        <f t="shared" si="731"/>
        <v>0.00435432721682216-0.0043274972667299i</v>
      </c>
      <c r="L2516" t="str">
        <f t="shared" si="732"/>
        <v>0.00025-0.0398595847392159i</v>
      </c>
      <c r="M2516" t="str">
        <f t="shared" si="733"/>
        <v>0.0025-0.010551066548616i</v>
      </c>
      <c r="N2516">
        <f t="shared" si="734"/>
        <v>116.73963045686742</v>
      </c>
      <c r="O2516">
        <f t="shared" si="735"/>
        <v>11.668991092478331</v>
      </c>
      <c r="P2516" s="3">
        <f t="shared" si="736"/>
        <v>11.668991092478331</v>
      </c>
      <c r="Q2516" s="3">
        <f t="shared" si="737"/>
        <v>-63.26036954313259</v>
      </c>
      <c r="R2516">
        <f t="shared" si="738"/>
        <v>116.73963045686742</v>
      </c>
      <c r="S2516">
        <f t="shared" si="739"/>
        <v>11.799320759670353</v>
      </c>
      <c r="T2516">
        <f t="shared" si="722"/>
        <v>11.668991092478331</v>
      </c>
    </row>
    <row r="2517" spans="1:20" x14ac:dyDescent="0.25">
      <c r="A2517">
        <f t="shared" si="723"/>
        <v>74419.0406434209</v>
      </c>
      <c r="B2517">
        <f t="shared" si="740"/>
        <v>11844.1581785571</v>
      </c>
      <c r="C2517" t="str">
        <f t="shared" si="724"/>
        <v>1.72086580313581-3.41269666453611i</v>
      </c>
      <c r="D2517" t="str">
        <f t="shared" si="725"/>
        <v>3.4772035020658-1.40034809752872i</v>
      </c>
      <c r="E2517" t="str">
        <f t="shared" si="726"/>
        <v>166.158311641029+10.3947621704437i</v>
      </c>
      <c r="F2517" t="str">
        <f t="shared" si="727"/>
        <v>2.90976139571065-12.630980636413i</v>
      </c>
      <c r="G2517" t="str">
        <f t="shared" si="728"/>
        <v>0.999948962612635-0.00714386327904157i</v>
      </c>
      <c r="H2517" t="str">
        <f t="shared" si="729"/>
        <v>809.700411882726-526.667070379279i</v>
      </c>
      <c r="I2517" t="str">
        <f t="shared" si="730"/>
        <v>-29.0880082032931-79.6196293091221i</v>
      </c>
      <c r="K2517" t="str">
        <f t="shared" si="731"/>
        <v>0.00433926324514321-0.00432176785681161i</v>
      </c>
      <c r="L2517" t="str">
        <f t="shared" si="732"/>
        <v>0.00025-0.0397086917107152i</v>
      </c>
      <c r="M2517" t="str">
        <f t="shared" si="733"/>
        <v>0.0025-0.0105111242763658i</v>
      </c>
      <c r="N2517">
        <f t="shared" si="734"/>
        <v>116.75970631141082</v>
      </c>
      <c r="O2517">
        <f t="shared" si="735"/>
        <v>11.645871223206425</v>
      </c>
      <c r="P2517" s="3">
        <f t="shared" si="736"/>
        <v>11.645871223206425</v>
      </c>
      <c r="Q2517" s="3">
        <f t="shared" si="737"/>
        <v>-63.240293688589176</v>
      </c>
      <c r="R2517">
        <f t="shared" si="738"/>
        <v>116.75970631141082</v>
      </c>
      <c r="S2517">
        <f t="shared" si="739"/>
        <v>11.8441581785571</v>
      </c>
      <c r="T2517">
        <f t="shared" si="722"/>
        <v>11.645871223206425</v>
      </c>
    </row>
    <row r="2518" spans="1:20" x14ac:dyDescent="0.25">
      <c r="A2518">
        <f t="shared" si="723"/>
        <v>74701.832997865902</v>
      </c>
      <c r="B2518">
        <f t="shared" si="740"/>
        <v>11889.165979635616</v>
      </c>
      <c r="C2518" t="str">
        <f t="shared" si="724"/>
        <v>1.71748787293978-3.40302210884335i</v>
      </c>
      <c r="D2518" t="str">
        <f t="shared" si="725"/>
        <v>3.47719648724823-1.39547619568272i</v>
      </c>
      <c r="E2518" t="str">
        <f t="shared" si="726"/>
        <v>166.19441653781+10.4323261351388i</v>
      </c>
      <c r="F2518" t="str">
        <f t="shared" si="727"/>
        <v>2.90976026491634-12.5833222925289i</v>
      </c>
      <c r="G2518" t="str">
        <f t="shared" si="728"/>
        <v>0.999948574011497-0.00717100717269706i</v>
      </c>
      <c r="H2518" t="str">
        <f t="shared" si="729"/>
        <v>805.191173249725-531.683514228157i</v>
      </c>
      <c r="I2518" t="str">
        <f t="shared" si="730"/>
        <v>-29.4342865657028-79.0730188802303i</v>
      </c>
      <c r="K2518" t="str">
        <f t="shared" si="731"/>
        <v>0.00432424122705187-0.00431599472623232i</v>
      </c>
      <c r="L2518" t="str">
        <f t="shared" si="732"/>
        <v>0.00025-0.0395583699050759i</v>
      </c>
      <c r="M2518" t="str">
        <f t="shared" si="733"/>
        <v>0.0025-0.0104713332101671i</v>
      </c>
      <c r="N2518">
        <f t="shared" si="734"/>
        <v>116.77984475632633</v>
      </c>
      <c r="O2518">
        <f t="shared" si="735"/>
        <v>11.62275300390807</v>
      </c>
      <c r="P2518" s="3">
        <f t="shared" si="736"/>
        <v>11.62275300390807</v>
      </c>
      <c r="Q2518" s="3">
        <f t="shared" si="737"/>
        <v>-63.220155243673673</v>
      </c>
      <c r="R2518">
        <f t="shared" si="738"/>
        <v>116.77984475632633</v>
      </c>
      <c r="S2518">
        <f t="shared" si="739"/>
        <v>11.889165979635615</v>
      </c>
      <c r="T2518">
        <f t="shared" si="722"/>
        <v>11.62275300390807</v>
      </c>
    </row>
    <row r="2519" spans="1:20" x14ac:dyDescent="0.25">
      <c r="A2519">
        <f t="shared" si="723"/>
        <v>74985.699963257794</v>
      </c>
      <c r="B2519">
        <f t="shared" si="740"/>
        <v>11934.344810358232</v>
      </c>
      <c r="C2519" t="str">
        <f t="shared" si="724"/>
        <v>1.71411965323343-3.39337326025304i</v>
      </c>
      <c r="D2519" t="str">
        <f t="shared" si="725"/>
        <v>3.47718941904537-1.39062436648506i</v>
      </c>
      <c r="E2519" t="str">
        <f t="shared" si="726"/>
        <v>166.230820398209+10.4699479368459i</v>
      </c>
      <c r="F2519" t="str">
        <f t="shared" si="727"/>
        <v>2.90975912551256-12.535844963837i</v>
      </c>
      <c r="G2519" t="str">
        <f t="shared" si="728"/>
        <v>0.999948182451684-0.00719825418126019i</v>
      </c>
      <c r="H2519" t="str">
        <f t="shared" si="729"/>
        <v>800.594883151838-536.629652729653i</v>
      </c>
      <c r="I2519" t="str">
        <f t="shared" si="730"/>
        <v>-29.7737332132384-78.521526176256i</v>
      </c>
      <c r="K2519" t="str">
        <f t="shared" si="731"/>
        <v>0.0043092614144005-0.00431017823808432i</v>
      </c>
      <c r="L2519" t="str">
        <f t="shared" si="732"/>
        <v>0.00025-0.0394086171598685i</v>
      </c>
      <c r="M2519" t="str">
        <f t="shared" si="733"/>
        <v>0.0025-0.0104316927776122i</v>
      </c>
      <c r="N2519">
        <f t="shared" si="734"/>
        <v>116.80004677093466</v>
      </c>
      <c r="O2519">
        <f t="shared" si="735"/>
        <v>11.599636598885033</v>
      </c>
      <c r="P2519" s="3">
        <f t="shared" si="736"/>
        <v>11.599636598885033</v>
      </c>
      <c r="Q2519" s="3">
        <f t="shared" si="737"/>
        <v>-63.199953229065343</v>
      </c>
      <c r="R2519">
        <f t="shared" si="738"/>
        <v>116.80004677093466</v>
      </c>
      <c r="S2519">
        <f t="shared" si="739"/>
        <v>11.934344810358231</v>
      </c>
      <c r="T2519">
        <f t="shared" si="722"/>
        <v>11.599636598885033</v>
      </c>
    </row>
    <row r="2520" spans="1:20" x14ac:dyDescent="0.25">
      <c r="A2520">
        <f t="shared" si="723"/>
        <v>75270.64562311818</v>
      </c>
      <c r="B2520">
        <f t="shared" si="740"/>
        <v>11979.695320637595</v>
      </c>
      <c r="C2520" t="str">
        <f t="shared" si="724"/>
        <v>1.71076119448898-3.38375008635253i</v>
      </c>
      <c r="D2520" t="str">
        <f t="shared" si="725"/>
        <v>3.47718229705119-1.38579254012061i</v>
      </c>
      <c r="E2520" t="str">
        <f t="shared" si="726"/>
        <v>166.267525184378+10.5076266671398i</v>
      </c>
      <c r="F2520" t="str">
        <f t="shared" si="727"/>
        <v>2.90975797743375-12.4885479673586i</v>
      </c>
      <c r="G2520" t="str">
        <f t="shared" si="728"/>
        <v>0.999947787910672-0.00722560469620274i</v>
      </c>
      <c r="H2520" t="str">
        <f t="shared" si="729"/>
        <v>795.913318078782-541.503305345188i</v>
      </c>
      <c r="I2520" t="str">
        <f t="shared" si="730"/>
        <v>-30.106212252434-77.9653218161149i</v>
      </c>
      <c r="K2520" t="str">
        <f t="shared" si="731"/>
        <v>0.00429432405517319-0.00430431875685332i</v>
      </c>
      <c r="L2520" t="str">
        <f t="shared" si="732"/>
        <v>0.00025-0.0392594313208492i</v>
      </c>
      <c r="M2520" t="str">
        <f t="shared" si="733"/>
        <v>0.0025-0.0103922024084601i</v>
      </c>
      <c r="N2520">
        <f t="shared" si="734"/>
        <v>116.82031332464777</v>
      </c>
      <c r="O2520">
        <f t="shared" si="735"/>
        <v>11.576522174555606</v>
      </c>
      <c r="P2520" s="3">
        <f t="shared" si="736"/>
        <v>11.576522174555606</v>
      </c>
      <c r="Q2520" s="3">
        <f t="shared" si="737"/>
        <v>-63.179686675352222</v>
      </c>
      <c r="R2520">
        <f t="shared" si="738"/>
        <v>116.82031332464777</v>
      </c>
      <c r="S2520">
        <f t="shared" si="739"/>
        <v>11.979695320637594</v>
      </c>
      <c r="T2520">
        <f t="shared" si="722"/>
        <v>11.576522174555606</v>
      </c>
    </row>
    <row r="2521" spans="1:20" x14ac:dyDescent="0.25">
      <c r="A2521">
        <f t="shared" si="723"/>
        <v>75556.67407648603</v>
      </c>
      <c r="B2521">
        <f t="shared" si="740"/>
        <v>12025.218162856017</v>
      </c>
      <c r="C2521" t="str">
        <f t="shared" si="724"/>
        <v>1.70741254626694-3.37415255551647i</v>
      </c>
      <c r="D2521" t="str">
        <f t="shared" si="725"/>
        <v>3.4771751208565-1.38098064706172i</v>
      </c>
      <c r="E2521" t="str">
        <f t="shared" si="726"/>
        <v>166.304532867636+10.545361403928i</v>
      </c>
      <c r="F2521" t="str">
        <f t="shared" si="727"/>
        <v>2.9097568206139-12.4414306227091i</v>
      </c>
      <c r="G2521" t="str">
        <f t="shared" si="728"/>
        <v>0.999947390365766-0.0072530591104799i</v>
      </c>
      <c r="H2521" t="str">
        <f t="shared" si="729"/>
        <v>791.148326757909-546.302352017114i</v>
      </c>
      <c r="I2521" t="str">
        <f t="shared" si="730"/>
        <v>-30.4315936474835-77.4045808903762i</v>
      </c>
      <c r="K2521" t="str">
        <f t="shared" si="731"/>
        <v>0.00427942939348099-0.00429841664837043i</v>
      </c>
      <c r="L2521" t="str">
        <f t="shared" si="732"/>
        <v>0.00025-0.0391108102419298i</v>
      </c>
      <c r="M2521" t="str">
        <f t="shared" si="733"/>
        <v>0.0025-0.0103528615346285i</v>
      </c>
      <c r="N2521">
        <f t="shared" si="734"/>
        <v>116.84064537683248</v>
      </c>
      <c r="O2521">
        <f t="shared" si="735"/>
        <v>11.553409899442602</v>
      </c>
      <c r="P2521" s="3">
        <f t="shared" si="736"/>
        <v>11.553409899442602</v>
      </c>
      <c r="Q2521" s="3">
        <f t="shared" si="737"/>
        <v>-63.159354623167516</v>
      </c>
      <c r="R2521">
        <f t="shared" si="738"/>
        <v>116.84064537683248</v>
      </c>
      <c r="S2521">
        <f t="shared" si="739"/>
        <v>12.025218162856017</v>
      </c>
      <c r="T2521">
        <f t="shared" si="722"/>
        <v>11.553409899442602</v>
      </c>
    </row>
    <row r="2522" spans="1:20" x14ac:dyDescent="0.25">
      <c r="A2522">
        <f t="shared" si="723"/>
        <v>75843.78943797668</v>
      </c>
      <c r="B2522">
        <f t="shared" si="740"/>
        <v>12070.913991874871</v>
      </c>
      <c r="C2522" t="str">
        <f t="shared" si="724"/>
        <v>1.7040737572154-3.36458063689498i</v>
      </c>
      <c r="D2522" t="str">
        <f t="shared" si="725"/>
        <v>3.47716789004907-1.37618861806728i</v>
      </c>
      <c r="E2522" t="str">
        <f t="shared" si="726"/>
        <v>166.341845428484+10.5831512113126i</v>
      </c>
      <c r="F2522" t="str">
        <f t="shared" si="727"/>
        <v>2.90975565498643-12.3944922520882i</v>
      </c>
      <c r="G2522" t="str">
        <f t="shared" si="728"/>
        <v>0.999946989794098-0.00728061781853589i</v>
      </c>
      <c r="H2522" t="str">
        <f t="shared" si="729"/>
        <v>786.30182755465-551.024736134504i</v>
      </c>
      <c r="I2522" t="str">
        <f t="shared" si="730"/>
        <v>-30.7497534014408-76.8394827118317i</v>
      </c>
      <c r="K2522" t="str">
        <f t="shared" si="731"/>
        <v>0.00426457766955777-0.00429247227976506i</v>
      </c>
      <c r="L2522" t="str">
        <f t="shared" si="732"/>
        <v>0.00025-0.0389627517851463i</v>
      </c>
      <c r="M2522" t="str">
        <f t="shared" si="733"/>
        <v>0.0025-0.0103136695901858i</v>
      </c>
      <c r="N2522">
        <f t="shared" si="734"/>
        <v>116.86104387666879</v>
      </c>
      <c r="O2522">
        <f t="shared" si="735"/>
        <v>11.530299944162101</v>
      </c>
      <c r="P2522" s="3">
        <f t="shared" si="736"/>
        <v>11.530299944162101</v>
      </c>
      <c r="Q2522" s="3">
        <f t="shared" si="737"/>
        <v>-63.138956123331219</v>
      </c>
      <c r="R2522">
        <f t="shared" si="738"/>
        <v>116.86104387666879</v>
      </c>
      <c r="S2522">
        <f t="shared" si="739"/>
        <v>12.070913991874871</v>
      </c>
      <c r="T2522">
        <f t="shared" si="722"/>
        <v>11.530299944162101</v>
      </c>
    </row>
    <row r="2523" spans="1:20" x14ac:dyDescent="0.25">
      <c r="A2523">
        <f t="shared" si="723"/>
        <v>76131.995837840994</v>
      </c>
      <c r="B2523">
        <f t="shared" si="740"/>
        <v>12116.783465043996</v>
      </c>
      <c r="C2523" t="str">
        <f t="shared" si="724"/>
        <v>1.70074487506943-3.35503430040136i</v>
      </c>
      <c r="D2523" t="str">
        <f t="shared" si="725"/>
        <v>3.47716060421352-1.37141638418169i</v>
      </c>
      <c r="E2523" t="str">
        <f t="shared" si="726"/>
        <v>166.379464856623+10.6209951394481i</v>
      </c>
      <c r="F2523" t="str">
        <f t="shared" si="727"/>
        <v>2.90975448048431-12.3477321802703i</v>
      </c>
      <c r="G2523" t="str">
        <f t="shared" si="728"/>
        <v>0.999946586172626-0.00730828121630953i</v>
      </c>
      <c r="H2523" t="str">
        <f t="shared" si="729"/>
        <v>781.375805727992-555.668467363884i</v>
      </c>
      <c r="I2523" t="str">
        <f t="shared" si="730"/>
        <v>-31.0605737246269-76.2702105573484i</v>
      </c>
      <c r="K2523" t="str">
        <f t="shared" si="731"/>
        <v>0.00424976911975671-0.00428648601941715i</v>
      </c>
      <c r="L2523" t="str">
        <f t="shared" si="732"/>
        <v>0.00025-0.0388152538206279i</v>
      </c>
      <c r="M2523" t="str">
        <f t="shared" si="733"/>
        <v>0.0025-0.0102746260113427i</v>
      </c>
      <c r="N2523">
        <f t="shared" si="734"/>
        <v>116.88150976301232</v>
      </c>
      <c r="O2523">
        <f t="shared" si="735"/>
        <v>11.507192481411014</v>
      </c>
      <c r="P2523" s="3">
        <f t="shared" si="736"/>
        <v>11.507192481411014</v>
      </c>
      <c r="Q2523" s="3">
        <f t="shared" si="737"/>
        <v>-63.118490236987682</v>
      </c>
      <c r="R2523">
        <f t="shared" si="738"/>
        <v>116.88150976301232</v>
      </c>
      <c r="S2523">
        <f t="shared" si="739"/>
        <v>12.116783465043996</v>
      </c>
      <c r="T2523">
        <f t="shared" si="722"/>
        <v>11.507192481411014</v>
      </c>
    </row>
    <row r="2524" spans="1:20" x14ac:dyDescent="0.25">
      <c r="A2524">
        <f t="shared" si="723"/>
        <v>76421.297422024785</v>
      </c>
      <c r="B2524">
        <f t="shared" si="740"/>
        <v>12162.827242211164</v>
      </c>
      <c r="C2524" t="str">
        <f t="shared" si="724"/>
        <v>1.69742594665071-3.34551351670004i</v>
      </c>
      <c r="D2524" t="str">
        <f t="shared" si="725"/>
        <v>3.47715326293129-1.36666387673387i</v>
      </c>
      <c r="E2524" t="str">
        <f t="shared" si="726"/>
        <v>166.417393150967+10.658892224404i</v>
      </c>
      <c r="F2524" t="str">
        <f t="shared" si="727"/>
        <v>2.90975329703997-12.3011497345945i</v>
      </c>
      <c r="G2524" t="str">
        <f t="shared" si="728"/>
        <v>0.999946179478132-0.00733604970123991i</v>
      </c>
      <c r="H2524" t="str">
        <f t="shared" si="729"/>
        <v>776.372310549494-560.23162433664i</v>
      </c>
      <c r="I2524" t="str">
        <f t="shared" si="730"/>
        <v>-31.3639431897469-75.6969514017902i</v>
      </c>
      <c r="K2524" t="str">
        <f t="shared" si="731"/>
        <v>0.00423500397654749-0.0042804582369101i</v>
      </c>
      <c r="L2524" t="str">
        <f t="shared" si="732"/>
        <v>0.00025-0.0386683142265669i</v>
      </c>
      <c r="M2524" t="str">
        <f t="shared" si="733"/>
        <v>0.0025-0.0102357302364442i</v>
      </c>
      <c r="N2524">
        <f t="shared" si="734"/>
        <v>116.90204396425727</v>
      </c>
      <c r="O2524">
        <f t="shared" si="735"/>
        <v>11.484087685954984</v>
      </c>
      <c r="P2524" s="3">
        <f t="shared" si="736"/>
        <v>11.484087685954984</v>
      </c>
      <c r="Q2524" s="3">
        <f t="shared" si="737"/>
        <v>-63.097956035742726</v>
      </c>
      <c r="R2524">
        <f t="shared" si="738"/>
        <v>116.90204396425727</v>
      </c>
      <c r="S2524">
        <f t="shared" si="739"/>
        <v>12.162827242211163</v>
      </c>
      <c r="T2524">
        <f t="shared" si="722"/>
        <v>11.484087685954984</v>
      </c>
    </row>
    <row r="2525" spans="1:20" x14ac:dyDescent="0.25">
      <c r="A2525">
        <f t="shared" si="723"/>
        <v>76711.698352228486</v>
      </c>
      <c r="B2525">
        <f t="shared" si="740"/>
        <v>12209.045985731567</v>
      </c>
      <c r="C2525" t="str">
        <f t="shared" si="724"/>
        <v>1.69411701786725-3.33601825719476i</v>
      </c>
      <c r="D2525" t="str">
        <f t="shared" si="725"/>
        <v>3.47714586578066-1.36193102733629i</v>
      </c>
      <c r="E2525" t="str">
        <f t="shared" si="726"/>
        <v>166.455632319664+10.69684148802i</v>
      </c>
      <c r="F2525" t="str">
        <f t="shared" si="727"/>
        <v>2.90975210458533-12.2547442449551i</v>
      </c>
      <c r="G2525" t="str">
        <f t="shared" si="728"/>
        <v>0.999945769687222-0.00736392367227197i</v>
      </c>
      <c r="H2525" t="str">
        <f t="shared" si="729"/>
        <v>771.293452294423-564.712357185555i</v>
      </c>
      <c r="I2525" t="str">
        <f t="shared" si="730"/>
        <v>-31.6597568733006-75.1198956448002i</v>
      </c>
      <c r="K2525" t="str">
        <f t="shared" si="731"/>
        <v>0.00422028246851416-0.00427438930298355i</v>
      </c>
      <c r="L2525" t="str">
        <f t="shared" si="732"/>
        <v>0.00025-0.0385219308891881i</v>
      </c>
      <c r="M2525" t="str">
        <f t="shared" si="733"/>
        <v>0.0025-0.0101969817059615i</v>
      </c>
      <c r="N2525">
        <f t="shared" si="734"/>
        <v>116.92264739819836</v>
      </c>
      <c r="O2525">
        <f t="shared" si="735"/>
        <v>11.460985734616461</v>
      </c>
      <c r="P2525" s="3">
        <f t="shared" si="736"/>
        <v>11.460985734616461</v>
      </c>
      <c r="Q2525" s="3">
        <f t="shared" si="737"/>
        <v>-63.077352601801628</v>
      </c>
      <c r="R2525">
        <f t="shared" si="738"/>
        <v>116.92264739819836</v>
      </c>
      <c r="S2525">
        <f t="shared" si="739"/>
        <v>12.209045985731567</v>
      </c>
      <c r="T2525">
        <f t="shared" si="722"/>
        <v>11.460985734616461</v>
      </c>
    </row>
    <row r="2526" spans="1:20" x14ac:dyDescent="0.25">
      <c r="A2526">
        <f t="shared" si="723"/>
        <v>77003.202805966954</v>
      </c>
      <c r="B2526">
        <f t="shared" si="740"/>
        <v>12255.440360477347</v>
      </c>
      <c r="C2526" t="str">
        <f t="shared" si="724"/>
        <v>1.69081813371325-3.3265484940164i</v>
      </c>
      <c r="D2526" t="str">
        <f t="shared" si="725"/>
        <v>3.47713841233669-1.35721776788394i</v>
      </c>
      <c r="E2526" t="str">
        <f t="shared" si="726"/>
        <v>166.494184380102+10.7348419377622i</v>
      </c>
      <c r="F2526" t="str">
        <f t="shared" si="727"/>
        <v>2.90975090305182-12.2085150437923i</v>
      </c>
      <c r="G2526" t="str">
        <f t="shared" si="728"/>
        <v>0.999945356776323-0.00739190352986229i</v>
      </c>
      <c r="H2526" t="str">
        <f t="shared" si="729"/>
        <v>766.141399114348-569.108889923506i</v>
      </c>
      <c r="I2526" t="str">
        <f t="shared" si="730"/>
        <v>-31.9479164829118-74.5392368312726i</v>
      </c>
      <c r="K2526" t="str">
        <f t="shared" si="731"/>
        <v>0.00420560482035362-0.00426827958948643i</v>
      </c>
      <c r="L2526" t="str">
        <f t="shared" si="732"/>
        <v>0.00025-0.0383761017027177i</v>
      </c>
      <c r="M2526" t="str">
        <f t="shared" si="733"/>
        <v>0.0025-0.0101583798624841i</v>
      </c>
      <c r="N2526">
        <f t="shared" si="734"/>
        <v>116.94332097189651</v>
      </c>
      <c r="O2526">
        <f t="shared" si="735"/>
        <v>11.43788680626178</v>
      </c>
      <c r="P2526" s="3">
        <f t="shared" si="736"/>
        <v>11.43788680626178</v>
      </c>
      <c r="Q2526" s="3">
        <f t="shared" si="737"/>
        <v>-63.056679028103488</v>
      </c>
      <c r="R2526">
        <f t="shared" si="738"/>
        <v>116.94332097189651</v>
      </c>
      <c r="S2526">
        <f t="shared" si="739"/>
        <v>12.255440360477348</v>
      </c>
      <c r="T2526">
        <f t="shared" si="722"/>
        <v>11.43788680626178</v>
      </c>
    </row>
    <row r="2527" spans="1:20" x14ac:dyDescent="0.25">
      <c r="A2527">
        <f t="shared" si="723"/>
        <v>77295.814976629626</v>
      </c>
      <c r="B2527">
        <f t="shared" si="740"/>
        <v>12302.01103384716</v>
      </c>
      <c r="C2527" t="str">
        <f t="shared" si="724"/>
        <v>1.68752933826912-3.3171042000112i</v>
      </c>
      <c r="D2527" t="str">
        <f t="shared" si="725"/>
        <v>3.47713090217127-1.35252403055339i</v>
      </c>
      <c r="E2527" t="str">
        <f t="shared" si="726"/>
        <v>166.533051358933+10.7728925665792i</v>
      </c>
      <c r="F2527" t="str">
        <f t="shared" si="727"/>
        <v>2.90974969237031-12.1624614660818i</v>
      </c>
      <c r="G2527" t="str">
        <f t="shared" si="728"/>
        <v>0.999944940721684-0.00741998967598465i</v>
      </c>
      <c r="H2527" t="str">
        <f t="shared" si="729"/>
        <v>760.918373800768-573.419522658029i</v>
      </c>
      <c r="I2527" t="str">
        <f t="shared" si="730"/>
        <v>-32.2283304702607-73.9551713663486i</v>
      </c>
      <c r="K2527" t="str">
        <f t="shared" si="731"/>
        <v>0.00419097125287459-0.00426212946932991i</v>
      </c>
      <c r="L2527" t="str">
        <f t="shared" si="732"/>
        <v>0.00025-0.0382308245693541i</v>
      </c>
      <c r="M2527" t="str">
        <f t="shared" si="733"/>
        <v>0.0025-0.0101199241507114i</v>
      </c>
      <c r="N2527">
        <f t="shared" si="734"/>
        <v>116.96406558154307</v>
      </c>
      <c r="O2527">
        <f t="shared" si="735"/>
        <v>11.414791081788856</v>
      </c>
      <c r="P2527" s="3">
        <f t="shared" si="736"/>
        <v>11.414791081788856</v>
      </c>
      <c r="Q2527" s="3">
        <f t="shared" si="737"/>
        <v>-63.035934418456932</v>
      </c>
      <c r="R2527">
        <f t="shared" si="738"/>
        <v>116.96406558154307</v>
      </c>
      <c r="S2527">
        <f t="shared" si="739"/>
        <v>12.30201103384716</v>
      </c>
      <c r="T2527">
        <f t="shared" si="722"/>
        <v>11.414791081788856</v>
      </c>
    </row>
    <row r="2528" spans="1:20" x14ac:dyDescent="0.25">
      <c r="A2528">
        <f t="shared" si="723"/>
        <v>77589.539073540829</v>
      </c>
      <c r="B2528">
        <f t="shared" si="740"/>
        <v>12348.75867577578</v>
      </c>
      <c r="C2528" t="str">
        <f t="shared" si="724"/>
        <v>1.68425067470151-3.30768534872903i</v>
      </c>
      <c r="D2528" t="str">
        <f t="shared" si="725"/>
        <v>3.47712333485293-1.3478497478018i</v>
      </c>
      <c r="E2528" t="str">
        <f t="shared" si="726"/>
        <v>166.572235292083+10.8109923527525i</v>
      </c>
      <c r="F2528" t="str">
        <f t="shared" si="727"/>
        <v>2.90974847247114-12.1165828493259i</v>
      </c>
      <c r="G2528" t="str">
        <f t="shared" si="728"/>
        <v>0.999944521499372-0.00744818251413587i</v>
      </c>
      <c r="H2528" t="str">
        <f t="shared" si="729"/>
        <v>755.626650449942-577.642633635968i</v>
      </c>
      <c r="I2528" t="str">
        <f t="shared" si="730"/>
        <v>-32.5009141293576-73.3678982258206i</v>
      </c>
      <c r="K2528" t="str">
        <f t="shared" si="731"/>
        <v>0.00417638198299756-0.00425593931644104i</v>
      </c>
      <c r="L2528" t="str">
        <f t="shared" si="732"/>
        <v>0.00025-0.0380860973992371i</v>
      </c>
      <c r="M2528" t="str">
        <f t="shared" si="733"/>
        <v>0.0025-0.0100816140174451i</v>
      </c>
      <c r="N2528">
        <f t="shared" si="734"/>
        <v>116.98488211232356</v>
      </c>
      <c r="O2528">
        <f t="shared" si="735"/>
        <v>11.391698744114574</v>
      </c>
      <c r="P2528" s="3">
        <f t="shared" si="736"/>
        <v>11.391698744114574</v>
      </c>
      <c r="Q2528" s="3">
        <f t="shared" si="737"/>
        <v>-63.015117887676432</v>
      </c>
      <c r="R2528">
        <f t="shared" si="738"/>
        <v>116.98488211232356</v>
      </c>
      <c r="S2528">
        <f t="shared" si="739"/>
        <v>12.34875867577578</v>
      </c>
      <c r="T2528">
        <f t="shared" si="722"/>
        <v>11.391698744114574</v>
      </c>
    </row>
    <row r="2529" spans="1:20" x14ac:dyDescent="0.25">
      <c r="A2529">
        <f t="shared" si="723"/>
        <v>77884.379322020279</v>
      </c>
      <c r="B2529">
        <f t="shared" si="740"/>
        <v>12395.683958743728</v>
      </c>
      <c r="C2529" t="str">
        <f t="shared" si="724"/>
        <v>1.68098218526372-3.29829191441143i</v>
      </c>
      <c r="D2529" t="str">
        <f t="shared" si="725"/>
        <v>3.47711570994702-1.34319485236592i</v>
      </c>
      <c r="E2529" t="str">
        <f t="shared" si="726"/>
        <v>166.611738224764+10.8491402597499i</v>
      </c>
      <c r="F2529" t="str">
        <f t="shared" si="727"/>
        <v>2.90974724328416-12.0708785335437i</v>
      </c>
      <c r="G2529" t="str">
        <f t="shared" si="728"/>
        <v>0.999944099085272-0.00747648244934143i</v>
      </c>
      <c r="H2529" t="str">
        <f t="shared" si="729"/>
        <v>750.268551039109-581.776681113441i</v>
      </c>
      <c r="I2529" t="str">
        <f t="shared" si="730"/>
        <v>-32.7655896799697-72.7776186627972i</v>
      </c>
      <c r="K2529" t="str">
        <f t="shared" si="731"/>
        <v>0.00416183722375503-0.00424970950571594i</v>
      </c>
      <c r="L2529" t="str">
        <f t="shared" si="732"/>
        <v>0.00025-0.0379419181104174i</v>
      </c>
      <c r="M2529" t="str">
        <f t="shared" si="733"/>
        <v>0.0025-0.0100434489115811i</v>
      </c>
      <c r="N2529">
        <f t="shared" si="734"/>
        <v>117.00577143828743</v>
      </c>
      <c r="O2529">
        <f t="shared" si="735"/>
        <v>11.368609978161695</v>
      </c>
      <c r="P2529" s="3">
        <f t="shared" si="736"/>
        <v>11.368609978161695</v>
      </c>
      <c r="Q2529" s="3">
        <f t="shared" si="737"/>
        <v>-62.994228561712575</v>
      </c>
      <c r="R2529">
        <f t="shared" si="738"/>
        <v>117.00577143828743</v>
      </c>
      <c r="S2529">
        <f t="shared" si="739"/>
        <v>12.395683958743728</v>
      </c>
      <c r="T2529">
        <f t="shared" si="722"/>
        <v>11.368609978161695</v>
      </c>
    </row>
    <row r="2530" spans="1:20" x14ac:dyDescent="0.25">
      <c r="A2530">
        <f t="shared" si="723"/>
        <v>78180.339963443956</v>
      </c>
      <c r="B2530">
        <f t="shared" si="740"/>
        <v>12442.787557786954</v>
      </c>
      <c r="C2530" t="str">
        <f t="shared" si="724"/>
        <v>1.67772391129599-3.28892387198001i</v>
      </c>
      <c r="D2530" t="str">
        <f t="shared" si="725"/>
        <v>3.47710802701555-1.33855927726116i</v>
      </c>
      <c r="E2530" t="str">
        <f t="shared" si="726"/>
        <v>166.651562211488+10.8873352360758i</v>
      </c>
      <c r="F2530" t="str">
        <f t="shared" si="727"/>
        <v>2.90974600473868-12.0253478612618i</v>
      </c>
      <c r="G2530" t="str">
        <f t="shared" si="728"/>
        <v>0.999943673455087-0.00750488988816131i</v>
      </c>
      <c r="H2530" t="str">
        <f t="shared" si="729"/>
        <v>744.846441924872-585.820205046727i</v>
      </c>
      <c r="I2530" t="str">
        <f t="shared" si="730"/>
        <v>-33.0222863360501-72.1845359115267i</v>
      </c>
      <c r="K2530" t="str">
        <f t="shared" si="731"/>
        <v>0.00414733718429259-0.00424344041297363i</v>
      </c>
      <c r="L2530" t="str">
        <f t="shared" si="732"/>
        <v>0.00025-0.037798284628828i</v>
      </c>
      <c r="M2530" t="str">
        <f t="shared" si="733"/>
        <v>0.0025-0.0100054282841015i</v>
      </c>
      <c r="N2530">
        <f t="shared" si="734"/>
        <v>117.02673442221302</v>
      </c>
      <c r="O2530">
        <f t="shared" si="735"/>
        <v>11.345524970846002</v>
      </c>
      <c r="P2530" s="3">
        <f t="shared" si="736"/>
        <v>11.345524970846002</v>
      </c>
      <c r="Q2530" s="3">
        <f t="shared" si="737"/>
        <v>-62.973265577786968</v>
      </c>
      <c r="R2530">
        <f t="shared" si="738"/>
        <v>117.02673442221302</v>
      </c>
      <c r="S2530">
        <f t="shared" si="739"/>
        <v>12.442787557786955</v>
      </c>
      <c r="T2530">
        <f t="shared" si="722"/>
        <v>11.345524970846002</v>
      </c>
    </row>
    <row r="2531" spans="1:20" x14ac:dyDescent="0.25">
      <c r="A2531">
        <f t="shared" si="723"/>
        <v>78477.425255305046</v>
      </c>
      <c r="B2531">
        <f t="shared" si="740"/>
        <v>12490.070150506544</v>
      </c>
      <c r="C2531" t="str">
        <f t="shared" si="724"/>
        <v>1.67447589322602-3.27958119702463i</v>
      </c>
      <c r="D2531" t="str">
        <f t="shared" si="725"/>
        <v>3.4771002856172-1.33394295578059i</v>
      </c>
      <c r="E2531" t="str">
        <f t="shared" si="726"/>
        <v>166.691709316075+10.9255762151176i</v>
      </c>
      <c r="F2531" t="str">
        <f t="shared" si="727"/>
        <v>2.90974475676342-11.9799901775045i</v>
      </c>
      <c r="G2531" t="str">
        <f t="shared" si="728"/>
        <v>0.999943244584332-0.00753340523869576i</v>
      </c>
      <c r="H2531" t="str">
        <f t="shared" si="729"/>
        <v>739.362730274479-589.771828600681i</v>
      </c>
      <c r="I2531" t="str">
        <f t="shared" si="730"/>
        <v>-33.2709403590972-71.588854889258i</v>
      </c>
      <c r="K2531" t="str">
        <f t="shared" si="731"/>
        <v>0.00413288206987049-0.00423713241490977i</v>
      </c>
      <c r="L2531" t="str">
        <f t="shared" si="732"/>
        <v>0.00025-0.0376551948882526i</v>
      </c>
      <c r="M2531" t="str">
        <f t="shared" si="733"/>
        <v>0.0025-0.00996755158806685i</v>
      </c>
      <c r="N2531">
        <f t="shared" si="734"/>
        <v>117.04777191547697</v>
      </c>
      <c r="O2531">
        <f t="shared" si="735"/>
        <v>11.322443911062807</v>
      </c>
      <c r="P2531" s="3">
        <f t="shared" si="736"/>
        <v>11.322443911062807</v>
      </c>
      <c r="Q2531" s="3">
        <f t="shared" si="737"/>
        <v>-62.952228084523028</v>
      </c>
      <c r="R2531">
        <f t="shared" si="738"/>
        <v>117.04777191547697</v>
      </c>
      <c r="S2531">
        <f t="shared" si="739"/>
        <v>12.490070150506545</v>
      </c>
      <c r="T2531">
        <f t="shared" si="722"/>
        <v>11.322443911062807</v>
      </c>
    </row>
    <row r="2532" spans="1:20" x14ac:dyDescent="0.25">
      <c r="A2532">
        <f t="shared" si="723"/>
        <v>78775.639471275208</v>
      </c>
      <c r="B2532">
        <f t="shared" si="740"/>
        <v>12537.53241707847</v>
      </c>
      <c r="C2532" t="str">
        <f t="shared" si="724"/>
        <v>1.67123817056964-3.27026386579201i</v>
      </c>
      <c r="D2532" t="str">
        <f t="shared" si="725"/>
        <v>3.47709248530729-1.32934582149401i</v>
      </c>
      <c r="E2532" t="str">
        <f t="shared" si="726"/>
        <v>166.73218161167+10.9638621149944i</v>
      </c>
      <c r="F2532" t="str">
        <f t="shared" si="727"/>
        <v>2.90974349928661-11.9348048297847i</v>
      </c>
      <c r="G2532" t="str">
        <f t="shared" si="728"/>
        <v>0.999942812448339-0.00756202891059104i</v>
      </c>
      <c r="H2532" t="str">
        <f t="shared" si="729"/>
        <v>733.819860441083-593.630259471827i</v>
      </c>
      <c r="I2532" t="str">
        <f t="shared" si="730"/>
        <v>-33.5114950964181-70.9907818970322i</v>
      </c>
      <c r="K2532" t="str">
        <f t="shared" si="731"/>
        <v>0.00411847208186593-0.00423078588905086i</v>
      </c>
      <c r="L2532" t="str">
        <f t="shared" si="732"/>
        <v>0.00025-0.0375126468302975i</v>
      </c>
      <c r="M2532" t="str">
        <f t="shared" si="733"/>
        <v>0.0025-0.00992981827860816i</v>
      </c>
      <c r="N2532">
        <f t="shared" si="734"/>
        <v>117.06888475792186</v>
      </c>
      <c r="O2532">
        <f t="shared" si="735"/>
        <v>11.299366989674141</v>
      </c>
      <c r="P2532" s="3">
        <f t="shared" si="736"/>
        <v>11.299366989674141</v>
      </c>
      <c r="Q2532" s="3">
        <f t="shared" si="737"/>
        <v>-62.931115242078135</v>
      </c>
      <c r="R2532">
        <f t="shared" si="738"/>
        <v>117.06888475792186</v>
      </c>
      <c r="S2532">
        <f t="shared" si="739"/>
        <v>12.53753241707847</v>
      </c>
      <c r="T2532">
        <f t="shared" si="722"/>
        <v>11.299366989674141</v>
      </c>
    </row>
    <row r="2533" spans="1:20" x14ac:dyDescent="0.25">
      <c r="A2533">
        <f t="shared" si="723"/>
        <v>79074.986901266049</v>
      </c>
      <c r="B2533">
        <f t="shared" si="740"/>
        <v>12585.175040263368</v>
      </c>
      <c r="C2533" t="str">
        <f t="shared" si="724"/>
        <v>1.66801078193163-3.26097185517407i</v>
      </c>
      <c r="D2533" t="str">
        <f t="shared" si="725"/>
        <v>3.4770846256378-1.32476780824696i</v>
      </c>
      <c r="E2533" t="str">
        <f t="shared" si="726"/>
        <v>166.772981180751+11.0021918384026i</v>
      </c>
      <c r="F2533" t="str">
        <f t="shared" si="727"/>
        <v>2.90974223223592-11.8897911680944i</v>
      </c>
      <c r="G2533" t="str">
        <f t="shared" si="728"/>
        <v>0.99994237702225-0.00759076131504531i</v>
      </c>
      <c r="H2533" t="str">
        <f t="shared" si="729"/>
        <v>728.220310293985-597.394291024213i</v>
      </c>
      <c r="I2533" t="str">
        <f t="shared" si="730"/>
        <v>-33.7439010043417-70.3905243202775i</v>
      </c>
      <c r="K2533" t="str">
        <f t="shared" si="731"/>
        <v>0.00410410741777581-0.00422440121370831i</v>
      </c>
      <c r="L2533" t="str">
        <f t="shared" si="732"/>
        <v>0.00025-0.0373706384043609i</v>
      </c>
      <c r="M2533" t="str">
        <f t="shared" si="733"/>
        <v>0.0025-0.009892227812919i</v>
      </c>
      <c r="N2533">
        <f t="shared" si="734"/>
        <v>117.09007377772764</v>
      </c>
      <c r="O2533">
        <f t="shared" si="735"/>
        <v>11.276294399495095</v>
      </c>
      <c r="P2533" s="3">
        <f t="shared" si="736"/>
        <v>11.276294399495095</v>
      </c>
      <c r="Q2533" s="3">
        <f t="shared" si="737"/>
        <v>-62.909926222272368</v>
      </c>
      <c r="R2533">
        <f t="shared" si="738"/>
        <v>117.09007377772764</v>
      </c>
      <c r="S2533">
        <f t="shared" si="739"/>
        <v>12.585175040263367</v>
      </c>
      <c r="T2533">
        <f t="shared" si="722"/>
        <v>11.276294399495095</v>
      </c>
    </row>
    <row r="2534" spans="1:20" x14ac:dyDescent="0.25">
      <c r="A2534">
        <f t="shared" si="723"/>
        <v>79375.47185149086</v>
      </c>
      <c r="B2534">
        <f t="shared" si="740"/>
        <v>12632.998705416368</v>
      </c>
      <c r="C2534" t="str">
        <f t="shared" si="724"/>
        <v>1.66479376500649-3.25170514269653i</v>
      </c>
      <c r="D2534" t="str">
        <f t="shared" si="725"/>
        <v>3.47707670615726-1.32020885015976i</v>
      </c>
      <c r="E2534" t="str">
        <f t="shared" si="726"/>
        <v>166.814110115138+11.0405642724569i</v>
      </c>
      <c r="F2534" t="str">
        <f t="shared" si="727"/>
        <v>2.90974095553847-11.8449485448953i</v>
      </c>
      <c r="G2534" t="str">
        <f t="shared" si="728"/>
        <v>0.999941938281019-0.00761960286481442i</v>
      </c>
      <c r="H2534" t="str">
        <f t="shared" si="729"/>
        <v>722.566587515084-601.062803236651i</v>
      </c>
      <c r="I2534" t="str">
        <f t="shared" si="730"/>
        <v>-33.9681156564661-69.7882903300836i</v>
      </c>
      <c r="K2534" t="str">
        <f t="shared" si="731"/>
        <v>0.00408978827122029-0.00421797876793319i</v>
      </c>
      <c r="L2534" t="str">
        <f t="shared" si="732"/>
        <v>0.00025-0.037229167567604i</v>
      </c>
      <c r="M2534" t="str">
        <f t="shared" si="733"/>
        <v>0.0025-0.0098547796502481i</v>
      </c>
      <c r="N2534">
        <f t="shared" si="734"/>
        <v>117.11133979127978</v>
      </c>
      <c r="O2534">
        <f t="shared" si="735"/>
        <v>11.253226335280292</v>
      </c>
      <c r="P2534" s="3">
        <f t="shared" si="736"/>
        <v>11.253226335280292</v>
      </c>
      <c r="Q2534" s="3">
        <f t="shared" si="737"/>
        <v>-62.888660208720225</v>
      </c>
      <c r="R2534">
        <f t="shared" si="738"/>
        <v>117.11133979127978</v>
      </c>
      <c r="S2534">
        <f t="shared" si="739"/>
        <v>12.632998705416368</v>
      </c>
      <c r="T2534">
        <f t="shared" si="722"/>
        <v>11.253226335280292</v>
      </c>
    </row>
    <row r="2535" spans="1:20" x14ac:dyDescent="0.25">
      <c r="A2535">
        <f t="shared" si="723"/>
        <v>79677.09864452653</v>
      </c>
      <c r="B2535">
        <f t="shared" si="740"/>
        <v>12681.004100496952</v>
      </c>
      <c r="C2535" t="str">
        <f t="shared" si="724"/>
        <v>1.6615871565795-3.24246370650735i</v>
      </c>
      <c r="D2535" t="str">
        <f t="shared" si="725"/>
        <v>3.47706872641081-1.31566888162662i</v>
      </c>
      <c r="E2535" t="str">
        <f t="shared" si="726"/>
        <v>166.855570515999+11.0789782885358i</v>
      </c>
      <c r="F2535" t="str">
        <f t="shared" si="727"/>
        <v>2.9097396691208-11.8002763151094i</v>
      </c>
      <c r="G2535" t="str">
        <f t="shared" si="728"/>
        <v>0.999941496199409-0.00764855397421783i</v>
      </c>
      <c r="H2535" t="str">
        <f t="shared" si="729"/>
        <v>716.861225872539-604.634763460953i</v>
      </c>
      <c r="I2535" t="str">
        <f t="shared" si="730"/>
        <v>-34.184103737107-69.1842885860066i</v>
      </c>
      <c r="K2535" t="str">
        <f t="shared" si="731"/>
        <v>0.00407551483194666-0.00421151893147064i</v>
      </c>
      <c r="L2535" t="str">
        <f t="shared" si="732"/>
        <v>0.00025-0.0370882322849212i</v>
      </c>
      <c r="M2535" t="str">
        <f t="shared" si="733"/>
        <v>0.0025-0.0098174732518909i</v>
      </c>
      <c r="N2535">
        <f t="shared" si="734"/>
        <v>117.13268360304259</v>
      </c>
      <c r="O2535">
        <f t="shared" si="735"/>
        <v>11.230162993709893</v>
      </c>
      <c r="P2535" s="3">
        <f t="shared" si="736"/>
        <v>11.230162993709893</v>
      </c>
      <c r="Q2535" s="3">
        <f t="shared" si="737"/>
        <v>-62.867316396957406</v>
      </c>
      <c r="R2535">
        <f t="shared" si="738"/>
        <v>117.13268360304259</v>
      </c>
      <c r="S2535">
        <f t="shared" si="739"/>
        <v>12.681004100496951</v>
      </c>
      <c r="T2535">
        <f t="shared" si="722"/>
        <v>11.230162993709893</v>
      </c>
    </row>
    <row r="2536" spans="1:20" x14ac:dyDescent="0.25">
      <c r="A2536">
        <f t="shared" si="723"/>
        <v>79979.871619375728</v>
      </c>
      <c r="B2536">
        <f t="shared" si="740"/>
        <v>12729.19191607884</v>
      </c>
      <c r="C2536" t="str">
        <f t="shared" si="724"/>
        <v>1.65839099252795-3.23324752536554i</v>
      </c>
      <c r="D2536" t="str">
        <f t="shared" si="725"/>
        <v>3.47706068594009-1.31114783731461i</v>
      </c>
      <c r="E2536" t="str">
        <f t="shared" si="726"/>
        <v>166.897364493864+11.1174327421193i</v>
      </c>
      <c r="F2536" t="str">
        <f t="shared" si="727"/>
        <v>2.90973837290894-11.7557738361102i</v>
      </c>
      <c r="G2536" t="str">
        <f t="shared" si="728"/>
        <v>0.99994105075199-0.00767761505914443i</v>
      </c>
      <c r="H2536" t="str">
        <f t="shared" si="729"/>
        <v>711.10678148284-608.109226991221i</v>
      </c>
      <c r="I2536" t="str">
        <f t="shared" si="730"/>
        <v>-34.3918370201407-68.578727941254i</v>
      </c>
      <c r="K2536" t="str">
        <f t="shared" si="731"/>
        <v>0.0040612872858342-0.00420502208471498i</v>
      </c>
      <c r="L2536" t="str">
        <f t="shared" si="732"/>
        <v>0.00025-0.0369478305289115i</v>
      </c>
      <c r="M2536" t="str">
        <f t="shared" si="733"/>
        <v>0.0025-0.00978030808118242i</v>
      </c>
      <c r="N2536">
        <f t="shared" si="734"/>
        <v>117.15410600543149</v>
      </c>
      <c r="O2536">
        <f t="shared" si="735"/>
        <v>11.207104573376165</v>
      </c>
      <c r="P2536" s="3">
        <f t="shared" si="736"/>
        <v>11.207104573376165</v>
      </c>
      <c r="Q2536" s="3">
        <f t="shared" si="737"/>
        <v>-62.845893994568513</v>
      </c>
      <c r="R2536">
        <f t="shared" si="738"/>
        <v>117.15410600543149</v>
      </c>
      <c r="S2536">
        <f t="shared" si="739"/>
        <v>12.72919191607884</v>
      </c>
      <c r="T2536">
        <f t="shared" si="722"/>
        <v>11.207104573376165</v>
      </c>
    </row>
    <row r="2537" spans="1:20" x14ac:dyDescent="0.25">
      <c r="A2537">
        <f t="shared" si="723"/>
        <v>80283.795131529361</v>
      </c>
      <c r="B2537">
        <f t="shared" si="740"/>
        <v>12777.56284535994</v>
      </c>
      <c r="C2537" t="str">
        <f t="shared" si="724"/>
        <v>1.65520530782229-3.22405657862995i</v>
      </c>
      <c r="D2537" t="str">
        <f t="shared" si="725"/>
        <v>3.47705258428331-1.30664565216278i</v>
      </c>
      <c r="E2537" t="str">
        <f t="shared" si="726"/>
        <v>166.939494168631+11.1559264726308i</v>
      </c>
      <c r="F2537" t="str">
        <f t="shared" si="727"/>
        <v>2.90973706682832-11.7114404677127i</v>
      </c>
      <c r="G2537" t="str">
        <f t="shared" si="728"/>
        <v>0.999940601913139-0.0077067865370585i</v>
      </c>
      <c r="H2537" t="str">
        <f t="shared" si="729"/>
        <v>705.305829072105-611.485337445317i</v>
      </c>
      <c r="I2537" t="str">
        <f t="shared" si="730"/>
        <v>-34.5912943335122-67.9718171510521i</v>
      </c>
      <c r="K2537" t="str">
        <f t="shared" si="731"/>
        <v>0.00404710581489909-0.00419848860866487i</v>
      </c>
      <c r="L2537" t="str">
        <f t="shared" si="732"/>
        <v>0.00025-0.036807960279848i</v>
      </c>
      <c r="M2537" t="str">
        <f t="shared" si="733"/>
        <v>0.0025-0.00974328360348918i</v>
      </c>
      <c r="N2537">
        <f t="shared" si="734"/>
        <v>117.17560777868415</v>
      </c>
      <c r="O2537">
        <f t="shared" si="735"/>
        <v>11.184051274769526</v>
      </c>
      <c r="P2537" s="3">
        <f t="shared" si="736"/>
        <v>11.184051274769526</v>
      </c>
      <c r="Q2537" s="3">
        <f t="shared" si="737"/>
        <v>-62.824392221315847</v>
      </c>
      <c r="R2537">
        <f t="shared" si="738"/>
        <v>117.17560777868415</v>
      </c>
      <c r="S2537">
        <f t="shared" si="739"/>
        <v>12.77756284535994</v>
      </c>
      <c r="T2537">
        <f t="shared" si="722"/>
        <v>11.184051274769526</v>
      </c>
    </row>
    <row r="2538" spans="1:20" x14ac:dyDescent="0.25">
      <c r="A2538">
        <f t="shared" si="723"/>
        <v>80588.873553029174</v>
      </c>
      <c r="B2538">
        <f t="shared" si="740"/>
        <v>12826.117584172309</v>
      </c>
      <c r="C2538" t="str">
        <f t="shared" si="724"/>
        <v>1.65203013652754-3.21489084624781i</v>
      </c>
      <c r="D2538" t="str">
        <f t="shared" si="725"/>
        <v>3.47704442097513-1.30216226138119i</v>
      </c>
      <c r="E2538" t="str">
        <f t="shared" si="726"/>
        <v>166.981961669566+11.1944583032718i</v>
      </c>
      <c r="F2538" t="str">
        <f t="shared" si="727"/>
        <v>2.90973575080382-11.6672755721649i</v>
      </c>
      <c r="G2538" t="str">
        <f t="shared" si="728"/>
        <v>0.99994014965704-0.00773606882700559i</v>
      </c>
      <c r="H2538" t="str">
        <f t="shared" si="729"/>
        <v>699.460958247397-614.762326959942i</v>
      </c>
      <c r="I2538" t="str">
        <f t="shared" si="730"/>
        <v>-34.7824615097127-67.3637645850011i</v>
      </c>
      <c r="K2538" t="str">
        <f t="shared" si="731"/>
        <v>0.00403297059730054-0.00419191888487865i</v>
      </c>
      <c r="L2538" t="str">
        <f t="shared" si="732"/>
        <v>0.00025-0.0366686195256505i</v>
      </c>
      <c r="M2538" t="str">
        <f t="shared" si="733"/>
        <v>0.0025-0.00970639928620156i</v>
      </c>
      <c r="N2538">
        <f t="shared" si="734"/>
        <v>117.19718969073691</v>
      </c>
      <c r="O2538">
        <f t="shared" si="735"/>
        <v>11.161003300263916</v>
      </c>
      <c r="P2538" s="3">
        <f t="shared" si="736"/>
        <v>11.161003300263916</v>
      </c>
      <c r="Q2538" s="3">
        <f t="shared" si="737"/>
        <v>-62.802810309263094</v>
      </c>
      <c r="R2538">
        <f t="shared" si="738"/>
        <v>117.19718969073691</v>
      </c>
      <c r="S2538">
        <f t="shared" si="739"/>
        <v>12.826117584172309</v>
      </c>
      <c r="T2538">
        <f t="shared" si="722"/>
        <v>11.161003300263916</v>
      </c>
    </row>
    <row r="2539" spans="1:20" x14ac:dyDescent="0.25">
      <c r="A2539">
        <f t="shared" si="723"/>
        <v>80895.111272530703</v>
      </c>
      <c r="B2539">
        <f t="shared" si="740"/>
        <v>12874.856830992165</v>
      </c>
      <c r="C2539" t="str">
        <f t="shared" si="724"/>
        <v>1.64886551180477-3.20575030874393i</v>
      </c>
      <c r="D2539" t="str">
        <f t="shared" si="725"/>
        <v>3.4770361955467-1.29769760044999i</v>
      </c>
      <c r="E2539" t="str">
        <f t="shared" si="726"/>
        <v>167.024769135317+11.2330270408577i</v>
      </c>
      <c r="F2539" t="str">
        <f t="shared" si="727"/>
        <v>2.90973442475973-11.6232785141381i</v>
      </c>
      <c r="G2539" t="str">
        <f t="shared" si="728"/>
        <v>0.999939693957678-0.00776546234961856i</v>
      </c>
      <c r="H2539" t="str">
        <f t="shared" si="729"/>
        <v>693.57476978864-617.939516201865i</v>
      </c>
      <c r="I2539" t="str">
        <f t="shared" si="730"/>
        <v>-34.9653313225908-66.7547779441736i</v>
      </c>
      <c r="K2539" t="str">
        <f t="shared" si="731"/>
        <v>0.00401888180734686-0.00418531329543016i</v>
      </c>
      <c r="L2539" t="str">
        <f t="shared" si="732"/>
        <v>0.00025-0.0365298062618554i</v>
      </c>
      <c r="M2539" t="str">
        <f t="shared" si="733"/>
        <v>0.0025-0.00966965459872646i</v>
      </c>
      <c r="N2539">
        <f t="shared" si="734"/>
        <v>117.21885249709668</v>
      </c>
      <c r="O2539">
        <f t="shared" si="735"/>
        <v>11.137960854103246</v>
      </c>
      <c r="P2539" s="3">
        <f t="shared" si="736"/>
        <v>11.137960854103246</v>
      </c>
      <c r="Q2539" s="3">
        <f t="shared" si="737"/>
        <v>-62.781147502903323</v>
      </c>
      <c r="R2539">
        <f t="shared" si="738"/>
        <v>117.21885249709668</v>
      </c>
      <c r="S2539">
        <f t="shared" si="739"/>
        <v>12.874856830992165</v>
      </c>
      <c r="T2539">
        <f t="shared" si="722"/>
        <v>11.137960854103246</v>
      </c>
    </row>
    <row r="2540" spans="1:20" x14ac:dyDescent="0.25">
      <c r="A2540">
        <f t="shared" si="723"/>
        <v>81202.512695366328</v>
      </c>
      <c r="B2540">
        <f t="shared" si="740"/>
        <v>12923.781286949936</v>
      </c>
      <c r="C2540" t="str">
        <f t="shared" si="724"/>
        <v>1.6457114659127-3.19663494720946i</v>
      </c>
      <c r="D2540" t="str">
        <f t="shared" si="725"/>
        <v>3.47702790752561-1.29325160511847i</v>
      </c>
      <c r="E2540" t="str">
        <f t="shared" si="726"/>
        <v>167.067918713916+11.2716314756546i</v>
      </c>
      <c r="F2540" t="str">
        <f t="shared" si="727"/>
        <v>2.90973308861978-11.5794486607182i</v>
      </c>
      <c r="G2540" t="str">
        <f t="shared" si="728"/>
        <v>0.99993923478884-0.00779496752712343i</v>
      </c>
      <c r="H2540" t="str">
        <f t="shared" si="729"/>
        <v>687.64987197133-621.016314198134i</v>
      </c>
      <c r="I2540" t="str">
        <f t="shared" si="730"/>
        <v>-35.139903410901-66.1450639836904i</v>
      </c>
      <c r="K2540" t="str">
        <f t="shared" si="731"/>
        <v>0.00400483961550245-0.00417867222286463i</v>
      </c>
      <c r="L2540" t="str">
        <f t="shared" si="732"/>
        <v>0.00025-0.0363915184915874i</v>
      </c>
      <c r="M2540" t="str">
        <f t="shared" si="733"/>
        <v>0.0025-0.00963304901247905i</v>
      </c>
      <c r="N2540">
        <f t="shared" si="734"/>
        <v>117.24059694071809</v>
      </c>
      <c r="O2540">
        <f t="shared" si="735"/>
        <v>11.114924142386627</v>
      </c>
      <c r="P2540" s="3">
        <f t="shared" si="736"/>
        <v>11.114924142386627</v>
      </c>
      <c r="Q2540" s="3">
        <f t="shared" si="737"/>
        <v>-62.759403059281908</v>
      </c>
      <c r="R2540">
        <f t="shared" si="738"/>
        <v>117.24059694071809</v>
      </c>
      <c r="S2540">
        <f t="shared" si="739"/>
        <v>12.923781286949936</v>
      </c>
      <c r="T2540">
        <f t="shared" ref="T2540:T2603" si="741">P2540</f>
        <v>11.114924142386627</v>
      </c>
    </row>
    <row r="2541" spans="1:20" x14ac:dyDescent="0.25">
      <c r="A2541">
        <f t="shared" ref="A2541:A2604" si="742">2*PI()*B2541</f>
        <v>81511.082243608704</v>
      </c>
      <c r="B2541">
        <f t="shared" si="740"/>
        <v>12972.891655840345</v>
      </c>
      <c r="C2541" t="str">
        <f t="shared" ref="C2541:C2604" si="743">IMPRODUCT(D2541,E2541,$C$40,,K2541,$C$41)</f>
        <v>1.6425680302094-3.18754474329093i</v>
      </c>
      <c r="D2541" t="str">
        <f t="shared" ref="D2541:D2604" si="744">IMDIV(IMPRODUCT($C$37,$C$38,COMPLEX(1,A2541/$C$38)),IMSUM(-1*A2541*A2541/$C$39,COMPLEX(0,1*A2541)))</f>
        <v>3.47701955643583-1.28882421140417i</v>
      </c>
      <c r="E2541" t="str">
        <f t="shared" ref="E2541:E2604" si="745">IMDIV(IMPRODUCT(IMSUM(F2541,G2541),$C$29,H2541),IMSUM(1,I2541))</f>
        <v>167.11141256278+11.3102703812088i</v>
      </c>
      <c r="F2541" t="str">
        <f t="shared" ref="F2541:F2604" si="746">IMDIV(IMPRODUCT($C$14,$C$15,COMPLEX(1,A2541/$C$15)),IMSUM(-1*A2541*A2541/$C$16,COMPLEX(0,A2541)))</f>
        <v>2.90973174230711-11.5357853813961i</v>
      </c>
      <c r="G2541" t="str">
        <f t="shared" ref="G2541:G2604" si="747">IMDIV(1,COMPLEX(1,A2541*$C$9*$C$10))</f>
        <v>0.999938772124116-0.00782458478334547i</v>
      </c>
      <c r="H2541" t="str">
        <f t="shared" ref="H2541:H2604" si="748">IMDIV($C$3,IMSUM(K2541,COMPLEX(0,$C$28*A2541)))</f>
        <v>681.68887693-623.992217988939i</v>
      </c>
      <c r="I2541" t="str">
        <f t="shared" ref="I2541:I2604" si="749">IMPRODUCT(F2541,$C$29,H2541,$C$31)</f>
        <v>-35.306184189033-65.5348282414631i</v>
      </c>
      <c r="K2541" t="str">
        <f t="shared" ref="K2541:K2604" si="750">IF($C$26&lt;=0,IMDIV(1,IMSUM(IMDIV(1,L2541),1/$C$18)),IMDIV(1,IMSUM(IMDIV(1,L2541),1/$C$18,IMDIV(1,M2541))))</f>
        <v>0.00399084418839532-0.00417199605015478i</v>
      </c>
      <c r="L2541" t="str">
        <f t="shared" ref="L2541:L2604" si="751">IMSUM($C$21/$C$22,IMDIV(1,COMPLEX(0,$C$20*$C$22*A2541)))</f>
        <v>0.00025-0.0362537542255304i</v>
      </c>
      <c r="M2541" t="str">
        <f t="shared" ref="M2541:M2604" si="752">IMSUM($C$25/$C$26,IMDIV(1,COMPLEX(0,$C$24*$C$26*A2541)))</f>
        <v>0.0025-0.00959658200087573i</v>
      </c>
      <c r="N2541">
        <f t="shared" ref="N2541:N2604" si="753">ABS(R2541)</f>
        <v>117.26242375187925</v>
      </c>
      <c r="O2541">
        <f t="shared" ref="O2541:O2604" si="754">ABS(P2541)</f>
        <v>11.091893373053882</v>
      </c>
      <c r="P2541" s="3">
        <f t="shared" ref="P2541:P2604" si="755">20*LOG10(IMABS(C2541))</f>
        <v>11.091893373053882</v>
      </c>
      <c r="Q2541" s="3">
        <f t="shared" ref="Q2541:Q2604" si="756">IMARGUMENT(C2541)*180/PI()</f>
        <v>-62.737576248120753</v>
      </c>
      <c r="R2541">
        <f t="shared" ref="R2541:R2604" si="757">IF(Q2541&lt;0,Q2541+180,Q2541-180)</f>
        <v>117.26242375187925</v>
      </c>
      <c r="S2541">
        <f t="shared" ref="S2541:S2604" si="758">B2541/1000</f>
        <v>12.972891655840344</v>
      </c>
      <c r="T2541">
        <f t="shared" si="741"/>
        <v>11.091893373053882</v>
      </c>
    </row>
    <row r="2542" spans="1:20" x14ac:dyDescent="0.25">
      <c r="A2542">
        <f t="shared" si="742"/>
        <v>81820.824356134428</v>
      </c>
      <c r="B2542">
        <f t="shared" ref="B2542:B2605" si="759">B2541*(1+B$42)</f>
        <v>13022.188644132539</v>
      </c>
      <c r="C2542" t="str">
        <f t="shared" si="743"/>
        <v>1.63943523515415-3.17847967917948i</v>
      </c>
      <c r="D2542" t="str">
        <f t="shared" si="744"/>
        <v>3.47701114179777-1.28441535559189i</v>
      </c>
      <c r="E2542" t="str">
        <f t="shared" si="745"/>
        <v>167.155252848718+11.3489425141772i</v>
      </c>
      <c r="F2542" t="str">
        <f t="shared" si="746"/>
        <v>2.9097303857443-11.4922880480592i</v>
      </c>
      <c r="G2542" t="str">
        <f t="shared" si="747"/>
        <v>0.999938305936891-0.00785431454371517i</v>
      </c>
      <c r="H2542" t="str">
        <f t="shared" si="748"/>
        <v>675.694397072135-626.866812107351i</v>
      </c>
      <c r="I2542" t="str">
        <f t="shared" si="749"/>
        <v>-35.4641867454154-64.9242747737782i</v>
      </c>
      <c r="K2542" t="str">
        <f t="shared" si="750"/>
        <v>0.00397689568882507-0.00416528516065759i</v>
      </c>
      <c r="L2542" t="str">
        <f t="shared" si="751"/>
        <v>0.00025-0.0361165114818992i</v>
      </c>
      <c r="M2542" t="str">
        <f t="shared" si="752"/>
        <v>0.0025-0.00956025303932628i</v>
      </c>
      <c r="N2542">
        <f t="shared" si="753"/>
        <v>117.28433364805846</v>
      </c>
      <c r="O2542">
        <f t="shared" si="754"/>
        <v>11.068868755871261</v>
      </c>
      <c r="P2542" s="3">
        <f t="shared" si="755"/>
        <v>11.068868755871261</v>
      </c>
      <c r="Q2542" s="3">
        <f t="shared" si="756"/>
        <v>-62.715666351941536</v>
      </c>
      <c r="R2542">
        <f t="shared" si="757"/>
        <v>117.28433364805846</v>
      </c>
      <c r="S2542">
        <f t="shared" si="758"/>
        <v>13.022188644132539</v>
      </c>
      <c r="T2542">
        <f t="shared" si="741"/>
        <v>11.068868755871261</v>
      </c>
    </row>
    <row r="2543" spans="1:20" x14ac:dyDescent="0.25">
      <c r="A2543">
        <f t="shared" si="742"/>
        <v>82131.743488687731</v>
      </c>
      <c r="B2543">
        <f t="shared" si="759"/>
        <v>13071.672960980242</v>
      </c>
      <c r="C2543" t="str">
        <f t="shared" si="743"/>
        <v>1.63631311030934-3.16943973759985i</v>
      </c>
      <c r="D2543" t="str">
        <f t="shared" si="744"/>
        <v>3.47700266312814-1.28002497423285i</v>
      </c>
      <c r="E2543" t="str">
        <f t="shared" si="745"/>
        <v>167.199441747928+11.3876466141599i</v>
      </c>
      <c r="F2543" t="str">
        <f t="shared" si="746"/>
        <v>2.90972901885327-11.4489560349818i</v>
      </c>
      <c r="G2543" t="str">
        <f t="shared" si="747"/>
        <v>0.999937836200351-0.00788415723527431i</v>
      </c>
      <c r="H2543" t="str">
        <f t="shared" si="748"/>
        <v>669.669041551561-629.639767890699i</v>
      </c>
      <c r="I2543" t="str">
        <f t="shared" si="749"/>
        <v>-35.6139307291122-64.3136058983176i</v>
      </c>
      <c r="K2543" t="str">
        <f t="shared" si="750"/>
        <v>0.00396299427577151-0.0041585399380708i</v>
      </c>
      <c r="L2543" t="str">
        <f t="shared" si="751"/>
        <v>0.00025-0.0359797882864109i</v>
      </c>
      <c r="M2543" t="str">
        <f t="shared" si="752"/>
        <v>0.0025-0.00952406160522643i</v>
      </c>
      <c r="N2543">
        <f t="shared" si="753"/>
        <v>117.30632733381317</v>
      </c>
      <c r="O2543">
        <f t="shared" si="754"/>
        <v>11.045850502416224</v>
      </c>
      <c r="P2543" s="3">
        <f t="shared" si="755"/>
        <v>11.045850502416224</v>
      </c>
      <c r="Q2543" s="3">
        <f t="shared" si="756"/>
        <v>-62.693672666186828</v>
      </c>
      <c r="R2543">
        <f t="shared" si="757"/>
        <v>117.30632733381317</v>
      </c>
      <c r="S2543">
        <f t="shared" si="758"/>
        <v>13.071672960980242</v>
      </c>
      <c r="T2543">
        <f t="shared" si="741"/>
        <v>11.045850502416224</v>
      </c>
    </row>
    <row r="2544" spans="1:20" x14ac:dyDescent="0.25">
      <c r="A2544">
        <f t="shared" si="742"/>
        <v>82443.844113944753</v>
      </c>
      <c r="B2544">
        <f t="shared" si="759"/>
        <v>13121.345318231968</v>
      </c>
      <c r="C2544" t="str">
        <f t="shared" si="743"/>
        <v>1.63320168434252-3.16042490179985i</v>
      </c>
      <c r="D2544" t="str">
        <f t="shared" si="744"/>
        <v>3.47699411994001-1.27565300414371i</v>
      </c>
      <c r="E2544" t="str">
        <f t="shared" si="745"/>
        <v>167.243981446005+11.4263814035246i</v>
      </c>
      <c r="F2544" t="str">
        <f t="shared" si="746"/>
        <v>2.90972764155546-11.4057887188165i</v>
      </c>
      <c r="G2544" t="str">
        <f t="shared" si="747"/>
        <v>0.999937362887478-0.00791411328668201i</v>
      </c>
      <c r="H2544" t="str">
        <f t="shared" si="748"/>
        <v>663.615412810241-632.310842628927i</v>
      </c>
      <c r="I2544" t="str">
        <f t="shared" si="749"/>
        <v>-35.755442225172-63.7030219452171i</v>
      </c>
      <c r="K2544" t="str">
        <f t="shared" si="750"/>
        <v>0.00394914010440361-0.00415176076639017i</v>
      </c>
      <c r="L2544" t="str">
        <f t="shared" si="751"/>
        <v>0.00025-0.0358435826722562i</v>
      </c>
      <c r="M2544" t="str">
        <f t="shared" si="752"/>
        <v>0.0025-0.00948800717795018i</v>
      </c>
      <c r="N2544">
        <f t="shared" si="753"/>
        <v>117.32840550065717</v>
      </c>
      <c r="O2544">
        <f t="shared" si="754"/>
        <v>11.022838826063046</v>
      </c>
      <c r="P2544" s="3">
        <f t="shared" si="755"/>
        <v>11.022838826063046</v>
      </c>
      <c r="Q2544" s="3">
        <f t="shared" si="756"/>
        <v>-62.671594499342824</v>
      </c>
      <c r="R2544">
        <f t="shared" si="757"/>
        <v>117.32840550065717</v>
      </c>
      <c r="S2544">
        <f t="shared" si="758"/>
        <v>13.121345318231969</v>
      </c>
      <c r="T2544">
        <f t="shared" si="741"/>
        <v>11.022838826063046</v>
      </c>
    </row>
    <row r="2545" spans="1:20" x14ac:dyDescent="0.25">
      <c r="A2545">
        <f t="shared" si="742"/>
        <v>82757.130721577749</v>
      </c>
      <c r="B2545">
        <f t="shared" si="759"/>
        <v>13171.206430441251</v>
      </c>
      <c r="C2545" t="str">
        <f t="shared" si="743"/>
        <v>1.63010098502857-3.15143515553961i</v>
      </c>
      <c r="D2545" t="str">
        <f t="shared" si="744"/>
        <v>3.47698551174275-1.27129938240571i</v>
      </c>
      <c r="E2545" t="str">
        <f t="shared" si="745"/>
        <v>167.288874137935+11.4651455872327i</v>
      </c>
      <c r="F2545" t="str">
        <f t="shared" si="746"/>
        <v>2.9097262537716-11.3627854785852i</v>
      </c>
      <c r="G2545" t="str">
        <f t="shared" si="747"/>
        <v>0.999936885971045-0.00794418312822079i</v>
      </c>
      <c r="H2545" t="str">
        <f t="shared" si="748"/>
        <v>657.536103196708-634.879878555639i</v>
      </c>
      <c r="I2545" t="str">
        <f t="shared" si="749"/>
        <v>-35.8887536193105-63.0927210166789i</v>
      </c>
      <c r="K2545" t="str">
        <f t="shared" si="750"/>
        <v>0.00393533332608936-0.00414494802986679i</v>
      </c>
      <c r="L2545" t="str">
        <f t="shared" si="751"/>
        <v>0.00025-0.035707892680072i</v>
      </c>
      <c r="M2545" t="str">
        <f t="shared" si="752"/>
        <v>0.0025-0.00945208923884258i</v>
      </c>
      <c r="N2545">
        <f t="shared" si="753"/>
        <v>117.35056882694128</v>
      </c>
      <c r="O2545">
        <f t="shared" si="754"/>
        <v>10.999833941967658</v>
      </c>
      <c r="P2545" s="3">
        <f t="shared" si="755"/>
        <v>10.999833941967658</v>
      </c>
      <c r="Q2545" s="3">
        <f t="shared" si="756"/>
        <v>-62.649431173058716</v>
      </c>
      <c r="R2545">
        <f t="shared" si="757"/>
        <v>117.35056882694128</v>
      </c>
      <c r="S2545">
        <f t="shared" si="758"/>
        <v>13.17120643044125</v>
      </c>
      <c r="T2545">
        <f t="shared" si="741"/>
        <v>10.999833941967658</v>
      </c>
    </row>
    <row r="2546" spans="1:20" x14ac:dyDescent="0.25">
      <c r="A2546">
        <f t="shared" si="742"/>
        <v>83071.607818319753</v>
      </c>
      <c r="B2546">
        <f t="shared" si="759"/>
        <v>13221.257014876928</v>
      </c>
      <c r="C2546" t="str">
        <f t="shared" si="743"/>
        <v>1.62701103925187-3.14247048308096i</v>
      </c>
      <c r="D2546" t="str">
        <f t="shared" si="744"/>
        <v>3.476976838042-1.26696404636369i</v>
      </c>
      <c r="E2546" t="str">
        <f t="shared" si="745"/>
        <v>167.334122028096+11.5039378526624i</v>
      </c>
      <c r="F2546" t="str">
        <f t="shared" si="746"/>
        <v>2.90972485542189-11.3199456956698i</v>
      </c>
      <c r="G2546" t="str">
        <f t="shared" si="747"/>
        <v>0.99993640542362-0.00797436719180269i</v>
      </c>
      <c r="H2546" t="str">
        <f t="shared" si="748"/>
        <v>651.433691668945-637.346801688214i</v>
      </c>
      <c r="I2546" t="str">
        <f t="shared" si="749"/>
        <v>-36.0139034525418-62.4828987556321i</v>
      </c>
      <c r="K2546" t="str">
        <f t="shared" si="750"/>
        <v>0.00392157408840567-0.00413810211296478i</v>
      </c>
      <c r="L2546" t="str">
        <f t="shared" si="751"/>
        <v>0.00025-0.0355727163579119i</v>
      </c>
      <c r="M2546" t="str">
        <f t="shared" si="752"/>
        <v>0.0025-0.00941630727121197i</v>
      </c>
      <c r="N2546">
        <f t="shared" si="753"/>
        <v>117.37281797773288</v>
      </c>
      <c r="O2546">
        <f t="shared" si="754"/>
        <v>10.976836067052346</v>
      </c>
      <c r="P2546" s="3">
        <f t="shared" si="755"/>
        <v>10.976836067052346</v>
      </c>
      <c r="Q2546" s="3">
        <f t="shared" si="756"/>
        <v>-62.627182022267121</v>
      </c>
      <c r="R2546">
        <f t="shared" si="757"/>
        <v>117.37281797773288</v>
      </c>
      <c r="S2546">
        <f t="shared" si="758"/>
        <v>13.221257014876928</v>
      </c>
      <c r="T2546">
        <f t="shared" si="741"/>
        <v>10.976836067052346</v>
      </c>
    </row>
    <row r="2547" spans="1:20" x14ac:dyDescent="0.25">
      <c r="A2547">
        <f t="shared" si="742"/>
        <v>83387.279928029369</v>
      </c>
      <c r="B2547">
        <f t="shared" si="759"/>
        <v>13271.49779153346</v>
      </c>
      <c r="C2547" t="str">
        <f t="shared" si="743"/>
        <v>1.6239318730088-3.13353086917719i</v>
      </c>
      <c r="D2547" t="str">
        <f t="shared" si="744"/>
        <v>3.47696809833965-1.26264693362527i</v>
      </c>
      <c r="E2547" t="str">
        <f t="shared" si="745"/>
        <v>167.379727330261+11.5427568694349i</v>
      </c>
      <c r="F2547" t="str">
        <f t="shared" si="746"/>
        <v>2.90972344642588-11.2772687538038i</v>
      </c>
      <c r="G2547" t="str">
        <f t="shared" si="747"/>
        <v>0.999935921217563-0.00800466591097545i</v>
      </c>
      <c r="H2547" t="str">
        <f t="shared" si="748"/>
        <v>645.310740589092-639.711620523496i</v>
      </c>
      <c r="I2547" t="str">
        <f t="shared" si="749"/>
        <v>-36.1309362663907-61.8737481238886i</v>
      </c>
      <c r="K2547" t="str">
        <f t="shared" si="750"/>
        <v>0.00390786253514918-0.00413122340031933i</v>
      </c>
      <c r="L2547" t="str">
        <f t="shared" si="751"/>
        <v>0.00025-0.0354380517612193i</v>
      </c>
      <c r="M2547" t="str">
        <f t="shared" si="752"/>
        <v>0.0025-0.00938066076032272i</v>
      </c>
      <c r="N2547">
        <f t="shared" si="753"/>
        <v>117.3951536046973</v>
      </c>
      <c r="O2547">
        <f t="shared" si="754"/>
        <v>10.953845419991238</v>
      </c>
      <c r="P2547" s="3">
        <f t="shared" si="755"/>
        <v>10.953845419991238</v>
      </c>
      <c r="Q2547" s="3">
        <f t="shared" si="756"/>
        <v>-62.604846395302708</v>
      </c>
      <c r="R2547">
        <f t="shared" si="757"/>
        <v>117.3951536046973</v>
      </c>
      <c r="S2547">
        <f t="shared" si="758"/>
        <v>13.271497791533461</v>
      </c>
      <c r="T2547">
        <f t="shared" si="741"/>
        <v>10.953845419991238</v>
      </c>
    </row>
    <row r="2548" spans="1:20" x14ac:dyDescent="0.25">
      <c r="A2548">
        <f t="shared" si="742"/>
        <v>83704.151591755886</v>
      </c>
      <c r="B2548">
        <f t="shared" si="759"/>
        <v>13321.929483141288</v>
      </c>
      <c r="C2548" t="str">
        <f t="shared" si="743"/>
        <v>1.62086351140996-3.12461629906225i</v>
      </c>
      <c r="D2548" t="str">
        <f t="shared" si="744"/>
        <v>3.4769592921338-1.25834798205989i</v>
      </c>
      <c r="E2548" t="str">
        <f t="shared" si="745"/>
        <v>167.425692267582+11.5816012892296i</v>
      </c>
      <c r="F2548" t="str">
        <f t="shared" si="746"/>
        <v>2.90972202670254-11.2347540390632i</v>
      </c>
      <c r="G2548" t="str">
        <f t="shared" si="747"/>
        <v>0.999935433325023-0.00803507972092856i</v>
      </c>
      <c r="H2548" t="str">
        <f t="shared" si="748"/>
        <v>639.169792616661-641.974424596164i</v>
      </c>
      <c r="I2548" t="str">
        <f t="shared" si="749"/>
        <v>-36.2399024393344-61.26545919018i</v>
      </c>
      <c r="K2548" t="str">
        <f t="shared" si="750"/>
        <v>0.00389419880634737-0.00412431227669496i</v>
      </c>
      <c r="L2548" t="str">
        <f t="shared" si="751"/>
        <v>0.00025-0.0353038969527986i</v>
      </c>
      <c r="M2548" t="str">
        <f t="shared" si="752"/>
        <v>0.0025-0.00934514919338785i</v>
      </c>
      <c r="N2548">
        <f t="shared" si="753"/>
        <v>117.41757634597948</v>
      </c>
      <c r="O2548">
        <f t="shared" si="754"/>
        <v>10.930862221193827</v>
      </c>
      <c r="P2548" s="3">
        <f t="shared" si="755"/>
        <v>10.930862221193827</v>
      </c>
      <c r="Q2548" s="3">
        <f t="shared" si="756"/>
        <v>-62.582423654020523</v>
      </c>
      <c r="R2548">
        <f t="shared" si="757"/>
        <v>117.41757634597948</v>
      </c>
      <c r="S2548">
        <f t="shared" si="758"/>
        <v>13.321929483141288</v>
      </c>
      <c r="T2548">
        <f t="shared" si="741"/>
        <v>10.930862221193827</v>
      </c>
    </row>
    <row r="2549" spans="1:20" x14ac:dyDescent="0.25">
      <c r="A2549">
        <f t="shared" si="742"/>
        <v>84022.22736780456</v>
      </c>
      <c r="B2549">
        <f t="shared" si="759"/>
        <v>13372.552815177225</v>
      </c>
      <c r="C2549" t="str">
        <f t="shared" si="743"/>
        <v>1.61780597868293-3.11572675844087i</v>
      </c>
      <c r="D2549" t="str">
        <f t="shared" si="744"/>
        <v>3.47695041891873-1.25406712979793i</v>
      </c>
      <c r="E2549" t="str">
        <f t="shared" si="745"/>
        <v>167.472019072603+11.620469745607i</v>
      </c>
      <c r="F2549" t="str">
        <f t="shared" si="746"/>
        <v>2.90972059617021-11.1924009398574i</v>
      </c>
      <c r="G2549" t="str">
        <f t="shared" si="747"/>
        <v>0.999934941717935-0.00806560905849953i</v>
      </c>
      <c r="H2549" t="str">
        <f t="shared" si="748"/>
        <v>633.013367706568-644.135382907074i</v>
      </c>
      <c r="I2549" t="str">
        <f t="shared" si="749"/>
        <v>-36.3408580151425-60.6582189284305i</v>
      </c>
      <c r="K2549" t="str">
        <f t="shared" si="750"/>
        <v>0.00388058303827023-0.0041173691269442i</v>
      </c>
      <c r="L2549" t="str">
        <f t="shared" si="751"/>
        <v>0.00025-0.035170250002788i</v>
      </c>
      <c r="M2549" t="str">
        <f t="shared" si="752"/>
        <v>0.0025-0.00930977205956157i</v>
      </c>
      <c r="N2549">
        <f t="shared" si="753"/>
        <v>117.44008682608651</v>
      </c>
      <c r="O2549">
        <f t="shared" si="754"/>
        <v>10.90788669279072</v>
      </c>
      <c r="P2549" s="3">
        <f t="shared" si="755"/>
        <v>10.90788669279072</v>
      </c>
      <c r="Q2549" s="3">
        <f t="shared" si="756"/>
        <v>-62.559913173913486</v>
      </c>
      <c r="R2549">
        <f t="shared" si="757"/>
        <v>117.44008682608651</v>
      </c>
      <c r="S2549">
        <f t="shared" si="758"/>
        <v>13.372552815177226</v>
      </c>
      <c r="T2549">
        <f t="shared" si="741"/>
        <v>10.90788669279072</v>
      </c>
    </row>
    <row r="2550" spans="1:20" x14ac:dyDescent="0.25">
      <c r="A2550">
        <f t="shared" si="742"/>
        <v>84341.511831802214</v>
      </c>
      <c r="B2550">
        <f t="shared" si="759"/>
        <v>13423.368515874899</v>
      </c>
      <c r="C2550" t="str">
        <f t="shared" si="743"/>
        <v>1.6147592981748-3.106862233478i</v>
      </c>
      <c r="D2550" t="str">
        <f t="shared" si="744"/>
        <v>3.47694147818492-1.24980431522983i</v>
      </c>
      <c r="E2550" t="str">
        <f t="shared" si="745"/>
        <v>167.518709987239+11.6593608538234i</v>
      </c>
      <c r="F2550" t="str">
        <f t="shared" si="746"/>
        <v>2.90971915474659-11.150208846921i</v>
      </c>
      <c r="G2550" t="str">
        <f t="shared" si="747"/>
        <v>0.999934446368024-0.00809625436218003i</v>
      </c>
      <c r="H2550" t="str">
        <f t="shared" si="748"/>
        <v>626.843960217613-646.194742229177i</v>
      </c>
      <c r="I2550" t="str">
        <f t="shared" si="749"/>
        <v>-36.4338645237955-60.0522110265682i</v>
      </c>
      <c r="K2550" t="str">
        <f t="shared" si="750"/>
        <v>0.00386701536344238-0.0041103943359665i</v>
      </c>
      <c r="L2550" t="str">
        <f t="shared" si="751"/>
        <v>0.00025-0.0350371089886312i</v>
      </c>
      <c r="M2550" t="str">
        <f t="shared" si="752"/>
        <v>0.0025-0.00927452884993179i</v>
      </c>
      <c r="N2550">
        <f t="shared" si="753"/>
        <v>117.46268565577202</v>
      </c>
      <c r="O2550">
        <f t="shared" si="754"/>
        <v>10.884919058617195</v>
      </c>
      <c r="P2550" s="3">
        <f t="shared" si="755"/>
        <v>10.884919058617195</v>
      </c>
      <c r="Q2550" s="3">
        <f t="shared" si="756"/>
        <v>-62.537314344227973</v>
      </c>
      <c r="R2550">
        <f t="shared" si="757"/>
        <v>117.46268565577202</v>
      </c>
      <c r="S2550">
        <f t="shared" si="758"/>
        <v>13.4233685158749</v>
      </c>
      <c r="T2550">
        <f t="shared" si="741"/>
        <v>10.884919058617195</v>
      </c>
    </row>
    <row r="2551" spans="1:20" x14ac:dyDescent="0.25">
      <c r="A2551">
        <f t="shared" si="742"/>
        <v>84662.00957676307</v>
      </c>
      <c r="B2551">
        <f t="shared" si="759"/>
        <v>13474.377316235224</v>
      </c>
      <c r="C2551" t="str">
        <f t="shared" si="743"/>
        <v>1.61172349235496-3.0980227107889i</v>
      </c>
      <c r="D2551" t="str">
        <f t="shared" si="744"/>
        <v>3.47693246941892-1.24555947700518i</v>
      </c>
      <c r="E2551" t="str">
        <f t="shared" si="745"/>
        <v>167.565767262781+11.6982732106483i</v>
      </c>
      <c r="F2551" t="str">
        <f t="shared" si="746"/>
        <v>2.90971770234879-11.1081771533046i</v>
      </c>
      <c r="G2551" t="str">
        <f t="shared" si="747"/>
        <v>0.999933947246797-0.00812701607212213i</v>
      </c>
      <c r="H2551" t="str">
        <f t="shared" si="748"/>
        <v>620.664036136517-648.152825298817i</v>
      </c>
      <c r="I2551" t="str">
        <f t="shared" si="749"/>
        <v>-36.5189887956561-59.4476157061212i</v>
      </c>
      <c r="K2551" t="str">
        <f t="shared" si="750"/>
        <v>0.00385349591065586-0.00410338828866771i</v>
      </c>
      <c r="L2551" t="str">
        <f t="shared" si="751"/>
        <v>0.00025-0.0349044719950501i</v>
      </c>
      <c r="M2551" t="str">
        <f t="shared" si="752"/>
        <v>0.0025-0.00923941905751324i</v>
      </c>
      <c r="N2551">
        <f t="shared" si="753"/>
        <v>117.4853734319195</v>
      </c>
      <c r="O2551">
        <f t="shared" si="754"/>
        <v>10.861959544198083</v>
      </c>
      <c r="P2551" s="3">
        <f t="shared" si="755"/>
        <v>10.861959544198083</v>
      </c>
      <c r="Q2551" s="3">
        <f t="shared" si="756"/>
        <v>-62.514626568080509</v>
      </c>
      <c r="R2551">
        <f t="shared" si="757"/>
        <v>117.4853734319195</v>
      </c>
      <c r="S2551">
        <f t="shared" si="758"/>
        <v>13.474377316235225</v>
      </c>
      <c r="T2551">
        <f t="shared" si="741"/>
        <v>10.861959544198083</v>
      </c>
    </row>
    <row r="2552" spans="1:20" x14ac:dyDescent="0.25">
      <c r="A2552">
        <f t="shared" si="742"/>
        <v>84983.725213154772</v>
      </c>
      <c r="B2552">
        <f t="shared" si="759"/>
        <v>13525.579950036919</v>
      </c>
      <c r="C2552" t="str">
        <f t="shared" si="743"/>
        <v>1.60869858281795-3.08920817742902i</v>
      </c>
      <c r="D2552" t="str">
        <f t="shared" si="744"/>
        <v>3.47692339210344-1.24133255403183i</v>
      </c>
      <c r="E2552" t="str">
        <f t="shared" si="745"/>
        <v>167.613193159883+11.7372053941752i</v>
      </c>
      <c r="F2552" t="str">
        <f t="shared" si="746"/>
        <v>2.90971623889325-11.066305254366i</v>
      </c>
      <c r="G2552" t="str">
        <f t="shared" si="747"/>
        <v>0.999933444325546-0.00815789463014454i</v>
      </c>
      <c r="H2552" t="str">
        <f t="shared" si="748"/>
        <v>614.476030422007-650.010028900491i</v>
      </c>
      <c r="I2552" t="str">
        <f t="shared" si="749"/>
        <v>-36.5963027695957-58.8446095528085i</v>
      </c>
      <c r="K2552" t="str">
        <f t="shared" si="750"/>
        <v>0.0038400248049831-0.00409635136991955i</v>
      </c>
      <c r="L2552" t="str">
        <f t="shared" si="751"/>
        <v>0.00025-0.0347723371140167i</v>
      </c>
      <c r="M2552" t="str">
        <f t="shared" si="752"/>
        <v>0.0025-0.00920444217723974i</v>
      </c>
      <c r="N2552">
        <f t="shared" si="753"/>
        <v>117.50815073742825</v>
      </c>
      <c r="O2552">
        <f t="shared" si="754"/>
        <v>10.839008376731829</v>
      </c>
      <c r="P2552" s="3">
        <f t="shared" si="755"/>
        <v>10.839008376731829</v>
      </c>
      <c r="Q2552" s="3">
        <f t="shared" si="756"/>
        <v>-62.491849262571755</v>
      </c>
      <c r="R2552">
        <f t="shared" si="757"/>
        <v>117.50815073742825</v>
      </c>
      <c r="S2552">
        <f t="shared" si="758"/>
        <v>13.525579950036919</v>
      </c>
      <c r="T2552">
        <f t="shared" si="741"/>
        <v>10.839008376731829</v>
      </c>
    </row>
    <row r="2553" spans="1:20" x14ac:dyDescent="0.25">
      <c r="A2553">
        <f t="shared" si="742"/>
        <v>85306.663368964757</v>
      </c>
      <c r="B2553">
        <f t="shared" si="759"/>
        <v>13576.97715384706</v>
      </c>
      <c r="C2553" t="str">
        <f t="shared" si="743"/>
        <v>1.60568459028619-3.08041862088396i</v>
      </c>
      <c r="D2553" t="str">
        <f t="shared" si="744"/>
        <v>3.47691424571723-1.23712348547503i</v>
      </c>
      <c r="E2553" t="str">
        <f t="shared" si="745"/>
        <v>167.660989948553+11.7761559636348i</v>
      </c>
      <c r="F2553" t="str">
        <f t="shared" si="746"/>
        <v>2.90971476429582-11.0245925477619i</v>
      </c>
      <c r="G2553" t="str">
        <f t="shared" si="747"/>
        <v>0.999932937575342-0.00818889047973886i</v>
      </c>
      <c r="H2553" t="str">
        <f t="shared" si="748"/>
        <v>608.282344472947-651.766821853177i</v>
      </c>
      <c r="I2553" t="str">
        <f t="shared" si="749"/>
        <v>-36.6658832957606-58.2433653582904i</v>
      </c>
      <c r="K2553" t="str">
        <f t="shared" si="750"/>
        <v>0.0038266021677904-0.00408928396451968i</v>
      </c>
      <c r="L2553" t="str">
        <f t="shared" si="751"/>
        <v>0.00025-0.0346407024447268i</v>
      </c>
      <c r="M2553" t="str">
        <f t="shared" si="752"/>
        <v>0.0025-0.00916959770595706i</v>
      </c>
      <c r="N2553">
        <f t="shared" si="753"/>
        <v>117.53101814109729</v>
      </c>
      <c r="O2553">
        <f t="shared" si="754"/>
        <v>10.816065785074176</v>
      </c>
      <c r="P2553" s="3">
        <f t="shared" si="755"/>
        <v>10.816065785074176</v>
      </c>
      <c r="Q2553" s="3">
        <f t="shared" si="756"/>
        <v>-62.468981858902708</v>
      </c>
      <c r="R2553">
        <f t="shared" si="757"/>
        <v>117.53101814109729</v>
      </c>
      <c r="S2553">
        <f t="shared" si="758"/>
        <v>13.576977153847059</v>
      </c>
      <c r="T2553">
        <f t="shared" si="741"/>
        <v>10.816065785074176</v>
      </c>
    </row>
    <row r="2554" spans="1:20" x14ac:dyDescent="0.25">
      <c r="A2554">
        <f t="shared" si="742"/>
        <v>85630.828689766829</v>
      </c>
      <c r="B2554">
        <f t="shared" si="759"/>
        <v>13628.569667031679</v>
      </c>
      <c r="C2554" t="str">
        <f t="shared" si="743"/>
        <v>1.60268153461327-3.0716540290598i</v>
      </c>
      <c r="D2554" t="str">
        <f t="shared" si="744"/>
        <v>3.47690502973507-1.23293221075654i</v>
      </c>
      <c r="E2554" t="str">
        <f t="shared" si="745"/>
        <v>167.709159908147+11.8151234592067i</v>
      </c>
      <c r="F2554" t="str">
        <f t="shared" si="746"/>
        <v>2.90971327847166-10.983038433439i</v>
      </c>
      <c r="G2554" t="str">
        <f t="shared" si="747"/>
        <v>0.999932426967039-0.0082200040660759i</v>
      </c>
      <c r="H2554" t="str">
        <f t="shared" si="748"/>
        <v>602.085343723863-653.423742906413i</v>
      </c>
      <c r="I2554" t="str">
        <f t="shared" si="749"/>
        <v>-36.7278119336556-57.6440519731839i</v>
      </c>
      <c r="K2554" t="str">
        <f t="shared" si="750"/>
        <v>0.00381322811675227-0.00408218645715217i</v>
      </c>
      <c r="L2554" t="str">
        <f t="shared" si="751"/>
        <v>0.00025-0.0345095660935712i</v>
      </c>
      <c r="M2554" t="str">
        <f t="shared" si="752"/>
        <v>0.0025-0.00913488514241591i</v>
      </c>
      <c r="N2554">
        <f t="shared" si="753"/>
        <v>117.55397619751452</v>
      </c>
      <c r="O2554">
        <f t="shared" si="754"/>
        <v>10.793131999722917</v>
      </c>
      <c r="P2554" s="3">
        <f t="shared" si="755"/>
        <v>10.793131999722917</v>
      </c>
      <c r="Q2554" s="3">
        <f t="shared" si="756"/>
        <v>-62.446023802485477</v>
      </c>
      <c r="R2554">
        <f t="shared" si="757"/>
        <v>117.55397619751452</v>
      </c>
      <c r="S2554">
        <f t="shared" si="758"/>
        <v>13.628569667031678</v>
      </c>
      <c r="T2554">
        <f t="shared" si="741"/>
        <v>10.793131999722917</v>
      </c>
    </row>
    <row r="2555" spans="1:20" x14ac:dyDescent="0.25">
      <c r="A2555">
        <f t="shared" si="742"/>
        <v>85956.225838787956</v>
      </c>
      <c r="B2555">
        <f t="shared" si="759"/>
        <v>13680.3582317664</v>
      </c>
      <c r="C2555" t="str">
        <f t="shared" si="743"/>
        <v>1.59968943478684-3.06291439027314i</v>
      </c>
      <c r="D2555" t="str">
        <f t="shared" si="744"/>
        <v>3.47689574362779-1.22875866955375i</v>
      </c>
      <c r="E2555" t="str">
        <f t="shared" si="745"/>
        <v>167.757705327352+11.8541064018256i</v>
      </c>
      <c r="F2555" t="str">
        <f t="shared" si="746"/>
        <v>2.9097117813353-10.9416423136252i</v>
      </c>
      <c r="G2555" t="str">
        <f t="shared" si="747"/>
        <v>0.999931912471267-0.00825123583601197i</v>
      </c>
      <c r="H2555" t="str">
        <f t="shared" si="748"/>
        <v>595.887355370622-654.981398554592i</v>
      </c>
      <c r="I2555" t="str">
        <f t="shared" si="749"/>
        <v>-36.7821747462432-57.0468341714174i</v>
      </c>
      <c r="K2555" t="str">
        <f t="shared" si="750"/>
        <v>0.00379990276586567-0.00407505923234803i</v>
      </c>
      <c r="L2555" t="str">
        <f t="shared" si="751"/>
        <v>0.00025-0.0343789261741097i</v>
      </c>
      <c r="M2555" t="str">
        <f t="shared" si="752"/>
        <v>0.0025-0.00910030398726427i</v>
      </c>
      <c r="N2555">
        <f t="shared" si="753"/>
        <v>117.5770254469427</v>
      </c>
      <c r="O2555">
        <f t="shared" si="754"/>
        <v>10.77020725280107</v>
      </c>
      <c r="P2555" s="3">
        <f t="shared" si="755"/>
        <v>10.77020725280107</v>
      </c>
      <c r="Q2555" s="3">
        <f t="shared" si="756"/>
        <v>-62.422974553057301</v>
      </c>
      <c r="R2555">
        <f t="shared" si="757"/>
        <v>117.5770254469427</v>
      </c>
      <c r="S2555">
        <f t="shared" si="758"/>
        <v>13.6803582317664</v>
      </c>
      <c r="T2555">
        <f t="shared" si="741"/>
        <v>10.77020725280107</v>
      </c>
    </row>
    <row r="2556" spans="1:20" x14ac:dyDescent="0.25">
      <c r="A2556">
        <f t="shared" si="742"/>
        <v>86282.859496975347</v>
      </c>
      <c r="B2556">
        <f t="shared" si="759"/>
        <v>13732.343593047113</v>
      </c>
      <c r="C2556" t="str">
        <f t="shared" si="743"/>
        <v>1.59670830893194-3.05419969324167i</v>
      </c>
      <c r="D2556" t="str">
        <f t="shared" si="744"/>
        <v>3.47688638686218-1.22460280179883i</v>
      </c>
      <c r="E2556" t="str">
        <f t="shared" si="745"/>
        <v>167.80662850418+11.8931032929871i</v>
      </c>
      <c r="F2556" t="str">
        <f t="shared" si="746"/>
        <v>2.90971027280067-10.9004035928213i</v>
      </c>
      <c r="G2556" t="str">
        <f t="shared" si="747"/>
        <v>0.999931394058433-0.00828258623809521i</v>
      </c>
      <c r="H2556" t="str">
        <f t="shared" si="748"/>
        <v>589.690666228602-656.440460777625i</v>
      </c>
      <c r="I2556" t="str">
        <f t="shared" si="749"/>
        <v>-36.8290620907178-56.4518725259571i</v>
      </c>
      <c r="K2556" t="str">
        <f t="shared" si="750"/>
        <v>0.00378662622546521-0.00406790267444652i</v>
      </c>
      <c r="L2556" t="str">
        <f t="shared" si="751"/>
        <v>0.00025-0.0342487808070428i</v>
      </c>
      <c r="M2556" t="str">
        <f t="shared" si="752"/>
        <v>0.0025-0.00906585374304078i</v>
      </c>
      <c r="N2556">
        <f t="shared" si="753"/>
        <v>117.60016641520804</v>
      </c>
      <c r="O2556">
        <f t="shared" si="754"/>
        <v>10.747291778041401</v>
      </c>
      <c r="P2556" s="3">
        <f t="shared" si="755"/>
        <v>10.747291778041401</v>
      </c>
      <c r="Q2556" s="3">
        <f t="shared" si="756"/>
        <v>-62.399833584791971</v>
      </c>
      <c r="R2556">
        <f t="shared" si="757"/>
        <v>117.60016641520804</v>
      </c>
      <c r="S2556">
        <f t="shared" si="758"/>
        <v>13.732343593047114</v>
      </c>
      <c r="T2556">
        <f t="shared" si="741"/>
        <v>10.747291778041401</v>
      </c>
    </row>
    <row r="2557" spans="1:20" x14ac:dyDescent="0.25">
      <c r="A2557">
        <f t="shared" si="742"/>
        <v>86610.73436306385</v>
      </c>
      <c r="B2557">
        <f t="shared" si="759"/>
        <v>13784.526498700692</v>
      </c>
      <c r="C2557" t="str">
        <f t="shared" si="743"/>
        <v>1.59373817431406-3.04550992707423i</v>
      </c>
      <c r="D2557" t="str">
        <f t="shared" si="744"/>
        <v>3.47687695890097-1.22046454767782i</v>
      </c>
      <c r="E2557" t="str">
        <f t="shared" si="745"/>
        <v>167.855931745949+11.9321126145546i</v>
      </c>
      <c r="F2557" t="str">
        <f t="shared" si="746"/>
        <v>2.90970875278097-10.8593216777924i</v>
      </c>
      <c r="G2557" t="str">
        <f t="shared" si="747"/>
        <v>0.99993087169872-0.00831405572257197i</v>
      </c>
      <c r="H2557" t="str">
        <f t="shared" si="748"/>
        <v>583.497520724918-657.801664716445i</v>
      </c>
      <c r="I2557" t="str">
        <f t="shared" si="749"/>
        <v>-36.8685684066298-55.8593232958794i</v>
      </c>
      <c r="K2557" t="str">
        <f t="shared" si="750"/>
        <v>0.00377339860223813-0.00406071716755632i</v>
      </c>
      <c r="L2557" t="str">
        <f t="shared" si="751"/>
        <v>0.00025-0.0341191281201862i</v>
      </c>
      <c r="M2557" t="str">
        <f t="shared" si="752"/>
        <v>0.0025-0.00903153391416691i</v>
      </c>
      <c r="N2557">
        <f t="shared" si="753"/>
        <v>117.62339961358896</v>
      </c>
      <c r="O2557">
        <f t="shared" si="754"/>
        <v>10.724385810769022</v>
      </c>
      <c r="P2557" s="3">
        <f t="shared" si="755"/>
        <v>10.724385810769022</v>
      </c>
      <c r="Q2557" s="3">
        <f t="shared" si="756"/>
        <v>-62.376600386411035</v>
      </c>
      <c r="R2557">
        <f t="shared" si="757"/>
        <v>117.62339961358896</v>
      </c>
      <c r="S2557">
        <f t="shared" si="758"/>
        <v>13.784526498700693</v>
      </c>
      <c r="T2557">
        <f t="shared" si="741"/>
        <v>10.724385810769022</v>
      </c>
    </row>
    <row r="2558" spans="1:20" x14ac:dyDescent="0.25">
      <c r="A2558">
        <f t="shared" si="742"/>
        <v>86939.855153643497</v>
      </c>
      <c r="B2558">
        <f t="shared" si="759"/>
        <v>13836.907699395755</v>
      </c>
      <c r="C2558" t="str">
        <f t="shared" si="743"/>
        <v>1.59077904734269-3.0368450812617i</v>
      </c>
      <c r="D2558" t="str">
        <f t="shared" si="744"/>
        <v>3.47686745920282-1.2163438476298i</v>
      </c>
      <c r="E2558" t="str">
        <f t="shared" si="745"/>
        <v>167.905617369271+11.9711328285607i</v>
      </c>
      <c r="F2558" t="str">
        <f t="shared" si="746"/>
        <v>2.90970722118877-10.818395977559i</v>
      </c>
      <c r="G2558" t="str">
        <f t="shared" si="747"/>
        <v>0.999930345362082-0.00834564474139317i</v>
      </c>
      <c r="H2558" t="str">
        <f t="shared" si="748"/>
        <v>577.310119026014-659.065806291377i</v>
      </c>
      <c r="I2558" t="str">
        <f t="shared" si="749"/>
        <v>-36.9007920019878-55.2693383247466i</v>
      </c>
      <c r="K2558" t="str">
        <f t="shared" si="750"/>
        <v>0.00376021999924051-0.00405350309551765i</v>
      </c>
      <c r="L2558" t="str">
        <f t="shared" si="751"/>
        <v>0.00025-0.033989966248442i</v>
      </c>
      <c r="M2558" t="str">
        <f t="shared" si="752"/>
        <v>0.0025-0.00899734400694054i</v>
      </c>
      <c r="N2558">
        <f t="shared" si="753"/>
        <v>117.64672553870616</v>
      </c>
      <c r="O2558">
        <f t="shared" si="754"/>
        <v>10.701489587886016</v>
      </c>
      <c r="P2558" s="3">
        <f t="shared" si="755"/>
        <v>10.701489587886016</v>
      </c>
      <c r="Q2558" s="3">
        <f t="shared" si="756"/>
        <v>-62.353274461293829</v>
      </c>
      <c r="R2558">
        <f t="shared" si="757"/>
        <v>117.64672553870616</v>
      </c>
      <c r="S2558">
        <f t="shared" si="758"/>
        <v>13.836907699395756</v>
      </c>
      <c r="T2558">
        <f t="shared" si="741"/>
        <v>10.701489587886016</v>
      </c>
    </row>
    <row r="2559" spans="1:20" x14ac:dyDescent="0.25">
      <c r="A2559">
        <f t="shared" si="742"/>
        <v>87270.226603227347</v>
      </c>
      <c r="B2559">
        <f t="shared" si="759"/>
        <v>13889.487948653459</v>
      </c>
      <c r="C2559" t="str">
        <f t="shared" si="743"/>
        <v>1.58783094357466-3.02820514566743i</v>
      </c>
      <c r="D2559" t="str">
        <f t="shared" si="744"/>
        <v>3.47685788722231-1.21224064234602i</v>
      </c>
      <c r="E2559" t="str">
        <f t="shared" si="745"/>
        <v>167.955687700035+12.0101623770078i</v>
      </c>
      <c r="F2559" t="str">
        <f t="shared" si="746"/>
        <v>2.90970567793598-10.7776259033892i</v>
      </c>
      <c r="G2559" t="str">
        <f t="shared" si="747"/>
        <v>0.999929815018245-0.00837735374822069i</v>
      </c>
      <c r="H2559" t="str">
        <f t="shared" si="748"/>
        <v>571.130615301086-660.233739771706i</v>
      </c>
      <c r="I2559" t="str">
        <f t="shared" si="749"/>
        <v>-36.9258348379937-54.682064950186i</v>
      </c>
      <c r="K2559" t="str">
        <f t="shared" si="750"/>
        <v>0.00374709051591333-0.00404626084186427i</v>
      </c>
      <c r="L2559" t="str">
        <f t="shared" si="751"/>
        <v>0.00025-0.0338612933337738i</v>
      </c>
      <c r="M2559" t="str">
        <f t="shared" si="752"/>
        <v>0.0025-0.00896328352952833i</v>
      </c>
      <c r="N2559">
        <f t="shared" si="753"/>
        <v>117.67014467241333</v>
      </c>
      <c r="O2559">
        <f t="shared" si="754"/>
        <v>10.678603347854374</v>
      </c>
      <c r="P2559" s="3">
        <f t="shared" si="755"/>
        <v>10.678603347854374</v>
      </c>
      <c r="Q2559" s="3">
        <f t="shared" si="756"/>
        <v>-62.329855327586664</v>
      </c>
      <c r="R2559">
        <f t="shared" si="757"/>
        <v>117.67014467241333</v>
      </c>
      <c r="S2559">
        <f t="shared" si="758"/>
        <v>13.889487948653459</v>
      </c>
      <c r="T2559">
        <f t="shared" si="741"/>
        <v>10.678603347854374</v>
      </c>
    </row>
    <row r="2560" spans="1:20" x14ac:dyDescent="0.25">
      <c r="A2560">
        <f t="shared" si="742"/>
        <v>87601.853464319604</v>
      </c>
      <c r="B2560">
        <f t="shared" si="759"/>
        <v>13942.268002858342</v>
      </c>
      <c r="C2560" t="str">
        <f t="shared" si="743"/>
        <v>1.58489387771758-3.01959011051795i</v>
      </c>
      <c r="D2560" t="str">
        <f t="shared" si="744"/>
        <v>3.47684824240983-1.20815487276905i</v>
      </c>
      <c r="E2560" t="str">
        <f t="shared" si="745"/>
        <v>168.006145073388+12.0491996816687i</v>
      </c>
      <c r="F2560" t="str">
        <f t="shared" si="746"/>
        <v>2.90970412293384-10.7370108687894i</v>
      </c>
      <c r="G2560" t="str">
        <f t="shared" si="747"/>
        <v>0.999929280636707-0.00840918319843385i</v>
      </c>
      <c r="H2560" t="str">
        <f t="shared" si="748"/>
        <v>564.961116121606-661.30637530437i</v>
      </c>
      <c r="I2560" t="str">
        <f t="shared" si="749"/>
        <v>-36.9438023130057-54.097645924545i</v>
      </c>
      <c r="K2560" t="str">
        <f t="shared" si="750"/>
        <v>0.00373401024809908-0.00403899078978615i</v>
      </c>
      <c r="L2560" t="str">
        <f t="shared" si="751"/>
        <v>0.00025-0.033733107525178i</v>
      </c>
      <c r="M2560" t="str">
        <f t="shared" si="752"/>
        <v>0.0025-0.00892935199195891i</v>
      </c>
      <c r="N2560">
        <f t="shared" si="753"/>
        <v>117.69365748168757</v>
      </c>
      <c r="O2560">
        <f t="shared" si="754"/>
        <v>10.655727330679278</v>
      </c>
      <c r="P2560" s="3">
        <f t="shared" si="755"/>
        <v>10.655727330679278</v>
      </c>
      <c r="Q2560" s="3">
        <f t="shared" si="756"/>
        <v>-62.306342518312434</v>
      </c>
      <c r="R2560">
        <f t="shared" si="757"/>
        <v>117.69365748168757</v>
      </c>
      <c r="S2560">
        <f t="shared" si="758"/>
        <v>13.942268002858341</v>
      </c>
      <c r="T2560">
        <f t="shared" si="741"/>
        <v>10.655727330679278</v>
      </c>
    </row>
    <row r="2561" spans="1:20" x14ac:dyDescent="0.25">
      <c r="A2561">
        <f t="shared" si="742"/>
        <v>87934.740507484021</v>
      </c>
      <c r="B2561">
        <f t="shared" si="759"/>
        <v>13995.248621269204</v>
      </c>
      <c r="C2561" t="str">
        <f t="shared" si="743"/>
        <v>1.58196786363348-3.01099996639382i</v>
      </c>
      <c r="D2561" t="str">
        <f t="shared" si="744"/>
        <v>3.47683852421162-1.20408648009191i</v>
      </c>
      <c r="E2561" t="str">
        <f t="shared" si="745"/>
        <v>168.056991833716+12.0882431438826i</v>
      </c>
      <c r="F2561" t="str">
        <f t="shared" si="746"/>
        <v>2.90970255609292-10.6965502894964i</v>
      </c>
      <c r="G2561" t="str">
        <f t="shared" si="747"/>
        <v>0.99992874218673-0.00844113354913584i</v>
      </c>
      <c r="H2561" t="str">
        <f t="shared" si="748"/>
        <v>558.803678996529-662.284676409623i</v>
      </c>
      <c r="I2561" t="str">
        <f t="shared" si="749"/>
        <v>-36.9548030463324-53.5162193464657i</v>
      </c>
      <c r="K2561" t="str">
        <f t="shared" si="750"/>
        <v>0.00372097928805885-0.00403169332209246i</v>
      </c>
      <c r="L2561" t="str">
        <f t="shared" si="751"/>
        <v>0.00025-0.0336054069786591i</v>
      </c>
      <c r="M2561" t="str">
        <f t="shared" si="752"/>
        <v>0.0025-0.00889554890611562i</v>
      </c>
      <c r="N2561">
        <f t="shared" si="753"/>
        <v>117.71726441852223</v>
      </c>
      <c r="O2561">
        <f t="shared" si="754"/>
        <v>10.632861777892497</v>
      </c>
      <c r="P2561" s="3">
        <f t="shared" si="755"/>
        <v>10.632861777892497</v>
      </c>
      <c r="Q2561" s="3">
        <f t="shared" si="756"/>
        <v>-62.282735581477773</v>
      </c>
      <c r="R2561">
        <f t="shared" si="757"/>
        <v>117.71726441852223</v>
      </c>
      <c r="S2561">
        <f t="shared" si="758"/>
        <v>13.995248621269203</v>
      </c>
      <c r="T2561">
        <f t="shared" si="741"/>
        <v>10.632861777892497</v>
      </c>
    </row>
    <row r="2562" spans="1:20" x14ac:dyDescent="0.25">
      <c r="A2562">
        <f t="shared" si="742"/>
        <v>88268.892521412461</v>
      </c>
      <c r="B2562">
        <f t="shared" si="759"/>
        <v>14048.430566030027</v>
      </c>
      <c r="C2562" t="str">
        <f t="shared" si="743"/>
        <v>1.57905291434247-3.00243470422058i</v>
      </c>
      <c r="D2562" t="str">
        <f t="shared" si="744"/>
        <v>3.47682873206973-1.20003540575724i</v>
      </c>
      <c r="E2562" t="str">
        <f t="shared" si="745"/>
        <v>168.108230334626+12.1272911443507i</v>
      </c>
      <c r="F2562" t="str">
        <f t="shared" si="746"/>
        <v>2.90970097732308-10.6562435834691i</v>
      </c>
      <c r="G2562" t="str">
        <f t="shared" si="747"/>
        <v>0.999928199637344-0.00847320525916015i</v>
      </c>
      <c r="H2562" t="str">
        <f t="shared" si="748"/>
        <v>552.660311042399-663.169657451354i</v>
      </c>
      <c r="I2562" t="str">
        <f t="shared" si="749"/>
        <v>-36.9589486624235-52.9379186031784i</v>
      </c>
      <c r="K2562" t="str">
        <f t="shared" si="750"/>
        <v>0.00370799772448984-0.00402436882117491i</v>
      </c>
      <c r="L2562" t="str">
        <f t="shared" si="751"/>
        <v>0.00025-0.0334781898572018i</v>
      </c>
      <c r="M2562" t="str">
        <f t="shared" si="752"/>
        <v>0.0025-0.00886187378572986i</v>
      </c>
      <c r="N2562">
        <f t="shared" si="753"/>
        <v>117.74096591981967</v>
      </c>
      <c r="O2562">
        <f t="shared" si="754"/>
        <v>10.610006932535613</v>
      </c>
      <c r="P2562" s="3">
        <f t="shared" si="755"/>
        <v>10.610006932535613</v>
      </c>
      <c r="Q2562" s="3">
        <f t="shared" si="756"/>
        <v>-62.259034080180335</v>
      </c>
      <c r="R2562">
        <f t="shared" si="757"/>
        <v>117.74096591981967</v>
      </c>
      <c r="S2562">
        <f t="shared" si="758"/>
        <v>14.048430566030026</v>
      </c>
      <c r="T2562">
        <f t="shared" si="741"/>
        <v>10.610006932535613</v>
      </c>
    </row>
    <row r="2563" spans="1:20" x14ac:dyDescent="0.25">
      <c r="A2563">
        <f t="shared" si="742"/>
        <v>88604.314312993825</v>
      </c>
      <c r="B2563">
        <f t="shared" si="759"/>
        <v>14101.814602180941</v>
      </c>
      <c r="C2563" t="str">
        <f t="shared" si="743"/>
        <v>1.57614904202648-2.99389431525962i</v>
      </c>
      <c r="D2563" t="str">
        <f t="shared" si="744"/>
        <v>3.47681886542194-1.19600159145642i</v>
      </c>
      <c r="E2563" t="str">
        <f t="shared" si="745"/>
        <v>168.159862938918+12.1663420429324i</v>
      </c>
      <c r="F2563" t="str">
        <f t="shared" si="746"/>
        <v>2.90969938653354-10.6160901708796i</v>
      </c>
      <c r="G2563" t="str">
        <f t="shared" si="747"/>
        <v>0.999927652957344-0.00850539878907713i</v>
      </c>
      <c r="H2563" t="str">
        <f t="shared" si="748"/>
        <v>546.532967787097-663.962381089523i</v>
      </c>
      <c r="I2563" t="str">
        <f t="shared" si="749"/>
        <v>-36.9563535760037-52.3628723232922i</v>
      </c>
      <c r="K2563" t="str">
        <f t="shared" si="750"/>
        <v>0.00369506564254316-0.0040170176689715i</v>
      </c>
      <c r="L2563" t="str">
        <f t="shared" si="751"/>
        <v>0.00025-0.033351454330745i</v>
      </c>
      <c r="M2563" t="str">
        <f t="shared" si="752"/>
        <v>0.0025-0.00882832614637369i</v>
      </c>
      <c r="N2563">
        <f t="shared" si="753"/>
        <v>117.7647624072862</v>
      </c>
      <c r="O2563">
        <f t="shared" si="754"/>
        <v>10.587163039142794</v>
      </c>
      <c r="P2563" s="3">
        <f t="shared" si="755"/>
        <v>10.587163039142794</v>
      </c>
      <c r="Q2563" s="3">
        <f t="shared" si="756"/>
        <v>-62.235237592713801</v>
      </c>
      <c r="R2563">
        <f t="shared" si="757"/>
        <v>117.7647624072862</v>
      </c>
      <c r="S2563">
        <f t="shared" si="758"/>
        <v>14.101814602180941</v>
      </c>
      <c r="T2563">
        <f t="shared" si="741"/>
        <v>10.587163039142794</v>
      </c>
    </row>
    <row r="2564" spans="1:20" x14ac:dyDescent="0.25">
      <c r="A2564">
        <f t="shared" si="742"/>
        <v>88941.010707383204</v>
      </c>
      <c r="B2564">
        <f t="shared" si="759"/>
        <v>14155.401497669229</v>
      </c>
      <c r="C2564" t="str">
        <f t="shared" si="743"/>
        <v>1.57325625803292-2.98537879109942i</v>
      </c>
      <c r="D2564" t="str">
        <f t="shared" si="744"/>
        <v>3.47680892370181-1.19198497912877i</v>
      </c>
      <c r="E2564" t="str">
        <f t="shared" si="745"/>
        <v>168.211892018567+12.205394178433i</v>
      </c>
      <c r="F2564" t="str">
        <f t="shared" si="746"/>
        <v>2.90969778363278-10.5760894741051i</v>
      </c>
      <c r="G2564" t="str">
        <f t="shared" si="747"/>
        <v>0.999927102115287-0.00853771460120049i</v>
      </c>
      <c r="H2564" t="str">
        <f t="shared" si="748"/>
        <v>540.42355210559-664.663955721932i</v>
      </c>
      <c r="I2564" t="str">
        <f t="shared" si="749"/>
        <v>-36.9471347786765-51.7912043398341i</v>
      </c>
      <c r="K2564" t="str">
        <f t="shared" si="750"/>
        <v>0.00368218312384195-0.0040096402469307i</v>
      </c>
      <c r="L2564" t="str">
        <f t="shared" si="751"/>
        <v>0.00025-0.0332251985761555i</v>
      </c>
      <c r="M2564" t="str">
        <f t="shared" si="752"/>
        <v>0.0025-0.00879490550545292i</v>
      </c>
      <c r="N2564">
        <f t="shared" si="753"/>
        <v>117.78865428732365</v>
      </c>
      <c r="O2564">
        <f t="shared" si="754"/>
        <v>10.56433034372384</v>
      </c>
      <c r="P2564" s="3">
        <f t="shared" si="755"/>
        <v>10.56433034372384</v>
      </c>
      <c r="Q2564" s="3">
        <f t="shared" si="756"/>
        <v>-62.211345712676341</v>
      </c>
      <c r="R2564">
        <f t="shared" si="757"/>
        <v>117.78865428732365</v>
      </c>
      <c r="S2564">
        <f t="shared" si="758"/>
        <v>14.155401497669228</v>
      </c>
      <c r="T2564">
        <f t="shared" si="741"/>
        <v>10.56433034372384</v>
      </c>
    </row>
    <row r="2565" spans="1:20" x14ac:dyDescent="0.25">
      <c r="A2565">
        <f t="shared" si="742"/>
        <v>89278.986548071261</v>
      </c>
      <c r="B2565">
        <f t="shared" si="759"/>
        <v>14209.192023360372</v>
      </c>
      <c r="C2565" t="str">
        <f t="shared" si="743"/>
        <v>1.57037457287869-2.97688812364676i</v>
      </c>
      <c r="D2565" t="str">
        <f t="shared" si="744"/>
        <v>3.47679890633854-1.18798551096069i</v>
      </c>
      <c r="E2565" t="str">
        <f t="shared" si="745"/>
        <v>168.264319954698+12.2444458683955i</v>
      </c>
      <c r="F2565" t="str">
        <f t="shared" si="746"/>
        <v>2.90969616852861-10.53624091772i</v>
      </c>
      <c r="G2565" t="str">
        <f t="shared" si="747"/>
        <v>0.99992654707949-0.00857015315959383i</v>
      </c>
      <c r="H2565" t="str">
        <f t="shared" si="748"/>
        <v>534.333913285645-665.275532922225i</v>
      </c>
      <c r="I2565" t="str">
        <f t="shared" si="749"/>
        <v>-36.9314116274864-51.2230336632616i</v>
      </c>
      <c r="K2565" t="str">
        <f t="shared" si="750"/>
        <v>0.0036693502465002-0.00400223693597597i</v>
      </c>
      <c r="L2565" t="str">
        <f t="shared" si="751"/>
        <v>0.00025-0.0330994207772022i</v>
      </c>
      <c r="M2565" t="str">
        <f t="shared" si="752"/>
        <v>0.0025-0.0087616113822006i</v>
      </c>
      <c r="N2565">
        <f t="shared" si="753"/>
        <v>117.81264195092683</v>
      </c>
      <c r="O2565">
        <f t="shared" si="754"/>
        <v>10.541509093747212</v>
      </c>
      <c r="P2565" s="3">
        <f t="shared" si="755"/>
        <v>10.541509093747212</v>
      </c>
      <c r="Q2565" s="3">
        <f t="shared" si="756"/>
        <v>-62.187358049073168</v>
      </c>
      <c r="R2565">
        <f t="shared" si="757"/>
        <v>117.81264195092683</v>
      </c>
      <c r="S2565">
        <f t="shared" si="758"/>
        <v>14.209192023360373</v>
      </c>
      <c r="T2565">
        <f t="shared" si="741"/>
        <v>10.541509093747212</v>
      </c>
    </row>
    <row r="2566" spans="1:20" x14ac:dyDescent="0.25">
      <c r="A2566">
        <f t="shared" si="742"/>
        <v>89618.246696953938</v>
      </c>
      <c r="B2566">
        <f t="shared" si="759"/>
        <v>14263.186953049142</v>
      </c>
      <c r="C2566" t="str">
        <f t="shared" si="743"/>
        <v>1.56750399625396-2.96842230511794i</v>
      </c>
      <c r="D2566" t="str">
        <f t="shared" si="744"/>
        <v>3.47678881275706-1.18400312938481i</v>
      </c>
      <c r="E2566" t="str">
        <f t="shared" si="745"/>
        <v>168.317149137553+12.2834954088904i</v>
      </c>
      <c r="F2566" t="str">
        <f t="shared" si="746"/>
        <v>2.90969454112813-10.496543928487i</v>
      </c>
      <c r="G2566" t="str">
        <f t="shared" si="747"/>
        <v>0.999925987818029-0.00860271493007726i</v>
      </c>
      <c r="H2566" t="str">
        <f t="shared" si="748"/>
        <v>528.265846221114-665.798304880936i</v>
      </c>
      <c r="I2566" t="str">
        <f t="shared" si="749"/>
        <v>-36.9093056359127-50.6584744641467i</v>
      </c>
      <c r="K2566" t="str">
        <f t="shared" si="750"/>
        <v>0.00365656708514139-0.00399480811647086i</v>
      </c>
      <c r="L2566" t="str">
        <f t="shared" si="751"/>
        <v>0.00025-0.032974119124529i</v>
      </c>
      <c r="M2566" t="str">
        <f t="shared" si="752"/>
        <v>0.0025-0.00872844329766943i</v>
      </c>
      <c r="N2566">
        <f t="shared" si="753"/>
        <v>117.83672577357792</v>
      </c>
      <c r="O2566">
        <f t="shared" si="754"/>
        <v>10.518699538122378</v>
      </c>
      <c r="P2566" s="3">
        <f t="shared" si="755"/>
        <v>10.518699538122378</v>
      </c>
      <c r="Q2566" s="3">
        <f t="shared" si="756"/>
        <v>-62.163274226422075</v>
      </c>
      <c r="R2566">
        <f t="shared" si="757"/>
        <v>117.83672577357792</v>
      </c>
      <c r="S2566">
        <f t="shared" si="758"/>
        <v>14.263186953049143</v>
      </c>
      <c r="T2566">
        <f t="shared" si="741"/>
        <v>10.518699538122378</v>
      </c>
    </row>
    <row r="2567" spans="1:20" x14ac:dyDescent="0.25">
      <c r="A2567">
        <f t="shared" si="742"/>
        <v>89958.796034402374</v>
      </c>
      <c r="B2567">
        <f t="shared" si="759"/>
        <v>14317.387063470729</v>
      </c>
      <c r="C2567" t="str">
        <f t="shared" si="743"/>
        <v>1.56464453702628-2.95998132803018i</v>
      </c>
      <c r="D2567" t="str">
        <f t="shared" si="744"/>
        <v>3.47677864237787-1.18003777707919i</v>
      </c>
      <c r="E2567" t="str">
        <f t="shared" si="745"/>
        <v>168.370381966468+12.3225410742995i</v>
      </c>
      <c r="F2567" t="str">
        <f t="shared" si="746"/>
        <v>2.90969290133778-10.4569979353492i</v>
      </c>
      <c r="G2567" t="str">
        <f t="shared" si="747"/>
        <v>0.999925424298738-0.00863540038023393i</v>
      </c>
      <c r="H2567" t="str">
        <f t="shared" si="748"/>
        <v>522.221090730023-666.23350185578i</v>
      </c>
      <c r="I2567" t="str">
        <f t="shared" si="749"/>
        <v>-36.8809402677285-50.0976360652142i</v>
      </c>
      <c r="K2567" t="str">
        <f t="shared" si="750"/>
        <v>0.00364383371091813-0.00398735416818413i</v>
      </c>
      <c r="L2567" t="str">
        <f t="shared" si="751"/>
        <v>0.00025-0.0328492918156295i</v>
      </c>
      <c r="M2567" t="str">
        <f t="shared" si="752"/>
        <v>0.0025-0.00869540077472548i</v>
      </c>
      <c r="N2567">
        <f t="shared" si="753"/>
        <v>117.8609061151453</v>
      </c>
      <c r="O2567">
        <f t="shared" si="754"/>
        <v>10.49590192718256</v>
      </c>
      <c r="P2567" s="3">
        <f t="shared" si="755"/>
        <v>10.49590192718256</v>
      </c>
      <c r="Q2567" s="3">
        <f t="shared" si="756"/>
        <v>-62.139093884854702</v>
      </c>
      <c r="R2567">
        <f t="shared" si="757"/>
        <v>117.8609061151453</v>
      </c>
      <c r="S2567">
        <f t="shared" si="758"/>
        <v>14.317387063470729</v>
      </c>
      <c r="T2567">
        <f t="shared" si="741"/>
        <v>10.49590192718256</v>
      </c>
    </row>
    <row r="2568" spans="1:20" x14ac:dyDescent="0.25">
      <c r="A2568">
        <f t="shared" si="742"/>
        <v>90300.639459333092</v>
      </c>
      <c r="B2568">
        <f t="shared" si="759"/>
        <v>14371.793134311918</v>
      </c>
      <c r="C2568" t="str">
        <f t="shared" si="743"/>
        <v>1.56179620324459-2.95156518519335i</v>
      </c>
      <c r="D2568" t="str">
        <f t="shared" si="744"/>
        <v>3.47676839461713-1.17608939696645i</v>
      </c>
      <c r="E2568" t="str">
        <f t="shared" si="745"/>
        <v>168.424020849844+12.3615811171003i</v>
      </c>
      <c r="F2568" t="str">
        <f t="shared" si="746"/>
        <v>2.90969124906318-10.4176023694216i</v>
      </c>
      <c r="G2568" t="str">
        <f t="shared" si="747"/>
        <v>0.999924856489206-0.00866820997941669i</v>
      </c>
      <c r="H2568" t="str">
        <f t="shared" si="748"/>
        <v>516.201330994539-666.582389637462i</v>
      </c>
      <c r="I2568" t="str">
        <f t="shared" si="749"/>
        <v>-36.8464407341446-49.5406229424044i</v>
      </c>
      <c r="K2568" t="str">
        <f t="shared" si="750"/>
        <v>0.00363115019153168-0.00397987547025587i</v>
      </c>
      <c r="L2568" t="str">
        <f t="shared" si="751"/>
        <v>0.00025-0.0327249370548213i</v>
      </c>
      <c r="M2568" t="str">
        <f t="shared" si="752"/>
        <v>0.0025-0.00866248333804095i</v>
      </c>
      <c r="N2568">
        <f t="shared" si="753"/>
        <v>117.8851833197786</v>
      </c>
      <c r="O2568">
        <f t="shared" si="754"/>
        <v>10.473116512667712</v>
      </c>
      <c r="P2568" s="3">
        <f t="shared" si="755"/>
        <v>10.473116512667712</v>
      </c>
      <c r="Q2568" s="3">
        <f t="shared" si="756"/>
        <v>-62.114816680221402</v>
      </c>
      <c r="R2568">
        <f t="shared" si="757"/>
        <v>117.8851833197786</v>
      </c>
      <c r="S2568">
        <f t="shared" si="758"/>
        <v>14.371793134311918</v>
      </c>
      <c r="T2568">
        <f t="shared" si="741"/>
        <v>10.473116512667712</v>
      </c>
    </row>
    <row r="2569" spans="1:20" x14ac:dyDescent="0.25">
      <c r="A2569">
        <f t="shared" si="742"/>
        <v>90643.781889278573</v>
      </c>
      <c r="B2569">
        <f t="shared" si="759"/>
        <v>14426.405948222304</v>
      </c>
      <c r="C2569" t="str">
        <f t="shared" si="743"/>
        <v>1.55895900214322-2.94317386970129i</v>
      </c>
      <c r="D2569" t="str">
        <f t="shared" si="744"/>
        <v>3.47675806888653-1.17215793221298i</v>
      </c>
      <c r="E2569" t="str">
        <f t="shared" si="745"/>
        <v>168.478068205111+12.4006137676494i</v>
      </c>
      <c r="F2569" t="str">
        <f t="shared" si="746"/>
        <v>2.90968958420935-10.3783566639835i</v>
      </c>
      <c r="G2569" t="str">
        <f t="shared" si="747"/>
        <v>0.999924284356774-0.00870114419875472i</v>
      </c>
      <c r="H2569" t="str">
        <f t="shared" si="748"/>
        <v>510.20819511935-666.846267036653i</v>
      </c>
      <c r="I2569" t="str">
        <f t="shared" si="749"/>
        <v>-36.8059337946174-48.9875347345997i</v>
      </c>
      <c r="K2569" t="str">
        <f t="shared" si="750"/>
        <v>0.00361851659125187-0.0039723724011634i</v>
      </c>
      <c r="L2569" t="str">
        <f t="shared" si="751"/>
        <v>0.00025-0.032601053053219i</v>
      </c>
      <c r="M2569" t="str">
        <f t="shared" si="752"/>
        <v>0.0025-0.00862969051408737i</v>
      </c>
      <c r="N2569">
        <f t="shared" si="753"/>
        <v>117.90955771580776</v>
      </c>
      <c r="O2569">
        <f t="shared" si="754"/>
        <v>10.450343547706138</v>
      </c>
      <c r="P2569" s="3">
        <f t="shared" si="755"/>
        <v>10.450343547706138</v>
      </c>
      <c r="Q2569" s="3">
        <f t="shared" si="756"/>
        <v>-62.090442284192235</v>
      </c>
      <c r="R2569">
        <f t="shared" si="757"/>
        <v>117.90955771580776</v>
      </c>
      <c r="S2569">
        <f t="shared" si="758"/>
        <v>14.426405948222303</v>
      </c>
      <c r="T2569">
        <f t="shared" si="741"/>
        <v>10.450343547706138</v>
      </c>
    </row>
    <row r="2570" spans="1:20" x14ac:dyDescent="0.25">
      <c r="A2570">
        <f t="shared" si="742"/>
        <v>90988.228260457821</v>
      </c>
      <c r="B2570">
        <f t="shared" si="759"/>
        <v>14481.226290825549</v>
      </c>
      <c r="C2570" t="str">
        <f t="shared" si="743"/>
        <v>1.55613294014626-2.93480737492366i</v>
      </c>
      <c r="D2570" t="str">
        <f t="shared" si="744"/>
        <v>3.4767476645933-1.16824332622811i</v>
      </c>
      <c r="E2570" t="str">
        <f t="shared" si="745"/>
        <v>168.532526458693+12.4396372339644i</v>
      </c>
      <c r="F2570" t="str">
        <f t="shared" si="746"/>
        <v>2.90968790668052-10.3392602544696i</v>
      </c>
      <c r="G2570" t="str">
        <f t="shared" si="747"/>
        <v>0.999923707868536-0.00873420351116023i</v>
      </c>
      <c r="H2570" t="str">
        <f t="shared" si="748"/>
        <v>504.243254805082-667.026463397569i</v>
      </c>
      <c r="I2570" t="str">
        <f t="shared" si="749"/>
        <v>-36.7595475616654-48.4384662616549i</v>
      </c>
      <c r="K2570" t="str">
        <f t="shared" si="750"/>
        <v>0.0036059329709377-0.00396484533868807i</v>
      </c>
      <c r="L2570" t="str">
        <f t="shared" si="751"/>
        <v>0.00025-0.03247763802871i</v>
      </c>
      <c r="M2570" t="str">
        <f t="shared" si="752"/>
        <v>0.0025-0.00859702183112912i</v>
      </c>
      <c r="N2570">
        <f t="shared" si="753"/>
        <v>117.93402961564394</v>
      </c>
      <c r="O2570">
        <f t="shared" si="754"/>
        <v>10.427583286797354</v>
      </c>
      <c r="P2570" s="3">
        <f t="shared" si="755"/>
        <v>10.427583286797354</v>
      </c>
      <c r="Q2570" s="3">
        <f t="shared" si="756"/>
        <v>-62.065970384356064</v>
      </c>
      <c r="R2570">
        <f t="shared" si="757"/>
        <v>117.93402961564394</v>
      </c>
      <c r="S2570">
        <f t="shared" si="758"/>
        <v>14.481226290825548</v>
      </c>
      <c r="T2570">
        <f t="shared" si="741"/>
        <v>10.427583286797354</v>
      </c>
    </row>
    <row r="2571" spans="1:20" x14ac:dyDescent="0.25">
      <c r="A2571">
        <f t="shared" si="742"/>
        <v>91333.983527847566</v>
      </c>
      <c r="B2571">
        <f t="shared" si="759"/>
        <v>14536.254950730687</v>
      </c>
      <c r="C2571" t="str">
        <f t="shared" si="743"/>
        <v>1.55331802287159-2.92646569449782i</v>
      </c>
      <c r="D2571" t="str">
        <f t="shared" si="744"/>
        <v>3.47673718114021-1.16434552266328i</v>
      </c>
      <c r="E2571" t="str">
        <f t="shared" si="745"/>
        <v>168.587398045982+12.4786497014993i</v>
      </c>
      <c r="F2571" t="str">
        <f t="shared" si="746"/>
        <v>2.9096862163802-10.3003125784625i</v>
      </c>
      <c r="G2571" t="str">
        <f t="shared" si="747"/>
        <v>0.999923126991336-0.00876738839133509i</v>
      </c>
      <c r="H2571" t="str">
        <f t="shared" si="748"/>
        <v>498.308025132834-667.124336143358i</v>
      </c>
      <c r="I2571" t="str">
        <f t="shared" si="749"/>
        <v>-36.7074113100369-47.8935075503571i</v>
      </c>
      <c r="K2571" t="str">
        <f t="shared" si="750"/>
        <v>0.0035933993880577-0.00395729465988219i</v>
      </c>
      <c r="L2571" t="str">
        <f t="shared" si="751"/>
        <v>0.00025-0.0323546902059274i</v>
      </c>
      <c r="M2571" t="str">
        <f t="shared" si="752"/>
        <v>0.0025-0.0085644768192161i</v>
      </c>
      <c r="N2571">
        <f t="shared" si="753"/>
        <v>117.95859931567594</v>
      </c>
      <c r="O2571">
        <f t="shared" si="754"/>
        <v>10.404835985794239</v>
      </c>
      <c r="P2571" s="3">
        <f t="shared" si="755"/>
        <v>10.404835985794239</v>
      </c>
      <c r="Q2571" s="3">
        <f t="shared" si="756"/>
        <v>-62.041400684324053</v>
      </c>
      <c r="R2571">
        <f t="shared" si="757"/>
        <v>117.95859931567594</v>
      </c>
      <c r="S2571">
        <f t="shared" si="758"/>
        <v>14.536254950730687</v>
      </c>
      <c r="T2571">
        <f t="shared" si="741"/>
        <v>10.404835985794239</v>
      </c>
    </row>
    <row r="2572" spans="1:20" x14ac:dyDescent="0.25">
      <c r="A2572">
        <f t="shared" si="742"/>
        <v>91681.052665253388</v>
      </c>
      <c r="B2572">
        <f t="shared" si="759"/>
        <v>14591.492719543463</v>
      </c>
      <c r="C2572" t="str">
        <f t="shared" si="743"/>
        <v>1.55051425513519-2.91814882232074i</v>
      </c>
      <c r="D2572" t="str">
        <f t="shared" si="744"/>
        <v>3.47672661792542-1.16046446541123i</v>
      </c>
      <c r="E2572" t="str">
        <f t="shared" si="745"/>
        <v>168.642685411294+12.5176493329219i</v>
      </c>
      <c r="F2572" t="str">
        <f t="shared" si="746"/>
        <v>2.90968451321117-10.2615130756843i</v>
      </c>
      <c r="G2572" t="str">
        <f t="shared" si="747"/>
        <v>0.999922541691764-0.0088006993157776i</v>
      </c>
      <c r="H2572" t="str">
        <f t="shared" si="748"/>
        <v>492.403964455989-667.141268357927i</v>
      </c>
      <c r="I2572" t="str">
        <f t="shared" si="749"/>
        <v>-36.6496552905029-47.3527438679282i</v>
      </c>
      <c r="K2572" t="str">
        <f t="shared" si="750"/>
        <v>0.00358091589671115-0.00394972074103665i</v>
      </c>
      <c r="L2572" t="str">
        <f t="shared" si="751"/>
        <v>0.00025-0.0322322078162258i</v>
      </c>
      <c r="M2572" t="str">
        <f t="shared" si="752"/>
        <v>0.0025-0.0085320550101774i</v>
      </c>
      <c r="N2572">
        <f t="shared" si="753"/>
        <v>117.98326709617132</v>
      </c>
      <c r="O2572">
        <f t="shared" si="754"/>
        <v>10.382101901885147</v>
      </c>
      <c r="P2572" s="3">
        <f t="shared" si="755"/>
        <v>10.382101901885147</v>
      </c>
      <c r="Q2572" s="3">
        <f t="shared" si="756"/>
        <v>-62.016732903828689</v>
      </c>
      <c r="R2572">
        <f t="shared" si="757"/>
        <v>117.98326709617132</v>
      </c>
      <c r="S2572">
        <f t="shared" si="758"/>
        <v>14.591492719543464</v>
      </c>
      <c r="T2572">
        <f t="shared" si="741"/>
        <v>10.382101901885147</v>
      </c>
    </row>
    <row r="2573" spans="1:20" x14ac:dyDescent="0.25">
      <c r="A2573">
        <f t="shared" si="742"/>
        <v>92029.440665381349</v>
      </c>
      <c r="B2573">
        <f t="shared" si="759"/>
        <v>14646.940391877728</v>
      </c>
      <c r="C2573" t="str">
        <f t="shared" si="743"/>
        <v>1.54772164095561-2.90985675254088i</v>
      </c>
      <c r="D2573" t="str">
        <f t="shared" si="744"/>
        <v>3.47671597434259-1.1566000986052i</v>
      </c>
      <c r="E2573" t="str">
        <f t="shared" si="745"/>
        <v>168.698391007829+12.5566342678918i</v>
      </c>
      <c r="F2573" t="str">
        <f t="shared" si="746"/>
        <v>2.90968279707548-10.2228611879884i</v>
      </c>
      <c r="G2573" t="str">
        <f t="shared" si="747"/>
        <v>0.999921951936156-0.0088341367627892i</v>
      </c>
      <c r="H2573" t="str">
        <f t="shared" si="748"/>
        <v>486.532474395043-667.078666408729i</v>
      </c>
      <c r="I2573" t="str">
        <f t="shared" si="749"/>
        <v>-36.5864105485561-46.8162557626757i</v>
      </c>
      <c r="K2573" t="str">
        <f t="shared" si="750"/>
        <v>0.00356848254764934-0.0039421239576486i</v>
      </c>
      <c r="L2573" t="str">
        <f t="shared" si="751"/>
        <v>0.00025-0.0321101890976547i</v>
      </c>
      <c r="M2573" t="str">
        <f t="shared" si="752"/>
        <v>0.0025-0.00849975593761444i</v>
      </c>
      <c r="N2573">
        <f t="shared" si="753"/>
        <v>118.00803322118092</v>
      </c>
      <c r="O2573">
        <f t="shared" si="754"/>
        <v>10.359381293575787</v>
      </c>
      <c r="P2573" s="3">
        <f t="shared" si="755"/>
        <v>10.359381293575787</v>
      </c>
      <c r="Q2573" s="3">
        <f t="shared" si="756"/>
        <v>-61.991966778819076</v>
      </c>
      <c r="R2573">
        <f t="shared" si="757"/>
        <v>118.00803322118092</v>
      </c>
      <c r="S2573">
        <f t="shared" si="758"/>
        <v>14.646940391877727</v>
      </c>
      <c r="T2573">
        <f t="shared" si="741"/>
        <v>10.359381293575787</v>
      </c>
    </row>
    <row r="2574" spans="1:20" x14ac:dyDescent="0.25">
      <c r="A2574">
        <f t="shared" si="742"/>
        <v>92379.152539909803</v>
      </c>
      <c r="B2574">
        <f t="shared" si="759"/>
        <v>14702.598765366864</v>
      </c>
      <c r="C2574" t="str">
        <f t="shared" si="743"/>
        <v>1.54494018355813-2.90158947955046i</v>
      </c>
      <c r="D2574" t="str">
        <f t="shared" si="744"/>
        <v>3.47670524978075-1.15275236661808i</v>
      </c>
      <c r="E2574" t="str">
        <f t="shared" si="745"/>
        <v>168.754517297636+12.5956026228296i</v>
      </c>
      <c r="F2574" t="str">
        <f t="shared" si="746"/>
        <v>2.90968106787444-10.1843563593518i</v>
      </c>
      <c r="G2574" t="str">
        <f t="shared" si="747"/>
        <v>0.999921357690593-0.00886770121248125i</v>
      </c>
      <c r="H2574" t="str">
        <f t="shared" si="748"/>
        <v>480.69489993129-666.937957614595i</v>
      </c>
      <c r="I2574" t="str">
        <f t="shared" si="749"/>
        <v>-36.5178087482507-46.2841191114031i</v>
      </c>
      <c r="K2574" t="str">
        <f t="shared" si="750"/>
        <v>0.00355609938829698-0.0039345046843899i</v>
      </c>
      <c r="L2574" t="str">
        <f t="shared" si="751"/>
        <v>0.00025-0.0319886322949339i</v>
      </c>
      <c r="M2574" t="str">
        <f t="shared" si="752"/>
        <v>0.0025-0.00846757913689425i</v>
      </c>
      <c r="N2574">
        <f t="shared" si="753"/>
        <v>118.03289793843649</v>
      </c>
      <c r="O2574">
        <f t="shared" si="754"/>
        <v>10.336674420671192</v>
      </c>
      <c r="P2574" s="3">
        <f t="shared" si="755"/>
        <v>10.336674420671192</v>
      </c>
      <c r="Q2574" s="3">
        <f t="shared" si="756"/>
        <v>-61.967102061563516</v>
      </c>
      <c r="R2574">
        <f t="shared" si="757"/>
        <v>118.03289793843649</v>
      </c>
      <c r="S2574">
        <f t="shared" si="758"/>
        <v>14.702598765366863</v>
      </c>
      <c r="T2574">
        <f t="shared" si="741"/>
        <v>10.336674420671192</v>
      </c>
    </row>
    <row r="2575" spans="1:20" x14ac:dyDescent="0.25">
      <c r="A2575">
        <f t="shared" si="742"/>
        <v>92730.193319561455</v>
      </c>
      <c r="B2575">
        <f t="shared" si="759"/>
        <v>14758.468640675257</v>
      </c>
      <c r="C2575" t="str">
        <f t="shared" si="743"/>
        <v>1.54216988537938-2.89334699797773i</v>
      </c>
      <c r="D2575" t="str">
        <f t="shared" si="744"/>
        <v>3.4766944436243-1.14892121406168i</v>
      </c>
      <c r="E2575" t="str">
        <f t="shared" si="745"/>
        <v>168.811066751567+12.6345524906896i</v>
      </c>
      <c r="F2575" t="str">
        <f t="shared" si="746"/>
        <v>2.90967932550855-10.1459980358671i</v>
      </c>
      <c r="G2575" t="str">
        <f t="shared" si="747"/>
        <v>0.999920758920898-0.00890139314678184i</v>
      </c>
      <c r="H2575" t="str">
        <f t="shared" si="748"/>
        <v>474.892529594938-666.720587962264i</v>
      </c>
      <c r="I2575" t="str">
        <f t="shared" si="749"/>
        <v>-36.4439820013861-45.7564051731753i</v>
      </c>
      <c r="K2575" t="str">
        <f t="shared" si="750"/>
        <v>0.00354376646277442-0.00392686329507585i</v>
      </c>
      <c r="L2575" t="str">
        <f t="shared" si="751"/>
        <v>0.00025-0.0318675356594281i</v>
      </c>
      <c r="M2575" t="str">
        <f t="shared" si="752"/>
        <v>0.0025-0.00843552414514276i</v>
      </c>
      <c r="N2575">
        <f t="shared" si="753"/>
        <v>118.05786147925599</v>
      </c>
      <c r="O2575">
        <f t="shared" si="754"/>
        <v>10.313981544257881</v>
      </c>
      <c r="P2575" s="3">
        <f t="shared" si="755"/>
        <v>10.313981544257881</v>
      </c>
      <c r="Q2575" s="3">
        <f t="shared" si="756"/>
        <v>-61.942138520744017</v>
      </c>
      <c r="R2575">
        <f t="shared" si="757"/>
        <v>118.05786147925599</v>
      </c>
      <c r="S2575">
        <f t="shared" si="758"/>
        <v>14.758468640675257</v>
      </c>
      <c r="T2575">
        <f t="shared" si="741"/>
        <v>10.313981544257881</v>
      </c>
    </row>
    <row r="2576" spans="1:20" x14ac:dyDescent="0.25">
      <c r="A2576">
        <f t="shared" si="742"/>
        <v>93082.56805417579</v>
      </c>
      <c r="B2576">
        <f t="shared" si="759"/>
        <v>14814.550821509823</v>
      </c>
      <c r="C2576" t="str">
        <f t="shared" si="743"/>
        <v>1.53941074807164-2.88512930267913i</v>
      </c>
      <c r="D2576" t="str">
        <f t="shared" si="744"/>
        <v>3.47668355525297-1.14510658578585i</v>
      </c>
      <c r="E2576" t="str">
        <f t="shared" si="745"/>
        <v>168.868041849232+12.6734819407286i</v>
      </c>
      <c r="F2576" t="str">
        <f t="shared" si="746"/>
        <v>2.90967756987765-10.1077856657342i</v>
      </c>
      <c r="G2576" t="str">
        <f t="shared" si="747"/>
        <v>0.999920155592632-0.00893521304944255i</v>
      </c>
      <c r="H2576" t="str">
        <f t="shared" si="748"/>
        <v>469.12659574313-666.428019875168i</v>
      </c>
      <c r="I2576" t="str">
        <f t="shared" si="749"/>
        <v>-36.3650627022254-45.2331806490373i</v>
      </c>
      <c r="K2576" t="str">
        <f t="shared" si="750"/>
        <v>0.00353148381191947-0.00391920016263427i</v>
      </c>
      <c r="L2576" t="str">
        <f t="shared" si="751"/>
        <v>0.00025-0.0317468974491214i</v>
      </c>
      <c r="M2576" t="str">
        <f t="shared" si="752"/>
        <v>0.0025-0.00840359050123805i</v>
      </c>
      <c r="N2576">
        <f t="shared" si="753"/>
        <v>118.08292405844594</v>
      </c>
      <c r="O2576">
        <f t="shared" si="754"/>
        <v>10.291302926684942</v>
      </c>
      <c r="P2576" s="3">
        <f t="shared" si="755"/>
        <v>10.291302926684942</v>
      </c>
      <c r="Q2576" s="3">
        <f t="shared" si="756"/>
        <v>-61.917075941554067</v>
      </c>
      <c r="R2576">
        <f t="shared" si="757"/>
        <v>118.08292405844594</v>
      </c>
      <c r="S2576">
        <f t="shared" si="758"/>
        <v>14.814550821509824</v>
      </c>
      <c r="T2576">
        <f t="shared" si="741"/>
        <v>10.291302926684942</v>
      </c>
    </row>
    <row r="2577" spans="1:20" x14ac:dyDescent="0.25">
      <c r="A2577">
        <f t="shared" si="742"/>
        <v>93436.281812781657</v>
      </c>
      <c r="B2577">
        <f t="shared" si="759"/>
        <v>14870.84611463156</v>
      </c>
      <c r="C2577" t="str">
        <f t="shared" si="743"/>
        <v>1.53666277250746-2.87693638873198i</v>
      </c>
      <c r="D2577" t="str">
        <f t="shared" si="744"/>
        <v>3.47667258404177-1.14130842687774i</v>
      </c>
      <c r="E2577" t="str">
        <f t="shared" si="745"/>
        <v>168.925445078958+12.7123890182731i</v>
      </c>
      <c r="F2577" t="str">
        <f t="shared" si="746"/>
        <v>2.90967580088075-10.0697186992527i</v>
      </c>
      <c r="G2577" t="str">
        <f t="shared" si="747"/>
        <v>0.999919547671095-0.00896916140604534i</v>
      </c>
      <c r="H2577" t="str">
        <f t="shared" si="748"/>
        <v>463.398274923433-666.061730037395i</v>
      </c>
      <c r="I2577" t="str">
        <f t="shared" si="749"/>
        <v>-36.2811833678996-44.7145077472941i</v>
      </c>
      <c r="K2577" t="str">
        <f t="shared" si="750"/>
        <v>0.00351925147331013-0.00391151565907526i</v>
      </c>
      <c r="L2577" t="str">
        <f t="shared" si="751"/>
        <v>0.00025-0.0316267159285928i</v>
      </c>
      <c r="M2577" t="str">
        <f t="shared" si="752"/>
        <v>0.0025-0.00837177774580397i</v>
      </c>
      <c r="N2577">
        <f t="shared" si="753"/>
        <v>118.10808587420513</v>
      </c>
      <c r="O2577">
        <f t="shared" si="754"/>
        <v>10.268638831546397</v>
      </c>
      <c r="P2577" s="3">
        <f t="shared" si="755"/>
        <v>10.268638831546397</v>
      </c>
      <c r="Q2577" s="3">
        <f t="shared" si="756"/>
        <v>-61.891914125794877</v>
      </c>
      <c r="R2577">
        <f t="shared" si="757"/>
        <v>118.10808587420513</v>
      </c>
      <c r="S2577">
        <f t="shared" si="758"/>
        <v>14.87084611463156</v>
      </c>
      <c r="T2577">
        <f t="shared" si="741"/>
        <v>10.268638831546397</v>
      </c>
    </row>
    <row r="2578" spans="1:20" x14ac:dyDescent="0.25">
      <c r="A2578">
        <f t="shared" si="742"/>
        <v>93791.33968367023</v>
      </c>
      <c r="B2578">
        <f t="shared" si="759"/>
        <v>14927.355329867161</v>
      </c>
      <c r="C2578" t="str">
        <f t="shared" si="743"/>
        <v>1.53392595878424-2.86876825142683i</v>
      </c>
      <c r="D2578" t="str">
        <f t="shared" si="744"/>
        <v>3.47666152936098-1.13752668266096i</v>
      </c>
      <c r="E2578" t="str">
        <f t="shared" si="745"/>
        <v>168.983278937735+12.7512717444839i</v>
      </c>
      <c r="F2578" t="str">
        <f t="shared" si="746"/>
        <v>2.90967401841611-10.0317965888136i</v>
      </c>
      <c r="G2578" t="str">
        <f t="shared" si="747"/>
        <v>0.999918935121324-0.0090032387040094i</v>
      </c>
      <c r="H2578" t="str">
        <f t="shared" si="748"/>
        <v>457.708688318077-665.623207275688i</v>
      </c>
      <c r="I2578" t="str">
        <f t="shared" si="749"/>
        <v>-36.1924764846282-44.2004442539437i</v>
      </c>
      <c r="K2578" t="str">
        <f t="shared" si="750"/>
        <v>0.0035070694812872-0.0039038101554611i</v>
      </c>
      <c r="L2578" t="str">
        <f t="shared" si="751"/>
        <v>0.00025-0.0315069893689906i</v>
      </c>
      <c r="M2578" t="str">
        <f t="shared" si="752"/>
        <v>0.0025-0.0083400854212034i</v>
      </c>
      <c r="N2578">
        <f t="shared" si="753"/>
        <v>118.13334710803156</v>
      </c>
      <c r="O2578">
        <f t="shared" si="754"/>
        <v>10.245989523662278</v>
      </c>
      <c r="P2578" s="3">
        <f t="shared" si="755"/>
        <v>10.245989523662278</v>
      </c>
      <c r="Q2578" s="3">
        <f t="shared" si="756"/>
        <v>-61.866652891968442</v>
      </c>
      <c r="R2578">
        <f t="shared" si="757"/>
        <v>118.13334710803156</v>
      </c>
      <c r="S2578">
        <f t="shared" si="758"/>
        <v>14.927355329867162</v>
      </c>
      <c r="T2578">
        <f t="shared" si="741"/>
        <v>10.245989523662278</v>
      </c>
    </row>
    <row r="2579" spans="1:20" x14ac:dyDescent="0.25">
      <c r="A2579">
        <f t="shared" si="742"/>
        <v>94147.746774468178</v>
      </c>
      <c r="B2579">
        <f t="shared" si="759"/>
        <v>14984.079280120657</v>
      </c>
      <c r="C2579" t="str">
        <f t="shared" si="743"/>
        <v>1.53120030622867-2.86062488626007i</v>
      </c>
      <c r="D2579" t="str">
        <f t="shared" si="744"/>
        <v>3.47665039057608-1.13376129869482i</v>
      </c>
      <c r="E2579" t="str">
        <f t="shared" si="745"/>
        <v>169.041545931165+12.7901281161208i</v>
      </c>
      <c r="F2579" t="str">
        <f t="shared" si="746"/>
        <v>2.9096722223812-9.99401878889204i</v>
      </c>
      <c r="G2579" t="str">
        <f t="shared" si="747"/>
        <v>0.999918317908089-0.00903744543259804i</v>
      </c>
      <c r="H2579" t="str">
        <f t="shared" si="748"/>
        <v>452.058902264423-665.113950501872i</v>
      </c>
      <c r="I2579" t="str">
        <f t="shared" si="749"/>
        <v>-36.0990743598682-43.6910436078809i</v>
      </c>
      <c r="K2579" t="str">
        <f t="shared" si="750"/>
        <v>0.00349493786697721-0.00389608402187673i</v>
      </c>
      <c r="L2579" t="str">
        <f t="shared" si="751"/>
        <v>0.00025-0.0313877160480082i</v>
      </c>
      <c r="M2579" t="str">
        <f t="shared" si="752"/>
        <v>0.0025-0.00830851307153158i</v>
      </c>
      <c r="N2579">
        <f t="shared" si="753"/>
        <v>118.15870792462594</v>
      </c>
      <c r="O2579">
        <f t="shared" si="754"/>
        <v>10.223355269059782</v>
      </c>
      <c r="P2579" s="3">
        <f t="shared" si="755"/>
        <v>10.223355269059782</v>
      </c>
      <c r="Q2579" s="3">
        <f t="shared" si="756"/>
        <v>-61.841292075374056</v>
      </c>
      <c r="R2579">
        <f t="shared" si="757"/>
        <v>118.15870792462594</v>
      </c>
      <c r="S2579">
        <f t="shared" si="758"/>
        <v>14.984079280120657</v>
      </c>
      <c r="T2579">
        <f t="shared" si="741"/>
        <v>10.223355269059782</v>
      </c>
    </row>
    <row r="2580" spans="1:20" x14ac:dyDescent="0.25">
      <c r="A2580">
        <f t="shared" si="742"/>
        <v>94505.508212211163</v>
      </c>
      <c r="B2580">
        <f t="shared" si="759"/>
        <v>15041.018781385115</v>
      </c>
      <c r="C2580" t="str">
        <f t="shared" si="743"/>
        <v>1.52848581340157-2.85250628892704i</v>
      </c>
      <c r="D2580" t="str">
        <f t="shared" si="744"/>
        <v>3.47663916704776-1.13001222077354i</v>
      </c>
      <c r="E2580" t="str">
        <f t="shared" si="745"/>
        <v>169.100248573417+12.8289561053022i</v>
      </c>
      <c r="F2580" t="str">
        <f t="shared" si="746"/>
        <v>2.90967041267273-9.95638475603877i</v>
      </c>
      <c r="G2580" t="str">
        <f t="shared" si="747"/>
        <v>0.999917695995891-0.00907178208292559i</v>
      </c>
      <c r="H2580" t="str">
        <f t="shared" si="748"/>
        <v>446.449928847038-664.535466717805i</v>
      </c>
      <c r="I2580" t="str">
        <f t="shared" si="749"/>
        <v>-36.0011089804592-43.1863549804745i</v>
      </c>
      <c r="K2580" t="str">
        <f t="shared" si="750"/>
        <v>0.00348285665831584-0.00388833762740085i</v>
      </c>
      <c r="L2580" t="str">
        <f t="shared" si="751"/>
        <v>0.00025-0.0312688942498587i</v>
      </c>
      <c r="M2580" t="str">
        <f t="shared" si="752"/>
        <v>0.0025-0.00827706024260964i</v>
      </c>
      <c r="N2580">
        <f t="shared" si="753"/>
        <v>118.18416847179829</v>
      </c>
      <c r="O2580">
        <f t="shared" si="754"/>
        <v>10.200736334955687</v>
      </c>
      <c r="P2580" s="3">
        <f t="shared" si="755"/>
        <v>10.200736334955687</v>
      </c>
      <c r="Q2580" s="3">
        <f t="shared" si="756"/>
        <v>-61.815831528201713</v>
      </c>
      <c r="R2580">
        <f t="shared" si="757"/>
        <v>118.18416847179829</v>
      </c>
      <c r="S2580">
        <f t="shared" si="758"/>
        <v>15.041018781385116</v>
      </c>
      <c r="T2580">
        <f t="shared" si="741"/>
        <v>10.200736334955687</v>
      </c>
    </row>
    <row r="2581" spans="1:20" x14ac:dyDescent="0.25">
      <c r="A2581">
        <f t="shared" si="742"/>
        <v>94864.629143417566</v>
      </c>
      <c r="B2581">
        <f t="shared" si="759"/>
        <v>15098.174652754378</v>
      </c>
      <c r="C2581" t="str">
        <f t="shared" si="743"/>
        <v>1.52578247810247-2.84441245531447i</v>
      </c>
      <c r="D2581" t="str">
        <f t="shared" si="744"/>
        <v>3.47662785813186-1.12627939492544i</v>
      </c>
      <c r="E2581" t="str">
        <f t="shared" si="745"/>
        <v>169.159389387165+12.8677536592653i</v>
      </c>
      <c r="F2581" t="str">
        <f t="shared" si="746"/>
        <v>2.90966858918661-9.9188939488728i</v>
      </c>
      <c r="G2581" t="str">
        <f t="shared" si="747"/>
        <v>0.999917069348962-0.00910624914796438i</v>
      </c>
      <c r="H2581" t="str">
        <f t="shared" si="748"/>
        <v>440.882726556675-663.88926908471i</v>
      </c>
      <c r="I2581" t="str">
        <f t="shared" si="749"/>
        <v>-35.8987118768396-42.6864233591378i</v>
      </c>
      <c r="K2581" t="str">
        <f t="shared" si="750"/>
        <v>0.00347082588007125-0.00388057134007698i</v>
      </c>
      <c r="L2581" t="str">
        <f t="shared" si="751"/>
        <v>0.00025-0.0311505222652508i</v>
      </c>
      <c r="M2581" t="str">
        <f t="shared" si="752"/>
        <v>0.0025-0.00824572648197814i</v>
      </c>
      <c r="N2581">
        <f t="shared" si="753"/>
        <v>118.20972888037711</v>
      </c>
      <c r="O2581">
        <f t="shared" si="754"/>
        <v>10.178132989736499</v>
      </c>
      <c r="P2581" s="3">
        <f t="shared" si="755"/>
        <v>10.178132989736499</v>
      </c>
      <c r="Q2581" s="3">
        <f t="shared" si="756"/>
        <v>-61.790271119622886</v>
      </c>
      <c r="R2581">
        <f t="shared" si="757"/>
        <v>118.20972888037711</v>
      </c>
      <c r="S2581">
        <f t="shared" si="758"/>
        <v>15.098174652754379</v>
      </c>
      <c r="T2581">
        <f t="shared" si="741"/>
        <v>10.178132989736499</v>
      </c>
    </row>
    <row r="2582" spans="1:20" x14ac:dyDescent="0.25">
      <c r="A2582">
        <f t="shared" si="742"/>
        <v>95225.114734162547</v>
      </c>
      <c r="B2582">
        <f t="shared" si="759"/>
        <v>15155.547716434845</v>
      </c>
      <c r="C2582" t="str">
        <f t="shared" si="743"/>
        <v>1.52309029737425-2.83634338149371i</v>
      </c>
      <c r="D2582" t="str">
        <f t="shared" si="744"/>
        <v>3.47661646317932-1.1225627674122i</v>
      </c>
      <c r="E2582" t="str">
        <f t="shared" si="745"/>
        <v>169.218970903537+12.9065187001246i</v>
      </c>
      <c r="F2582" t="str">
        <f t="shared" si="746"/>
        <v>2.909666751818-9.88154582807343i</v>
      </c>
      <c r="G2582" t="str">
        <f t="shared" si="747"/>
        <v>0.999916437931263-0.00914084712255165i</v>
      </c>
      <c r="H2582" t="str">
        <f t="shared" si="748"/>
        <v>435.358201011719-663.176875058396i</v>
      </c>
      <c r="I2582" t="str">
        <f t="shared" si="749"/>
        <v>-35.7920139933606-42.1912896345205i</v>
      </c>
      <c r="K2582" t="str">
        <f t="shared" si="750"/>
        <v>0.00345884555386782-0.00387278552688544i</v>
      </c>
      <c r="L2582" t="str">
        <f t="shared" si="751"/>
        <v>0.00025-0.0310325983913636i</v>
      </c>
      <c r="M2582" t="str">
        <f t="shared" si="752"/>
        <v>0.0025-0.00821451133889039i</v>
      </c>
      <c r="N2582">
        <f t="shared" si="753"/>
        <v>118.23538926411393</v>
      </c>
      <c r="O2582">
        <f t="shared" si="754"/>
        <v>10.15554550294012</v>
      </c>
      <c r="P2582" s="3">
        <f t="shared" si="755"/>
        <v>10.15554550294012</v>
      </c>
      <c r="Q2582" s="3">
        <f t="shared" si="756"/>
        <v>-61.764610735886059</v>
      </c>
      <c r="R2582">
        <f t="shared" si="757"/>
        <v>118.23538926411393</v>
      </c>
      <c r="S2582">
        <f t="shared" si="758"/>
        <v>15.155547716434844</v>
      </c>
      <c r="T2582">
        <f t="shared" si="741"/>
        <v>10.15554550294012</v>
      </c>
    </row>
    <row r="2583" spans="1:20" x14ac:dyDescent="0.25">
      <c r="A2583">
        <f t="shared" si="742"/>
        <v>95586.970170152374</v>
      </c>
      <c r="B2583">
        <f t="shared" si="759"/>
        <v>15213.138797757298</v>
      </c>
      <c r="C2583" t="str">
        <f t="shared" si="743"/>
        <v>1.52040926750792-2.82829906371363i</v>
      </c>
      <c r="D2583" t="str">
        <f t="shared" si="744"/>
        <v>3.47660498153613-1.11886228472802i</v>
      </c>
      <c r="E2583" t="str">
        <f t="shared" si="745"/>
        <v>169.278995662051+12.9452491246253i</v>
      </c>
      <c r="F2583" t="str">
        <f t="shared" si="746"/>
        <v>2.90966490046119-9.84433985637247i</v>
      </c>
      <c r="G2583" t="str">
        <f t="shared" si="747"/>
        <v>0.999915801706478-0.00917557650339658i</v>
      </c>
      <c r="H2583" t="str">
        <f t="shared" si="748"/>
        <v>429.877205737469-662.3998045916i</v>
      </c>
      <c r="I2583" t="str">
        <f t="shared" si="749"/>
        <v>-35.6811455647176-41.7009906909507i</v>
      </c>
      <c r="K2583" t="str">
        <f t="shared" si="750"/>
        <v>0.00344691569821007-0.00386498055371556i</v>
      </c>
      <c r="L2583" t="str">
        <f t="shared" si="751"/>
        <v>0.00025-0.0309151209318226i</v>
      </c>
      <c r="M2583" t="str">
        <f t="shared" si="752"/>
        <v>0.0025-0.00818341436430598i</v>
      </c>
      <c r="N2583">
        <f t="shared" si="753"/>
        <v>118.26114971959393</v>
      </c>
      <c r="O2583">
        <f t="shared" si="754"/>
        <v>10.132974145236551</v>
      </c>
      <c r="P2583" s="3">
        <f t="shared" si="755"/>
        <v>10.132974145236551</v>
      </c>
      <c r="Q2583" s="3">
        <f t="shared" si="756"/>
        <v>-61.738850280406069</v>
      </c>
      <c r="R2583">
        <f t="shared" si="757"/>
        <v>118.26114971959393</v>
      </c>
      <c r="S2583">
        <f t="shared" si="758"/>
        <v>15.213138797757297</v>
      </c>
      <c r="T2583">
        <f t="shared" si="741"/>
        <v>10.132974145236551</v>
      </c>
    </row>
    <row r="2584" spans="1:20" x14ac:dyDescent="0.25">
      <c r="A2584">
        <f t="shared" si="742"/>
        <v>95950.200656798945</v>
      </c>
      <c r="B2584">
        <f t="shared" si="759"/>
        <v>15270.948725188775</v>
      </c>
      <c r="C2584" t="str">
        <f t="shared" si="743"/>
        <v>1.51773938404752-2.82027949839404i</v>
      </c>
      <c r="D2584" t="str">
        <f t="shared" si="744"/>
        <v>3.47659341254338-1.11517789359891i</v>
      </c>
      <c r="E2584" t="str">
        <f t="shared" si="745"/>
        <v>169.339466210559+12.9839428038978i</v>
      </c>
      <c r="F2584" t="str">
        <f t="shared" si="746"/>
        <v>2.90966303500973-9.80727549854666i</v>
      </c>
      <c r="G2584" t="str">
        <f t="shared" si="747"/>
        <v>0.999915160638016-0.00921043778908733i</v>
      </c>
      <c r="H2584" t="str">
        <f t="shared" si="748"/>
        <v>424.440542998871-661.559578404413i</v>
      </c>
      <c r="I2584" t="str">
        <f t="shared" si="749"/>
        <v>-35.5662359984951-41.2155594997756i</v>
      </c>
      <c r="K2584" t="str">
        <f t="shared" si="750"/>
        <v>0.00343503632850706-0.00385715678533832i</v>
      </c>
      <c r="L2584" t="str">
        <f t="shared" si="751"/>
        <v>0.00025-0.0307980881966753i</v>
      </c>
      <c r="M2584" t="str">
        <f t="shared" si="752"/>
        <v>0.0025-0.00815243511088462i</v>
      </c>
      <c r="N2584">
        <f t="shared" si="753"/>
        <v>118.28701032614507</v>
      </c>
      <c r="O2584">
        <f t="shared" si="754"/>
        <v>10.110419188409594</v>
      </c>
      <c r="P2584" s="3">
        <f t="shared" si="755"/>
        <v>10.110419188409594</v>
      </c>
      <c r="Q2584" s="3">
        <f t="shared" si="756"/>
        <v>-61.712989673854935</v>
      </c>
      <c r="R2584">
        <f t="shared" si="757"/>
        <v>118.28701032614507</v>
      </c>
      <c r="S2584">
        <f t="shared" si="758"/>
        <v>15.270948725188775</v>
      </c>
      <c r="T2584">
        <f t="shared" si="741"/>
        <v>10.110419188409594</v>
      </c>
    </row>
    <row r="2585" spans="1:20" x14ac:dyDescent="0.25">
      <c r="A2585">
        <f t="shared" si="742"/>
        <v>96314.811419294783</v>
      </c>
      <c r="B2585">
        <f t="shared" si="759"/>
        <v>15328.978330344493</v>
      </c>
      <c r="C2585" t="str">
        <f t="shared" si="743"/>
        <v>1.51508064179477-2.81228468211868i</v>
      </c>
      <c r="D2585" t="str">
        <f t="shared" si="744"/>
        <v>3.4765817555371-1.11150954098189i</v>
      </c>
      <c r="E2585" t="str">
        <f t="shared" si="745"/>
        <v>169.400385105182+13.0225975832104i</v>
      </c>
      <c r="F2585" t="str">
        <f t="shared" si="746"/>
        <v>2.90966115535631-9.77035222140976i</v>
      </c>
      <c r="G2585" t="str">
        <f t="shared" si="747"/>
        <v>0.999914514689008-0.009245431480098i</v>
      </c>
      <c r="H2585" t="str">
        <f t="shared" si="748"/>
        <v>419.048964682217-660.657716323563i</v>
      </c>
      <c r="I2585" t="str">
        <f t="shared" si="749"/>
        <v>-35.4474137638074-40.7350252152455i</v>
      </c>
      <c r="K2585" t="str">
        <f t="shared" si="750"/>
        <v>0.00342320745709654-0.00384931458537937i</v>
      </c>
      <c r="L2585" t="str">
        <f t="shared" si="751"/>
        <v>0.00025-0.0306814985023662i</v>
      </c>
      <c r="M2585" t="str">
        <f t="shared" si="752"/>
        <v>0.0025-0.00812157313297934i</v>
      </c>
      <c r="N2585">
        <f t="shared" si="753"/>
        <v>118.31297114574818</v>
      </c>
      <c r="O2585">
        <f t="shared" si="754"/>
        <v>10.087880905336812</v>
      </c>
      <c r="P2585" s="3">
        <f t="shared" si="755"/>
        <v>10.087880905336812</v>
      </c>
      <c r="Q2585" s="3">
        <f t="shared" si="756"/>
        <v>-61.687028854251821</v>
      </c>
      <c r="R2585">
        <f t="shared" si="757"/>
        <v>118.31297114574818</v>
      </c>
      <c r="S2585">
        <f t="shared" si="758"/>
        <v>15.328978330344492</v>
      </c>
      <c r="T2585">
        <f t="shared" si="741"/>
        <v>10.087880905336812</v>
      </c>
    </row>
    <row r="2586" spans="1:20" x14ac:dyDescent="0.25">
      <c r="A2586">
        <f t="shared" si="742"/>
        <v>96680.807702688107</v>
      </c>
      <c r="B2586">
        <f t="shared" si="759"/>
        <v>15387.228447999802</v>
      </c>
      <c r="C2586" t="str">
        <f t="shared" si="743"/>
        <v>1.51243303481389-2.80431461162883i</v>
      </c>
      <c r="D2586" t="str">
        <f t="shared" si="744"/>
        <v>3.4765700098483-1.10785717406422i</v>
      </c>
      <c r="E2586" t="str">
        <f t="shared" si="745"/>
        <v>169.461754910243+13.061211281718i</v>
      </c>
      <c r="F2586" t="str">
        <f t="shared" si="746"/>
        <v>2.90965926139283-9.73356949380506i</v>
      </c>
      <c r="G2586" t="str">
        <f t="shared" si="747"/>
        <v>0.999913863822305-0.00928055807879579i</v>
      </c>
      <c r="H2586" t="str">
        <f t="shared" si="748"/>
        <v>413.703173221636-659.695735690979i</v>
      </c>
      <c r="I2586" t="str">
        <f t="shared" si="749"/>
        <v>-35.3248062859937-40.2594132726168i</v>
      </c>
      <c r="K2586" t="str">
        <f t="shared" si="750"/>
        <v>0.00341142909326959-0.00384145431629276i</v>
      </c>
      <c r="L2586" t="str">
        <f t="shared" si="751"/>
        <v>0.00025-0.0305653501717137i</v>
      </c>
      <c r="M2586" t="str">
        <f t="shared" si="752"/>
        <v>0.0025-0.00809082798663015i</v>
      </c>
      <c r="N2586">
        <f t="shared" si="753"/>
        <v>118.3390322229457</v>
      </c>
      <c r="O2586">
        <f t="shared" si="754"/>
        <v>10.065359569970827</v>
      </c>
      <c r="P2586" s="3">
        <f t="shared" si="755"/>
        <v>10.065359569970827</v>
      </c>
      <c r="Q2586" s="3">
        <f t="shared" si="756"/>
        <v>-61.660967777054296</v>
      </c>
      <c r="R2586">
        <f t="shared" si="757"/>
        <v>118.3390322229457</v>
      </c>
      <c r="S2586">
        <f t="shared" si="758"/>
        <v>15.387228447999801</v>
      </c>
      <c r="T2586">
        <f t="shared" si="741"/>
        <v>10.065359569970827</v>
      </c>
    </row>
    <row r="2587" spans="1:20" x14ac:dyDescent="0.25">
      <c r="A2587">
        <f t="shared" si="742"/>
        <v>97048.194771958326</v>
      </c>
      <c r="B2587">
        <f t="shared" si="759"/>
        <v>15445.699916102201</v>
      </c>
      <c r="C2587" t="str">
        <f t="shared" si="743"/>
        <v>1.50979655643659-2.79636928381666i</v>
      </c>
      <c r="D2587" t="str">
        <f t="shared" si="744"/>
        <v>3.47655817480295-1.10422074026261i</v>
      </c>
      <c r="E2587" t="str">
        <f t="shared" si="745"/>
        <v>169.523578198201+13.0997816922083i</v>
      </c>
      <c r="F2587" t="str">
        <f t="shared" si="746"/>
        <v>2.90965735301039-9.69692678659764i</v>
      </c>
      <c r="G2587" t="str">
        <f t="shared" si="747"/>
        <v>0.999913208000473-0.00931581808944803i</v>
      </c>
      <c r="H2587" t="str">
        <f t="shared" si="748"/>
        <v>408.403822566075-658.675149841873i</v>
      </c>
      <c r="I2587" t="str">
        <f t="shared" si="749"/>
        <v>-35.1985398473126-39.7887454881395i</v>
      </c>
      <c r="K2587" t="str">
        <f t="shared" si="750"/>
        <v>0.0033997012432955-0.00383357633933479i</v>
      </c>
      <c r="L2587" t="str">
        <f t="shared" si="751"/>
        <v>0.00025-0.030449641533885i</v>
      </c>
      <c r="M2587" t="str">
        <f t="shared" si="752"/>
        <v>0.0025-0.00806019922955777i</v>
      </c>
      <c r="N2587">
        <f t="shared" si="753"/>
        <v>118.36519358475633</v>
      </c>
      <c r="O2587">
        <f t="shared" si="754"/>
        <v>10.042855457319826</v>
      </c>
      <c r="P2587" s="3">
        <f t="shared" si="755"/>
        <v>10.042855457319826</v>
      </c>
      <c r="Q2587" s="3">
        <f t="shared" si="756"/>
        <v>-61.634806415243681</v>
      </c>
      <c r="R2587">
        <f t="shared" si="757"/>
        <v>118.36519358475633</v>
      </c>
      <c r="S2587">
        <f t="shared" si="758"/>
        <v>15.445699916102201</v>
      </c>
      <c r="T2587">
        <f t="shared" si="741"/>
        <v>10.042855457319826</v>
      </c>
    </row>
    <row r="2588" spans="1:20" x14ac:dyDescent="0.25">
      <c r="A2588">
        <f t="shared" si="742"/>
        <v>97416.977912091766</v>
      </c>
      <c r="B2588">
        <f t="shared" si="759"/>
        <v>15504.39357578339</v>
      </c>
      <c r="C2588" t="str">
        <f t="shared" si="743"/>
        <v>1.50717119926686-2.78844869571894i</v>
      </c>
      <c r="D2588" t="str">
        <f t="shared" si="744"/>
        <v>3.47654624972184-1.10060018722253i</v>
      </c>
      <c r="E2588" t="str">
        <f t="shared" si="745"/>
        <v>169.585857549582+13.138306580851i</v>
      </c>
      <c r="F2588" t="str">
        <f t="shared" si="746"/>
        <v>2.9096554300992-9.6604235726668i</v>
      </c>
      <c r="G2588" t="str">
        <f t="shared" si="747"/>
        <v>0.999912547185795-0.00935121201822932i</v>
      </c>
      <c r="H2588" t="str">
        <f t="shared" si="748"/>
        <v>403.151519182737-657.597466652383i</v>
      </c>
      <c r="I2588" t="str">
        <f t="shared" si="749"/>
        <v>-35.0687394935703-39.3230401606222i</v>
      </c>
      <c r="K2588" t="str">
        <f t="shared" si="750"/>
        <v>0.00338802391044682-0.00382568101453852i</v>
      </c>
      <c r="L2588" t="str">
        <f t="shared" si="751"/>
        <v>0.00025-0.0303343709243724i</v>
      </c>
      <c r="M2588" t="str">
        <f t="shared" si="752"/>
        <v>0.0025-0.00802968642115741i</v>
      </c>
      <c r="N2588">
        <f t="shared" si="753"/>
        <v>118.3914552405847</v>
      </c>
      <c r="O2588">
        <f t="shared" si="754"/>
        <v>10.02036884342829</v>
      </c>
      <c r="P2588" s="3">
        <f t="shared" si="755"/>
        <v>10.02036884342829</v>
      </c>
      <c r="Q2588" s="3">
        <f t="shared" si="756"/>
        <v>-61.608544759415295</v>
      </c>
      <c r="R2588">
        <f t="shared" si="757"/>
        <v>118.3914552405847</v>
      </c>
      <c r="S2588">
        <f t="shared" si="758"/>
        <v>15.504393575783389</v>
      </c>
      <c r="T2588">
        <f t="shared" si="741"/>
        <v>10.02036884342829</v>
      </c>
    </row>
    <row r="2589" spans="1:20" x14ac:dyDescent="0.25">
      <c r="A2589">
        <f t="shared" si="742"/>
        <v>97787.16242815771</v>
      </c>
      <c r="B2589">
        <f t="shared" si="759"/>
        <v>15563.310271371367</v>
      </c>
      <c r="C2589" t="str">
        <f t="shared" si="743"/>
        <v>1.50455695518584-2.78055284451067i</v>
      </c>
      <c r="D2589" t="str">
        <f t="shared" si="744"/>
        <v>3.47653423392068-1.09699546281737i</v>
      </c>
      <c r="E2589" t="str">
        <f t="shared" si="745"/>
        <v>169.648595552904+13.1767836869384i</v>
      </c>
      <c r="F2589" t="str">
        <f t="shared" si="746"/>
        <v>2.90965349254871-9.62405932689845i</v>
      </c>
      <c r="G2589" t="str">
        <f t="shared" si="747"/>
        <v>0.999911881340268-0.00938674037322869i</v>
      </c>
      <c r="H2589" t="str">
        <f t="shared" si="748"/>
        <v>397.946823092966-656.464187156624i</v>
      </c>
      <c r="I2589" t="str">
        <f t="shared" si="749"/>
        <v>-34.9355289465994-38.862312174274i</v>
      </c>
      <c r="K2589" t="str">
        <f t="shared" si="750"/>
        <v>0.00337639709502426-0.0038177687006886i</v>
      </c>
      <c r="L2589" t="str">
        <f t="shared" si="751"/>
        <v>0.00025-0.0302195366849695i</v>
      </c>
      <c r="M2589" t="str">
        <f t="shared" si="752"/>
        <v>0.0025-0.00799928912249192i</v>
      </c>
      <c r="N2589">
        <f t="shared" si="753"/>
        <v>118.41781718213451</v>
      </c>
      <c r="O2589">
        <f t="shared" si="754"/>
        <v>9.9979000053572786</v>
      </c>
      <c r="P2589" s="3">
        <f t="shared" si="755"/>
        <v>9.9979000053572786</v>
      </c>
      <c r="Q2589" s="3">
        <f t="shared" si="756"/>
        <v>-61.58218281786548</v>
      </c>
      <c r="R2589">
        <f t="shared" si="757"/>
        <v>118.41781718213451</v>
      </c>
      <c r="S2589">
        <f t="shared" si="758"/>
        <v>15.563310271371368</v>
      </c>
      <c r="T2589">
        <f t="shared" si="741"/>
        <v>9.9979000053572786</v>
      </c>
    </row>
    <row r="2590" spans="1:20" x14ac:dyDescent="0.25">
      <c r="A2590">
        <f t="shared" si="742"/>
        <v>98158.753645384713</v>
      </c>
      <c r="B2590">
        <f t="shared" si="759"/>
        <v>15622.450850402578</v>
      </c>
      <c r="C2590" t="str">
        <f t="shared" si="743"/>
        <v>1.50195381535681-2.77268172749883i</v>
      </c>
      <c r="D2590" t="str">
        <f t="shared" si="744"/>
        <v>3.47652212670993-1.09340651514774i</v>
      </c>
      <c r="E2590" t="str">
        <f t="shared" si="745"/>
        <v>169.711794804603+13.2152107226299i</v>
      </c>
      <c r="F2590" t="str">
        <f t="shared" si="746"/>
        <v>2.90965154024745-9.58783352617757i</v>
      </c>
      <c r="G2590" t="str">
        <f t="shared" si="747"/>
        <v>0.999911210425596-0.00942240366445675i</v>
      </c>
      <c r="H2590" t="str">
        <f t="shared" si="748"/>
        <v>392.790248936788-655.276804232687i</v>
      </c>
      <c r="I2590" t="str">
        <f t="shared" si="749"/>
        <v>-34.7990305224895-38.4065731025367i</v>
      </c>
      <c r="K2590" t="str">
        <f t="shared" si="750"/>
        <v>0.00336482079438233-0.0038098397552966i</v>
      </c>
      <c r="L2590" t="str">
        <f t="shared" si="751"/>
        <v>0.00025-0.0301051371637473i</v>
      </c>
      <c r="M2590" t="str">
        <f t="shared" si="752"/>
        <v>0.0025-0.00796900689628603i</v>
      </c>
      <c r="N2590">
        <f t="shared" si="753"/>
        <v>118.44427938332349</v>
      </c>
      <c r="O2590">
        <f t="shared" si="754"/>
        <v>9.9754492211647623</v>
      </c>
      <c r="P2590" s="3">
        <f t="shared" si="755"/>
        <v>9.9754492211647623</v>
      </c>
      <c r="Q2590" s="3">
        <f t="shared" si="756"/>
        <v>-61.55572061667651</v>
      </c>
      <c r="R2590">
        <f t="shared" si="757"/>
        <v>118.44427938332349</v>
      </c>
      <c r="S2590">
        <f t="shared" si="758"/>
        <v>15.622450850402577</v>
      </c>
      <c r="T2590">
        <f t="shared" si="741"/>
        <v>9.9754492211647623</v>
      </c>
    </row>
    <row r="2591" spans="1:20" x14ac:dyDescent="0.25">
      <c r="A2591">
        <f t="shared" si="742"/>
        <v>98531.75690923717</v>
      </c>
      <c r="B2591">
        <f t="shared" si="759"/>
        <v>15681.816163634108</v>
      </c>
      <c r="C2591" t="str">
        <f t="shared" si="743"/>
        <v>1.49936177023012-2.76483534211636i</v>
      </c>
      <c r="D2591" t="str">
        <f t="shared" si="744"/>
        <v>3.47650992739483-1.08983329254069i</v>
      </c>
      <c r="E2591" t="str">
        <f t="shared" si="745"/>
        <v>169.775457908955+13.2535853726888i</v>
      </c>
      <c r="F2591" t="str">
        <f t="shared" si="746"/>
        <v>2.90964957308316-9.55174564938069i</v>
      </c>
      <c r="G2591" t="str">
        <f t="shared" si="747"/>
        <v>0.999910534403195-0.0094582024038529i</v>
      </c>
      <c r="H2591" t="str">
        <f t="shared" si="748"/>
        <v>387.682267062337-654.036801357114i</v>
      </c>
      <c r="I2591" t="str">
        <f t="shared" si="749"/>
        <v>-34.6593650554684-37.9558313126337i</v>
      </c>
      <c r="K2591" t="str">
        <f t="shared" si="750"/>
        <v>0.0033532950029548-0.00380189453457677i</v>
      </c>
      <c r="L2591" t="str">
        <f t="shared" si="751"/>
        <v>0.00025-0.0299911707150301i</v>
      </c>
      <c r="M2591" t="str">
        <f t="shared" si="752"/>
        <v>0.0025-0.00793883930691974i</v>
      </c>
      <c r="N2591">
        <f t="shared" si="753"/>
        <v>118.47084180019687</v>
      </c>
      <c r="O2591">
        <f t="shared" si="754"/>
        <v>9.9530167698860765</v>
      </c>
      <c r="P2591" s="3">
        <f t="shared" si="755"/>
        <v>9.9530167698860765</v>
      </c>
      <c r="Q2591" s="3">
        <f t="shared" si="756"/>
        <v>-61.529158199803135</v>
      </c>
      <c r="R2591">
        <f t="shared" si="757"/>
        <v>118.47084180019687</v>
      </c>
      <c r="S2591">
        <f t="shared" si="758"/>
        <v>15.681816163634108</v>
      </c>
      <c r="T2591">
        <f t="shared" si="741"/>
        <v>9.9530167698860765</v>
      </c>
    </row>
    <row r="2592" spans="1:20" x14ac:dyDescent="0.25">
      <c r="A2592">
        <f t="shared" si="742"/>
        <v>98906.177585492289</v>
      </c>
      <c r="B2592">
        <f t="shared" si="759"/>
        <v>15741.407065055919</v>
      </c>
      <c r="C2592" t="str">
        <f t="shared" si="743"/>
        <v>1.49678080954809-2.75701368591622i</v>
      </c>
      <c r="D2592" t="str">
        <f t="shared" si="744"/>
        <v>3.47649763527538-1.08627574354897i</v>
      </c>
      <c r="E2592" t="str">
        <f t="shared" si="745"/>
        <v>169.839587477999+13.2919052942237i</v>
      </c>
      <c r="F2592" t="str">
        <f t="shared" si="746"/>
        <v>2.90964759094272-9.51579517736839i</v>
      </c>
      <c r="G2592" t="str">
        <f t="shared" si="747"/>
        <v>0.999909853234187-0.00949413710529254i</v>
      </c>
      <c r="H2592" t="str">
        <f t="shared" si="748"/>
        <v>382.623304636625-652.745651427125i</v>
      </c>
      <c r="I2592" t="str">
        <f t="shared" si="749"/>
        <v>-34.5166518273156-37.510092070575i</v>
      </c>
      <c r="K2592" t="str">
        <f t="shared" si="750"/>
        <v>0.00334181971228023-0.00379393339342228i</v>
      </c>
      <c r="L2592" t="str">
        <f t="shared" si="751"/>
        <v>0.00025-0.0298776356993725i</v>
      </c>
      <c r="M2592" t="str">
        <f t="shared" si="752"/>
        <v>0.0025-0.00790878592042217i</v>
      </c>
      <c r="N2592">
        <f t="shared" si="753"/>
        <v>118.49750437084106</v>
      </c>
      <c r="O2592">
        <f t="shared" si="754"/>
        <v>9.9306029315141622</v>
      </c>
      <c r="P2592" s="3">
        <f t="shared" si="755"/>
        <v>9.9306029315141622</v>
      </c>
      <c r="Q2592" s="3">
        <f t="shared" si="756"/>
        <v>-61.50249562915895</v>
      </c>
      <c r="R2592">
        <f t="shared" si="757"/>
        <v>118.49750437084106</v>
      </c>
      <c r="S2592">
        <f t="shared" si="758"/>
        <v>15.741407065055919</v>
      </c>
      <c r="T2592">
        <f t="shared" si="741"/>
        <v>9.9306029315141622</v>
      </c>
    </row>
    <row r="2593" spans="1:20" x14ac:dyDescent="0.25">
      <c r="A2593">
        <f t="shared" si="742"/>
        <v>99282.021060317158</v>
      </c>
      <c r="B2593">
        <f t="shared" si="759"/>
        <v>15801.224411903131</v>
      </c>
      <c r="C2593" t="str">
        <f t="shared" si="743"/>
        <v>1.49421092235005-2.74921675656533i</v>
      </c>
      <c r="D2593" t="str">
        <f t="shared" si="744"/>
        <v>3.47648524964624-1.08273381695029i</v>
      </c>
      <c r="E2593" t="str">
        <f t="shared" si="745"/>
        <v>169.904186131448+13.3301681164223i</v>
      </c>
      <c r="F2593" t="str">
        <f t="shared" si="746"/>
        <v>2.90964559371212-9.4799815929778i</v>
      </c>
      <c r="G2593" t="str">
        <f t="shared" si="747"/>
        <v>0.999909166879396-0.00953020828459435i</v>
      </c>
      <c r="H2593" t="str">
        <f t="shared" si="748"/>
        <v>377.613746774217-651.404815649659i</v>
      </c>
      <c r="I2593" t="str">
        <f t="shared" si="749"/>
        <v>-34.3710085021806-37.0693576463719i</v>
      </c>
      <c r="K2593" t="str">
        <f t="shared" si="750"/>
        <v>0.00333039491102802-0.00378595668538182i</v>
      </c>
      <c r="L2593" t="str">
        <f t="shared" si="751"/>
        <v>0.00025-0.0297645304835351i</v>
      </c>
      <c r="M2593" t="str">
        <f t="shared" si="752"/>
        <v>0.0025-0.0078788463044652i</v>
      </c>
      <c r="N2593">
        <f t="shared" si="753"/>
        <v>118.52426701530196</v>
      </c>
      <c r="O2593">
        <f t="shared" si="754"/>
        <v>9.9082079869793347</v>
      </c>
      <c r="P2593" s="3">
        <f t="shared" si="755"/>
        <v>9.9082079869793347</v>
      </c>
      <c r="Q2593" s="3">
        <f t="shared" si="756"/>
        <v>-61.475732984698041</v>
      </c>
      <c r="R2593">
        <f t="shared" si="757"/>
        <v>118.52426701530196</v>
      </c>
      <c r="S2593">
        <f t="shared" si="758"/>
        <v>15.801224411903132</v>
      </c>
      <c r="T2593">
        <f t="shared" si="741"/>
        <v>9.9082079869793347</v>
      </c>
    </row>
    <row r="2594" spans="1:20" x14ac:dyDescent="0.25">
      <c r="A2594">
        <f t="shared" si="742"/>
        <v>99659.292740346369</v>
      </c>
      <c r="B2594">
        <f t="shared" si="759"/>
        <v>15861.269064668364</v>
      </c>
      <c r="C2594" t="str">
        <f t="shared" si="743"/>
        <v>1.49165209697731-2.74144455183893i</v>
      </c>
      <c r="D2594" t="str">
        <f t="shared" si="744"/>
        <v>3.47647276979673-1.07920746174656i</v>
      </c>
      <c r="E2594" t="str">
        <f t="shared" si="745"/>
        <v>169.969256496613+13.3683714402858i</v>
      </c>
      <c r="F2594" t="str">
        <f t="shared" si="746"/>
        <v>2.90964358127649-9.44430438101522i</v>
      </c>
      <c r="G2594" t="str">
        <f t="shared" si="747"/>
        <v>0.999908475299352-0.00956641645952751i</v>
      </c>
      <c r="H2594" t="str">
        <f t="shared" si="748"/>
        <v>372.653937680497-650.015742496309i</v>
      </c>
      <c r="I2594" t="str">
        <f t="shared" si="749"/>
        <v>-34.2225510666756-36.6336274192275i</v>
      </c>
      <c r="K2594" t="str">
        <f t="shared" si="750"/>
        <v>0.00331902058502424-0.00377796476263663i</v>
      </c>
      <c r="L2594" t="str">
        <f t="shared" si="751"/>
        <v>0.00025-0.0296518534404614i</v>
      </c>
      <c r="M2594" t="str">
        <f t="shared" si="752"/>
        <v>0.0025-0.0078490200283574i</v>
      </c>
      <c r="N2594">
        <f t="shared" si="753"/>
        <v>118.55112963549982</v>
      </c>
      <c r="O2594">
        <f t="shared" si="754"/>
        <v>9.8858322181295986</v>
      </c>
      <c r="P2594" s="3">
        <f t="shared" si="755"/>
        <v>9.8858322181295986</v>
      </c>
      <c r="Q2594" s="3">
        <f t="shared" si="756"/>
        <v>-61.448870364500188</v>
      </c>
      <c r="R2594">
        <f t="shared" si="757"/>
        <v>118.55112963549982</v>
      </c>
      <c r="S2594">
        <f t="shared" si="758"/>
        <v>15.861269064668365</v>
      </c>
      <c r="T2594">
        <f t="shared" si="741"/>
        <v>9.8858322181295986</v>
      </c>
    </row>
    <row r="2595" spans="1:20" x14ac:dyDescent="0.25">
      <c r="A2595">
        <f t="shared" si="742"/>
        <v>100037.99805275968</v>
      </c>
      <c r="B2595">
        <f t="shared" si="759"/>
        <v>15921.541887114105</v>
      </c>
      <c r="C2595" t="str">
        <f t="shared" si="743"/>
        <v>1.48910432107815-2.73369706961486i</v>
      </c>
      <c r="D2595" t="str">
        <f t="shared" si="744"/>
        <v>3.47646019501079-1.07569662716316i</v>
      </c>
      <c r="E2595" t="str">
        <f t="shared" si="745"/>
        <v>170.034801208306+13.4065128383623i</v>
      </c>
      <c r="F2595" t="str">
        <f t="shared" si="746"/>
        <v>2.9096415535201-9.40876302824863i</v>
      </c>
      <c r="G2595" t="str">
        <f t="shared" si="747"/>
        <v>0.999907778454281-0.00960276214981906i</v>
      </c>
      <c r="H2595" t="str">
        <f t="shared" si="748"/>
        <v>367.744181806448-648.579866722958i</v>
      </c>
      <c r="I2595" t="str">
        <f t="shared" si="749"/>
        <v>-34.0713937750987-36.2028979824858i</v>
      </c>
      <c r="K2595" t="str">
        <f t="shared" si="750"/>
        <v>0.00330769671727787-0.00376995797597821i</v>
      </c>
      <c r="L2595" t="str">
        <f t="shared" si="751"/>
        <v>0.00025-0.0295396029492542i</v>
      </c>
      <c r="M2595" t="str">
        <f t="shared" si="752"/>
        <v>0.0025-0.00781930666303787i</v>
      </c>
      <c r="N2595">
        <f t="shared" si="753"/>
        <v>118.57809211514655</v>
      </c>
      <c r="O2595">
        <f t="shared" si="754"/>
        <v>9.8634759077104626</v>
      </c>
      <c r="P2595" s="3">
        <f t="shared" si="755"/>
        <v>9.8634759077104626</v>
      </c>
      <c r="Q2595" s="3">
        <f t="shared" si="756"/>
        <v>-61.421907884853447</v>
      </c>
      <c r="R2595">
        <f t="shared" si="757"/>
        <v>118.57809211514655</v>
      </c>
      <c r="S2595">
        <f t="shared" si="758"/>
        <v>15.921541887114104</v>
      </c>
      <c r="T2595">
        <f t="shared" si="741"/>
        <v>9.8634759077104626</v>
      </c>
    </row>
    <row r="2596" spans="1:20" x14ac:dyDescent="0.25">
      <c r="A2596">
        <f t="shared" si="742"/>
        <v>100418.14244536018</v>
      </c>
      <c r="B2596">
        <f t="shared" si="759"/>
        <v>15982.043746285139</v>
      </c>
      <c r="C2596" t="str">
        <f t="shared" si="743"/>
        <v>1.48656758161281-2.72597430786791i</v>
      </c>
      <c r="D2596" t="str">
        <f t="shared" si="744"/>
        <v>3.47644752456692-1.07220126264823i</v>
      </c>
      <c r="E2596" t="str">
        <f t="shared" si="745"/>
        <v>170.100822908756+13.4445898544742i</v>
      </c>
      <c r="F2596" t="str">
        <f t="shared" si="746"/>
        <v>2.90963951032636-9.37335702340049i</v>
      </c>
      <c r="G2596" t="str">
        <f t="shared" si="747"/>
        <v>0.999907076304106-0.00963924587716122i</v>
      </c>
      <c r="H2596" t="str">
        <f t="shared" si="748"/>
        <v>362.884745011855-647.098608452884i</v>
      </c>
      <c r="I2596" t="str">
        <f t="shared" si="749"/>
        <v>-33.9176490996441-35.7771632481283i</v>
      </c>
      <c r="K2596" t="str">
        <f t="shared" si="750"/>
        <v>0.00329642328800699-0.00376193667478602i</v>
      </c>
      <c r="L2596" t="str">
        <f t="shared" si="751"/>
        <v>0.00025-0.0294277773951526i</v>
      </c>
      <c r="M2596" t="str">
        <f t="shared" si="752"/>
        <v>0.0025-0.00778970578106984i</v>
      </c>
      <c r="N2596">
        <f t="shared" si="753"/>
        <v>118.60515431966392</v>
      </c>
      <c r="O2596">
        <f t="shared" si="754"/>
        <v>9.8411393393445508</v>
      </c>
      <c r="P2596" s="3">
        <f t="shared" si="755"/>
        <v>9.8411393393445508</v>
      </c>
      <c r="Q2596" s="3">
        <f t="shared" si="756"/>
        <v>-61.394845680336076</v>
      </c>
      <c r="R2596">
        <f t="shared" si="757"/>
        <v>118.60515431966392</v>
      </c>
      <c r="S2596">
        <f t="shared" si="758"/>
        <v>15.982043746285139</v>
      </c>
      <c r="T2596">
        <f t="shared" si="741"/>
        <v>9.8411393393445508</v>
      </c>
    </row>
    <row r="2597" spans="1:20" x14ac:dyDescent="0.25">
      <c r="A2597">
        <f t="shared" si="742"/>
        <v>100799.73138665255</v>
      </c>
      <c r="B2597">
        <f t="shared" si="759"/>
        <v>16042.775512521022</v>
      </c>
      <c r="C2597" t="str">
        <f t="shared" si="743"/>
        <v>1.4840418648585-2.7182762646644i</v>
      </c>
      <c r="D2597" t="str">
        <f t="shared" si="744"/>
        <v>3.47643475773809-1.06872131787187i</v>
      </c>
      <c r="E2597" t="str">
        <f t="shared" si="745"/>
        <v>170.167324247512+13.4826000034497i</v>
      </c>
      <c r="F2597" t="str">
        <f t="shared" si="746"/>
        <v>2.90963745157773-9.33808585713995i</v>
      </c>
      <c r="G2597" t="str">
        <f t="shared" si="747"/>
        <v>0.999906368808449-0.00967586816521871i</v>
      </c>
      <c r="H2597" t="str">
        <f t="shared" si="748"/>
        <v>358.075855734211-645.573372321998i</v>
      </c>
      <c r="I2597" t="str">
        <f t="shared" si="749"/>
        <v>-33.7614276854425-35.3564145506286i</v>
      </c>
      <c r="K2597" t="str">
        <f t="shared" si="750"/>
        <v>0.00328520027466524-0.00375390120700615i</v>
      </c>
      <c r="L2597" t="str">
        <f t="shared" si="751"/>
        <v>0.00025-0.0293163751695085i</v>
      </c>
      <c r="M2597" t="str">
        <f t="shared" si="752"/>
        <v>0.0025-0.00776021695663457i</v>
      </c>
      <c r="N2597">
        <f t="shared" si="753"/>
        <v>118.6323160961015</v>
      </c>
      <c r="O2597">
        <f t="shared" si="754"/>
        <v>9.8188227975114373</v>
      </c>
      <c r="P2597" s="3">
        <f t="shared" si="755"/>
        <v>9.8188227975114373</v>
      </c>
      <c r="Q2597" s="3">
        <f t="shared" si="756"/>
        <v>-61.367683903898502</v>
      </c>
      <c r="R2597">
        <f t="shared" si="757"/>
        <v>118.6323160961015</v>
      </c>
      <c r="S2597">
        <f t="shared" si="758"/>
        <v>16.042775512521022</v>
      </c>
      <c r="T2597">
        <f t="shared" si="741"/>
        <v>9.8188227975114373</v>
      </c>
    </row>
    <row r="2598" spans="1:20" x14ac:dyDescent="0.25">
      <c r="A2598">
        <f t="shared" si="742"/>
        <v>101182.77036592182</v>
      </c>
      <c r="B2598">
        <f t="shared" si="759"/>
        <v>16103.738059468602</v>
      </c>
      <c r="C2598" t="str">
        <f t="shared" si="743"/>
        <v>1.48152715641453-2.71060293815683i</v>
      </c>
      <c r="D2598" t="str">
        <f t="shared" si="744"/>
        <v>3.47642189379188-1.06525674272549i</v>
      </c>
      <c r="E2598" t="str">
        <f t="shared" si="745"/>
        <v>170.234307881349+13.5205407708476i</v>
      </c>
      <c r="F2598" t="str">
        <f t="shared" si="746"/>
        <v>2.90963537715584-9.30294902207621i</v>
      </c>
      <c r="G2598" t="str">
        <f t="shared" si="747"/>
        <v>0.999905655926622-0.00971262953963615i</v>
      </c>
      <c r="H2598" t="str">
        <f t="shared" si="748"/>
        <v>353.317706160511-644.00554668474i</v>
      </c>
      <c r="I2598" t="str">
        <f t="shared" si="749"/>
        <v>-33.6028383102826-34.9406407499847i</v>
      </c>
      <c r="K2598" t="str">
        <f t="shared" si="750"/>
        <v>0.00327402765196824-0.00374585191912997i</v>
      </c>
      <c r="L2598" t="str">
        <f t="shared" si="751"/>
        <v>0.00025-0.0292053946697634i</v>
      </c>
      <c r="M2598" t="str">
        <f t="shared" si="752"/>
        <v>0.0025-0.00773083976552563i</v>
      </c>
      <c r="N2598">
        <f t="shared" si="753"/>
        <v>118.65957727305732</v>
      </c>
      <c r="O2598">
        <f t="shared" si="754"/>
        <v>9.7965265675274864</v>
      </c>
      <c r="P2598" s="3">
        <f t="shared" si="755"/>
        <v>9.7965265675274864</v>
      </c>
      <c r="Q2598" s="3">
        <f t="shared" si="756"/>
        <v>-61.34042272694267</v>
      </c>
      <c r="R2598">
        <f t="shared" si="757"/>
        <v>118.65957727305732</v>
      </c>
      <c r="S2598">
        <f t="shared" si="758"/>
        <v>16.103738059468601</v>
      </c>
      <c r="T2598">
        <f t="shared" si="741"/>
        <v>9.7965265675274864</v>
      </c>
    </row>
    <row r="2599" spans="1:20" x14ac:dyDescent="0.25">
      <c r="A2599">
        <f t="shared" si="742"/>
        <v>101567.26489331233</v>
      </c>
      <c r="B2599">
        <f t="shared" si="759"/>
        <v>16164.932264094583</v>
      </c>
      <c r="C2599" t="str">
        <f t="shared" si="743"/>
        <v>1.47902344120717-2.70295432657845i</v>
      </c>
      <c r="D2599" t="str">
        <f t="shared" si="744"/>
        <v>3.47640893199023-1.06180748732102i</v>
      </c>
      <c r="E2599" t="str">
        <f t="shared" si="745"/>
        <v>170.301776474167+13.5584096126811i</v>
      </c>
      <c r="F2599" t="str">
        <f t="shared" si="746"/>
        <v>2.90963328694139-9.26794601275056i</v>
      </c>
      <c r="G2599" t="str">
        <f t="shared" si="747"/>
        <v>0.999904937617626-0.00974953052804547i</v>
      </c>
      <c r="H2599" t="str">
        <f t="shared" si="748"/>
        <v>348.610453399489-642.396502879137i</v>
      </c>
      <c r="I2599" t="str">
        <f t="shared" si="749"/>
        <v>-33.4419878488434-34.5298283337576i</v>
      </c>
      <c r="K2599" t="str">
        <f t="shared" si="750"/>
        <v>0.00326290539192022-0.00373778915617343i</v>
      </c>
      <c r="L2599" t="str">
        <f t="shared" si="751"/>
        <v>0.00025-0.0290948342994256i</v>
      </c>
      <c r="M2599" t="str">
        <f t="shared" si="752"/>
        <v>0.0025-0.00770157378514209i</v>
      </c>
      <c r="N2599">
        <f t="shared" si="753"/>
        <v>118.68693766059667</v>
      </c>
      <c r="O2599">
        <f t="shared" si="754"/>
        <v>9.7742509355247602</v>
      </c>
      <c r="P2599" s="3">
        <f t="shared" si="755"/>
        <v>9.7742509355247602</v>
      </c>
      <c r="Q2599" s="3">
        <f t="shared" si="756"/>
        <v>-61.313062339403338</v>
      </c>
      <c r="R2599">
        <f t="shared" si="757"/>
        <v>118.68693766059667</v>
      </c>
      <c r="S2599">
        <f t="shared" si="758"/>
        <v>16.164932264094581</v>
      </c>
      <c r="T2599">
        <f t="shared" si="741"/>
        <v>9.7742509355247602</v>
      </c>
    </row>
    <row r="2600" spans="1:20" x14ac:dyDescent="0.25">
      <c r="A2600">
        <f t="shared" si="742"/>
        <v>101953.22049990692</v>
      </c>
      <c r="B2600">
        <f t="shared" si="759"/>
        <v>16226.359006698143</v>
      </c>
      <c r="C2600" t="str">
        <f t="shared" si="743"/>
        <v>1.4765307034948-2.69533042823819i</v>
      </c>
      <c r="D2600" t="str">
        <f t="shared" si="744"/>
        <v>3.47639587158944-1.0583735019902i</v>
      </c>
      <c r="E2600" t="str">
        <f t="shared" si="745"/>
        <v>170.369732696892+13.5962039551413i</v>
      </c>
      <c r="F2600" t="str">
        <f t="shared" si="746"/>
        <v>2.90963118081413-9.23307632562936i</v>
      </c>
      <c r="G2600" t="str">
        <f t="shared" si="747"/>
        <v>0.999904213840154-0.00978657166007341i</v>
      </c>
      <c r="H2600" t="str">
        <f t="shared" si="748"/>
        <v>343.954220651881-640.747594549411i</v>
      </c>
      <c r="I2600" t="str">
        <f t="shared" si="749"/>
        <v>-33.2789812412839-34.1239615179678i</v>
      </c>
      <c r="K2600" t="str">
        <f t="shared" si="750"/>
        <v>0.00325183346384089-0.00372971326165687i</v>
      </c>
      <c r="L2600" t="str">
        <f t="shared" si="751"/>
        <v>0.00025-0.028984692468047i</v>
      </c>
      <c r="M2600" t="str">
        <f t="shared" si="752"/>
        <v>0.0025-0.00767241859448302i</v>
      </c>
      <c r="N2600">
        <f t="shared" si="753"/>
        <v>118.71439705017346</v>
      </c>
      <c r="O2600">
        <f t="shared" si="754"/>
        <v>9.7519961884308533</v>
      </c>
      <c r="P2600" s="3">
        <f t="shared" si="755"/>
        <v>9.7519961884308533</v>
      </c>
      <c r="Q2600" s="3">
        <f t="shared" si="756"/>
        <v>-61.28560294982654</v>
      </c>
      <c r="R2600">
        <f t="shared" si="757"/>
        <v>118.71439705017346</v>
      </c>
      <c r="S2600">
        <f t="shared" si="758"/>
        <v>16.226359006698143</v>
      </c>
      <c r="T2600">
        <f t="shared" si="741"/>
        <v>9.7519961884308533</v>
      </c>
    </row>
    <row r="2601" spans="1:20" x14ac:dyDescent="0.25">
      <c r="A2601">
        <f t="shared" si="742"/>
        <v>102340.64273780657</v>
      </c>
      <c r="B2601">
        <f t="shared" si="759"/>
        <v>16288.019170923597</v>
      </c>
      <c r="C2601" t="str">
        <f t="shared" si="743"/>
        <v>1.47404892687293-2.68773124151564i</v>
      </c>
      <c r="D2601" t="str">
        <f t="shared" si="744"/>
        <v>3.47638271184028-1.05495473728392i</v>
      </c>
      <c r="E2601" t="str">
        <f t="shared" si="745"/>
        <v>170.43817922737+13.6339211943174i</v>
      </c>
      <c r="F2601" t="str">
        <f t="shared" si="746"/>
        <v>2.909629058653-9.19833945909697i</v>
      </c>
      <c r="G2601" t="str">
        <f t="shared" si="747"/>
        <v>0.999903484552581-0.00982375346734882i</v>
      </c>
      <c r="H2601" t="str">
        <f t="shared" si="748"/>
        <v>339.349098376434-639.060157024514i</v>
      </c>
      <c r="I2601" t="str">
        <f t="shared" si="749"/>
        <v>-33.1139214660221-33.7230223467027i</v>
      </c>
      <c r="K2601" t="str">
        <f t="shared" si="750"/>
        <v>0.00324081183439208-0.00372162457758509i</v>
      </c>
      <c r="L2601" t="str">
        <f t="shared" si="751"/>
        <v>0.00025-0.0288749675912005i</v>
      </c>
      <c r="M2601" t="str">
        <f t="shared" si="752"/>
        <v>0.0025-0.00764337377414128i</v>
      </c>
      <c r="N2601">
        <f t="shared" si="753"/>
        <v>118.74195521455121</v>
      </c>
      <c r="O2601">
        <f t="shared" si="754"/>
        <v>9.7297626139483526</v>
      </c>
      <c r="P2601" s="3">
        <f t="shared" si="755"/>
        <v>9.7297626139483526</v>
      </c>
      <c r="Q2601" s="3">
        <f t="shared" si="756"/>
        <v>-61.258044785448789</v>
      </c>
      <c r="R2601">
        <f t="shared" si="757"/>
        <v>118.74195521455121</v>
      </c>
      <c r="S2601">
        <f t="shared" si="758"/>
        <v>16.288019170923597</v>
      </c>
      <c r="T2601">
        <f t="shared" si="741"/>
        <v>9.7297626139483526</v>
      </c>
    </row>
    <row r="2602" spans="1:20" x14ac:dyDescent="0.25">
      <c r="A2602">
        <f t="shared" si="742"/>
        <v>102729.53718021023</v>
      </c>
      <c r="B2602">
        <f t="shared" si="759"/>
        <v>16349.913643773107</v>
      </c>
      <c r="C2602" t="str">
        <f t="shared" si="743"/>
        <v>1.47157809427926-2.68015676485592i</v>
      </c>
      <c r="D2602" t="str">
        <f t="shared" si="744"/>
        <v>3.47636945198781-1.0515511439714i</v>
      </c>
      <c r="E2602" t="str">
        <f t="shared" si="745"/>
        <v>170.507118750258+13.6715586959148i</v>
      </c>
      <c r="F2602" t="str">
        <f t="shared" si="746"/>
        <v>2.90962692033594-9.16373491344841i</v>
      </c>
      <c r="G2602" t="str">
        <f t="shared" si="747"/>
        <v>0.999902749712968-0.00986107648351035i</v>
      </c>
      <c r="H2602" t="str">
        <f t="shared" si="748"/>
        <v>334.795145449613-637.335506750849i</v>
      </c>
      <c r="I2602" t="str">
        <f t="shared" si="749"/>
        <v>-32.9469095165363-33.3269907903049i</v>
      </c>
      <c r="K2602" t="str">
        <f t="shared" si="750"/>
        <v>0.00322984046760482-0.00371352344442792i</v>
      </c>
      <c r="L2602" t="str">
        <f t="shared" si="751"/>
        <v>0.00025-0.0287656580904567i</v>
      </c>
      <c r="M2602" t="str">
        <f t="shared" si="752"/>
        <v>0.0025-0.00761443890629734i</v>
      </c>
      <c r="N2602">
        <f t="shared" si="753"/>
        <v>118.76961190772676</v>
      </c>
      <c r="O2602">
        <f t="shared" si="754"/>
        <v>9.7075505005337206</v>
      </c>
      <c r="P2602" s="3">
        <f t="shared" si="755"/>
        <v>9.7075505005337206</v>
      </c>
      <c r="Q2602" s="3">
        <f t="shared" si="756"/>
        <v>-61.230388092273238</v>
      </c>
      <c r="R2602">
        <f t="shared" si="757"/>
        <v>118.76961190772676</v>
      </c>
      <c r="S2602">
        <f t="shared" si="758"/>
        <v>16.349913643773107</v>
      </c>
      <c r="T2602">
        <f t="shared" si="741"/>
        <v>9.7075505005337206</v>
      </c>
    </row>
    <row r="2603" spans="1:20" x14ac:dyDescent="0.25">
      <c r="A2603">
        <f t="shared" si="742"/>
        <v>103119.90942149503</v>
      </c>
      <c r="B2603">
        <f t="shared" si="759"/>
        <v>16412.043315619445</v>
      </c>
      <c r="C2603" t="str">
        <f t="shared" si="743"/>
        <v>1.46911818799858-2.6726069967648i</v>
      </c>
      <c r="D2603" t="str">
        <f t="shared" si="744"/>
        <v>3.47635609127126-1.04816267303953i</v>
      </c>
      <c r="E2603" t="str">
        <f t="shared" si="745"/>
        <v>170.576553956915+13.709113794973i</v>
      </c>
      <c r="F2603" t="str">
        <f t="shared" si="746"/>
        <v>2.90962476573995-9.12926219088187i</v>
      </c>
      <c r="G2603" t="str">
        <f t="shared" si="747"/>
        <v>0.999902009279055-0.0098985412442138i</v>
      </c>
      <c r="H2603" t="str">
        <f t="shared" si="748"/>
        <v>330.292390317006-635.574940777469i</v>
      </c>
      <c r="I2603" t="str">
        <f t="shared" si="749"/>
        <v>-32.7780443820209-32.9358448420214i</v>
      </c>
      <c r="K2603" t="str">
        <f t="shared" si="750"/>
        <v>0.00321891932490622-0.00370541020110127i</v>
      </c>
      <c r="L2603" t="str">
        <f t="shared" si="751"/>
        <v>0.00025-0.0286567623933619i</v>
      </c>
      <c r="M2603" t="str">
        <f t="shared" si="752"/>
        <v>0.0025-0.00758561357471346i</v>
      </c>
      <c r="N2603">
        <f t="shared" si="753"/>
        <v>118.79736686485097</v>
      </c>
      <c r="O2603">
        <f t="shared" si="754"/>
        <v>9.685360137376227</v>
      </c>
      <c r="P2603" s="3">
        <f t="shared" si="755"/>
        <v>9.685360137376227</v>
      </c>
      <c r="Q2603" s="3">
        <f t="shared" si="756"/>
        <v>-61.202633135149021</v>
      </c>
      <c r="R2603">
        <f t="shared" si="757"/>
        <v>118.79736686485097</v>
      </c>
      <c r="S2603">
        <f t="shared" si="758"/>
        <v>16.412043315619446</v>
      </c>
      <c r="T2603">
        <f t="shared" si="741"/>
        <v>9.685360137376227</v>
      </c>
    </row>
    <row r="2604" spans="1:20" x14ac:dyDescent="0.25">
      <c r="A2604">
        <f t="shared" si="742"/>
        <v>103511.76507729673</v>
      </c>
      <c r="B2604">
        <f t="shared" si="759"/>
        <v>16474.4090802188</v>
      </c>
      <c r="C2604" t="str">
        <f t="shared" si="743"/>
        <v>1.46666918966791-2.66508193580401i</v>
      </c>
      <c r="D2604" t="str">
        <f t="shared" si="744"/>
        <v>3.47634262892421-1.04478927569219i</v>
      </c>
      <c r="E2604" t="str">
        <f t="shared" si="745"/>
        <v>170.646487545287+13.7465837955788i</v>
      </c>
      <c r="F2604" t="str">
        <f t="shared" si="746"/>
        <v>2.90962259474115-9.09492079549207i</v>
      </c>
      <c r="G2604" t="str">
        <f t="shared" si="747"/>
        <v>0.999901263208262-0.00993614828713977i</v>
      </c>
      <c r="H2604" t="str">
        <f t="shared" si="748"/>
        <v>325.840832134648-633.779736291975i</v>
      </c>
      <c r="I2604" t="str">
        <f t="shared" si="749"/>
        <v>-32.607423031738-32.5495606130116i</v>
      </c>
      <c r="K2604" t="str">
        <f t="shared" si="750"/>
        <v>0.00320804836514652-0.00369728518494855i</v>
      </c>
      <c r="L2604" t="str">
        <f t="shared" si="751"/>
        <v>0.00025-0.0285482789334149i</v>
      </c>
      <c r="M2604" t="str">
        <f t="shared" si="752"/>
        <v>0.0025-0.00755689736472749i</v>
      </c>
      <c r="N2604">
        <f t="shared" si="753"/>
        <v>118.82521980215331</v>
      </c>
      <c r="O2604">
        <f t="shared" si="754"/>
        <v>9.6631918143773738</v>
      </c>
      <c r="P2604" s="3">
        <f t="shared" si="755"/>
        <v>9.6631918143773738</v>
      </c>
      <c r="Q2604" s="3">
        <f t="shared" si="756"/>
        <v>-61.174780197846687</v>
      </c>
      <c r="R2604">
        <f t="shared" si="757"/>
        <v>118.82521980215331</v>
      </c>
      <c r="S2604">
        <f t="shared" si="758"/>
        <v>16.474409080218802</v>
      </c>
      <c r="T2604">
        <f t="shared" ref="T2604:T2667" si="760">P2604</f>
        <v>9.6631918143773738</v>
      </c>
    </row>
    <row r="2605" spans="1:20" x14ac:dyDescent="0.25">
      <c r="A2605">
        <f t="shared" ref="A2605:A2668" si="761">2*PI()*B2605</f>
        <v>103905.10978459046</v>
      </c>
      <c r="B2605">
        <f t="shared" si="759"/>
        <v>16537.011834723631</v>
      </c>
      <c r="C2605" t="str">
        <f t="shared" ref="C2605:C2668" si="762">IMPRODUCT(D2605,E2605,$C$40,,K2605,$C$41)</f>
        <v>1.46423108028158-2.65758158058648i</v>
      </c>
      <c r="D2605" t="str">
        <f t="shared" ref="D2605:D2668" si="763">IMDIV(IMPRODUCT($C$37,$C$38,COMPLEX(1,A2605/$C$38)),IMSUM(-1*A2605*A2605/$C$39,COMPLEX(0,1*A2605)))</f>
        <v>3.47632906417442-1.04143090334948i</v>
      </c>
      <c r="E2605" t="str">
        <f t="shared" ref="E2605:E2668" si="764">IMDIV(IMPRODUCT(IMSUM(F2605,G2605),$C$29,H2605),IMSUM(1,I2605))</f>
        <v>170.716922219791+13.7839659705808i</v>
      </c>
      <c r="F2605" t="str">
        <f t="shared" ref="F2605:F2668" si="765">IMDIV(IMPRODUCT($C$14,$C$15,COMPLEX(1,A2605/$C$15)),IMSUM(-1*A2605*A2605/$C$16,COMPLEX(0,A2605)))</f>
        <v>2.90962040721472-9.06071023326287i</v>
      </c>
      <c r="G2605" t="str">
        <f t="shared" ref="G2605:G2668" si="766">IMDIV(1,COMPLEX(1,A2605*$C$9*$C$10))</f>
        <v>0.999900511457683-0.00997389815200116i</v>
      </c>
      <c r="H2605" t="str">
        <f t="shared" ref="H2605:H2668" si="767">IMDIV($C$3,IMSUM(K2605,COMPLEX(0,$C$28*A2605)))</f>
        <v>321.440441898565-631.951150205267i</v>
      </c>
      <c r="I2605" t="str">
        <f t="shared" ref="I2605:I2668" si="768">IMPRODUCT(F2605,$C$29,H2605,$C$31)</f>
        <v>-32.4351404028855-32.1681124256088i</v>
      </c>
      <c r="K2605" t="str">
        <f t="shared" ref="K2605:K2668" si="769">IF($C$26&lt;=0,IMDIV(1,IMSUM(IMDIV(1,L2605),1/$C$18)),IMDIV(1,IMSUM(IMDIV(1,L2605),1/$C$18,IMDIV(1,M2605))))</f>
        <v>0.00319722754462645-0.00368914873172249i</v>
      </c>
      <c r="L2605" t="str">
        <f t="shared" ref="L2605:L2668" si="770">IMSUM($C$21/$C$22,IMDIV(1,COMPLEX(0,$C$20*$C$22*A2605)))</f>
        <v>0.00025-0.0284402061500448i</v>
      </c>
      <c r="M2605" t="str">
        <f t="shared" ref="M2605:M2668" si="771">IMSUM($C$25/$C$26,IMDIV(1,COMPLEX(0,$C$24*$C$26*A2605)))</f>
        <v>0.0025-0.00752828986324717i</v>
      </c>
      <c r="N2605">
        <f t="shared" ref="N2605:N2668" si="772">ABS(R2605)</f>
        <v>118.85317041686761</v>
      </c>
      <c r="O2605">
        <f t="shared" ref="O2605:O2668" si="773">ABS(P2605)</f>
        <v>9.641045822129696</v>
      </c>
      <c r="P2605" s="3">
        <f t="shared" ref="P2605:P2668" si="774">20*LOG10(IMABS(C2605))</f>
        <v>9.641045822129696</v>
      </c>
      <c r="Q2605" s="3">
        <f t="shared" ref="Q2605:Q2668" si="775">IMARGUMENT(C2605)*180/PI()</f>
        <v>-61.14682958313238</v>
      </c>
      <c r="R2605">
        <f t="shared" ref="R2605:R2668" si="776">IF(Q2605&lt;0,Q2605+180,Q2605-180)</f>
        <v>118.85317041686761</v>
      </c>
      <c r="S2605">
        <f t="shared" ref="S2605:S2668" si="777">B2605/1000</f>
        <v>16.537011834723632</v>
      </c>
      <c r="T2605">
        <f t="shared" si="760"/>
        <v>9.641045822129696</v>
      </c>
    </row>
    <row r="2606" spans="1:20" x14ac:dyDescent="0.25">
      <c r="A2606">
        <f t="shared" si="761"/>
        <v>104299.9492017719</v>
      </c>
      <c r="B2606">
        <f t="shared" ref="B2606:B2669" si="778">B2605*(1+B$42)</f>
        <v>16599.852479695583</v>
      </c>
      <c r="C2606" t="str">
        <f t="shared" si="762"/>
        <v>1.46180384019612-2.65010592977171i</v>
      </c>
      <c r="D2606" t="str">
        <f t="shared" si="763"/>
        <v>3.47631539624369-1.03808750764704i</v>
      </c>
      <c r="E2606" t="str">
        <f t="shared" si="764"/>
        <v>170.787860691196+13.8212575612998i</v>
      </c>
      <c r="F2606" t="str">
        <f t="shared" si="765"/>
        <v>2.90961820303477-9.02663001205989i</v>
      </c>
      <c r="G2606" t="str">
        <f t="shared" si="766"/>
        <v>0.999899753984088-0.0100117913805508i</v>
      </c>
      <c r="H2606" t="str">
        <f t="shared" si="767"/>
        <v>317.091163560982-630.090418783417i</v>
      </c>
      <c r="I2606" t="str">
        <f t="shared" si="768"/>
        <v>-32.2612893918282-31.7914729047529i</v>
      </c>
      <c r="K2606" t="str">
        <f t="shared" si="769"/>
        <v>0.00318645681712427-0.00368100117556751i</v>
      </c>
      <c r="L2606" t="str">
        <f t="shared" si="770"/>
        <v>0.00025-0.0283325424885881i</v>
      </c>
      <c r="M2606" t="str">
        <f t="shared" si="771"/>
        <v>0.0025-0.00749979065874392i</v>
      </c>
      <c r="N2606">
        <f t="shared" si="772"/>
        <v>118.88121838715549</v>
      </c>
      <c r="O2606">
        <f t="shared" si="773"/>
        <v>9.618922451895326</v>
      </c>
      <c r="P2606" s="3">
        <f t="shared" si="774"/>
        <v>9.618922451895326</v>
      </c>
      <c r="Q2606" s="3">
        <f t="shared" si="775"/>
        <v>-61.118781612844508</v>
      </c>
      <c r="R2606">
        <f t="shared" si="776"/>
        <v>118.88121838715549</v>
      </c>
      <c r="S2606">
        <f t="shared" si="777"/>
        <v>16.599852479695581</v>
      </c>
      <c r="T2606">
        <f t="shared" si="760"/>
        <v>9.618922451895326</v>
      </c>
    </row>
    <row r="2607" spans="1:20" x14ac:dyDescent="0.25">
      <c r="A2607">
        <f t="shared" si="761"/>
        <v>104696.28900873863</v>
      </c>
      <c r="B2607">
        <f t="shared" si="778"/>
        <v>16662.931919118426</v>
      </c>
      <c r="C2607" t="str">
        <f t="shared" si="762"/>
        <v>1.45938744913534-2.64265498206133i</v>
      </c>
      <c r="D2607" t="str">
        <f t="shared" si="763"/>
        <v>3.47630162434802-1.03475904043535i</v>
      </c>
      <c r="E2607" t="str">
        <f t="shared" si="764"/>
        <v>170.859305676495+13.8584557772364i</v>
      </c>
      <c r="F2607" t="str">
        <f t="shared" si="765"/>
        <v>2.90961598207463-8.99267964162405i</v>
      </c>
      <c r="G2607" t="str">
        <f t="shared" si="766"/>
        <v>0.999898990743917-0.0100498285165892i</v>
      </c>
      <c r="H2607" t="str">
        <f t="shared" si="767"/>
        <v>312.792915131796-628.198757324781i</v>
      </c>
      <c r="I2607" t="str">
        <f t="shared" si="768"/>
        <v>-32.0859608485254-31.4196130675212i</v>
      </c>
      <c r="K2607" t="str">
        <f t="shared" si="769"/>
        <v>0.0031757361339231-0.00367284284900243i</v>
      </c>
      <c r="L2607" t="str">
        <f t="shared" si="770"/>
        <v>0.00025-0.0282252864002671i</v>
      </c>
      <c r="M2607" t="str">
        <f t="shared" si="771"/>
        <v>0.0025-0.0074713993412472i</v>
      </c>
      <c r="N2607">
        <f t="shared" si="772"/>
        <v>118.90936337203249</v>
      </c>
      <c r="O2607">
        <f t="shared" si="773"/>
        <v>9.5968219955849392</v>
      </c>
      <c r="P2607" s="3">
        <f t="shared" si="774"/>
        <v>9.5968219955849392</v>
      </c>
      <c r="Q2607" s="3">
        <f t="shared" si="775"/>
        <v>-61.09063662796752</v>
      </c>
      <c r="R2607">
        <f t="shared" si="776"/>
        <v>118.90936337203249</v>
      </c>
      <c r="S2607">
        <f t="shared" si="777"/>
        <v>16.662931919118424</v>
      </c>
      <c r="T2607">
        <f t="shared" si="760"/>
        <v>9.5968219955849392</v>
      </c>
    </row>
    <row r="2608" spans="1:20" x14ac:dyDescent="0.25">
      <c r="A2608">
        <f t="shared" si="761"/>
        <v>105094.13490697184</v>
      </c>
      <c r="B2608">
        <f t="shared" si="778"/>
        <v>16726.251060411076</v>
      </c>
      <c r="C2608" t="str">
        <f t="shared" si="762"/>
        <v>1.45698188619539-2.63522873619472i</v>
      </c>
      <c r="D2608" t="str">
        <f t="shared" si="763"/>
        <v>3.47628774769748-1.03144545377904i</v>
      </c>
      <c r="E2608" t="str">
        <f t="shared" si="764"/>
        <v>170.931259898786+13.8955577957813i</v>
      </c>
      <c r="F2608" t="str">
        <f t="shared" si="765"/>
        <v>2.90961374420657-8.95885863356405i</v>
      </c>
      <c r="G2608" t="str">
        <f t="shared" si="766"/>
        <v>0.999898221693278-0.010088010105972i</v>
      </c>
      <c r="H2608" t="str">
        <f t="shared" si="767"/>
        <v>308.545589763994-626.277359880517i</v>
      </c>
      <c r="I2608" t="str">
        <f t="shared" si="768"/>
        <v>-31.909243573987-31.0525024106798i</v>
      </c>
      <c r="K2608" t="str">
        <f t="shared" si="769"/>
        <v>0.0031650654438383-0.00366467408290355i</v>
      </c>
      <c r="L2608" t="str">
        <f t="shared" si="770"/>
        <v>0.00025-0.0281184363421668i</v>
      </c>
      <c r="M2608" t="str">
        <f t="shared" si="771"/>
        <v>0.0025-0.00744311550233828i</v>
      </c>
      <c r="N2608">
        <f t="shared" si="772"/>
        <v>118.93760501129546</v>
      </c>
      <c r="O2608">
        <f t="shared" si="773"/>
        <v>9.5747447457365062</v>
      </c>
      <c r="P2608" s="3">
        <f t="shared" si="774"/>
        <v>9.5747447457365062</v>
      </c>
      <c r="Q2608" s="3">
        <f t="shared" si="775"/>
        <v>-61.06239498870454</v>
      </c>
      <c r="R2608">
        <f t="shared" si="776"/>
        <v>118.93760501129546</v>
      </c>
      <c r="S2608">
        <f t="shared" si="777"/>
        <v>16.726251060411077</v>
      </c>
      <c r="T2608">
        <f t="shared" si="760"/>
        <v>9.5747447457365062</v>
      </c>
    </row>
    <row r="2609" spans="1:20" x14ac:dyDescent="0.25">
      <c r="A2609">
        <f t="shared" si="761"/>
        <v>105493.49261961835</v>
      </c>
      <c r="B2609">
        <f t="shared" si="778"/>
        <v>16789.81081444064</v>
      </c>
      <c r="C2609" t="str">
        <f t="shared" si="762"/>
        <v>1.45458712984962-2.62782719094452i</v>
      </c>
      <c r="D2609" t="str">
        <f t="shared" si="763"/>
        <v>3.47627376549607-1.02814669995619i</v>
      </c>
      <c r="E2609" t="str">
        <f t="shared" si="764"/>
        <v>171.003726087135+13.9325607619187i</v>
      </c>
      <c r="F2609" t="str">
        <f t="shared" si="765"/>
        <v>2.90961148930187-8.92516650134941i</v>
      </c>
      <c r="G2609" t="str">
        <f t="shared" si="766"/>
        <v>0.999897446787945-0.0101263366966176i</v>
      </c>
      <c r="H2609" t="str">
        <f t="shared" si="767"/>
        <v>304.349056821863-624.327399016736i</v>
      </c>
      <c r="I2609" t="str">
        <f t="shared" si="768"/>
        <v>-31.7312243206083-30.6901089962081i</v>
      </c>
      <c r="K2609" t="str">
        <f t="shared" si="769"/>
        <v>0.00315444469324477-0.00365649520648824i</v>
      </c>
      <c r="L2609" t="str">
        <f t="shared" si="770"/>
        <v>0.00025-0.0280119907772134i</v>
      </c>
      <c r="M2609" t="str">
        <f t="shared" si="771"/>
        <v>0.0025-0.00741493873514474i</v>
      </c>
      <c r="N2609">
        <f t="shared" si="772"/>
        <v>118.96594292544926</v>
      </c>
      <c r="O2609">
        <f t="shared" si="773"/>
        <v>9.5526909954931813</v>
      </c>
      <c r="P2609" s="3">
        <f t="shared" si="774"/>
        <v>9.5526909954931813</v>
      </c>
      <c r="Q2609" s="3">
        <f t="shared" si="775"/>
        <v>-61.034057074550745</v>
      </c>
      <c r="R2609">
        <f t="shared" si="776"/>
        <v>118.96594292544926</v>
      </c>
      <c r="S2609">
        <f t="shared" si="777"/>
        <v>16.789810814440639</v>
      </c>
      <c r="T2609">
        <f t="shared" si="760"/>
        <v>9.5526909954931813</v>
      </c>
    </row>
    <row r="2610" spans="1:20" x14ac:dyDescent="0.25">
      <c r="A2610">
        <f t="shared" si="761"/>
        <v>105894.3678915729</v>
      </c>
      <c r="B2610">
        <f t="shared" si="778"/>
        <v>16853.612095535515</v>
      </c>
      <c r="C2610" t="str">
        <f t="shared" si="762"/>
        <v>1.45220315795365-2.62045034511255i</v>
      </c>
      <c r="D2610" t="str">
        <f t="shared" si="763"/>
        <v>3.47625967694177-1.02486273145757i</v>
      </c>
      <c r="E2610" t="str">
        <f t="shared" si="764"/>
        <v>171.076706976445+13.9694617879292i</v>
      </c>
      <c r="F2610" t="str">
        <f t="shared" si="765"/>
        <v>2.90960921723084-8.89160276030347i</v>
      </c>
      <c r="G2610" t="str">
        <f t="shared" si="766"/>
        <v>0.999896665983357-0.0101648088385151i</v>
      </c>
      <c r="H2610" t="str">
        <f t="shared" si="767"/>
        <v>300.20316293093-622.350025616427i</v>
      </c>
      <c r="I2610" t="str">
        <f t="shared" si="768"/>
        <v>-31.5519877952195-30.3323995347422i</v>
      </c>
      <c r="K2610" t="str">
        <f t="shared" si="769"/>
        <v>0.00314387382610445-0.00364830654729894i</v>
      </c>
      <c r="L2610" t="str">
        <f t="shared" si="770"/>
        <v>0.00025-0.0279059481741517i</v>
      </c>
      <c r="M2610" t="str">
        <f t="shared" si="771"/>
        <v>0.0025-0.00738686863433426i</v>
      </c>
      <c r="N2610">
        <f t="shared" si="772"/>
        <v>118.99437671563487</v>
      </c>
      <c r="O2610">
        <f t="shared" si="773"/>
        <v>9.53066103858216</v>
      </c>
      <c r="P2610" s="3">
        <f t="shared" si="774"/>
        <v>9.53066103858216</v>
      </c>
      <c r="Q2610" s="3">
        <f t="shared" si="775"/>
        <v>-61.005623284365122</v>
      </c>
      <c r="R2610">
        <f t="shared" si="776"/>
        <v>118.99437671563487</v>
      </c>
      <c r="S2610">
        <f t="shared" si="777"/>
        <v>16.853612095535514</v>
      </c>
      <c r="T2610">
        <f t="shared" si="760"/>
        <v>9.53066103858216</v>
      </c>
    </row>
    <row r="2611" spans="1:20" x14ac:dyDescent="0.25">
      <c r="A2611">
        <f t="shared" si="761"/>
        <v>106296.76648956088</v>
      </c>
      <c r="B2611">
        <f t="shared" si="778"/>
        <v>16917.655821498549</v>
      </c>
      <c r="C2611" t="str">
        <f t="shared" si="762"/>
        <v>1.44982994775038-2.61309819752574i</v>
      </c>
      <c r="D2611" t="str">
        <f t="shared" si="763"/>
        <v>3.47624548122653-1.02159350098609i</v>
      </c>
      <c r="E2611" t="str">
        <f t="shared" si="764"/>
        <v>171.150205307324+14.0062579530936i</v>
      </c>
      <c r="F2611" t="str">
        <f t="shared" si="765"/>
        <v>2.90960692786287-8.85816692759669i</v>
      </c>
      <c r="G2611" t="str">
        <f t="shared" si="766"/>
        <v>0.999895879234613-0.010203427083732i</v>
      </c>
      <c r="H2611" t="str">
        <f t="shared" si="767"/>
        <v>296.107733008645-620.34636871936i</v>
      </c>
      <c r="I2611" t="str">
        <f t="shared" si="768"/>
        <v>-31.3716166647011-29.9793394668945i</v>
      </c>
      <c r="K2611" t="str">
        <f t="shared" si="769"/>
        <v>0.00313335278399373-0.00364010843118756i</v>
      </c>
      <c r="L2611" t="str">
        <f t="shared" si="770"/>
        <v>0.00025-0.0278003070075231i</v>
      </c>
      <c r="M2611" t="str">
        <f t="shared" si="771"/>
        <v>0.0025-0.00735890479610903i</v>
      </c>
      <c r="N2611">
        <f t="shared" si="772"/>
        <v>119.02290596355844</v>
      </c>
      <c r="O2611">
        <f t="shared" si="773"/>
        <v>9.5086551692931991</v>
      </c>
      <c r="P2611" s="3">
        <f t="shared" si="774"/>
        <v>9.5086551692931991</v>
      </c>
      <c r="Q2611" s="3">
        <f t="shared" si="775"/>
        <v>-60.977094036441557</v>
      </c>
      <c r="R2611">
        <f t="shared" si="776"/>
        <v>119.02290596355844</v>
      </c>
      <c r="S2611">
        <f t="shared" si="777"/>
        <v>16.917655821498549</v>
      </c>
      <c r="T2611">
        <f t="shared" si="760"/>
        <v>9.5086551692931991</v>
      </c>
    </row>
    <row r="2612" spans="1:20" x14ac:dyDescent="0.25">
      <c r="A2612">
        <f t="shared" si="761"/>
        <v>106700.69420222122</v>
      </c>
      <c r="B2612">
        <f t="shared" si="778"/>
        <v>16981.942913620245</v>
      </c>
      <c r="C2612" t="str">
        <f t="shared" si="762"/>
        <v>1.44746747587482-2.60577074703186i</v>
      </c>
      <c r="D2612" t="str">
        <f t="shared" si="763"/>
        <v>3.47623117753614-1.01833896145598i</v>
      </c>
      <c r="E2612" t="str">
        <f t="shared" si="764"/>
        <v>171.224223825935+14.0429463033907i</v>
      </c>
      <c r="F2612" t="str">
        <f t="shared" si="765"/>
        <v>2.90960462106631-8.82485852223935i</v>
      </c>
      <c r="G2612" t="str">
        <f t="shared" si="766"/>
        <v>0.99989508649647-0.010242191986422i</v>
      </c>
      <c r="H2612" t="str">
        <f t="shared" si="767"/>
        <v>292.062571275018-618.317535398202i</v>
      </c>
      <c r="I2612" t="str">
        <f t="shared" si="768"/>
        <v>-31.1901915640103-29.630893042418i</v>
      </c>
      <c r="K2612" t="str">
        <f t="shared" si="769"/>
        <v>0.00312288150613094-0.00363190118230019i</v>
      </c>
      <c r="L2612" t="str">
        <f t="shared" si="770"/>
        <v>0.00025-0.027695065757644i</v>
      </c>
      <c r="M2612" t="str">
        <f t="shared" si="771"/>
        <v>0.0025-0.00733104681819987i</v>
      </c>
      <c r="N2612">
        <f t="shared" si="772"/>
        <v>119.05153023142076</v>
      </c>
      <c r="O2612">
        <f t="shared" si="773"/>
        <v>9.4866736824560434</v>
      </c>
      <c r="P2612" s="3">
        <f t="shared" si="774"/>
        <v>9.4866736824560434</v>
      </c>
      <c r="Q2612" s="3">
        <f t="shared" si="775"/>
        <v>-60.948469768579244</v>
      </c>
      <c r="R2612">
        <f t="shared" si="776"/>
        <v>119.05153023142076</v>
      </c>
      <c r="S2612">
        <f t="shared" si="777"/>
        <v>16.981942913620244</v>
      </c>
      <c r="T2612">
        <f t="shared" si="760"/>
        <v>9.4866736824560434</v>
      </c>
    </row>
    <row r="2613" spans="1:20" x14ac:dyDescent="0.25">
      <c r="A2613">
        <f t="shared" si="761"/>
        <v>107106.15684018965</v>
      </c>
      <c r="B2613">
        <f t="shared" si="778"/>
        <v>17046.474296692002</v>
      </c>
      <c r="C2613" t="str">
        <f t="shared" si="762"/>
        <v>1.44511571835916-2.59846799249583i</v>
      </c>
      <c r="D2613" t="str">
        <f t="shared" si="763"/>
        <v>3.4762167650502-1.01509906599215i</v>
      </c>
      <c r="E2613" t="str">
        <f t="shared" si="764"/>
        <v>171.298765283865+14.0795238511967i</v>
      </c>
      <c r="F2613" t="str">
        <f t="shared" si="765"/>
        <v>2.90960229670845-8.79167706507469i</v>
      </c>
      <c r="G2613" t="str">
        <f t="shared" si="766"/>
        <v>0.999894287723341-0.0102811041028326i</v>
      </c>
      <c r="H2613" t="str">
        <f t="shared" si="767"/>
        <v>288.067462242461-616.264610669102i</v>
      </c>
      <c r="I2613" t="str">
        <f t="shared" si="768"/>
        <v>-31.0077911064761-29.2870233971916i</v>
      </c>
      <c r="K2613" t="str">
        <f t="shared" si="769"/>
        <v>0.00311245992940391-0.00362368512306249i</v>
      </c>
      <c r="L2613" t="str">
        <f t="shared" si="770"/>
        <v>0.00025-0.0275902229105838i</v>
      </c>
      <c r="M2613" t="str">
        <f t="shared" si="771"/>
        <v>0.0025-0.00730329429986045i</v>
      </c>
      <c r="N2613">
        <f t="shared" si="772"/>
        <v>119.08024906184744</v>
      </c>
      <c r="O2613">
        <f t="shared" si="773"/>
        <v>9.4647168734193556</v>
      </c>
      <c r="P2613" s="3">
        <f t="shared" si="774"/>
        <v>9.4647168734193556</v>
      </c>
      <c r="Q2613" s="3">
        <f t="shared" si="775"/>
        <v>-60.919750938152561</v>
      </c>
      <c r="R2613">
        <f t="shared" si="776"/>
        <v>119.08024906184744</v>
      </c>
      <c r="S2613">
        <f t="shared" si="777"/>
        <v>17.046474296692001</v>
      </c>
      <c r="T2613">
        <f t="shared" si="760"/>
        <v>9.4647168734193556</v>
      </c>
    </row>
    <row r="2614" spans="1:20" x14ac:dyDescent="0.25">
      <c r="A2614">
        <f t="shared" si="761"/>
        <v>107513.16023618239</v>
      </c>
      <c r="B2614">
        <f t="shared" si="778"/>
        <v>17111.250899019433</v>
      </c>
      <c r="C2614" t="str">
        <f t="shared" si="762"/>
        <v>1.44277465063758-2.59118993279564i</v>
      </c>
      <c r="D2614" t="str">
        <f t="shared" si="763"/>
        <v>3.47620224294215-1.01187376792955i</v>
      </c>
      <c r="E2614" t="str">
        <f t="shared" si="764"/>
        <v>171.373832437965+14.1159875749804i</v>
      </c>
      <c r="F2614" t="str">
        <f t="shared" si="765"/>
        <v>2.9095999546557-8.75862207877237i</v>
      </c>
      <c r="G2614" t="str">
        <f t="shared" si="766"/>
        <v>0.999893482869293-0.0103201639913127i</v>
      </c>
      <c r="H2614" t="str">
        <f t="shared" si="767"/>
        <v>284.122171684122-614.188657434953i</v>
      </c>
      <c r="I2614" t="str">
        <f t="shared" si="768"/>
        <v>-30.8244918962173-28.9476926280016i</v>
      </c>
      <c r="K2614" t="str">
        <f t="shared" si="769"/>
        <v>0.00310208798839739-0.00361546057416512i</v>
      </c>
      <c r="L2614" t="str">
        <f t="shared" si="770"/>
        <v>0.00025-0.0274857769581429i</v>
      </c>
      <c r="M2614" t="str">
        <f t="shared" si="771"/>
        <v>0.0025-0.00727564684186133i</v>
      </c>
      <c r="N2614">
        <f t="shared" si="772"/>
        <v>119.1090619778202</v>
      </c>
      <c r="O2614">
        <f t="shared" si="773"/>
        <v>9.4427850380279761</v>
      </c>
      <c r="P2614" s="3">
        <f t="shared" si="774"/>
        <v>9.4427850380279761</v>
      </c>
      <c r="Q2614" s="3">
        <f t="shared" si="775"/>
        <v>-60.890938022179803</v>
      </c>
      <c r="R2614">
        <f t="shared" si="776"/>
        <v>119.1090619778202</v>
      </c>
      <c r="S2614">
        <f t="shared" si="777"/>
        <v>17.111250899019431</v>
      </c>
      <c r="T2614">
        <f t="shared" si="760"/>
        <v>9.4427850380279761</v>
      </c>
    </row>
    <row r="2615" spans="1:20" x14ac:dyDescent="0.25">
      <c r="A2615">
        <f t="shared" si="761"/>
        <v>107921.71024507987</v>
      </c>
      <c r="B2615">
        <f t="shared" si="778"/>
        <v>17176.273652435706</v>
      </c>
      <c r="C2615" t="str">
        <f t="shared" si="762"/>
        <v>1.44044424755126-2.58393656681874i</v>
      </c>
      <c r="D2615" t="str">
        <f t="shared" si="763"/>
        <v>3.47618761037908-1.00866302081242i</v>
      </c>
      <c r="E2615" t="str">
        <f t="shared" si="764"/>
        <v>171.449428050209+14.1523344189995i</v>
      </c>
      <c r="F2615" t="str">
        <f t="shared" si="765"/>
        <v>2.90959759477331-8.72569308782095i</v>
      </c>
      <c r="G2615" t="str">
        <f t="shared" si="766"/>
        <v>0.999892671888043-0.0103593722123213i</v>
      </c>
      <c r="H2615" t="str">
        <f t="shared" si="767"/>
        <v>280.226447580255-612.090716459684i</v>
      </c>
      <c r="I2615" t="str">
        <f t="shared" si="768"/>
        <v>-30.6403685425419-28.6128618651092i</v>
      </c>
      <c r="K2615" t="str">
        <f t="shared" si="769"/>
        <v>0.00309176561542074-0.00360722785454999i</v>
      </c>
      <c r="L2615" t="str">
        <f t="shared" si="770"/>
        <v>0.00025-0.0273817263978311i</v>
      </c>
      <c r="M2615" t="str">
        <f t="shared" si="771"/>
        <v>0.0025-0.00724810404648471i</v>
      </c>
      <c r="N2615">
        <f t="shared" si="772"/>
        <v>119.13796848260895</v>
      </c>
      <c r="O2615">
        <f t="shared" si="773"/>
        <v>9.4208784726013501</v>
      </c>
      <c r="P2615" s="3">
        <f t="shared" si="774"/>
        <v>9.4208784726013501</v>
      </c>
      <c r="Q2615" s="3">
        <f t="shared" si="775"/>
        <v>-60.862031517391038</v>
      </c>
      <c r="R2615">
        <f t="shared" si="776"/>
        <v>119.13796848260895</v>
      </c>
      <c r="S2615">
        <f t="shared" si="777"/>
        <v>17.176273652435707</v>
      </c>
      <c r="T2615">
        <f t="shared" si="760"/>
        <v>9.4208784726013501</v>
      </c>
    </row>
    <row r="2616" spans="1:20" x14ac:dyDescent="0.25">
      <c r="A2616">
        <f t="shared" si="761"/>
        <v>108331.81274401119</v>
      </c>
      <c r="B2616">
        <f t="shared" si="778"/>
        <v>17241.543492314962</v>
      </c>
      <c r="C2616" t="str">
        <f t="shared" si="762"/>
        <v>1.43812448335316-2.57670789345828i</v>
      </c>
      <c r="D2616" t="str">
        <f t="shared" si="763"/>
        <v>3.47617286652185-1.00546677839368i</v>
      </c>
      <c r="E2616" t="str">
        <f t="shared" si="764"/>
        <v>171.525554887534+14.1885612929895i</v>
      </c>
      <c r="F2616" t="str">
        <f t="shared" si="765"/>
        <v>2.90959521692563-8.69288961852178i</v>
      </c>
      <c r="G2616" t="str">
        <f t="shared" si="766"/>
        <v>0.999891854732955-0.0103987293284345i</v>
      </c>
      <c r="H2616" t="str">
        <f t="shared" si="767"/>
        <v>276.380021042083-609.971806371911i</v>
      </c>
      <c r="I2616" t="str">
        <f t="shared" si="768"/>
        <v>-30.4554936762002-28.2824913426008i</v>
      </c>
      <c r="K2616" t="str">
        <f t="shared" si="769"/>
        <v>0.00308149274053532-0.00359898728139652i</v>
      </c>
      <c r="L2616" t="str">
        <f t="shared" si="770"/>
        <v>0.00025-0.0272780697328463i</v>
      </c>
      <c r="M2616" t="str">
        <f t="shared" si="771"/>
        <v>0.0025-0.00722066551751813i</v>
      </c>
      <c r="N2616">
        <f t="shared" si="772"/>
        <v>119.16696805970338</v>
      </c>
      <c r="O2616">
        <f t="shared" si="773"/>
        <v>9.3989974739109741</v>
      </c>
      <c r="P2616" s="3">
        <f t="shared" si="774"/>
        <v>9.3989974739109741</v>
      </c>
      <c r="Q2616" s="3">
        <f t="shared" si="775"/>
        <v>-60.833031940296621</v>
      </c>
      <c r="R2616">
        <f t="shared" si="776"/>
        <v>119.16696805970338</v>
      </c>
      <c r="S2616">
        <f t="shared" si="777"/>
        <v>17.241543492314964</v>
      </c>
      <c r="T2616">
        <f t="shared" si="760"/>
        <v>9.3989974739109741</v>
      </c>
    </row>
    <row r="2617" spans="1:20" x14ac:dyDescent="0.25">
      <c r="A2617">
        <f t="shared" si="761"/>
        <v>108743.47363243843</v>
      </c>
      <c r="B2617">
        <f t="shared" si="778"/>
        <v>17307.061357585761</v>
      </c>
      <c r="C2617" t="str">
        <f t="shared" si="762"/>
        <v>1.43581533171297-2.56950391160957i</v>
      </c>
      <c r="D2617" t="str">
        <f t="shared" si="763"/>
        <v>3.47615801052491-1.0022849946342i</v>
      </c>
      <c r="E2617" t="str">
        <f t="shared" si="764"/>
        <v>171.602215721685+14.2246650718582i</v>
      </c>
      <c r="F2617" t="str">
        <f t="shared" si="765"/>
        <v>2.9095928209759-8.66021119898162i</v>
      </c>
      <c r="G2617" t="str">
        <f t="shared" si="766"/>
        <v>0.99989103135704-0.0104382359043539i</v>
      </c>
      <c r="H2617" t="str">
        <f t="shared" si="767"/>
        <v>272.582607212807-607.832923696267i</v>
      </c>
      <c r="I2617" t="str">
        <f t="shared" si="768"/>
        <v>-30.26993796735-27.9565404665118i</v>
      </c>
      <c r="K2617" t="str">
        <f t="shared" si="769"/>
        <v>0.00307126929158215-0.00359073917010861i</v>
      </c>
      <c r="L2617" t="str">
        <f t="shared" si="770"/>
        <v>0.00025-0.0271748054720525i</v>
      </c>
      <c r="M2617" t="str">
        <f t="shared" si="771"/>
        <v>0.0025-0.00719333086024921i</v>
      </c>
      <c r="N2617">
        <f t="shared" si="772"/>
        <v>119.19606017274729</v>
      </c>
      <c r="O2617">
        <f t="shared" si="773"/>
        <v>9.3771423391583077</v>
      </c>
      <c r="P2617" s="3">
        <f t="shared" si="774"/>
        <v>9.3771423391583077</v>
      </c>
      <c r="Q2617" s="3">
        <f t="shared" si="775"/>
        <v>-60.803939827252705</v>
      </c>
      <c r="R2617">
        <f t="shared" si="776"/>
        <v>119.19606017274729</v>
      </c>
      <c r="S2617">
        <f t="shared" si="777"/>
        <v>17.307061357585759</v>
      </c>
      <c r="T2617">
        <f t="shared" si="760"/>
        <v>9.3771423391583077</v>
      </c>
    </row>
    <row r="2618" spans="1:20" x14ac:dyDescent="0.25">
      <c r="A2618">
        <f t="shared" si="761"/>
        <v>109156.69883224169</v>
      </c>
      <c r="B2618">
        <f t="shared" si="778"/>
        <v>17372.828190744585</v>
      </c>
      <c r="C2618" t="str">
        <f t="shared" si="762"/>
        <v>1.43351676572185-2.56232462016635i</v>
      </c>
      <c r="D2618" t="str">
        <f t="shared" si="763"/>
        <v>3.47614304153627-0.999117623702154i</v>
      </c>
      <c r="E2618" t="str">
        <f t="shared" si="764"/>
        <v>171.679413329047+14.2606425953739i</v>
      </c>
      <c r="F2618" t="str">
        <f t="shared" si="765"/>
        <v>2.90959040678632-8.62765735910606i</v>
      </c>
      <c r="G2618" t="str">
        <f t="shared" si="766"/>
        <v>0.99989020171295-0.0104778925069142i</v>
      </c>
      <c r="H2618" t="str">
        <f t="shared" si="767"/>
        <v>268.833906145444-605.675042910877i</v>
      </c>
      <c r="I2618" t="str">
        <f t="shared" si="768"/>
        <v>-30.0837701451169-27.6349678807363i</v>
      </c>
      <c r="K2618" t="str">
        <f t="shared" si="769"/>
        <v>0.00306109519420938-0.00358248383430171i</v>
      </c>
      <c r="L2618" t="str">
        <f t="shared" si="770"/>
        <v>0.00025-0.0270719321299587i</v>
      </c>
      <c r="M2618" t="str">
        <f t="shared" si="771"/>
        <v>0.0025-0.00716609968145963i</v>
      </c>
      <c r="N2618">
        <f t="shared" si="772"/>
        <v>119.22524426547321</v>
      </c>
      <c r="O2618">
        <f t="shared" si="773"/>
        <v>9.3553133659516305</v>
      </c>
      <c r="P2618" s="3">
        <f t="shared" si="774"/>
        <v>9.3553133659516305</v>
      </c>
      <c r="Q2618" s="3">
        <f t="shared" si="775"/>
        <v>-60.774755734526785</v>
      </c>
      <c r="R2618">
        <f t="shared" si="776"/>
        <v>119.22524426547321</v>
      </c>
      <c r="S2618">
        <f t="shared" si="777"/>
        <v>17.372828190744585</v>
      </c>
      <c r="T2618">
        <f t="shared" si="760"/>
        <v>9.3553133659516305</v>
      </c>
    </row>
    <row r="2619" spans="1:20" x14ac:dyDescent="0.25">
      <c r="A2619">
        <f t="shared" si="761"/>
        <v>109571.49428780422</v>
      </c>
      <c r="B2619">
        <f t="shared" si="778"/>
        <v>17438.844937869417</v>
      </c>
      <c r="C2619" t="str">
        <f t="shared" si="762"/>
        <v>1.43122875789738-2.55517001801788i</v>
      </c>
      <c r="D2619" t="str">
        <f t="shared" si="763"/>
        <v>3.4761279586976-0.995964619972397i</v>
      </c>
      <c r="E2619" t="str">
        <f t="shared" si="764"/>
        <v>171.757150490491+14.2964906678504i</v>
      </c>
      <c r="F2619" t="str">
        <f t="shared" si="765"/>
        <v>2.90958797421813-8.595227630593i</v>
      </c>
      <c r="G2619" t="str">
        <f t="shared" si="766"/>
        <v>0.999889365752977-0.0105176997050917i</v>
      </c>
      <c r="H2619" t="str">
        <f t="shared" si="767"/>
        <v>265.133603657277-603.499116529401i</v>
      </c>
      <c r="I2619" t="str">
        <f t="shared" si="768"/>
        <v>-29.8970570186218-27.3177315307289i</v>
      </c>
      <c r="K2619" t="str">
        <f t="shared" si="769"/>
        <v>0.00305097037189987-0.00357422158579074i</v>
      </c>
      <c r="L2619" t="str">
        <f t="shared" si="770"/>
        <v>0.00025-0.0269694482266972i</v>
      </c>
      <c r="M2619" t="str">
        <f t="shared" si="771"/>
        <v>0.0025-0.00713897158941984i</v>
      </c>
      <c r="N2619">
        <f t="shared" si="772"/>
        <v>119.25451976163465</v>
      </c>
      <c r="O2619">
        <f t="shared" si="773"/>
        <v>9.3335108522850092</v>
      </c>
      <c r="P2619" s="3">
        <f t="shared" si="774"/>
        <v>9.3335108522850092</v>
      </c>
      <c r="Q2619" s="3">
        <f t="shared" si="775"/>
        <v>-60.745480238365346</v>
      </c>
      <c r="R2619">
        <f t="shared" si="776"/>
        <v>119.25451976163465</v>
      </c>
      <c r="S2619">
        <f t="shared" si="777"/>
        <v>17.438844937869415</v>
      </c>
      <c r="T2619">
        <f t="shared" si="760"/>
        <v>9.3335108522850092</v>
      </c>
    </row>
    <row r="2620" spans="1:20" x14ac:dyDescent="0.25">
      <c r="A2620">
        <f t="shared" si="761"/>
        <v>109987.86596609789</v>
      </c>
      <c r="B2620">
        <f t="shared" si="778"/>
        <v>17505.112548633322</v>
      </c>
      <c r="C2620" t="str">
        <f t="shared" si="762"/>
        <v>1.42895128018823-2.54804010404492i</v>
      </c>
      <c r="D2620" t="str">
        <f t="shared" si="763"/>
        <v>3.47611276114392-0.992825938025707i</v>
      </c>
      <c r="E2620" t="str">
        <f t="shared" si="764"/>
        <v>171.835429991189+14.3322060578363i</v>
      </c>
      <c r="F2620" t="str">
        <f t="shared" si="765"/>
        <v>2.90958552313138-8.56292154692532i</v>
      </c>
      <c r="G2620" t="str">
        <f t="shared" si="766"/>
        <v>0.999888523429051-0.0105576580700116i</v>
      </c>
      <c r="H2620" t="str">
        <f t="shared" si="767"/>
        <v>261.481372160707-601.306075206099i</v>
      </c>
      <c r="I2620" t="str">
        <f t="shared" si="768"/>
        <v>-29.7098634993563-27.0047887250069i</v>
      </c>
      <c r="K2620" t="str">
        <f t="shared" si="769"/>
        <v>0.00304089474599869-0.00356595273457779i</v>
      </c>
      <c r="L2620" t="str">
        <f t="shared" si="770"/>
        <v>0.00025-0.0268673522880028i</v>
      </c>
      <c r="M2620" t="str">
        <f t="shared" si="771"/>
        <v>0.0025-0.00711194619388307i</v>
      </c>
      <c r="N2620">
        <f t="shared" si="772"/>
        <v>119.28388606494627</v>
      </c>
      <c r="O2620">
        <f t="shared" si="773"/>
        <v>9.3117350965137078</v>
      </c>
      <c r="P2620" s="3">
        <f t="shared" si="774"/>
        <v>9.3117350965137078</v>
      </c>
      <c r="Q2620" s="3">
        <f t="shared" si="775"/>
        <v>-60.71611393505372</v>
      </c>
      <c r="R2620">
        <f t="shared" si="776"/>
        <v>119.28388606494627</v>
      </c>
      <c r="S2620">
        <f t="shared" si="777"/>
        <v>17.505112548633321</v>
      </c>
      <c r="T2620">
        <f t="shared" si="760"/>
        <v>9.3117350965137078</v>
      </c>
    </row>
    <row r="2621" spans="1:20" x14ac:dyDescent="0.25">
      <c r="A2621">
        <f t="shared" si="761"/>
        <v>110405.81985676907</v>
      </c>
      <c r="B2621">
        <f t="shared" si="778"/>
        <v>17571.631976318131</v>
      </c>
      <c r="C2621" t="str">
        <f t="shared" si="762"/>
        <v>1.42668430397894-2.54093487711711i</v>
      </c>
      <c r="D2621" t="str">
        <f t="shared" si="763"/>
        <v>3.4760974480038-0.989701532648209i</v>
      </c>
      <c r="E2621" t="str">
        <f t="shared" si="764"/>
        <v>171.914254620454+14.3677854977951i</v>
      </c>
      <c r="F2621" t="str">
        <f t="shared" si="765"/>
        <v>2.90958305338517-8.53073864336483i</v>
      </c>
      <c r="G2621" t="str">
        <f t="shared" si="766"/>
        <v>0.999887674692735-0.0105977681749564i</v>
      </c>
      <c r="H2621" t="str">
        <f t="shared" si="767"/>
        <v>257.87687147046-599.096827862529i</v>
      </c>
      <c r="I2621" t="str">
        <f t="shared" si="768"/>
        <v>-29.5222526247999-26.6960961944813i</v>
      </c>
      <c r="K2621" t="str">
        <f t="shared" si="769"/>
        <v>0.00303086823574053-0.00355767758884083i</v>
      </c>
      <c r="L2621" t="str">
        <f t="shared" si="770"/>
        <v>0.00025-0.0267656428451911i</v>
      </c>
      <c r="M2621" t="str">
        <f t="shared" si="771"/>
        <v>0.0025-0.00708502310607997i</v>
      </c>
      <c r="N2621">
        <f t="shared" si="772"/>
        <v>119.3133425590146</v>
      </c>
      <c r="O2621">
        <f t="shared" si="773"/>
        <v>9.289986397333081</v>
      </c>
      <c r="P2621" s="3">
        <f t="shared" si="774"/>
        <v>9.289986397333081</v>
      </c>
      <c r="Q2621" s="3">
        <f t="shared" si="775"/>
        <v>-60.6866574409854</v>
      </c>
      <c r="R2621">
        <f t="shared" si="776"/>
        <v>119.3133425590146</v>
      </c>
      <c r="S2621">
        <f t="shared" si="777"/>
        <v>17.57163197631813</v>
      </c>
      <c r="T2621">
        <f t="shared" si="760"/>
        <v>9.289986397333081</v>
      </c>
    </row>
    <row r="2622" spans="1:20" x14ac:dyDescent="0.25">
      <c r="A2622">
        <f t="shared" si="761"/>
        <v>110825.3619722248</v>
      </c>
      <c r="B2622">
        <f t="shared" si="778"/>
        <v>17638.404177828139</v>
      </c>
      <c r="C2622" t="str">
        <f t="shared" si="762"/>
        <v>1.42442780009473-2.53385433608932i</v>
      </c>
      <c r="D2622" t="str">
        <f t="shared" si="763"/>
        <v>3.47608201839913-0.986591358830665i</v>
      </c>
      <c r="E2622" t="str">
        <f t="shared" si="764"/>
        <v>171.993627171553+14.4032256837906i</v>
      </c>
      <c r="F2622" t="str">
        <f t="shared" si="765"/>
        <v>2.90958056483745-8.49867845694506i</v>
      </c>
      <c r="G2622" t="str">
        <f t="shared" si="766"/>
        <v>0.999886819495225-0.0106380305953743i</v>
      </c>
      <c r="H2622" t="str">
        <f t="shared" si="767"/>
        <v>254.319749587065-596.872261834349i</v>
      </c>
      <c r="I2622" t="str">
        <f t="shared" si="768"/>
        <v>-29.3342855831581-26.3916101496257i</v>
      </c>
      <c r="K2622" t="str">
        <f t="shared" si="769"/>
        <v>0.0030208907582773-0.00354939645492233i</v>
      </c>
      <c r="L2622" t="str">
        <f t="shared" si="770"/>
        <v>0.00025-0.0266643184351375i</v>
      </c>
      <c r="M2622" t="str">
        <f t="shared" si="771"/>
        <v>0.0025-0.00705820193871289i</v>
      </c>
      <c r="N2622">
        <f t="shared" si="772"/>
        <v>119.34288860728114</v>
      </c>
      <c r="O2622">
        <f t="shared" si="773"/>
        <v>9.2682650537545967</v>
      </c>
      <c r="P2622" s="3">
        <f t="shared" si="774"/>
        <v>9.2682650537545967</v>
      </c>
      <c r="Q2622" s="3">
        <f t="shared" si="775"/>
        <v>-60.657111392718861</v>
      </c>
      <c r="R2622">
        <f t="shared" si="776"/>
        <v>119.34288860728114</v>
      </c>
      <c r="S2622">
        <f t="shared" si="777"/>
        <v>17.638404177828139</v>
      </c>
      <c r="T2622">
        <f t="shared" si="760"/>
        <v>9.2682650537545967</v>
      </c>
    </row>
    <row r="2623" spans="1:20" x14ac:dyDescent="0.25">
      <c r="A2623">
        <f t="shared" si="761"/>
        <v>111246.49834771924</v>
      </c>
      <c r="B2623">
        <f t="shared" si="778"/>
        <v>17705.430113703886</v>
      </c>
      <c r="C2623" t="str">
        <f t="shared" si="762"/>
        <v>1.42218173880616-2.52679847979888i</v>
      </c>
      <c r="D2623" t="str">
        <f t="shared" si="763"/>
        <v>3.47606647144524-0.983495371767852i</v>
      </c>
      <c r="E2623" t="str">
        <f t="shared" si="764"/>
        <v>172.073550441529+14.4385232751654i</v>
      </c>
      <c r="F2623" t="str">
        <f t="shared" si="765"/>
        <v>2.90957805734517-8.46674052646501i</v>
      </c>
      <c r="G2623" t="str">
        <f t="shared" si="766"/>
        <v>0.999885957787345-0.0106784459088861i</v>
      </c>
      <c r="H2623" t="str">
        <f t="shared" si="767"/>
        <v>250.809643456664-594.63324303697i</v>
      </c>
      <c r="I2623" t="str">
        <f t="shared" si="768"/>
        <v>-29.1460217391301-26.0912863355204i</v>
      </c>
      <c r="K2623" t="str">
        <f t="shared" si="769"/>
        <v>0.00301096222870552-0.00354110963731849i</v>
      </c>
      <c r="L2623" t="str">
        <f t="shared" si="770"/>
        <v>0.00025-0.0265633776002566i</v>
      </c>
      <c r="M2623" t="str">
        <f t="shared" si="771"/>
        <v>0.0025-0.00703148230595028i</v>
      </c>
      <c r="N2623">
        <f t="shared" si="772"/>
        <v>119.37252355295655</v>
      </c>
      <c r="O2623">
        <f t="shared" si="773"/>
        <v>9.2465713650835877</v>
      </c>
      <c r="P2623" s="3">
        <f t="shared" si="774"/>
        <v>9.2465713650835877</v>
      </c>
      <c r="Q2623" s="3">
        <f t="shared" si="775"/>
        <v>-60.627476447043449</v>
      </c>
      <c r="R2623">
        <f t="shared" si="776"/>
        <v>119.37252355295655</v>
      </c>
      <c r="S2623">
        <f t="shared" si="777"/>
        <v>17.705430113703887</v>
      </c>
      <c r="T2623">
        <f t="shared" si="760"/>
        <v>9.2465713650835877</v>
      </c>
    </row>
    <row r="2624" spans="1:20" x14ac:dyDescent="0.25">
      <c r="A2624">
        <f t="shared" si="761"/>
        <v>111669.23504144058</v>
      </c>
      <c r="B2624">
        <f t="shared" si="778"/>
        <v>17772.71074813596</v>
      </c>
      <c r="C2624" t="str">
        <f t="shared" si="762"/>
        <v>1.41994608983373-2.51976730706232i</v>
      </c>
      <c r="D2624" t="str">
        <f t="shared" si="763"/>
        <v>3.47605080625063-0.980413526857869i</v>
      </c>
      <c r="E2624" t="str">
        <f t="shared" si="764"/>
        <v>172.154027231016+14.4736748942193i</v>
      </c>
      <c r="F2624" t="str">
        <f t="shared" si="765"/>
        <v>2.90957553076406-8.43492439248206i</v>
      </c>
      <c r="G2624" t="str">
        <f t="shared" si="766"/>
        <v>0.999885089519544-0.010719014695295i</v>
      </c>
      <c r="H2624" t="str">
        <f t="shared" si="767"/>
        <v>247.346179707128-592.380616148593i</v>
      </c>
      <c r="I2624" t="str">
        <f t="shared" si="768"/>
        <v>-28.957518660592-25.7950800847856i</v>
      </c>
      <c r="K2624" t="str">
        <f t="shared" si="769"/>
        <v>0.0030010825600936-0.00353281743866884i</v>
      </c>
      <c r="L2624" t="str">
        <f t="shared" si="770"/>
        <v>0.00025-0.0264628188884803i</v>
      </c>
      <c r="M2624" t="str">
        <f t="shared" si="771"/>
        <v>0.0025-0.00700486382342125i</v>
      </c>
      <c r="N2624">
        <f t="shared" si="772"/>
        <v>119.40224671896064</v>
      </c>
      <c r="O2624">
        <f t="shared" si="773"/>
        <v>9.2249056308954156</v>
      </c>
      <c r="P2624" s="3">
        <f t="shared" si="774"/>
        <v>9.2249056308954156</v>
      </c>
      <c r="Q2624" s="3">
        <f t="shared" si="775"/>
        <v>-60.59775328103936</v>
      </c>
      <c r="R2624">
        <f t="shared" si="776"/>
        <v>119.40224671896064</v>
      </c>
      <c r="S2624">
        <f t="shared" si="777"/>
        <v>17.77271074813596</v>
      </c>
      <c r="T2624">
        <f t="shared" si="760"/>
        <v>9.2249056308954156</v>
      </c>
    </row>
    <row r="2625" spans="1:20" x14ac:dyDescent="0.25">
      <c r="A2625">
        <f t="shared" si="761"/>
        <v>112093.57813459805</v>
      </c>
      <c r="B2625">
        <f t="shared" si="778"/>
        <v>17840.247048978876</v>
      </c>
      <c r="C2625" t="str">
        <f t="shared" si="762"/>
        <v>1.41772082235272-2.51276081667275i</v>
      </c>
      <c r="D2625" t="str">
        <f t="shared" si="763"/>
        <v>3.47603502191717-0.977345779701548i</v>
      </c>
      <c r="E2625" t="str">
        <f t="shared" si="764"/>
        <v>172.235060344047+14.5086771258895i</v>
      </c>
      <c r="F2625" t="str">
        <f t="shared" si="765"/>
        <v>2.90957298494894-8.40322959730595i</v>
      </c>
      <c r="G2625" t="str">
        <f t="shared" si="766"/>
        <v>0.999884214641894-0.0107597375365932i</v>
      </c>
      <c r="H2625" t="str">
        <f t="shared" si="767"/>
        <v>243.928975360768-590.115204809494i</v>
      </c>
      <c r="I2625" t="str">
        <f t="shared" si="768"/>
        <v>-28.7688321461135-25.5029463684536i</v>
      </c>
      <c r="K2625" t="str">
        <f t="shared" si="769"/>
        <v>0.00299125166350943-0.00352452015974628i</v>
      </c>
      <c r="L2625" t="str">
        <f t="shared" si="770"/>
        <v>0.00025-0.026362640853238i</v>
      </c>
      <c r="M2625" t="str">
        <f t="shared" si="771"/>
        <v>0.0025-0.00697834610821008i</v>
      </c>
      <c r="N2625">
        <f t="shared" si="772"/>
        <v>119.43205740786232</v>
      </c>
      <c r="O2625">
        <f t="shared" si="773"/>
        <v>9.2032681510133685</v>
      </c>
      <c r="P2625" s="3">
        <f t="shared" si="774"/>
        <v>9.2032681510133685</v>
      </c>
      <c r="Q2625" s="3">
        <f t="shared" si="775"/>
        <v>-60.567942592137683</v>
      </c>
      <c r="R2625">
        <f t="shared" si="776"/>
        <v>119.43205740786232</v>
      </c>
      <c r="S2625">
        <f t="shared" si="777"/>
        <v>17.840247048978874</v>
      </c>
      <c r="T2625">
        <f t="shared" si="760"/>
        <v>9.2032681510133685</v>
      </c>
    </row>
    <row r="2626" spans="1:20" x14ac:dyDescent="0.25">
      <c r="A2626">
        <f t="shared" si="761"/>
        <v>112519.53373150951</v>
      </c>
      <c r="B2626">
        <f t="shared" si="778"/>
        <v>17908.039987764994</v>
      </c>
      <c r="C2626" t="str">
        <f t="shared" si="762"/>
        <v>1.41550590499755-2.50577900739662i</v>
      </c>
      <c r="D2626" t="str">
        <f t="shared" si="763"/>
        <v>3.47601911753982-0.974292086101728i</v>
      </c>
      <c r="E2626" t="str">
        <f t="shared" si="764"/>
        <v>172.316652587858+14.5435265174227i</v>
      </c>
      <c r="F2626" t="str">
        <f t="shared" si="765"/>
        <v>2.90957041975334-8.37165568499154i</v>
      </c>
      <c r="G2626" t="str">
        <f t="shared" si="766"/>
        <v>0.999883333104091-0.0108006150169709i</v>
      </c>
      <c r="H2626" t="str">
        <f t="shared" si="767"/>
        <v>240.557638523546-587.837811836163i</v>
      </c>
      <c r="I2626" t="str">
        <f t="shared" si="768"/>
        <v>-28.5800162532026-25.2148398447889i</v>
      </c>
      <c r="K2626" t="str">
        <f t="shared" si="769"/>
        <v>0.00298146944804744-0.00351621809944719i</v>
      </c>
      <c r="L2626" t="str">
        <f t="shared" si="770"/>
        <v>0.00025-0.026262842053435i</v>
      </c>
      <c r="M2626" t="str">
        <f t="shared" si="771"/>
        <v>0.0025-0.00695192877885043i</v>
      </c>
      <c r="N2626">
        <f t="shared" si="772"/>
        <v>119.46195490181964</v>
      </c>
      <c r="O2626">
        <f t="shared" si="773"/>
        <v>9.1816592254839424</v>
      </c>
      <c r="P2626" s="3">
        <f t="shared" si="774"/>
        <v>9.1816592254839424</v>
      </c>
      <c r="Q2626" s="3">
        <f t="shared" si="775"/>
        <v>-60.538045098180355</v>
      </c>
      <c r="R2626">
        <f t="shared" si="776"/>
        <v>119.46195490181964</v>
      </c>
      <c r="S2626">
        <f t="shared" si="777"/>
        <v>17.908039987764994</v>
      </c>
      <c r="T2626">
        <f t="shared" si="760"/>
        <v>9.1816592254839424</v>
      </c>
    </row>
    <row r="2627" spans="1:20" x14ac:dyDescent="0.25">
      <c r="A2627">
        <f t="shared" si="761"/>
        <v>112947.10795968925</v>
      </c>
      <c r="B2627">
        <f t="shared" si="778"/>
        <v>17976.090539718502</v>
      </c>
      <c r="C2627" t="str">
        <f t="shared" si="762"/>
        <v>1.41330130586662-2.49882187797134i</v>
      </c>
      <c r="D2627" t="str">
        <f t="shared" si="763"/>
        <v>3.47600309220678-0.971252402062697i</v>
      </c>
      <c r="E2627" t="str">
        <f t="shared" si="764"/>
        <v>172.398806772696+14.5782195780506i</v>
      </c>
      <c r="F2627" t="str">
        <f t="shared" si="765"/>
        <v>2.90956783502981-8.34020220133288i</v>
      </c>
      <c r="G2627" t="str">
        <f t="shared" si="766"/>
        <v>0.999882444855442-0.0108416477228243i</v>
      </c>
      <c r="H2627" t="str">
        <f t="shared" si="767"/>
        <v>237.231769051246-585.549219449238i</v>
      </c>
      <c r="I2627" t="str">
        <f t="shared" si="768"/>
        <v>-28.3911233272032-24.930714906117i</v>
      </c>
      <c r="K2627" t="str">
        <f t="shared" si="769"/>
        <v>0.00297173582085606-0.00350791155478234i</v>
      </c>
      <c r="L2627" t="str">
        <f t="shared" si="770"/>
        <v>0.00025-0.026163421053432i</v>
      </c>
      <c r="M2627" t="str">
        <f t="shared" si="771"/>
        <v>0.0025-0.00692561145532021i</v>
      </c>
      <c r="N2627">
        <f t="shared" si="772"/>
        <v>119.49193846252169</v>
      </c>
      <c r="O2627">
        <f t="shared" si="773"/>
        <v>9.1600791545548468</v>
      </c>
      <c r="P2627" s="3">
        <f t="shared" si="774"/>
        <v>9.1600791545548468</v>
      </c>
      <c r="Q2627" s="3">
        <f t="shared" si="775"/>
        <v>-60.508061537478312</v>
      </c>
      <c r="R2627">
        <f t="shared" si="776"/>
        <v>119.49193846252169</v>
      </c>
      <c r="S2627">
        <f t="shared" si="777"/>
        <v>17.976090539718502</v>
      </c>
      <c r="T2627">
        <f t="shared" si="760"/>
        <v>9.1600791545548468</v>
      </c>
    </row>
    <row r="2628" spans="1:20" x14ac:dyDescent="0.25">
      <c r="A2628">
        <f t="shared" si="761"/>
        <v>113376.30696993606</v>
      </c>
      <c r="B2628">
        <f t="shared" si="778"/>
        <v>18044.399683769432</v>
      </c>
      <c r="C2628" t="str">
        <f t="shared" si="762"/>
        <v>1.41110699252658-2.49188942710227i</v>
      </c>
      <c r="D2628" t="str">
        <f t="shared" si="763"/>
        <v>3.47598694499923-0.968226683789462i</v>
      </c>
      <c r="E2628" t="str">
        <f t="shared" si="764"/>
        <v>172.481525711608+14.6127527786609i</v>
      </c>
      <c r="F2628" t="str">
        <f t="shared" si="765"/>
        <v>2.90956523062968-8.30886869385608i</v>
      </c>
      <c r="G2628" t="str">
        <f t="shared" si="766"/>
        <v>0.999881549844874-0.0108828362427637i</v>
      </c>
      <c r="H2628" t="str">
        <f t="shared" si="767"/>
        <v>233.950959192663-583.250189514028i</v>
      </c>
      <c r="I2628" t="str">
        <f t="shared" si="768"/>
        <v>-28.2022040307531-24.650525723681i</v>
      </c>
      <c r="K2628" t="str">
        <f t="shared" si="769"/>
        <v>0.00296205068716479-0.00349960082086787i</v>
      </c>
      <c r="L2628" t="str">
        <f t="shared" si="770"/>
        <v>0.00025-0.0260643764230244i</v>
      </c>
      <c r="M2628" t="str">
        <f t="shared" si="771"/>
        <v>0.0025-0.0068993937590359i</v>
      </c>
      <c r="N2628">
        <f t="shared" si="772"/>
        <v>119.522007331129</v>
      </c>
      <c r="O2628">
        <f t="shared" si="773"/>
        <v>9.1385282386502453</v>
      </c>
      <c r="P2628" s="3">
        <f t="shared" si="774"/>
        <v>9.1385282386502453</v>
      </c>
      <c r="Q2628" s="3">
        <f t="shared" si="775"/>
        <v>-60.477992668870989</v>
      </c>
      <c r="R2628">
        <f t="shared" si="776"/>
        <v>119.522007331129</v>
      </c>
      <c r="S2628">
        <f t="shared" si="777"/>
        <v>18.044399683769431</v>
      </c>
      <c r="T2628">
        <f t="shared" si="760"/>
        <v>9.1385282386502453</v>
      </c>
    </row>
    <row r="2629" spans="1:20" x14ac:dyDescent="0.25">
      <c r="A2629">
        <f t="shared" si="761"/>
        <v>113807.13693642183</v>
      </c>
      <c r="B2629">
        <f t="shared" si="778"/>
        <v>18112.968402567756</v>
      </c>
      <c r="C2629" t="str">
        <f t="shared" si="762"/>
        <v>1.40892293201715-2.48498165346031i</v>
      </c>
      <c r="D2629" t="str">
        <f t="shared" si="763"/>
        <v>3.47597067499147-0.965214887687186i</v>
      </c>
      <c r="E2629" t="str">
        <f t="shared" si="764"/>
        <v>172.56481222024+14.6471225514719i</v>
      </c>
      <c r="F2629" t="str">
        <f t="shared" si="765"/>
        <v>2.90956260640322-8.27765471181328i</v>
      </c>
      <c r="G2629" t="str">
        <f t="shared" si="766"/>
        <v>0.999880648020922-0.010924181167622i</v>
      </c>
      <c r="H2629" t="str">
        <f t="shared" si="767"/>
        <v>230.714794210137-580.941463792514i</v>
      </c>
      <c r="I2629" t="str">
        <f t="shared" si="768"/>
        <v>-28.0133073737308-24.3742262905746i</v>
      </c>
      <c r="K2629" t="str">
        <f t="shared" si="769"/>
        <v>0.00295241395031147-0.00349128619091668i</v>
      </c>
      <c r="L2629" t="str">
        <f t="shared" si="770"/>
        <v>0.00025-0.0259657067374223i</v>
      </c>
      <c r="M2629" t="str">
        <f t="shared" si="771"/>
        <v>0.0025-0.00687327531284705i</v>
      </c>
      <c r="N2629">
        <f t="shared" si="772"/>
        <v>119.55216072822</v>
      </c>
      <c r="O2629">
        <f t="shared" si="773"/>
        <v>9.1170067783481166</v>
      </c>
      <c r="P2629" s="3">
        <f t="shared" si="774"/>
        <v>9.1170067783481166</v>
      </c>
      <c r="Q2629" s="3">
        <f t="shared" si="775"/>
        <v>-60.447839271779991</v>
      </c>
      <c r="R2629">
        <f t="shared" si="776"/>
        <v>119.55216072822</v>
      </c>
      <c r="S2629">
        <f t="shared" si="777"/>
        <v>18.112968402567756</v>
      </c>
      <c r="T2629">
        <f t="shared" si="760"/>
        <v>9.1170067783481166</v>
      </c>
    </row>
    <row r="2630" spans="1:20" x14ac:dyDescent="0.25">
      <c r="A2630">
        <f t="shared" si="761"/>
        <v>114239.60405678024</v>
      </c>
      <c r="B2630">
        <f t="shared" si="778"/>
        <v>18181.797682497516</v>
      </c>
      <c r="C2630" t="str">
        <f t="shared" si="762"/>
        <v>1.4067490908553-2.47809855567923i</v>
      </c>
      <c r="D2630" t="str">
        <f t="shared" si="763"/>
        <v>3.47595428125079-0.962216970360515i</v>
      </c>
      <c r="E2630" t="str">
        <f t="shared" si="764"/>
        <v>172.648669116619+14.6813252896971i</v>
      </c>
      <c r="F2630" t="str">
        <f t="shared" si="765"/>
        <v>2.90955996219955-8.24655980617599i</v>
      </c>
      <c r="G2630" t="str">
        <f t="shared" si="766"/>
        <v>0.999879739331731-0.0109656830904627i</v>
      </c>
      <c r="H2630" t="str">
        <f t="shared" si="767"/>
        <v>227.522852977736-578.623764205826i</v>
      </c>
      <c r="I2630" t="str">
        <f t="shared" si="768"/>
        <v>-27.8244807436104-24.1017704627895i</v>
      </c>
      <c r="K2630" t="str">
        <f t="shared" si="769"/>
        <v>0.00294282551176919-0.00348296795623031i</v>
      </c>
      <c r="L2630" t="str">
        <f t="shared" si="770"/>
        <v>0.00025-0.0258674105772288i</v>
      </c>
      <c r="M2630" t="str">
        <f t="shared" si="771"/>
        <v>0.0025-0.00684725574103114i</v>
      </c>
      <c r="N2630">
        <f t="shared" si="772"/>
        <v>119.58239785373088</v>
      </c>
      <c r="O2630">
        <f t="shared" si="773"/>
        <v>9.0955150743557382</v>
      </c>
      <c r="P2630" s="3">
        <f t="shared" si="774"/>
        <v>9.0955150743557382</v>
      </c>
      <c r="Q2630" s="3">
        <f t="shared" si="775"/>
        <v>-60.417602146269118</v>
      </c>
      <c r="R2630">
        <f t="shared" si="776"/>
        <v>119.58239785373088</v>
      </c>
      <c r="S2630">
        <f t="shared" si="777"/>
        <v>18.181797682497514</v>
      </c>
      <c r="T2630">
        <f t="shared" si="760"/>
        <v>9.0955150743557382</v>
      </c>
    </row>
    <row r="2631" spans="1:20" x14ac:dyDescent="0.25">
      <c r="A2631">
        <f t="shared" si="761"/>
        <v>114673.714552196</v>
      </c>
      <c r="B2631">
        <f t="shared" si="778"/>
        <v>18250.888513691007</v>
      </c>
      <c r="C2631" t="str">
        <f t="shared" si="762"/>
        <v>1.40458543503987-2.47124013235327i</v>
      </c>
      <c r="D2631" t="str">
        <f t="shared" si="763"/>
        <v>3.47593776283734-0.959232888612936i</v>
      </c>
      <c r="E2631" t="str">
        <f t="shared" si="764"/>
        <v>172.733099220945+14.7153573472146i</v>
      </c>
      <c r="F2631" t="str">
        <f t="shared" si="765"/>
        <v>2.90955729786659-8.21558352962847i</v>
      </c>
      <c r="G2631" t="str">
        <f t="shared" si="766"/>
        <v>0.999878823725052-0.0110073426065887i</v>
      </c>
      <c r="H2631" t="str">
        <f t="shared" si="767"/>
        <v>224.374708557435-576.297793106163i</v>
      </c>
      <c r="I2631" t="str">
        <f t="shared" si="768"/>
        <v>-27.6357699361562-23.8331119984214i</v>
      </c>
      <c r="K2631" t="str">
        <f t="shared" si="769"/>
        <v>0.0029332852711735-0.00347464640619105i</v>
      </c>
      <c r="L2631" t="str">
        <f t="shared" si="770"/>
        <v>0.00025-0.0257694865284208i</v>
      </c>
      <c r="M2631" t="str">
        <f t="shared" si="771"/>
        <v>0.0025-0.00682133466928787i</v>
      </c>
      <c r="N2631">
        <f t="shared" si="772"/>
        <v>119.6127178869027</v>
      </c>
      <c r="O2631">
        <f t="shared" si="773"/>
        <v>9.0740534274862998</v>
      </c>
      <c r="P2631" s="3">
        <f t="shared" si="774"/>
        <v>9.0740534274862998</v>
      </c>
      <c r="Q2631" s="3">
        <f t="shared" si="775"/>
        <v>-60.387282113097299</v>
      </c>
      <c r="R2631">
        <f t="shared" si="776"/>
        <v>119.6127178869027</v>
      </c>
      <c r="S2631">
        <f t="shared" si="777"/>
        <v>18.250888513691006</v>
      </c>
      <c r="T2631">
        <f t="shared" si="760"/>
        <v>9.0740534274862998</v>
      </c>
    </row>
    <row r="2632" spans="1:20" x14ac:dyDescent="0.25">
      <c r="A2632">
        <f t="shared" si="761"/>
        <v>115109.47466749435</v>
      </c>
      <c r="B2632">
        <f t="shared" si="778"/>
        <v>18320.241890043031</v>
      </c>
      <c r="C2632" t="str">
        <f t="shared" si="762"/>
        <v>1.40243193005588-2.46440638203469i</v>
      </c>
      <c r="D2632" t="str">
        <f t="shared" si="763"/>
        <v>3.47592111880423-0.956262599446181i</v>
      </c>
      <c r="E2632" t="str">
        <f t="shared" si="764"/>
        <v>172.818105355361+14.7492150382357i</v>
      </c>
      <c r="F2632" t="str">
        <f t="shared" si="765"/>
        <v>2.90955461325118-8.18472543656161i</v>
      </c>
      <c r="G2632" t="str">
        <f t="shared" si="766"/>
        <v>0.999877901148236-0.0110491603135498i</v>
      </c>
      <c r="H2632" t="str">
        <f t="shared" si="767"/>
        <v>221.26992875357-573.964233557193i</v>
      </c>
      <c r="I2632" t="str">
        <f t="shared" si="768"/>
        <v>-27.4472191863926-23.5682045950754i</v>
      </c>
      <c r="K2632" t="str">
        <f t="shared" si="769"/>
        <v>0.00292379312634917-0.00346632182825445i</v>
      </c>
      <c r="L2632" t="str">
        <f t="shared" si="770"/>
        <v>0.00025-0.0256719331823279i</v>
      </c>
      <c r="M2632" t="str">
        <f t="shared" si="771"/>
        <v>0.0025-0.00679551172473385i</v>
      </c>
      <c r="N2632">
        <f t="shared" si="772"/>
        <v>119.64311998622614</v>
      </c>
      <c r="O2632">
        <f t="shared" si="773"/>
        <v>9.0526221386346322</v>
      </c>
      <c r="P2632" s="3">
        <f t="shared" si="774"/>
        <v>9.0526221386346322</v>
      </c>
      <c r="Q2632" s="3">
        <f t="shared" si="775"/>
        <v>-60.356880013773868</v>
      </c>
      <c r="R2632">
        <f t="shared" si="776"/>
        <v>119.64311998622614</v>
      </c>
      <c r="S2632">
        <f t="shared" si="777"/>
        <v>18.320241890043032</v>
      </c>
      <c r="T2632">
        <f t="shared" si="760"/>
        <v>9.0526221386346322</v>
      </c>
    </row>
    <row r="2633" spans="1:20" x14ac:dyDescent="0.25">
      <c r="A2633">
        <f t="shared" si="761"/>
        <v>115546.89067123084</v>
      </c>
      <c r="B2633">
        <f t="shared" si="778"/>
        <v>18389.858809225196</v>
      </c>
      <c r="C2633" t="str">
        <f t="shared" si="762"/>
        <v>1.4002885408789-2.45759730323149i</v>
      </c>
      <c r="D2633" t="str">
        <f t="shared" si="763"/>
        <v>3.47590434819733-0.953306060059557i</v>
      </c>
      <c r="E2633" t="str">
        <f t="shared" si="764"/>
        <v>172.903690343732+14.7828946369654i</v>
      </c>
      <c r="F2633" t="str">
        <f t="shared" si="765"/>
        <v>2.90955190819892-8.15398508306617i</v>
      </c>
      <c r="G2633" t="str">
        <f t="shared" si="766"/>
        <v>0.999876971548236-0.0110911368111519i</v>
      </c>
      <c r="H2633" t="str">
        <f t="shared" si="767"/>
        <v>218.208076646044-571.62374962204i</v>
      </c>
      <c r="I2633" t="str">
        <f t="shared" si="768"/>
        <v>-27.2588711997792-23.3070019255179i</v>
      </c>
      <c r="K2633" t="str">
        <f t="shared" si="769"/>
        <v>0.0029143489733372-0.00345799450794224i</v>
      </c>
      <c r="L2633" t="str">
        <f t="shared" si="770"/>
        <v>0.00025-0.0255747491356126i</v>
      </c>
      <c r="M2633" t="str">
        <f t="shared" si="771"/>
        <v>0.0025-0.00676978653589743i</v>
      </c>
      <c r="N2633">
        <f t="shared" si="772"/>
        <v>119.67360328938742</v>
      </c>
      <c r="O2633">
        <f t="shared" si="773"/>
        <v>9.0312215087532905</v>
      </c>
      <c r="P2633" s="3">
        <f t="shared" si="774"/>
        <v>9.0312215087532905</v>
      </c>
      <c r="Q2633" s="3">
        <f t="shared" si="775"/>
        <v>-60.326396710612592</v>
      </c>
      <c r="R2633">
        <f t="shared" si="776"/>
        <v>119.67360328938742</v>
      </c>
      <c r="S2633">
        <f t="shared" si="777"/>
        <v>18.389858809225196</v>
      </c>
      <c r="T2633">
        <f t="shared" si="760"/>
        <v>9.0312215087532905</v>
      </c>
    </row>
    <row r="2634" spans="1:20" x14ac:dyDescent="0.25">
      <c r="A2634">
        <f t="shared" si="761"/>
        <v>115985.96885578151</v>
      </c>
      <c r="B2634">
        <f t="shared" si="778"/>
        <v>18459.740272700252</v>
      </c>
      <c r="C2634" t="str">
        <f t="shared" si="762"/>
        <v>1.39815523197942-2.45081289440516i</v>
      </c>
      <c r="D2634" t="str">
        <f t="shared" si="763"/>
        <v>3.47588745005532-0.950363227849364i</v>
      </c>
      <c r="E2634" t="str">
        <f t="shared" si="764"/>
        <v>172.989857011418+14.8163923772688i</v>
      </c>
      <c r="F2634" t="str">
        <f t="shared" si="765"/>
        <v>2.90954918255428-8.12336202692675i</v>
      </c>
      <c r="G2634" t="str">
        <f t="shared" si="766"/>
        <v>0.999876034871602-0.0111332727014649i</v>
      </c>
      <c r="H2634" t="str">
        <f t="shared" si="767"/>
        <v>215.188711102565-569.276986657948i</v>
      </c>
      <c r="I2634" t="str">
        <f t="shared" si="768"/>
        <v>-27.0707671835389-23.0494576716167i</v>
      </c>
      <c r="K2634" t="str">
        <f t="shared" si="769"/>
        <v>0.00290495270642149-0.00344966472883543i</v>
      </c>
      <c r="L2634" t="str">
        <f t="shared" si="770"/>
        <v>0.00025-0.0254779329902496i</v>
      </c>
      <c r="M2634" t="str">
        <f t="shared" si="771"/>
        <v>0.0025-0.00674415873271315i</v>
      </c>
      <c r="N2634">
        <f t="shared" si="772"/>
        <v>119.70416691321661</v>
      </c>
      <c r="O2634">
        <f t="shared" si="773"/>
        <v>9.0098518388284212</v>
      </c>
      <c r="P2634" s="3">
        <f t="shared" si="774"/>
        <v>9.0098518388284212</v>
      </c>
      <c r="Q2634" s="3">
        <f t="shared" si="775"/>
        <v>-60.295833086783389</v>
      </c>
      <c r="R2634">
        <f t="shared" si="776"/>
        <v>119.70416691321661</v>
      </c>
      <c r="S2634">
        <f t="shared" si="777"/>
        <v>18.459740272700252</v>
      </c>
      <c r="T2634">
        <f t="shared" si="760"/>
        <v>9.0098518388284212</v>
      </c>
    </row>
    <row r="2635" spans="1:20" x14ac:dyDescent="0.25">
      <c r="A2635">
        <f t="shared" si="761"/>
        <v>116426.71553743348</v>
      </c>
      <c r="B2635">
        <f t="shared" si="778"/>
        <v>18529.887285736513</v>
      </c>
      <c r="C2635" t="str">
        <f t="shared" si="762"/>
        <v>1.39603196732707-2.44405315396843i</v>
      </c>
      <c r="D2635" t="str">
        <f t="shared" si="763"/>
        <v>3.47587042340966-0.947434060408254i</v>
      </c>
      <c r="E2635" t="str">
        <f t="shared" si="764"/>
        <v>173.07660818503+14.849704452332i</v>
      </c>
      <c r="F2635" t="str">
        <f t="shared" si="765"/>
        <v>2.90954643616059-8.09285582761526i</v>
      </c>
      <c r="G2635" t="str">
        <f t="shared" si="766"/>
        <v>0.999875091064474-0.0111755685888316i</v>
      </c>
      <c r="H2635" t="str">
        <f t="shared" si="767"/>
        <v>212.211387270419-566.924571616833i</v>
      </c>
      <c r="I2635" t="str">
        <f t="shared" si="768"/>
        <v>-26.8829468780775-22.7955255566182i</v>
      </c>
      <c r="K2635" t="str">
        <f t="shared" si="769"/>
        <v>0.00289560421815562-0.00344133277256794i</v>
      </c>
      <c r="L2635" t="str">
        <f t="shared" si="770"/>
        <v>0.00025-0.0253814833535063i</v>
      </c>
      <c r="M2635" t="str">
        <f t="shared" si="771"/>
        <v>0.0025-0.00671862794651638i</v>
      </c>
      <c r="N2635">
        <f t="shared" si="772"/>
        <v>119.73480995363545</v>
      </c>
      <c r="O2635">
        <f t="shared" si="773"/>
        <v>8.9885134298552174</v>
      </c>
      <c r="P2635" s="3">
        <f t="shared" si="774"/>
        <v>8.9885134298552174</v>
      </c>
      <c r="Q2635" s="3">
        <f t="shared" si="775"/>
        <v>-60.265190046364552</v>
      </c>
      <c r="R2635">
        <f t="shared" si="776"/>
        <v>119.73480995363545</v>
      </c>
      <c r="S2635">
        <f t="shared" si="777"/>
        <v>18.529887285736514</v>
      </c>
      <c r="T2635">
        <f t="shared" si="760"/>
        <v>8.9885134298552174</v>
      </c>
    </row>
    <row r="2636" spans="1:20" x14ac:dyDescent="0.25">
      <c r="A2636">
        <f t="shared" si="761"/>
        <v>116869.13705647574</v>
      </c>
      <c r="B2636">
        <f t="shared" si="778"/>
        <v>18600.300857422313</v>
      </c>
      <c r="C2636" t="str">
        <f t="shared" si="762"/>
        <v>1.3939187103948-2.43731808028316i</v>
      </c>
      <c r="D2636" t="str">
        <f t="shared" si="763"/>
        <v>3.47585326728429-0.944518515524571i</v>
      </c>
      <c r="E2636" t="str">
        <f t="shared" si="764"/>
        <v>173.1639466922+14.8828270143238i</v>
      </c>
      <c r="F2636" t="str">
        <f t="shared" si="765"/>
        <v>2.90954366885987-8.06246604628429i</v>
      </c>
      <c r="G2636" t="str">
        <f t="shared" si="766"/>
        <v>0.999874140072586-0.0112180250798754i</v>
      </c>
      <c r="H2636" t="str">
        <f t="shared" si="767"/>
        <v>209.275657048169-564.567113350937i</v>
      </c>
      <c r="I2636" t="str">
        <f t="shared" si="768"/>
        <v>-26.6954485884445-22.5451593758055i</v>
      </c>
      <c r="K2636" t="str">
        <f t="shared" si="769"/>
        <v>0.00288630339938936-0.00343299891882051i</v>
      </c>
      <c r="L2636" t="str">
        <f t="shared" si="770"/>
        <v>0.00025-0.0252853988379222i</v>
      </c>
      <c r="M2636" t="str">
        <f t="shared" si="771"/>
        <v>0.0025-0.00669319381003822i</v>
      </c>
      <c r="N2636">
        <f t="shared" si="772"/>
        <v>119.76553148560529</v>
      </c>
      <c r="O2636">
        <f t="shared" si="773"/>
        <v>8.9672065828134215</v>
      </c>
      <c r="P2636" s="3">
        <f t="shared" si="774"/>
        <v>8.9672065828134215</v>
      </c>
      <c r="Q2636" s="3">
        <f t="shared" si="775"/>
        <v>-60.234468514394699</v>
      </c>
      <c r="R2636">
        <f t="shared" si="776"/>
        <v>119.76553148560529</v>
      </c>
      <c r="S2636">
        <f t="shared" si="777"/>
        <v>18.600300857422312</v>
      </c>
      <c r="T2636">
        <f t="shared" si="760"/>
        <v>8.9672065828134215</v>
      </c>
    </row>
    <row r="2637" spans="1:20" x14ac:dyDescent="0.25">
      <c r="A2637">
        <f t="shared" si="761"/>
        <v>117313.23977729034</v>
      </c>
      <c r="B2637">
        <f t="shared" si="778"/>
        <v>18670.982000680517</v>
      </c>
      <c r="C2637" t="str">
        <f t="shared" si="762"/>
        <v>1.39181542416317-2.43060767165841i</v>
      </c>
      <c r="D2637" t="str">
        <f t="shared" si="763"/>
        <v>3.47583598069596-0.941616551181828i</v>
      </c>
      <c r="E2637" t="str">
        <f t="shared" si="764"/>
        <v>173.251875361327+14.9157561740514i</v>
      </c>
      <c r="F2637" t="str">
        <f t="shared" si="765"/>
        <v>2.90954088049303-8.03219224576148i</v>
      </c>
      <c r="G2637" t="str">
        <f t="shared" si="766"/>
        <v>0.999873181841257-0.0112606427835097i</v>
      </c>
      <c r="H2637" t="str">
        <f t="shared" si="767"/>
        <v>206.381069537704-562.205202922803i</v>
      </c>
      <c r="I2637" t="str">
        <f t="shared" si="768"/>
        <v>-26.508309215788-22.2983130255864i</v>
      </c>
      <c r="K2637" t="str">
        <f t="shared" si="769"/>
        <v>0.00287705013929529-0.00342466344531492i</v>
      </c>
      <c r="L2637" t="str">
        <f t="shared" si="770"/>
        <v>0.00025-0.0251896780612894i</v>
      </c>
      <c r="M2637" t="str">
        <f t="shared" si="771"/>
        <v>0.0025-0.00666785595740012i</v>
      </c>
      <c r="N2637">
        <f t="shared" si="772"/>
        <v>119.79633056307776</v>
      </c>
      <c r="O2637">
        <f t="shared" si="773"/>
        <v>8.9459315986432504</v>
      </c>
      <c r="P2637" s="3">
        <f t="shared" si="774"/>
        <v>8.9459315986432504</v>
      </c>
      <c r="Q2637" s="3">
        <f t="shared" si="775"/>
        <v>-60.203669436922247</v>
      </c>
      <c r="R2637">
        <f t="shared" si="776"/>
        <v>119.79633056307776</v>
      </c>
      <c r="S2637">
        <f t="shared" si="777"/>
        <v>18.670982000680517</v>
      </c>
      <c r="T2637">
        <f t="shared" si="760"/>
        <v>8.9459315986432504</v>
      </c>
    </row>
    <row r="2638" spans="1:20" x14ac:dyDescent="0.25">
      <c r="A2638">
        <f t="shared" si="761"/>
        <v>117759.03008844405</v>
      </c>
      <c r="B2638">
        <f t="shared" si="778"/>
        <v>18741.931732283105</v>
      </c>
      <c r="C2638" t="str">
        <f t="shared" si="762"/>
        <v>1.38972207112447-2.42392192634827i</v>
      </c>
      <c r="D2638" t="str">
        <f t="shared" si="763"/>
        <v>3.47581856265384-0.93872812555799i</v>
      </c>
      <c r="E2638" t="str">
        <f t="shared" si="764"/>
        <v>173.340397021335+14.9484880006241i</v>
      </c>
      <c r="F2638" t="str">
        <f t="shared" si="765"/>
        <v>2.90953807089974-8.0020339905425i</v>
      </c>
      <c r="G2638" t="str">
        <f t="shared" si="766"/>
        <v>0.99987221631539-0.0113034223109456i</v>
      </c>
      <c r="H2638" t="str">
        <f t="shared" si="767"/>
        <v>203.527171477091-559.839413918873i</v>
      </c>
      <c r="I2638" t="str">
        <f t="shared" si="768"/>
        <v>-26.32156428875-22.0549405310514i</v>
      </c>
      <c r="K2638" t="str">
        <f t="shared" si="769"/>
        <v>0.00286784432539514-0.0034163266278085i</v>
      </c>
      <c r="L2638" t="str">
        <f t="shared" si="770"/>
        <v>0.00025-0.0250943196466321i</v>
      </c>
      <c r="M2638" t="str">
        <f t="shared" si="771"/>
        <v>0.0025-0.0066426140241085i</v>
      </c>
      <c r="N2638">
        <f t="shared" si="772"/>
        <v>119.82720621894688</v>
      </c>
      <c r="O2638">
        <f t="shared" si="773"/>
        <v>8.9246887782202258</v>
      </c>
      <c r="P2638" s="3">
        <f t="shared" si="774"/>
        <v>8.9246887782202258</v>
      </c>
      <c r="Q2638" s="3">
        <f t="shared" si="775"/>
        <v>-60.172793781053123</v>
      </c>
      <c r="R2638">
        <f t="shared" si="776"/>
        <v>119.82720621894688</v>
      </c>
      <c r="S2638">
        <f t="shared" si="777"/>
        <v>18.741931732283106</v>
      </c>
      <c r="T2638">
        <f t="shared" si="760"/>
        <v>8.9246887782202258</v>
      </c>
    </row>
    <row r="2639" spans="1:20" x14ac:dyDescent="0.25">
      <c r="A2639">
        <f t="shared" si="761"/>
        <v>118206.51440278014</v>
      </c>
      <c r="B2639">
        <f t="shared" si="778"/>
        <v>18813.151072865781</v>
      </c>
      <c r="C2639" t="str">
        <f t="shared" si="762"/>
        <v>1.38763861328676-2.41726084255007i</v>
      </c>
      <c r="D2639" t="str">
        <f t="shared" si="763"/>
        <v>3.47580101215966-0.935853197024941i</v>
      </c>
      <c r="E2639" t="str">
        <f t="shared" si="764"/>
        <v>173.429514501413+14.9810185211034i</v>
      </c>
      <c r="F2639" t="str">
        <f t="shared" si="765"/>
        <v>2.90953523991847-7.97199084678534i</v>
      </c>
      <c r="G2639" t="str">
        <f t="shared" si="766"/>
        <v>0.999871243439471-0.0113463642757011i</v>
      </c>
      <c r="H2639" t="str">
        <f t="shared" si="767"/>
        <v>200.713507654693-557.470302766072i</v>
      </c>
      <c r="I2639" t="str">
        <f t="shared" si="768"/>
        <v>-26.1352479947692-21.8149960720558i</v>
      </c>
      <c r="K2639" t="str">
        <f t="shared" si="769"/>
        <v>0.00285868584358615-0.00340798874008909i</v>
      </c>
      <c r="L2639" t="str">
        <f t="shared" si="770"/>
        <v>0.00025-0.0249993222221878i</v>
      </c>
      <c r="M2639" t="str">
        <f t="shared" si="771"/>
        <v>0.0025-0.00661746764704972i</v>
      </c>
      <c r="N2639">
        <f t="shared" si="772"/>
        <v>119.85815746499868</v>
      </c>
      <c r="O2639">
        <f t="shared" si="773"/>
        <v>8.9034784223306325</v>
      </c>
      <c r="P2639" s="3">
        <f t="shared" si="774"/>
        <v>8.9034784223306325</v>
      </c>
      <c r="Q2639" s="3">
        <f t="shared" si="775"/>
        <v>-60.141842535001317</v>
      </c>
      <c r="R2639">
        <f t="shared" si="776"/>
        <v>119.85815746499868</v>
      </c>
      <c r="S2639">
        <f t="shared" si="777"/>
        <v>18.813151072865782</v>
      </c>
      <c r="T2639">
        <f t="shared" si="760"/>
        <v>8.9034784223306325</v>
      </c>
    </row>
    <row r="2640" spans="1:20" x14ac:dyDescent="0.25">
      <c r="A2640">
        <f t="shared" si="761"/>
        <v>118655.69915751071</v>
      </c>
      <c r="B2640">
        <f t="shared" si="778"/>
        <v>18884.64104694267</v>
      </c>
      <c r="C2640" t="str">
        <f t="shared" si="762"/>
        <v>1.38556501217789-2.41062441840248i</v>
      </c>
      <c r="D2640" t="str">
        <f t="shared" si="763"/>
        <v>3.47578332820754-0.932991724147824i</v>
      </c>
      <c r="E2640" t="str">
        <f t="shared" si="764"/>
        <v>173.519230630758+15.0133437201627i</v>
      </c>
      <c r="F2640" t="str">
        <f t="shared" si="765"/>
        <v>2.90953238738641-7.94206238230368i</v>
      </c>
      <c r="G2640" t="str">
        <f t="shared" si="766"/>
        <v>0.999870263157562-0.0113894692936094i</v>
      </c>
      <c r="H2640" t="str">
        <f t="shared" si="767"/>
        <v>197.939621305047-555.098409050751i</v>
      </c>
      <c r="I2640" t="str">
        <f t="shared" si="768"/>
        <v>-25.9493932112441-21.5784340078679i</v>
      </c>
      <c r="K2640" t="str">
        <f t="shared" si="769"/>
        <v>0.00284957457816718-0.00339965005397028i</v>
      </c>
      <c r="L2640" t="str">
        <f t="shared" si="770"/>
        <v>0.00025-0.0249046844213866i</v>
      </c>
      <c r="M2640" t="str">
        <f t="shared" si="771"/>
        <v>0.0025-0.00659241646448466i</v>
      </c>
      <c r="N2640">
        <f t="shared" si="772"/>
        <v>119.88918329186362</v>
      </c>
      <c r="O2640">
        <f t="shared" si="773"/>
        <v>8.8823008316464822</v>
      </c>
      <c r="P2640" s="3">
        <f t="shared" si="774"/>
        <v>8.8823008316464822</v>
      </c>
      <c r="Q2640" s="3">
        <f t="shared" si="775"/>
        <v>-60.110816708136383</v>
      </c>
      <c r="R2640">
        <f t="shared" si="776"/>
        <v>119.88918329186362</v>
      </c>
      <c r="S2640">
        <f t="shared" si="777"/>
        <v>18.884641046942669</v>
      </c>
      <c r="T2640">
        <f t="shared" si="760"/>
        <v>8.8823008316464822</v>
      </c>
    </row>
    <row r="2641" spans="1:20" x14ac:dyDescent="0.25">
      <c r="A2641">
        <f t="shared" si="761"/>
        <v>119106.59081430925</v>
      </c>
      <c r="B2641">
        <f t="shared" si="778"/>
        <v>18956.402682921052</v>
      </c>
      <c r="C2641" t="str">
        <f t="shared" si="762"/>
        <v>1.38350122884967-2.40401265198375i</v>
      </c>
      <c r="D2641" t="str">
        <f t="shared" si="763"/>
        <v>3.47576550978405-0.930143665684478i</v>
      </c>
      <c r="E2641" t="str">
        <f t="shared" si="764"/>
        <v>173.609548238308+15.045459539739i</v>
      </c>
      <c r="F2641" t="str">
        <f t="shared" si="765"/>
        <v>2.90952951313961-7.91224816656103i</v>
      </c>
      <c r="G2641" t="str">
        <f t="shared" si="766"/>
        <v>0.999869275413299-0.0114327379828274i</v>
      </c>
      <c r="H2641" t="str">
        <f t="shared" si="767"/>
        <v>195.205054486888-552.724255839299i</v>
      </c>
      <c r="I2641" t="str">
        <f t="shared" si="768"/>
        <v>-25.7640315365201-21.3452089004282i</v>
      </c>
      <c r="K2641" t="str">
        <f t="shared" si="769"/>
        <v>0.00284051041186503-0.00339131083928692i</v>
      </c>
      <c r="L2641" t="str">
        <f t="shared" si="770"/>
        <v>0.00025-0.0248104048828318i</v>
      </c>
      <c r="M2641" t="str">
        <f t="shared" si="771"/>
        <v>0.0025-0.0065674601160437i</v>
      </c>
      <c r="N2641">
        <f t="shared" si="772"/>
        <v>119.92028266897285</v>
      </c>
      <c r="O2641">
        <f t="shared" si="773"/>
        <v>8.861156306700833</v>
      </c>
      <c r="P2641" s="3">
        <f t="shared" si="774"/>
        <v>8.861156306700833</v>
      </c>
      <c r="Q2641" s="3">
        <f t="shared" si="775"/>
        <v>-60.079717331027162</v>
      </c>
      <c r="R2641">
        <f t="shared" si="776"/>
        <v>119.92028266897285</v>
      </c>
      <c r="S2641">
        <f t="shared" si="777"/>
        <v>18.956402682921052</v>
      </c>
      <c r="T2641">
        <f t="shared" si="760"/>
        <v>8.861156306700833</v>
      </c>
    </row>
    <row r="2642" spans="1:20" x14ac:dyDescent="0.25">
      <c r="A2642">
        <f t="shared" si="761"/>
        <v>119559.19585940363</v>
      </c>
      <c r="B2642">
        <f t="shared" si="778"/>
        <v>19028.437013116152</v>
      </c>
      <c r="C2642" t="str">
        <f t="shared" si="762"/>
        <v>1.38144722388165-2.39742554130982i</v>
      </c>
      <c r="D2642" t="str">
        <f t="shared" si="763"/>
        <v>3.47574755586801-0.92730898058478i</v>
      </c>
      <c r="E2642" t="str">
        <f t="shared" si="764"/>
        <v>173.700470152471+15.077361878689i</v>
      </c>
      <c r="F2642" t="str">
        <f t="shared" si="765"/>
        <v>2.90952661701273-7.88254777066409i</v>
      </c>
      <c r="G2642" t="str">
        <f t="shared" si="766"/>
        <v>0.99986828014989-0.0114761709638443i</v>
      </c>
      <c r="H2642" t="str">
        <f t="shared" si="767"/>
        <v>192.509348443886-550.348350000035i</v>
      </c>
      <c r="I2642" t="str">
        <f t="shared" si="768"/>
        <v>-25.5791933206704-21.1152755362682i</v>
      </c>
      <c r="K2642" t="str">
        <f t="shared" si="769"/>
        <v>0.00283149322586016-0.00338297136389096i</v>
      </c>
      <c r="L2642" t="str">
        <f t="shared" si="770"/>
        <v>0.00025-0.0247164822502807i</v>
      </c>
      <c r="M2642" t="str">
        <f t="shared" si="771"/>
        <v>0.0025-0.00654259824272135i</v>
      </c>
      <c r="N2642">
        <f t="shared" si="772"/>
        <v>119.95145454451122</v>
      </c>
      <c r="O2642">
        <f t="shared" si="773"/>
        <v>8.8400451478619875</v>
      </c>
      <c r="P2642" s="3">
        <f t="shared" si="774"/>
        <v>8.8400451478619875</v>
      </c>
      <c r="Q2642" s="3">
        <f t="shared" si="775"/>
        <v>-60.048545455488771</v>
      </c>
      <c r="R2642">
        <f t="shared" si="776"/>
        <v>119.95145454451122</v>
      </c>
      <c r="S2642">
        <f t="shared" si="777"/>
        <v>19.028437013116154</v>
      </c>
      <c r="T2642">
        <f t="shared" si="760"/>
        <v>8.8400451478619875</v>
      </c>
    </row>
    <row r="2643" spans="1:20" x14ac:dyDescent="0.25">
      <c r="A2643">
        <f t="shared" si="761"/>
        <v>120013.52080366935</v>
      </c>
      <c r="B2643">
        <f t="shared" si="778"/>
        <v>19100.745073765993</v>
      </c>
      <c r="C2643" t="str">
        <f t="shared" si="762"/>
        <v>1.37940295738514-2.39086308433302i</v>
      </c>
      <c r="D2643" t="str">
        <f t="shared" si="763"/>
        <v>3.47572946543059-0.924487627990113i</v>
      </c>
      <c r="E2643" t="str">
        <f t="shared" si="764"/>
        <v>173.791999200855+15.1090465924346i</v>
      </c>
      <c r="F2643" t="str">
        <f t="shared" si="765"/>
        <v>2.90952369883934-7.85296076735712i</v>
      </c>
      <c r="G2643" t="str">
        <f t="shared" si="766"/>
        <v>0.999867277310111-0.0115197688594911i</v>
      </c>
      <c r="H2643" t="str">
        <f t="shared" si="767"/>
        <v>189.852043948489-547.971182525664i</v>
      </c>
      <c r="I2643" t="str">
        <f t="shared" si="768"/>
        <v>-25.3949076960329-20.8885889471327i</v>
      </c>
      <c r="K2643" t="str">
        <f t="shared" si="769"/>
        <v>0.00282252289981283-0.00337463189364778i</v>
      </c>
      <c r="L2643" t="str">
        <f t="shared" si="770"/>
        <v>0.00025-0.0246229151726247i</v>
      </c>
      <c r="M2643" t="str">
        <f t="shared" si="771"/>
        <v>0.0025-0.00651783048687125i</v>
      </c>
      <c r="N2643">
        <f t="shared" si="772"/>
        <v>119.98269784537115</v>
      </c>
      <c r="O2643">
        <f t="shared" si="773"/>
        <v>8.8189676553094127</v>
      </c>
      <c r="P2643" s="3">
        <f t="shared" si="774"/>
        <v>8.8189676553094127</v>
      </c>
      <c r="Q2643" s="3">
        <f t="shared" si="775"/>
        <v>-60.017302154628858</v>
      </c>
      <c r="R2643">
        <f t="shared" si="776"/>
        <v>119.98269784537115</v>
      </c>
      <c r="S2643">
        <f t="shared" si="777"/>
        <v>19.100745073765992</v>
      </c>
      <c r="T2643">
        <f t="shared" si="760"/>
        <v>8.8189676553094127</v>
      </c>
    </row>
    <row r="2644" spans="1:20" x14ac:dyDescent="0.25">
      <c r="A2644">
        <f t="shared" si="761"/>
        <v>120469.57218272328</v>
      </c>
      <c r="B2644">
        <f t="shared" si="778"/>
        <v>19173.327905046302</v>
      </c>
      <c r="C2644" t="str">
        <f t="shared" si="762"/>
        <v>1.37736838900694-2.38432527893989i</v>
      </c>
      <c r="D2644" t="str">
        <f t="shared" si="763"/>
        <v>3.47571123743505-0.921679567232695i</v>
      </c>
      <c r="E2644" t="str">
        <f t="shared" si="764"/>
        <v>173.884138209978+15.1405094926219i</v>
      </c>
      <c r="F2644" t="str">
        <f t="shared" si="765"/>
        <v>2.9095207584516-7.82348673101521i</v>
      </c>
      <c r="G2644" t="str">
        <f t="shared" si="766"/>
        <v>0.999866266836305-0.0115635322949478i</v>
      </c>
      <c r="H2644" t="str">
        <f t="shared" si="767"/>
        <v>187.232681629425-545.593228855998i</v>
      </c>
      <c r="I2644" t="str">
        <f t="shared" si="768"/>
        <v>-25.2112026074794-20.6651044293497i</v>
      </c>
      <c r="K2644" t="str">
        <f t="shared" si="769"/>
        <v>0.00281359931188863-0.00336629269243246i</v>
      </c>
      <c r="L2644" t="str">
        <f t="shared" si="770"/>
        <v>0.00025-0.02452970230387i</v>
      </c>
      <c r="M2644" t="str">
        <f t="shared" si="771"/>
        <v>0.0025-0.00649315649220091i</v>
      </c>
      <c r="N2644">
        <f t="shared" si="772"/>
        <v>120.01401147711232</v>
      </c>
      <c r="O2644">
        <f t="shared" si="773"/>
        <v>8.7979241290066614</v>
      </c>
      <c r="P2644" s="3">
        <f t="shared" si="774"/>
        <v>8.7979241290066614</v>
      </c>
      <c r="Q2644" s="3">
        <f t="shared" si="775"/>
        <v>-59.985988522887681</v>
      </c>
      <c r="R2644">
        <f t="shared" si="776"/>
        <v>120.01401147711232</v>
      </c>
      <c r="S2644">
        <f t="shared" si="777"/>
        <v>19.173327905046303</v>
      </c>
      <c r="T2644">
        <f t="shared" si="760"/>
        <v>8.7979241290066614</v>
      </c>
    </row>
    <row r="2645" spans="1:20" x14ac:dyDescent="0.25">
      <c r="A2645">
        <f t="shared" si="761"/>
        <v>120927.35655701764</v>
      </c>
      <c r="B2645">
        <f t="shared" si="778"/>
        <v>19246.18655108548</v>
      </c>
      <c r="C2645" t="str">
        <f t="shared" si="762"/>
        <v>1.37534347793326-2.37781212295018i</v>
      </c>
      <c r="D2645" t="str">
        <f t="shared" si="763"/>
        <v>3.47569287083691-0.918884757835037i</v>
      </c>
      <c r="E2645" t="str">
        <f t="shared" si="764"/>
        <v>173.976890004991+15.1717463467625i</v>
      </c>
      <c r="F2645" t="str">
        <f t="shared" si="765"/>
        <v>2.90951779568044-7.79412523763862i</v>
      </c>
      <c r="G2645" t="str">
        <f t="shared" si="766"/>
        <v>0.999865248670371-0.0116074618977536i</v>
      </c>
      <c r="H2645" t="str">
        <f t="shared" si="767"/>
        <v>184.650802283238-543.214949200275i</v>
      </c>
      <c r="I2645" t="str">
        <f t="shared" si="768"/>
        <v>-25.028104842385-20.444777561992i</v>
      </c>
      <c r="K2645" t="str">
        <f t="shared" si="769"/>
        <v>0.00280472233878421-0.00335795402212675i</v>
      </c>
      <c r="L2645" t="str">
        <f t="shared" si="770"/>
        <v>0.00025-0.0244368423031182i</v>
      </c>
      <c r="M2645" t="str">
        <f t="shared" si="771"/>
        <v>0.0025-0.00646857590376659i</v>
      </c>
      <c r="N2645">
        <f t="shared" si="772"/>
        <v>120.04539432391579</v>
      </c>
      <c r="O2645">
        <f t="shared" si="773"/>
        <v>8.7769148686775669</v>
      </c>
      <c r="P2645" s="3">
        <f t="shared" si="774"/>
        <v>8.7769148686775669</v>
      </c>
      <c r="Q2645" s="3">
        <f t="shared" si="775"/>
        <v>-59.954605676084206</v>
      </c>
      <c r="R2645">
        <f t="shared" si="776"/>
        <v>120.04539432391579</v>
      </c>
      <c r="S2645">
        <f t="shared" si="777"/>
        <v>19.246186551085479</v>
      </c>
      <c r="T2645">
        <f t="shared" si="760"/>
        <v>8.7769148686775669</v>
      </c>
    </row>
    <row r="2646" spans="1:20" x14ac:dyDescent="0.25">
      <c r="A2646">
        <f t="shared" si="761"/>
        <v>121386.8805119343</v>
      </c>
      <c r="B2646">
        <f t="shared" si="778"/>
        <v>19319.322059979604</v>
      </c>
      <c r="C2646" t="str">
        <f t="shared" si="762"/>
        <v>1.37332818289347-2.37132361411506i</v>
      </c>
      <c r="D2646" t="str">
        <f t="shared" si="763"/>
        <v>3.47567436458377-0.916103159509347i</v>
      </c>
      <c r="E2646" t="str">
        <f t="shared" si="764"/>
        <v>174.070257409379+15.2027528778871i</v>
      </c>
      <c r="F2646" t="str">
        <f t="shared" si="765"/>
        <v>2.90951481035558-7.76487586484662i</v>
      </c>
      <c r="G2646" t="str">
        <f t="shared" si="766"/>
        <v>0.999864222753772-0.0116515582978147i</v>
      </c>
      <c r="H2646" t="str">
        <f t="shared" si="767"/>
        <v>182.10594717047-540.836788858866i</v>
      </c>
      <c r="I2646" t="str">
        <f t="shared" si="768"/>
        <v>-24.8456400602789-20.2275642238781i</v>
      </c>
      <c r="K2646" t="str">
        <f t="shared" si="769"/>
        <v>0.0027958918557529-0.00334961614261617i</v>
      </c>
      <c r="L2646" t="str">
        <f t="shared" si="770"/>
        <v>0.00025-0.0243443338345469i</v>
      </c>
      <c r="M2646" t="str">
        <f t="shared" si="771"/>
        <v>0.0025-0.00644408836796829i</v>
      </c>
      <c r="N2646">
        <f t="shared" si="772"/>
        <v>120.07684524854508</v>
      </c>
      <c r="O2646">
        <f t="shared" si="773"/>
        <v>8.7559401737798552</v>
      </c>
      <c r="P2646" s="3">
        <f t="shared" si="774"/>
        <v>8.7559401737798552</v>
      </c>
      <c r="Q2646" s="3">
        <f t="shared" si="775"/>
        <v>-59.923154751454923</v>
      </c>
      <c r="R2646">
        <f t="shared" si="776"/>
        <v>120.07684524854508</v>
      </c>
      <c r="S2646">
        <f t="shared" si="777"/>
        <v>19.319322059979605</v>
      </c>
      <c r="T2646">
        <f t="shared" si="760"/>
        <v>8.7559401737798552</v>
      </c>
    </row>
    <row r="2647" spans="1:20" x14ac:dyDescent="0.25">
      <c r="A2647">
        <f t="shared" si="761"/>
        <v>121848.15065787965</v>
      </c>
      <c r="B2647">
        <f t="shared" si="778"/>
        <v>19392.735483807526</v>
      </c>
      <c r="C2647" t="str">
        <f t="shared" si="762"/>
        <v>1.3713224621637-2.36485975011567i</v>
      </c>
      <c r="D2647" t="str">
        <f t="shared" si="763"/>
        <v>3.47565571761516-0.913334732156886i</v>
      </c>
      <c r="E2647" t="str">
        <f t="shared" si="764"/>
        <v>174.164243244669+15.2335247641906i</v>
      </c>
      <c r="F2647" t="str">
        <f t="shared" si="765"/>
        <v>2.9095118023053-7.73573819187097i</v>
      </c>
      <c r="G2647" t="str">
        <f t="shared" si="766"/>
        <v>0.999863189027522-0.0116958221274137i</v>
      </c>
      <c r="H2647" t="str">
        <f t="shared" si="767"/>
        <v>179.597658296803-538.459178543774i</v>
      </c>
      <c r="I2647" t="str">
        <f t="shared" si="768"/>
        <v>-24.663832822147-20.0134206094464i</v>
      </c>
      <c r="K2647" t="str">
        <f t="shared" si="769"/>
        <v>0.00278710773662992-0.00334127931178735i</v>
      </c>
      <c r="L2647" t="str">
        <f t="shared" si="770"/>
        <v>0.00025-0.0242521755673908i</v>
      </c>
      <c r="M2647" t="str">
        <f t="shared" si="771"/>
        <v>0.0025-0.00641969353254464i</v>
      </c>
      <c r="N2647">
        <f t="shared" si="772"/>
        <v>120.1083630923039</v>
      </c>
      <c r="O2647">
        <f t="shared" si="773"/>
        <v>8.7350003434792498</v>
      </c>
      <c r="P2647" s="3">
        <f t="shared" si="774"/>
        <v>8.7350003434792498</v>
      </c>
      <c r="Q2647" s="3">
        <f t="shared" si="775"/>
        <v>-59.891636907696089</v>
      </c>
      <c r="R2647">
        <f t="shared" si="776"/>
        <v>120.1083630923039</v>
      </c>
      <c r="S2647">
        <f t="shared" si="777"/>
        <v>19.392735483807527</v>
      </c>
      <c r="T2647">
        <f t="shared" si="760"/>
        <v>8.7350003434792498</v>
      </c>
    </row>
    <row r="2648" spans="1:20" x14ac:dyDescent="0.25">
      <c r="A2648">
        <f t="shared" si="761"/>
        <v>122311.17363037959</v>
      </c>
      <c r="B2648">
        <f t="shared" si="778"/>
        <v>19466.427878645994</v>
      </c>
      <c r="C2648" t="str">
        <f t="shared" si="762"/>
        <v>1.36932627357063-2.35842052856186i</v>
      </c>
      <c r="D2648" t="str">
        <f t="shared" si="763"/>
        <v>3.47563692886273-0.910579435867459i</v>
      </c>
      <c r="E2648" t="str">
        <f t="shared" si="764"/>
        <v>174.258850330121+15.2640576386804i</v>
      </c>
      <c r="F2648" t="str">
        <f t="shared" si="765"/>
        <v>2.90950877135671-7.70671179955056i</v>
      </c>
      <c r="G2648" t="str">
        <f t="shared" si="766"/>
        <v>0.999862147432187-0.0117402540212181i</v>
      </c>
      <c r="H2648" t="str">
        <f t="shared" si="767"/>
        <v>177.125478679748-536.08253469767i</v>
      </c>
      <c r="I2648" t="str">
        <f t="shared" si="768"/>
        <v>-24.4827066193743-19.8023032435548i</v>
      </c>
      <c r="K2648" t="str">
        <f t="shared" si="769"/>
        <v>0.00277836985385777-0.00333294378552578i</v>
      </c>
      <c r="L2648" t="str">
        <f t="shared" si="770"/>
        <v>0.00025-0.0241603661759223i</v>
      </c>
      <c r="M2648" t="str">
        <f t="shared" si="771"/>
        <v>0.0025-0.00639539104656768i</v>
      </c>
      <c r="N2648">
        <f t="shared" si="772"/>
        <v>120.13994667499784</v>
      </c>
      <c r="O2648">
        <f t="shared" si="773"/>
        <v>8.714095676624213</v>
      </c>
      <c r="P2648" s="3">
        <f t="shared" si="774"/>
        <v>8.714095676624213</v>
      </c>
      <c r="Q2648" s="3">
        <f t="shared" si="775"/>
        <v>-59.860053325002148</v>
      </c>
      <c r="R2648">
        <f t="shared" si="776"/>
        <v>120.13994667499784</v>
      </c>
      <c r="S2648">
        <f t="shared" si="777"/>
        <v>19.466427878645995</v>
      </c>
      <c r="T2648">
        <f t="shared" si="760"/>
        <v>8.714095676624213</v>
      </c>
    </row>
    <row r="2649" spans="1:20" x14ac:dyDescent="0.25">
      <c r="A2649">
        <f t="shared" si="761"/>
        <v>122775.95609017505</v>
      </c>
      <c r="B2649">
        <f t="shared" si="778"/>
        <v>19540.400304584851</v>
      </c>
      <c r="C2649" t="str">
        <f t="shared" si="762"/>
        <v>1.36733957449492-2.35200594699069i</v>
      </c>
      <c r="D2649" t="str">
        <f t="shared" si="763"/>
        <v>3.47561799724994-0.907837230918772i</v>
      </c>
      <c r="E2649" t="str">
        <f t="shared" si="764"/>
        <v>174.354081482424+15.2943470888193i</v>
      </c>
      <c r="F2649" t="str">
        <f t="shared" si="765"/>
        <v>2.90950571733555-7.67779627032483i</v>
      </c>
      <c r="G2649" t="str">
        <f t="shared" si="766"/>
        <v>0.999861097907882-0.0117848546162892i</v>
      </c>
      <c r="H2649" t="str">
        <f t="shared" si="767"/>
        <v>174.688952601299-533.707259811097i</v>
      </c>
      <c r="I2649" t="str">
        <f t="shared" si="768"/>
        <v>-24.3022839023008-19.5941689952406i</v>
      </c>
      <c r="K2649" t="str">
        <f t="shared" si="769"/>
        <v>0.00276967807851123-0.00332460981771378i</v>
      </c>
      <c r="L2649" t="str">
        <f t="shared" si="770"/>
        <v>0.00025-0.0240689043394325i</v>
      </c>
      <c r="M2649" t="str">
        <f t="shared" si="771"/>
        <v>0.0025-0.006371180560438i</v>
      </c>
      <c r="N2649">
        <f t="shared" si="772"/>
        <v>120.1715947948943</v>
      </c>
      <c r="O2649">
        <f t="shared" si="773"/>
        <v>8.6932264717192798</v>
      </c>
      <c r="P2649" s="3">
        <f t="shared" si="774"/>
        <v>8.6932264717192798</v>
      </c>
      <c r="Q2649" s="3">
        <f t="shared" si="775"/>
        <v>-59.828405205105703</v>
      </c>
      <c r="R2649">
        <f t="shared" si="776"/>
        <v>120.1715947948943</v>
      </c>
      <c r="S2649">
        <f t="shared" si="777"/>
        <v>19.54040030458485</v>
      </c>
      <c r="T2649">
        <f t="shared" si="760"/>
        <v>8.6932264717192798</v>
      </c>
    </row>
    <row r="2650" spans="1:20" x14ac:dyDescent="0.25">
      <c r="A2650">
        <f t="shared" si="761"/>
        <v>123242.5047233177</v>
      </c>
      <c r="B2650">
        <f t="shared" si="778"/>
        <v>19614.653825742273</v>
      </c>
      <c r="C2650" t="str">
        <f t="shared" si="762"/>
        <v>1.36536232187488-2.34561600286533i</v>
      </c>
      <c r="D2650" t="str">
        <f t="shared" si="763"/>
        <v>3.47559892169209-0.905108077775859i</v>
      </c>
      <c r="E2650" t="str">
        <f t="shared" si="764"/>
        <v>174.449939515382+15.3243886561719i</v>
      </c>
      <c r="F2650" t="str">
        <f t="shared" si="765"/>
        <v>2.90950264006619-7.64899118822791i</v>
      </c>
      <c r="G2650" t="str">
        <f t="shared" si="766"/>
        <v>0.999860040394265-0.0118296245520909i</v>
      </c>
      <c r="H2650" t="str">
        <f t="shared" si="767"/>
        <v>172.287625847014-531.333742737491i</v>
      </c>
      <c r="I2650" t="str">
        <f t="shared" si="768"/>
        <v>-24.1225861083796-19.3889750904831i</v>
      </c>
      <c r="K2650" t="str">
        <f t="shared" si="769"/>
        <v>0.00276103228032249-0.00331627766022886i</v>
      </c>
      <c r="L2650" t="str">
        <f t="shared" si="770"/>
        <v>0.00025-0.0239777887422121i</v>
      </c>
      <c r="M2650" t="str">
        <f t="shared" si="771"/>
        <v>0.0025-0.00634706172587968i</v>
      </c>
      <c r="N2650">
        <f t="shared" si="772"/>
        <v>120.20330622868551</v>
      </c>
      <c r="O2650">
        <f t="shared" si="773"/>
        <v>8.6723930268996927</v>
      </c>
      <c r="P2650" s="3">
        <f t="shared" si="774"/>
        <v>8.6723930268996927</v>
      </c>
      <c r="Q2650" s="3">
        <f t="shared" si="775"/>
        <v>-59.796693771314494</v>
      </c>
      <c r="R2650">
        <f t="shared" si="776"/>
        <v>120.20330622868551</v>
      </c>
      <c r="S2650">
        <f t="shared" si="777"/>
        <v>19.614653825742273</v>
      </c>
      <c r="T2650">
        <f t="shared" si="760"/>
        <v>8.6723930268996927</v>
      </c>
    </row>
    <row r="2651" spans="1:20" x14ac:dyDescent="0.25">
      <c r="A2651">
        <f t="shared" si="761"/>
        <v>123710.82624126633</v>
      </c>
      <c r="B2651">
        <f t="shared" si="778"/>
        <v>19689.189510280095</v>
      </c>
      <c r="C2651" t="str">
        <f t="shared" si="762"/>
        <v>1.36339447220998-2.3392506935737i</v>
      </c>
      <c r="D2651" t="str">
        <f t="shared" si="763"/>
        <v>3.47557970109637-0.902391937090535i</v>
      </c>
      <c r="E2651" t="str">
        <f t="shared" si="764"/>
        <v>174.546427239591+15.3541778360488i</v>
      </c>
      <c r="F2651" t="str">
        <f t="shared" si="765"/>
        <v>2.90949953937175-7.62029613888287i</v>
      </c>
      <c r="G2651" t="str">
        <f t="shared" si="766"/>
        <v>0.999858974830538-0.011874564470499i</v>
      </c>
      <c r="H2651" t="str">
        <f t="shared" si="767"/>
        <v>169.921045931957-528.962359005742i</v>
      </c>
      <c r="I2651" t="str">
        <f t="shared" si="768"/>
        <v>-23.9436336899214-19.1866791240085i</v>
      </c>
      <c r="K2651" t="str">
        <f t="shared" si="769"/>
        <v>0.00275243232770589-0.00330794756294216i</v>
      </c>
      <c r="L2651" t="str">
        <f t="shared" si="770"/>
        <v>0.00025-0.0238870180735327i</v>
      </c>
      <c r="M2651" t="str">
        <f t="shared" si="771"/>
        <v>0.0025-0.00632303419593511i</v>
      </c>
      <c r="N2651">
        <f t="shared" si="772"/>
        <v>120.23507973145364</v>
      </c>
      <c r="O2651">
        <f t="shared" si="773"/>
        <v>8.651595639904917</v>
      </c>
      <c r="P2651" s="3">
        <f t="shared" si="774"/>
        <v>8.651595639904917</v>
      </c>
      <c r="Q2651" s="3">
        <f t="shared" si="775"/>
        <v>-59.764920268546362</v>
      </c>
      <c r="R2651">
        <f t="shared" si="776"/>
        <v>120.23507973145364</v>
      </c>
      <c r="S2651">
        <f t="shared" si="777"/>
        <v>19.689189510280094</v>
      </c>
      <c r="T2651">
        <f t="shared" si="760"/>
        <v>8.651595639904917</v>
      </c>
    </row>
    <row r="2652" spans="1:20" x14ac:dyDescent="0.25">
      <c r="A2652">
        <f t="shared" si="761"/>
        <v>124180.92738098314</v>
      </c>
      <c r="B2652">
        <f t="shared" si="778"/>
        <v>19764.008430419159</v>
      </c>
      <c r="C2652" t="str">
        <f t="shared" si="762"/>
        <v>1.36143598156408-2.33291001642729i</v>
      </c>
      <c r="D2652" t="str">
        <f t="shared" si="763"/>
        <v>3.47556033436157-0.899688769700766i</v>
      </c>
      <c r="E2652" t="str">
        <f t="shared" si="764"/>
        <v>174.643547462113+15.383710077147i</v>
      </c>
      <c r="F2652" t="str">
        <f t="shared" si="765"/>
        <v>2.90949641507393-7.59171070949533i</v>
      </c>
      <c r="G2652" t="str">
        <f t="shared" si="766"/>
        <v>0.999857901155436-0.0119196750158098i</v>
      </c>
      <c r="H2652" t="str">
        <f t="shared" si="767"/>
        <v>167.588762314001-526.593471130047i</v>
      </c>
      <c r="I2652" t="str">
        <f t="shared" si="768"/>
        <v>-23.7654461414099-18.9872390701764i</v>
      </c>
      <c r="K2652" t="str">
        <f t="shared" si="769"/>
        <v>0.00274387808778263-0.00329961977371748i</v>
      </c>
      <c r="L2652" t="str">
        <f t="shared" si="770"/>
        <v>0.00025-0.0237965910276277i</v>
      </c>
      <c r="M2652" t="str">
        <f t="shared" si="771"/>
        <v>0.0025-0.00629909762496026i</v>
      </c>
      <c r="N2652">
        <f t="shared" si="772"/>
        <v>120.26691403663173</v>
      </c>
      <c r="O2652">
        <f t="shared" si="773"/>
        <v>8.6308346080520053</v>
      </c>
      <c r="P2652" s="3">
        <f t="shared" si="774"/>
        <v>8.6308346080520053</v>
      </c>
      <c r="Q2652" s="3">
        <f t="shared" si="775"/>
        <v>-59.733085963368261</v>
      </c>
      <c r="R2652">
        <f t="shared" si="776"/>
        <v>120.26691403663173</v>
      </c>
      <c r="S2652">
        <f t="shared" si="777"/>
        <v>19.76400843041916</v>
      </c>
      <c r="T2652">
        <f t="shared" si="760"/>
        <v>8.6308346080520053</v>
      </c>
    </row>
    <row r="2653" spans="1:20" x14ac:dyDescent="0.25">
      <c r="A2653">
        <f t="shared" si="761"/>
        <v>124652.81490503086</v>
      </c>
      <c r="B2653">
        <f t="shared" si="778"/>
        <v>19839.11166245475</v>
      </c>
      <c r="C2653" t="str">
        <f t="shared" si="762"/>
        <v>1.35948680556908-2.32659396866004i</v>
      </c>
      <c r="D2653" t="str">
        <f t="shared" si="763"/>
        <v>3.47554082037823-0.896998536630142i</v>
      </c>
      <c r="E2653" t="str">
        <f t="shared" si="764"/>
        <v>174.741302986145+15.4129807811956i</v>
      </c>
      <c r="F2653" t="str">
        <f t="shared" si="765"/>
        <v>2.90949326699312-7.56323448884793i</v>
      </c>
      <c r="G2653" t="str">
        <f t="shared" si="766"/>
        <v>0.999856819307232-0.0119649568347492i</v>
      </c>
      <c r="H2653" t="str">
        <f t="shared" si="767"/>
        <v>165.290326594869-524.227428916745i</v>
      </c>
      <c r="I2653" t="str">
        <f t="shared" si="768"/>
        <v>-23.5880420263804-18.7906132929845i</v>
      </c>
      <c r="K2653" t="str">
        <f t="shared" si="769"/>
        <v>0.00273536942640547-0.00329129453841024i</v>
      </c>
      <c r="L2653" t="str">
        <f t="shared" si="770"/>
        <v>0.00025-0.0237065063036737i</v>
      </c>
      <c r="M2653" t="str">
        <f t="shared" si="771"/>
        <v>0.0025-0.00627525166861953i</v>
      </c>
      <c r="N2653">
        <f t="shared" si="772"/>
        <v>120.29880785597413</v>
      </c>
      <c r="O2653">
        <f t="shared" si="773"/>
        <v>8.6101102282096651</v>
      </c>
      <c r="P2653" s="3">
        <f t="shared" si="774"/>
        <v>8.6101102282096651</v>
      </c>
      <c r="Q2653" s="3">
        <f t="shared" si="775"/>
        <v>-59.701192144025867</v>
      </c>
      <c r="R2653">
        <f t="shared" si="776"/>
        <v>120.29880785597413</v>
      </c>
      <c r="S2653">
        <f t="shared" si="777"/>
        <v>19.839111662454751</v>
      </c>
      <c r="T2653">
        <f t="shared" si="760"/>
        <v>8.6101102282096651</v>
      </c>
    </row>
    <row r="2654" spans="1:20" x14ac:dyDescent="0.25">
      <c r="A2654">
        <f t="shared" si="761"/>
        <v>125126.49560166999</v>
      </c>
      <c r="B2654">
        <f t="shared" si="778"/>
        <v>19914.50028677208</v>
      </c>
      <c r="C2654" t="str">
        <f t="shared" si="762"/>
        <v>1.35754689942803-2.3203025474273i</v>
      </c>
      <c r="D2654" t="str">
        <f t="shared" si="763"/>
        <v>3.47552115802848-0.894321199087283i</v>
      </c>
      <c r="E2654" t="str">
        <f t="shared" si="764"/>
        <v>174.839696610682+15.4419853025951i</v>
      </c>
      <c r="F2654" t="str">
        <f t="shared" si="765"/>
        <v>2.90949009494832-7.53486706729421i</v>
      </c>
      <c r="G2654" t="str">
        <f t="shared" si="766"/>
        <v>0.999855729223727-0.0120104105764816i</v>
      </c>
      <c r="H2654" t="str">
        <f t="shared" si="767"/>
        <v>163.025292709395-521.864569767987i</v>
      </c>
      <c r="I2654" t="str">
        <f t="shared" si="768"/>
        <v>-23.4114390038493-18.5967605552302i</v>
      </c>
      <c r="K2654" t="str">
        <f t="shared" si="769"/>
        <v>0.00272690620818293-0.00328297210086699i</v>
      </c>
      <c r="L2654" t="str">
        <f t="shared" si="770"/>
        <v>0.00025-0.0236167626057718i</v>
      </c>
      <c r="M2654" t="str">
        <f t="shared" si="771"/>
        <v>0.0025-0.00625149598388076i</v>
      </c>
      <c r="N2654">
        <f t="shared" si="772"/>
        <v>120.33075987951872</v>
      </c>
      <c r="O2654">
        <f t="shared" si="773"/>
        <v>8.5894227967715082</v>
      </c>
      <c r="P2654" s="3">
        <f t="shared" si="774"/>
        <v>8.5894227967715082</v>
      </c>
      <c r="Q2654" s="3">
        <f t="shared" si="775"/>
        <v>-59.669240120481284</v>
      </c>
      <c r="R2654">
        <f t="shared" si="776"/>
        <v>120.33075987951872</v>
      </c>
      <c r="S2654">
        <f t="shared" si="777"/>
        <v>19.914500286772078</v>
      </c>
      <c r="T2654">
        <f t="shared" si="760"/>
        <v>8.5894227967715082</v>
      </c>
    </row>
    <row r="2655" spans="1:20" x14ac:dyDescent="0.25">
      <c r="A2655">
        <f t="shared" si="761"/>
        <v>125601.97628495634</v>
      </c>
      <c r="B2655">
        <f t="shared" si="778"/>
        <v>19990.175387861815</v>
      </c>
      <c r="C2655" t="str">
        <f t="shared" si="762"/>
        <v>1.35561621791847-2.31403574980477i</v>
      </c>
      <c r="D2655" t="str">
        <f t="shared" si="763"/>
        <v>3.47550134618598-0.891656718465267i</v>
      </c>
      <c r="E2655" t="str">
        <f t="shared" si="764"/>
        <v>174.93873113017+15.4707189480557i</v>
      </c>
      <c r="F2655" t="str">
        <f t="shared" si="765"/>
        <v>2.90948689875719-7.50660803675272i</v>
      </c>
      <c r="G2655" t="str">
        <f t="shared" si="766"/>
        <v>0.999854630842252-0.0120560368926194i</v>
      </c>
      <c r="H2655" t="str">
        <f t="shared" si="767"/>
        <v>160.7932171034-519.505218981939i</v>
      </c>
      <c r="I2655" t="str">
        <f t="shared" si="768"/>
        <v>-23.2356538542849-18.4056400268633i</v>
      </c>
      <c r="K2655" t="str">
        <f t="shared" si="769"/>
        <v>0.00271848829650376-0.00327465270292511i</v>
      </c>
      <c r="L2655" t="str">
        <f t="shared" si="770"/>
        <v>0.00025-0.0235273586429286i</v>
      </c>
      <c r="M2655" t="str">
        <f t="shared" si="771"/>
        <v>0.0025-0.00622783022901053i</v>
      </c>
      <c r="N2655">
        <f t="shared" si="772"/>
        <v>120.36276877555639</v>
      </c>
      <c r="O2655">
        <f t="shared" si="773"/>
        <v>8.5687726096294821</v>
      </c>
      <c r="P2655" s="3">
        <f t="shared" si="774"/>
        <v>8.5687726096294821</v>
      </c>
      <c r="Q2655" s="3">
        <f t="shared" si="775"/>
        <v>-59.63723122444361</v>
      </c>
      <c r="R2655">
        <f t="shared" si="776"/>
        <v>120.36276877555639</v>
      </c>
      <c r="S2655">
        <f t="shared" si="777"/>
        <v>19.990175387861814</v>
      </c>
      <c r="T2655">
        <f t="shared" si="760"/>
        <v>8.5687726096294821</v>
      </c>
    </row>
    <row r="2656" spans="1:20" x14ac:dyDescent="0.25">
      <c r="A2656">
        <f t="shared" si="761"/>
        <v>126079.26379483918</v>
      </c>
      <c r="B2656">
        <f t="shared" si="778"/>
        <v>20066.13805433569</v>
      </c>
      <c r="C2656" t="str">
        <f t="shared" si="762"/>
        <v>1.35369471539564-2.30779357278735i</v>
      </c>
      <c r="D2656" t="str">
        <f t="shared" si="763"/>
        <v>3.47548138371583-0.889005056341061i</v>
      </c>
      <c r="E2656" t="str">
        <f t="shared" si="764"/>
        <v>175.038409334158+15.4991769762443i</v>
      </c>
      <c r="F2656" t="str">
        <f t="shared" si="765"/>
        <v>2.90948367823595-7.47845699070114i</v>
      </c>
      <c r="G2656" t="str">
        <f t="shared" si="766"/>
        <v>0.999853524099657-0.0121018364372314i</v>
      </c>
      <c r="H2656" t="str">
        <f t="shared" si="767"/>
        <v>158.593658900615-517.149690049417i</v>
      </c>
      <c r="I2656" t="str">
        <f t="shared" si="768"/>
        <v>-23.0607025051163-18.2172112925653i</v>
      </c>
      <c r="K2656" t="str">
        <f t="shared" si="769"/>
        <v>0.00271011555356092-0.00326633658441261i</v>
      </c>
      <c r="L2656" t="str">
        <f t="shared" si="770"/>
        <v>0.00025-0.0234382931290383i</v>
      </c>
      <c r="M2656" t="str">
        <f t="shared" si="771"/>
        <v>0.0025-0.00620425406356897i</v>
      </c>
      <c r="N2656">
        <f t="shared" si="772"/>
        <v>120.3948331906016</v>
      </c>
      <c r="O2656">
        <f t="shared" si="773"/>
        <v>8.5481599621466557</v>
      </c>
      <c r="P2656" s="3">
        <f t="shared" si="774"/>
        <v>8.5481599621466557</v>
      </c>
      <c r="Q2656" s="3">
        <f t="shared" si="775"/>
        <v>-59.605166809398398</v>
      </c>
      <c r="R2656">
        <f t="shared" si="776"/>
        <v>120.3948331906016</v>
      </c>
      <c r="S2656">
        <f t="shared" si="777"/>
        <v>20.066138054335688</v>
      </c>
      <c r="T2656">
        <f t="shared" si="760"/>
        <v>8.5481599621466557</v>
      </c>
    </row>
    <row r="2657" spans="1:20" x14ac:dyDescent="0.25">
      <c r="A2657">
        <f t="shared" si="761"/>
        <v>126558.36499725957</v>
      </c>
      <c r="B2657">
        <f t="shared" si="778"/>
        <v>20142.389378942167</v>
      </c>
      <c r="C2657" t="str">
        <f t="shared" si="762"/>
        <v>1.35178234579557-2.30157601328836i</v>
      </c>
      <c r="D2657" t="str">
        <f t="shared" si="763"/>
        <v>3.47546126947459-0.88636617447497i</v>
      </c>
      <c r="E2657" t="str">
        <f t="shared" si="764"/>
        <v>175.138734006937+15.5273545974189i</v>
      </c>
      <c r="F2657" t="str">
        <f t="shared" si="765"/>
        <v>2.90948043319943-7.4504135241705i</v>
      </c>
      <c r="G2657" t="str">
        <f t="shared" si="766"/>
        <v>0.999852408932316-0.0121478098668523i</v>
      </c>
      <c r="H2657" t="str">
        <f t="shared" si="767"/>
        <v>156.426180059065-514.798284946735i</v>
      </c>
      <c r="I2657" t="str">
        <f t="shared" si="768"/>
        <v>-22.8866000557709-18.031434358592i</v>
      </c>
      <c r="K2657" t="str">
        <f t="shared" si="769"/>
        <v>0.00270178784037561-0.00325802398314851i</v>
      </c>
      <c r="L2657" t="str">
        <f t="shared" si="770"/>
        <v>0.00025-0.0233495647828634i</v>
      </c>
      <c r="M2657" t="str">
        <f t="shared" si="771"/>
        <v>0.0025-0.006180767148405i</v>
      </c>
      <c r="N2657">
        <f t="shared" si="772"/>
        <v>120.42695174935949</v>
      </c>
      <c r="O2657">
        <f t="shared" si="773"/>
        <v>8.5275851491307293</v>
      </c>
      <c r="P2657" s="3">
        <f t="shared" si="774"/>
        <v>8.5275851491307293</v>
      </c>
      <c r="Q2657" s="3">
        <f t="shared" si="775"/>
        <v>-59.573048250640518</v>
      </c>
      <c r="R2657">
        <f t="shared" si="776"/>
        <v>120.42695174935949</v>
      </c>
      <c r="S2657">
        <f t="shared" si="777"/>
        <v>20.142389378942166</v>
      </c>
      <c r="T2657">
        <f t="shared" si="760"/>
        <v>8.5275851491307293</v>
      </c>
    </row>
    <row r="2658" spans="1:20" x14ac:dyDescent="0.25">
      <c r="A2658">
        <f t="shared" si="761"/>
        <v>127039.28678424917</v>
      </c>
      <c r="B2658">
        <f t="shared" si="778"/>
        <v>20218.930458582148</v>
      </c>
      <c r="C2658" t="str">
        <f t="shared" si="762"/>
        <v>1.34987906263828-2.29538306813866i</v>
      </c>
      <c r="D2658" t="str">
        <f t="shared" si="763"/>
        <v>3.47544100231017-0.88374003481008i</v>
      </c>
      <c r="E2658" t="str">
        <f t="shared" si="764"/>
        <v>175.239707927186+15.5552469730665i</v>
      </c>
      <c r="F2658" t="str">
        <f t="shared" si="765"/>
        <v>2.90947716346114-7.42247723373943i</v>
      </c>
      <c r="G2658" t="str">
        <f t="shared" si="766"/>
        <v>0.999851285276115-0.0121939578404921i</v>
      </c>
      <c r="H2658" t="str">
        <f t="shared" si="767"/>
        <v>154.290345517278-512.451294424581i</v>
      </c>
      <c r="I2658" t="str">
        <f t="shared" si="768"/>
        <v>-22.7133608022351-17.8482696589077i</v>
      </c>
      <c r="K2658" t="str">
        <f t="shared" si="769"/>
        <v>0.00269350501682111-0.00324971513494319i</v>
      </c>
      <c r="L2658" t="str">
        <f t="shared" si="770"/>
        <v>0.00025-0.0232611723280169i</v>
      </c>
      <c r="M2658" t="str">
        <f t="shared" si="771"/>
        <v>0.0025-0.00615736914565155i</v>
      </c>
      <c r="N2658">
        <f t="shared" si="772"/>
        <v>120.45912305469864</v>
      </c>
      <c r="O2658">
        <f t="shared" si="773"/>
        <v>8.5070484648073013</v>
      </c>
      <c r="P2658" s="3">
        <f t="shared" si="774"/>
        <v>8.5070484648073013</v>
      </c>
      <c r="Q2658" s="3">
        <f t="shared" si="775"/>
        <v>-59.54087694530137</v>
      </c>
      <c r="R2658">
        <f t="shared" si="776"/>
        <v>120.45912305469864</v>
      </c>
      <c r="S2658">
        <f t="shared" si="777"/>
        <v>20.218930458582147</v>
      </c>
      <c r="T2658">
        <f t="shared" si="760"/>
        <v>8.5070484648073013</v>
      </c>
    </row>
    <row r="2659" spans="1:20" x14ac:dyDescent="0.25">
      <c r="A2659">
        <f t="shared" si="761"/>
        <v>127522.03607402931</v>
      </c>
      <c r="B2659">
        <f t="shared" si="778"/>
        <v>20295.76239432476</v>
      </c>
      <c r="C2659" t="str">
        <f t="shared" si="762"/>
        <v>1.34798481903067-2.28921473408553i</v>
      </c>
      <c r="D2659" t="str">
        <f t="shared" si="763"/>
        <v>3.47542058106172-0.881126599471657i</v>
      </c>
      <c r="E2659" t="str">
        <f t="shared" si="764"/>
        <v>175.341333867592+15.5828492155481i</v>
      </c>
      <c r="F2659" t="str">
        <f t="shared" si="765"/>
        <v>2.90947386883303-7.39464771752806i</v>
      </c>
      <c r="G2659" t="str">
        <f t="shared" si="766"/>
        <v>0.999850153066457-0.0122402810196446i</v>
      </c>
      <c r="H2659" t="str">
        <f t="shared" si="767"/>
        <v>152.185723330766-510.108998292888i</v>
      </c>
      <c r="I2659" t="str">
        <f t="shared" si="768"/>
        <v>-22.5409982611387-17.6676780606466i</v>
      </c>
      <c r="K2659" t="str">
        <f t="shared" si="769"/>
        <v>0.00268526694164631-0.00324141027359911i</v>
      </c>
      <c r="L2659" t="str">
        <f t="shared" si="770"/>
        <v>0.00025-0.0231731144929438i</v>
      </c>
      <c r="M2659" t="str">
        <f t="shared" si="771"/>
        <v>0.0025-0.00613405971872041i</v>
      </c>
      <c r="N2659">
        <f t="shared" si="772"/>
        <v>120.49134568762348</v>
      </c>
      <c r="O2659">
        <f t="shared" si="773"/>
        <v>8.4865502027918041</v>
      </c>
      <c r="P2659" s="3">
        <f t="shared" si="774"/>
        <v>8.4865502027918041</v>
      </c>
      <c r="Q2659" s="3">
        <f t="shared" si="775"/>
        <v>-59.508654312376521</v>
      </c>
      <c r="R2659">
        <f t="shared" si="776"/>
        <v>120.49134568762348</v>
      </c>
      <c r="S2659">
        <f t="shared" si="777"/>
        <v>20.295762394324761</v>
      </c>
      <c r="T2659">
        <f t="shared" si="760"/>
        <v>8.4865502027918041</v>
      </c>
    </row>
    <row r="2660" spans="1:20" x14ac:dyDescent="0.25">
      <c r="A2660">
        <f t="shared" si="761"/>
        <v>128006.61981111062</v>
      </c>
      <c r="B2660">
        <f t="shared" si="778"/>
        <v>20372.886291423194</v>
      </c>
      <c r="C2660" t="str">
        <f t="shared" si="762"/>
        <v>1.34609956766956-2.28307100779203i</v>
      </c>
      <c r="D2660" t="str">
        <f t="shared" si="763"/>
        <v>3.4754000045596-0.878525830766631i</v>
      </c>
      <c r="E2660" t="str">
        <f t="shared" si="764"/>
        <v>175.443614594481+15.6101563877298i</v>
      </c>
      <c r="F2660" t="str">
        <f t="shared" si="765"/>
        <v>2.9094705491257-7.36692457519247i</v>
      </c>
      <c r="G2660" t="str">
        <f t="shared" si="766"/>
        <v>0.999849012238249-0.0122867800682972i</v>
      </c>
      <c r="H2660" t="str">
        <f t="shared" si="767"/>
        <v>150.111884799119-507.771665701463i</v>
      </c>
      <c r="I2660" t="str">
        <f t="shared" si="768"/>
        <v>-22.369525193356-17.4896208689335i</v>
      </c>
      <c r="K2660" t="str">
        <f t="shared" si="769"/>
        <v>0.00267707347249936-0.00323310963091183i</v>
      </c>
      <c r="L2660" t="str">
        <f t="shared" si="770"/>
        <v>0.00025-0.0230853900109023i</v>
      </c>
      <c r="M2660" t="str">
        <f t="shared" si="771"/>
        <v>0.0025-0.00611083853229767i</v>
      </c>
      <c r="N2660">
        <f t="shared" si="772"/>
        <v>120.52361820724697</v>
      </c>
      <c r="O2660">
        <f t="shared" si="773"/>
        <v>8.4660906560629225</v>
      </c>
      <c r="P2660" s="3">
        <f t="shared" si="774"/>
        <v>8.4660906560629225</v>
      </c>
      <c r="Q2660" s="3">
        <f t="shared" si="775"/>
        <v>-59.476381792753031</v>
      </c>
      <c r="R2660">
        <f t="shared" si="776"/>
        <v>120.52361820724697</v>
      </c>
      <c r="S2660">
        <f t="shared" si="777"/>
        <v>20.372886291423193</v>
      </c>
      <c r="T2660">
        <f t="shared" si="760"/>
        <v>8.4660906560629225</v>
      </c>
    </row>
    <row r="2661" spans="1:20" x14ac:dyDescent="0.25">
      <c r="A2661">
        <f t="shared" si="761"/>
        <v>128493.04496639284</v>
      </c>
      <c r="B2661">
        <f t="shared" si="778"/>
        <v>20450.303259330602</v>
      </c>
      <c r="C2661" t="str">
        <f t="shared" si="762"/>
        <v>1.34422326084461-2.27695188583623i</v>
      </c>
      <c r="D2661" t="str">
        <f t="shared" si="763"/>
        <v>3.47537927162542-0.875937691183041i</v>
      </c>
      <c r="E2661" t="str">
        <f t="shared" si="764"/>
        <v>175.546552867434+15.6371635026259i</v>
      </c>
      <c r="F2661" t="str">
        <f t="shared" si="765"/>
        <v>2.90946720414836-7.33930740791904i</v>
      </c>
      <c r="G2661" t="str">
        <f t="shared" si="766"/>
        <v>0.999847862725907-0.01233345565294i</v>
      </c>
      <c r="H2661" t="str">
        <f t="shared" si="767"/>
        <v>148.06840458409-505.439555416345i</v>
      </c>
      <c r="I2661" t="str">
        <f t="shared" si="768"/>
        <v>-22.1989536271253-17.3140598310907i</v>
      </c>
      <c r="K2661" t="str">
        <f t="shared" si="769"/>
        <v>0.00266892446595085-0.00322481343667122i</v>
      </c>
      <c r="L2661" t="str">
        <f t="shared" si="770"/>
        <v>0.00025-0.0229979976199465i</v>
      </c>
      <c r="M2661" t="str">
        <f t="shared" si="771"/>
        <v>0.0025-0.00608770525233877i</v>
      </c>
      <c r="N2661">
        <f t="shared" si="772"/>
        <v>120.55593915076503</v>
      </c>
      <c r="O2661">
        <f t="shared" si="773"/>
        <v>8.4456701169352968</v>
      </c>
      <c r="P2661" s="3">
        <f t="shared" si="774"/>
        <v>8.4456701169352968</v>
      </c>
      <c r="Q2661" s="3">
        <f t="shared" si="775"/>
        <v>-59.444060849234972</v>
      </c>
      <c r="R2661">
        <f t="shared" si="776"/>
        <v>120.55593915076503</v>
      </c>
      <c r="S2661">
        <f t="shared" si="777"/>
        <v>20.450303259330603</v>
      </c>
      <c r="T2661">
        <f t="shared" si="760"/>
        <v>8.4456701169352968</v>
      </c>
    </row>
    <row r="2662" spans="1:20" x14ac:dyDescent="0.25">
      <c r="A2662">
        <f t="shared" si="761"/>
        <v>128981.31853726515</v>
      </c>
      <c r="B2662">
        <f t="shared" si="778"/>
        <v>20528.01441171606</v>
      </c>
      <c r="C2662" t="str">
        <f t="shared" si="762"/>
        <v>1.34235585044113-2.27085736471025i</v>
      </c>
      <c r="D2662" t="str">
        <f t="shared" si="763"/>
        <v>3.47535838107174-0.873362143389452i</v>
      </c>
      <c r="E2662" t="str">
        <f t="shared" si="764"/>
        <v>175.650151438897+15.6638655230342i</v>
      </c>
      <c r="F2662" t="str">
        <f t="shared" si="765"/>
        <v>2.90946383370865-7.31179581841839i</v>
      </c>
      <c r="G2662" t="str">
        <f t="shared" si="766"/>
        <v>0.999846704463345-0.0123803084425749i</v>
      </c>
      <c r="H2662" t="str">
        <f t="shared" si="767"/>
        <v>146.054860819053-503.112916091746i</v>
      </c>
      <c r="I2662" t="str">
        <f t="shared" si="768"/>
        <v>-22.0292948806813-17.140957140262i</v>
      </c>
      <c r="K2662" t="str">
        <f t="shared" si="769"/>
        <v>0.0026608197775171-0.00321652191866284i</v>
      </c>
      <c r="L2662" t="str">
        <f t="shared" si="770"/>
        <v>0.00025-0.0229109360629075i</v>
      </c>
      <c r="M2662" t="str">
        <f t="shared" si="771"/>
        <v>0.0025-0.00606465954606374i</v>
      </c>
      <c r="N2662">
        <f t="shared" si="772"/>
        <v>120.58830703343385</v>
      </c>
      <c r="O2662">
        <f t="shared" si="773"/>
        <v>8.42528887703142</v>
      </c>
      <c r="P2662" s="3">
        <f t="shared" si="774"/>
        <v>8.42528887703142</v>
      </c>
      <c r="Q2662" s="3">
        <f t="shared" si="775"/>
        <v>-59.41169296656615</v>
      </c>
      <c r="R2662">
        <f t="shared" si="776"/>
        <v>120.58830703343385</v>
      </c>
      <c r="S2662">
        <f t="shared" si="777"/>
        <v>20.528014411716061</v>
      </c>
      <c r="T2662">
        <f t="shared" si="760"/>
        <v>8.42528887703142</v>
      </c>
    </row>
    <row r="2663" spans="1:20" x14ac:dyDescent="0.25">
      <c r="A2663">
        <f t="shared" si="761"/>
        <v>129471.44754770676</v>
      </c>
      <c r="B2663">
        <f t="shared" si="778"/>
        <v>20606.020866480583</v>
      </c>
      <c r="C2663" t="str">
        <f t="shared" si="762"/>
        <v>1.34049728794288-2.26478744081974i</v>
      </c>
      <c r="D2663" t="str">
        <f t="shared" si="763"/>
        <v>3.47533733170221-0.870799150234424i</v>
      </c>
      <c r="E2663" t="str">
        <f t="shared" si="764"/>
        <v>175.754413053788+15.6902573611737i</v>
      </c>
      <c r="F2663" t="str">
        <f t="shared" si="765"/>
        <v>2.90946043761283-7.28438941091983i</v>
      </c>
      <c r="G2663" t="str">
        <f t="shared" si="766"/>
        <v>0.999845537383977-0.012427339108725i</v>
      </c>
      <c r="H2663" t="str">
        <f t="shared" si="767"/>
        <v>144.070835210178-500.791986537558i</v>
      </c>
      <c r="I2663" t="str">
        <f t="shared" si="768"/>
        <v>-21.8605595844067-16.9702754384847i</v>
      </c>
      <c r="K2663" t="str">
        <f t="shared" si="769"/>
        <v>0.00265275926168313-0.00320823530266973i</v>
      </c>
      <c r="L2663" t="str">
        <f t="shared" si="770"/>
        <v>0.00025-0.0228242040873754i</v>
      </c>
      <c r="M2663" t="str">
        <f t="shared" si="771"/>
        <v>0.0025-0.00604170108195234i</v>
      </c>
      <c r="N2663">
        <f t="shared" si="772"/>
        <v>120.62072034854495</v>
      </c>
      <c r="O2663">
        <f t="shared" si="773"/>
        <v>8.4049472272546186</v>
      </c>
      <c r="P2663" s="3">
        <f t="shared" si="774"/>
        <v>8.4049472272546186</v>
      </c>
      <c r="Q2663" s="3">
        <f t="shared" si="775"/>
        <v>-59.379279651455057</v>
      </c>
      <c r="R2663">
        <f t="shared" si="776"/>
        <v>120.62072034854495</v>
      </c>
      <c r="S2663">
        <f t="shared" si="777"/>
        <v>20.606020866480584</v>
      </c>
      <c r="T2663">
        <f t="shared" si="760"/>
        <v>8.4049472272546186</v>
      </c>
    </row>
    <row r="2664" spans="1:20" x14ac:dyDescent="0.25">
      <c r="A2664">
        <f t="shared" si="761"/>
        <v>129963.43904838806</v>
      </c>
      <c r="B2664">
        <f t="shared" si="778"/>
        <v>20684.32374577321</v>
      </c>
      <c r="C2664" t="str">
        <f t="shared" si="762"/>
        <v>1.33864752443479-2.25874211048304i</v>
      </c>
      <c r="D2664" t="str">
        <f t="shared" si="763"/>
        <v>3.47531612231143-0.868248674745978i</v>
      </c>
      <c r="E2664" t="str">
        <f t="shared" si="764"/>
        <v>175.85934044909+15.7163338783214i</v>
      </c>
      <c r="F2664" t="str">
        <f t="shared" si="765"/>
        <v>2.90945701566567-7.2570877911658i</v>
      </c>
      <c r="G2664" t="str">
        <f t="shared" si="766"/>
        <v>0.999844361420709-0.012474548325444i</v>
      </c>
      <c r="H2664" t="str">
        <f t="shared" si="767"/>
        <v>142.115913129634-498.47699598226i</v>
      </c>
      <c r="I2664" t="str">
        <f t="shared" si="768"/>
        <v>-21.6927577024982-16.8019778192307i</v>
      </c>
      <c r="K2664" t="str">
        <f t="shared" si="769"/>
        <v>0.00264474277192542-0.00319995381247426i</v>
      </c>
      <c r="L2664" t="str">
        <f t="shared" si="770"/>
        <v>0.00025-0.0227378004456819i</v>
      </c>
      <c r="M2664" t="str">
        <f t="shared" si="771"/>
        <v>0.0025-0.00601882952973933i</v>
      </c>
      <c r="N2664">
        <f t="shared" si="772"/>
        <v>120.65317756740473</v>
      </c>
      <c r="O2664">
        <f t="shared" si="773"/>
        <v>8.3846454577609002</v>
      </c>
      <c r="P2664" s="3">
        <f t="shared" si="774"/>
        <v>8.3846454577609002</v>
      </c>
      <c r="Q2664" s="3">
        <f t="shared" si="775"/>
        <v>-59.346822432595275</v>
      </c>
      <c r="R2664">
        <f t="shared" si="776"/>
        <v>120.65317756740473</v>
      </c>
      <c r="S2664">
        <f t="shared" si="777"/>
        <v>20.684323745773209</v>
      </c>
      <c r="T2664">
        <f t="shared" si="760"/>
        <v>8.3846454577609002</v>
      </c>
    </row>
    <row r="2665" spans="1:20" x14ac:dyDescent="0.25">
      <c r="A2665">
        <f t="shared" si="761"/>
        <v>130457.30011677193</v>
      </c>
      <c r="B2665">
        <f t="shared" si="778"/>
        <v>20762.924176007149</v>
      </c>
      <c r="C2665" t="str">
        <f t="shared" si="762"/>
        <v>1.33680651060558-2.25272136993062i</v>
      </c>
      <c r="D2665" t="str">
        <f t="shared" si="763"/>
        <v>3.47529475168484-0.865710680131019i</v>
      </c>
      <c r="E2665" t="str">
        <f t="shared" si="764"/>
        <v>175.964936353448+15.7420898844511i</v>
      </c>
      <c r="F2665" t="str">
        <f t="shared" si="765"/>
        <v>2.90945356767043-7.22989056640592i</v>
      </c>
      <c r="G2665" t="str">
        <f t="shared" si="766"/>
        <v>0.999843176505937-0.0125219367693256i</v>
      </c>
      <c r="H2665" t="str">
        <f t="shared" si="767"/>
        <v>140.189683701248-496.168164331315i</v>
      </c>
      <c r="I2665" t="str">
        <f t="shared" si="768"/>
        <v>-21.5258985541522-16.6360278294522i</v>
      </c>
      <c r="K2665" t="str">
        <f t="shared" si="769"/>
        <v>0.00263677016073463-0.00319167766986036i</v>
      </c>
      <c r="L2665" t="str">
        <f t="shared" si="770"/>
        <v>0.00025-0.0226517238948813i</v>
      </c>
      <c r="M2665" t="str">
        <f t="shared" si="771"/>
        <v>0.0025-0.00599604456040977i</v>
      </c>
      <c r="N2665">
        <f t="shared" si="772"/>
        <v>120.68567713931219</v>
      </c>
      <c r="O2665">
        <f t="shared" si="773"/>
        <v>8.364383857931303</v>
      </c>
      <c r="P2665" s="3">
        <f t="shared" si="774"/>
        <v>8.364383857931303</v>
      </c>
      <c r="Q2665" s="3">
        <f t="shared" si="775"/>
        <v>-59.31432286068781</v>
      </c>
      <c r="R2665">
        <f t="shared" si="776"/>
        <v>120.68567713931219</v>
      </c>
      <c r="S2665">
        <f t="shared" si="777"/>
        <v>20.76292417600715</v>
      </c>
      <c r="T2665">
        <f t="shared" si="760"/>
        <v>8.364383857931303</v>
      </c>
    </row>
    <row r="2666" spans="1:20" x14ac:dyDescent="0.25">
      <c r="A2666">
        <f t="shared" si="761"/>
        <v>130953.03785721568</v>
      </c>
      <c r="B2666">
        <f t="shared" si="778"/>
        <v>20841.823287875977</v>
      </c>
      <c r="C2666" t="str">
        <f t="shared" si="762"/>
        <v>1.33497419675042-2.24672521530436i</v>
      </c>
      <c r="D2666" t="str">
        <f t="shared" si="763"/>
        <v>3.47527321859873-0.86318512977482i</v>
      </c>
      <c r="E2666" t="str">
        <f t="shared" si="764"/>
        <v>176.071203486746+15.7675201378675i</v>
      </c>
      <c r="F2666" t="str">
        <f t="shared" si="765"/>
        <v>2.9094500934289-7.20279734539157i</v>
      </c>
      <c r="G2666" t="str">
        <f t="shared" si="766"/>
        <v>0.999841982571543-0.0125695051195128i</v>
      </c>
      <c r="H2666" t="str">
        <f t="shared" si="767"/>
        <v>138.291739878818-493.865702420825i</v>
      </c>
      <c r="I2666" t="str">
        <f t="shared" si="768"/>
        <v>-21.3599908342688-16.472389471148i</v>
      </c>
      <c r="K2666" t="str">
        <f t="shared" si="769"/>
        <v>0.00262884127963811-0.00318340709461587i</v>
      </c>
      <c r="L2666" t="str">
        <f t="shared" si="770"/>
        <v>0.00025-0.0225659731967337i</v>
      </c>
      <c r="M2666" t="str">
        <f t="shared" si="771"/>
        <v>0.0025-0.0059733458461942i</v>
      </c>
      <c r="N2666">
        <f t="shared" si="772"/>
        <v>120.71821749154165</v>
      </c>
      <c r="O2666">
        <f t="shared" si="773"/>
        <v>8.3441627163437762</v>
      </c>
      <c r="P2666" s="3">
        <f t="shared" si="774"/>
        <v>8.3441627163437762</v>
      </c>
      <c r="Q2666" s="3">
        <f t="shared" si="775"/>
        <v>-59.281782508458356</v>
      </c>
      <c r="R2666">
        <f t="shared" si="776"/>
        <v>120.71821749154165</v>
      </c>
      <c r="S2666">
        <f t="shared" si="777"/>
        <v>20.841823287875979</v>
      </c>
      <c r="T2666">
        <f t="shared" si="760"/>
        <v>8.3441627163437762</v>
      </c>
    </row>
    <row r="2667" spans="1:20" x14ac:dyDescent="0.25">
      <c r="A2667">
        <f t="shared" si="761"/>
        <v>131450.65940107309</v>
      </c>
      <c r="B2667">
        <f t="shared" si="778"/>
        <v>20921.022216369907</v>
      </c>
      <c r="C2667" t="str">
        <f t="shared" si="762"/>
        <v>1.33315053277354-2.2407536426571i</v>
      </c>
      <c r="D2667" t="str">
        <f t="shared" si="763"/>
        <v>3.47525152182014-0.860671987240477i</v>
      </c>
      <c r="E2667" t="str">
        <f t="shared" si="764"/>
        <v>176.178144559693+15.7926193448476i</v>
      </c>
      <c r="F2667" t="str">
        <f t="shared" si="765"/>
        <v>2.90944659274137-7.17580773837017i</v>
      </c>
      <c r="G2667" t="str">
        <f t="shared" si="766"/>
        <v>0.999840779548891-0.0126172540577073i</v>
      </c>
      <c r="H2667" t="str">
        <f t="shared" si="767"/>
        <v>136.421678517518-491.569812266586i</v>
      </c>
      <c r="I2667" t="str">
        <f t="shared" si="768"/>
        <v>-21.195042633681-16.3110272024832i</v>
      </c>
      <c r="K2667" t="str">
        <f t="shared" si="769"/>
        <v>0.00262095597922232-0.00317514230453518i</v>
      </c>
      <c r="L2667" t="str">
        <f t="shared" si="770"/>
        <v>0.00025-0.0224805471176865i</v>
      </c>
      <c r="M2667" t="str">
        <f t="shared" si="771"/>
        <v>0.0025-0.00595073306056407i</v>
      </c>
      <c r="N2667">
        <f t="shared" si="772"/>
        <v>120.75079702932435</v>
      </c>
      <c r="O2667">
        <f t="shared" si="773"/>
        <v>8.3239823207456283</v>
      </c>
      <c r="P2667" s="3">
        <f t="shared" si="774"/>
        <v>8.3239823207456283</v>
      </c>
      <c r="Q2667" s="3">
        <f t="shared" si="775"/>
        <v>-59.249202970675654</v>
      </c>
      <c r="R2667">
        <f t="shared" si="776"/>
        <v>120.75079702932435</v>
      </c>
      <c r="S2667">
        <f t="shared" si="777"/>
        <v>20.921022216369906</v>
      </c>
      <c r="T2667">
        <f t="shared" si="760"/>
        <v>8.3239823207456283</v>
      </c>
    </row>
    <row r="2668" spans="1:20" x14ac:dyDescent="0.25">
      <c r="A2668">
        <f t="shared" si="761"/>
        <v>131950.17190679719</v>
      </c>
      <c r="B2668">
        <f t="shared" si="778"/>
        <v>21000.522100792114</v>
      </c>
      <c r="C2668" t="str">
        <f t="shared" si="762"/>
        <v>1.33133546819044-2.23480664795181i</v>
      </c>
      <c r="D2668" t="str">
        <f t="shared" si="763"/>
        <v>3.47522966010674-0.858171216268354i</v>
      </c>
      <c r="E2668" t="str">
        <f t="shared" si="764"/>
        <v>176.285762273382+15.8173821592733i</v>
      </c>
      <c r="F2668" t="str">
        <f t="shared" si="765"/>
        <v>2.90944306540658-7.14892135707952i</v>
      </c>
      <c r="G2668" t="str">
        <f t="shared" si="766"/>
        <v>0.999839567368824-0.0126651842681792i</v>
      </c>
      <c r="H2668" t="str">
        <f t="shared" si="767"/>
        <v>134.579100438602-489.280687308402i</v>
      </c>
      <c r="I2668" t="str">
        <f t="shared" si="768"/>
        <v>-21.0310614589084-16.1519059384803i</v>
      </c>
      <c r="K2668" t="str">
        <f t="shared" si="769"/>
        <v>0.00261311410915469-0.00316688351542198i</v>
      </c>
      <c r="L2668" t="str">
        <f t="shared" si="770"/>
        <v>0.00025-0.0223954444288568i</v>
      </c>
      <c r="M2668" t="str">
        <f t="shared" si="771"/>
        <v>0.0025-0.0059282058782268i</v>
      </c>
      <c r="N2668">
        <f t="shared" si="772"/>
        <v>120.78341413582967</v>
      </c>
      <c r="O2668">
        <f t="shared" si="773"/>
        <v>8.3038429580241431</v>
      </c>
      <c r="P2668" s="3">
        <f t="shared" si="774"/>
        <v>8.3038429580241431</v>
      </c>
      <c r="Q2668" s="3">
        <f t="shared" si="775"/>
        <v>-59.21658586417032</v>
      </c>
      <c r="R2668">
        <f t="shared" si="776"/>
        <v>120.78341413582967</v>
      </c>
      <c r="S2668">
        <f t="shared" si="777"/>
        <v>21.000522100792114</v>
      </c>
      <c r="T2668">
        <f t="shared" ref="T2668:T2731" si="779">P2668</f>
        <v>8.3038429580241431</v>
      </c>
    </row>
    <row r="2669" spans="1:20" x14ac:dyDescent="0.25">
      <c r="A2669">
        <f t="shared" ref="A2669:A2732" si="780">2*PI()*B2669</f>
        <v>132451.58256004303</v>
      </c>
      <c r="B2669">
        <f t="shared" si="778"/>
        <v>21080.324084775126</v>
      </c>
      <c r="C2669" t="str">
        <f t="shared" ref="C2669:C2732" si="781">IMPRODUCT(D2669,E2669,$C$40,,K2669,$C$41)</f>
        <v>1.3295289521306-2.22888422706135i</v>
      </c>
      <c r="D2669" t="str">
        <f t="shared" ref="D2669:D2732" si="782">IMDIV(IMPRODUCT($C$37,$C$38,COMPLEX(1,A2669/$C$38)),IMSUM(-1*A2669*A2669/$C$39,COMPLEX(0,1*A2669)))</f>
        <v>3.47520763220683-0.855682780775568i</v>
      </c>
      <c r="E2669" t="str">
        <f t="shared" ref="E2669:E2732" si="783">IMDIV(IMPRODUCT(IMSUM(F2669,G2669),$C$29,H2669),IMSUM(1,I2669))</f>
        <v>176.394059318862+15.8418031822726i</v>
      </c>
      <c r="F2669" t="str">
        <f t="shared" ref="F2669:F2732" si="784">IMDIV(IMPRODUCT($C$14,$C$15,COMPLEX(1,A2669/$C$15)),IMSUM(-1*A2669*A2669/$C$16,COMPLEX(0,A2669)))</f>
        <v>2.90943951122176-7.1221378147423i</v>
      </c>
      <c r="G2669" t="str">
        <f t="shared" ref="G2669:G2732" si="785">IMDIV(1,COMPLEX(1,A2669*$C$9*$C$10))</f>
        <v>0.999838345961657-0.0127132964377763i</v>
      </c>
      <c r="H2669" t="str">
        <f t="shared" ref="H2669:H2732" si="786">IMDIV($C$3,IMSUM(K2669,COMPLEX(0,$C$28*A2669)))</f>
        <v>132.76361048779-486.998512649684i</v>
      </c>
      <c r="I2669" t="str">
        <f t="shared" ref="I2669:I2732" si="787">IMPRODUCT(F2669,$C$29,H2669,$C$31)</f>
        <v>-20.8680542514421-15.994991051309i</v>
      </c>
      <c r="K2669" t="str">
        <f t="shared" ref="K2669:K2732" si="788">IF($C$26&lt;=0,IMDIV(1,IMSUM(IMDIV(1,L2669),1/$C$18)),IMDIV(1,IMSUM(IMDIV(1,L2669),1/$C$18,IMDIV(1,M2669))))</f>
        <v>0.00260531551820594-0.00315863094109246i</v>
      </c>
      <c r="L2669" t="str">
        <f t="shared" ref="L2669:L2732" si="789">IMSUM($C$21/$C$22,IMDIV(1,COMPLEX(0,$C$20*$C$22*A2669)))</f>
        <v>0.00025-0.022310663906014i</v>
      </c>
      <c r="M2669" t="str">
        <f t="shared" ref="M2669:M2732" si="790">IMSUM($C$25/$C$26,IMDIV(1,COMPLEX(0,$C$24*$C$26*A2669)))</f>
        <v>0.0025-0.00590576397512135i</v>
      </c>
      <c r="N2669">
        <f t="shared" ref="N2669:N2732" si="791">ABS(R2669)</f>
        <v>120.81606717215178</v>
      </c>
      <c r="O2669">
        <f t="shared" ref="O2669:O2732" si="792">ABS(P2669)</f>
        <v>8.2837449141796249</v>
      </c>
      <c r="P2669" s="3">
        <f t="shared" ref="P2669:P2732" si="793">20*LOG10(IMABS(C2669))</f>
        <v>8.2837449141796249</v>
      </c>
      <c r="Q2669" s="3">
        <f t="shared" ref="Q2669:Q2732" si="794">IMARGUMENT(C2669)*180/PI()</f>
        <v>-59.183932827848217</v>
      </c>
      <c r="R2669">
        <f t="shared" ref="R2669:R2732" si="795">IF(Q2669&lt;0,Q2669+180,Q2669-180)</f>
        <v>120.81606717215178</v>
      </c>
      <c r="S2669">
        <f t="shared" ref="S2669:S2732" si="796">B2669/1000</f>
        <v>21.080324084775125</v>
      </c>
      <c r="T2669">
        <f t="shared" si="779"/>
        <v>8.2837449141796249</v>
      </c>
    </row>
    <row r="2670" spans="1:20" x14ac:dyDescent="0.25">
      <c r="A2670">
        <f t="shared" si="780"/>
        <v>132954.89857377121</v>
      </c>
      <c r="B2670">
        <f t="shared" ref="B2670:B2733" si="797">B2669*(1+B$42)</f>
        <v>21160.429316297272</v>
      </c>
      <c r="C2670" t="str">
        <f t="shared" si="781"/>
        <v>1.32773093333957-2.22298637576774i</v>
      </c>
      <c r="D2670" t="str">
        <f t="shared" si="782"/>
        <v>3.47518543685924-0.853206644855451i</v>
      </c>
      <c r="E2670" t="str">
        <f t="shared" si="783"/>
        <v>176.503038376689+15.8658769618524i</v>
      </c>
      <c r="F2670" t="str">
        <f t="shared" si="784"/>
        <v>2.9094359299826-7.0954567260605i</v>
      </c>
      <c r="G2670" t="str">
        <f t="shared" si="785"/>
        <v>0.999837115257177-0.0127615912559337i</v>
      </c>
      <c r="H2670" t="str">
        <f t="shared" si="786"/>
        <v>130.974817587549-484.723465292325i</v>
      </c>
      <c r="I2670" t="str">
        <f t="shared" si="787"/>
        <v>-20.7060274065641-15.8402483701939i</v>
      </c>
      <c r="K2670" t="str">
        <f t="shared" si="788"/>
        <v>0.00259756005427162-0.00315038479337843i</v>
      </c>
      <c r="L2670" t="str">
        <f t="shared" si="789"/>
        <v>0.00025-0.0222262043295616i</v>
      </c>
      <c r="M2670" t="str">
        <f t="shared" si="790"/>
        <v>0.0025-0.00588340702841338i</v>
      </c>
      <c r="N2670">
        <f t="shared" si="791"/>
        <v>120.84875447729299</v>
      </c>
      <c r="O2670">
        <f t="shared" si="792"/>
        <v>8.2636884742959076</v>
      </c>
      <c r="P2670" s="3">
        <f t="shared" si="793"/>
        <v>8.2636884742959076</v>
      </c>
      <c r="Q2670" s="3">
        <f t="shared" si="794"/>
        <v>-59.151245522707015</v>
      </c>
      <c r="R2670">
        <f t="shared" si="795"/>
        <v>120.84875447729299</v>
      </c>
      <c r="S2670">
        <f t="shared" si="796"/>
        <v>21.160429316297272</v>
      </c>
      <c r="T2670">
        <f t="shared" si="779"/>
        <v>8.2636884742959076</v>
      </c>
    </row>
    <row r="2671" spans="1:20" x14ac:dyDescent="0.25">
      <c r="A2671">
        <f t="shared" si="780"/>
        <v>133460.12718835153</v>
      </c>
      <c r="B2671">
        <f t="shared" si="797"/>
        <v>21240.838947699202</v>
      </c>
      <c r="C2671" t="str">
        <f t="shared" si="781"/>
        <v>1.32594136018146-2.21711308976168i</v>
      </c>
      <c r="D2671" t="str">
        <f t="shared" si="782"/>
        <v>3.47516307279324-0.850742772777006i</v>
      </c>
      <c r="E2671" t="str">
        <f t="shared" si="783"/>
        <v>176.612702116475+15.8895979925427i</v>
      </c>
      <c r="F2671" t="str">
        <f t="shared" si="784"/>
        <v>2.90943232148321-7.06887770720979i</v>
      </c>
      <c r="G2671" t="str">
        <f t="shared" si="785"/>
        <v>0.999835875184636-0.0128100694146833i</v>
      </c>
      <c r="H2671" t="str">
        <f t="shared" si="786"/>
        <v>129.212334783603-482.45571436683i</v>
      </c>
      <c r="I2671" t="str">
        <f t="shared" si="787"/>
        <v>-20.5449867917045-15.6876441809616i</v>
      </c>
      <c r="K2671" t="str">
        <f t="shared" si="788"/>
        <v>0.00258984756439388-0.00314214528213079i</v>
      </c>
      <c r="L2671" t="str">
        <f t="shared" si="789"/>
        <v>0.00025-0.0221420644845205i</v>
      </c>
      <c r="M2671" t="str">
        <f t="shared" si="790"/>
        <v>0.0025-0.0058611347164907i</v>
      </c>
      <c r="N2671">
        <f t="shared" si="791"/>
        <v>120.88147436815464</v>
      </c>
      <c r="O2671">
        <f t="shared" si="792"/>
        <v>8.2436739225122011</v>
      </c>
      <c r="P2671" s="3">
        <f t="shared" si="793"/>
        <v>8.2436739225122011</v>
      </c>
      <c r="Q2671" s="3">
        <f t="shared" si="794"/>
        <v>-59.118525631845351</v>
      </c>
      <c r="R2671">
        <f t="shared" si="795"/>
        <v>120.88147436815464</v>
      </c>
      <c r="S2671">
        <f t="shared" si="796"/>
        <v>21.240838947699203</v>
      </c>
      <c r="T2671">
        <f t="shared" si="779"/>
        <v>8.2436739225122011</v>
      </c>
    </row>
    <row r="2672" spans="1:20" x14ac:dyDescent="0.25">
      <c r="A2672">
        <f t="shared" si="780"/>
        <v>133967.27567166727</v>
      </c>
      <c r="B2672">
        <f t="shared" si="797"/>
        <v>21321.554135700459</v>
      </c>
      <c r="C2672" t="str">
        <f t="shared" si="781"/>
        <v>1.32416018064105-2.21126436464231i</v>
      </c>
      <c r="D2672" t="str">
        <f t="shared" si="782"/>
        <v>3.47514053872858-0.848291128984412i</v>
      </c>
      <c r="E2672" t="str">
        <f t="shared" si="783"/>
        <v>176.723053196432+15.9129607150292i</v>
      </c>
      <c r="F2672" t="str">
        <f t="shared" si="784"/>
        <v>2.9094286855162-7.0424003758342i</v>
      </c>
      <c r="G2672" t="str">
        <f t="shared" si="785"/>
        <v>0.999834625672748-0.0128587316086637i</v>
      </c>
      <c r="H2672" t="str">
        <f t="shared" si="786"/>
        <v>127.475779285912-480.195421357734i</v>
      </c>
      <c r="I2672" t="str">
        <f t="shared" si="787"/>
        <v>-20.3849377643451-15.5371452252509i</v>
      </c>
      <c r="K2672" t="str">
        <f t="shared" si="788"/>
        <v>0.00258217789478284-0.00313391261522337i</v>
      </c>
      <c r="L2672" t="str">
        <f t="shared" si="789"/>
        <v>0.00025-0.0220582431605105i</v>
      </c>
      <c r="M2672" t="str">
        <f t="shared" si="790"/>
        <v>0.0025-0.00583894671895869i</v>
      </c>
      <c r="N2672">
        <f t="shared" si="791"/>
        <v>120.91422513952092</v>
      </c>
      <c r="O2672">
        <f t="shared" si="792"/>
        <v>8.2237015419948793</v>
      </c>
      <c r="P2672" s="3">
        <f t="shared" si="793"/>
        <v>8.2237015419948793</v>
      </c>
      <c r="Q2672" s="3">
        <f t="shared" si="794"/>
        <v>-59.085774860479077</v>
      </c>
      <c r="R2672">
        <f t="shared" si="795"/>
        <v>120.91422513952092</v>
      </c>
      <c r="S2672">
        <f t="shared" si="796"/>
        <v>21.32155413570046</v>
      </c>
      <c r="T2672">
        <f t="shared" si="779"/>
        <v>8.2237015419948793</v>
      </c>
    </row>
    <row r="2673" spans="1:20" x14ac:dyDescent="0.25">
      <c r="A2673">
        <f t="shared" si="780"/>
        <v>134476.3513192196</v>
      </c>
      <c r="B2673">
        <f t="shared" si="797"/>
        <v>21402.57604141612</v>
      </c>
      <c r="C2673" t="str">
        <f t="shared" si="781"/>
        <v>1.32238734232592-2.2054401959164i</v>
      </c>
      <c r="D2673" t="str">
        <f t="shared" si="782"/>
        <v>3.47511783337519-0.845851678096441i</v>
      </c>
      <c r="E2673" t="str">
        <f t="shared" si="783"/>
        <v>176.834094262901+15.9359595157956i</v>
      </c>
      <c r="F2673" t="str">
        <f t="shared" si="784"/>
        <v>2.9094250218725-7.01602435104023i</v>
      </c>
      <c r="G2673" t="str">
        <f t="shared" si="785"/>
        <v>0.999833366649686-0.0129075785351291i</v>
      </c>
      <c r="H2673" t="str">
        <f t="shared" si="786"/>
        <v>125.764772504409-477.942740324309i</v>
      </c>
      <c r="I2673" t="str">
        <f t="shared" si="787"/>
        <v>-20.2258851894705-15.3887186994012i</v>
      </c>
      <c r="K2673" t="str">
        <f t="shared" si="788"/>
        <v>0.00257455089083793-0.0031256869985566i</v>
      </c>
      <c r="L2673" t="str">
        <f t="shared" si="789"/>
        <v>0.00025-0.021974739151734i</v>
      </c>
      <c r="M2673" t="str">
        <f t="shared" si="790"/>
        <v>0.0025-0.00581684271663547i</v>
      </c>
      <c r="N2673">
        <f t="shared" si="791"/>
        <v>120.94700506405221</v>
      </c>
      <c r="O2673">
        <f t="shared" si="792"/>
        <v>8.2037716149076214</v>
      </c>
      <c r="P2673" s="3">
        <f t="shared" si="793"/>
        <v>8.2037716149076214</v>
      </c>
      <c r="Q2673" s="3">
        <f t="shared" si="794"/>
        <v>-59.052994935947801</v>
      </c>
      <c r="R2673">
        <f t="shared" si="795"/>
        <v>120.94700506405221</v>
      </c>
      <c r="S2673">
        <f t="shared" si="796"/>
        <v>21.402576041416118</v>
      </c>
      <c r="T2673">
        <f t="shared" si="779"/>
        <v>8.2037716149076214</v>
      </c>
    </row>
    <row r="2674" spans="1:20" x14ac:dyDescent="0.25">
      <c r="A2674">
        <f t="shared" si="780"/>
        <v>134987.36145423262</v>
      </c>
      <c r="B2674">
        <f t="shared" si="797"/>
        <v>21483.9058303735</v>
      </c>
      <c r="C2674" t="str">
        <f t="shared" si="781"/>
        <v>1.32062279246858-2.19964057899821i</v>
      </c>
      <c r="D2674" t="str">
        <f t="shared" si="782"/>
        <v>3.47509495543335-0.843424384906004i</v>
      </c>
      <c r="E2674" t="str">
        <f t="shared" si="783"/>
        <v>176.945827949881+15.9585887267601i</v>
      </c>
      <c r="F2674" t="str">
        <f t="shared" si="784"/>
        <v>2.90942133034156-6.98974925339188i</v>
      </c>
      <c r="G2674" t="str">
        <f t="shared" si="785"/>
        <v>0.999832098043075-0.0129566108939601i</v>
      </c>
      <c r="H2674" t="str">
        <f t="shared" si="786"/>
        <v>124.078940079689-475.697818116544i</v>
      </c>
      <c r="I2674" t="str">
        <f t="shared" si="787"/>
        <v>-20.0678334565763-15.2423322530409i</v>
      </c>
      <c r="K2674" t="str">
        <f t="shared" si="788"/>
        <v>0.00256696639716887-0.00311746863606167i</v>
      </c>
      <c r="L2674" t="str">
        <f t="shared" si="789"/>
        <v>0.00025-0.0218915512569575i</v>
      </c>
      <c r="M2674" t="str">
        <f t="shared" si="790"/>
        <v>0.0025-0.00579482239154758i</v>
      </c>
      <c r="N2674">
        <f t="shared" si="791"/>
        <v>120.97981239227383</v>
      </c>
      <c r="O2674">
        <f t="shared" si="792"/>
        <v>8.1838844223833931</v>
      </c>
      <c r="P2674" s="3">
        <f t="shared" si="793"/>
        <v>8.1838844223833931</v>
      </c>
      <c r="Q2674" s="3">
        <f t="shared" si="794"/>
        <v>-59.020187607726172</v>
      </c>
      <c r="R2674">
        <f t="shared" si="795"/>
        <v>120.97981239227383</v>
      </c>
      <c r="S2674">
        <f t="shared" si="796"/>
        <v>21.483905830373502</v>
      </c>
      <c r="T2674">
        <f t="shared" si="779"/>
        <v>8.1838844223833931</v>
      </c>
    </row>
    <row r="2675" spans="1:20" x14ac:dyDescent="0.25">
      <c r="A2675">
        <f t="shared" si="780"/>
        <v>135500.31342775869</v>
      </c>
      <c r="B2675">
        <f t="shared" si="797"/>
        <v>21565.544672528918</v>
      </c>
      <c r="C2675" t="str">
        <f t="shared" si="781"/>
        <v>1.31886647792855-2.193865509209i</v>
      </c>
      <c r="D2675" t="str">
        <f t="shared" si="782"/>
        <v>3.47507190359347-0.841009214379573i</v>
      </c>
      <c r="E2675" t="str">
        <f t="shared" si="783"/>
        <v>177.058256878549+15.9808426249173i</v>
      </c>
      <c r="F2675" t="str">
        <f t="shared" si="784"/>
        <v>2.90941761071114-6.96357470490477i</v>
      </c>
      <c r="G2675" t="str">
        <f t="shared" si="785"/>
        <v>0.999830819779992-0.0130058293876725i</v>
      </c>
      <c r="H2675" t="str">
        <f t="shared" si="786"/>
        <v>122.417911908978-473.460794586493i</v>
      </c>
      <c r="I2675" t="str">
        <f t="shared" si="787"/>
        <v>-19.9107864962375-15.0979539873932i</v>
      </c>
      <c r="K2675" t="str">
        <f t="shared" si="788"/>
        <v>0.0025594242576167-0.00310925772970485i</v>
      </c>
      <c r="L2675" t="str">
        <f t="shared" si="789"/>
        <v>0.00025-0.0218086782794955i</v>
      </c>
      <c r="M2675" t="str">
        <f t="shared" si="790"/>
        <v>0.0025-0.00577288542692525i</v>
      </c>
      <c r="N2675">
        <f t="shared" si="791"/>
        <v>121.0126453525706</v>
      </c>
      <c r="O2675">
        <f t="shared" si="792"/>
        <v>8.1640402444953075</v>
      </c>
      <c r="P2675" s="3">
        <f t="shared" si="793"/>
        <v>8.1640402444953075</v>
      </c>
      <c r="Q2675" s="3">
        <f t="shared" si="794"/>
        <v>-58.987354647429399</v>
      </c>
      <c r="R2675">
        <f t="shared" si="795"/>
        <v>121.0126453525706</v>
      </c>
      <c r="S2675">
        <f t="shared" si="796"/>
        <v>21.565544672528919</v>
      </c>
      <c r="T2675">
        <f t="shared" si="779"/>
        <v>8.1640402444953075</v>
      </c>
    </row>
    <row r="2676" spans="1:20" x14ac:dyDescent="0.25">
      <c r="A2676">
        <f t="shared" si="780"/>
        <v>136015.2146187842</v>
      </c>
      <c r="B2676">
        <f t="shared" si="797"/>
        <v>21647.493742284529</v>
      </c>
      <c r="C2676" t="str">
        <f t="shared" si="781"/>
        <v>1.31711834519413-2.18811498177656i</v>
      </c>
      <c r="D2676" t="str">
        <f t="shared" si="782"/>
        <v>3.47504867653609-0.838606131656696i</v>
      </c>
      <c r="E2676" t="str">
        <f t="shared" si="783"/>
        <v>177.171383656766+16.0027154319765i</v>
      </c>
      <c r="F2676" t="str">
        <f t="shared" si="784"/>
        <v>2.90941386276745-6.93750032904093i</v>
      </c>
      <c r="G2676" t="str">
        <f t="shared" si="785"/>
        <v>0.999829531786957-0.0130552347214274i</v>
      </c>
      <c r="H2676" t="str">
        <f t="shared" si="786"/>
        <v>120.781322167541-471.231802794968i</v>
      </c>
      <c r="I2676" t="str">
        <f t="shared" si="787"/>
        <v>-19.7547477962466-14.9555524533174i</v>
      </c>
      <c r="K2676" t="str">
        <f t="shared" si="788"/>
        <v>0.00255192431527433-0.00310105447949181i</v>
      </c>
      <c r="L2676" t="str">
        <f t="shared" si="789"/>
        <v>0.00025-0.0217261190271921i</v>
      </c>
      <c r="M2676" t="str">
        <f t="shared" si="790"/>
        <v>0.0025-0.0057510315071979i</v>
      </c>
      <c r="N2676">
        <f t="shared" si="791"/>
        <v>121.04550215117803</v>
      </c>
      <c r="O2676">
        <f t="shared" si="792"/>
        <v>8.1442393602269227</v>
      </c>
      <c r="P2676" s="3">
        <f t="shared" si="793"/>
        <v>8.1442393602269227</v>
      </c>
      <c r="Q2676" s="3">
        <f t="shared" si="794"/>
        <v>-58.954497848821973</v>
      </c>
      <c r="R2676">
        <f t="shared" si="795"/>
        <v>121.04550215117803</v>
      </c>
      <c r="S2676">
        <f t="shared" si="796"/>
        <v>21.647493742284528</v>
      </c>
      <c r="T2676">
        <f t="shared" si="779"/>
        <v>8.1442393602269227</v>
      </c>
    </row>
    <row r="2677" spans="1:20" x14ac:dyDescent="0.25">
      <c r="A2677">
        <f t="shared" si="780"/>
        <v>136532.07243433557</v>
      </c>
      <c r="B2677">
        <f t="shared" si="797"/>
        <v>21729.754218505212</v>
      </c>
      <c r="C2677" t="str">
        <f t="shared" si="781"/>
        <v>1.31537834038452-2.18238899183494i</v>
      </c>
      <c r="D2677" t="str">
        <f t="shared" si="782"/>
        <v>3.47502527293168-0.83621510204945i</v>
      </c>
      <c r="E2677" t="str">
        <f t="shared" si="783"/>
        <v>177.285210878586+16.0242013140067i</v>
      </c>
      <c r="F2677" t="str">
        <f t="shared" si="784"/>
        <v>2.90941008629502-6.91152575070319i</v>
      </c>
      <c r="G2677" t="str">
        <f t="shared" si="785"/>
        <v>0.999828233989932-0.0131048276030407i</v>
      </c>
      <c r="H2677" t="str">
        <f t="shared" si="786"/>
        <v>119.168809325821-469.010969213621i</v>
      </c>
      <c r="I2677" t="str">
        <f t="shared" si="787"/>
        <v>-19.5997204173236-14.8150966491012i</v>
      </c>
      <c r="K2677" t="str">
        <f t="shared" si="788"/>
        <v>0.00254446641250729-0.00309285908347241i</v>
      </c>
      <c r="L2677" t="str">
        <f t="shared" si="789"/>
        <v>0.00025-0.0216438723124049i</v>
      </c>
      <c r="M2677" t="str">
        <f t="shared" si="790"/>
        <v>0.0025-0.00572926031798954i</v>
      </c>
      <c r="N2677">
        <f t="shared" si="791"/>
        <v>121.07838097218078</v>
      </c>
      <c r="O2677">
        <f t="shared" si="792"/>
        <v>8.1244820474436956</v>
      </c>
      <c r="P2677" s="3">
        <f t="shared" si="793"/>
        <v>8.1244820474436956</v>
      </c>
      <c r="Q2677" s="3">
        <f t="shared" si="794"/>
        <v>-58.921619027819219</v>
      </c>
      <c r="R2677">
        <f t="shared" si="795"/>
        <v>121.07838097218078</v>
      </c>
      <c r="S2677">
        <f t="shared" si="796"/>
        <v>21.72975421850521</v>
      </c>
      <c r="T2677">
        <f t="shared" si="779"/>
        <v>8.1244820474436956</v>
      </c>
    </row>
    <row r="2678" spans="1:20" x14ac:dyDescent="0.25">
      <c r="A2678">
        <f t="shared" si="780"/>
        <v>137050.89430958606</v>
      </c>
      <c r="B2678">
        <f t="shared" si="797"/>
        <v>21812.327284535531</v>
      </c>
      <c r="C2678" t="str">
        <f t="shared" si="781"/>
        <v>1.31364640925148-2.17668753442411i</v>
      </c>
      <c r="D2678" t="str">
        <f t="shared" si="782"/>
        <v>3.4750016914408-0.833836091041973i</v>
      </c>
      <c r="E2678" t="str">
        <f t="shared" si="783"/>
        <v>177.39974112375+16.0452943810728i</v>
      </c>
      <c r="F2678" t="str">
        <f t="shared" si="784"/>
        <v>2.9094062810768-6.88565059623012i</v>
      </c>
      <c r="G2678" t="str">
        <f t="shared" si="785"/>
        <v>0.999826926314318-0.0131546087429935i</v>
      </c>
      <c r="H2678" t="str">
        <f t="shared" si="786"/>
        <v>117.580016162444-466.798413922446i</v>
      </c>
      <c r="I2678" t="str">
        <f t="shared" si="787"/>
        <v>-19.4457070084093-14.6765560180203i</v>
      </c>
      <c r="K2678" t="str">
        <f t="shared" si="788"/>
        <v>0.00253705039097387-0.00308467173774538i</v>
      </c>
      <c r="L2678" t="str">
        <f t="shared" si="789"/>
        <v>0.00025-0.0215619369519874i</v>
      </c>
      <c r="M2678" t="str">
        <f t="shared" si="790"/>
        <v>0.0025-0.00570757154611431i</v>
      </c>
      <c r="N2678">
        <f t="shared" si="791"/>
        <v>121.11127997750611</v>
      </c>
      <c r="O2678">
        <f t="shared" si="792"/>
        <v>8.1047685828634108</v>
      </c>
      <c r="P2678" s="3">
        <f t="shared" si="793"/>
        <v>8.1047685828634108</v>
      </c>
      <c r="Q2678" s="3">
        <f t="shared" si="794"/>
        <v>-58.888720022493892</v>
      </c>
      <c r="R2678">
        <f t="shared" si="795"/>
        <v>121.11127997750611</v>
      </c>
      <c r="S2678">
        <f t="shared" si="796"/>
        <v>21.812327284535531</v>
      </c>
      <c r="T2678">
        <f t="shared" si="779"/>
        <v>8.1047685828634108</v>
      </c>
    </row>
    <row r="2679" spans="1:20" x14ac:dyDescent="0.25">
      <c r="A2679">
        <f t="shared" si="780"/>
        <v>137571.6877079625</v>
      </c>
      <c r="B2679">
        <f t="shared" si="797"/>
        <v>21895.214128216769</v>
      </c>
      <c r="C2679" t="str">
        <f t="shared" si="781"/>
        <v>1.31192249718116-2.17101060448954i</v>
      </c>
      <c r="D2679" t="str">
        <f t="shared" si="782"/>
        <v>3.47497793071379-0.831469064289903i</v>
      </c>
      <c r="E2679" t="str">
        <f t="shared" si="783"/>
        <v>177.514976957171+16.0659886868841i</v>
      </c>
      <c r="F2679" t="str">
        <f t="shared" si="784"/>
        <v>2.90940244689405-6.85987449339024i</v>
      </c>
      <c r="G2679" t="str">
        <f t="shared" si="785"/>
        <v>0.999825608684946-0.0132045788544412i</v>
      </c>
      <c r="H2679" t="str">
        <f t="shared" si="786"/>
        <v>116.014589773409-464.594250802792i</v>
      </c>
      <c r="I2679" t="str">
        <f t="shared" si="787"/>
        <v>-19.2927098215453-14.5399004456821i</v>
      </c>
      <c r="K2679" t="str">
        <f t="shared" si="788"/>
        <v>0.00252967609164545-0.00307649263646347i</v>
      </c>
      <c r="L2679" t="str">
        <f t="shared" si="789"/>
        <v>0.00025-0.0214803117672718i</v>
      </c>
      <c r="M2679" t="str">
        <f t="shared" si="790"/>
        <v>0.0025-0.00568596487957195i</v>
      </c>
      <c r="N2679">
        <f t="shared" si="791"/>
        <v>121.14419730692421</v>
      </c>
      <c r="O2679">
        <f t="shared" si="792"/>
        <v>8.0850992420265797</v>
      </c>
      <c r="P2679" s="3">
        <f t="shared" si="793"/>
        <v>8.0850992420265797</v>
      </c>
      <c r="Q2679" s="3">
        <f t="shared" si="794"/>
        <v>-58.85580269307578</v>
      </c>
      <c r="R2679">
        <f t="shared" si="795"/>
        <v>121.14419730692421</v>
      </c>
      <c r="S2679">
        <f t="shared" si="796"/>
        <v>21.895214128216768</v>
      </c>
      <c r="T2679">
        <f t="shared" si="779"/>
        <v>8.0850992420265797</v>
      </c>
    </row>
    <row r="2680" spans="1:20" x14ac:dyDescent="0.25">
      <c r="A2680">
        <f t="shared" si="780"/>
        <v>138094.46012125275</v>
      </c>
      <c r="B2680">
        <f t="shared" si="797"/>
        <v>21978.415941903993</v>
      </c>
      <c r="C2680" t="str">
        <f t="shared" si="781"/>
        <v>1.31020654919576-2.16535819688181i</v>
      </c>
      <c r="D2680" t="str">
        <f t="shared" si="782"/>
        <v>3.47495398939076-0.829113987619886i</v>
      </c>
      <c r="E2680" t="str">
        <f t="shared" si="783"/>
        <v>177.630920928416+16.0862782284357i</v>
      </c>
      <c r="F2680" t="str">
        <f t="shared" si="784"/>
        <v>2.90939858352632-6.8341970713769i</v>
      </c>
      <c r="G2680" t="str">
        <f t="shared" si="785"/>
        <v>0.999824281026077-0.0132547386532239i</v>
      </c>
      <c r="H2680" t="str">
        <f t="shared" si="786"/>
        <v>114.472181577558-462.39858772584i</v>
      </c>
      <c r="I2680" t="str">
        <f t="shared" si="787"/>
        <v>-19.1407307263491-14.4051002571648i</v>
      </c>
      <c r="K2680" t="str">
        <f t="shared" si="788"/>
        <v>0.00252234335482635-0.00306832197183846i</v>
      </c>
      <c r="L2680" t="str">
        <f t="shared" si="789"/>
        <v>0.00025-0.0213989955840524i</v>
      </c>
      <c r="M2680" t="str">
        <f t="shared" si="790"/>
        <v>0.0025-0.00566444000754326i</v>
      </c>
      <c r="N2680">
        <f t="shared" si="791"/>
        <v>121.17713107804788</v>
      </c>
      <c r="O2680">
        <f t="shared" si="792"/>
        <v>8.0654742992666595</v>
      </c>
      <c r="P2680" s="3">
        <f t="shared" si="793"/>
        <v>8.0654742992666595</v>
      </c>
      <c r="Q2680" s="3">
        <f t="shared" si="794"/>
        <v>-58.822868921952121</v>
      </c>
      <c r="R2680">
        <f t="shared" si="795"/>
        <v>121.17713107804788</v>
      </c>
      <c r="S2680">
        <f t="shared" si="796"/>
        <v>21.978415941903993</v>
      </c>
      <c r="T2680">
        <f t="shared" si="779"/>
        <v>8.0654742992666595</v>
      </c>
    </row>
    <row r="2681" spans="1:20" x14ac:dyDescent="0.25">
      <c r="A2681">
        <f t="shared" si="780"/>
        <v>138619.21906971352</v>
      </c>
      <c r="B2681">
        <f t="shared" si="797"/>
        <v>22061.933922483229</v>
      </c>
      <c r="C2681" t="str">
        <f t="shared" si="781"/>
        <v>1.30849850995516-2.15973030635654i</v>
      </c>
      <c r="D2681" t="str">
        <f t="shared" si="782"/>
        <v>3.47492986610165-0.826770827029096i</v>
      </c>
      <c r="E2681" t="str">
        <f t="shared" si="783"/>
        <v>177.747575571177+16.106156945653i</v>
      </c>
      <c r="F2681" t="str">
        <f t="shared" si="784"/>
        <v>2.90939469075161-6.80861796080302i</v>
      </c>
      <c r="G2681" t="str">
        <f t="shared" si="785"/>
        <v>0.999822943261395-0.0133050888578762i</v>
      </c>
      <c r="H2681" t="str">
        <f t="shared" si="786"/>
        <v>112.952447318613-460.211526736718i</v>
      </c>
      <c r="I2681" t="str">
        <f t="shared" si="787"/>
        <v>-18.9897712240927-14.2721262139723i</v>
      </c>
      <c r="K2681" t="str">
        <f t="shared" si="788"/>
        <v>0.00251505202017369-0.00306015993414669i</v>
      </c>
      <c r="L2681" t="str">
        <f t="shared" si="789"/>
        <v>0.00025-0.0213179872325686i</v>
      </c>
      <c r="M2681" t="str">
        <f t="shared" si="790"/>
        <v>0.0025-0.0056429966203858i</v>
      </c>
      <c r="N2681">
        <f t="shared" si="791"/>
        <v>121.21007938633079</v>
      </c>
      <c r="O2681">
        <f t="shared" si="792"/>
        <v>8.0458940276810971</v>
      </c>
      <c r="P2681" s="3">
        <f t="shared" si="793"/>
        <v>8.0458940276810971</v>
      </c>
      <c r="Q2681" s="3">
        <f t="shared" si="794"/>
        <v>-58.789920613669217</v>
      </c>
      <c r="R2681">
        <f t="shared" si="795"/>
        <v>121.21007938633079</v>
      </c>
      <c r="S2681">
        <f t="shared" si="796"/>
        <v>22.061933922483231</v>
      </c>
      <c r="T2681">
        <f t="shared" si="779"/>
        <v>8.0458940276810971</v>
      </c>
    </row>
    <row r="2682" spans="1:20" x14ac:dyDescent="0.25">
      <c r="A2682">
        <f t="shared" si="780"/>
        <v>139145.97210217844</v>
      </c>
      <c r="B2682">
        <f t="shared" si="797"/>
        <v>22145.769271388664</v>
      </c>
      <c r="C2682" t="str">
        <f t="shared" si="781"/>
        <v>1.30679832375857-2.15412692757385i</v>
      </c>
      <c r="D2682" t="str">
        <f t="shared" si="782"/>
        <v>3.474905559466-0.824439548684693i</v>
      </c>
      <c r="E2682" t="str">
        <f t="shared" si="783"/>
        <v>177.864943402738+16.1256187210385i</v>
      </c>
      <c r="F2682" t="str">
        <f t="shared" si="784"/>
        <v>2.90939076834617-6.78313679369561i</v>
      </c>
      <c r="G2682" t="str">
        <f t="shared" si="785"/>
        <v>0.999821595314006-0.0133556301896369i</v>
      </c>
      <c r="H2682" t="str">
        <f t="shared" si="786"/>
        <v>111.455047063903-458.033164234171i</v>
      </c>
      <c r="I2682" t="str">
        <f t="shared" si="787"/>
        <v>-18.8398324613879-14.1409495108094i</v>
      </c>
      <c r="K2682" t="str">
        <f t="shared" si="788"/>
        <v>0.00250780192671708-0.00305200671173439i</v>
      </c>
      <c r="L2682" t="str">
        <f t="shared" si="789"/>
        <v>0.00025-0.0212372855474882i</v>
      </c>
      <c r="M2682" t="str">
        <f t="shared" si="790"/>
        <v>0.0025-0.00562163440962922i</v>
      </c>
      <c r="N2682">
        <f t="shared" si="791"/>
        <v>121.24304030507442</v>
      </c>
      <c r="O2682">
        <f t="shared" si="792"/>
        <v>8.0263586991010065</v>
      </c>
      <c r="P2682" s="3">
        <f t="shared" si="793"/>
        <v>8.0263586991010065</v>
      </c>
      <c r="Q2682" s="3">
        <f t="shared" si="794"/>
        <v>-58.756959694925584</v>
      </c>
      <c r="R2682">
        <f t="shared" si="795"/>
        <v>121.24304030507442</v>
      </c>
      <c r="S2682">
        <f t="shared" si="796"/>
        <v>22.145769271388666</v>
      </c>
      <c r="T2682">
        <f t="shared" si="779"/>
        <v>8.0263586991010065</v>
      </c>
    </row>
    <row r="2683" spans="1:20" x14ac:dyDescent="0.25">
      <c r="A2683">
        <f t="shared" si="780"/>
        <v>139674.72679616671</v>
      </c>
      <c r="B2683">
        <f t="shared" si="797"/>
        <v>22229.923194619943</v>
      </c>
      <c r="C2683" t="str">
        <f t="shared" si="781"/>
        <v>1.30510593454582-2.14854805509807i</v>
      </c>
      <c r="D2683" t="str">
        <f t="shared" si="782"/>
        <v>3.47488106809281-0.822120118923316i</v>
      </c>
      <c r="E2683" t="str">
        <f t="shared" si="783"/>
        <v>177.983026923424+16.1446573793209i</v>
      </c>
      <c r="F2683" t="str">
        <f t="shared" si="784"/>
        <v>2.90938681608446-6.75775320349037i</v>
      </c>
      <c r="G2683" t="str">
        <f t="shared" si="785"/>
        <v>0.999820237106428-0.0134063633724594i</v>
      </c>
      <c r="H2683" t="str">
        <f t="shared" si="786"/>
        <v>109.979645199983-455.863591145956i</v>
      </c>
      <c r="I2683" t="str">
        <f t="shared" si="787"/>
        <v>-18.690915243491-14.0115417721972i</v>
      </c>
      <c r="K2683" t="str">
        <f t="shared" si="788"/>
        <v>0.00250059291287781-0.00304386249102351i</v>
      </c>
      <c r="L2683" t="str">
        <f t="shared" si="789"/>
        <v>0.00025-0.0211568893678902i</v>
      </c>
      <c r="M2683" t="str">
        <f t="shared" si="790"/>
        <v>0.0025-0.00560035306797092i</v>
      </c>
      <c r="N2683">
        <f t="shared" si="791"/>
        <v>121.27601188542816</v>
      </c>
      <c r="O2683">
        <f t="shared" si="792"/>
        <v>8.0068685840609586</v>
      </c>
      <c r="P2683" s="3">
        <f t="shared" si="793"/>
        <v>8.0068685840609586</v>
      </c>
      <c r="Q2683" s="3">
        <f t="shared" si="794"/>
        <v>-58.723988114571839</v>
      </c>
      <c r="R2683">
        <f t="shared" si="795"/>
        <v>121.27601188542816</v>
      </c>
      <c r="S2683">
        <f t="shared" si="796"/>
        <v>22.229923194619943</v>
      </c>
      <c r="T2683">
        <f t="shared" si="779"/>
        <v>8.0068685840609586</v>
      </c>
    </row>
    <row r="2684" spans="1:20" x14ac:dyDescent="0.25">
      <c r="A2684">
        <f t="shared" si="780"/>
        <v>140205.49075799217</v>
      </c>
      <c r="B2684">
        <f t="shared" si="797"/>
        <v>22314.396902759501</v>
      </c>
      <c r="C2684" t="str">
        <f t="shared" si="781"/>
        <v>1.30342128589905-2.14299368339766i</v>
      </c>
      <c r="D2684" t="str">
        <f t="shared" si="782"/>
        <v>3.47485639058076-0.819812504250633i</v>
      </c>
      <c r="E2684" t="str">
        <f t="shared" si="783"/>
        <v>178.101828616054+16.1632666871022i</v>
      </c>
      <c r="F2684" t="str">
        <f t="shared" si="784"/>
        <v>2.90938283373938-6.73246682502685i</v>
      </c>
      <c r="G2684" t="str">
        <f t="shared" si="785"/>
        <v>0.999818868560592-0.0134572891330212i</v>
      </c>
      <c r="H2684" t="str">
        <f t="shared" si="786"/>
        <v>108.525910425345-453.702893099958i</v>
      </c>
      <c r="I2684" t="str">
        <f t="shared" si="787"/>
        <v>-18.5430200472313-13.8838750489405i</v>
      </c>
      <c r="K2684" t="str">
        <f t="shared" si="788"/>
        <v>0.00249342481648832-0.00303572745651751i</v>
      </c>
      <c r="L2684" t="str">
        <f t="shared" si="789"/>
        <v>0.00025-0.0210767975372487i</v>
      </c>
      <c r="M2684" t="str">
        <f t="shared" si="790"/>
        <v>0.0025-0.0055791522892717i</v>
      </c>
      <c r="N2684">
        <f t="shared" si="791"/>
        <v>121.30899215639747</v>
      </c>
      <c r="O2684">
        <f t="shared" si="792"/>
        <v>7.9874239517700438</v>
      </c>
      <c r="P2684" s="3">
        <f t="shared" si="793"/>
        <v>7.9874239517700438</v>
      </c>
      <c r="Q2684" s="3">
        <f t="shared" si="794"/>
        <v>-58.691007843602542</v>
      </c>
      <c r="R2684">
        <f t="shared" si="795"/>
        <v>121.30899215639747</v>
      </c>
      <c r="S2684">
        <f t="shared" si="796"/>
        <v>22.314396902759501</v>
      </c>
      <c r="T2684">
        <f t="shared" si="779"/>
        <v>7.9874239517700438</v>
      </c>
    </row>
    <row r="2685" spans="1:20" x14ac:dyDescent="0.25">
      <c r="A2685">
        <f t="shared" si="780"/>
        <v>140738.27162287253</v>
      </c>
      <c r="B2685">
        <f t="shared" si="797"/>
        <v>22399.191610989987</v>
      </c>
      <c r="C2685" t="str">
        <f t="shared" si="781"/>
        <v>1.30174432104381-2.13746380684467i</v>
      </c>
      <c r="D2685" t="str">
        <f t="shared" si="782"/>
        <v>3.47483152551775-0.817516671340779i</v>
      </c>
      <c r="E2685" t="str">
        <f t="shared" si="783"/>
        <v>178.22135094538+16.1814403525078i</v>
      </c>
      <c r="F2685" t="str">
        <f t="shared" si="784"/>
        <v>2.90937882108198-6.70727729454267i</v>
      </c>
      <c r="G2685" t="str">
        <f t="shared" si="785"/>
        <v>0.999817489597835-0.0135084082007346i</v>
      </c>
      <c r="H2685" t="str">
        <f t="shared" si="786"/>
        <v>107.093515740336-451.551150591082i</v>
      </c>
      <c r="I2685" t="str">
        <f t="shared" si="787"/>
        <v>-18.3961470335686-13.7579218144529i</v>
      </c>
      <c r="K2685" t="str">
        <f t="shared" si="788"/>
        <v>0.00248629747481108-0.00302760179080732i</v>
      </c>
      <c r="L2685" t="str">
        <f t="shared" si="789"/>
        <v>0.00025-0.0209970089034156i</v>
      </c>
      <c r="M2685" t="str">
        <f t="shared" si="790"/>
        <v>0.0025-0.00555803176855121i</v>
      </c>
      <c r="N2685">
        <f t="shared" si="791"/>
        <v>121.34197912484885</v>
      </c>
      <c r="O2685">
        <f t="shared" si="792"/>
        <v>7.9680250700805786</v>
      </c>
      <c r="P2685" s="3">
        <f t="shared" si="793"/>
        <v>7.9680250700805786</v>
      </c>
      <c r="Q2685" s="3">
        <f t="shared" si="794"/>
        <v>-58.658020875151159</v>
      </c>
      <c r="R2685">
        <f t="shared" si="795"/>
        <v>121.34197912484885</v>
      </c>
      <c r="S2685">
        <f t="shared" si="796"/>
        <v>22.399191610989988</v>
      </c>
      <c r="T2685">
        <f t="shared" si="779"/>
        <v>7.9680250700805786</v>
      </c>
    </row>
    <row r="2686" spans="1:20" x14ac:dyDescent="0.25">
      <c r="A2686">
        <f t="shared" si="780"/>
        <v>141273.07705503944</v>
      </c>
      <c r="B2686">
        <f t="shared" si="797"/>
        <v>22484.308539111749</v>
      </c>
      <c r="C2686" t="str">
        <f t="shared" si="781"/>
        <v>1.3000749828506-2.13195841971465i</v>
      </c>
      <c r="D2686" t="str">
        <f t="shared" si="782"/>
        <v>3.47480647148118-0.815232587035918i</v>
      </c>
      <c r="E2686" t="str">
        <f t="shared" si="783"/>
        <v>178.341596357514+16.1991720248404i</v>
      </c>
      <c r="F2686" t="str">
        <f t="shared" si="784"/>
        <v>2.90937477788166-6.68218424966875i</v>
      </c>
      <c r="G2686" t="str">
        <f t="shared" si="785"/>
        <v>0.999816100138897-0.013559721307756i</v>
      </c>
      <c r="H2686" t="str">
        <f t="shared" si="786"/>
        <v>105.682138434503-449.408439144053i</v>
      </c>
      <c r="I2686" t="str">
        <f t="shared" si="787"/>
        <v>-18.2502960597945-13.6336549609597i</v>
      </c>
      <c r="K2686" t="str">
        <f t="shared" si="788"/>
        <v>0.00247921072455752-0.00301948567457756i</v>
      </c>
      <c r="L2686" t="str">
        <f t="shared" si="789"/>
        <v>0.00025-0.020917522318605i</v>
      </c>
      <c r="M2686" t="str">
        <f t="shared" si="790"/>
        <v>0.0025-0.00553699120198368i</v>
      </c>
      <c r="N2686">
        <f t="shared" si="791"/>
        <v>121.37497077552113</v>
      </c>
      <c r="O2686">
        <f t="shared" si="792"/>
        <v>7.9486722054588785</v>
      </c>
      <c r="P2686" s="3">
        <f t="shared" si="793"/>
        <v>7.9486722054588785</v>
      </c>
      <c r="Q2686" s="3">
        <f t="shared" si="794"/>
        <v>-58.625029224478865</v>
      </c>
      <c r="R2686">
        <f t="shared" si="795"/>
        <v>121.37497077552113</v>
      </c>
      <c r="S2686">
        <f t="shared" si="796"/>
        <v>22.484308539111748</v>
      </c>
      <c r="T2686">
        <f t="shared" si="779"/>
        <v>7.9486722054588785</v>
      </c>
    </row>
    <row r="2687" spans="1:20" x14ac:dyDescent="0.25">
      <c r="A2687">
        <f t="shared" si="780"/>
        <v>141809.91474784861</v>
      </c>
      <c r="B2687">
        <f t="shared" si="797"/>
        <v>22569.748911560375</v>
      </c>
      <c r="C2687" t="str">
        <f t="shared" si="781"/>
        <v>1.29841321383581-2.12647751618621i</v>
      </c>
      <c r="D2687" t="str">
        <f t="shared" si="782"/>
        <v>3.47478122703752-0.812960218345687i</v>
      </c>
      <c r="E2687" t="str">
        <f t="shared" si="783"/>
        <v>178.462567279352+16.2164552942297i</v>
      </c>
      <c r="F2687" t="str">
        <f t="shared" si="784"/>
        <v>2.90937070390597-6.65718732942364i</v>
      </c>
      <c r="G2687" t="str">
        <f t="shared" si="785"/>
        <v>0.999814700103913-0.0136112291889967i</v>
      </c>
      <c r="H2687" t="str">
        <f t="shared" si="786"/>
        <v>104.291460071449-447.274829472055i</v>
      </c>
      <c r="I2687" t="str">
        <f t="shared" si="787"/>
        <v>-18.1054666913743-13.5110477955794i</v>
      </c>
      <c r="K2687" t="str">
        <f t="shared" si="788"/>
        <v>0.00247216440190663-0.00301137928661279i</v>
      </c>
      <c r="L2687" t="str">
        <f t="shared" si="789"/>
        <v>0.00025-0.0208383366393753i</v>
      </c>
      <c r="M2687" t="str">
        <f t="shared" si="790"/>
        <v>0.0025-0.00551603028689346i</v>
      </c>
      <c r="N2687">
        <f t="shared" si="791"/>
        <v>121.40796507103207</v>
      </c>
      <c r="O2687">
        <f t="shared" si="792"/>
        <v>7.9293656229539451</v>
      </c>
      <c r="P2687" s="3">
        <f t="shared" si="793"/>
        <v>7.9293656229539451</v>
      </c>
      <c r="Q2687" s="3">
        <f t="shared" si="794"/>
        <v>-58.592034928967941</v>
      </c>
      <c r="R2687">
        <f t="shared" si="795"/>
        <v>121.40796507103207</v>
      </c>
      <c r="S2687">
        <f t="shared" si="796"/>
        <v>22.569748911560374</v>
      </c>
      <c r="T2687">
        <f t="shared" si="779"/>
        <v>7.9293656229539451</v>
      </c>
    </row>
    <row r="2688" spans="1:20" x14ac:dyDescent="0.25">
      <c r="A2688">
        <f t="shared" si="780"/>
        <v>142348.79242389044</v>
      </c>
      <c r="B2688">
        <f t="shared" si="797"/>
        <v>22655.513957424304</v>
      </c>
      <c r="C2688" t="str">
        <f t="shared" si="781"/>
        <v>1.29675895616321-2.12102109034091i</v>
      </c>
      <c r="D2688" t="str">
        <f t="shared" si="782"/>
        <v>3.47475579074261-0.81069953244678i</v>
      </c>
      <c r="E2688" t="str">
        <f t="shared" si="783"/>
        <v>178.584266117988+16.2332836912929i</v>
      </c>
      <c r="F2688" t="str">
        <f t="shared" si="784"/>
        <v>2.90936659892081-6.63228617420884i</v>
      </c>
      <c r="G2688" t="str">
        <f t="shared" si="785"/>
        <v>0.999813289412413-0.0136629325821326i</v>
      </c>
      <c r="H2688" t="str">
        <f t="shared" si="786"/>
        <v>102.921166471428-445.150387631451i</v>
      </c>
      <c r="I2688" t="str">
        <f t="shared" si="787"/>
        <v>-17.9616582134496-13.3900740363043i</v>
      </c>
      <c r="K2688" t="str">
        <f t="shared" si="788"/>
        <v>0.00246515834252351-0.00300328280380398i</v>
      </c>
      <c r="L2688" t="str">
        <f t="shared" si="789"/>
        <v>0.00025-0.0207594507266142i</v>
      </c>
      <c r="M2688" t="str">
        <f t="shared" si="790"/>
        <v>0.0025-0.0054951487217508i</v>
      </c>
      <c r="N2688">
        <f t="shared" si="791"/>
        <v>121.44095995189448</v>
      </c>
      <c r="O2688">
        <f t="shared" si="792"/>
        <v>7.9101055861681626</v>
      </c>
      <c r="P2688" s="3">
        <f t="shared" si="793"/>
        <v>7.9101055861681626</v>
      </c>
      <c r="Q2688" s="3">
        <f t="shared" si="794"/>
        <v>-58.559040048105508</v>
      </c>
      <c r="R2688">
        <f t="shared" si="795"/>
        <v>121.44095995189448</v>
      </c>
      <c r="S2688">
        <f t="shared" si="796"/>
        <v>22.655513957424304</v>
      </c>
      <c r="T2688">
        <f t="shared" si="779"/>
        <v>7.9101055861681626</v>
      </c>
    </row>
    <row r="2689" spans="1:20" x14ac:dyDescent="0.25">
      <c r="A2689">
        <f t="shared" si="780"/>
        <v>142889.71783510121</v>
      </c>
      <c r="B2689">
        <f t="shared" si="797"/>
        <v>22741.604910462516</v>
      </c>
      <c r="C2689" t="str">
        <f t="shared" si="781"/>
        <v>1.29511215164481-2.11558913616288i</v>
      </c>
      <c r="D2689" t="str">
        <f t="shared" si="782"/>
        <v>3.47473016114119-0.808450496682378i</v>
      </c>
      <c r="E2689" t="str">
        <f t="shared" si="783"/>
        <v>178.706695260122+16.2496506867892i</v>
      </c>
      <c r="F2689" t="str">
        <f t="shared" si="784"/>
        <v>2.90936246269019-6.60748042580309i</v>
      </c>
      <c r="G2689" t="str">
        <f t="shared" si="785"/>
        <v>0.999811867983313-0.0137148322276148i</v>
      </c>
      <c r="H2689" t="str">
        <f t="shared" si="786"/>
        <v>101.570947691751-443.035175172476i</v>
      </c>
      <c r="I2689" t="str">
        <f t="shared" si="787"/>
        <v>-17.8188696419962-13.2707078078799i</v>
      </c>
      <c r="K2689" t="str">
        <f t="shared" si="788"/>
        <v>0.00245819238157761-0.00299519640115515i</v>
      </c>
      <c r="L2689" t="str">
        <f t="shared" si="789"/>
        <v>0.00025-0.0206808634455212i</v>
      </c>
      <c r="M2689" t="str">
        <f t="shared" si="790"/>
        <v>0.0025-0.00547434620616739i</v>
      </c>
      <c r="N2689">
        <f t="shared" si="791"/>
        <v>121.47395333652659</v>
      </c>
      <c r="O2689">
        <f t="shared" si="792"/>
        <v>7.8908923572260186</v>
      </c>
      <c r="P2689" s="3">
        <f t="shared" si="793"/>
        <v>7.8908923572260186</v>
      </c>
      <c r="Q2689" s="3">
        <f t="shared" si="794"/>
        <v>-58.526046663473402</v>
      </c>
      <c r="R2689">
        <f t="shared" si="795"/>
        <v>121.47395333652659</v>
      </c>
      <c r="S2689">
        <f t="shared" si="796"/>
        <v>22.741604910462517</v>
      </c>
      <c r="T2689">
        <f t="shared" si="779"/>
        <v>7.8908923572260186</v>
      </c>
    </row>
    <row r="2690" spans="1:20" x14ac:dyDescent="0.25">
      <c r="A2690">
        <f t="shared" si="780"/>
        <v>143432.69876287458</v>
      </c>
      <c r="B2690">
        <f t="shared" si="797"/>
        <v>22828.023009122273</v>
      </c>
      <c r="C2690" t="str">
        <f t="shared" si="781"/>
        <v>1.2934727417419-2.11018164753853i</v>
      </c>
      <c r="D2690" t="str">
        <f t="shared" si="782"/>
        <v>3.47470433676711-0.806213078561723i</v>
      </c>
      <c r="E2690" t="str">
        <f t="shared" si="783"/>
        <v>178.82985707145+16.2655496912762i</v>
      </c>
      <c r="F2690" t="str">
        <f t="shared" si="784"/>
        <v>2.90935829497636-6.58276972735764i</v>
      </c>
      <c r="G2690" t="str">
        <f t="shared" si="785"/>
        <v>0.999810435734914-0.0137669288686795i</v>
      </c>
      <c r="H2690" t="str">
        <f t="shared" si="786"/>
        <v>100.240498005166-440.92924928608i</v>
      </c>
      <c r="I2690" t="str">
        <f t="shared" si="787"/>
        <v>-17.6770997346553-13.1529236375997i</v>
      </c>
      <c r="K2690" t="str">
        <f t="shared" si="788"/>
        <v>0.00245126635376072-0.00298712025179i</v>
      </c>
      <c r="L2690" t="str">
        <f t="shared" si="789"/>
        <v>0.00025-0.0206025736655919i</v>
      </c>
      <c r="M2690" t="str">
        <f t="shared" si="790"/>
        <v>0.0025-0.00545362244089199i</v>
      </c>
      <c r="N2690">
        <f t="shared" si="791"/>
        <v>121.5069431212673</v>
      </c>
      <c r="O2690">
        <f t="shared" si="792"/>
        <v>7.8717261967434906</v>
      </c>
      <c r="P2690" s="3">
        <f t="shared" si="793"/>
        <v>7.8717261967434906</v>
      </c>
      <c r="Q2690" s="3">
        <f t="shared" si="794"/>
        <v>-58.493056878732702</v>
      </c>
      <c r="R2690">
        <f t="shared" si="795"/>
        <v>121.5069431212673</v>
      </c>
      <c r="S2690">
        <f t="shared" si="796"/>
        <v>22.828023009122273</v>
      </c>
      <c r="T2690">
        <f t="shared" si="779"/>
        <v>7.8717261967434906</v>
      </c>
    </row>
    <row r="2691" spans="1:20" x14ac:dyDescent="0.25">
      <c r="A2691">
        <f t="shared" si="780"/>
        <v>143977.74301817353</v>
      </c>
      <c r="B2691">
        <f t="shared" si="797"/>
        <v>22914.769496556939</v>
      </c>
      <c r="C2691" t="str">
        <f t="shared" si="781"/>
        <v>1.29184066756618-2.10479861825641i</v>
      </c>
      <c r="D2691" t="str">
        <f t="shared" si="782"/>
        <v>3.47467831614314-0.803987245759613i</v>
      </c>
      <c r="E2691" t="str">
        <f t="shared" si="783"/>
        <v>178.953753896058+16.2809740547773i</v>
      </c>
      <c r="F2691" t="str">
        <f t="shared" si="784"/>
        <v>2.90935409553982-6.55815372339095i</v>
      </c>
      <c r="G2691" t="str">
        <f t="shared" si="785"/>
        <v>0.999808992584897-0.0138192232513582i</v>
      </c>
      <c r="H2691" t="str">
        <f t="shared" si="786"/>
        <v>98.9295158763731-438.832662946983i</v>
      </c>
      <c r="I2691" t="str">
        <f t="shared" si="787"/>
        <v>-17.5363470012402-13.0366964510217i</v>
      </c>
      <c r="K2691" t="str">
        <f t="shared" si="788"/>
        <v>0.00244438009330511-0.00297905452695891i</v>
      </c>
      <c r="L2691" t="str">
        <f t="shared" si="789"/>
        <v>0.00025-0.0205245802606017i</v>
      </c>
      <c r="M2691" t="str">
        <f t="shared" si="790"/>
        <v>0.0025-0.00543297712780633i</v>
      </c>
      <c r="N2691">
        <f t="shared" si="791"/>
        <v>121.53992718039467</v>
      </c>
      <c r="O2691">
        <f t="shared" si="792"/>
        <v>7.8526073637980431</v>
      </c>
      <c r="P2691" s="3">
        <f t="shared" si="793"/>
        <v>7.8526073637980431</v>
      </c>
      <c r="Q2691" s="3">
        <f t="shared" si="794"/>
        <v>-58.460072819605337</v>
      </c>
      <c r="R2691">
        <f t="shared" si="795"/>
        <v>121.53992718039467</v>
      </c>
      <c r="S2691">
        <f t="shared" si="796"/>
        <v>22.914769496556939</v>
      </c>
      <c r="T2691">
        <f t="shared" si="779"/>
        <v>7.8526073637980431</v>
      </c>
    </row>
    <row r="2692" spans="1:20" x14ac:dyDescent="0.25">
      <c r="A2692">
        <f t="shared" si="780"/>
        <v>144524.8584416426</v>
      </c>
      <c r="B2692">
        <f t="shared" si="797"/>
        <v>23001.845620643857</v>
      </c>
      <c r="C2692" t="str">
        <f t="shared" si="781"/>
        <v>1.29021586988049-2.09944004200675i</v>
      </c>
      <c r="D2692" t="str">
        <f t="shared" si="782"/>
        <v>3.47465209778088-0.801772966115906i</v>
      </c>
      <c r="E2692" t="str">
        <f t="shared" si="783"/>
        <v>179.078388055799+16.2959170664409i</v>
      </c>
      <c r="F2692" t="str">
        <f t="shared" si="784"/>
        <v>2.90934986413919-6.53363205978352i</v>
      </c>
      <c r="G2692" t="str">
        <f t="shared" si="785"/>
        <v>0.999807538450313-0.0138717161244882i</v>
      </c>
      <c r="H2692" t="str">
        <f t="shared" si="786"/>
        <v>97.637703936724-436.745465052925i</v>
      </c>
      <c r="I2692" t="str">
        <f t="shared" si="787"/>
        <v>-17.3966097139248-12.9220015676115i</v>
      </c>
      <c r="K2692" t="str">
        <f t="shared" si="788"/>
        <v>0.00243753343400098-0.0029709993960458i</v>
      </c>
      <c r="L2692" t="str">
        <f t="shared" si="789"/>
        <v>0.00025-0.020446882108589i</v>
      </c>
      <c r="M2692" t="str">
        <f t="shared" si="790"/>
        <v>0.0025-0.00541240996992062i</v>
      </c>
      <c r="N2692">
        <f t="shared" si="791"/>
        <v>121.57290336614318</v>
      </c>
      <c r="O2692">
        <f t="shared" si="792"/>
        <v>7.8335361158970018</v>
      </c>
      <c r="P2692" s="3">
        <f t="shared" si="793"/>
        <v>7.8335361158970018</v>
      </c>
      <c r="Q2692" s="3">
        <f t="shared" si="794"/>
        <v>-58.427096633856813</v>
      </c>
      <c r="R2692">
        <f t="shared" si="795"/>
        <v>121.57290336614318</v>
      </c>
      <c r="S2692">
        <f t="shared" si="796"/>
        <v>23.001845620643856</v>
      </c>
      <c r="T2692">
        <f t="shared" si="779"/>
        <v>7.8335361158970018</v>
      </c>
    </row>
    <row r="2693" spans="1:20" x14ac:dyDescent="0.25">
      <c r="A2693">
        <f t="shared" si="780"/>
        <v>145074.05290372082</v>
      </c>
      <c r="B2693">
        <f t="shared" si="797"/>
        <v>23089.252634002303</v>
      </c>
      <c r="C2693" t="str">
        <f t="shared" si="781"/>
        <v>1.28859828909967-2.09410591238133i</v>
      </c>
      <c r="D2693" t="str">
        <f t="shared" si="782"/>
        <v>3.47462568018066-0.799570207635057i</v>
      </c>
      <c r="E2693" t="str">
        <f t="shared" si="783"/>
        <v>179.203761849662+16.3103719542063i</v>
      </c>
      <c r="F2693" t="str">
        <f t="shared" si="784"/>
        <v>2.90934560053127-6.50920438377289i</v>
      </c>
      <c r="G2693" t="str">
        <f t="shared" si="785"/>
        <v>0.999806073247588-0.0139244082397231i</v>
      </c>
      <c r="H2693" t="str">
        <f t="shared" si="786"/>
        <v>96.3647689572993-434.667700560288i</v>
      </c>
      <c r="I2693" t="str">
        <f t="shared" si="787"/>
        <v>-17.2578859171257-12.8088146963261i</v>
      </c>
      <c r="K2693" t="str">
        <f t="shared" si="788"/>
        <v>0.00243072620921414-0.00296295502657544i</v>
      </c>
      <c r="L2693" t="str">
        <f t="shared" si="789"/>
        <v>0.00025-0.0203694780918401i</v>
      </c>
      <c r="M2693" t="str">
        <f t="shared" si="790"/>
        <v>0.0025-0.00539192067136941i</v>
      </c>
      <c r="N2693">
        <f t="shared" si="791"/>
        <v>121.60586950872256</v>
      </c>
      <c r="O2693">
        <f t="shared" si="792"/>
        <v>7.8145127089471567</v>
      </c>
      <c r="P2693" s="3">
        <f t="shared" si="793"/>
        <v>7.8145127089471567</v>
      </c>
      <c r="Q2693" s="3">
        <f t="shared" si="794"/>
        <v>-58.394130491277437</v>
      </c>
      <c r="R2693">
        <f t="shared" si="795"/>
        <v>121.60586950872256</v>
      </c>
      <c r="S2693">
        <f t="shared" si="796"/>
        <v>23.089252634002303</v>
      </c>
      <c r="T2693">
        <f t="shared" si="779"/>
        <v>7.8145127089471567</v>
      </c>
    </row>
    <row r="2694" spans="1:20" x14ac:dyDescent="0.25">
      <c r="A2694">
        <f t="shared" si="780"/>
        <v>145625.33430475497</v>
      </c>
      <c r="B2694">
        <f t="shared" si="797"/>
        <v>23176.991794011512</v>
      </c>
      <c r="C2694" t="str">
        <f t="shared" si="781"/>
        <v>1.28698786529134-2.08879622287307i</v>
      </c>
      <c r="D2694" t="str">
        <f t="shared" si="782"/>
        <v>3.4745990618315-0.797378938485627i</v>
      </c>
      <c r="E2694" t="str">
        <f t="shared" si="783"/>
        <v>179.329877553133+16.3243318844718i</v>
      </c>
      <c r="F2694" t="str">
        <f t="shared" si="784"/>
        <v>2.90934130447099-6.4848703439485i</v>
      </c>
      <c r="G2694" t="str">
        <f t="shared" si="785"/>
        <v>0.999804596892508-0.0139773003515426i</v>
      </c>
      <c r="H2694" t="str">
        <f t="shared" si="786"/>
        <v>95.1104218204415-432.599410616104i</v>
      </c>
      <c r="I2694" t="str">
        <f t="shared" si="787"/>
        <v>-17.1201734370817-12.6971119311415i</v>
      </c>
      <c r="K2694" t="str">
        <f t="shared" si="788"/>
        <v>0.00242395825190325-0.00295492158422055i</v>
      </c>
      <c r="L2694" t="str">
        <f t="shared" si="789"/>
        <v>0.00025-0.0202923670968719i</v>
      </c>
      <c r="M2694" t="str">
        <f t="shared" si="790"/>
        <v>0.0025-0.00537150893740727i</v>
      </c>
      <c r="N2694">
        <f t="shared" si="791"/>
        <v>121.63882341634121</v>
      </c>
      <c r="O2694">
        <f t="shared" si="792"/>
        <v>7.7955373972234741</v>
      </c>
      <c r="P2694" s="3">
        <f t="shared" si="793"/>
        <v>7.7955373972234741</v>
      </c>
      <c r="Q2694" s="3">
        <f t="shared" si="794"/>
        <v>-58.361176583658782</v>
      </c>
      <c r="R2694">
        <f t="shared" si="795"/>
        <v>121.63882341634121</v>
      </c>
      <c r="S2694">
        <f t="shared" si="796"/>
        <v>23.176991794011514</v>
      </c>
      <c r="T2694">
        <f t="shared" si="779"/>
        <v>7.7955373972234741</v>
      </c>
    </row>
    <row r="2695" spans="1:20" x14ac:dyDescent="0.25">
      <c r="A2695">
        <f t="shared" si="780"/>
        <v>146178.71057511304</v>
      </c>
      <c r="B2695">
        <f t="shared" si="797"/>
        <v>23265.064362828758</v>
      </c>
      <c r="C2695" t="str">
        <f t="shared" si="781"/>
        <v>1.28538453817664-2.0835109668758i</v>
      </c>
      <c r="D2695" t="str">
        <f t="shared" si="782"/>
        <v>3.47457224121103-0.795199126999819i</v>
      </c>
      <c r="E2695" t="str">
        <f t="shared" si="783"/>
        <v>179.456737417549+16.3377899617691i</v>
      </c>
      <c r="F2695" t="str">
        <f t="shared" si="784"/>
        <v>2.90933697571145-6.46062959024667i</v>
      </c>
      <c r="G2695" t="str">
        <f t="shared" si="785"/>
        <v>0.999803109300221-0.0140303932172636i</v>
      </c>
      <c r="H2695" t="str">
        <f t="shared" si="786"/>
        <v>93.8743774898476-430.540632686498i</v>
      </c>
      <c r="I2695" t="str">
        <f t="shared" si="787"/>
        <v>-16.9834698911385-12.5868697465316i</v>
      </c>
      <c r="K2695" t="str">
        <f t="shared" si="788"/>
        <v>0.00241722939463703-0.00294689923280928i</v>
      </c>
      <c r="L2695" t="str">
        <f t="shared" si="789"/>
        <v>0.00025-0.0202155480144172i</v>
      </c>
      <c r="M2695" t="str">
        <f t="shared" si="790"/>
        <v>0.0025-0.00535117447440452i</v>
      </c>
      <c r="N2695">
        <f t="shared" si="791"/>
        <v>121.6717628752298</v>
      </c>
      <c r="O2695">
        <f t="shared" si="792"/>
        <v>7.7766104333382842</v>
      </c>
      <c r="P2695" s="3">
        <f t="shared" si="793"/>
        <v>7.7766104333382842</v>
      </c>
      <c r="Q2695" s="3">
        <f t="shared" si="794"/>
        <v>-58.328237124770205</v>
      </c>
      <c r="R2695">
        <f t="shared" si="795"/>
        <v>121.6717628752298</v>
      </c>
      <c r="S2695">
        <f t="shared" si="796"/>
        <v>23.26506436282876</v>
      </c>
      <c r="T2695">
        <f t="shared" si="779"/>
        <v>7.7766104333382842</v>
      </c>
    </row>
    <row r="2696" spans="1:20" x14ac:dyDescent="0.25">
      <c r="A2696">
        <f t="shared" si="780"/>
        <v>146734.18967529849</v>
      </c>
      <c r="B2696">
        <f t="shared" si="797"/>
        <v>23353.471607407508</v>
      </c>
      <c r="C2696" t="str">
        <f t="shared" si="781"/>
        <v>1.28378824713081-2.07825013768395i</v>
      </c>
      <c r="D2696" t="str">
        <f t="shared" si="782"/>
        <v>3.47454521678536-0.793030741672995i</v>
      </c>
      <c r="E2696" t="str">
        <f t="shared" si="783"/>
        <v>179.584343669442+16.3507392284319i</v>
      </c>
      <c r="F2696" t="str">
        <f t="shared" si="784"/>
        <v>2.90933261400387-6.43648177394558i</v>
      </c>
      <c r="G2696" t="str">
        <f t="shared" si="785"/>
        <v>0.999801610385229-0.0140836875970498i</v>
      </c>
      <c r="H2696" t="str">
        <f t="shared" si="786"/>
        <v>92.6563549793527-428.491400681714i</v>
      </c>
      <c r="I2696" t="str">
        <f t="shared" si="787"/>
        <v>-16.8477726967473-12.4780649929075i</v>
      </c>
      <c r="K2696" t="str">
        <f t="shared" si="788"/>
        <v>0.00241053946961113-0.00293888813433268i</v>
      </c>
      <c r="L2696" t="str">
        <f t="shared" si="789"/>
        <v>0.00025-0.0201390197394074i</v>
      </c>
      <c r="M2696" t="str">
        <f t="shared" si="790"/>
        <v>0.0025-0.00533091698984312i</v>
      </c>
      <c r="N2696">
        <f t="shared" si="791"/>
        <v>121.70468564966532</v>
      </c>
      <c r="O2696">
        <f t="shared" si="792"/>
        <v>7.7577320682100286</v>
      </c>
      <c r="P2696" s="3">
        <f t="shared" si="793"/>
        <v>7.7577320682100286</v>
      </c>
      <c r="Q2696" s="3">
        <f t="shared" si="794"/>
        <v>-58.295314350334685</v>
      </c>
      <c r="R2696">
        <f t="shared" si="795"/>
        <v>121.70468564966532</v>
      </c>
      <c r="S2696">
        <f t="shared" si="796"/>
        <v>23.353471607407506</v>
      </c>
      <c r="T2696">
        <f t="shared" si="779"/>
        <v>7.7577320682100286</v>
      </c>
    </row>
    <row r="2697" spans="1:20" x14ac:dyDescent="0.25">
      <c r="A2697">
        <f t="shared" si="780"/>
        <v>147291.77959606462</v>
      </c>
      <c r="B2697">
        <f t="shared" si="797"/>
        <v>23442.214799515656</v>
      </c>
      <c r="C2697" t="str">
        <f t="shared" si="781"/>
        <v>1.28219893118369-2.0730137284922i</v>
      </c>
      <c r="D2697" t="str">
        <f t="shared" si="782"/>
        <v>3.47451798700897-0.790873751163196i</v>
      </c>
      <c r="E2697" t="str">
        <f t="shared" si="783"/>
        <v>179.712698509867+16.3631726642725i</v>
      </c>
      <c r="F2697" t="str">
        <f t="shared" si="784"/>
        <v>2.90932821909753-6.41242654766014i</v>
      </c>
      <c r="G2697" t="str">
        <f t="shared" si="785"/>
        <v>0.999800100061385-0.014137184253923i</v>
      </c>
      <c r="H2697" t="str">
        <f t="shared" si="786"/>
        <v>91.4560773204706-426.451745077699i</v>
      </c>
      <c r="I2697" t="str">
        <f t="shared" si="787"/>
        <v>-16.7130790801817-12.3706748920209i</v>
      </c>
      <c r="K2697" t="str">
        <f t="shared" si="788"/>
        <v>0.00240388830866495-0.0029308884489524i</v>
      </c>
      <c r="L2697" t="str">
        <f t="shared" si="789"/>
        <v>0.00025-0.0200627811709577i</v>
      </c>
      <c r="M2697" t="str">
        <f t="shared" si="790"/>
        <v>0.0025-0.00531073619231235i</v>
      </c>
      <c r="N2697">
        <f t="shared" si="791"/>
        <v>121.73758948199732</v>
      </c>
      <c r="O2697">
        <f t="shared" si="792"/>
        <v>7.7389025510317655</v>
      </c>
      <c r="P2697" s="3">
        <f t="shared" si="793"/>
        <v>7.7389025510317655</v>
      </c>
      <c r="Q2697" s="3">
        <f t="shared" si="794"/>
        <v>-58.262410518002682</v>
      </c>
      <c r="R2697">
        <f t="shared" si="795"/>
        <v>121.73758948199732</v>
      </c>
      <c r="S2697">
        <f t="shared" si="796"/>
        <v>23.442214799515657</v>
      </c>
      <c r="T2697">
        <f t="shared" si="779"/>
        <v>7.7389025510317655</v>
      </c>
    </row>
    <row r="2698" spans="1:20" x14ac:dyDescent="0.25">
      <c r="A2698">
        <f t="shared" si="780"/>
        <v>147851.48835852966</v>
      </c>
      <c r="B2698">
        <f t="shared" si="797"/>
        <v>23531.295215753817</v>
      </c>
      <c r="C2698" t="str">
        <f t="shared" si="781"/>
        <v>1.28061652902039-2.06780173239521i</v>
      </c>
      <c r="D2698" t="str">
        <f t="shared" si="782"/>
        <v>3.4744905503248-0.788728124290705i</v>
      </c>
      <c r="E2698" t="str">
        <f t="shared" si="783"/>
        <v>179.841804113736+16.3750831862656i</v>
      </c>
      <c r="F2698" t="str">
        <f t="shared" si="784"/>
        <v>2.9093237907399-6.38846356533724i</v>
      </c>
      <c r="G2698" t="str">
        <f t="shared" si="785"/>
        <v>0.999798578241886-0.0141908839537732i</v>
      </c>
      <c r="H2698" t="str">
        <f t="shared" si="786"/>
        <v>90.2732715288073-424.421693034374i</v>
      </c>
      <c r="I2698" t="str">
        <f t="shared" si="787"/>
        <v>-16.5793860849827-12.2646770323382i</v>
      </c>
      <c r="K2698" t="str">
        <f t="shared" si="788"/>
        <v>0.00239727574329811-0.00292290033500827i</v>
      </c>
      <c r="L2698" t="str">
        <f t="shared" si="789"/>
        <v>0.00025-0.0199868312123508i</v>
      </c>
      <c r="M2698" t="str">
        <f t="shared" si="790"/>
        <v>0.0025-0.00529063179150464i</v>
      </c>
      <c r="N2698">
        <f t="shared" si="791"/>
        <v>121.77047209267911</v>
      </c>
      <c r="O2698">
        <f t="shared" si="792"/>
        <v>7.720122129240349</v>
      </c>
      <c r="P2698" s="3">
        <f t="shared" si="793"/>
        <v>7.720122129240349</v>
      </c>
      <c r="Q2698" s="3">
        <f t="shared" si="794"/>
        <v>-58.229527907320886</v>
      </c>
      <c r="R2698">
        <f t="shared" si="795"/>
        <v>121.77047209267911</v>
      </c>
      <c r="S2698">
        <f t="shared" si="796"/>
        <v>23.531295215753815</v>
      </c>
      <c r="T2698">
        <f t="shared" si="779"/>
        <v>7.720122129240349</v>
      </c>
    </row>
    <row r="2699" spans="1:20" x14ac:dyDescent="0.25">
      <c r="A2699">
        <f t="shared" si="780"/>
        <v>148413.3240142921</v>
      </c>
      <c r="B2699">
        <f t="shared" si="797"/>
        <v>23620.714137573683</v>
      </c>
      <c r="C2699" t="str">
        <f t="shared" si="781"/>
        <v>1.27904097898153-2.06261414238719i</v>
      </c>
      <c r="D2699" t="str">
        <f t="shared" si="782"/>
        <v>3.47446290516391-0.78659383003754i</v>
      </c>
      <c r="E2699" t="str">
        <f t="shared" si="783"/>
        <v>179.971662629124+16.3864636482231i</v>
      </c>
      <c r="F2699" t="str">
        <f t="shared" si="784"/>
        <v>2.90931932867643-6.36459248225047i</v>
      </c>
      <c r="G2699" t="str">
        <f t="shared" si="785"/>
        <v>0.999797044839269-0.0142447874653691i</v>
      </c>
      <c r="H2699" t="str">
        <f t="shared" si="786"/>
        <v>89.1076685694367-422.401268510659i</v>
      </c>
      <c r="I2699" t="str">
        <f t="shared" si="787"/>
        <v>-16.446690580136-12.1600493643927i</v>
      </c>
      <c r="K2699" t="str">
        <f t="shared" si="788"/>
        <v>0.00239070160468693-0.00291492394902632i</v>
      </c>
      <c r="L2699" t="str">
        <f t="shared" si="789"/>
        <v>0.00025-0.019911168771021i</v>
      </c>
      <c r="M2699" t="str">
        <f t="shared" si="790"/>
        <v>0.0025-0.00527060349821143i</v>
      </c>
      <c r="N2699">
        <f t="shared" si="791"/>
        <v>121.80333118029559</v>
      </c>
      <c r="O2699">
        <f t="shared" si="792"/>
        <v>7.7013910484843517</v>
      </c>
      <c r="P2699" s="3">
        <f t="shared" si="793"/>
        <v>7.7013910484843517</v>
      </c>
      <c r="Q2699" s="3">
        <f t="shared" si="794"/>
        <v>-58.196668819704414</v>
      </c>
      <c r="R2699">
        <f t="shared" si="795"/>
        <v>121.80333118029559</v>
      </c>
      <c r="S2699">
        <f t="shared" si="796"/>
        <v>23.620714137573682</v>
      </c>
      <c r="T2699">
        <f t="shared" si="779"/>
        <v>7.7013910484843517</v>
      </c>
    </row>
    <row r="2700" spans="1:20" x14ac:dyDescent="0.25">
      <c r="A2700">
        <f t="shared" si="780"/>
        <v>148977.29464554641</v>
      </c>
      <c r="B2700">
        <f t="shared" si="797"/>
        <v>23710.472851296465</v>
      </c>
      <c r="C2700" t="str">
        <f t="shared" si="781"/>
        <v>1.27747221906376-2.05745095136166i</v>
      </c>
      <c r="D2700" t="str">
        <f t="shared" si="782"/>
        <v>3.47443504994555-0.784470837547003i</v>
      </c>
      <c r="E2700" t="str">
        <f t="shared" si="783"/>
        <v>180.102276176585+16.3973068404851i</v>
      </c>
      <c r="F2700" t="str">
        <f t="shared" si="784"/>
        <v>2.9093148326507-6.34081295499534i</v>
      </c>
      <c r="G2700" t="str">
        <f t="shared" si="785"/>
        <v>0.999795499765408-0.0142988955603689i</v>
      </c>
      <c r="H2700" t="str">
        <f t="shared" si="786"/>
        <v>87.9590033213212-420.390492376304i</v>
      </c>
      <c r="I2700" t="str">
        <f t="shared" si="787"/>
        <v>-16.3149892679907-12.0567701961184i</v>
      </c>
      <c r="K2700" t="str">
        <f t="shared" si="788"/>
        <v>0.00238416572370055-0.00290695944572665i</v>
      </c>
      <c r="L2700" t="str">
        <f t="shared" si="789"/>
        <v>0.00025-0.0198357927585385i</v>
      </c>
      <c r="M2700" t="str">
        <f t="shared" si="790"/>
        <v>0.0025-0.005250651024319i</v>
      </c>
      <c r="N2700">
        <f t="shared" si="791"/>
        <v>121.83616442159695</v>
      </c>
      <c r="O2700">
        <f t="shared" si="792"/>
        <v>7.6827095525932174</v>
      </c>
      <c r="P2700" s="3">
        <f t="shared" si="793"/>
        <v>7.6827095525932174</v>
      </c>
      <c r="Q2700" s="3">
        <f t="shared" si="794"/>
        <v>-58.163835578403052</v>
      </c>
      <c r="R2700">
        <f t="shared" si="795"/>
        <v>121.83616442159695</v>
      </c>
      <c r="S2700">
        <f t="shared" si="796"/>
        <v>23.710472851296466</v>
      </c>
      <c r="T2700">
        <f t="shared" si="779"/>
        <v>7.6827095525932174</v>
      </c>
    </row>
    <row r="2701" spans="1:20" x14ac:dyDescent="0.25">
      <c r="A2701">
        <f t="shared" si="780"/>
        <v>149543.40836519949</v>
      </c>
      <c r="B2701">
        <f t="shared" si="797"/>
        <v>23800.57264813139</v>
      </c>
      <c r="C2701" t="str">
        <f t="shared" si="781"/>
        <v>1.27591018691996-2.05231215211095i</v>
      </c>
      <c r="D2701" t="str">
        <f t="shared" si="782"/>
        <v>3.47440698307705-0.782359116123222i</v>
      </c>
      <c r="E2701" t="str">
        <f t="shared" si="783"/>
        <v>180.233646848436+16.407605489606i</v>
      </c>
      <c r="F2701" t="str">
        <f t="shared" si="784"/>
        <v>2.9093103024043-6.31712464148427i</v>
      </c>
      <c r="G2701" t="str">
        <f t="shared" si="785"/>
        <v>0.999793942931504-0.0143532090133305i</v>
      </c>
      <c r="H2701" t="str">
        <f t="shared" si="786"/>
        <v>86.827014540854-418.389382520603i</v>
      </c>
      <c r="I2701" t="str">
        <f t="shared" si="787"/>
        <v>-16.1842786919252-11.9548181881713i</v>
      </c>
      <c r="K2701" t="str">
        <f t="shared" si="788"/>
        <v>0.00237766793091693-0.00289900697803152i</v>
      </c>
      <c r="L2701" t="str">
        <f t="shared" si="789"/>
        <v>0.00025-0.0197607020905942i</v>
      </c>
      <c r="M2701" t="str">
        <f t="shared" si="790"/>
        <v>0.0025-0.00523077408280436i</v>
      </c>
      <c r="N2701">
        <f t="shared" si="791"/>
        <v>121.86896947153244</v>
      </c>
      <c r="O2701">
        <f t="shared" si="792"/>
        <v>7.6640778835450796</v>
      </c>
      <c r="P2701" s="3">
        <f t="shared" si="793"/>
        <v>7.6640778835450796</v>
      </c>
      <c r="Q2701" s="3">
        <f t="shared" si="794"/>
        <v>-58.131030528467555</v>
      </c>
      <c r="R2701">
        <f t="shared" si="795"/>
        <v>121.86896947153244</v>
      </c>
      <c r="S2701">
        <f t="shared" si="796"/>
        <v>23.800572648131389</v>
      </c>
      <c r="T2701">
        <f t="shared" si="779"/>
        <v>7.6640778835450796</v>
      </c>
    </row>
    <row r="2702" spans="1:20" x14ac:dyDescent="0.25">
      <c r="A2702">
        <f t="shared" si="780"/>
        <v>150111.67331698726</v>
      </c>
      <c r="B2702">
        <f t="shared" si="797"/>
        <v>23891.014824194292</v>
      </c>
      <c r="C2702" t="str">
        <f t="shared" si="781"/>
        <v>1.2743548198595-2.04719773732592i</v>
      </c>
      <c r="D2702" t="str">
        <f t="shared" si="782"/>
        <v>3.4743787029537-0.780258635230686i</v>
      </c>
      <c r="E2702" t="str">
        <f t="shared" si="783"/>
        <v>180.365776708056+16.4173522580457i</v>
      </c>
      <c r="F2702" t="str">
        <f t="shared" si="784"/>
        <v>2.90930573767687-6.29352720094173i</v>
      </c>
      <c r="G2702" t="str">
        <f t="shared" si="785"/>
        <v>0.999792374248086-0.0144077286017226i</v>
      </c>
      <c r="H2702" t="str">
        <f t="shared" si="786"/>
        <v>85.7114448245991-416.397953958033i</v>
      </c>
      <c r="I2702" t="str">
        <f t="shared" si="787"/>
        <v>-16.0545552437649-11.8541723492417i</v>
      </c>
      <c r="K2702" t="str">
        <f t="shared" si="788"/>
        <v>0.00237120805663861-0.0028910666970735i</v>
      </c>
      <c r="L2702" t="str">
        <f t="shared" si="789"/>
        <v>0.00025-0.0196858956869837i</v>
      </c>
      <c r="M2702" t="str">
        <f t="shared" si="790"/>
        <v>0.0025-0.00521097238773096i</v>
      </c>
      <c r="N2702">
        <f t="shared" si="791"/>
        <v>121.90174396328527</v>
      </c>
      <c r="O2702">
        <f t="shared" si="792"/>
        <v>7.6454962814354532</v>
      </c>
      <c r="P2702" s="3">
        <f t="shared" si="793"/>
        <v>7.6454962814354532</v>
      </c>
      <c r="Q2702" s="3">
        <f t="shared" si="794"/>
        <v>-58.098256036714723</v>
      </c>
      <c r="R2702">
        <f t="shared" si="795"/>
        <v>121.90174396328527</v>
      </c>
      <c r="S2702">
        <f t="shared" si="796"/>
        <v>23.89101482419429</v>
      </c>
      <c r="T2702">
        <f t="shared" si="779"/>
        <v>7.6454962814354532</v>
      </c>
    </row>
    <row r="2703" spans="1:20" x14ac:dyDescent="0.25">
      <c r="A2703">
        <f t="shared" si="780"/>
        <v>150682.09767559182</v>
      </c>
      <c r="B2703">
        <f t="shared" si="797"/>
        <v>23981.80068052623</v>
      </c>
      <c r="C2703" t="str">
        <f t="shared" si="781"/>
        <v>1.27280605484847-2.04210769959551i</v>
      </c>
      <c r="D2703" t="str">
        <f t="shared" si="782"/>
        <v>3.47435020795869-0.778169364493783i</v>
      </c>
      <c r="E2703" t="str">
        <f t="shared" si="783"/>
        <v>180.498667789159+16.4265397438652i</v>
      </c>
      <c r="F2703" t="str">
        <f t="shared" si="784"/>
        <v>2.90930113820608-6.27002029389929i</v>
      </c>
      <c r="G2703" t="str">
        <f t="shared" si="785"/>
        <v>0.999790793625002-0.0144624551059353i</v>
      </c>
      <c r="H2703" t="str">
        <f t="shared" si="786"/>
        <v>84.6120405713286-414.416218930946i</v>
      </c>
      <c r="I2703" t="str">
        <f t="shared" si="787"/>
        <v>-15.9258151709621-11.7548120313647i</v>
      </c>
      <c r="K2703" t="str">
        <f t="shared" si="788"/>
        <v>0.00236478593090845-0.00288313875220374i</v>
      </c>
      <c r="L2703" t="str">
        <f t="shared" si="789"/>
        <v>0.00025-0.0196113724715916i</v>
      </c>
      <c r="M2703" t="str">
        <f t="shared" si="790"/>
        <v>0.0025-0.00519124565424484i</v>
      </c>
      <c r="N2703">
        <f t="shared" si="791"/>
        <v>121.93448550831212</v>
      </c>
      <c r="O2703">
        <f t="shared" si="792"/>
        <v>7.6269649844454976</v>
      </c>
      <c r="P2703" s="3">
        <f t="shared" si="793"/>
        <v>7.6269649844454976</v>
      </c>
      <c r="Q2703" s="3">
        <f t="shared" si="794"/>
        <v>-58.065514491687878</v>
      </c>
      <c r="R2703">
        <f t="shared" si="795"/>
        <v>121.93448550831212</v>
      </c>
      <c r="S2703">
        <f t="shared" si="796"/>
        <v>23.981800680526231</v>
      </c>
      <c r="T2703">
        <f t="shared" si="779"/>
        <v>7.6269649844454976</v>
      </c>
    </row>
    <row r="2704" spans="1:20" x14ac:dyDescent="0.25">
      <c r="A2704">
        <f t="shared" si="780"/>
        <v>151254.68964675907</v>
      </c>
      <c r="B2704">
        <f t="shared" si="797"/>
        <v>24072.931523112231</v>
      </c>
      <c r="C2704" t="str">
        <f t="shared" si="781"/>
        <v>1.27126382850969-2.03704203140634i</v>
      </c>
      <c r="D2704" t="str">
        <f t="shared" si="782"/>
        <v>3.47432149646302-0.776091273696351i</v>
      </c>
      <c r="E2704" t="str">
        <f t="shared" si="783"/>
        <v>180.632322095061+16.4351604804274i</v>
      </c>
      <c r="F2704" t="str">
        <f t="shared" si="784"/>
        <v>2.90929650372762-6.24660358219078i</v>
      </c>
      <c r="G2704" t="str">
        <f t="shared" si="785"/>
        <v>0.999789200971412-0.0145173893092908i</v>
      </c>
      <c r="H2704" t="str">
        <f t="shared" si="786"/>
        <v>83.5285519433956-412.444187009332i</v>
      </c>
      <c r="I2704" t="str">
        <f t="shared" si="787"/>
        <v>-15.7980545835412-11.6567169252307i</v>
      </c>
      <c r="K2704" t="str">
        <f t="shared" si="788"/>
        <v>0.00235840138352487-0.00287522329100035i</v>
      </c>
      <c r="L2704" t="str">
        <f t="shared" si="789"/>
        <v>0.00025-0.0195371313723766i</v>
      </c>
      <c r="M2704" t="str">
        <f t="shared" si="790"/>
        <v>0.0025-0.00517159359857027i</v>
      </c>
      <c r="N2704">
        <f t="shared" si="791"/>
        <v>121.96719169638035</v>
      </c>
      <c r="O2704">
        <f t="shared" si="792"/>
        <v>7.6084842288100685</v>
      </c>
      <c r="P2704" s="3">
        <f t="shared" si="793"/>
        <v>7.6084842288100685</v>
      </c>
      <c r="Q2704" s="3">
        <f t="shared" si="794"/>
        <v>-58.032808303619646</v>
      </c>
      <c r="R2704">
        <f t="shared" si="795"/>
        <v>121.96719169638035</v>
      </c>
      <c r="S2704">
        <f t="shared" si="796"/>
        <v>24.072931523112231</v>
      </c>
      <c r="T2704">
        <f t="shared" si="779"/>
        <v>7.6084842288100685</v>
      </c>
    </row>
    <row r="2705" spans="1:20" x14ac:dyDescent="0.25">
      <c r="A2705">
        <f t="shared" si="780"/>
        <v>151829.45746741677</v>
      </c>
      <c r="B2705">
        <f t="shared" si="797"/>
        <v>24164.408662900059</v>
      </c>
      <c r="C2705" t="str">
        <f t="shared" si="781"/>
        <v>1.26972807712285-2.03200072514215i</v>
      </c>
      <c r="D2705" t="str">
        <f t="shared" si="782"/>
        <v>3.47429256682533-0.774024332781205i</v>
      </c>
      <c r="E2705" t="str">
        <f t="shared" si="783"/>
        <v>180.766741597937+16.4432069360987i</v>
      </c>
      <c r="F2705" t="str">
        <f t="shared" si="784"/>
        <v>2.90929183397513-6.2232767289473i</v>
      </c>
      <c r="G2705" t="str">
        <f t="shared" si="785"/>
        <v>0.99978759619579-0.0145725319980537i</v>
      </c>
      <c r="H2705" t="str">
        <f t="shared" si="786"/>
        <v>82.4607328275283-410.481865187717i</v>
      </c>
      <c r="I2705" t="str">
        <f t="shared" si="787"/>
        <v>-15.6712694608165-11.5598670555002i</v>
      </c>
      <c r="K2705" t="str">
        <f t="shared" si="788"/>
        <v>0.00235205424405727-0.00286732045927683i</v>
      </c>
      <c r="L2705" t="str">
        <f t="shared" si="789"/>
        <v>0.00025-0.0194631713213555i</v>
      </c>
      <c r="M2705" t="str">
        <f t="shared" si="790"/>
        <v>0.0025-0.00515201593800585i</v>
      </c>
      <c r="N2705">
        <f t="shared" si="791"/>
        <v>121.99986009561292</v>
      </c>
      <c r="O2705">
        <f t="shared" si="792"/>
        <v>7.5900542487856795</v>
      </c>
      <c r="P2705" s="3">
        <f t="shared" si="793"/>
        <v>7.5900542487856795</v>
      </c>
      <c r="Q2705" s="3">
        <f t="shared" si="794"/>
        <v>-58.000139904387083</v>
      </c>
      <c r="R2705">
        <f t="shared" si="795"/>
        <v>121.99986009561292</v>
      </c>
      <c r="S2705">
        <f t="shared" si="796"/>
        <v>24.164408662900058</v>
      </c>
      <c r="T2705">
        <f t="shared" si="779"/>
        <v>7.5900542487856795</v>
      </c>
    </row>
    <row r="2706" spans="1:20" x14ac:dyDescent="0.25">
      <c r="A2706">
        <f t="shared" si="780"/>
        <v>152406.40940579295</v>
      </c>
      <c r="B2706">
        <f t="shared" si="797"/>
        <v>24256.233415819079</v>
      </c>
      <c r="C2706" t="str">
        <f t="shared" si="781"/>
        <v>1.2681987366244-2.02698377308354i</v>
      </c>
      <c r="D2706" t="str">
        <f t="shared" si="782"/>
        <v>3.47426341739195-0.771968511849704i</v>
      </c>
      <c r="E2706" t="str">
        <f t="shared" si="783"/>
        <v>180.901928238077+16.4506715139544i</v>
      </c>
      <c r="F2706" t="str">
        <f t="shared" si="784"/>
        <v>2.90928712868026-6.20003939859255i</v>
      </c>
      <c r="G2706" t="str">
        <f t="shared" si="785"/>
        <v>0.99978597920591-0.0146278839614426i</v>
      </c>
      <c r="H2706" t="str">
        <f t="shared" si="786"/>
        <v>81.4083407951072-408.529257979313i</v>
      </c>
      <c r="I2706" t="str">
        <f t="shared" si="787"/>
        <v>-15.5454556578895-11.4642427761283i</v>
      </c>
      <c r="K2706" t="str">
        <f t="shared" si="788"/>
        <v>0.0023457443418609-0.00285943040109063i</v>
      </c>
      <c r="L2706" t="str">
        <f t="shared" si="789"/>
        <v>0.00025-0.019389491254588i</v>
      </c>
      <c r="M2706" t="str">
        <f t="shared" si="790"/>
        <v>0.0025-0.00513251239092035i</v>
      </c>
      <c r="N2706">
        <f t="shared" si="791"/>
        <v>122.03248825252724</v>
      </c>
      <c r="O2706">
        <f t="shared" si="792"/>
        <v>7.5716752766190156</v>
      </c>
      <c r="P2706" s="3">
        <f t="shared" si="793"/>
        <v>7.5716752766190156</v>
      </c>
      <c r="Q2706" s="3">
        <f t="shared" si="794"/>
        <v>-57.967511747472756</v>
      </c>
      <c r="R2706">
        <f t="shared" si="795"/>
        <v>122.03248825252724</v>
      </c>
      <c r="S2706">
        <f t="shared" si="796"/>
        <v>24.256233415819079</v>
      </c>
      <c r="T2706">
        <f t="shared" si="779"/>
        <v>7.5716752766190156</v>
      </c>
    </row>
    <row r="2707" spans="1:20" x14ac:dyDescent="0.25">
      <c r="A2707">
        <f t="shared" si="780"/>
        <v>152985.55376153497</v>
      </c>
      <c r="B2707">
        <f t="shared" si="797"/>
        <v>24348.407102799192</v>
      </c>
      <c r="C2707" t="str">
        <f t="shared" si="781"/>
        <v>1.26667574260752-2.02199116740727i</v>
      </c>
      <c r="D2707" t="str">
        <f t="shared" si="782"/>
        <v>3.47423404649669-0.769923781161284i</v>
      </c>
      <c r="E2707" t="str">
        <f t="shared" si="783"/>
        <v>181.037883923113+16.4575465514918i</v>
      </c>
      <c r="F2707" t="str">
        <f t="shared" si="784"/>
        <v>2.9092823875726-6.17689125683787i</v>
      </c>
      <c r="G2707" t="str">
        <f t="shared" si="785"/>
        <v>0.999784349908849-0.0146834459916405i</v>
      </c>
      <c r="H2707" t="str">
        <f t="shared" si="786"/>
        <v>80.3711370619799-406.586367507404i</v>
      </c>
      <c r="I2707" t="str">
        <f t="shared" si="787"/>
        <v>-15.4206089119301-11.3698247657002i</v>
      </c>
      <c r="K2707" t="str">
        <f t="shared" si="788"/>
        <v>0.00233947150609186-0.00285155325875177i</v>
      </c>
      <c r="L2707" t="str">
        <f t="shared" si="789"/>
        <v>0.00025-0.0193160901121618i</v>
      </c>
      <c r="M2707" t="str">
        <f t="shared" si="790"/>
        <v>0.0025-0.00511308267674872i</v>
      </c>
      <c r="N2707">
        <f t="shared" si="791"/>
        <v>122.06507369208427</v>
      </c>
      <c r="O2707">
        <f t="shared" si="792"/>
        <v>7.5533475425143637</v>
      </c>
      <c r="P2707" s="3">
        <f t="shared" si="793"/>
        <v>7.5533475425143637</v>
      </c>
      <c r="Q2707" s="3">
        <f t="shared" si="794"/>
        <v>-57.934926307915724</v>
      </c>
      <c r="R2707">
        <f t="shared" si="795"/>
        <v>122.06507369208427</v>
      </c>
      <c r="S2707">
        <f t="shared" si="796"/>
        <v>24.348407102799193</v>
      </c>
      <c r="T2707">
        <f t="shared" si="779"/>
        <v>7.5533475425143637</v>
      </c>
    </row>
    <row r="2708" spans="1:20" x14ac:dyDescent="0.25">
      <c r="A2708">
        <f t="shared" si="780"/>
        <v>153566.89886582879</v>
      </c>
      <c r="B2708">
        <f t="shared" si="797"/>
        <v>24440.93104978983</v>
      </c>
      <c r="C2708" t="str">
        <f t="shared" si="781"/>
        <v>1.26515903032196-2.0170229001859i</v>
      </c>
      <c r="D2708" t="str">
        <f t="shared" si="782"/>
        <v>3.47420445246078-0.767890111133019i</v>
      </c>
      <c r="E2708" t="str">
        <f t="shared" si="783"/>
        <v>181.174610527261+16.4638243203433i</v>
      </c>
      <c r="F2708" t="str">
        <f t="shared" si="784"/>
        <v>2.90927761037967-6.15383197067746i</v>
      </c>
      <c r="G2708" t="str">
        <f t="shared" si="785"/>
        <v>0.999782708210974-0.0147392188838054i</v>
      </c>
      <c r="H2708" t="str">
        <f t="shared" si="786"/>
        <v>79.3488864478806-404.653193594123i</v>
      </c>
      <c r="I2708" t="str">
        <f t="shared" si="787"/>
        <v>-15.2967248482489-11.2765940227825i</v>
      </c>
      <c r="K2708" t="str">
        <f t="shared" si="788"/>
        <v>0.00233323556572169-0.00284368917283158i</v>
      </c>
      <c r="L2708" t="str">
        <f t="shared" si="789"/>
        <v>0.00025-0.0192429668381767i</v>
      </c>
      <c r="M2708" t="str">
        <f t="shared" si="790"/>
        <v>0.0025-0.00509372651598795i</v>
      </c>
      <c r="N2708">
        <f t="shared" si="791"/>
        <v>122.09761391773336</v>
      </c>
      <c r="O2708">
        <f t="shared" si="792"/>
        <v>7.5350712746019868</v>
      </c>
      <c r="P2708" s="3">
        <f t="shared" si="793"/>
        <v>7.5350712746019868</v>
      </c>
      <c r="Q2708" s="3">
        <f t="shared" si="794"/>
        <v>-57.902386082266652</v>
      </c>
      <c r="R2708">
        <f t="shared" si="795"/>
        <v>122.09761391773336</v>
      </c>
      <c r="S2708">
        <f t="shared" si="796"/>
        <v>24.440931049789828</v>
      </c>
      <c r="T2708">
        <f t="shared" si="779"/>
        <v>7.5350712746019868</v>
      </c>
    </row>
    <row r="2709" spans="1:20" x14ac:dyDescent="0.25">
      <c r="A2709">
        <f t="shared" si="780"/>
        <v>154150.45308151896</v>
      </c>
      <c r="B2709">
        <f t="shared" si="797"/>
        <v>24533.806587779032</v>
      </c>
      <c r="C2709" t="str">
        <f t="shared" si="781"/>
        <v>1.26364853467383-2.01207896338715i</v>
      </c>
      <c r="D2709" t="str">
        <f t="shared" si="782"/>
        <v>3.4741746335928-0.765867472339169i</v>
      </c>
      <c r="E2709" t="str">
        <f t="shared" si="783"/>
        <v>181.312109890529+16.4694970259982i</v>
      </c>
      <c r="F2709" t="str">
        <f t="shared" si="784"/>
        <v>2.90927279682698-6.13086120838365i</v>
      </c>
      <c r="G2709" t="str">
        <f t="shared" si="785"/>
        <v>0.999781054017942-0.0147952034360817i</v>
      </c>
      <c r="H2709" t="str">
        <f t="shared" si="786"/>
        <v>78.3413573355003-402.729733846609i</v>
      </c>
      <c r="I2709" t="str">
        <f t="shared" si="787"/>
        <v>-15.1737989861664-11.1845318612931i</v>
      </c>
      <c r="K2709" t="str">
        <f t="shared" si="788"/>
        <v>0.00232703634955187-0.00283583828217147i</v>
      </c>
      <c r="L2709" t="str">
        <f t="shared" si="789"/>
        <v>0.00025-0.01917012038073i</v>
      </c>
      <c r="M2709" t="str">
        <f t="shared" si="790"/>
        <v>0.0025-0.00507444363019322i</v>
      </c>
      <c r="N2709">
        <f t="shared" si="791"/>
        <v>122.13010641146266</v>
      </c>
      <c r="O2709">
        <f t="shared" si="792"/>
        <v>7.5168466989056837</v>
      </c>
      <c r="P2709" s="3">
        <f t="shared" si="793"/>
        <v>7.5168466989056837</v>
      </c>
      <c r="Q2709" s="3">
        <f t="shared" si="794"/>
        <v>-57.869893588537344</v>
      </c>
      <c r="R2709">
        <f t="shared" si="795"/>
        <v>122.13010641146266</v>
      </c>
      <c r="S2709">
        <f t="shared" si="796"/>
        <v>24.533806587779033</v>
      </c>
      <c r="T2709">
        <f t="shared" si="779"/>
        <v>7.5168466989056837</v>
      </c>
    </row>
    <row r="2710" spans="1:20" x14ac:dyDescent="0.25">
      <c r="A2710">
        <f t="shared" si="780"/>
        <v>154736.22480322872</v>
      </c>
      <c r="B2710">
        <f t="shared" si="797"/>
        <v>24627.035052812593</v>
      </c>
      <c r="C2710" t="str">
        <f t="shared" si="781"/>
        <v>1.26214419022528-2.00715934887333i</v>
      </c>
      <c r="D2710" t="str">
        <f t="shared" si="782"/>
        <v>3.47414458818856-0.763855835510734i</v>
      </c>
      <c r="E2710" t="str">
        <f t="shared" si="783"/>
        <v>181.450383817929+16.474556807524i</v>
      </c>
      <c r="F2710" t="str">
        <f t="shared" si="784"/>
        <v>2.90926794663788-6.10797863950202i</v>
      </c>
      <c r="G2710" t="str">
        <f t="shared" si="785"/>
        <v>0.999779387234693-0.0148514004496111i</v>
      </c>
      <c r="H2710" t="str">
        <f t="shared" si="786"/>
        <v>77.3483216292605-400.815983740643i</v>
      </c>
      <c r="I2710" t="str">
        <f t="shared" si="787"/>
        <v>-15.0518267446834-11.0936199058914i</v>
      </c>
      <c r="K2710" t="str">
        <f t="shared" si="788"/>
        <v>0.00232087368622812-0.00282800072389183i</v>
      </c>
      <c r="L2710" t="str">
        <f t="shared" si="789"/>
        <v>0.00025-0.0190975496919007i</v>
      </c>
      <c r="M2710" t="str">
        <f t="shared" si="790"/>
        <v>0.0025-0.00505523374197372i</v>
      </c>
      <c r="N2710">
        <f t="shared" si="791"/>
        <v>122.16254863384935</v>
      </c>
      <c r="O2710">
        <f t="shared" si="792"/>
        <v>7.4986740393104787</v>
      </c>
      <c r="P2710" s="3">
        <f t="shared" si="793"/>
        <v>7.4986740393104787</v>
      </c>
      <c r="Q2710" s="3">
        <f t="shared" si="794"/>
        <v>-57.837451366150653</v>
      </c>
      <c r="R2710">
        <f t="shared" si="795"/>
        <v>122.16254863384935</v>
      </c>
      <c r="S2710">
        <f t="shared" si="796"/>
        <v>24.627035052812595</v>
      </c>
      <c r="T2710">
        <f t="shared" si="779"/>
        <v>7.4986740393104787</v>
      </c>
    </row>
    <row r="2711" spans="1:20" x14ac:dyDescent="0.25">
      <c r="A2711">
        <f t="shared" si="780"/>
        <v>155324.222457481</v>
      </c>
      <c r="B2711">
        <f t="shared" si="797"/>
        <v>24720.617786013281</v>
      </c>
      <c r="C2711" t="str">
        <f t="shared" si="781"/>
        <v>1.26064593119427-2.00226404840081i</v>
      </c>
      <c r="D2711" t="str">
        <f t="shared" si="782"/>
        <v>3.47411431453103-0.761855171535019i</v>
      </c>
      <c r="E2711" t="str">
        <f t="shared" si="783"/>
        <v>181.58943407868+16.478995737299i</v>
      </c>
      <c r="F2711" t="str">
        <f t="shared" si="784"/>
        <v>2.90926305953368-6.08518393484676i</v>
      </c>
      <c r="G2711" t="str">
        <f t="shared" si="785"/>
        <v>0.999777707765445-0.0149078107285431i</v>
      </c>
      <c r="H2711" t="str">
        <f t="shared" si="786"/>
        <v>76.369554713859-398.911936701844i</v>
      </c>
      <c r="I2711" t="str">
        <f t="shared" si="787"/>
        <v>-14.9308034479604-11.0038400873944i</v>
      </c>
      <c r="K2711" t="str">
        <f t="shared" si="788"/>
        <v>0.00231474740425453-0.00282017663340096i</v>
      </c>
      <c r="L2711" t="str">
        <f t="shared" si="789"/>
        <v>0.00025-0.0190252537277353i</v>
      </c>
      <c r="M2711" t="str">
        <f t="shared" si="790"/>
        <v>0.0025-0.00503609657498876i</v>
      </c>
      <c r="N2711">
        <f t="shared" si="791"/>
        <v>122.19493802411387</v>
      </c>
      <c r="O2711">
        <f t="shared" si="792"/>
        <v>7.4805535175307734</v>
      </c>
      <c r="P2711" s="3">
        <f t="shared" si="793"/>
        <v>7.4805535175307734</v>
      </c>
      <c r="Q2711" s="3">
        <f t="shared" si="794"/>
        <v>-57.805061975886126</v>
      </c>
      <c r="R2711">
        <f t="shared" si="795"/>
        <v>122.19493802411387</v>
      </c>
      <c r="S2711">
        <f t="shared" si="796"/>
        <v>24.720617786013282</v>
      </c>
      <c r="T2711">
        <f t="shared" si="779"/>
        <v>7.4805535175307734</v>
      </c>
    </row>
    <row r="2712" spans="1:20" x14ac:dyDescent="0.25">
      <c r="A2712">
        <f t="shared" si="780"/>
        <v>155914.45450281946</v>
      </c>
      <c r="B2712">
        <f t="shared" si="797"/>
        <v>24814.556133600134</v>
      </c>
      <c r="C2712" t="str">
        <f t="shared" si="781"/>
        <v>1.25915369145407-1.99739305361932i</v>
      </c>
      <c r="D2712" t="str">
        <f t="shared" si="782"/>
        <v>3.47408381089019-0.75986545145518i</v>
      </c>
      <c r="E2712" t="str">
        <f t="shared" si="783"/>
        <v>181.729262405395+16.4828058207404i</v>
      </c>
      <c r="F2712" t="str">
        <f t="shared" si="784"/>
        <v>2.90925813523352-6.06247676649583i</v>
      </c>
      <c r="G2712" t="str">
        <f t="shared" si="785"/>
        <v>0.999776015513685-0.0149644350800466i</v>
      </c>
      <c r="H2712" t="str">
        <f t="shared" si="786"/>
        <v>75.4048354125866-397.017584184398i</v>
      </c>
      <c r="I2712" t="str">
        <f t="shared" si="787"/>
        <v>-14.8107243306079-10.9151746382164i</v>
      </c>
      <c r="K2712" t="str">
        <f t="shared" si="788"/>
        <v>0.00230865733200746-0.00281236614440411i</v>
      </c>
      <c r="L2712" t="str">
        <f t="shared" si="789"/>
        <v>0.00025-0.0189532314482321i</v>
      </c>
      <c r="M2712" t="str">
        <f t="shared" si="790"/>
        <v>0.0025-0.00501703185394379i</v>
      </c>
      <c r="N2712">
        <f t="shared" si="791"/>
        <v>122.22727200017385</v>
      </c>
      <c r="O2712">
        <f t="shared" si="792"/>
        <v>7.4624853530776134</v>
      </c>
      <c r="P2712" s="3">
        <f t="shared" si="793"/>
        <v>7.4624853530776134</v>
      </c>
      <c r="Q2712" s="3">
        <f t="shared" si="794"/>
        <v>-57.772727999826145</v>
      </c>
      <c r="R2712">
        <f t="shared" si="795"/>
        <v>122.22727200017385</v>
      </c>
      <c r="S2712">
        <f t="shared" si="796"/>
        <v>24.814556133600135</v>
      </c>
      <c r="T2712">
        <f t="shared" si="779"/>
        <v>7.4624853530776134</v>
      </c>
    </row>
    <row r="2713" spans="1:20" x14ac:dyDescent="0.25">
      <c r="A2713">
        <f t="shared" si="780"/>
        <v>156506.92942993017</v>
      </c>
      <c r="B2713">
        <f t="shared" si="797"/>
        <v>24908.851446907815</v>
      </c>
      <c r="C2713" t="str">
        <f t="shared" si="781"/>
        <v>1.25766740453278-1.9925463560713i</v>
      </c>
      <c r="D2713" t="str">
        <f t="shared" si="782"/>
        <v>3.47405307552299-0.757886646469788i</v>
      </c>
      <c r="E2713" t="str">
        <f t="shared" si="783"/>
        <v>181.869870493252+16.4859789960477i</v>
      </c>
      <c r="F2713" t="str">
        <f t="shared" si="784"/>
        <v>2.90925317345443-6.03985680778626i</v>
      </c>
      <c r="G2713" t="str">
        <f t="shared" si="785"/>
        <v>0.99977431038217-0.0150212743143206i</v>
      </c>
      <c r="H2713" t="str">
        <f t="shared" si="786"/>
        <v>74.4539459455241-395.132915747525i</v>
      </c>
      <c r="I2713" t="str">
        <f t="shared" si="787"/>
        <v>-14.6915845427985-10.8276060878407i</v>
      </c>
      <c r="K2713" t="str">
        <f t="shared" si="788"/>
        <v>0.00230260329774924-0.00280456938891261i</v>
      </c>
      <c r="L2713" t="str">
        <f t="shared" si="789"/>
        <v>0.00025-0.0188814818173262i</v>
      </c>
      <c r="M2713" t="str">
        <f t="shared" si="790"/>
        <v>0.0025-0.00499803930458635i</v>
      </c>
      <c r="N2713">
        <f t="shared" si="791"/>
        <v>122.25954795870061</v>
      </c>
      <c r="O2713">
        <f t="shared" si="792"/>
        <v>7.4444697632262926</v>
      </c>
      <c r="P2713" s="3">
        <f t="shared" si="793"/>
        <v>7.4444697632262926</v>
      </c>
      <c r="Q2713" s="3">
        <f t="shared" si="794"/>
        <v>-57.740452041299392</v>
      </c>
      <c r="R2713">
        <f t="shared" si="795"/>
        <v>122.25954795870061</v>
      </c>
      <c r="S2713">
        <f t="shared" si="796"/>
        <v>24.908851446907814</v>
      </c>
      <c r="T2713">
        <f t="shared" si="779"/>
        <v>7.4444697632262926</v>
      </c>
    </row>
    <row r="2714" spans="1:20" x14ac:dyDescent="0.25">
      <c r="A2714">
        <f t="shared" si="780"/>
        <v>157101.65576176389</v>
      </c>
      <c r="B2714">
        <f t="shared" si="797"/>
        <v>25003.505082406064</v>
      </c>
      <c r="C2714" t="str">
        <f t="shared" si="781"/>
        <v>1.25618700361298-1.98772394719127i</v>
      </c>
      <c r="D2714" t="str">
        <f t="shared" si="782"/>
        <v>3.47402210667323-0.755918727932404i</v>
      </c>
      <c r="E2714" t="str">
        <f t="shared" si="783"/>
        <v>182.011259999177+16.4885071339448i</v>
      </c>
      <c r="F2714" t="str">
        <f t="shared" si="784"/>
        <v>2.90924817391128-6.01732373330956i</v>
      </c>
      <c r="G2714" t="str">
        <f t="shared" si="785"/>
        <v>0.999772592272917-0.0150783292446054i</v>
      </c>
      <c r="H2714" t="str">
        <f t="shared" si="786"/>
        <v>73.5166718876026-393.257919129584i</v>
      </c>
      <c r="I2714" t="str">
        <f t="shared" si="787"/>
        <v>-14.5733791551993-10.7411172583197i</v>
      </c>
      <c r="K2714" t="str">
        <f t="shared" si="788"/>
        <v>0.00229658512964183-0.00279678649725297i</v>
      </c>
      <c r="L2714" t="str">
        <f t="shared" si="789"/>
        <v>0.00025-0.0188100038028753i</v>
      </c>
      <c r="M2714" t="str">
        <f t="shared" si="790"/>
        <v>0.0025-0.00497911865370228i</v>
      </c>
      <c r="N2714">
        <f t="shared" si="791"/>
        <v>122.29176327518087</v>
      </c>
      <c r="O2714">
        <f t="shared" si="792"/>
        <v>7.4265069629844707</v>
      </c>
      <c r="P2714" s="3">
        <f t="shared" si="793"/>
        <v>7.4265069629844707</v>
      </c>
      <c r="Q2714" s="3">
        <f t="shared" si="794"/>
        <v>-57.70823672481913</v>
      </c>
      <c r="R2714">
        <f t="shared" si="795"/>
        <v>122.29176327518087</v>
      </c>
      <c r="S2714">
        <f t="shared" si="796"/>
        <v>25.003505082406065</v>
      </c>
      <c r="T2714">
        <f t="shared" si="779"/>
        <v>7.4265069629844707</v>
      </c>
    </row>
    <row r="2715" spans="1:20" x14ac:dyDescent="0.25">
      <c r="A2715">
        <f t="shared" si="780"/>
        <v>157698.64205365861</v>
      </c>
      <c r="B2715">
        <f t="shared" si="797"/>
        <v>25098.518401719208</v>
      </c>
      <c r="C2715" t="str">
        <f t="shared" si="781"/>
        <v>1.25471242153093-1.98292581830499i</v>
      </c>
      <c r="D2715" t="str">
        <f t="shared" si="782"/>
        <v>3.47399090257148-0.753961667351133i</v>
      </c>
      <c r="E2715" t="str">
        <f t="shared" si="783"/>
        <v>182.153432540986+16.4903820374278i</v>
      </c>
      <c r="F2715" t="str">
        <f t="shared" si="784"/>
        <v>2.90924313631679-5.99487721890689i</v>
      </c>
      <c r="G2715" t="str">
        <f t="shared" si="785"/>
        <v>0.999770861087196-0.0151356006871937i</v>
      </c>
      <c r="H2715" t="str">
        <f t="shared" si="786"/>
        <v>72.5928021265999-391.392580319992i</v>
      </c>
      <c r="I2715" t="str">
        <f t="shared" si="787"/>
        <v>-14.4561031637352-10.6556912598091i</v>
      </c>
      <c r="K2715" t="str">
        <f t="shared" si="788"/>
        <v>0.00229060265576013-0.00278901759807618i</v>
      </c>
      <c r="L2715" t="str">
        <f t="shared" si="789"/>
        <v>0.00025-0.018738796376644i</v>
      </c>
      <c r="M2715" t="str">
        <f t="shared" si="790"/>
        <v>0.0025-0.00496026962911166i</v>
      </c>
      <c r="N2715">
        <f t="shared" si="791"/>
        <v>122.32391530397489</v>
      </c>
      <c r="O2715">
        <f t="shared" si="792"/>
        <v>7.408597165058918</v>
      </c>
      <c r="P2715" s="3">
        <f t="shared" si="793"/>
        <v>7.408597165058918</v>
      </c>
      <c r="Q2715" s="3">
        <f t="shared" si="794"/>
        <v>-57.676084696025114</v>
      </c>
      <c r="R2715">
        <f t="shared" si="795"/>
        <v>122.32391530397489</v>
      </c>
      <c r="S2715">
        <f t="shared" si="796"/>
        <v>25.098518401719208</v>
      </c>
      <c r="T2715">
        <f t="shared" si="779"/>
        <v>7.408597165058918</v>
      </c>
    </row>
    <row r="2716" spans="1:20" x14ac:dyDescent="0.25">
      <c r="A2716">
        <f t="shared" si="780"/>
        <v>158297.89689346249</v>
      </c>
      <c r="B2716">
        <f t="shared" si="797"/>
        <v>25193.89277164574</v>
      </c>
      <c r="C2716" t="str">
        <f t="shared" si="781"/>
        <v>1.25324359077609-1.97815196062876i</v>
      </c>
      <c r="D2716" t="str">
        <f t="shared" si="782"/>
        <v>3.47395946143496-0.752015436388195i</v>
      </c>
      <c r="E2716" t="str">
        <f t="shared" si="783"/>
        <v>182.296389696544+16.4915954415222i</v>
      </c>
      <c r="F2716" t="str">
        <f t="shared" si="784"/>
        <v>2.9092380603815-5.97251694166452i</v>
      </c>
      <c r="G2716" t="str">
        <f t="shared" si="785"/>
        <v>0.99976911672553-0.0151930894614419i</v>
      </c>
      <c r="H2716" t="str">
        <f t="shared" si="786"/>
        <v>71.682128821103-389.536883628961i</v>
      </c>
      <c r="I2716" t="str">
        <f t="shared" si="787"/>
        <v>-14.3397514941851-10.5713114861369i</v>
      </c>
      <c r="K2716" t="str">
        <f t="shared" si="788"/>
        <v>0.00228465570410517-0.00278126281836694i</v>
      </c>
      <c r="L2716" t="str">
        <f t="shared" si="789"/>
        <v>0.00025-0.0186678585142898i</v>
      </c>
      <c r="M2716" t="str">
        <f t="shared" si="790"/>
        <v>0.0025-0.00494149195966494i</v>
      </c>
      <c r="N2716">
        <f t="shared" si="791"/>
        <v>122.3560013783821</v>
      </c>
      <c r="O2716">
        <f t="shared" si="792"/>
        <v>7.3907405798235102</v>
      </c>
      <c r="P2716" s="3">
        <f t="shared" si="793"/>
        <v>7.3907405798235102</v>
      </c>
      <c r="Q2716" s="3">
        <f t="shared" si="794"/>
        <v>-57.643998621617889</v>
      </c>
      <c r="R2716">
        <f t="shared" si="795"/>
        <v>122.3560013783821</v>
      </c>
      <c r="S2716">
        <f t="shared" si="796"/>
        <v>25.193892771645739</v>
      </c>
      <c r="T2716">
        <f t="shared" si="779"/>
        <v>7.3907405798235102</v>
      </c>
    </row>
    <row r="2717" spans="1:20" x14ac:dyDescent="0.25">
      <c r="A2717">
        <f t="shared" si="780"/>
        <v>158899.42890165767</v>
      </c>
      <c r="B2717">
        <f t="shared" si="797"/>
        <v>25289.629564177994</v>
      </c>
      <c r="C2717" t="str">
        <f t="shared" si="781"/>
        <v>1.25178044349032-1.97340236526863i</v>
      </c>
      <c r="D2717" t="str">
        <f t="shared" si="782"/>
        <v>3.47392778146738-0.750080006859474i</v>
      </c>
      <c r="E2717" t="str">
        <f t="shared" si="783"/>
        <v>182.440133002901+16.4921390130394i</v>
      </c>
      <c r="F2717" t="str">
        <f t="shared" si="784"/>
        <v>2.9092329458137-5.95024257990896i</v>
      </c>
      <c r="G2717" t="str">
        <f t="shared" si="785"/>
        <v>0.999767359087683-0.0152507963897809i</v>
      </c>
      <c r="H2717" t="str">
        <f t="shared" si="786"/>
        <v>70.7844473584665-387.690811755129i</v>
      </c>
      <c r="I2717" t="str">
        <f t="shared" si="787"/>
        <v>-14.2243190066166-10.4879616104087i</v>
      </c>
      <c r="K2717" t="str">
        <f t="shared" si="788"/>
        <v>0.0022787441026171-0.00277352228345308i</v>
      </c>
      <c r="L2717" t="str">
        <f t="shared" si="789"/>
        <v>0.00025-0.0185971891953474i</v>
      </c>
      <c r="M2717" t="str">
        <f t="shared" si="790"/>
        <v>0.0025-0.00492278537523903i</v>
      </c>
      <c r="N2717">
        <f t="shared" si="791"/>
        <v>122.38801881070427</v>
      </c>
      <c r="O2717">
        <f t="shared" si="792"/>
        <v>7.3729374152865121</v>
      </c>
      <c r="P2717" s="3">
        <f t="shared" si="793"/>
        <v>7.3729374152865121</v>
      </c>
      <c r="Q2717" s="3">
        <f t="shared" si="794"/>
        <v>-57.611981189295726</v>
      </c>
      <c r="R2717">
        <f t="shared" si="795"/>
        <v>122.38801881070427</v>
      </c>
      <c r="S2717">
        <f t="shared" si="796"/>
        <v>25.289629564177993</v>
      </c>
      <c r="T2717">
        <f t="shared" si="779"/>
        <v>7.3729374152865121</v>
      </c>
    </row>
    <row r="2718" spans="1:20" x14ac:dyDescent="0.25">
      <c r="A2718">
        <f t="shared" si="780"/>
        <v>159503.24673148396</v>
      </c>
      <c r="B2718">
        <f t="shared" si="797"/>
        <v>25385.730156521873</v>
      </c>
      <c r="C2718" t="str">
        <f t="shared" si="781"/>
        <v>1.25032291146718-1.9686770232195i</v>
      </c>
      <c r="D2718" t="str">
        <f t="shared" si="782"/>
        <v>3.47389586085902-0.748155350734132i</v>
      </c>
      <c r="E2718" t="str">
        <f t="shared" si="783"/>
        <v>182.584663955412+16.4920043503462i</v>
      </c>
      <c r="F2718" t="str">
        <f t="shared" si="784"/>
        <v>2.90922779231954-5.92805381320272i</v>
      </c>
      <c r="G2718" t="str">
        <f t="shared" si="785"/>
        <v>0.999765588072659-0.0153087222977281i</v>
      </c>
      <c r="H2718" t="str">
        <f t="shared" si="786"/>
        <v>69.8995563127966-385.854345851085i</v>
      </c>
      <c r="I2718" t="str">
        <f t="shared" si="787"/>
        <v>-14.1098004996643-10.4056255806505i</v>
      </c>
      <c r="K2718" t="str">
        <f t="shared" si="788"/>
        <v>0.00227286767918812-0.00276579611701493i</v>
      </c>
      <c r="L2718" t="str">
        <f t="shared" si="789"/>
        <v>0.00025-0.0185267874032152i</v>
      </c>
      <c r="M2718" t="str">
        <f t="shared" si="790"/>
        <v>0.0025-0.00490414960673344i</v>
      </c>
      <c r="N2718">
        <f t="shared" si="791"/>
        <v>122.41996489231472</v>
      </c>
      <c r="O2718">
        <f t="shared" si="792"/>
        <v>7.3551878770579071</v>
      </c>
      <c r="P2718" s="3">
        <f t="shared" si="793"/>
        <v>7.3551878770579071</v>
      </c>
      <c r="Q2718" s="3">
        <f t="shared" si="794"/>
        <v>-57.580035107685276</v>
      </c>
      <c r="R2718">
        <f t="shared" si="795"/>
        <v>122.41996489231472</v>
      </c>
      <c r="S2718">
        <f t="shared" si="796"/>
        <v>25.385730156521873</v>
      </c>
      <c r="T2718">
        <f t="shared" si="779"/>
        <v>7.3551878770579071</v>
      </c>
    </row>
    <row r="2719" spans="1:20" x14ac:dyDescent="0.25">
      <c r="A2719">
        <f t="shared" si="780"/>
        <v>160109.35906906362</v>
      </c>
      <c r="B2719">
        <f t="shared" si="797"/>
        <v>25482.195931116657</v>
      </c>
      <c r="C2719" t="str">
        <f t="shared" si="781"/>
        <v>1.24887092615107-1.96397592536425i</v>
      </c>
      <c r="D2719" t="str">
        <f t="shared" si="782"/>
        <v>3.47386369778641-0.746241440134134i</v>
      </c>
      <c r="E2719" t="str">
        <f t="shared" si="783"/>
        <v>182.729984006858+16.4911829831357i</v>
      </c>
      <c r="F2719" t="str">
        <f t="shared" si="784"/>
        <v>2.90922259960286-5.90595032233929i</v>
      </c>
      <c r="G2719" t="str">
        <f t="shared" si="785"/>
        <v>0.999763803578694-0.0153668680138977i</v>
      </c>
      <c r="H2719" t="str">
        <f t="shared" si="786"/>
        <v>69.0272574030159-384.027465586968i</v>
      </c>
      <c r="I2719" t="str">
        <f t="shared" si="787"/>
        <v>-13.9961907146564-10.3242876154924i</v>
      </c>
      <c r="K2719" t="str">
        <f t="shared" si="788"/>
        <v>0.00226702626167498-0.00275808444109479i</v>
      </c>
      <c r="L2719" t="str">
        <f t="shared" si="789"/>
        <v>0.00025-0.0184566521251397i</v>
      </c>
      <c r="M2719" t="str">
        <f t="shared" si="790"/>
        <v>0.0025-0.00488558438606638i</v>
      </c>
      <c r="N2719">
        <f t="shared" si="791"/>
        <v>122.45183689372692</v>
      </c>
      <c r="O2719">
        <f t="shared" si="792"/>
        <v>7.3374921683166994</v>
      </c>
      <c r="P2719" s="3">
        <f t="shared" si="793"/>
        <v>7.3374921683166994</v>
      </c>
      <c r="Q2719" s="3">
        <f t="shared" si="794"/>
        <v>-57.54816310627308</v>
      </c>
      <c r="R2719">
        <f t="shared" si="795"/>
        <v>122.45183689372692</v>
      </c>
      <c r="S2719">
        <f t="shared" si="796"/>
        <v>25.482195931116657</v>
      </c>
      <c r="T2719">
        <f t="shared" si="779"/>
        <v>7.3374921683166994</v>
      </c>
    </row>
    <row r="2720" spans="1:20" x14ac:dyDescent="0.25">
      <c r="A2720">
        <f t="shared" si="780"/>
        <v>160717.77463352607</v>
      </c>
      <c r="B2720">
        <f t="shared" si="797"/>
        <v>25579.028275654902</v>
      </c>
      <c r="C2720" t="str">
        <f t="shared" si="781"/>
        <v>1.2474244186364-1.95929906247292i</v>
      </c>
      <c r="D2720" t="str">
        <f t="shared" si="782"/>
        <v>3.47383129041241-0.74433824733386i</v>
      </c>
      <c r="E2720" t="str">
        <f t="shared" si="783"/>
        <v>182.876094566558+16.4896663722055i</v>
      </c>
      <c r="F2720" t="str">
        <f t="shared" si="784"/>
        <v>2.90921736736531-5.88393178933883i</v>
      </c>
      <c r="G2720" t="str">
        <f t="shared" si="785"/>
        <v>0.99976200550325-0.0154252343700128i</v>
      </c>
      <c r="H2720" t="str">
        <f t="shared" si="786"/>
        <v>68.1673554509956-382.210149212018i</v>
      </c>
      <c r="I2720" t="str">
        <f t="shared" si="787"/>
        <v>-13.8834843395923-10.2439321998911i</v>
      </c>
      <c r="K2720" t="str">
        <f t="shared" si="788"/>
        <v>0.00226121967791156-0.00275038737610649i</v>
      </c>
      <c r="L2720" t="str">
        <f t="shared" si="789"/>
        <v>0.00025-0.0183867823522013i</v>
      </c>
      <c r="M2720" t="str">
        <f t="shared" si="790"/>
        <v>0.0025-0.00486708944617093i</v>
      </c>
      <c r="N2720">
        <f t="shared" si="791"/>
        <v>122.48363206466573</v>
      </c>
      <c r="O2720">
        <f t="shared" si="792"/>
        <v>7.3198504897786734</v>
      </c>
      <c r="P2720" s="3">
        <f t="shared" si="793"/>
        <v>7.3198504897786734</v>
      </c>
      <c r="Q2720" s="3">
        <f t="shared" si="794"/>
        <v>-57.516367935334273</v>
      </c>
      <c r="R2720">
        <f t="shared" si="795"/>
        <v>122.48363206466573</v>
      </c>
      <c r="S2720">
        <f t="shared" si="796"/>
        <v>25.579028275654903</v>
      </c>
      <c r="T2720">
        <f t="shared" si="779"/>
        <v>7.3198504897786734</v>
      </c>
    </row>
    <row r="2721" spans="1:20" x14ac:dyDescent="0.25">
      <c r="A2721">
        <f t="shared" si="780"/>
        <v>161328.50217713346</v>
      </c>
      <c r="B2721">
        <f t="shared" si="797"/>
        <v>25676.228583102391</v>
      </c>
      <c r="C2721" t="str">
        <f t="shared" si="781"/>
        <v>1.2459833196666-1.95464642520157i</v>
      </c>
      <c r="D2721" t="str">
        <f t="shared" si="782"/>
        <v>3.47379863688598-0.742445744759653i</v>
      </c>
      <c r="E2721" t="str">
        <f t="shared" si="783"/>
        <v>183.022996999452+16.4874459092421i</v>
      </c>
      <c r="F2721" t="str">
        <f t="shared" si="784"/>
        <v>2.90921209530624-5.86199789744344i</v>
      </c>
      <c r="G2721" t="str">
        <f t="shared" si="785"/>
        <v>0.99976019374301-0.0154838222009165i</v>
      </c>
      <c r="H2721" t="str">
        <f t="shared" si="786"/>
        <v>67.3196583398317-380.402373614298i</v>
      </c>
      <c r="I2721" t="str">
        <f t="shared" si="787"/>
        <v>-13.7716760129792-10.1645440808967i</v>
      </c>
      <c r="K2721" t="str">
        <f t="shared" si="788"/>
        <v>0.00225544775572114-0.00274270504084491i</v>
      </c>
      <c r="L2721" t="str">
        <f t="shared" si="789"/>
        <v>0.00025-0.0183171770793i</v>
      </c>
      <c r="M2721" t="str">
        <f t="shared" si="790"/>
        <v>0.0025-0.00484866452099118i</v>
      </c>
      <c r="N2721">
        <f t="shared" si="791"/>
        <v>122.51534763414222</v>
      </c>
      <c r="O2721">
        <f t="shared" si="792"/>
        <v>7.3022630396630008</v>
      </c>
      <c r="P2721" s="3">
        <f t="shared" si="793"/>
        <v>7.3022630396630008</v>
      </c>
      <c r="Q2721" s="3">
        <f t="shared" si="794"/>
        <v>-57.484652365857791</v>
      </c>
      <c r="R2721">
        <f t="shared" si="795"/>
        <v>122.51534763414222</v>
      </c>
      <c r="S2721">
        <f t="shared" si="796"/>
        <v>25.67622858310239</v>
      </c>
      <c r="T2721">
        <f t="shared" si="779"/>
        <v>7.3022630396630008</v>
      </c>
    </row>
    <row r="2722" spans="1:20" x14ac:dyDescent="0.25">
      <c r="A2722">
        <f t="shared" si="780"/>
        <v>161941.55048540659</v>
      </c>
      <c r="B2722">
        <f t="shared" si="797"/>
        <v>25773.798251718181</v>
      </c>
      <c r="C2722" t="str">
        <f t="shared" si="781"/>
        <v>1.24454755963315-1.95001800409131i</v>
      </c>
      <c r="D2722" t="str">
        <f t="shared" si="782"/>
        <v>3.4737657353421-0.740563904989408i</v>
      </c>
      <c r="E2722" t="str">
        <f t="shared" si="783"/>
        <v>183.170692625192+16.4845129166124i</v>
      </c>
      <c r="F2722" t="str">
        <f t="shared" si="784"/>
        <v>2.9092067831227-5.8401483311126i</v>
      </c>
      <c r="G2722" t="str">
        <f t="shared" si="785"/>
        <v>0.999758368193871-0.0155426323445832i</v>
      </c>
      <c r="H2722" t="str">
        <f t="shared" si="786"/>
        <v>66.4839769722488-378.604114378525i</v>
      </c>
      <c r="I2722" t="str">
        <f t="shared" si="787"/>
        <v>-13.6607603275277-10.0861082634605i</v>
      </c>
      <c r="K2722" t="str">
        <f t="shared" si="788"/>
        <v>0.00224971032292847-0.00273503755249561i</v>
      </c>
      <c r="L2722" t="str">
        <f t="shared" si="789"/>
        <v>0.00025-0.0182478353051404i</v>
      </c>
      <c r="M2722" t="str">
        <f t="shared" si="790"/>
        <v>0.0025-0.00483030934547835i</v>
      </c>
      <c r="N2722">
        <f t="shared" si="791"/>
        <v>122.54698081052953</v>
      </c>
      <c r="O2722">
        <f t="shared" si="792"/>
        <v>7.284730013659698</v>
      </c>
      <c r="P2722" s="3">
        <f t="shared" si="793"/>
        <v>7.284730013659698</v>
      </c>
      <c r="Q2722" s="3">
        <f t="shared" si="794"/>
        <v>-57.45301918947046</v>
      </c>
      <c r="R2722">
        <f t="shared" si="795"/>
        <v>122.54698081052953</v>
      </c>
      <c r="S2722">
        <f t="shared" si="796"/>
        <v>25.77379825171818</v>
      </c>
      <c r="T2722">
        <f t="shared" si="779"/>
        <v>7.284730013659698</v>
      </c>
    </row>
    <row r="2723" spans="1:20" x14ac:dyDescent="0.25">
      <c r="A2723">
        <f t="shared" si="780"/>
        <v>162556.92837725111</v>
      </c>
      <c r="B2723">
        <f t="shared" si="797"/>
        <v>25871.73868507471</v>
      </c>
      <c r="C2723" t="str">
        <f t="shared" si="781"/>
        <v>1.24311706857456-1.94541378956749i</v>
      </c>
      <c r="D2723" t="str">
        <f t="shared" si="782"/>
        <v>3.47373258390179-0.738692700752175i</v>
      </c>
      <c r="E2723" t="str">
        <f t="shared" si="783"/>
        <v>183.319182717221+16.4808586471593i</v>
      </c>
      <c r="F2723" t="str">
        <f t="shared" si="784"/>
        <v>2.9092014305095-5.81838277601886i</v>
      </c>
      <c r="G2723" t="str">
        <f t="shared" si="785"/>
        <v>0.999756528750942-0.0156016656421302i</v>
      </c>
      <c r="H2723" t="str">
        <f t="shared" si="786"/>
        <v>65.6601252291818-376.815345842109i</v>
      </c>
      <c r="I2723" t="str">
        <f t="shared" si="787"/>
        <v>-13.550731833715-10.0086100062887i</v>
      </c>
      <c r="K2723" t="str">
        <f t="shared" si="788"/>
        <v>0.00224400720737177-0.0027273850266446i</v>
      </c>
      <c r="L2723" t="str">
        <f t="shared" si="789"/>
        <v>0.00025-0.018178756032218i</v>
      </c>
      <c r="M2723" t="str">
        <f t="shared" si="790"/>
        <v>0.0025-0.00481202365558712i</v>
      </c>
      <c r="N2723">
        <f t="shared" si="791"/>
        <v>122.57852878163834</v>
      </c>
      <c r="O2723">
        <f t="shared" si="792"/>
        <v>7.2672516048976776</v>
      </c>
      <c r="P2723" s="3">
        <f t="shared" si="793"/>
        <v>7.2672516048976776</v>
      </c>
      <c r="Q2723" s="3">
        <f t="shared" si="794"/>
        <v>-57.42147121836166</v>
      </c>
      <c r="R2723">
        <f t="shared" si="795"/>
        <v>122.57852878163834</v>
      </c>
      <c r="S2723">
        <f t="shared" si="796"/>
        <v>25.87173868507471</v>
      </c>
      <c r="T2723">
        <f t="shared" si="779"/>
        <v>7.2672516048976776</v>
      </c>
    </row>
    <row r="2724" spans="1:20" x14ac:dyDescent="0.25">
      <c r="A2724">
        <f t="shared" si="780"/>
        <v>163174.64470508468</v>
      </c>
      <c r="B2724">
        <f t="shared" si="797"/>
        <v>25970.051292077995</v>
      </c>
      <c r="C2724" t="str">
        <f t="shared" si="781"/>
        <v>1.24169177617519-1.94083377193816i</v>
      </c>
      <c r="D2724" t="str">
        <f t="shared" si="782"/>
        <v>3.4736991806718-0.73683210492769i</v>
      </c>
      <c r="E2724" t="str">
        <f t="shared" si="783"/>
        <v>183.468468501825+16.4764742840113i</v>
      </c>
      <c r="F2724" t="str">
        <f t="shared" si="784"/>
        <v>2.90919603715905-5.79670091904292i</v>
      </c>
      <c r="G2724" t="str">
        <f t="shared" si="785"/>
        <v>0.999754675308531-0.0156609229378288i</v>
      </c>
      <c r="H2724" t="str">
        <f t="shared" si="786"/>
        <v>64.8479199285459-375.036041149434i</v>
      </c>
      <c r="I2724" t="str">
        <f t="shared" si="787"/>
        <v>-13.4415850432153-9.93203481773904i</v>
      </c>
      <c r="K2724" t="str">
        <f t="shared" si="788"/>
        <v>0.00223833823691441-0.00271974757728786i</v>
      </c>
      <c r="L2724" t="str">
        <f t="shared" si="789"/>
        <v>0.00025-0.0181099382668041i</v>
      </c>
      <c r="M2724" t="str">
        <f t="shared" si="790"/>
        <v>0.0025-0.00479380718827169i</v>
      </c>
      <c r="N2724">
        <f t="shared" si="791"/>
        <v>122.60998871480115</v>
      </c>
      <c r="O2724">
        <f t="shared" si="792"/>
        <v>7.2498280039104337</v>
      </c>
      <c r="P2724" s="3">
        <f t="shared" si="793"/>
        <v>7.2498280039104337</v>
      </c>
      <c r="Q2724" s="3">
        <f t="shared" si="794"/>
        <v>-57.39001128519886</v>
      </c>
      <c r="R2724">
        <f t="shared" si="795"/>
        <v>122.60998871480115</v>
      </c>
      <c r="S2724">
        <f t="shared" si="796"/>
        <v>25.970051292077994</v>
      </c>
      <c r="T2724">
        <f t="shared" si="779"/>
        <v>7.2498280039104337</v>
      </c>
    </row>
    <row r="2725" spans="1:20" x14ac:dyDescent="0.25">
      <c r="A2725">
        <f t="shared" si="780"/>
        <v>163794.70835496401</v>
      </c>
      <c r="B2725">
        <f t="shared" si="797"/>
        <v>26068.737486987891</v>
      </c>
      <c r="C2725" t="str">
        <f t="shared" si="781"/>
        <v>1.24027161176425-1.9362779413933i</v>
      </c>
      <c r="D2725" t="str">
        <f t="shared" si="782"/>
        <v>3.4736655237447-0.734982090546016i</v>
      </c>
      <c r="E2725" t="str">
        <f t="shared" si="783"/>
        <v>183.618551157195+16.4713509403909i</v>
      </c>
      <c r="F2725" t="str">
        <f t="shared" si="784"/>
        <v>2.9091906027615-5.7751024482695i</v>
      </c>
      <c r="G2725" t="str">
        <f t="shared" si="785"/>
        <v>0.999752807760145-0.0157204050791164i</v>
      </c>
      <c r="H2725" t="str">
        <f t="shared" si="786"/>
        <v>64.0471807842209-373.26617230443i</v>
      </c>
      <c r="I2725" t="str">
        <f t="shared" si="787"/>
        <v>-13.3333144322053-9.85636845176513i</v>
      </c>
      <c r="K2725" t="str">
        <f t="shared" si="788"/>
        <v>0.00223270323945664-0.00271212531684124i</v>
      </c>
      <c r="L2725" t="str">
        <f t="shared" si="789"/>
        <v>0.00025-0.0180413810189322i</v>
      </c>
      <c r="M2725" t="str">
        <f t="shared" si="790"/>
        <v>0.0025-0.00477565968148206i</v>
      </c>
      <c r="N2725">
        <f t="shared" si="791"/>
        <v>122.6413577569532</v>
      </c>
      <c r="O2725">
        <f t="shared" si="792"/>
        <v>7.2324593986047621</v>
      </c>
      <c r="P2725" s="3">
        <f t="shared" si="793"/>
        <v>7.2324593986047621</v>
      </c>
      <c r="Q2725" s="3">
        <f t="shared" si="794"/>
        <v>-57.358642243046809</v>
      </c>
      <c r="R2725">
        <f t="shared" si="795"/>
        <v>122.6413577569532</v>
      </c>
      <c r="S2725">
        <f t="shared" si="796"/>
        <v>26.068737486987892</v>
      </c>
      <c r="T2725">
        <f t="shared" si="779"/>
        <v>7.2324593986047621</v>
      </c>
    </row>
    <row r="2726" spans="1:20" x14ac:dyDescent="0.25">
      <c r="A2726">
        <f t="shared" si="780"/>
        <v>164417.12824671288</v>
      </c>
      <c r="B2726">
        <f t="shared" si="797"/>
        <v>26167.798689438445</v>
      </c>
      <c r="C2726" t="str">
        <f t="shared" si="781"/>
        <v>1.2388565043143-1.93174628800341i</v>
      </c>
      <c r="D2726" t="str">
        <f t="shared" si="782"/>
        <v>3.4736316111986-0.733142630787081i</v>
      </c>
      <c r="E2726" t="str">
        <f t="shared" si="783"/>
        <v>183.769431812464+16.4654796594342i</v>
      </c>
      <c r="F2726" t="str">
        <f t="shared" si="784"/>
        <v>2.90918512700459-5.75358705298261i</v>
      </c>
      <c r="G2726" t="str">
        <f t="shared" si="785"/>
        <v>0.999750925998481-0.0157801129166075i</v>
      </c>
      <c r="H2726" t="str">
        <f t="shared" si="786"/>
        <v>63.2577303652672-371.505710221505i</v>
      </c>
      <c r="I2726" t="str">
        <f t="shared" si="787"/>
        <v>-13.2259144445467-9.78159690390602i</v>
      </c>
      <c r="K2726" t="str">
        <f t="shared" si="788"/>
        <v>0.00222710204294675-0.00270451835615023i</v>
      </c>
      <c r="L2726" t="str">
        <f t="shared" si="789"/>
        <v>0.00025-0.0179730833023832i</v>
      </c>
      <c r="M2726" t="str">
        <f t="shared" si="790"/>
        <v>0.0025-0.00475758087416024i</v>
      </c>
      <c r="N2726">
        <f t="shared" si="791"/>
        <v>122.67263303471384</v>
      </c>
      <c r="O2726">
        <f t="shared" si="792"/>
        <v>7.2151459742267088</v>
      </c>
      <c r="P2726" s="3">
        <f t="shared" si="793"/>
        <v>7.2151459742267088</v>
      </c>
      <c r="Q2726" s="3">
        <f t="shared" si="794"/>
        <v>-57.327366965286167</v>
      </c>
      <c r="R2726">
        <f t="shared" si="795"/>
        <v>122.67263303471384</v>
      </c>
      <c r="S2726">
        <f t="shared" si="796"/>
        <v>26.167798689438445</v>
      </c>
      <c r="T2726">
        <f t="shared" si="779"/>
        <v>7.2151459742267088</v>
      </c>
    </row>
    <row r="2727" spans="1:20" x14ac:dyDescent="0.25">
      <c r="A2727">
        <f t="shared" si="780"/>
        <v>165041.91333405036</v>
      </c>
      <c r="B2727">
        <f t="shared" si="797"/>
        <v>26267.23632445831</v>
      </c>
      <c r="C2727" t="str">
        <f t="shared" si="781"/>
        <v>1.23744638244036-1.92723880171834i</v>
      </c>
      <c r="D2727" t="str">
        <f t="shared" si="782"/>
        <v>3.4735974410972-0.731313698980301i</v>
      </c>
      <c r="E2727" t="str">
        <f t="shared" si="783"/>
        <v>183.92111154674+16.458851414018i</v>
      </c>
      <c r="F2727" t="str">
        <f t="shared" si="784"/>
        <v>2.90917960957371-5.73215442366121i</v>
      </c>
      <c r="G2727" t="str">
        <f t="shared" si="785"/>
        <v>0.99974902991542-0.0158400473041057i</v>
      </c>
      <c r="H2727" t="str">
        <f t="shared" si="786"/>
        <v>62.4793940553953-369.754624774823i</v>
      </c>
      <c r="I2727" t="str">
        <f t="shared" si="787"/>
        <v>-13.1193794948489-9.70770640732313i</v>
      </c>
      <c r="K2727" t="str">
        <f t="shared" si="788"/>
        <v>0.00222153447539264-0.00269692680449971i</v>
      </c>
      <c r="L2727" t="str">
        <f t="shared" si="789"/>
        <v>0.00025-0.0179050441346714i</v>
      </c>
      <c r="M2727" t="str">
        <f t="shared" si="790"/>
        <v>0.0025-0.00473957050623655i</v>
      </c>
      <c r="N2727">
        <f t="shared" si="791"/>
        <v>122.70381165448023</v>
      </c>
      <c r="O2727">
        <f t="shared" si="792"/>
        <v>7.1978879133297404</v>
      </c>
      <c r="P2727" s="3">
        <f t="shared" si="793"/>
        <v>7.1978879133297404</v>
      </c>
      <c r="Q2727" s="3">
        <f t="shared" si="794"/>
        <v>-57.296188345519759</v>
      </c>
      <c r="R2727">
        <f t="shared" si="795"/>
        <v>122.70381165448023</v>
      </c>
      <c r="S2727">
        <f t="shared" si="796"/>
        <v>26.26723632445831</v>
      </c>
      <c r="T2727">
        <f t="shared" si="779"/>
        <v>7.1978879133297404</v>
      </c>
    </row>
    <row r="2728" spans="1:20" x14ac:dyDescent="0.25">
      <c r="A2728">
        <f t="shared" si="780"/>
        <v>165669.07260471975</v>
      </c>
      <c r="B2728">
        <f t="shared" si="797"/>
        <v>26367.051822491252</v>
      </c>
      <c r="C2728" t="str">
        <f t="shared" si="781"/>
        <v>1.23604117439821-1.92275547236596i</v>
      </c>
      <c r="D2728" t="str">
        <f t="shared" si="782"/>
        <v>3.47356301148955-0.72949526860414i</v>
      </c>
      <c r="E2728" t="str">
        <f t="shared" si="783"/>
        <v>184.073591388125+16.4514571065936i</v>
      </c>
      <c r="F2728" t="str">
        <f t="shared" si="784"/>
        <v>2.90917405015183-5.71080425197462i</v>
      </c>
      <c r="G2728" t="str">
        <f t="shared" si="785"/>
        <v>0.999747119402023-0.015900209098615i</v>
      </c>
      <c r="H2728" t="str">
        <f t="shared" si="786"/>
        <v>61.7120000126948-368.012884846047i</v>
      </c>
      <c r="I2728" t="str">
        <f t="shared" si="787"/>
        <v>-13.0137039714174-9.63468342888454i</v>
      </c>
      <c r="K2728" t="str">
        <f t="shared" si="788"/>
        <v>0.00221600036487257-0.00268935076962391i</v>
      </c>
      <c r="L2728" t="str">
        <f t="shared" si="789"/>
        <v>0.00025-0.0178372625370307i</v>
      </c>
      <c r="M2728" t="str">
        <f t="shared" si="790"/>
        <v>0.0025-0.00472162831862576i</v>
      </c>
      <c r="N2728">
        <f t="shared" si="791"/>
        <v>122.73489070250901</v>
      </c>
      <c r="O2728">
        <f t="shared" si="792"/>
        <v>7.1806853957410706</v>
      </c>
      <c r="P2728" s="3">
        <f t="shared" si="793"/>
        <v>7.1806853957410706</v>
      </c>
      <c r="Q2728" s="3">
        <f t="shared" si="794"/>
        <v>-57.265109297491001</v>
      </c>
      <c r="R2728">
        <f t="shared" si="795"/>
        <v>122.73489070250901</v>
      </c>
      <c r="S2728">
        <f t="shared" si="796"/>
        <v>26.367051822491252</v>
      </c>
      <c r="T2728">
        <f t="shared" si="779"/>
        <v>7.1806853957410706</v>
      </c>
    </row>
    <row r="2729" spans="1:20" x14ac:dyDescent="0.25">
      <c r="A2729">
        <f t="shared" si="780"/>
        <v>166298.61508061772</v>
      </c>
      <c r="B2729">
        <f t="shared" si="797"/>
        <v>26467.246619416721</v>
      </c>
      <c r="C2729" t="str">
        <f t="shared" si="781"/>
        <v>1.23464080808332-1.91829628965079i</v>
      </c>
      <c r="D2729" t="str">
        <f t="shared" si="782"/>
        <v>3.47352832041005-0.727687313285733i</v>
      </c>
      <c r="E2729" t="str">
        <f t="shared" si="783"/>
        <v>184.226872312724+16.4432875690321i</v>
      </c>
      <c r="F2729" t="str">
        <f t="shared" si="784"/>
        <v>2.90916844841957-5.6895362307783i</v>
      </c>
      <c r="G2729" t="str">
        <f t="shared" si="785"/>
        <v>0.999745194348523-0.0159605991603516i</v>
      </c>
      <c r="H2729" t="str">
        <f t="shared" si="786"/>
        <v>60.9553791296598-366.28045837054i</v>
      </c>
      <c r="I2729" t="str">
        <f t="shared" si="787"/>
        <v>-12.9088822390911-9.56251466529806i</v>
      </c>
      <c r="K2729" t="str">
        <f t="shared" si="788"/>
        <v>0.00221049953954628-0.00268179035771622i</v>
      </c>
      <c r="L2729" t="str">
        <f t="shared" si="789"/>
        <v>0.00025-0.0177697375344i</v>
      </c>
      <c r="M2729" t="str">
        <f t="shared" si="790"/>
        <v>0.0025-0.00470375405322351i</v>
      </c>
      <c r="N2729">
        <f t="shared" si="791"/>
        <v>122.76586724501396</v>
      </c>
      <c r="O2729">
        <f t="shared" si="792"/>
        <v>7.1635385985293798</v>
      </c>
      <c r="P2729" s="3">
        <f t="shared" si="793"/>
        <v>7.1635385985293798</v>
      </c>
      <c r="Q2729" s="3">
        <f t="shared" si="794"/>
        <v>-57.234132754986028</v>
      </c>
      <c r="R2729">
        <f t="shared" si="795"/>
        <v>122.76586724501396</v>
      </c>
      <c r="S2729">
        <f t="shared" si="796"/>
        <v>26.46724661941672</v>
      </c>
      <c r="T2729">
        <f t="shared" si="779"/>
        <v>7.1635385985293798</v>
      </c>
    </row>
    <row r="2730" spans="1:20" x14ac:dyDescent="0.25">
      <c r="A2730">
        <f t="shared" si="780"/>
        <v>166930.54981792407</v>
      </c>
      <c r="B2730">
        <f t="shared" si="797"/>
        <v>26567.822156570506</v>
      </c>
      <c r="C2730" t="str">
        <f t="shared" si="781"/>
        <v>1.23324521102923-1.91386124315265i</v>
      </c>
      <c r="D2730" t="str">
        <f t="shared" si="782"/>
        <v>3.47349336587828-0.725889806800455i</v>
      </c>
      <c r="E2730" t="str">
        <f t="shared" si="783"/>
        <v>184.380955243645+16.4343335624689i</v>
      </c>
      <c r="F2730" t="str">
        <f t="shared" si="784"/>
        <v>2.90916280405508-5.6683500541092i</v>
      </c>
      <c r="G2730" t="str">
        <f t="shared" si="785"/>
        <v>0.999743254644316-0.0160212183527555i</v>
      </c>
      <c r="H2730" t="str">
        <f t="shared" si="786"/>
        <v>60.2093649935013-364.557312382081i</v>
      </c>
      <c r="I2730" t="str">
        <f t="shared" si="787"/>
        <v>-12.8049086419696-9.49118703929163i</v>
      </c>
      <c r="K2730" t="str">
        <f t="shared" si="788"/>
        <v>0.0022050318276656-0.00267424567343919i</v>
      </c>
      <c r="L2730" t="str">
        <f t="shared" si="789"/>
        <v>0.00025-0.0177024681554094i</v>
      </c>
      <c r="M2730" t="str">
        <f t="shared" si="790"/>
        <v>0.0025-0.00468594745290249i</v>
      </c>
      <c r="N2730">
        <f t="shared" si="791"/>
        <v>122.7967383282551</v>
      </c>
      <c r="O2730">
        <f t="shared" si="792"/>
        <v>7.1464476959717604</v>
      </c>
      <c r="P2730" s="3">
        <f t="shared" si="793"/>
        <v>7.1464476959717604</v>
      </c>
      <c r="Q2730" s="3">
        <f t="shared" si="794"/>
        <v>-57.203261671744897</v>
      </c>
      <c r="R2730">
        <f t="shared" si="795"/>
        <v>122.7967383282551</v>
      </c>
      <c r="S2730">
        <f t="shared" si="796"/>
        <v>26.567822156570507</v>
      </c>
      <c r="T2730">
        <f t="shared" si="779"/>
        <v>7.1464476959717604</v>
      </c>
    </row>
    <row r="2731" spans="1:20" x14ac:dyDescent="0.25">
      <c r="A2731">
        <f t="shared" si="780"/>
        <v>167564.88590723221</v>
      </c>
      <c r="B2731">
        <f t="shared" si="797"/>
        <v>26668.779880765476</v>
      </c>
      <c r="C2731" t="str">
        <f t="shared" si="781"/>
        <v>1.23185431040619-1.9094503223251i</v>
      </c>
      <c r="D2731" t="str">
        <f t="shared" si="782"/>
        <v>3.47345814589888-0.724102723071519i</v>
      </c>
      <c r="E2731" t="str">
        <f t="shared" si="783"/>
        <v>184.535841049983+16.4245857771676i</v>
      </c>
      <c r="F2731" t="str">
        <f t="shared" si="784"/>
        <v>2.90915711673407-5.64724541718149i</v>
      </c>
      <c r="G2731" t="str">
        <f t="shared" si="785"/>
        <v>0.99974130017796-0.0160820675425025i</v>
      </c>
      <c r="H2731" t="str">
        <f t="shared" si="786"/>
        <v>59.473793846776-362.843413056133i</v>
      </c>
      <c r="I2731" t="str">
        <f t="shared" si="787"/>
        <v>-12.7017775060373-9.42068769584301i</v>
      </c>
      <c r="K2731" t="str">
        <f t="shared" si="788"/>
        <v>0.00219959705758508-0.00266671681993443i</v>
      </c>
      <c r="L2731" t="str">
        <f t="shared" si="789"/>
        <v>0.00025-0.0176354534323664i</v>
      </c>
      <c r="M2731" t="str">
        <f t="shared" si="790"/>
        <v>0.0025-0.00466820826150875i</v>
      </c>
      <c r="N2731">
        <f t="shared" si="791"/>
        <v>122.82750097863791</v>
      </c>
      <c r="O2731">
        <f t="shared" si="792"/>
        <v>7.1294128595208397</v>
      </c>
      <c r="P2731" s="3">
        <f t="shared" si="793"/>
        <v>7.1294128595208397</v>
      </c>
      <c r="Q2731" s="3">
        <f t="shared" si="794"/>
        <v>-57.172499021362086</v>
      </c>
      <c r="R2731">
        <f t="shared" si="795"/>
        <v>122.82750097863791</v>
      </c>
      <c r="S2731">
        <f t="shared" si="796"/>
        <v>26.668779880765477</v>
      </c>
      <c r="T2731">
        <f t="shared" si="779"/>
        <v>7.1294128595208397</v>
      </c>
    </row>
    <row r="2732" spans="1:20" x14ac:dyDescent="0.25">
      <c r="A2732">
        <f t="shared" si="780"/>
        <v>168201.63247367967</v>
      </c>
      <c r="B2732">
        <f t="shared" si="797"/>
        <v>26770.121244312384</v>
      </c>
      <c r="C2732" t="str">
        <f t="shared" si="781"/>
        <v>1.23046803301955-1.90506351649396i</v>
      </c>
      <c r="D2732" t="str">
        <f t="shared" si="782"/>
        <v>3.47342265846144-0.722326036169579i</v>
      </c>
      <c r="E2732" t="str">
        <f t="shared" si="783"/>
        <v>184.691530545802+16.414034832387i</v>
      </c>
      <c r="F2732" t="str">
        <f t="shared" si="784"/>
        <v>2.90915138612977-5.62622201638209i</v>
      </c>
      <c r="G2732" t="str">
        <f t="shared" si="785"/>
        <v>0.999739330837168-0.0161431475995157i</v>
      </c>
      <c r="H2732" t="str">
        <f t="shared" si="786"/>
        <v>58.7485045483417-361.138725751733i</v>
      </c>
      <c r="I2732" t="str">
        <f t="shared" si="787"/>
        <v>-12.5994831416861-9.35100399845874i</v>
      </c>
      <c r="K2732" t="str">
        <f t="shared" si="788"/>
        <v>0.00219419505777229-0.0026592038988326i</v>
      </c>
      <c r="L2732" t="str">
        <f t="shared" si="789"/>
        <v>0.00025-0.0175686924012417i</v>
      </c>
      <c r="M2732" t="str">
        <f t="shared" si="790"/>
        <v>0.0025-0.0046505362238581i</v>
      </c>
      <c r="N2732">
        <f t="shared" si="791"/>
        <v>122.85815220280949</v>
      </c>
      <c r="O2732">
        <f t="shared" si="792"/>
        <v>7.1124342577718842</v>
      </c>
      <c r="P2732" s="3">
        <f t="shared" si="793"/>
        <v>7.1124342577718842</v>
      </c>
      <c r="Q2732" s="3">
        <f t="shared" si="794"/>
        <v>-57.141847797190515</v>
      </c>
      <c r="R2732">
        <f t="shared" si="795"/>
        <v>122.85815220280949</v>
      </c>
      <c r="S2732">
        <f t="shared" si="796"/>
        <v>26.770121244312385</v>
      </c>
      <c r="T2732">
        <f t="shared" ref="T2732:T2795" si="798">P2732</f>
        <v>7.1124342577718842</v>
      </c>
    </row>
    <row r="2733" spans="1:20" x14ac:dyDescent="0.25">
      <c r="A2733">
        <f t="shared" ref="A2733:A2796" si="799">2*PI()*B2733</f>
        <v>168840.79867707964</v>
      </c>
      <c r="B2733">
        <f t="shared" si="797"/>
        <v>26871.847705040771</v>
      </c>
      <c r="C2733" t="str">
        <f t="shared" ref="C2733:C2796" si="800">IMPRODUCT(D2733,E2733,$C$40,,K2733,$C$41)</f>
        <v>1.22908630530822-1.90070081485573i</v>
      </c>
      <c r="D2733" t="str">
        <f t="shared" ref="D2733:D2796" si="801">IMDIV(IMPRODUCT($C$37,$C$38,COMPLEX(1,A2733/$C$38)),IMSUM(-1*A2733*A2733/$C$39,COMPLEX(0,1*A2733)))</f>
        <v>3.47338690154048-0.720559720312337i</v>
      </c>
      <c r="E2733" t="str">
        <f t="shared" ref="E2733:E2796" si="802">IMDIV(IMPRODUCT(IMSUM(F2733,G2733),$C$29,H2733),IMSUM(1,I2733))</f>
        <v>184.848024489092+16.4026712762513i</v>
      </c>
      <c r="F2733" t="str">
        <f t="shared" ref="F2733:F2796" si="803">IMDIV(IMPRODUCT($C$14,$C$15,COMPLEX(1,A2733/$C$15)),IMSUM(-1*A2733*A2733/$C$16,COMPLEX(0,A2733)))</f>
        <v>2.90914561191298-5.60527954926644i</v>
      </c>
      <c r="G2733" t="str">
        <f t="shared" ref="G2733:G2796" si="804">IMDIV(1,COMPLEX(1,A2733*$C$9*$C$10))</f>
        <v>0.999737346508795-0.0162044593969775i</v>
      </c>
      <c r="H2733" t="str">
        <f t="shared" ref="H2733:H2796" si="805">IMDIV($C$3,IMSUM(K2733,COMPLEX(0,$C$28*A2733)))</f>
        <v>58.0333385346398-359.443215051973i</v>
      </c>
      <c r="I2733" t="str">
        <f t="shared" ref="I2733:I2796" si="806">IMPRODUCT(F2733,$C$29,H2733,$C$31)</f>
        <v>-12.4980198461386-9.28212352550146i</v>
      </c>
      <c r="K2733" t="str">
        <f t="shared" ref="K2733:K2796" si="807">IF($C$26&lt;=0,IMDIV(1,IMSUM(IMDIV(1,L2733),1/$C$18)),IMDIV(1,IMSUM(IMDIV(1,L2733),1/$C$18,IMDIV(1,M2733))))</f>
        <v>0.00218882565681812-0.0026517070102634i</v>
      </c>
      <c r="L2733" t="str">
        <f t="shared" ref="L2733:L2796" si="808">IMSUM($C$21/$C$22,IMDIV(1,COMPLEX(0,$C$20*$C$22*A2733)))</f>
        <v>0.00025-0.0175021841016554i</v>
      </c>
      <c r="M2733" t="str">
        <f t="shared" ref="M2733:M2796" si="809">IMSUM($C$25/$C$26,IMDIV(1,COMPLEX(0,$C$24*$C$26*A2733)))</f>
        <v>0.0025-0.00463293108573231i</v>
      </c>
      <c r="N2733">
        <f t="shared" ref="N2733:N2796" si="810">ABS(R2733)</f>
        <v>122.88868898775954</v>
      </c>
      <c r="O2733">
        <f t="shared" ref="O2733:O2796" si="811">ABS(P2733)</f>
        <v>7.0955120564300795</v>
      </c>
      <c r="P2733" s="3">
        <f t="shared" ref="P2733:P2796" si="812">20*LOG10(IMABS(C2733))</f>
        <v>7.0955120564300795</v>
      </c>
      <c r="Q2733" s="3">
        <f t="shared" ref="Q2733:Q2796" si="813">IMARGUMENT(C2733)*180/PI()</f>
        <v>-57.111311012240456</v>
      </c>
      <c r="R2733">
        <f t="shared" ref="R2733:R2796" si="814">IF(Q2733&lt;0,Q2733+180,Q2733-180)</f>
        <v>122.88868898775954</v>
      </c>
      <c r="S2733">
        <f t="shared" ref="S2733:S2796" si="815">B2733/1000</f>
        <v>26.871847705040771</v>
      </c>
      <c r="T2733">
        <f t="shared" si="798"/>
        <v>7.0955120564300795</v>
      </c>
    </row>
    <row r="2734" spans="1:20" x14ac:dyDescent="0.25">
      <c r="A2734">
        <f t="shared" si="799"/>
        <v>169482.39371205255</v>
      </c>
      <c r="B2734">
        <f t="shared" ref="B2734:B2797" si="816">B2733*(1+B$42)</f>
        <v>26973.960726319925</v>
      </c>
      <c r="C2734" t="str">
        <f t="shared" si="800"/>
        <v>1.2277090533431-1.89636220647597i</v>
      </c>
      <c r="D2734" t="str">
        <f t="shared" si="801"/>
        <v>3.4733508730952-0.718803749864121i</v>
      </c>
      <c r="E2734" t="str">
        <f t="shared" si="802"/>
        <v>185.005323580734+16.3904855856428i</v>
      </c>
      <c r="F2734" t="str">
        <f t="shared" si="803"/>
        <v>2.90913979375194-5.584417714554i</v>
      </c>
      <c r="G2734" t="str">
        <f t="shared" si="804"/>
        <v>0.999735347078841-0.0162660038113412i</v>
      </c>
      <c r="H2734" t="str">
        <f t="shared" si="805"/>
        <v>57.3281397813376-357.75684480321i</v>
      </c>
      <c r="I2734" t="str">
        <f t="shared" si="806"/>
        <v>-12.3973819057778-9.21403406656737i</v>
      </c>
      <c r="K2734" t="str">
        <f t="shared" si="807"/>
        <v>0.00218348868344683-0.00264422625286567i</v>
      </c>
      <c r="L2734" t="str">
        <f t="shared" si="808"/>
        <v>0.00025-0.0174359275768633i</v>
      </c>
      <c r="M2734" t="str">
        <f t="shared" si="809"/>
        <v>0.0025-0.00461539259387559i</v>
      </c>
      <c r="N2734">
        <f t="shared" si="810"/>
        <v>122.91910830092431</v>
      </c>
      <c r="O2734">
        <f t="shared" si="811"/>
        <v>7.0786464182778976</v>
      </c>
      <c r="P2734" s="3">
        <f t="shared" si="812"/>
        <v>7.0786464182778976</v>
      </c>
      <c r="Q2734" s="3">
        <f t="shared" si="813"/>
        <v>-57.080891699075693</v>
      </c>
      <c r="R2734">
        <f t="shared" si="814"/>
        <v>122.91910830092431</v>
      </c>
      <c r="S2734">
        <f t="shared" si="815"/>
        <v>26.973960726319923</v>
      </c>
      <c r="T2734">
        <f t="shared" si="798"/>
        <v>7.0786464182778976</v>
      </c>
    </row>
    <row r="2735" spans="1:20" x14ac:dyDescent="0.25">
      <c r="A2735">
        <f t="shared" si="799"/>
        <v>170126.42680815834</v>
      </c>
      <c r="B2735">
        <f t="shared" si="816"/>
        <v>27076.461777079941</v>
      </c>
      <c r="C2735" t="str">
        <f t="shared" si="800"/>
        <v>1.22633620282527-1.89204768028748i</v>
      </c>
      <c r="D2735" t="str">
        <f t="shared" si="801"/>
        <v>3.47331457106949-0.71705809933551i</v>
      </c>
      <c r="E2735" t="str">
        <f t="shared" si="802"/>
        <v>185.16342846343+16.3774681660911i</v>
      </c>
      <c r="F2735" t="str">
        <f t="shared" si="803"/>
        <v>2.90913393131241-5.56363621212398i</v>
      </c>
      <c r="G2735" t="str">
        <f t="shared" si="804"/>
        <v>0.999733332432436-0.0163277817223433i</v>
      </c>
      <c r="H2735" t="str">
        <f t="shared" si="805"/>
        <v>56.632754765311-356.079578152942i</v>
      </c>
      <c r="I2735" t="str">
        <f t="shared" si="806"/>
        <v>-12.2975635983834-9.14672361891235i</v>
      </c>
      <c r="K2735" t="str">
        <f t="shared" si="807"/>
        <v>0.00217818396652587-0.0026367617237973i</v>
      </c>
      <c r="L2735" t="str">
        <f t="shared" si="808"/>
        <v>0.00025-0.0173699218737431i</v>
      </c>
      <c r="M2735" t="str">
        <f t="shared" si="809"/>
        <v>0.0025-0.00459792049599081i</v>
      </c>
      <c r="N2735">
        <f t="shared" si="810"/>
        <v>122.94940709029009</v>
      </c>
      <c r="O2735">
        <f t="shared" si="811"/>
        <v>7.0618375031416392</v>
      </c>
      <c r="P2735" s="3">
        <f t="shared" si="812"/>
        <v>7.0618375031416392</v>
      </c>
      <c r="Q2735" s="3">
        <f t="shared" si="813"/>
        <v>-57.050592909709913</v>
      </c>
      <c r="R2735">
        <f t="shared" si="814"/>
        <v>122.94940709029009</v>
      </c>
      <c r="S2735">
        <f t="shared" si="815"/>
        <v>27.076461777079942</v>
      </c>
      <c r="T2735">
        <f t="shared" si="798"/>
        <v>7.0618375031416392</v>
      </c>
    </row>
    <row r="2736" spans="1:20" x14ac:dyDescent="0.25">
      <c r="A2736">
        <f t="shared" si="799"/>
        <v>170772.90723002935</v>
      </c>
      <c r="B2736">
        <f t="shared" si="816"/>
        <v>27179.352331832844</v>
      </c>
      <c r="C2736" t="str">
        <f t="shared" si="800"/>
        <v>1.22496767908445-1.88775722508865i</v>
      </c>
      <c r="D2736" t="str">
        <f t="shared" si="801"/>
        <v>3.47327799339167-0.715322743382915i</v>
      </c>
      <c r="E2736" t="str">
        <f t="shared" si="802"/>
        <v>185.322339720649+16.3636093516783i</v>
      </c>
      <c r="F2736" t="str">
        <f t="shared" si="803"/>
        <v>2.90912802425757-5.54293474301098i</v>
      </c>
      <c r="G2736" t="str">
        <f t="shared" si="804"/>
        <v>0.99973130245384-0.016389794013015i</v>
      </c>
      <c r="H2736" t="str">
        <f t="shared" si="805"/>
        <v>55.9470324270082-354.411377586473i</v>
      </c>
      <c r="I2736" t="str">
        <f t="shared" si="806"/>
        <v>-12.19855919528-9.08018038392826i</v>
      </c>
      <c r="K2736" t="str">
        <f t="shared" si="807"/>
        <v>0.00217291133507575-0.00262931351874544i</v>
      </c>
      <c r="L2736" t="str">
        <f t="shared" si="808"/>
        <v>0.00025-0.0173041660427805i</v>
      </c>
      <c r="M2736" t="str">
        <f t="shared" si="809"/>
        <v>0.0025-0.00458051454073601i</v>
      </c>
      <c r="N2736">
        <f t="shared" si="810"/>
        <v>122.97958228450318</v>
      </c>
      <c r="O2736">
        <f t="shared" si="811"/>
        <v>7.0450854678594146</v>
      </c>
      <c r="P2736" s="3">
        <f t="shared" si="812"/>
        <v>7.0450854678594146</v>
      </c>
      <c r="Q2736" s="3">
        <f t="shared" si="813"/>
        <v>-57.020417715496819</v>
      </c>
      <c r="R2736">
        <f t="shared" si="814"/>
        <v>122.97958228450318</v>
      </c>
      <c r="S2736">
        <f t="shared" si="815"/>
        <v>27.179352331832845</v>
      </c>
      <c r="T2736">
        <f t="shared" si="798"/>
        <v>7.0450854678594146</v>
      </c>
    </row>
    <row r="2737" spans="1:20" x14ac:dyDescent="0.25">
      <c r="A2737">
        <f t="shared" si="799"/>
        <v>171421.84427750349</v>
      </c>
      <c r="B2737">
        <f t="shared" si="816"/>
        <v>27282.633870693811</v>
      </c>
      <c r="C2737" t="str">
        <f t="shared" si="800"/>
        <v>1.22360340707706-1.8834908295416i</v>
      </c>
      <c r="D2737" t="str">
        <f t="shared" si="801"/>
        <v>3.47324113797453-0.713597656808209i</v>
      </c>
      <c r="E2737" t="str">
        <f t="shared" si="802"/>
        <v>185.482057875539+16.3488994049502i</v>
      </c>
      <c r="F2737" t="str">
        <f t="shared" si="803"/>
        <v>2.90912207224809-5.52231300940076i</v>
      </c>
      <c r="G2737" t="str">
        <f t="shared" si="804"/>
        <v>0.999729257026431-0.0164520415696943i</v>
      </c>
      <c r="H2737" t="str">
        <f t="shared" si="805"/>
        <v>55.2708241331702-352.752204962333i</v>
      </c>
      <c r="I2737" t="str">
        <f t="shared" si="806"/>
        <v>-12.1003629633982-9.01439276366798i</v>
      </c>
      <c r="K2737" t="str">
        <f t="shared" si="807"/>
        <v>0.00216767061827945-0.0026218817319365i</v>
      </c>
      <c r="L2737" t="str">
        <f t="shared" si="808"/>
        <v>0.00025-0.0172386591380559i</v>
      </c>
      <c r="M2737" t="str">
        <f t="shared" si="809"/>
        <v>0.0025-0.0045631744777207i</v>
      </c>
      <c r="N2737">
        <f t="shared" si="810"/>
        <v>123.00963079297628</v>
      </c>
      <c r="O2737">
        <f t="shared" si="811"/>
        <v>7.0283904662479335</v>
      </c>
      <c r="P2737" s="3">
        <f t="shared" si="812"/>
        <v>7.0283904662479335</v>
      </c>
      <c r="Q2737" s="3">
        <f t="shared" si="813"/>
        <v>-56.990369207023711</v>
      </c>
      <c r="R2737">
        <f t="shared" si="814"/>
        <v>123.00963079297628</v>
      </c>
      <c r="S2737">
        <f t="shared" si="815"/>
        <v>27.282633870693811</v>
      </c>
      <c r="T2737">
        <f t="shared" si="798"/>
        <v>7.0283904662479335</v>
      </c>
    </row>
    <row r="2738" spans="1:20" x14ac:dyDescent="0.25">
      <c r="A2738">
        <f t="shared" si="799"/>
        <v>172073.247285758</v>
      </c>
      <c r="B2738">
        <f t="shared" si="816"/>
        <v>27386.307879402448</v>
      </c>
      <c r="C2738" t="str">
        <f t="shared" si="800"/>
        <v>1.22224331138455-1.87924848217023i</v>
      </c>
      <c r="D2738" t="str">
        <f t="shared" si="801"/>
        <v>3.47320400271513-0.711882814558315i</v>
      </c>
      <c r="E2738" t="str">
        <f t="shared" si="802"/>
        <v>185.642583389842+16.3333285168403i</v>
      </c>
      <c r="F2738" t="str">
        <f t="shared" si="803"/>
        <v>2.90911607494201-5.50177071462587i</v>
      </c>
      <c r="G2738" t="str">
        <f t="shared" si="804"/>
        <v>0.999727196032704-0.0165145252820384i</v>
      </c>
      <c r="H2738" t="str">
        <f t="shared" si="805"/>
        <v>54.6039836399383-351.102021546526i</v>
      </c>
      <c r="I2738" t="str">
        <f t="shared" si="806"/>
        <v>-12.0029691672529-8.94934935741968i</v>
      </c>
      <c r="K2738" t="str">
        <f t="shared" si="807"/>
        <v>0.00216246164549191-0.00261446645614619i</v>
      </c>
      <c r="L2738" t="str">
        <f t="shared" si="808"/>
        <v>0.00025-0.0171734002172304i</v>
      </c>
      <c r="M2738" t="str">
        <f t="shared" si="809"/>
        <v>0.0025-0.00454590005750218i</v>
      </c>
      <c r="N2738">
        <f t="shared" si="810"/>
        <v>123.03954950600449</v>
      </c>
      <c r="O2738">
        <f t="shared" si="811"/>
        <v>7.0117526490699138</v>
      </c>
      <c r="P2738" s="3">
        <f t="shared" si="812"/>
        <v>7.0117526490699138</v>
      </c>
      <c r="Q2738" s="3">
        <f t="shared" si="813"/>
        <v>-56.960450493995509</v>
      </c>
      <c r="R2738">
        <f t="shared" si="814"/>
        <v>123.03954950600449</v>
      </c>
      <c r="S2738">
        <f t="shared" si="815"/>
        <v>27.386307879402448</v>
      </c>
      <c r="T2738">
        <f t="shared" si="798"/>
        <v>7.0117526490699138</v>
      </c>
    </row>
    <row r="2739" spans="1:20" x14ac:dyDescent="0.25">
      <c r="A2739">
        <f t="shared" si="799"/>
        <v>172727.12562544388</v>
      </c>
      <c r="B2739">
        <f t="shared" si="816"/>
        <v>27490.375849344178</v>
      </c>
      <c r="C2739" t="str">
        <f t="shared" si="800"/>
        <v>1.22088731621145-1.87503017135827i</v>
      </c>
      <c r="D2739" t="str">
        <f t="shared" si="801"/>
        <v>3.4731665854947-0.710178191724834i</v>
      </c>
      <c r="E2739" t="str">
        <f t="shared" si="802"/>
        <v>185.803916662789+16.3168868066043i</v>
      </c>
      <c r="F2739" t="str">
        <f t="shared" si="803"/>
        <v>2.90911003199483-5.48130756316148i</v>
      </c>
      <c r="G2739" t="str">
        <f t="shared" si="804"/>
        <v>0.999725119354259-0.016577246043035i</v>
      </c>
      <c r="H2739" t="str">
        <f t="shared" si="805"/>
        <v>53.9463670563544-349.460788045657i</v>
      </c>
      <c r="I2739" t="str">
        <f t="shared" si="806"/>
        <v>-11.906372070841-8.88503895833166i</v>
      </c>
      <c r="K2739" t="str">
        <f t="shared" si="807"/>
        <v>0.00215728424624926-0.00260706778270977i</v>
      </c>
      <c r="L2739" t="str">
        <f t="shared" si="808"/>
        <v>0.00025-0.0171083883415326i</v>
      </c>
      <c r="M2739" t="str">
        <f t="shared" si="809"/>
        <v>0.0025-0.00452869103158217i</v>
      </c>
      <c r="N2739">
        <f t="shared" si="810"/>
        <v>123.06933529487765</v>
      </c>
      <c r="O2739">
        <f t="shared" si="811"/>
        <v>6.9951721640012208</v>
      </c>
      <c r="P2739" s="3">
        <f t="shared" si="812"/>
        <v>6.9951721640012208</v>
      </c>
      <c r="Q2739" s="3">
        <f t="shared" si="813"/>
        <v>-56.930664705122361</v>
      </c>
      <c r="R2739">
        <f t="shared" si="814"/>
        <v>123.06933529487765</v>
      </c>
      <c r="S2739">
        <f t="shared" si="815"/>
        <v>27.490375849344179</v>
      </c>
      <c r="T2739">
        <f t="shared" si="798"/>
        <v>6.9951721640012208</v>
      </c>
    </row>
    <row r="2740" spans="1:20" x14ac:dyDescent="0.25">
      <c r="A2740">
        <f t="shared" si="799"/>
        <v>173383.48870282056</v>
      </c>
      <c r="B2740">
        <f t="shared" si="816"/>
        <v>27594.839277571686</v>
      </c>
      <c r="C2740" t="str">
        <f t="shared" si="800"/>
        <v>1.21953534538354-1.87083588534726i</v>
      </c>
      <c r="D2740" t="str">
        <f t="shared" si="801"/>
        <v>3.47312888417851-0.708483763543634i</v>
      </c>
      <c r="E2740" t="str">
        <f t="shared" si="802"/>
        <v>185.96605802999+16.2995643217618i</v>
      </c>
      <c r="F2740" t="str">
        <f t="shared" si="803"/>
        <v>2.90910394305937-5.46092326062103i</v>
      </c>
      <c r="G2740" t="str">
        <f t="shared" si="804"/>
        <v>0.999723026871797-0.0166402047490153i</v>
      </c>
      <c r="H2740" t="str">
        <f t="shared" si="805"/>
        <v>53.2978328082379-347.828464638902i</v>
      </c>
      <c r="I2740" t="str">
        <f t="shared" si="806"/>
        <v>-11.8105659394599-8.82145055008417i</v>
      </c>
      <c r="K2740" t="str">
        <f t="shared" si="807"/>
        <v>0.00215213825027793-0.00259968580153204i</v>
      </c>
      <c r="L2740" t="str">
        <f t="shared" si="808"/>
        <v>0.00025-0.0170436225757448i</v>
      </c>
      <c r="M2740" t="str">
        <f t="shared" si="809"/>
        <v>0.0025-0.00451154715240303i</v>
      </c>
      <c r="N2740">
        <f t="shared" si="810"/>
        <v>123.09898501199862</v>
      </c>
      <c r="O2740">
        <f t="shared" si="811"/>
        <v>6.9786491555984149</v>
      </c>
      <c r="P2740" s="3">
        <f t="shared" si="812"/>
        <v>6.9786491555984149</v>
      </c>
      <c r="Q2740" s="3">
        <f t="shared" si="813"/>
        <v>-56.901014988001378</v>
      </c>
      <c r="R2740">
        <f t="shared" si="814"/>
        <v>123.09898501199862</v>
      </c>
      <c r="S2740">
        <f t="shared" si="815"/>
        <v>27.594839277571687</v>
      </c>
      <c r="T2740">
        <f t="shared" si="798"/>
        <v>6.9786491555984149</v>
      </c>
    </row>
    <row r="2741" spans="1:20" x14ac:dyDescent="0.25">
      <c r="A2741">
        <f t="shared" si="799"/>
        <v>174042.34595989127</v>
      </c>
      <c r="B2741">
        <f t="shared" si="816"/>
        <v>27699.699666826458</v>
      </c>
      <c r="C2741" t="str">
        <f t="shared" si="800"/>
        <v>1.21818732234582-1.86666561223447i</v>
      </c>
      <c r="D2741" t="str">
        <f t="shared" si="801"/>
        <v>3.47309089661579-0.706799505394486i</v>
      </c>
      <c r="E2741" t="str">
        <f t="shared" si="802"/>
        <v>186.129007762312+16.2813510380459i</v>
      </c>
      <c r="F2741" t="str">
        <f t="shared" si="803"/>
        <v>2.90909780778587-5.44061751375206i</v>
      </c>
      <c r="G2741" t="str">
        <f t="shared" si="804"/>
        <v>0.999720918465112-0.0167034022996652i</v>
      </c>
      <c r="H2741" t="str">
        <f t="shared" si="805"/>
        <v>52.6582416024768-346.205011008952i</v>
      </c>
      <c r="I2741" t="str">
        <f t="shared" si="806"/>
        <v>-11.715545041452-8.75857330361259i</v>
      </c>
      <c r="K2741" t="str">
        <f t="shared" si="807"/>
        <v>0.00214702348750354-0.00259232060109755i</v>
      </c>
      <c r="L2741" t="str">
        <f t="shared" si="808"/>
        <v>0.00025-0.0169791019881897i</v>
      </c>
      <c r="M2741" t="str">
        <f t="shared" si="809"/>
        <v>0.0025-0.00449446817334433i</v>
      </c>
      <c r="N2741">
        <f t="shared" si="810"/>
        <v>123.12849549100051</v>
      </c>
      <c r="O2741">
        <f t="shared" si="811"/>
        <v>6.9621837652659968</v>
      </c>
      <c r="P2741" s="3">
        <f t="shared" si="812"/>
        <v>6.9621837652659968</v>
      </c>
      <c r="Q2741" s="3">
        <f t="shared" si="813"/>
        <v>-56.8715045089995</v>
      </c>
      <c r="R2741">
        <f t="shared" si="814"/>
        <v>123.12849549100051</v>
      </c>
      <c r="S2741">
        <f t="shared" si="815"/>
        <v>27.699699666826458</v>
      </c>
      <c r="T2741">
        <f t="shared" si="798"/>
        <v>6.9621837652659968</v>
      </c>
    </row>
    <row r="2742" spans="1:20" x14ac:dyDescent="0.25">
      <c r="A2742">
        <f t="shared" si="799"/>
        <v>174703.70687453888</v>
      </c>
      <c r="B2742">
        <f t="shared" si="816"/>
        <v>27804.9585255604</v>
      </c>
      <c r="C2742" t="str">
        <f t="shared" si="800"/>
        <v>1.21684317016066-1.86251933997063i</v>
      </c>
      <c r="D2742" t="str">
        <f t="shared" si="801"/>
        <v>3.47305262063951-0.705125392800648i</v>
      </c>
      <c r="E2742" t="str">
        <f t="shared" si="802"/>
        <v>186.292766064746+16.2622368593778i</v>
      </c>
      <c r="F2742" t="str">
        <f t="shared" si="803"/>
        <v>2.90909162582187-5.42039003043187i</v>
      </c>
      <c r="G2742" t="str">
        <f t="shared" si="804"/>
        <v>0.999718794013086-0.016766839598038i</v>
      </c>
      <c r="H2742" t="str">
        <f t="shared" si="805"/>
        <v>52.027456391704-344.590386371858i</v>
      </c>
      <c r="I2742" t="str">
        <f t="shared" si="806"/>
        <v>-11.6213036498747-8.69639657387704i</v>
      </c>
      <c r="K2742" t="str">
        <f t="shared" si="807"/>
        <v>0.00214193978805966-0.00258497226848065i</v>
      </c>
      <c r="L2742" t="str">
        <f t="shared" si="808"/>
        <v>0.00025-0.0169148256507169i</v>
      </c>
      <c r="M2742" t="str">
        <f t="shared" si="809"/>
        <v>0.0025-0.00447745384871918i</v>
      </c>
      <c r="N2742">
        <f t="shared" si="810"/>
        <v>123.15786354687259</v>
      </c>
      <c r="O2742">
        <f t="shared" si="811"/>
        <v>6.9457761312238189</v>
      </c>
      <c r="P2742" s="3">
        <f t="shared" si="812"/>
        <v>6.9457761312238189</v>
      </c>
      <c r="Q2742" s="3">
        <f t="shared" si="813"/>
        <v>-56.842136453127402</v>
      </c>
      <c r="R2742">
        <f t="shared" si="814"/>
        <v>123.15786354687259</v>
      </c>
      <c r="S2742">
        <f t="shared" si="815"/>
        <v>27.804958525560401</v>
      </c>
      <c r="T2742">
        <f t="shared" si="798"/>
        <v>6.9457761312238189</v>
      </c>
    </row>
    <row r="2743" spans="1:20" x14ac:dyDescent="0.25">
      <c r="A2743">
        <f t="shared" si="799"/>
        <v>175367.58096066213</v>
      </c>
      <c r="B2743">
        <f t="shared" si="816"/>
        <v>27910.617367957529</v>
      </c>
      <c r="C2743" t="str">
        <f t="shared" si="800"/>
        <v>1.21550281150567-1.85839705635783i</v>
      </c>
      <c r="D2743" t="str">
        <f t="shared" si="801"/>
        <v>3.47301405406644-0.703461401428521i</v>
      </c>
      <c r="E2743" t="str">
        <f t="shared" si="802"/>
        <v>186.457333075256+16.2422116178312i</v>
      </c>
      <c r="F2743" t="str">
        <f t="shared" si="803"/>
        <v>2.90908539681225-5.40024051966354i</v>
      </c>
      <c r="G2743" t="str">
        <f t="shared" si="804"/>
        <v>0.999716653393681-0.0168305175505669i</v>
      </c>
      <c r="H2743" t="str">
        <f t="shared" si="805"/>
        <v>51.4053423393906-342.984549505887i</v>
      </c>
      <c r="I2743" t="str">
        <f t="shared" si="806"/>
        <v>-11.5278360441008-8.63490989668209i</v>
      </c>
      <c r="K2743" t="str">
        <f t="shared" si="807"/>
        <v>0.00213688698229653-0.00257764088935574i</v>
      </c>
      <c r="L2743" t="str">
        <f t="shared" si="808"/>
        <v>0.00025-0.0168507926386899i</v>
      </c>
      <c r="M2743" t="str">
        <f t="shared" si="809"/>
        <v>0.0025-0.00446050393377087i</v>
      </c>
      <c r="N2743">
        <f t="shared" si="810"/>
        <v>123.18708597608025</v>
      </c>
      <c r="O2743">
        <f t="shared" si="811"/>
        <v>6.9294263884747975</v>
      </c>
      <c r="P2743" s="3">
        <f t="shared" si="812"/>
        <v>6.9294263884747975</v>
      </c>
      <c r="Q2743" s="3">
        <f t="shared" si="813"/>
        <v>-56.812914023919753</v>
      </c>
      <c r="R2743">
        <f t="shared" si="814"/>
        <v>123.18708597608025</v>
      </c>
      <c r="S2743">
        <f t="shared" si="815"/>
        <v>27.910617367957528</v>
      </c>
      <c r="T2743">
        <f t="shared" si="798"/>
        <v>6.9294263884747975</v>
      </c>
    </row>
    <row r="2744" spans="1:20" x14ac:dyDescent="0.25">
      <c r="A2744">
        <f t="shared" si="799"/>
        <v>176033.97776831264</v>
      </c>
      <c r="B2744">
        <f t="shared" si="816"/>
        <v>28016.677713955767</v>
      </c>
      <c r="C2744" t="str">
        <f t="shared" si="800"/>
        <v>1.21416616867166-1.85429874904697i</v>
      </c>
      <c r="D2744" t="str">
        <f t="shared" si="801"/>
        <v>3.47297519469682-0.701807507087228i</v>
      </c>
      <c r="E2744" t="str">
        <f t="shared" si="802"/>
        <v>186.622708863626+16.2212650736288i</v>
      </c>
      <c r="F2744" t="str">
        <f t="shared" si="803"/>
        <v>2.90907912039918-5.38016869157149i</v>
      </c>
      <c r="G2744" t="str">
        <f t="shared" si="804"/>
        <v>0.999714496483929-0.0168944370670763i</v>
      </c>
      <c r="H2744" t="str">
        <f t="shared" si="805"/>
        <v>50.7917667853435-341.387458779396i</v>
      </c>
      <c r="I2744" t="str">
        <f t="shared" si="806"/>
        <v>-11.4351365113504-8.57410298554419i</v>
      </c>
      <c r="K2744" t="str">
        <f t="shared" si="807"/>
        <v>0.00213186490078935-0.00257032654800729i</v>
      </c>
      <c r="L2744" t="str">
        <f t="shared" si="808"/>
        <v>0.00025-0.0167870020309722i</v>
      </c>
      <c r="M2744" t="str">
        <f t="shared" si="809"/>
        <v>0.0025-0.00444361818466912i</v>
      </c>
      <c r="N2744">
        <f t="shared" si="810"/>
        <v>123.21615955669529</v>
      </c>
      <c r="O2744">
        <f t="shared" si="811"/>
        <v>6.9131346687717325</v>
      </c>
      <c r="P2744" s="3">
        <f t="shared" si="812"/>
        <v>6.9131346687717325</v>
      </c>
      <c r="Q2744" s="3">
        <f t="shared" si="813"/>
        <v>-56.783840443304719</v>
      </c>
      <c r="R2744">
        <f t="shared" si="814"/>
        <v>123.21615955669529</v>
      </c>
      <c r="S2744">
        <f t="shared" si="815"/>
        <v>28.016677713955769</v>
      </c>
      <c r="T2744">
        <f t="shared" si="798"/>
        <v>6.9131346687717325</v>
      </c>
    </row>
    <row r="2745" spans="1:20" x14ac:dyDescent="0.25">
      <c r="A2745">
        <f t="shared" si="799"/>
        <v>176702.90688383224</v>
      </c>
      <c r="B2745">
        <f t="shared" si="816"/>
        <v>28123.1410892688</v>
      </c>
      <c r="C2745" t="str">
        <f t="shared" si="800"/>
        <v>1.2128331635606-1.85022440553567i</v>
      </c>
      <c r="D2745" t="str">
        <f t="shared" si="801"/>
        <v>3.47293604031442-0.700163685728268i</v>
      </c>
      <c r="E2745" t="str">
        <f t="shared" si="802"/>
        <v>186.788893430298+16.1993869151297i</v>
      </c>
      <c r="F2745" t="str">
        <f t="shared" si="803"/>
        <v>2.90907279622215-5.36017425739753i</v>
      </c>
      <c r="G2745" t="str">
        <f t="shared" si="804"/>
        <v>0.999712323159931-0.0169585990607951i</v>
      </c>
      <c r="H2745" t="str">
        <f t="shared" si="805"/>
        <v>50.1865992116126-339.799072177717i</v>
      </c>
      <c r="I2745" t="str">
        <f t="shared" si="806"/>
        <v>-11.3431993481557-8.51396572860681i</v>
      </c>
      <c r="K2745" t="str">
        <f t="shared" si="807"/>
        <v>0.00212687337434679-0.00256302932734009i</v>
      </c>
      <c r="L2745" t="str">
        <f t="shared" si="808"/>
        <v>0.00025-0.0167234529099146i</v>
      </c>
      <c r="M2745" t="str">
        <f t="shared" si="809"/>
        <v>0.0025-0.0044267963585068i</v>
      </c>
      <c r="N2745">
        <f t="shared" si="810"/>
        <v>123.24508104852205</v>
      </c>
      <c r="O2745">
        <f t="shared" si="811"/>
        <v>6.8969011005860086</v>
      </c>
      <c r="P2745" s="3">
        <f t="shared" si="812"/>
        <v>6.8969011005860086</v>
      </c>
      <c r="Q2745" s="3">
        <f t="shared" si="813"/>
        <v>-56.754918951477947</v>
      </c>
      <c r="R2745">
        <f t="shared" si="814"/>
        <v>123.24508104852205</v>
      </c>
      <c r="S2745">
        <f t="shared" si="815"/>
        <v>28.123141089268799</v>
      </c>
      <c r="T2745">
        <f t="shared" si="798"/>
        <v>6.8969011005860086</v>
      </c>
    </row>
    <row r="2746" spans="1:20" x14ac:dyDescent="0.25">
      <c r="A2746">
        <f t="shared" si="799"/>
        <v>177374.37792999079</v>
      </c>
      <c r="B2746">
        <f t="shared" si="816"/>
        <v>28230.009025408021</v>
      </c>
      <c r="C2746" t="str">
        <f t="shared" si="800"/>
        <v>1.21150371768338-1.84617401316542i</v>
      </c>
      <c r="D2746" t="str">
        <f t="shared" si="801"/>
        <v>3.47289658868626-0.698529913445103i</v>
      </c>
      <c r="E2746" t="str">
        <f t="shared" si="802"/>
        <v>186.955886705182+16.1765667588526i</v>
      </c>
      <c r="F2746" t="str">
        <f t="shared" si="803"/>
        <v>2.90906642391785-5.34025692949647i</v>
      </c>
      <c r="G2746" t="str">
        <f t="shared" si="804"/>
        <v>0.999710133296845-0.0170230044483683i</v>
      </c>
      <c r="H2746" t="str">
        <f t="shared" si="805"/>
        <v>49.5897112088152-338.219347329154i</v>
      </c>
      <c r="I2746" t="str">
        <f t="shared" si="806"/>
        <v>-11.2520188617639-8.45448818560353i</v>
      </c>
      <c r="K2746" t="str">
        <f t="shared" si="807"/>
        <v>0.00212191223401894-0.0025557493088893i</v>
      </c>
      <c r="L2746" t="str">
        <f t="shared" si="808"/>
        <v>0.00025-0.0166601443613415i</v>
      </c>
      <c r="M2746" t="str">
        <f t="shared" si="809"/>
        <v>0.0025-0.00441003821329627i</v>
      </c>
      <c r="N2746">
        <f t="shared" si="810"/>
        <v>123.27384719323223</v>
      </c>
      <c r="O2746">
        <f t="shared" si="811"/>
        <v>6.8807258090737911</v>
      </c>
      <c r="P2746" s="3">
        <f t="shared" si="812"/>
        <v>6.8807258090737911</v>
      </c>
      <c r="Q2746" s="3">
        <f t="shared" si="813"/>
        <v>-56.726152806767772</v>
      </c>
      <c r="R2746">
        <f t="shared" si="814"/>
        <v>123.27384719323223</v>
      </c>
      <c r="S2746">
        <f t="shared" si="815"/>
        <v>28.23000902540802</v>
      </c>
      <c r="T2746">
        <f t="shared" si="798"/>
        <v>6.8807258090737911</v>
      </c>
    </row>
    <row r="2747" spans="1:20" x14ac:dyDescent="0.25">
      <c r="A2747">
        <f t="shared" si="799"/>
        <v>178048.40056612476</v>
      </c>
      <c r="B2747">
        <f t="shared" si="816"/>
        <v>28337.283059704572</v>
      </c>
      <c r="C2747" t="str">
        <f t="shared" si="800"/>
        <v>1.21017775215777-1.84214755911941i</v>
      </c>
      <c r="D2747" t="str">
        <f t="shared" si="801"/>
        <v>3.47285683756262-0.696906166472812i</v>
      </c>
      <c r="E2747" t="str">
        <f t="shared" si="802"/>
        <v>187.123688546477+16.1527941494853i</v>
      </c>
      <c r="F2747" t="str">
        <f t="shared" si="803"/>
        <v>2.90906000312026-5.32041642133224i</v>
      </c>
      <c r="G2747" t="str">
        <f t="shared" si="804"/>
        <v>0.999707926768882-0.0170876541498697i</v>
      </c>
      <c r="H2747" t="str">
        <f t="shared" si="805"/>
        <v>49.0009764428742-336.648241530037i</v>
      </c>
      <c r="I2747" t="str">
        <f t="shared" si="806"/>
        <v>-11.1615893714765-8.39566058486834i</v>
      </c>
      <c r="K2747" t="str">
        <f t="shared" si="807"/>
        <v>0.00211698131110552-0.00254848657283068i</v>
      </c>
      <c r="L2747" t="str">
        <f t="shared" si="808"/>
        <v>0.00025-0.0165970754745382i</v>
      </c>
      <c r="M2747" t="str">
        <f t="shared" si="809"/>
        <v>0.0025-0.00439334350796599i</v>
      </c>
      <c r="N2747">
        <f t="shared" si="810"/>
        <v>123.30245471449626</v>
      </c>
      <c r="O2747">
        <f t="shared" si="811"/>
        <v>6.8646089160452419</v>
      </c>
      <c r="P2747" s="3">
        <f t="shared" si="812"/>
        <v>6.8646089160452419</v>
      </c>
      <c r="Q2747" s="3">
        <f t="shared" si="813"/>
        <v>-56.697545285503743</v>
      </c>
      <c r="R2747">
        <f t="shared" si="814"/>
        <v>123.30245471449626</v>
      </c>
      <c r="S2747">
        <f t="shared" si="815"/>
        <v>28.337283059704571</v>
      </c>
      <c r="T2747">
        <f t="shared" si="798"/>
        <v>6.8646089160452419</v>
      </c>
    </row>
    <row r="2748" spans="1:20" x14ac:dyDescent="0.25">
      <c r="A2748">
        <f t="shared" si="799"/>
        <v>178724.98448827604</v>
      </c>
      <c r="B2748">
        <f t="shared" si="816"/>
        <v>28444.96473533145</v>
      </c>
      <c r="C2748" t="str">
        <f t="shared" si="800"/>
        <v>1.20885518770606-1.83814503041963i</v>
      </c>
      <c r="D2748" t="str">
        <f t="shared" si="801"/>
        <v>3.47281678467684-0.695292421187698i</v>
      </c>
      <c r="E2748" t="str">
        <f t="shared" si="802"/>
        <v>187.292298739465+16.1280585599257i</v>
      </c>
      <c r="F2748" t="str">
        <f t="shared" si="803"/>
        <v>2.90905353346056-5.30065244747357i</v>
      </c>
      <c r="G2748" t="str">
        <f t="shared" si="804"/>
        <v>0.999705703449296-0.0171525490888144i</v>
      </c>
      <c r="H2748" t="str">
        <f t="shared" si="805"/>
        <v>48.4202706221721-335.085711768935i</v>
      </c>
      <c r="I2748" t="str">
        <f t="shared" si="806"/>
        <v>-11.0719052099305-8.33747332039283i</v>
      </c>
      <c r="K2748" t="str">
        <f t="shared" si="807"/>
        <v>0.00211208043716357-0.00254124119799072i</v>
      </c>
      <c r="L2748" t="str">
        <f t="shared" si="808"/>
        <v>0.00025-0.0165342453422377i</v>
      </c>
      <c r="M2748" t="str">
        <f t="shared" si="809"/>
        <v>0.0025-0.00437671200235704i</v>
      </c>
      <c r="N2748">
        <f t="shared" si="810"/>
        <v>123.33090031812051</v>
      </c>
      <c r="O2748">
        <f t="shared" si="811"/>
        <v>6.8485505399310886</v>
      </c>
      <c r="P2748" s="3">
        <f t="shared" si="812"/>
        <v>6.8485505399310886</v>
      </c>
      <c r="Q2748" s="3">
        <f t="shared" si="813"/>
        <v>-56.669099681879494</v>
      </c>
      <c r="R2748">
        <f t="shared" si="814"/>
        <v>123.33090031812051</v>
      </c>
      <c r="S2748">
        <f t="shared" si="815"/>
        <v>28.44496473533145</v>
      </c>
      <c r="T2748">
        <f t="shared" si="798"/>
        <v>6.8485505399310886</v>
      </c>
    </row>
    <row r="2749" spans="1:20" x14ac:dyDescent="0.25">
      <c r="A2749">
        <f t="shared" si="799"/>
        <v>179404.1394293315</v>
      </c>
      <c r="B2749">
        <f t="shared" si="816"/>
        <v>28553.055601325712</v>
      </c>
      <c r="C2749" t="str">
        <f t="shared" si="800"/>
        <v>1.20753594465297-1.83416641392425i</v>
      </c>
      <c r="D2749" t="str">
        <f t="shared" si="801"/>
        <v>3.47277642774521-0.693688654106915i</v>
      </c>
      <c r="E2749" t="str">
        <f t="shared" si="802"/>
        <v>187.4617169953+16.1023493913296i</v>
      </c>
      <c r="F2749" t="str">
        <f t="shared" si="803"/>
        <v>2.90904701456714-5.28096472358994i</v>
      </c>
      <c r="G2749" t="str">
        <f t="shared" si="804"/>
        <v>0.999703463210379-0.0172176901921709i</v>
      </c>
      <c r="H2749" t="str">
        <f t="shared" si="805"/>
        <v>47.8474714651241-333.531714749993i</v>
      </c>
      <c r="I2749" t="str">
        <f t="shared" si="806"/>
        <v>-10.9829607243209-8.27991694892979i</v>
      </c>
      <c r="K2749" t="str">
        <f t="shared" si="807"/>
        <v>0.00210720944401527-0.00253401326185669i</v>
      </c>
      <c r="L2749" t="str">
        <f t="shared" si="808"/>
        <v>0.00025-0.0164716530606074i</v>
      </c>
      <c r="M2749" t="str">
        <f t="shared" si="809"/>
        <v>0.0025-0.00436014345721961i</v>
      </c>
      <c r="N2749">
        <f t="shared" si="810"/>
        <v>123.35918069218826</v>
      </c>
      <c r="O2749">
        <f t="shared" si="811"/>
        <v>6.8325507957510752</v>
      </c>
      <c r="P2749" s="3">
        <f t="shared" si="812"/>
        <v>6.8325507957510752</v>
      </c>
      <c r="Q2749" s="3">
        <f t="shared" si="813"/>
        <v>-56.640819307811746</v>
      </c>
      <c r="R2749">
        <f t="shared" si="814"/>
        <v>123.35918069218826</v>
      </c>
      <c r="S2749">
        <f t="shared" si="815"/>
        <v>28.553055601325713</v>
      </c>
      <c r="T2749">
        <f t="shared" si="798"/>
        <v>6.8325507957510752</v>
      </c>
    </row>
    <row r="2750" spans="1:20" x14ac:dyDescent="0.25">
      <c r="A2750">
        <f t="shared" si="799"/>
        <v>180085.87515916297</v>
      </c>
      <c r="B2750">
        <f t="shared" si="816"/>
        <v>28661.557212610751</v>
      </c>
      <c r="C2750" t="str">
        <f t="shared" si="800"/>
        <v>1.20621994292322-1.83021169632483i</v>
      </c>
      <c r="D2750" t="str">
        <f t="shared" si="801"/>
        <v>3.47273576446681-0.692094841888098i</v>
      </c>
      <c r="E2750" t="str">
        <f t="shared" si="802"/>
        <v>187.63194294979+16.0756559731637i</v>
      </c>
      <c r="F2750" t="str">
        <f t="shared" si="803"/>
        <v>2.90904044606554-5.26135296644748i</v>
      </c>
      <c r="G2750" t="str">
        <f t="shared" si="804"/>
        <v>0.999701205923452-0.0172830783903739i</v>
      </c>
      <c r="H2750" t="str">
        <f t="shared" si="805"/>
        <v>47.2824586681674-331.986206915463i</v>
      </c>
      <c r="I2750" t="str">
        <f t="shared" si="806"/>
        <v>-10.8947502775679-8.22298218714306i</v>
      </c>
      <c r="K2750" t="str">
        <f t="shared" si="807"/>
        <v>0.00210236816375543-0.00252680284058687i</v>
      </c>
      <c r="L2750" t="str">
        <f t="shared" si="808"/>
        <v>0.00025-0.0164092977292363i</v>
      </c>
      <c r="M2750" t="str">
        <f t="shared" si="809"/>
        <v>0.0025-0.00434363763420961i</v>
      </c>
      <c r="N2750">
        <f t="shared" si="810"/>
        <v>123.3872925071978</v>
      </c>
      <c r="O2750">
        <f t="shared" si="811"/>
        <v>6.8166097950815665</v>
      </c>
      <c r="P2750" s="3">
        <f t="shared" si="812"/>
        <v>6.8166097950815665</v>
      </c>
      <c r="Q2750" s="3">
        <f t="shared" si="813"/>
        <v>-56.612707492802201</v>
      </c>
      <c r="R2750">
        <f t="shared" si="814"/>
        <v>123.3872925071978</v>
      </c>
      <c r="S2750">
        <f t="shared" si="815"/>
        <v>28.661557212610752</v>
      </c>
      <c r="T2750">
        <f t="shared" si="798"/>
        <v>6.8166097950815665</v>
      </c>
    </row>
    <row r="2751" spans="1:20" x14ac:dyDescent="0.25">
      <c r="A2751">
        <f t="shared" si="799"/>
        <v>180770.20148476778</v>
      </c>
      <c r="B2751">
        <f t="shared" si="816"/>
        <v>28770.471130018672</v>
      </c>
      <c r="C2751" t="str">
        <f t="shared" si="800"/>
        <v>1.20490710203941-1.82628086414345i</v>
      </c>
      <c r="D2751" t="str">
        <f t="shared" si="801"/>
        <v>3.47269479252349-0.690510961329001i</v>
      </c>
      <c r="E2751" t="str">
        <f t="shared" si="802"/>
        <v>187.802976162157+16.0479675632858i</v>
      </c>
      <c r="F2751" t="str">
        <f t="shared" si="803"/>
        <v>2.90903382757848-5.24181689390496i</v>
      </c>
      <c r="G2751" t="str">
        <f t="shared" si="804"/>
        <v>0.99969893145886-0.0173487146173368i</v>
      </c>
      <c r="H2751" t="str">
        <f t="shared" si="805"/>
        <v>46.7251138741713-330.449144467424i</v>
      </c>
      <c r="I2751" t="str">
        <f t="shared" si="806"/>
        <v>-10.8072682494308-8.16665990880316i</v>
      </c>
      <c r="K2751" t="str">
        <f t="shared" si="807"/>
        <v>0.00209755642875897-0.00251961000902062i</v>
      </c>
      <c r="L2751" t="str">
        <f t="shared" si="808"/>
        <v>0.00025-0.016347178451122i</v>
      </c>
      <c r="M2751" t="str">
        <f t="shared" si="809"/>
        <v>0.0025-0.00432719429588525i</v>
      </c>
      <c r="N2751">
        <f t="shared" si="810"/>
        <v>123.41523241621047</v>
      </c>
      <c r="O2751">
        <f t="shared" si="811"/>
        <v>6.8007276460239527</v>
      </c>
      <c r="P2751" s="3">
        <f t="shared" si="812"/>
        <v>6.8007276460239527</v>
      </c>
      <c r="Q2751" s="3">
        <f t="shared" si="813"/>
        <v>-56.584767583789528</v>
      </c>
      <c r="R2751">
        <f t="shared" si="814"/>
        <v>123.41523241621047</v>
      </c>
      <c r="S2751">
        <f t="shared" si="815"/>
        <v>28.77047113001867</v>
      </c>
      <c r="T2751">
        <f t="shared" si="798"/>
        <v>6.8007276460239527</v>
      </c>
    </row>
    <row r="2752" spans="1:20" x14ac:dyDescent="0.25">
      <c r="A2752">
        <f t="shared" si="799"/>
        <v>181457.12825040991</v>
      </c>
      <c r="B2752">
        <f t="shared" si="816"/>
        <v>28879.798920312744</v>
      </c>
      <c r="C2752" t="str">
        <f t="shared" si="800"/>
        <v>1.2035973411195-1.82237390372973i</v>
      </c>
      <c r="D2752" t="str">
        <f t="shared" si="801"/>
        <v>3.47265350957962-0.688936989367118i</v>
      </c>
      <c r="E2752" t="str">
        <f t="shared" si="802"/>
        <v>187.974816113797+16.0192733480257i</v>
      </c>
      <c r="F2752" t="str">
        <f t="shared" si="803"/>
        <v>2.90902715872581-5.22235622490965i</v>
      </c>
      <c r="G2752" t="str">
        <f t="shared" si="804"/>
        <v>0.999696639685961-0.017414599810464i</v>
      </c>
      <c r="H2752" t="str">
        <f t="shared" si="805"/>
        <v>46.1753206412674-328.920483388752i</v>
      </c>
      <c r="I2752" t="str">
        <f t="shared" si="806"/>
        <v>-10.7205090375696-8.11094114202852i</v>
      </c>
      <c r="K2752" t="str">
        <f t="shared" si="807"/>
        <v>0.00209277407168814-0.00251243484068855i</v>
      </c>
      <c r="L2752" t="str">
        <f t="shared" si="808"/>
        <v>0.00025-0.0162852943326579i</v>
      </c>
      <c r="M2752" t="str">
        <f t="shared" si="809"/>
        <v>0.0025-0.00431081320570357i</v>
      </c>
      <c r="N2752">
        <f t="shared" si="810"/>
        <v>123.44299705499341</v>
      </c>
      <c r="O2752">
        <f t="shared" si="811"/>
        <v>6.7849044531722775</v>
      </c>
      <c r="P2752" s="3">
        <f t="shared" si="812"/>
        <v>6.7849044531722775</v>
      </c>
      <c r="Q2752" s="3">
        <f t="shared" si="813"/>
        <v>-56.557002945006595</v>
      </c>
      <c r="R2752">
        <f t="shared" si="814"/>
        <v>123.44299705499341</v>
      </c>
      <c r="S2752">
        <f t="shared" si="815"/>
        <v>28.879798920312744</v>
      </c>
      <c r="T2752">
        <f t="shared" si="798"/>
        <v>6.7849044531722775</v>
      </c>
    </row>
    <row r="2753" spans="1:20" x14ac:dyDescent="0.25">
      <c r="A2753">
        <f t="shared" si="799"/>
        <v>182146.66533776146</v>
      </c>
      <c r="B2753">
        <f t="shared" si="816"/>
        <v>28989.542156209933</v>
      </c>
      <c r="C2753" t="str">
        <f t="shared" si="800"/>
        <v>1.20229057887458-1.81849080125778i</v>
      </c>
      <c r="D2753" t="str">
        <f t="shared" si="801"/>
        <v>3.47261191328201-0.687372903079318i</v>
      </c>
      <c r="E2753" t="str">
        <f t="shared" si="802"/>
        <v>188.147462207023+15.9895624422858i</v>
      </c>
      <c r="F2753" t="str">
        <f t="shared" si="803"/>
        <v>2.9090204391245-5.20297067949331i</v>
      </c>
      <c r="G2753" t="str">
        <f t="shared" si="804"/>
        <v>0.999694330473123-0.0174807349106636i</v>
      </c>
      <c r="H2753" t="str">
        <f t="shared" si="805"/>
        <v>45.6329644120871-327.400179463292i</v>
      </c>
      <c r="I2753" t="str">
        <f t="shared" si="806"/>
        <v>-10.6344670585561-8.05581706657039i</v>
      </c>
      <c r="K2753" t="str">
        <f t="shared" si="807"/>
        <v>0.00208802092549971-0.00250527740782255i</v>
      </c>
      <c r="L2753" t="str">
        <f t="shared" si="808"/>
        <v>0.00025-0.0162236444836202i</v>
      </c>
      <c r="M2753" t="str">
        <f t="shared" si="809"/>
        <v>0.0025-0.00429449412801711i</v>
      </c>
      <c r="N2753">
        <f t="shared" si="810"/>
        <v>123.47058304217158</v>
      </c>
      <c r="O2753">
        <f t="shared" si="811"/>
        <v>6.76914031758169</v>
      </c>
      <c r="P2753" s="3">
        <f t="shared" si="812"/>
        <v>6.76914031758169</v>
      </c>
      <c r="Q2753" s="3">
        <f t="shared" si="813"/>
        <v>-56.529416957828417</v>
      </c>
      <c r="R2753">
        <f t="shared" si="814"/>
        <v>123.47058304217158</v>
      </c>
      <c r="S2753">
        <f t="shared" si="815"/>
        <v>28.989542156209932</v>
      </c>
      <c r="T2753">
        <f t="shared" si="798"/>
        <v>6.76914031758169</v>
      </c>
    </row>
    <row r="2754" spans="1:20" x14ac:dyDescent="0.25">
      <c r="A2754">
        <f t="shared" si="799"/>
        <v>182838.82266604499</v>
      </c>
      <c r="B2754">
        <f t="shared" si="816"/>
        <v>29099.702416403532</v>
      </c>
      <c r="C2754" t="str">
        <f t="shared" si="800"/>
        <v>1.20098673360638-1.81463154272307i</v>
      </c>
      <c r="D2754" t="str">
        <f t="shared" si="801"/>
        <v>3.47257000125977-0.685818679681473i</v>
      </c>
      <c r="E2754" t="str">
        <f t="shared" si="802"/>
        <v>188.320913763803+15.9588238896531i</v>
      </c>
      <c r="F2754" t="str">
        <f t="shared" si="803"/>
        <v>2.90901366838857-5.18365997876807i</v>
      </c>
      <c r="G2754" t="str">
        <f t="shared" si="804"/>
        <v>0.999692003687713-0.0175471208623604i</v>
      </c>
      <c r="H2754" t="str">
        <f t="shared" si="805"/>
        <v>45.0979324834305-325.888188295355i</v>
      </c>
      <c r="I2754" t="str">
        <f t="shared" si="806"/>
        <v>-10.5491367488369-8.00127901114362i</v>
      </c>
      <c r="K2754" t="str">
        <f t="shared" si="807"/>
        <v>0.00208329682345188-0.00249813778136592i</v>
      </c>
      <c r="L2754" t="str">
        <f t="shared" si="808"/>
        <v>0.00025-0.016162228017155i</v>
      </c>
      <c r="M2754" t="str">
        <f t="shared" si="809"/>
        <v>0.0025-0.00427823682807044i</v>
      </c>
      <c r="N2754">
        <f t="shared" si="810"/>
        <v>123.49798697937725</v>
      </c>
      <c r="O2754">
        <f t="shared" si="811"/>
        <v>6.7534353367365041</v>
      </c>
      <c r="P2754" s="3">
        <f t="shared" si="812"/>
        <v>6.7534353367365041</v>
      </c>
      <c r="Q2754" s="3">
        <f t="shared" si="813"/>
        <v>-56.502013020622755</v>
      </c>
      <c r="R2754">
        <f t="shared" si="814"/>
        <v>123.49798697937725</v>
      </c>
      <c r="S2754">
        <f t="shared" si="815"/>
        <v>29.099702416403531</v>
      </c>
      <c r="T2754">
        <f t="shared" si="798"/>
        <v>6.7534353367365041</v>
      </c>
    </row>
    <row r="2755" spans="1:20" x14ac:dyDescent="0.25">
      <c r="A2755">
        <f t="shared" si="799"/>
        <v>183533.61019217595</v>
      </c>
      <c r="B2755">
        <f t="shared" si="816"/>
        <v>29210.281285585865</v>
      </c>
      <c r="C2755" t="str">
        <f t="shared" si="800"/>
        <v>1.19968572320494-1.81079611393926i</v>
      </c>
      <c r="D2755" t="str">
        <f t="shared" si="801"/>
        <v>3.47252777112423-0.684274296528113i</v>
      </c>
      <c r="E2755" t="str">
        <f t="shared" si="802"/>
        <v>188.495170024477+15.9270466625315i</v>
      </c>
      <c r="F2755" t="str">
        <f t="shared" si="803"/>
        <v>2.90900684612916-5.16442384492261i</v>
      </c>
      <c r="G2755" t="str">
        <f t="shared" si="804"/>
        <v>0.999689659196091-0.0176137586135083i</v>
      </c>
      <c r="H2755" t="str">
        <f t="shared" si="805"/>
        <v>44.5701139763399-324.384465328478i</v>
      </c>
      <c r="I2755" t="str">
        <f t="shared" si="806"/>
        <v>-10.4645125656508-7.9473184508006i</v>
      </c>
      <c r="K2755" t="str">
        <f t="shared" si="807"/>
        <v>0.00207860159911118-0.00249101603098349i</v>
      </c>
      <c r="L2755" t="str">
        <f t="shared" si="808"/>
        <v>0.00025-0.0161010440497659i</v>
      </c>
      <c r="M2755" t="str">
        <f t="shared" si="809"/>
        <v>0.0025-0.00426204107199685i</v>
      </c>
      <c r="N2755">
        <f t="shared" si="810"/>
        <v>123.52520545140518</v>
      </c>
      <c r="O2755">
        <f t="shared" si="811"/>
        <v>6.7377896045189347</v>
      </c>
      <c r="P2755" s="3">
        <f t="shared" si="812"/>
        <v>6.7377896045189347</v>
      </c>
      <c r="Q2755" s="3">
        <f t="shared" si="813"/>
        <v>-56.474794548594822</v>
      </c>
      <c r="R2755">
        <f t="shared" si="814"/>
        <v>123.52520545140518</v>
      </c>
      <c r="S2755">
        <f t="shared" si="815"/>
        <v>29.210281285585864</v>
      </c>
      <c r="T2755">
        <f t="shared" si="798"/>
        <v>6.7377896045189347</v>
      </c>
    </row>
    <row r="2756" spans="1:20" x14ac:dyDescent="0.25">
      <c r="A2756">
        <f t="shared" si="799"/>
        <v>184231.03791090622</v>
      </c>
      <c r="B2756">
        <f t="shared" si="816"/>
        <v>29321.280354471091</v>
      </c>
      <c r="C2756" t="str">
        <f t="shared" si="800"/>
        <v>1.19838746514608-1.80698450053482i</v>
      </c>
      <c r="D2756" t="str">
        <f t="shared" si="801"/>
        <v>3.47248522046874-0.682739731112045i</v>
      </c>
      <c r="E2756" t="str">
        <f t="shared" si="802"/>
        <v>188.670230146475+15.8942196622759i</v>
      </c>
      <c r="F2756" t="str">
        <f t="shared" si="803"/>
        <v>2.90899997195444-5.145262001218i</v>
      </c>
      <c r="G2756" t="str">
        <f t="shared" si="804"/>
        <v>0.999687296863599-0.0176806491156028i</v>
      </c>
      <c r="H2756" t="str">
        <f t="shared" si="805"/>
        <v>44.0493998065917-322.888965863499i</v>
      </c>
      <c r="I2756" t="str">
        <f t="shared" si="806"/>
        <v>-10.3805889878986-7.89392700434844i</v>
      </c>
      <c r="K2756" t="str">
        <f t="shared" si="807"/>
        <v>0.00207393508635918-0.00248391222507162i</v>
      </c>
      <c r="L2756" t="str">
        <f t="shared" si="808"/>
        <v>0.00025-0.0160400917013009i</v>
      </c>
      <c r="M2756" t="str">
        <f t="shared" si="809"/>
        <v>0.0025-0.00424590662681495i</v>
      </c>
      <c r="N2756">
        <f t="shared" si="810"/>
        <v>123.55223502636846</v>
      </c>
      <c r="O2756">
        <f t="shared" si="811"/>
        <v>6.722203211177149</v>
      </c>
      <c r="P2756" s="3">
        <f t="shared" si="812"/>
        <v>6.722203211177149</v>
      </c>
      <c r="Q2756" s="3">
        <f t="shared" si="813"/>
        <v>-56.447764973631536</v>
      </c>
      <c r="R2756">
        <f t="shared" si="814"/>
        <v>123.55223502636846</v>
      </c>
      <c r="S2756">
        <f t="shared" si="815"/>
        <v>29.321280354471092</v>
      </c>
      <c r="T2756">
        <f t="shared" si="798"/>
        <v>6.722203211177149</v>
      </c>
    </row>
    <row r="2757" spans="1:20" x14ac:dyDescent="0.25">
      <c r="A2757">
        <f t="shared" si="799"/>
        <v>184931.11585496765</v>
      </c>
      <c r="B2757">
        <f t="shared" si="816"/>
        <v>29432.701219818082</v>
      </c>
      <c r="C2757" t="str">
        <f t="shared" si="800"/>
        <v>1.19709187648905-1.80319668794964i</v>
      </c>
      <c r="D2757" t="str">
        <f t="shared" si="801"/>
        <v>3.47244234686854-0.681214961063995i</v>
      </c>
      <c r="E2757" t="str">
        <f t="shared" si="802"/>
        <v>188.846093203016+15.8603317193567i</v>
      </c>
      <c r="F2757" t="str">
        <f t="shared" si="803"/>
        <v>2.90899304546958-5.12617417198372i</v>
      </c>
      <c r="G2757" t="str">
        <f t="shared" si="804"/>
        <v>0.999684916554562-0.0177477933236943i</v>
      </c>
      <c r="H2757" t="str">
        <f t="shared" si="805"/>
        <v>43.535682655602-321.401645075984i</v>
      </c>
      <c r="I2757" t="str">
        <f t="shared" si="806"/>
        <v>-10.2973605169718-7.84109643180959i</v>
      </c>
      <c r="K2757" t="str">
        <f t="shared" si="807"/>
        <v>0.00206929711939907-0.00247682643076828i</v>
      </c>
      <c r="L2757" t="str">
        <f t="shared" si="808"/>
        <v>0.00025-0.0159793700949402i</v>
      </c>
      <c r="M2757" t="str">
        <f t="shared" si="809"/>
        <v>0.0025-0.00422983326042533i</v>
      </c>
      <c r="N2757">
        <f t="shared" si="810"/>
        <v>123.57907225586007</v>
      </c>
      <c r="O2757">
        <f t="shared" si="811"/>
        <v>6.7066762432941509</v>
      </c>
      <c r="P2757" s="3">
        <f t="shared" si="812"/>
        <v>6.7066762432941509</v>
      </c>
      <c r="Q2757" s="3">
        <f t="shared" si="813"/>
        <v>-56.420927744139931</v>
      </c>
      <c r="R2757">
        <f t="shared" si="814"/>
        <v>123.57907225586007</v>
      </c>
      <c r="S2757">
        <f t="shared" si="815"/>
        <v>29.432701219818082</v>
      </c>
      <c r="T2757">
        <f t="shared" si="798"/>
        <v>6.7066762432941509</v>
      </c>
    </row>
    <row r="2758" spans="1:20" x14ac:dyDescent="0.25">
      <c r="A2758">
        <f t="shared" si="799"/>
        <v>185633.85409521655</v>
      </c>
      <c r="B2758">
        <f t="shared" si="816"/>
        <v>29544.545484453392</v>
      </c>
      <c r="C2758" t="str">
        <f t="shared" si="800"/>
        <v>1.19579887387387-1.79943266143156i</v>
      </c>
      <c r="D2758" t="str">
        <f t="shared" si="801"/>
        <v>3.47239914788069-0.679699964152262i</v>
      </c>
      <c r="E2758" t="str">
        <f t="shared" si="802"/>
        <v>189.022758181799+15.8253715935243i</v>
      </c>
      <c r="F2758" t="str">
        <f t="shared" si="803"/>
        <v>2.90898606627677-5.1071600826138i</v>
      </c>
      <c r="G2758" t="str">
        <f t="shared" si="804"/>
        <v>0.999682518132269-0.0178151921964004i</v>
      </c>
      <c r="H2758" t="str">
        <f t="shared" si="805"/>
        <v>43.0288569417379-319.922458032994i</v>
      </c>
      <c r="I2758" t="str">
        <f t="shared" si="806"/>
        <v>-10.2148216775377-7.78881863192453i</v>
      </c>
      <c r="K2758" t="str">
        <f t="shared" si="807"/>
        <v>0.002064687532762-0.00246975871396307i</v>
      </c>
      <c r="L2758" t="str">
        <f t="shared" si="808"/>
        <v>0.00025-0.0159188783571829i</v>
      </c>
      <c r="M2758" t="str">
        <f t="shared" si="809"/>
        <v>0.0025-0.00421382074160723i</v>
      </c>
      <c r="N2758">
        <f t="shared" si="810"/>
        <v>123.60571367511047</v>
      </c>
      <c r="O2758">
        <f t="shared" si="811"/>
        <v>6.6912087837561636</v>
      </c>
      <c r="P2758" s="3">
        <f t="shared" si="812"/>
        <v>6.6912087837561636</v>
      </c>
      <c r="Q2758" s="3">
        <f t="shared" si="813"/>
        <v>-56.394286324889535</v>
      </c>
      <c r="R2758">
        <f t="shared" si="814"/>
        <v>123.60571367511047</v>
      </c>
      <c r="S2758">
        <f t="shared" si="815"/>
        <v>29.544545484453394</v>
      </c>
      <c r="T2758">
        <f t="shared" si="798"/>
        <v>6.6912087837561636</v>
      </c>
    </row>
    <row r="2759" spans="1:20" x14ac:dyDescent="0.25">
      <c r="A2759">
        <f t="shared" si="799"/>
        <v>186339.26274077839</v>
      </c>
      <c r="B2759">
        <f t="shared" si="816"/>
        <v>29656.814757294316</v>
      </c>
      <c r="C2759" t="str">
        <f t="shared" si="800"/>
        <v>1.19450837351899-1.79569240603284i</v>
      </c>
      <c r="D2759" t="str">
        <f t="shared" si="801"/>
        <v>3.47235562104388-0.678194718282347i</v>
      </c>
      <c r="E2759" t="str">
        <f t="shared" si="802"/>
        <v>189.200223983688+15.7893279739997i</v>
      </c>
      <c r="F2759" t="str">
        <f t="shared" si="803"/>
        <v>2.90897903397522-5.08821945956279i</v>
      </c>
      <c r="G2759" t="str">
        <f t="shared" si="804"/>
        <v>0.999680101458974-0.0178828466959192i</v>
      </c>
      <c r="H2759" t="str">
        <f t="shared" si="805"/>
        <v>42.5288187920457-318.451359709251i</v>
      </c>
      <c r="I2759" t="str">
        <f t="shared" si="806"/>
        <v>-10.132967018285-7.73708563969703i</v>
      </c>
      <c r="K2759" t="str">
        <f t="shared" si="807"/>
        <v>0.00206010616131352-0.0024627091393073i</v>
      </c>
      <c r="L2759" t="str">
        <f t="shared" si="808"/>
        <v>0.00025-0.0158586156178351i</v>
      </c>
      <c r="M2759" t="str">
        <f t="shared" si="809"/>
        <v>0.0025-0.00419786884001517i</v>
      </c>
      <c r="N2759">
        <f t="shared" si="810"/>
        <v>123.6321558031548</v>
      </c>
      <c r="O2759">
        <f t="shared" si="811"/>
        <v>6.6758009117220247</v>
      </c>
      <c r="P2759" s="3">
        <f t="shared" si="812"/>
        <v>6.6758009117220247</v>
      </c>
      <c r="Q2759" s="3">
        <f t="shared" si="813"/>
        <v>-56.367844196845198</v>
      </c>
      <c r="R2759">
        <f t="shared" si="814"/>
        <v>123.6321558031548</v>
      </c>
      <c r="S2759">
        <f t="shared" si="815"/>
        <v>29.656814757294317</v>
      </c>
      <c r="T2759">
        <f t="shared" si="798"/>
        <v>6.6758009117220247</v>
      </c>
    </row>
    <row r="2760" spans="1:20" x14ac:dyDescent="0.25">
      <c r="A2760">
        <f t="shared" si="799"/>
        <v>187047.35193919335</v>
      </c>
      <c r="B2760">
        <f t="shared" si="816"/>
        <v>29769.510653372035</v>
      </c>
      <c r="C2760" t="str">
        <f t="shared" si="800"/>
        <v>1.19322029121867-1.79197590660637i</v>
      </c>
      <c r="D2760" t="str">
        <f t="shared" si="801"/>
        <v>3.47231176387829-0.676699201496591i</v>
      </c>
      <c r="E2760" t="str">
        <f t="shared" si="802"/>
        <v>189.378489421379+15.7521894796748i</v>
      </c>
      <c r="F2760" t="str">
        <f t="shared" si="803"/>
        <v>2.908971948161-5.06935203034177i</v>
      </c>
      <c r="G2760" t="str">
        <f t="shared" si="804"/>
        <v>0.999677666395883-0.0179507577880419i</v>
      </c>
      <c r="H2760" t="str">
        <f t="shared" si="805"/>
        <v>42.0354660143769-316.98830500267i</v>
      </c>
      <c r="I2760" t="str">
        <f t="shared" si="806"/>
        <v>-10.0517911126292-7.6858896239797i</v>
      </c>
      <c r="K2760" t="str">
        <f t="shared" si="807"/>
        <v>0.00205555284025966-0.00245567777022389i</v>
      </c>
      <c r="L2760" t="str">
        <f t="shared" si="808"/>
        <v>0.00025-0.0157985810099971i</v>
      </c>
      <c r="M2760" t="str">
        <f t="shared" si="809"/>
        <v>0.0025-0.0041819773261757i</v>
      </c>
      <c r="N2760">
        <f t="shared" si="810"/>
        <v>123.65839514299934</v>
      </c>
      <c r="O2760">
        <f t="shared" si="811"/>
        <v>6.6604527025915541</v>
      </c>
      <c r="P2760" s="3">
        <f t="shared" si="812"/>
        <v>6.6604527025915541</v>
      </c>
      <c r="Q2760" s="3">
        <f t="shared" si="813"/>
        <v>-56.341604857000661</v>
      </c>
      <c r="R2760">
        <f t="shared" si="814"/>
        <v>123.65839514299934</v>
      </c>
      <c r="S2760">
        <f t="shared" si="815"/>
        <v>29.769510653372034</v>
      </c>
      <c r="T2760">
        <f t="shared" si="798"/>
        <v>6.6604527025915541</v>
      </c>
    </row>
    <row r="2761" spans="1:20" x14ac:dyDescent="0.25">
      <c r="A2761">
        <f t="shared" si="799"/>
        <v>187758.13187656229</v>
      </c>
      <c r="B2761">
        <f t="shared" si="816"/>
        <v>29882.63479385485</v>
      </c>
      <c r="C2761" t="str">
        <f t="shared" si="800"/>
        <v>1.19193454234041-1.78828314780196i</v>
      </c>
      <c r="D2761" t="str">
        <f t="shared" si="801"/>
        <v>3.47226757388546-0.675213391973839i</v>
      </c>
      <c r="E2761" t="str">
        <f t="shared" si="802"/>
        <v>189.55755321806+15.7139446593318i</v>
      </c>
      <c r="F2761" t="str">
        <f t="shared" si="803"/>
        <v>2.90896480842718-5.05055752351455i</v>
      </c>
      <c r="G2761" t="str">
        <f t="shared" si="804"/>
        <v>0.999675212803149-0.0180189264421655i</v>
      </c>
      <c r="H2761" t="str">
        <f t="shared" si="805"/>
        <v>41.548698069924-315.533248749339i</v>
      </c>
      <c r="I2761" t="str">
        <f t="shared" si="806"/>
        <v>-9.97128855938177-7.63522288510192i</v>
      </c>
      <c r="K2761" t="str">
        <f t="shared" si="807"/>
        <v>0.00205102740515295-0.0024486646689174i</v>
      </c>
      <c r="L2761" t="str">
        <f t="shared" si="808"/>
        <v>0.00025-0.0157387736700509i</v>
      </c>
      <c r="M2761" t="str">
        <f t="shared" si="809"/>
        <v>0.0025-0.00416614597148407i</v>
      </c>
      <c r="N2761">
        <f t="shared" si="810"/>
        <v>123.6844281817894</v>
      </c>
      <c r="O2761">
        <f t="shared" si="811"/>
        <v>6.6451642279747825</v>
      </c>
      <c r="P2761" s="3">
        <f t="shared" si="812"/>
        <v>6.6451642279747825</v>
      </c>
      <c r="Q2761" s="3">
        <f t="shared" si="813"/>
        <v>-56.3155718182106</v>
      </c>
      <c r="R2761">
        <f t="shared" si="814"/>
        <v>123.6844281817894</v>
      </c>
      <c r="S2761">
        <f t="shared" si="815"/>
        <v>29.882634793854848</v>
      </c>
      <c r="T2761">
        <f t="shared" si="798"/>
        <v>6.6451642279747825</v>
      </c>
    </row>
    <row r="2762" spans="1:20" x14ac:dyDescent="0.25">
      <c r="A2762">
        <f t="shared" si="799"/>
        <v>188471.61277769323</v>
      </c>
      <c r="B2762">
        <f t="shared" si="816"/>
        <v>29996.188806071499</v>
      </c>
      <c r="C2762" t="str">
        <f t="shared" si="800"/>
        <v>1.19065104182247-1.78461411406243i</v>
      </c>
      <c r="D2762" t="str">
        <f t="shared" si="801"/>
        <v>3.47222304854822-0.673737268029077i</v>
      </c>
      <c r="E2762" t="str">
        <f t="shared" si="802"/>
        <v>189.737414006059+15.674581991876i</v>
      </c>
      <c r="F2762" t="str">
        <f t="shared" si="803"/>
        <v>2.90895761436375-5.03183566869369i</v>
      </c>
      <c r="G2762" t="str">
        <f t="shared" si="804"/>
        <v>0.999672740539862-0.0180873536313067i</v>
      </c>
      <c r="H2762" t="str">
        <f t="shared" si="805"/>
        <v>41.068416046153-314.086145737903i</v>
      </c>
      <c r="I2762" t="str">
        <f t="shared" si="806"/>
        <v>-9.89145398338131-7.58507785253702i</v>
      </c>
      <c r="K2762" t="str">
        <f t="shared" si="807"/>
        <v>0.00204652969189837-0.00244166989638397i</v>
      </c>
      <c r="L2762" t="str">
        <f t="shared" si="808"/>
        <v>0.00025-0.0156791927376478i</v>
      </c>
      <c r="M2762" t="str">
        <f t="shared" si="809"/>
        <v>0.0025-0.0041503745482009i</v>
      </c>
      <c r="N2762">
        <f t="shared" si="810"/>
        <v>123.71025139098364</v>
      </c>
      <c r="O2762">
        <f t="shared" si="811"/>
        <v>6.6299355556612394</v>
      </c>
      <c r="P2762" s="3">
        <f t="shared" si="812"/>
        <v>6.6299355556612394</v>
      </c>
      <c r="Q2762" s="3">
        <f t="shared" si="813"/>
        <v>-56.289748609016364</v>
      </c>
      <c r="R2762">
        <f t="shared" si="814"/>
        <v>123.71025139098364</v>
      </c>
      <c r="S2762">
        <f t="shared" si="815"/>
        <v>29.996188806071498</v>
      </c>
      <c r="T2762">
        <f t="shared" si="798"/>
        <v>6.6299355556612394</v>
      </c>
    </row>
    <row r="2763" spans="1:20" x14ac:dyDescent="0.25">
      <c r="A2763">
        <f t="shared" si="799"/>
        <v>189187.80490624846</v>
      </c>
      <c r="B2763">
        <f t="shared" si="816"/>
        <v>30110.174323534571</v>
      </c>
      <c r="C2763" t="str">
        <f t="shared" si="800"/>
        <v>1.18936970417123-1.78096878961973i</v>
      </c>
      <c r="D2763" t="str">
        <f t="shared" si="801"/>
        <v>3.47217818533044-0.672270808113079i</v>
      </c>
      <c r="E2763" t="str">
        <f t="shared" si="802"/>
        <v>189.91807032549+15.6340898865871i</v>
      </c>
      <c r="F2763" t="str">
        <f t="shared" si="803"/>
        <v>2.90895036555753-5.01318619653662i</v>
      </c>
      <c r="G2763" t="str">
        <f t="shared" si="804"/>
        <v>0.999670249464043-0.0181560403321137i</v>
      </c>
      <c r="H2763" t="str">
        <f t="shared" si="805"/>
        <v>40.5945226301382-312.646950723416i</v>
      </c>
      <c r="I2763" t="str">
        <f t="shared" si="806"/>
        <v>-9.81228203609079-7.53544708260977i</v>
      </c>
      <c r="K2763" t="str">
        <f t="shared" si="807"/>
        <v>0.00204205953675909-0.00243469351242126i</v>
      </c>
      <c r="L2763" t="str">
        <f t="shared" si="808"/>
        <v>0.00025-0.0156198373556962i</v>
      </c>
      <c r="M2763" t="str">
        <f t="shared" si="809"/>
        <v>0.0025-0.004134662829449i</v>
      </c>
      <c r="N2763">
        <f t="shared" si="810"/>
        <v>123.73586122652583</v>
      </c>
      <c r="O2763">
        <f t="shared" si="811"/>
        <v>6.6147667495894371</v>
      </c>
      <c r="P2763" s="3">
        <f t="shared" si="812"/>
        <v>6.6147667495894371</v>
      </c>
      <c r="Q2763" s="3">
        <f t="shared" si="813"/>
        <v>-56.264138773474166</v>
      </c>
      <c r="R2763">
        <f t="shared" si="814"/>
        <v>123.73586122652583</v>
      </c>
      <c r="S2763">
        <f t="shared" si="815"/>
        <v>30.110174323534572</v>
      </c>
      <c r="T2763">
        <f t="shared" si="798"/>
        <v>6.6147667495894371</v>
      </c>
    </row>
    <row r="2764" spans="1:20" x14ac:dyDescent="0.25">
      <c r="A2764">
        <f t="shared" si="799"/>
        <v>189906.71856489219</v>
      </c>
      <c r="B2764">
        <f t="shared" si="816"/>
        <v>30224.592985964002</v>
      </c>
      <c r="C2764" t="str">
        <f t="shared" si="800"/>
        <v>1.18809044345859-1.77734715849077i</v>
      </c>
      <c r="D2764" t="str">
        <f t="shared" si="801"/>
        <v>3.47213298167695-0.670813990812058i</v>
      </c>
      <c r="E2764" t="str">
        <f t="shared" si="802"/>
        <v>190.099520622875+15.5924566833841i</v>
      </c>
      <c r="F2764" t="str">
        <f t="shared" si="803"/>
        <v>2.90894306159226-4.99460883874175i</v>
      </c>
      <c r="G2764" t="str">
        <f t="shared" si="804"/>
        <v>0.999667739432633-0.0182249875248802i</v>
      </c>
      <c r="H2764" t="str">
        <f t="shared" si="805"/>
        <v>40.126922082289-311.215618440656i</v>
      </c>
      <c r="I2764" t="str">
        <f t="shared" si="806"/>
        <v>-9.7337673961604-7.48632325624343i</v>
      </c>
      <c r="K2764" t="str">
        <f t="shared" si="807"/>
        <v>0.00203761677636212-0.00242773557563836i</v>
      </c>
      <c r="L2764" t="str">
        <f t="shared" si="808"/>
        <v>0.00025-0.0155607066703489i</v>
      </c>
      <c r="M2764" t="str">
        <f t="shared" si="809"/>
        <v>0.0025-0.00411901058921i</v>
      </c>
      <c r="N2764">
        <f t="shared" si="810"/>
        <v>123.76125412902334</v>
      </c>
      <c r="O2764">
        <f t="shared" si="811"/>
        <v>6.5996578698160189</v>
      </c>
      <c r="P2764" s="3">
        <f t="shared" si="812"/>
        <v>6.5996578698160189</v>
      </c>
      <c r="Q2764" s="3">
        <f t="shared" si="813"/>
        <v>-56.238745870976658</v>
      </c>
      <c r="R2764">
        <f t="shared" si="814"/>
        <v>123.76125412902334</v>
      </c>
      <c r="S2764">
        <f t="shared" si="815"/>
        <v>30.224592985964001</v>
      </c>
      <c r="T2764">
        <f t="shared" si="798"/>
        <v>6.5996578698160189</v>
      </c>
    </row>
    <row r="2765" spans="1:20" x14ac:dyDescent="0.25">
      <c r="A2765">
        <f t="shared" si="799"/>
        <v>190628.3640954388</v>
      </c>
      <c r="B2765">
        <f t="shared" si="816"/>
        <v>30339.446439310665</v>
      </c>
      <c r="C2765" t="str">
        <f t="shared" si="800"/>
        <v>1.1868131733194-1.77374920447329i</v>
      </c>
      <c r="D2765" t="str">
        <f t="shared" si="801"/>
        <v>3.47208743501341-0.669366794847318i</v>
      </c>
      <c r="E2765" t="str">
        <f t="shared" si="802"/>
        <v>190.281763249766+15.5496706531139i</v>
      </c>
      <c r="F2765" t="str">
        <f t="shared" si="803"/>
        <v>2.90893570204847-4.97610332804464i</v>
      </c>
      <c r="G2765" t="str">
        <f t="shared" si="804"/>
        <v>0.999665210301489-0.018294196193558i</v>
      </c>
      <c r="H2765" t="str">
        <f t="shared" si="805"/>
        <v>39.6655202104701-309.792103616926i</v>
      </c>
      <c r="I2765" t="str">
        <f t="shared" si="806"/>
        <v>-9.65590476995818-7.43769917674526i</v>
      </c>
      <c r="K2765" t="str">
        <f t="shared" si="807"/>
        <v>0.0020332012477038-0.00242079614346564i</v>
      </c>
      <c r="L2765" t="str">
        <f t="shared" si="808"/>
        <v>0.00025-0.0155017998309911i</v>
      </c>
      <c r="M2765" t="str">
        <f t="shared" si="809"/>
        <v>0.0025-0.00410341760232118i</v>
      </c>
      <c r="N2765">
        <f t="shared" si="810"/>
        <v>123.78642652392676</v>
      </c>
      <c r="O2765">
        <f t="shared" si="811"/>
        <v>6.5846089724855954</v>
      </c>
      <c r="P2765" s="3">
        <f t="shared" si="812"/>
        <v>6.5846089724855954</v>
      </c>
      <c r="Q2765" s="3">
        <f t="shared" si="813"/>
        <v>-56.213573476073229</v>
      </c>
      <c r="R2765">
        <f t="shared" si="814"/>
        <v>123.78642652392676</v>
      </c>
      <c r="S2765">
        <f t="shared" si="815"/>
        <v>30.339446439310663</v>
      </c>
      <c r="T2765">
        <f t="shared" si="798"/>
        <v>6.5846089724855954</v>
      </c>
    </row>
    <row r="2766" spans="1:20" x14ac:dyDescent="0.25">
      <c r="A2766">
        <f t="shared" si="799"/>
        <v>191352.75187900144</v>
      </c>
      <c r="B2766">
        <f t="shared" si="816"/>
        <v>30454.736335780046</v>
      </c>
      <c r="C2766" t="str">
        <f t="shared" si="800"/>
        <v>1.18553780694886-1.77017491114163i</v>
      </c>
      <c r="D2766" t="str">
        <f t="shared" si="801"/>
        <v>3.47204154274616-0.667929199074914i</v>
      </c>
      <c r="E2766" t="str">
        <f t="shared" si="802"/>
        <v>190.464796461358+15.5057199978482i</v>
      </c>
      <c r="F2766" t="str">
        <f t="shared" si="803"/>
        <v>2.90892828650356-4.95766939821415i</v>
      </c>
      <c r="G2766" t="str">
        <f t="shared" si="804"/>
        <v>0.999662661925372-0.0183636673257703i</v>
      </c>
      <c r="H2766" t="str">
        <f t="shared" si="805"/>
        <v>39.2102243445116-308.376360984352i</v>
      </c>
      <c r="I2766" t="str">
        <f t="shared" si="806"/>
        <v>-9.57868889206883-7.38956776763067i</v>
      </c>
      <c r="K2766" t="str">
        <f t="shared" si="807"/>
        <v>0.00202881278815522-0.00241387527216464i</v>
      </c>
      <c r="L2766" t="str">
        <f t="shared" si="808"/>
        <v>0.00025-0.0154431159902282i</v>
      </c>
      <c r="M2766" t="str">
        <f t="shared" si="809"/>
        <v>0.0025-0.00408788364447219i</v>
      </c>
      <c r="N2766">
        <f t="shared" si="810"/>
        <v>123.81137482171192</v>
      </c>
      <c r="O2766">
        <f t="shared" si="811"/>
        <v>6.5696201098007023</v>
      </c>
      <c r="P2766" s="3">
        <f t="shared" si="812"/>
        <v>6.5696201098007023</v>
      </c>
      <c r="Q2766" s="3">
        <f t="shared" si="813"/>
        <v>-56.188625178288085</v>
      </c>
      <c r="R2766">
        <f t="shared" si="814"/>
        <v>123.81137482171192</v>
      </c>
      <c r="S2766">
        <f t="shared" si="815"/>
        <v>30.454736335780044</v>
      </c>
      <c r="T2766">
        <f t="shared" si="798"/>
        <v>6.5696201098007023</v>
      </c>
    </row>
    <row r="2767" spans="1:20" x14ac:dyDescent="0.25">
      <c r="A2767">
        <f t="shared" si="799"/>
        <v>192079.89233614167</v>
      </c>
      <c r="B2767">
        <f t="shared" si="816"/>
        <v>30570.464333856013</v>
      </c>
      <c r="C2767" t="str">
        <f t="shared" si="800"/>
        <v>1.18426425709981-1.76662426184226i</v>
      </c>
      <c r="D2767" t="str">
        <f t="shared" si="801"/>
        <v>3.471995302262-0.666501182485283i</v>
      </c>
      <c r="E2767" t="str">
        <f t="shared" si="802"/>
        <v>190.648618415082+15.4605928512045i</v>
      </c>
      <c r="F2767" t="str">
        <f t="shared" si="803"/>
        <v>2.90892081453166-4.9393067840485i</v>
      </c>
      <c r="G2767" t="str">
        <f t="shared" si="804"/>
        <v>0.999660094157939-0.018433401912825i</v>
      </c>
      <c r="H2767" t="str">
        <f t="shared" si="805"/>
        <v>38.7609433111021-306.968345291704i</v>
      </c>
      <c r="I2767" t="str">
        <f t="shared" si="806"/>
        <v>-9.50211452576242-7.34192207048479i</v>
      </c>
      <c r="K2767" t="str">
        <f t="shared" si="807"/>
        <v>0.00202445123546748-0.00240697301683786i</v>
      </c>
      <c r="L2767" t="str">
        <f t="shared" si="808"/>
        <v>0.00025-0.0153846543038735i</v>
      </c>
      <c r="M2767" t="str">
        <f t="shared" si="809"/>
        <v>0.0025-0.00407240849220181i</v>
      </c>
      <c r="N2767">
        <f t="shared" si="810"/>
        <v>123.83609541806402</v>
      </c>
      <c r="O2767">
        <f t="shared" si="811"/>
        <v>6.5546913299912335</v>
      </c>
      <c r="P2767" s="3">
        <f t="shared" si="812"/>
        <v>6.5546913299912335</v>
      </c>
      <c r="Q2767" s="3">
        <f t="shared" si="813"/>
        <v>-56.163904581935981</v>
      </c>
      <c r="R2767">
        <f t="shared" si="814"/>
        <v>123.83609541806402</v>
      </c>
      <c r="S2767">
        <f t="shared" si="815"/>
        <v>30.570464333856012</v>
      </c>
      <c r="T2767">
        <f t="shared" si="798"/>
        <v>6.5546913299912335</v>
      </c>
    </row>
    <row r="2768" spans="1:20" x14ac:dyDescent="0.25">
      <c r="A2768">
        <f t="shared" si="799"/>
        <v>192809.795927019</v>
      </c>
      <c r="B2768">
        <f t="shared" si="816"/>
        <v>30686.632098324666</v>
      </c>
      <c r="C2768" t="str">
        <f t="shared" si="800"/>
        <v>1.1829924360802-1.76309723968947i</v>
      </c>
      <c r="D2768" t="str">
        <f t="shared" si="801"/>
        <v>3.47194871092822-0.665082724202936i</v>
      </c>
      <c r="E2768" t="str">
        <f t="shared" si="802"/>
        <v>190.8332271692+15.4142772786824i</v>
      </c>
      <c r="F2768" t="str">
        <f t="shared" si="803"/>
        <v>2.9089132857037-4.92101522137166i</v>
      </c>
      <c r="G2768" t="str">
        <f t="shared" si="804"/>
        <v>0.999657506851737-0.0185034009497276i</v>
      </c>
      <c r="H2768" t="str">
        <f t="shared" si="805"/>
        <v>38.3175874090653-305.568011315738i</v>
      </c>
      <c r="I2768" t="str">
        <f t="shared" si="806"/>
        <v>-9.42617646343409-7.29475524286156i</v>
      </c>
      <c r="K2768" t="str">
        <f t="shared" si="807"/>
        <v>0.00202011642777679-0.00240008943143864i</v>
      </c>
      <c r="L2768" t="str">
        <f t="shared" si="808"/>
        <v>0.00025-0.015326413930936i</v>
      </c>
      <c r="M2768" t="str">
        <f t="shared" si="809"/>
        <v>0.0025-0.00405699192289482i</v>
      </c>
      <c r="N2768">
        <f t="shared" si="810"/>
        <v>123.86058469406478</v>
      </c>
      <c r="O2768">
        <f t="shared" si="811"/>
        <v>6.5398226772853434</v>
      </c>
      <c r="P2768" s="3">
        <f t="shared" si="812"/>
        <v>6.5398226772853434</v>
      </c>
      <c r="Q2768" s="3">
        <f t="shared" si="813"/>
        <v>-56.139415305935209</v>
      </c>
      <c r="R2768">
        <f t="shared" si="814"/>
        <v>123.86058469406478</v>
      </c>
      <c r="S2768">
        <f t="shared" si="815"/>
        <v>30.686632098324665</v>
      </c>
      <c r="T2768">
        <f t="shared" si="798"/>
        <v>6.5398226772853434</v>
      </c>
    </row>
    <row r="2769" spans="1:20" x14ac:dyDescent="0.25">
      <c r="A2769">
        <f t="shared" si="799"/>
        <v>193542.47315154169</v>
      </c>
      <c r="B2769">
        <f t="shared" si="816"/>
        <v>30803.241300298301</v>
      </c>
      <c r="C2769" t="str">
        <f t="shared" si="800"/>
        <v>1.18172225575037-1.75959382756053i</v>
      </c>
      <c r="D2769" t="str">
        <f t="shared" si="801"/>
        <v>3.47190176609224-0.66367380348608i</v>
      </c>
      <c r="E2769" t="str">
        <f t="shared" si="802"/>
        <v>191.018620681379+15.3667612780202i</v>
      </c>
      <c r="F2769" t="str">
        <f t="shared" si="803"/>
        <v>2.90890569958735-4.90279444702935i</v>
      </c>
      <c r="G2769" t="str">
        <f t="shared" si="804"/>
        <v>0.999654899858194-0.0185736654351947i</v>
      </c>
      <c r="H2769" t="str">
        <f t="shared" si="805"/>
        <v>37.8800683850153-304.175313872104i</v>
      </c>
      <c r="I2769" t="str">
        <f t="shared" si="806"/>
        <v>-9.35086952701548-7.2480605562196i</v>
      </c>
      <c r="K2769" t="str">
        <f t="shared" si="807"/>
        <v>0.0020158082036095-0.00239322456878077i</v>
      </c>
      <c r="L2769" t="str">
        <f t="shared" si="808"/>
        <v>0.00025-0.0152683940336083i</v>
      </c>
      <c r="M2769" t="str">
        <f t="shared" si="809"/>
        <v>0.0025-0.00404163371477865i</v>
      </c>
      <c r="N2769">
        <f t="shared" si="810"/>
        <v>123.88483901638422</v>
      </c>
      <c r="O2769">
        <f t="shared" si="811"/>
        <v>6.5250141918786495</v>
      </c>
      <c r="P2769" s="3">
        <f t="shared" si="812"/>
        <v>6.5250141918786495</v>
      </c>
      <c r="Q2769" s="3">
        <f t="shared" si="813"/>
        <v>-56.11516098361578</v>
      </c>
      <c r="R2769">
        <f t="shared" si="814"/>
        <v>123.88483901638422</v>
      </c>
      <c r="S2769">
        <f t="shared" si="815"/>
        <v>30.8032413002983</v>
      </c>
      <c r="T2769">
        <f t="shared" si="798"/>
        <v>6.5250141918786495</v>
      </c>
    </row>
    <row r="2770" spans="1:20" x14ac:dyDescent="0.25">
      <c r="A2770">
        <f t="shared" si="799"/>
        <v>194277.93454951758</v>
      </c>
      <c r="B2770">
        <f t="shared" si="816"/>
        <v>30920.293617239437</v>
      </c>
      <c r="C2770" t="str">
        <f t="shared" si="800"/>
        <v>1.18045362752049-1.75611400809133i</v>
      </c>
      <c r="D2770" t="str">
        <f t="shared" si="801"/>
        <v>3.47185446508165-0.6622743997263i</v>
      </c>
      <c r="E2770" t="str">
        <f t="shared" si="802"/>
        <v>191.204796807273+15.3180327795667i</v>
      </c>
      <c r="F2770" t="str">
        <f t="shared" si="803"/>
        <v>2.908898055747-4.88464419888536i</v>
      </c>
      <c r="G2770" t="str">
        <f t="shared" si="804"/>
        <v>0.999652273027607-0.0186441963716673i</v>
      </c>
      <c r="H2770" t="str">
        <f t="shared" si="805"/>
        <v>37.4482994093845-302.790207825789i</v>
      </c>
      <c r="I2770" t="str">
        <f t="shared" si="806"/>
        <v>-9.27618856835891-7.20183139389381i</v>
      </c>
      <c r="K2770" t="str">
        <f t="shared" si="807"/>
        <v>0.00201152640188704-0.00238637848054842i</v>
      </c>
      <c r="L2770" t="str">
        <f t="shared" si="808"/>
        <v>0.00025-0.0152105937772547i</v>
      </c>
      <c r="M2770" t="str">
        <f t="shared" si="809"/>
        <v>0.0025-0.00402633364692036i</v>
      </c>
      <c r="N2770">
        <f t="shared" si="810"/>
        <v>123.90885473746991</v>
      </c>
      <c r="O2770">
        <f t="shared" si="811"/>
        <v>6.5102659099059954</v>
      </c>
      <c r="P2770" s="3">
        <f t="shared" si="812"/>
        <v>6.5102659099059954</v>
      </c>
      <c r="Q2770" s="3">
        <f t="shared" si="813"/>
        <v>-56.091145262530091</v>
      </c>
      <c r="R2770">
        <f t="shared" si="814"/>
        <v>123.90885473746991</v>
      </c>
      <c r="S2770">
        <f t="shared" si="815"/>
        <v>30.920293617239437</v>
      </c>
      <c r="T2770">
        <f t="shared" si="798"/>
        <v>6.5102659099059954</v>
      </c>
    </row>
    <row r="2771" spans="1:20" x14ac:dyDescent="0.25">
      <c r="A2771">
        <f t="shared" si="799"/>
        <v>195016.19070080575</v>
      </c>
      <c r="B2771">
        <f t="shared" si="816"/>
        <v>31037.790732984948</v>
      </c>
      <c r="C2771" t="str">
        <f t="shared" si="800"/>
        <v>1.17918646234785-1.75265776367128i</v>
      </c>
      <c r="D2771" t="str">
        <f t="shared" si="801"/>
        <v>3.47180680520395-0.660884492448209i</v>
      </c>
      <c r="E2771" t="str">
        <f t="shared" si="802"/>
        <v>191.391753299068+15.2680796466744i</v>
      </c>
      <c r="F2771" t="str">
        <f t="shared" si="803"/>
        <v>2.90889035374371-4.86656421581774i</v>
      </c>
      <c r="G2771" t="str">
        <f t="shared" si="804"/>
        <v>0.99964962620914-0.018714994765324i</v>
      </c>
      <c r="H2771" t="str">
        <f t="shared" si="805"/>
        <v>37.022195052826-301.412648101162i</v>
      </c>
      <c r="I2771" t="str">
        <f t="shared" si="806"/>
        <v>-9.20212846959597-7.1560612491032i</v>
      </c>
      <c r="K2771" t="str">
        <f t="shared" si="807"/>
        <v>0.00200727086193064-0.00237955121730572i</v>
      </c>
      <c r="L2771" t="str">
        <f t="shared" si="808"/>
        <v>0.00025-0.0151530123303992i</v>
      </c>
      <c r="M2771" t="str">
        <f t="shared" si="809"/>
        <v>0.0025-0.00401109149922331i</v>
      </c>
      <c r="N2771">
        <f t="shared" si="810"/>
        <v>123.9326281957451</v>
      </c>
      <c r="O2771">
        <f t="shared" si="811"/>
        <v>6.4955778634108832</v>
      </c>
      <c r="P2771" s="3">
        <f t="shared" si="812"/>
        <v>6.4955778634108832</v>
      </c>
      <c r="Q2771" s="3">
        <f t="shared" si="813"/>
        <v>-56.067371804254904</v>
      </c>
      <c r="R2771">
        <f t="shared" si="814"/>
        <v>123.9326281957451</v>
      </c>
      <c r="S2771">
        <f t="shared" si="815"/>
        <v>31.037790732984949</v>
      </c>
      <c r="T2771">
        <f t="shared" si="798"/>
        <v>6.4955778634108832</v>
      </c>
    </row>
    <row r="2772" spans="1:20" x14ac:dyDescent="0.25">
      <c r="A2772">
        <f t="shared" si="799"/>
        <v>195757.25222546881</v>
      </c>
      <c r="B2772">
        <f t="shared" si="816"/>
        <v>31155.734337770293</v>
      </c>
      <c r="C2772" t="str">
        <f t="shared" si="800"/>
        <v>1.17792067073426-1.74922507643864i</v>
      </c>
      <c r="D2772" t="str">
        <f t="shared" si="801"/>
        <v>3.47175878374644-0.659504061309111i</v>
      </c>
      <c r="E2772" t="str">
        <f t="shared" si="802"/>
        <v>191.579487804051+15.2168896761113i</v>
      </c>
      <c r="F2772" t="str">
        <f t="shared" si="803"/>
        <v>2.90888259313524-4.84855423771505i</v>
      </c>
      <c r="G2772" t="str">
        <f t="shared" si="804"/>
        <v>0.99964695925081-0.0187860616260944i</v>
      </c>
      <c r="H2772" t="str">
        <f t="shared" si="805"/>
        <v>36.6016712629783-300.042589691592i</v>
      </c>
      <c r="I2772" t="str">
        <f t="shared" si="806"/>
        <v>-9.12868414347072-7.11074372299352i</v>
      </c>
      <c r="K2772" t="str">
        <f t="shared" si="807"/>
        <v>0.00200304142346599-0.00237274282850646i</v>
      </c>
      <c r="L2772" t="str">
        <f t="shared" si="808"/>
        <v>0.00025-0.0150956488647133i</v>
      </c>
      <c r="M2772" t="str">
        <f t="shared" si="809"/>
        <v>0.0025-0.0039959070524241i</v>
      </c>
      <c r="N2772">
        <f t="shared" si="810"/>
        <v>123.95615571580359</v>
      </c>
      <c r="O2772">
        <f t="shared" si="811"/>
        <v>6.4809500803171813</v>
      </c>
      <c r="P2772" s="3">
        <f t="shared" si="812"/>
        <v>6.4809500803171813</v>
      </c>
      <c r="Q2772" s="3">
        <f t="shared" si="813"/>
        <v>-56.04384428419641</v>
      </c>
      <c r="R2772">
        <f t="shared" si="814"/>
        <v>123.95615571580359</v>
      </c>
      <c r="S2772">
        <f t="shared" si="815"/>
        <v>31.155734337770294</v>
      </c>
      <c r="T2772">
        <f t="shared" si="798"/>
        <v>6.4809500803171813</v>
      </c>
    </row>
    <row r="2773" spans="1:20" x14ac:dyDescent="0.25">
      <c r="A2773">
        <f t="shared" si="799"/>
        <v>196501.1297839256</v>
      </c>
      <c r="B2773">
        <f t="shared" si="816"/>
        <v>31274.126128253822</v>
      </c>
      <c r="C2773" t="str">
        <f t="shared" si="800"/>
        <v>1.17665616272339-1.74581592827534i</v>
      </c>
      <c r="D2773" t="str">
        <f t="shared" si="801"/>
        <v>3.47171039797606-0.658133086098664i</v>
      </c>
      <c r="E2773" t="str">
        <f t="shared" si="802"/>
        <v>191.767997863141+15.1644505984904i</v>
      </c>
      <c r="F2773" t="str">
        <f t="shared" si="803"/>
        <v>2.90887477347595-4.83061400547258i</v>
      </c>
      <c r="G2773" t="str">
        <f t="shared" si="804"/>
        <v>0.999644271999479-0.0188573979676731i</v>
      </c>
      <c r="H2773" t="str">
        <f t="shared" si="805"/>
        <v>36.1866453415946-298.679987668654i</v>
      </c>
      <c r="I2773" t="str">
        <f t="shared" si="806"/>
        <v>-9.05585053364814-7.06587252271404i</v>
      </c>
      <c r="K2773" t="str">
        <f t="shared" si="807"/>
        <v>0.0019988379266278-0.00236595336250373i</v>
      </c>
      <c r="L2773" t="str">
        <f t="shared" si="808"/>
        <v>0.00025-0.0150385025550042i</v>
      </c>
      <c r="M2773" t="str">
        <f t="shared" si="809"/>
        <v>0.0025-0.00398078008808935i</v>
      </c>
      <c r="N2773">
        <f t="shared" si="810"/>
        <v>123.979433608612</v>
      </c>
      <c r="O2773">
        <f t="shared" si="811"/>
        <v>6.4663825843995077</v>
      </c>
      <c r="P2773" s="3">
        <f t="shared" si="812"/>
        <v>6.4663825843995077</v>
      </c>
      <c r="Q2773" s="3">
        <f t="shared" si="813"/>
        <v>-56.020566391388009</v>
      </c>
      <c r="R2773">
        <f t="shared" si="814"/>
        <v>123.979433608612</v>
      </c>
      <c r="S2773">
        <f t="shared" si="815"/>
        <v>31.274126128253823</v>
      </c>
      <c r="T2773">
        <f t="shared" si="798"/>
        <v>6.4663825843995077</v>
      </c>
    </row>
    <row r="2774" spans="1:20" x14ac:dyDescent="0.25">
      <c r="A2774">
        <f t="shared" si="799"/>
        <v>197247.83407710452</v>
      </c>
      <c r="B2774">
        <f t="shared" si="816"/>
        <v>31392.967807541187</v>
      </c>
      <c r="C2774" t="str">
        <f t="shared" si="800"/>
        <v>1.17539284789813-1.74243030080198i</v>
      </c>
      <c r="D2774" t="str">
        <f t="shared" si="801"/>
        <v>3.47166164513926-0.656771546738547i</v>
      </c>
      <c r="E2774" t="str">
        <f t="shared" si="802"/>
        <v>191.957280909425+15.1107500787247i</v>
      </c>
      <c r="F2774" t="str">
        <f t="shared" si="803"/>
        <v>2.90886689431687-4.81274326098871i</v>
      </c>
      <c r="G2774" t="str">
        <f t="shared" si="804"/>
        <v>0.999641564300846-0.0189290048075319i</v>
      </c>
      <c r="H2774" t="str">
        <f t="shared" si="805"/>
        <v>35.7770359220375-297.324797191004i</v>
      </c>
      <c r="I2774" t="str">
        <f t="shared" si="806"/>
        <v>-8.98362261500124-7.02144145952998i</v>
      </c>
      <c r="K2774" t="str">
        <f t="shared" si="807"/>
        <v>0.00199466021196421-0.0023591828665596i</v>
      </c>
      <c r="L2774" t="str">
        <f t="shared" si="808"/>
        <v>0.00025-0.0149815725792033i</v>
      </c>
      <c r="M2774" t="str">
        <f t="shared" si="809"/>
        <v>0.0025-0.00396571038861264i</v>
      </c>
      <c r="N2774">
        <f t="shared" si="810"/>
        <v>124.00245817171046</v>
      </c>
      <c r="O2774">
        <f t="shared" si="811"/>
        <v>6.4518753952548593</v>
      </c>
      <c r="P2774" s="3">
        <f t="shared" si="812"/>
        <v>6.4518753952548593</v>
      </c>
      <c r="Q2774" s="3">
        <f t="shared" si="813"/>
        <v>-55.997541828289542</v>
      </c>
      <c r="R2774">
        <f t="shared" si="814"/>
        <v>124.00245817171046</v>
      </c>
      <c r="S2774">
        <f t="shared" si="815"/>
        <v>31.392967807541186</v>
      </c>
      <c r="T2774">
        <f t="shared" si="798"/>
        <v>6.4518753952548593</v>
      </c>
    </row>
    <row r="2775" spans="1:20" x14ac:dyDescent="0.25">
      <c r="A2775">
        <f t="shared" si="799"/>
        <v>197997.37584659754</v>
      </c>
      <c r="B2775">
        <f t="shared" si="816"/>
        <v>31512.261085209844</v>
      </c>
      <c r="C2775" t="str">
        <f t="shared" si="800"/>
        <v>1.17413063537798-1.73906817537252i</v>
      </c>
      <c r="D2775" t="str">
        <f t="shared" si="801"/>
        <v>3.47161252246183-0.655419423282125i</v>
      </c>
      <c r="E2775" t="str">
        <f t="shared" si="802"/>
        <v>192.14733426669+15.0557757164925i</v>
      </c>
      <c r="F2775" t="str">
        <f t="shared" si="803"/>
        <v>2.90885895520558-4.79494174716108i</v>
      </c>
      <c r="G2775" t="str">
        <f t="shared" si="804"/>
        <v>0.999638835999441-0.0190008831669348i</v>
      </c>
      <c r="H2775" t="str">
        <f t="shared" si="805"/>
        <v>35.372762947115-295.976973512801i</v>
      </c>
      <c r="I2775" t="str">
        <f t="shared" si="806"/>
        <v>-8.91199539387305-6.9774444469661i</v>
      </c>
      <c r="K2775" t="str">
        <f t="shared" si="807"/>
        <v>0.00199050812044109-0.00235243138685453i</v>
      </c>
      <c r="L2775" t="str">
        <f t="shared" si="808"/>
        <v>0.00025-0.0149248581183535i</v>
      </c>
      <c r="M2775" t="str">
        <f t="shared" si="809"/>
        <v>0.0025-0.00395069773721123i</v>
      </c>
      <c r="N2775">
        <f t="shared" si="810"/>
        <v>124.02522568941944</v>
      </c>
      <c r="O2775">
        <f t="shared" si="811"/>
        <v>6.43742852827378</v>
      </c>
      <c r="P2775" s="3">
        <f t="shared" si="812"/>
        <v>6.43742852827378</v>
      </c>
      <c r="Q2775" s="3">
        <f t="shared" si="813"/>
        <v>-55.97477431058055</v>
      </c>
      <c r="R2775">
        <f t="shared" si="814"/>
        <v>124.02522568941944</v>
      </c>
      <c r="S2775">
        <f t="shared" si="815"/>
        <v>31.512261085209843</v>
      </c>
      <c r="T2775">
        <f t="shared" si="798"/>
        <v>6.43742852827378</v>
      </c>
    </row>
    <row r="2776" spans="1:20" x14ac:dyDescent="0.25">
      <c r="A2776">
        <f t="shared" si="799"/>
        <v>198749.76587481462</v>
      </c>
      <c r="B2776">
        <f t="shared" si="816"/>
        <v>31632.007677333644</v>
      </c>
      <c r="C2776" t="str">
        <f t="shared" si="800"/>
        <v>1.17286943381642-1.73572953306896i</v>
      </c>
      <c r="D2776" t="str">
        <f t="shared" si="801"/>
        <v>3.47156302714875-0.654076695914113i</v>
      </c>
      <c r="E2776" t="str">
        <f t="shared" si="802"/>
        <v>192.338155147931+14.9995150467336i</v>
      </c>
      <c r="F2776" t="str">
        <f t="shared" si="803"/>
        <v>2.90885095568622-4.77720920788298i</v>
      </c>
      <c r="G2776" t="str">
        <f t="shared" si="804"/>
        <v>0.999636086938612-0.0190730340709502i</v>
      </c>
      <c r="H2776" t="str">
        <f t="shared" si="805"/>
        <v>34.9737476472844-294.636471991848i</v>
      </c>
      <c r="I2776" t="str">
        <f t="shared" si="806"/>
        <v>-8.84096390831975-6.93387549898571i</v>
      </c>
      <c r="K2776" t="str">
        <f t="shared" si="807"/>
        <v>0.00198638149344624-0.00234569896849707i</v>
      </c>
      <c r="L2776" t="str">
        <f t="shared" si="808"/>
        <v>0.00025-0.0148683583565984i</v>
      </c>
      <c r="M2776" t="str">
        <f t="shared" si="809"/>
        <v>0.0025-0.00393574191792312i</v>
      </c>
      <c r="N2776">
        <f t="shared" si="810"/>
        <v>124.04773243304705</v>
      </c>
      <c r="O2776">
        <f t="shared" si="811"/>
        <v>6.4230419946120643</v>
      </c>
      <c r="P2776" s="3">
        <f t="shared" si="812"/>
        <v>6.4230419946120643</v>
      </c>
      <c r="Q2776" s="3">
        <f t="shared" si="813"/>
        <v>-55.952267566952955</v>
      </c>
      <c r="R2776">
        <f t="shared" si="814"/>
        <v>124.04773243304705</v>
      </c>
      <c r="S2776">
        <f t="shared" si="815"/>
        <v>31.632007677333643</v>
      </c>
      <c r="T2776">
        <f t="shared" si="798"/>
        <v>6.4230419946120643</v>
      </c>
    </row>
    <row r="2777" spans="1:20" x14ac:dyDescent="0.25">
      <c r="A2777">
        <f t="shared" si="799"/>
        <v>199505.01498513893</v>
      </c>
      <c r="B2777">
        <f t="shared" si="816"/>
        <v>31752.209306507513</v>
      </c>
      <c r="C2777" t="str">
        <f t="shared" si="800"/>
        <v>1.1716091513983-1.73241435469592i</v>
      </c>
      <c r="D2777" t="str">
        <f t="shared" si="801"/>
        <v>3.47151315638405-0.652743344950247i</v>
      </c>
      <c r="E2777" t="str">
        <f t="shared" si="802"/>
        <v>192.529740653864+14.9419555401591i</v>
      </c>
      <c r="F2777" t="str">
        <f t="shared" si="803"/>
        <v>2.90884289529952-4.75954538803961i</v>
      </c>
      <c r="G2777" t="str">
        <f t="shared" si="804"/>
        <v>0.999633316960517-0.0191454585484658i</v>
      </c>
      <c r="H2777" t="str">
        <f t="shared" si="805"/>
        <v>34.579912519188-293.303248097323i</v>
      </c>
      <c r="I2777" t="str">
        <f t="shared" si="806"/>
        <v>-8.77052322833115-6.89072872820056i</v>
      </c>
      <c r="K2777" t="str">
        <f t="shared" si="807"/>
        <v>0.00198228017279351-0.00233898565553327i</v>
      </c>
      <c r="L2777" t="str">
        <f t="shared" si="808"/>
        <v>0.00025-0.01481207248117i</v>
      </c>
      <c r="M2777" t="str">
        <f t="shared" si="809"/>
        <v>0.0025-0.00392084271560382i</v>
      </c>
      <c r="N2777">
        <f t="shared" si="810"/>
        <v>124.06997466109874</v>
      </c>
      <c r="O2777">
        <f t="shared" si="811"/>
        <v>6.4087158011627077</v>
      </c>
      <c r="P2777" s="3">
        <f t="shared" si="812"/>
        <v>6.4087158011627077</v>
      </c>
      <c r="Q2777" s="3">
        <f t="shared" si="813"/>
        <v>-55.930025338901267</v>
      </c>
      <c r="R2777">
        <f t="shared" si="814"/>
        <v>124.06997466109874</v>
      </c>
      <c r="S2777">
        <f t="shared" si="815"/>
        <v>31.752209306507513</v>
      </c>
      <c r="T2777">
        <f t="shared" si="798"/>
        <v>6.4087158011627077</v>
      </c>
    </row>
    <row r="2778" spans="1:20" x14ac:dyDescent="0.25">
      <c r="A2778">
        <f t="shared" si="799"/>
        <v>200263.13404208244</v>
      </c>
      <c r="B2778">
        <f t="shared" si="816"/>
        <v>31872.867701872241</v>
      </c>
      <c r="C2778" t="str">
        <f t="shared" si="800"/>
        <v>1.1703496958372-1.72912262077497i</v>
      </c>
      <c r="D2778" t="str">
        <f t="shared" si="801"/>
        <v>3.47146290733064-0.651419350836954i</v>
      </c>
      <c r="E2778" t="str">
        <f t="shared" si="802"/>
        <v>192.722087771421+14.8830846037849i</v>
      </c>
      <c r="F2778" t="str">
        <f t="shared" si="803"/>
        <v>2.90883477358267-4.74195003350441i</v>
      </c>
      <c r="G2778" t="str">
        <f t="shared" si="804"/>
        <v>0.999630525906118-0.019218157632201i</v>
      </c>
      <c r="H2778" t="str">
        <f t="shared" si="805"/>
        <v>34.1911813045409-291.977257417208i</v>
      </c>
      <c r="I2778" t="str">
        <f t="shared" si="806"/>
        <v>-8.70066845603238-6.84799834411336i</v>
      </c>
      <c r="K2778" t="str">
        <f t="shared" si="807"/>
        <v>0.00197820400072668-0.00233229149095616i</v>
      </c>
      <c r="L2778" t="str">
        <f t="shared" si="808"/>
        <v>0.00025-0.014755999682377i</v>
      </c>
      <c r="M2778" t="str">
        <f t="shared" si="809"/>
        <v>0.0025-0.00390599991592332i</v>
      </c>
      <c r="N2778">
        <f t="shared" si="810"/>
        <v>124.09194861949091</v>
      </c>
      <c r="O2778">
        <f t="shared" si="811"/>
        <v>6.3944499505275418</v>
      </c>
      <c r="P2778" s="3">
        <f t="shared" si="812"/>
        <v>6.3944499505275418</v>
      </c>
      <c r="Q2778" s="3">
        <f t="shared" si="813"/>
        <v>-55.908051380509093</v>
      </c>
      <c r="R2778">
        <f t="shared" si="814"/>
        <v>124.09194861949091</v>
      </c>
      <c r="S2778">
        <f t="shared" si="815"/>
        <v>31.872867701872241</v>
      </c>
      <c r="T2778">
        <f t="shared" si="798"/>
        <v>6.3944499505275418</v>
      </c>
    </row>
    <row r="2779" spans="1:20" x14ac:dyDescent="0.25">
      <c r="A2779">
        <f t="shared" si="799"/>
        <v>201024.13395144237</v>
      </c>
      <c r="B2779">
        <f t="shared" si="816"/>
        <v>31993.984599139356</v>
      </c>
      <c r="C2779" t="str">
        <f t="shared" si="800"/>
        <v>1.1690909743729-1.72585431153903i</v>
      </c>
      <c r="D2779" t="str">
        <f t="shared" si="801"/>
        <v>3.47141227713012-0.650104694151018i</v>
      </c>
      <c r="E2779" t="str">
        <f t="shared" si="802"/>
        <v>192.915193372251+14.8228895814864i</v>
      </c>
      <c r="F2779" t="str">
        <f t="shared" si="803"/>
        <v>2.90882659006936-4.72442289113542i</v>
      </c>
      <c r="G2779" t="str">
        <f t="shared" si="804"/>
        <v>0.999627713615166-0.0192911323587216i</v>
      </c>
      <c r="H2779" t="str">
        <f t="shared" si="805"/>
        <v>33.8074789693541-290.65845566538i</v>
      </c>
      <c r="I2779" t="str">
        <f t="shared" si="806"/>
        <v>-8.63139472586609-6.80567865139191i</v>
      </c>
      <c r="K2779" t="str">
        <f t="shared" si="807"/>
        <v>0.00197415281992339-0.00232561651671517i</v>
      </c>
      <c r="L2779" t="str">
        <f t="shared" si="808"/>
        <v>0.00025-0.0147001391535933i</v>
      </c>
      <c r="M2779" t="str">
        <f t="shared" si="809"/>
        <v>0.0025-0.00389121330536293i</v>
      </c>
      <c r="N2779">
        <f t="shared" si="810"/>
        <v>124.11365054176626</v>
      </c>
      <c r="O2779">
        <f t="shared" si="811"/>
        <v>6.3802444409899293</v>
      </c>
      <c r="P2779" s="3">
        <f t="shared" si="812"/>
        <v>6.3802444409899293</v>
      </c>
      <c r="Q2779" s="3">
        <f t="shared" si="813"/>
        <v>-55.886349458233738</v>
      </c>
      <c r="R2779">
        <f t="shared" si="814"/>
        <v>124.11365054176626</v>
      </c>
      <c r="S2779">
        <f t="shared" si="815"/>
        <v>31.993984599139356</v>
      </c>
      <c r="T2779">
        <f t="shared" si="798"/>
        <v>6.3802444409899293</v>
      </c>
    </row>
    <row r="2780" spans="1:20" x14ac:dyDescent="0.25">
      <c r="A2780">
        <f t="shared" si="799"/>
        <v>201788.02566045785</v>
      </c>
      <c r="B2780">
        <f t="shared" si="816"/>
        <v>32115.561740616085</v>
      </c>
      <c r="C2780" t="str">
        <f t="shared" si="800"/>
        <v>1.16783289376874-1.72260940692655i</v>
      </c>
      <c r="D2780" t="str">
        <f t="shared" si="801"/>
        <v>3.47136126290272-0.648799355599263i</v>
      </c>
      <c r="E2780" t="str">
        <f t="shared" si="802"/>
        <v>193.109054211191+14.7613577545746i</v>
      </c>
      <c r="F2780" t="str">
        <f t="shared" si="803"/>
        <v>2.90881834428975-4.70696370877163i</v>
      </c>
      <c r="G2780" t="str">
        <f t="shared" si="804"/>
        <v>0.999624879926198-0.0193643837684525i</v>
      </c>
      <c r="H2780" t="str">
        <f t="shared" si="805"/>
        <v>33.4287316834933-289.346798688382i</v>
      </c>
      <c r="I2780" t="str">
        <f t="shared" si="806"/>
        <v>-8.56269720475614-6.76376404817393i</v>
      </c>
      <c r="K2780" t="str">
        <f t="shared" si="807"/>
        <v>0.00197012647349889-0.00231896077372553i</v>
      </c>
      <c r="L2780" t="str">
        <f t="shared" si="808"/>
        <v>0.00025-0.0146444900912466i</v>
      </c>
      <c r="M2780" t="str">
        <f t="shared" si="809"/>
        <v>0.0025-0.00387648267121233i</v>
      </c>
      <c r="N2780">
        <f t="shared" si="810"/>
        <v>124.13507664931045</v>
      </c>
      <c r="O2780">
        <f t="shared" si="811"/>
        <v>6.366099266487045</v>
      </c>
      <c r="P2780" s="3">
        <f t="shared" si="812"/>
        <v>6.366099266487045</v>
      </c>
      <c r="Q2780" s="3">
        <f t="shared" si="813"/>
        <v>-55.864923350689551</v>
      </c>
      <c r="R2780">
        <f t="shared" si="814"/>
        <v>124.13507664931045</v>
      </c>
      <c r="S2780">
        <f t="shared" si="815"/>
        <v>32.115561740616087</v>
      </c>
      <c r="T2780">
        <f t="shared" si="798"/>
        <v>6.366099266487045</v>
      </c>
    </row>
    <row r="2781" spans="1:20" x14ac:dyDescent="0.25">
      <c r="A2781">
        <f t="shared" si="799"/>
        <v>202554.8201579676</v>
      </c>
      <c r="B2781">
        <f t="shared" si="816"/>
        <v>32237.600875230426</v>
      </c>
      <c r="C2781" t="str">
        <f t="shared" si="800"/>
        <v>1.16657536030914-1.71938788657554i</v>
      </c>
      <c r="D2781" t="str">
        <f t="shared" si="801"/>
        <v>3.47130986174705-0.647503316018222i</v>
      </c>
      <c r="E2781" t="str">
        <f t="shared" si="802"/>
        <v>193.303666924751+14.6984763423951i</v>
      </c>
      <c r="F2781" t="str">
        <f t="shared" si="803"/>
        <v>2.90881003577043-4.68957223522937i</v>
      </c>
      <c r="G2781" t="str">
        <f t="shared" si="804"/>
        <v>0.999622024676526-0.0194379129056925i</v>
      </c>
      <c r="H2781" t="str">
        <f t="shared" si="805"/>
        <v>33.0548668005661-288.042242471902i</v>
      </c>
      <c r="I2781" t="str">
        <f t="shared" si="806"/>
        <v>-8.49457109225412-6.7222490244027i</v>
      </c>
      <c r="K2781" t="str">
        <f t="shared" si="807"/>
        <v>0.00196612480500965-0.00231232430187757i</v>
      </c>
      <c r="L2781" t="str">
        <f t="shared" si="808"/>
        <v>0.00025-0.0145890516948063i</v>
      </c>
      <c r="M2781" t="str">
        <f t="shared" si="809"/>
        <v>0.0025-0.00386180780156637i</v>
      </c>
      <c r="N2781">
        <f t="shared" si="810"/>
        <v>124.15622315157508</v>
      </c>
      <c r="O2781">
        <f t="shared" si="811"/>
        <v>6.3520144165826196</v>
      </c>
      <c r="P2781" s="3">
        <f t="shared" si="812"/>
        <v>6.3520144165826196</v>
      </c>
      <c r="Q2781" s="3">
        <f t="shared" si="813"/>
        <v>-55.843776848424923</v>
      </c>
      <c r="R2781">
        <f t="shared" si="814"/>
        <v>124.15622315157508</v>
      </c>
      <c r="S2781">
        <f t="shared" si="815"/>
        <v>32.237600875230427</v>
      </c>
      <c r="T2781">
        <f t="shared" si="798"/>
        <v>6.3520144165826196</v>
      </c>
    </row>
    <row r="2782" spans="1:20" x14ac:dyDescent="0.25">
      <c r="A2782">
        <f t="shared" si="799"/>
        <v>203324.52847456787</v>
      </c>
      <c r="B2782">
        <f t="shared" si="816"/>
        <v>32360.103758556303</v>
      </c>
      <c r="C2782" t="str">
        <f t="shared" si="800"/>
        <v>1.16531827979701-1.71618972981761i</v>
      </c>
      <c r="D2782" t="str">
        <f t="shared" si="801"/>
        <v>3.47125807073999-0.646216556373809i</v>
      </c>
      <c r="E2782" t="str">
        <f t="shared" si="802"/>
        <v>193.499028029581+14.6342325029475i</v>
      </c>
      <c r="F2782" t="str">
        <f t="shared" si="803"/>
        <v>2.9088016640344-4.67224822029864i</v>
      </c>
      <c r="G2782" t="str">
        <f t="shared" si="804"/>
        <v>0.999619147702223-0.0195117208186276i</v>
      </c>
      <c r="H2782" t="str">
        <f t="shared" si="805"/>
        <v>32.6858128381349-286.744743146932i</v>
      </c>
      <c r="I2782" t="str">
        <f t="shared" si="806"/>
        <v>-8.42701162066796-6.68112816019215i</v>
      </c>
      <c r="K2782" t="str">
        <f t="shared" si="807"/>
        <v>0.00196214765845694-0.00230570714004609i</v>
      </c>
      <c r="L2782" t="str">
        <f t="shared" si="808"/>
        <v>0.00025-0.0145338231667726i</v>
      </c>
      <c r="M2782" t="str">
        <f t="shared" si="809"/>
        <v>0.0025-0.00384718848532215i</v>
      </c>
      <c r="N2782">
        <f t="shared" si="810"/>
        <v>124.1770862462982</v>
      </c>
      <c r="O2782">
        <f t="shared" si="811"/>
        <v>6.3379898764400515</v>
      </c>
      <c r="P2782" s="3">
        <f t="shared" si="812"/>
        <v>6.3379898764400515</v>
      </c>
      <c r="Q2782" s="3">
        <f t="shared" si="813"/>
        <v>-55.822913753701798</v>
      </c>
      <c r="R2782">
        <f t="shared" si="814"/>
        <v>124.1770862462982</v>
      </c>
      <c r="S2782">
        <f t="shared" si="815"/>
        <v>32.360103758556299</v>
      </c>
      <c r="T2782">
        <f t="shared" si="798"/>
        <v>6.3379898764400515</v>
      </c>
    </row>
    <row r="2783" spans="1:20" x14ac:dyDescent="0.25">
      <c r="A2783">
        <f t="shared" si="799"/>
        <v>204097.16168277123</v>
      </c>
      <c r="B2783">
        <f t="shared" si="816"/>
        <v>32483.072152838817</v>
      </c>
      <c r="C2783" t="str">
        <f t="shared" si="800"/>
        <v>1.16406155755123-1.71301491567163i</v>
      </c>
      <c r="D2783" t="str">
        <f t="shared" si="801"/>
        <v>3.47120588693651-0.644939057760999i</v>
      </c>
      <c r="E2783" t="str">
        <f t="shared" si="802"/>
        <v>193.695133920925+14.5686133335332i</v>
      </c>
      <c r="F2783" t="str">
        <f t="shared" si="803"/>
        <v>2.90879322860103-4.65499141473956i</v>
      </c>
      <c r="G2783" t="str">
        <f t="shared" si="804"/>
        <v>0.999616248838122-0.0195858085593446i</v>
      </c>
      <c r="H2783" t="str">
        <f t="shared" si="805"/>
        <v>32.3214994582544-285.454256995671i</v>
      </c>
      <c r="I2783" t="str">
        <f t="shared" si="806"/>
        <v>-8.36001405517531-6.64039612422214i</v>
      </c>
      <c r="K2783" t="str">
        <f t="shared" si="807"/>
        <v>0.0019581948782902-0.0022991093260995i</v>
      </c>
      <c r="L2783" t="str">
        <f t="shared" si="808"/>
        <v>0.00025-0.0144788037126644i</v>
      </c>
      <c r="M2783" t="str">
        <f t="shared" si="809"/>
        <v>0.0025-0.00383262451217588i</v>
      </c>
      <c r="N2783">
        <f t="shared" si="810"/>
        <v>124.19766211973257</v>
      </c>
      <c r="O2783">
        <f t="shared" si="811"/>
        <v>6.3240256267949686</v>
      </c>
      <c r="P2783" s="3">
        <f t="shared" si="812"/>
        <v>6.3240256267949686</v>
      </c>
      <c r="Q2783" s="3">
        <f t="shared" si="813"/>
        <v>-55.802337880267437</v>
      </c>
      <c r="R2783">
        <f t="shared" si="814"/>
        <v>124.19766211973257</v>
      </c>
      <c r="S2783">
        <f t="shared" si="815"/>
        <v>32.483072152838815</v>
      </c>
      <c r="T2783">
        <f t="shared" si="798"/>
        <v>6.3240256267949686</v>
      </c>
    </row>
    <row r="2784" spans="1:20" x14ac:dyDescent="0.25">
      <c r="A2784">
        <f t="shared" si="799"/>
        <v>204872.73089716578</v>
      </c>
      <c r="B2784">
        <f t="shared" si="816"/>
        <v>32606.507827019606</v>
      </c>
      <c r="C2784" t="str">
        <f t="shared" si="800"/>
        <v>1.16280509840422-1.70986342283773i</v>
      </c>
      <c r="D2784" t="str">
        <f t="shared" si="801"/>
        <v>3.47115330736949-0.6436708014035i</v>
      </c>
      <c r="E2784" t="str">
        <f t="shared" si="802"/>
        <v>193.891980871085+14.5016058714149i</v>
      </c>
      <c r="F2784" t="str">
        <f t="shared" si="803"/>
        <v>2.90878472898603-4.63780157027869i</v>
      </c>
      <c r="G2784" t="str">
        <f t="shared" si="804"/>
        <v>0.999613327917801-0.0196601771838455i</v>
      </c>
      <c r="H2784" t="str">
        <f t="shared" si="805"/>
        <v>31.9618574483253-284.170740457129i</v>
      </c>
      <c r="I2784" t="str">
        <f t="shared" si="806"/>
        <v>-8.2935736939204-6.60004767216226i</v>
      </c>
      <c r="K2784" t="str">
        <f t="shared" si="807"/>
        <v>0.00195426630941049-0.00229253089690922i</v>
      </c>
      <c r="L2784" t="str">
        <f t="shared" si="808"/>
        <v>0.00025-0.0144239925410086i</v>
      </c>
      <c r="M2784" t="str">
        <f t="shared" si="809"/>
        <v>0.0025-0.00381811567261992i</v>
      </c>
      <c r="N2784">
        <f t="shared" si="810"/>
        <v>124.21794694687071</v>
      </c>
      <c r="O2784">
        <f t="shared" si="811"/>
        <v>6.3101216439298113</v>
      </c>
      <c r="P2784" s="3">
        <f t="shared" si="812"/>
        <v>6.3101216439298113</v>
      </c>
      <c r="Q2784" s="3">
        <f t="shared" si="813"/>
        <v>-55.782053053129296</v>
      </c>
      <c r="R2784">
        <f t="shared" si="814"/>
        <v>124.21794694687071</v>
      </c>
      <c r="S2784">
        <f t="shared" si="815"/>
        <v>32.606507827019605</v>
      </c>
      <c r="T2784">
        <f t="shared" si="798"/>
        <v>6.3101216439298113</v>
      </c>
    </row>
    <row r="2785" spans="1:20" x14ac:dyDescent="0.25">
      <c r="A2785">
        <f t="shared" si="799"/>
        <v>205651.247274575</v>
      </c>
      <c r="B2785">
        <f t="shared" si="816"/>
        <v>32730.412556762283</v>
      </c>
      <c r="C2785" t="str">
        <f t="shared" si="800"/>
        <v>1.16154880669939-1.70673522969067i</v>
      </c>
      <c r="D2785" t="str">
        <f t="shared" si="801"/>
        <v>3.47110032904962-0.642411768653447i</v>
      </c>
      <c r="E2785" t="str">
        <f t="shared" si="802"/>
        <v>194.08956502786+14.4331970945117i</v>
      </c>
      <c r="F2785" t="str">
        <f t="shared" si="803"/>
        <v>2.90877616470147-4.62067843960564i</v>
      </c>
      <c r="G2785" t="str">
        <f t="shared" si="804"/>
        <v>0.999610384773572-0.0197348277520611i</v>
      </c>
      <c r="H2785" t="str">
        <f t="shared" si="805"/>
        <v>31.6068187022591-282.894150132484i</v>
      </c>
      <c r="I2785" t="str">
        <f t="shared" si="806"/>
        <v>-8.22768586809692-6.56007764512468i</v>
      </c>
      <c r="K2785" t="str">
        <f t="shared" si="807"/>
        <v>0.00195036179717356-0.00228597188835868i</v>
      </c>
      <c r="L2785" t="str">
        <f t="shared" si="808"/>
        <v>0.00025-0.014369388863328i</v>
      </c>
      <c r="M2785" t="str">
        <f t="shared" si="809"/>
        <v>0.0025-0.00380366175793975i</v>
      </c>
      <c r="N2785">
        <f t="shared" si="810"/>
        <v>124.23793689167707</v>
      </c>
      <c r="O2785">
        <f t="shared" si="811"/>
        <v>6.296277899646519</v>
      </c>
      <c r="P2785" s="3">
        <f t="shared" si="812"/>
        <v>6.296277899646519</v>
      </c>
      <c r="Q2785" s="3">
        <f t="shared" si="813"/>
        <v>-55.762063108322934</v>
      </c>
      <c r="R2785">
        <f t="shared" si="814"/>
        <v>124.23793689167707</v>
      </c>
      <c r="S2785">
        <f t="shared" si="815"/>
        <v>32.730412556762282</v>
      </c>
      <c r="T2785">
        <f t="shared" si="798"/>
        <v>6.296277899646519</v>
      </c>
    </row>
    <row r="2786" spans="1:20" x14ac:dyDescent="0.25">
      <c r="A2786">
        <f t="shared" si="799"/>
        <v>206432.72201421839</v>
      </c>
      <c r="B2786">
        <f t="shared" si="816"/>
        <v>32854.788124477978</v>
      </c>
      <c r="C2786" t="str">
        <f t="shared" si="800"/>
        <v>1.16029258628875-1.70363031427337i</v>
      </c>
      <c r="D2786" t="str">
        <f t="shared" si="801"/>
        <v>3.47104694896516-0.641161940991063i</v>
      </c>
      <c r="E2786" t="str">
        <f t="shared" si="802"/>
        <v>194.287882412988+14.3633739221105i</v>
      </c>
      <c r="F2786" t="str">
        <f t="shared" si="803"/>
        <v>2.9087675352557-4.60362177636931i</v>
      </c>
      <c r="G2786" t="str">
        <f t="shared" si="804"/>
        <v>0.999607419236477-0.0198097613278651i</v>
      </c>
      <c r="H2786" t="str">
        <f t="shared" si="805"/>
        <v>31.2563162019542-281.624442790149i</v>
      </c>
      <c r="I2786" t="str">
        <f t="shared" si="806"/>
        <v>-8.16234594201484-6.52048096814422i</v>
      </c>
      <c r="K2786" t="str">
        <f t="shared" si="807"/>
        <v>0.0019464811873931-0.00227943233535254i</v>
      </c>
      <c r="L2786" t="str">
        <f t="shared" si="808"/>
        <v>0.00025-0.0143149918941303i</v>
      </c>
      <c r="M2786" t="str">
        <f t="shared" si="809"/>
        <v>0.0025-0.00378926256021095i</v>
      </c>
      <c r="N2786">
        <f t="shared" si="810"/>
        <v>124.25762810732135</v>
      </c>
      <c r="O2786">
        <f t="shared" si="811"/>
        <v>6.2824943612408122</v>
      </c>
      <c r="P2786" s="3">
        <f t="shared" si="812"/>
        <v>6.2824943612408122</v>
      </c>
      <c r="Q2786" s="3">
        <f t="shared" si="813"/>
        <v>-55.742371892678641</v>
      </c>
      <c r="R2786">
        <f t="shared" si="814"/>
        <v>124.25762810732135</v>
      </c>
      <c r="S2786">
        <f t="shared" si="815"/>
        <v>32.854788124477977</v>
      </c>
      <c r="T2786">
        <f t="shared" si="798"/>
        <v>6.2824943612408122</v>
      </c>
    </row>
    <row r="2787" spans="1:20" x14ac:dyDescent="0.25">
      <c r="A2787">
        <f t="shared" si="799"/>
        <v>207217.16635787243</v>
      </c>
      <c r="B2787">
        <f t="shared" si="816"/>
        <v>32979.636319350997</v>
      </c>
      <c r="C2787" t="str">
        <f t="shared" si="800"/>
        <v>1.15903634053051-1.70054865429027i</v>
      </c>
      <c r="D2787" t="str">
        <f t="shared" si="801"/>
        <v>3.47099316408183-0.639921300024354i</v>
      </c>
      <c r="E2787" t="str">
        <f t="shared" si="802"/>
        <v>194.48692892058+14.2921232156072i</v>
      </c>
      <c r="F2787" t="str">
        <f t="shared" si="803"/>
        <v>2.90875884015331-4.58663133517442i</v>
      </c>
      <c r="G2787" t="str">
        <f t="shared" si="804"/>
        <v>0.999604431136275-0.0198849789790879i</v>
      </c>
      <c r="H2787" t="str">
        <f t="shared" si="805"/>
        <v>30.9102839990776-280.361575370637i</v>
      </c>
      <c r="I2787" t="str">
        <f t="shared" si="806"/>
        <v>-8.09754931315534-6.48125264868707i</v>
      </c>
      <c r="K2787" t="str">
        <f t="shared" si="807"/>
        <v>0.00194262432634372-0.00227291227182575i</v>
      </c>
      <c r="L2787" t="str">
        <f t="shared" si="808"/>
        <v>0.00025-0.0142608008508969i</v>
      </c>
      <c r="M2787" t="str">
        <f t="shared" si="809"/>
        <v>0.0025-0.00377491787229623i</v>
      </c>
      <c r="N2787">
        <f t="shared" si="810"/>
        <v>124.27701673641408</v>
      </c>
      <c r="O2787">
        <f t="shared" si="811"/>
        <v>6.2687709914764476</v>
      </c>
      <c r="P2787" s="3">
        <f t="shared" si="812"/>
        <v>6.2687709914764476</v>
      </c>
      <c r="Q2787" s="3">
        <f t="shared" si="813"/>
        <v>-55.722983263585924</v>
      </c>
      <c r="R2787">
        <f t="shared" si="814"/>
        <v>124.27701673641408</v>
      </c>
      <c r="S2787">
        <f t="shared" si="815"/>
        <v>32.979636319350995</v>
      </c>
      <c r="T2787">
        <f t="shared" si="798"/>
        <v>6.2687709914764476</v>
      </c>
    </row>
    <row r="2788" spans="1:20" x14ac:dyDescent="0.25">
      <c r="A2788">
        <f t="shared" si="799"/>
        <v>208004.59159003233</v>
      </c>
      <c r="B2788">
        <f t="shared" si="816"/>
        <v>33104.958937364529</v>
      </c>
      <c r="C2788" t="str">
        <f t="shared" si="800"/>
        <v>1.15777997228671-1.69749022710064i</v>
      </c>
      <c r="D2788" t="str">
        <f t="shared" si="801"/>
        <v>3.47093897134261-0.638689827488787i</v>
      </c>
      <c r="E2788" t="str">
        <f t="shared" si="802"/>
        <v>194.68670031555+14.2194317792629i</v>
      </c>
      <c r="F2788" t="str">
        <f t="shared" si="803"/>
        <v>2.90875007889516-4.56970687157802i</v>
      </c>
      <c r="G2788" t="str">
        <f t="shared" si="804"/>
        <v>0.999601420301433-0.0199604817775311i</v>
      </c>
      <c r="H2788" t="str">
        <f t="shared" si="805"/>
        <v>30.5686571971431-279.105504991131i</v>
      </c>
      <c r="I2788" t="str">
        <f t="shared" si="806"/>
        <v>-8.03329141221078-6.44238777518562i</v>
      </c>
      <c r="K2788" t="str">
        <f t="shared" si="807"/>
        <v>0.00193879106076389-0.00226641173075263i</v>
      </c>
      <c r="L2788" t="str">
        <f t="shared" si="808"/>
        <v>0.00025-0.0142068149540714i</v>
      </c>
      <c r="M2788" t="str">
        <f t="shared" si="809"/>
        <v>0.0025-0.00376062748784243i</v>
      </c>
      <c r="N2788">
        <f t="shared" si="810"/>
        <v>124.29609891124345</v>
      </c>
      <c r="O2788">
        <f t="shared" si="811"/>
        <v>6.2551077485599995</v>
      </c>
      <c r="P2788" s="3">
        <f t="shared" si="812"/>
        <v>6.2551077485599995</v>
      </c>
      <c r="Q2788" s="3">
        <f t="shared" si="813"/>
        <v>-55.703901088756552</v>
      </c>
      <c r="R2788">
        <f t="shared" si="814"/>
        <v>124.29609891124345</v>
      </c>
      <c r="S2788">
        <f t="shared" si="815"/>
        <v>33.104958937364529</v>
      </c>
      <c r="T2788">
        <f t="shared" si="798"/>
        <v>6.2551077485599995</v>
      </c>
    </row>
    <row r="2789" spans="1:20" x14ac:dyDescent="0.25">
      <c r="A2789">
        <f t="shared" si="799"/>
        <v>208795.00903807447</v>
      </c>
      <c r="B2789">
        <f t="shared" si="816"/>
        <v>33230.757781326516</v>
      </c>
      <c r="C2789" t="str">
        <f t="shared" si="800"/>
        <v>1.15652338392082-1.69445500971154i</v>
      </c>
      <c r="D2789" t="str">
        <f t="shared" si="801"/>
        <v>3.47088436766761-0.637467505246979i</v>
      </c>
      <c r="E2789" t="str">
        <f t="shared" si="802"/>
        <v>194.887192232028+14.1452863609943i</v>
      </c>
      <c r="F2789" t="str">
        <f t="shared" si="803"/>
        <v>2.90874125097833-4.5528481420859i</v>
      </c>
      <c r="G2789" t="str">
        <f t="shared" si="804"/>
        <v>0.999598386559114-0.0200362707989813i</v>
      </c>
      <c r="H2789" t="str">
        <f t="shared" si="805"/>
        <v>30.2313719338913-277.856188949867i</v>
      </c>
      <c r="I2789" t="str">
        <f t="shared" si="806"/>
        <v>-7.96956770311312-6.40388151560091i</v>
      </c>
      <c r="K2789" t="str">
        <f t="shared" si="807"/>
        <v>0.00193498123785877-0.00225993074415581i</v>
      </c>
      <c r="L2789" t="str">
        <f t="shared" si="808"/>
        <v>0.00025-0.0141530334270486i</v>
      </c>
      <c r="M2789" t="str">
        <f t="shared" si="809"/>
        <v>0.0025-0.00374639120127758i</v>
      </c>
      <c r="N2789">
        <f t="shared" si="810"/>
        <v>124.31487075401671</v>
      </c>
      <c r="O2789">
        <f t="shared" si="811"/>
        <v>6.2415045861149903</v>
      </c>
      <c r="P2789" s="3">
        <f t="shared" si="812"/>
        <v>6.2415045861149903</v>
      </c>
      <c r="Q2789" s="3">
        <f t="shared" si="813"/>
        <v>-55.685129245983298</v>
      </c>
      <c r="R2789">
        <f t="shared" si="814"/>
        <v>124.31487075401671</v>
      </c>
      <c r="S2789">
        <f t="shared" si="815"/>
        <v>33.230757781326517</v>
      </c>
      <c r="T2789">
        <f t="shared" si="798"/>
        <v>6.2415045861149903</v>
      </c>
    </row>
    <row r="2790" spans="1:20" x14ac:dyDescent="0.25">
      <c r="A2790">
        <f t="shared" si="799"/>
        <v>209588.43007241917</v>
      </c>
      <c r="B2790">
        <f t="shared" si="816"/>
        <v>33357.034660895559</v>
      </c>
      <c r="C2790" t="str">
        <f t="shared" si="800"/>
        <v>1.15526647729556-1.69144297877089i</v>
      </c>
      <c r="D2790" t="str">
        <f t="shared" si="801"/>
        <v>3.47082934995386-0.636254315288373i</v>
      </c>
      <c r="E2790" t="str">
        <f t="shared" si="802"/>
        <v>195.088400171786+14.0696736531885i</v>
      </c>
      <c r="F2790" t="str">
        <f t="shared" si="803"/>
        <v>2.90873235589605-4.53605490414914i</v>
      </c>
      <c r="G2790" t="str">
        <f t="shared" si="804"/>
        <v>0.999595329735172-0.020112347123224i</v>
      </c>
      <c r="H2790" t="str">
        <f t="shared" si="805"/>
        <v>29.8983653639576-276.613584730266i</v>
      </c>
      <c r="I2790" t="str">
        <f t="shared" si="806"/>
        <v>-7.90637368304967-6.36572911601047i</v>
      </c>
      <c r="K2790" t="str">
        <f t="shared" si="807"/>
        <v>0.00193119470530294-0.0022534693431152i</v>
      </c>
      <c r="L2790" t="str">
        <f t="shared" si="808"/>
        <v>0.00025-0.0140994554961632i</v>
      </c>
      <c r="M2790" t="str">
        <f t="shared" si="809"/>
        <v>0.0025-0.0037322088078079i</v>
      </c>
      <c r="N2790">
        <f t="shared" si="810"/>
        <v>124.33332837710446</v>
      </c>
      <c r="O2790">
        <f t="shared" si="811"/>
        <v>6.2279614531575351</v>
      </c>
      <c r="P2790" s="3">
        <f t="shared" si="812"/>
        <v>6.2279614531575351</v>
      </c>
      <c r="Q2790" s="3">
        <f t="shared" si="813"/>
        <v>-55.666671622895528</v>
      </c>
      <c r="R2790">
        <f t="shared" si="814"/>
        <v>124.33332837710446</v>
      </c>
      <c r="S2790">
        <f t="shared" si="815"/>
        <v>33.357034660895557</v>
      </c>
      <c r="T2790">
        <f t="shared" si="798"/>
        <v>6.2279614531575351</v>
      </c>
    </row>
    <row r="2791" spans="1:20" x14ac:dyDescent="0.25">
      <c r="A2791">
        <f t="shared" si="799"/>
        <v>210384.86610669433</v>
      </c>
      <c r="B2791">
        <f t="shared" si="816"/>
        <v>33483.79139260696</v>
      </c>
      <c r="C2791" t="str">
        <f t="shared" si="800"/>
        <v>1.15400915377051-1.68845411056034i</v>
      </c>
      <c r="D2791" t="str">
        <f t="shared" si="801"/>
        <v>3.47077391507517-0.635050239728936i</v>
      </c>
      <c r="E2791" t="str">
        <f t="shared" si="802"/>
        <v>195.29031950264+13.9925802935327i</v>
      </c>
      <c r="F2791" t="str">
        <f t="shared" si="803"/>
        <v>2.90872339313771-4.51932691616056i</v>
      </c>
      <c r="G2791" t="str">
        <f t="shared" si="804"/>
        <v>0.999592249654137-0.0201887118340584i</v>
      </c>
      <c r="H2791" t="str">
        <f t="shared" si="805"/>
        <v>29.5695756418293-275.377650004853i</v>
      </c>
      <c r="I2791" t="str">
        <f t="shared" si="806"/>
        <v>-7.84370488246698-6.32792589922238i</v>
      </c>
      <c r="K2791" t="str">
        <f t="shared" si="807"/>
        <v>0.00192743131124307-0.00224702755777696i</v>
      </c>
      <c r="L2791" t="str">
        <f t="shared" si="808"/>
        <v>0.00025-0.0140460803906786i</v>
      </c>
      <c r="M2791" t="str">
        <f t="shared" si="809"/>
        <v>0.0025-0.00371808010341493i</v>
      </c>
      <c r="N2791">
        <f t="shared" si="810"/>
        <v>124.35146788328294</v>
      </c>
      <c r="O2791">
        <f t="shared" si="811"/>
        <v>6.2144782940714336</v>
      </c>
      <c r="P2791" s="3">
        <f t="shared" si="812"/>
        <v>6.2144782940714336</v>
      </c>
      <c r="Q2791" s="3">
        <f t="shared" si="813"/>
        <v>-55.648532116717057</v>
      </c>
      <c r="R2791">
        <f t="shared" si="814"/>
        <v>124.35146788328294</v>
      </c>
      <c r="S2791">
        <f t="shared" si="815"/>
        <v>33.48379139260696</v>
      </c>
      <c r="T2791">
        <f t="shared" si="798"/>
        <v>6.2144782940714336</v>
      </c>
    </row>
    <row r="2792" spans="1:20" x14ac:dyDescent="0.25">
      <c r="A2792">
        <f t="shared" si="799"/>
        <v>211184.32859789979</v>
      </c>
      <c r="B2792">
        <f t="shared" si="816"/>
        <v>33611.029799898868</v>
      </c>
      <c r="C2792" t="str">
        <f t="shared" si="800"/>
        <v>1.15275131419996-1.6854883809879i</v>
      </c>
      <c r="D2792" t="str">
        <f t="shared" si="801"/>
        <v>3.47071805988193-0.633855260810835i</v>
      </c>
      <c r="E2792" t="str">
        <f t="shared" si="802"/>
        <v>195.492945456858+13.9139928658813i</v>
      </c>
      <c r="F2792" t="str">
        <f t="shared" si="803"/>
        <v>2.90871436218886-4.50266393745129i</v>
      </c>
      <c r="G2792" t="str">
        <f t="shared" si="804"/>
        <v>0.999589146139209-0.0202653660193111i</v>
      </c>
      <c r="H2792" t="str">
        <f t="shared" si="805"/>
        <v>29.2449419050878-274.148342638975i</v>
      </c>
      <c r="I2792" t="str">
        <f t="shared" si="806"/>
        <v>-7.78155686506408-6.2904672634147i</v>
      </c>
      <c r="K2792" t="str">
        <f t="shared" si="807"/>
        <v>0.00192369090430042-0.00224060541736222i</v>
      </c>
      <c r="L2792" t="str">
        <f t="shared" si="808"/>
        <v>0.00025-0.0139929073427761i</v>
      </c>
      <c r="M2792" t="str">
        <f t="shared" si="809"/>
        <v>0.0025-0.00370400488485249i</v>
      </c>
      <c r="N2792">
        <f t="shared" si="810"/>
        <v>124.36928536598484</v>
      </c>
      <c r="O2792">
        <f t="shared" si="811"/>
        <v>6.2010550485836262</v>
      </c>
      <c r="P2792" s="3">
        <f t="shared" si="812"/>
        <v>6.2010550485836262</v>
      </c>
      <c r="Q2792" s="3">
        <f t="shared" si="813"/>
        <v>-55.63071463401517</v>
      </c>
      <c r="R2792">
        <f t="shared" si="814"/>
        <v>124.36928536598484</v>
      </c>
      <c r="S2792">
        <f t="shared" si="815"/>
        <v>33.611029799898866</v>
      </c>
      <c r="T2792">
        <f t="shared" si="798"/>
        <v>6.2010550485836262</v>
      </c>
    </row>
    <row r="2793" spans="1:20" x14ac:dyDescent="0.25">
      <c r="A2793">
        <f t="shared" si="799"/>
        <v>211986.8290465718</v>
      </c>
      <c r="B2793">
        <f t="shared" si="816"/>
        <v>33738.751713138481</v>
      </c>
      <c r="C2793" t="str">
        <f t="shared" si="800"/>
        <v>1.15149285893072-1.68254576558061i</v>
      </c>
      <c r="D2793" t="str">
        <f t="shared" si="801"/>
        <v>3.470661781201-0.632669360902139i</v>
      </c>
      <c r="E2793" t="str">
        <f t="shared" si="802"/>
        <v>195.696273129558+13.8338979011497i</v>
      </c>
      <c r="F2793" t="str">
        <f t="shared" si="803"/>
        <v>2.90870526253112-4.48606572828729i</v>
      </c>
      <c r="G2793" t="str">
        <f t="shared" si="804"/>
        <v>0.999586019012244-0.0203423107708504i</v>
      </c>
      <c r="H2793" t="str">
        <f t="shared" si="805"/>
        <v>28.9244042579291-272.925620694306i</v>
      </c>
      <c r="I2793" t="str">
        <f t="shared" si="806"/>
        <v>-7.71992522777461-6.25334868079947i</v>
      </c>
      <c r="K2793" t="str">
        <f t="shared" si="807"/>
        <v>0.0019199733335733-0.00223420295017601i</v>
      </c>
      <c r="L2793" t="str">
        <f t="shared" si="808"/>
        <v>0.00025-0.0139399355875434i</v>
      </c>
      <c r="M2793" t="str">
        <f t="shared" si="809"/>
        <v>0.0025-0.00368998294964385i</v>
      </c>
      <c r="N2793">
        <f t="shared" si="810"/>
        <v>124.38677690954822</v>
      </c>
      <c r="O2793">
        <f t="shared" si="811"/>
        <v>6.1876916517403115</v>
      </c>
      <c r="P2793" s="3">
        <f t="shared" si="812"/>
        <v>6.1876916517403115</v>
      </c>
      <c r="Q2793" s="3">
        <f t="shared" si="813"/>
        <v>-55.613223090451783</v>
      </c>
      <c r="R2793">
        <f t="shared" si="814"/>
        <v>124.38677690954822</v>
      </c>
      <c r="S2793">
        <f t="shared" si="815"/>
        <v>33.738751713138484</v>
      </c>
      <c r="T2793">
        <f t="shared" si="798"/>
        <v>6.1876916517403115</v>
      </c>
    </row>
    <row r="2794" spans="1:20" x14ac:dyDescent="0.25">
      <c r="A2794">
        <f t="shared" si="799"/>
        <v>212792.3789969488</v>
      </c>
      <c r="B2794">
        <f t="shared" si="816"/>
        <v>33866.958969648411</v>
      </c>
      <c r="C2794" t="str">
        <f t="shared" si="800"/>
        <v>1.15023368780007-1.67962623947703i</v>
      </c>
      <c r="D2794" t="str">
        <f t="shared" si="801"/>
        <v>3.47060507583544-0.631492522496498i</v>
      </c>
      <c r="E2794" t="str">
        <f t="shared" si="802"/>
        <v>195.900297477108+13.7522818782215i</v>
      </c>
      <c r="F2794" t="str">
        <f t="shared" si="803"/>
        <v>2.90869609364216-4.46953204986587i</v>
      </c>
      <c r="G2794" t="str">
        <f t="shared" si="804"/>
        <v>0.999582868093749-0.0204195471846012i</v>
      </c>
      <c r="H2794" t="str">
        <f t="shared" si="805"/>
        <v>28.6079037549608-271.709442432157i</v>
      </c>
      <c r="I2794" t="str">
        <f t="shared" si="806"/>
        <v>-7.65880560073867-6.21656569631123i</v>
      </c>
      <c r="K2794" t="str">
        <f t="shared" si="807"/>
        <v>0.00191627844863953-0.00222782018361597i</v>
      </c>
      <c r="L2794" t="str">
        <f t="shared" si="808"/>
        <v>0.00025-0.0138871643629641i</v>
      </c>
      <c r="M2794" t="str">
        <f t="shared" si="809"/>
        <v>0.0025-0.00367601409607875i</v>
      </c>
      <c r="N2794">
        <f t="shared" si="810"/>
        <v>124.4039385894707</v>
      </c>
      <c r="O2794">
        <f t="shared" si="811"/>
        <v>6.1743880338834476</v>
      </c>
      <c r="P2794" s="3">
        <f t="shared" si="812"/>
        <v>6.1743880338834476</v>
      </c>
      <c r="Q2794" s="3">
        <f t="shared" si="813"/>
        <v>-55.596061410529302</v>
      </c>
      <c r="R2794">
        <f t="shared" si="814"/>
        <v>124.4039385894707</v>
      </c>
      <c r="S2794">
        <f t="shared" si="815"/>
        <v>33.866958969648408</v>
      </c>
      <c r="T2794">
        <f t="shared" si="798"/>
        <v>6.1743880338834476</v>
      </c>
    </row>
    <row r="2795" spans="1:20" x14ac:dyDescent="0.25">
      <c r="A2795">
        <f t="shared" si="799"/>
        <v>213600.99003713721</v>
      </c>
      <c r="B2795">
        <f t="shared" si="816"/>
        <v>33995.653413733075</v>
      </c>
      <c r="C2795" t="str">
        <f t="shared" si="800"/>
        <v>1.14897370013352-1.67672977741954i</v>
      </c>
      <c r="D2795" t="str">
        <f t="shared" si="801"/>
        <v>3.47054794056444-0.630324728212842i</v>
      </c>
      <c r="E2795" t="str">
        <f t="shared" si="802"/>
        <v>196.105013315509+13.6691312248932i</v>
      </c>
      <c r="F2795" t="str">
        <f t="shared" si="803"/>
        <v>2.90868685499573-4.45306266431229i</v>
      </c>
      <c r="G2795" t="str">
        <f t="shared" si="804"/>
        <v>0.999579693202866-0.0204970763605584i</v>
      </c>
      <c r="H2795" t="str">
        <f t="shared" si="805"/>
        <v>28.2953823852693-270.499766316604i</v>
      </c>
      <c r="I2795" t="str">
        <f t="shared" si="806"/>
        <v>-7.59819364726518-6.18011392631989i</v>
      </c>
      <c r="K2795" t="str">
        <f t="shared" si="807"/>
        <v>0.00191260609955858-0.00222145714418109i</v>
      </c>
      <c r="L2795" t="str">
        <f t="shared" si="808"/>
        <v>0.00025-0.0138345929099065i</v>
      </c>
      <c r="M2795" t="str">
        <f t="shared" si="809"/>
        <v>0.0025-0.00366209812321054i</v>
      </c>
      <c r="N2795">
        <f t="shared" si="810"/>
        <v>124.42076647266137</v>
      </c>
      <c r="O2795">
        <f t="shared" si="811"/>
        <v>6.1611441206267257</v>
      </c>
      <c r="P2795" s="3">
        <f t="shared" si="812"/>
        <v>6.1611441206267257</v>
      </c>
      <c r="Q2795" s="3">
        <f t="shared" si="813"/>
        <v>-55.57923352733863</v>
      </c>
      <c r="R2795">
        <f t="shared" si="814"/>
        <v>124.42076647266137</v>
      </c>
      <c r="S2795">
        <f t="shared" si="815"/>
        <v>33.995653413733073</v>
      </c>
      <c r="T2795">
        <f t="shared" si="798"/>
        <v>6.1611441206267257</v>
      </c>
    </row>
    <row r="2796" spans="1:20" x14ac:dyDescent="0.25">
      <c r="A2796">
        <f t="shared" si="799"/>
        <v>214412.6737992783</v>
      </c>
      <c r="B2796">
        <f t="shared" si="816"/>
        <v>34124.836896705259</v>
      </c>
      <c r="C2796" t="str">
        <f t="shared" si="800"/>
        <v>1.14771279474292-1.67385635374653i</v>
      </c>
      <c r="D2796" t="str">
        <f t="shared" si="801"/>
        <v>3.47049037214304-0.629165960795065i</v>
      </c>
      <c r="E2796" t="str">
        <f t="shared" si="802"/>
        <v>196.310415318788+13.5844323188464i</v>
      </c>
      <c r="F2796" t="str">
        <f t="shared" si="803"/>
        <v>2.90867754606153-4.4366573346763i</v>
      </c>
      <c r="G2796" t="str">
        <f t="shared" si="804"/>
        <v>0.999576494157366-0.0205748994028022i</v>
      </c>
      <c r="H2796" t="str">
        <f t="shared" si="805"/>
        <v>27.9867830567567-269.29655101743i</v>
      </c>
      <c r="I2796" t="str">
        <f t="shared" si="806"/>
        <v>-7.53808506378471-6.14398905736675i</v>
      </c>
      <c r="K2796" t="str">
        <f t="shared" si="807"/>
        <v>0.00190895613687383-0.00221511385748032i</v>
      </c>
      <c r="L2796" t="str">
        <f t="shared" si="808"/>
        <v>0.00025-0.0137822204721125i</v>
      </c>
      <c r="M2796" t="str">
        <f t="shared" si="809"/>
        <v>0.0025-0.0036482348308533i</v>
      </c>
      <c r="N2796">
        <f t="shared" si="810"/>
        <v>124.43725661770186</v>
      </c>
      <c r="O2796">
        <f t="shared" si="811"/>
        <v>6.1479598328326688</v>
      </c>
      <c r="P2796" s="3">
        <f t="shared" si="812"/>
        <v>6.1479598328326688</v>
      </c>
      <c r="Q2796" s="3">
        <f t="shared" si="813"/>
        <v>-55.562743382298137</v>
      </c>
      <c r="R2796">
        <f t="shared" si="814"/>
        <v>124.43725661770186</v>
      </c>
      <c r="S2796">
        <f t="shared" si="815"/>
        <v>34.124836896705261</v>
      </c>
      <c r="T2796">
        <f t="shared" ref="T2796:T2859" si="817">P2796</f>
        <v>6.1479598328326688</v>
      </c>
    </row>
    <row r="2797" spans="1:20" x14ac:dyDescent="0.25">
      <c r="A2797">
        <f t="shared" ref="A2797:A2860" si="818">2*PI()*B2797</f>
        <v>215227.44195971556</v>
      </c>
      <c r="B2797">
        <f t="shared" si="816"/>
        <v>34254.511276912737</v>
      </c>
      <c r="C2797" t="str">
        <f t="shared" ref="C2797:C2860" si="819">IMPRODUCT(D2797,E2797,$C$40,,K2797,$C$41)</f>
        <v>1.14645086992449-1.67100594238454i</v>
      </c>
      <c r="D2797" t="str">
        <f t="shared" ref="D2797:D2860" si="820">IMDIV(IMPRODUCT($C$37,$C$38,COMPLEX(1,A2797/$C$38)),IMSUM(-1*A2797*A2797/$C$39,COMPLEX(0,1*A2797)))</f>
        <v>3.47043236730203-0.628016203111724i</v>
      </c>
      <c r="E2797" t="str">
        <f t="shared" ref="E2797:E2860" si="821">IMDIV(IMPRODUCT(IMSUM(F2797,G2797),$C$29,H2797),IMSUM(1,I2797))</f>
        <v>196.51649801738+13.4981714886448i</v>
      </c>
      <c r="F2797" t="str">
        <f t="shared" ref="F2797:F2860" si="822">IMDIV(IMPRODUCT($C$14,$C$15,COMPLEX(1,A2797/$C$15)),IMSUM(-1*A2797*A2797/$C$16,COMPLEX(0,A2797)))</f>
        <v>2.90866816630526-4.42031582492875i</v>
      </c>
      <c r="G2797" t="str">
        <f t="shared" ref="G2797:G2860" si="823">IMDIV(1,COMPLEX(1,A2797*$C$9*$C$10))</f>
        <v>0.999573270773637-0.0206530174195119i</v>
      </c>
      <c r="H2797" t="str">
        <f t="shared" ref="H2797:H2860" si="824">IMDIV($C$3,IMSUM(K2797,COMPLEX(0,$C$28*A2797)))</f>
        <v>27.682049580739-268.099755412886i</v>
      </c>
      <c r="I2797" t="str">
        <f t="shared" ref="I2797:I2860" si="825">IMPRODUCT(F2797,$C$29,H2797,$C$31)</f>
        <v>-7.47847557979322-6.108186844924i</v>
      </c>
      <c r="K2797" t="str">
        <f t="shared" ref="K2797:K2860" si="826">IF($C$26&lt;=0,IMDIV(1,IMSUM(IMDIV(1,L2797),1/$C$18)),IMDIV(1,IMSUM(IMDIV(1,L2797),1/$C$18,IMDIV(1,M2797))))</f>
        <v>0.00190532841161467-0.00220879034824125i</v>
      </c>
      <c r="L2797" t="str">
        <f t="shared" ref="L2797:L2860" si="827">IMSUM($C$21/$C$22,IMDIV(1,COMPLEX(0,$C$20*$C$22*A2797)))</f>
        <v>0.00025-0.013730046296187i</v>
      </c>
      <c r="M2797" t="str">
        <f t="shared" ref="M2797:M2860" si="828">IMSUM($C$25/$C$26,IMDIV(1,COMPLEX(0,$C$24*$C$26*A2797)))</f>
        <v>0.0025-0.0036344240195789i</v>
      </c>
      <c r="N2797">
        <f t="shared" ref="N2797:N2860" si="829">ABS(R2797)</f>
        <v>124.45340507510528</v>
      </c>
      <c r="O2797">
        <f t="shared" ref="O2797:O2860" si="830">ABS(P2797)</f>
        <v>6.1348350865899883</v>
      </c>
      <c r="P2797" s="3">
        <f t="shared" ref="P2797:P2860" si="831">20*LOG10(IMABS(C2797))</f>
        <v>6.1348350865899883</v>
      </c>
      <c r="Q2797" s="3">
        <f t="shared" ref="Q2797:Q2860" si="832">IMARGUMENT(C2797)*180/PI()</f>
        <v>-55.54659492489472</v>
      </c>
      <c r="R2797">
        <f t="shared" ref="R2797:R2860" si="833">IF(Q2797&lt;0,Q2797+180,Q2797-180)</f>
        <v>124.45340507510528</v>
      </c>
      <c r="S2797">
        <f t="shared" ref="S2797:S2860" si="834">B2797/1000</f>
        <v>34.254511276912737</v>
      </c>
      <c r="T2797">
        <f t="shared" si="817"/>
        <v>6.1348350865899883</v>
      </c>
    </row>
    <row r="2798" spans="1:20" x14ac:dyDescent="0.25">
      <c r="A2798">
        <f t="shared" si="818"/>
        <v>216045.30623916248</v>
      </c>
      <c r="B2798">
        <f t="shared" ref="B2798:B2861" si="835">B2797*(1+B$42)</f>
        <v>34384.678419765005</v>
      </c>
      <c r="C2798" t="str">
        <f t="shared" si="819"/>
        <v>1.14518782345684-1.66817851684018i</v>
      </c>
      <c r="D2798" t="str">
        <f t="shared" si="820"/>
        <v>3.47037392274778-0.626875438155751i</v>
      </c>
      <c r="E2798" t="str">
        <f t="shared" si="821"/>
        <v>196.723255796502+13.4103350147521i</v>
      </c>
      <c r="F2798" t="str">
        <f t="shared" si="822"/>
        <v>2.90865871518861-4.40403789995822i</v>
      </c>
      <c r="G2798" t="str">
        <f t="shared" si="823"/>
        <v>0.999570022866673-0.0207314315229808i</v>
      </c>
      <c r="H2798" t="str">
        <f t="shared" si="824"/>
        <v>27.3811266568043-266.909338592285i</v>
      </c>
      <c r="I2798" t="str">
        <f t="shared" si="825"/>
        <v>-7.41936095778744-6.07270311217689i</v>
      </c>
      <c r="K2798" t="str">
        <f t="shared" si="826"/>
        <v>0.00190172277529849-0.0022024866403186i</v>
      </c>
      <c r="L2798" t="str">
        <f t="shared" si="827"/>
        <v>0.00025-0.0136780696315869i</v>
      </c>
      <c r="M2798" t="str">
        <f t="shared" si="828"/>
        <v>0.0025-0.00362066549071419i</v>
      </c>
      <c r="N2798">
        <f t="shared" si="829"/>
        <v>124.46920788757733</v>
      </c>
      <c r="O2798">
        <f t="shared" si="830"/>
        <v>6.1217697931907997</v>
      </c>
      <c r="P2798" s="3">
        <f t="shared" si="831"/>
        <v>6.1217697931907997</v>
      </c>
      <c r="Q2798" s="3">
        <f t="shared" si="832"/>
        <v>-55.530792112422674</v>
      </c>
      <c r="R2798">
        <f t="shared" si="833"/>
        <v>124.46920788757733</v>
      </c>
      <c r="S2798">
        <f t="shared" si="834"/>
        <v>34.384678419765002</v>
      </c>
      <c r="T2798">
        <f t="shared" si="817"/>
        <v>6.1217697931907997</v>
      </c>
    </row>
    <row r="2799" spans="1:20" x14ac:dyDescent="0.25">
      <c r="A2799">
        <f t="shared" si="818"/>
        <v>216866.27840287128</v>
      </c>
      <c r="B2799">
        <f t="shared" si="835"/>
        <v>34515.34019776011</v>
      </c>
      <c r="C2799" t="str">
        <f t="shared" si="819"/>
        <v>1.14392355259916-1.66537405019198i</v>
      </c>
      <c r="D2799" t="str">
        <f t="shared" si="820"/>
        <v>3.47031503516198-0.625743649044106i</v>
      </c>
      <c r="E2799" t="str">
        <f t="shared" si="821"/>
        <v>196.93068289454+13.3209091305912i</v>
      </c>
      <c r="F2799" t="str">
        <f t="shared" si="822"/>
        <v>2.90864919216911-4.38782332556752i</v>
      </c>
      <c r="G2799" t="str">
        <f t="shared" si="823"/>
        <v>0.999566750250065-0.0208101428296304i</v>
      </c>
      <c r="H2799" t="str">
        <f t="shared" si="824"/>
        <v>27.0839598579283-265.72525985844i</v>
      </c>
      <c r="I2799" t="str">
        <f t="shared" si="825"/>
        <v>-7.36073699319196-6.03753374882824i</v>
      </c>
      <c r="K2799" t="str">
        <f t="shared" si="826"/>
        <v>0.0018981390799326-0.0021962027567028i</v>
      </c>
      <c r="L2799" t="str">
        <f t="shared" si="827"/>
        <v>0.00025-0.0136262897306106i</v>
      </c>
      <c r="M2799" t="str">
        <f t="shared" si="828"/>
        <v>0.0025-0.0036069590463381i</v>
      </c>
      <c r="N2799">
        <f t="shared" si="829"/>
        <v>124.48466109028146</v>
      </c>
      <c r="O2799">
        <f t="shared" si="830"/>
        <v>6.1087638591086435</v>
      </c>
      <c r="P2799" s="3">
        <f t="shared" si="831"/>
        <v>6.1087638591086435</v>
      </c>
      <c r="Q2799" s="3">
        <f t="shared" si="832"/>
        <v>-55.515338909718537</v>
      </c>
      <c r="R2799">
        <f t="shared" si="833"/>
        <v>124.48466109028146</v>
      </c>
      <c r="S2799">
        <f t="shared" si="834"/>
        <v>34.515340197760111</v>
      </c>
      <c r="T2799">
        <f t="shared" si="817"/>
        <v>6.1087638591086435</v>
      </c>
    </row>
    <row r="2800" spans="1:20" x14ac:dyDescent="0.25">
      <c r="A2800">
        <f t="shared" si="818"/>
        <v>217690.37026080218</v>
      </c>
      <c r="B2800">
        <f t="shared" si="835"/>
        <v>34646.4984905116</v>
      </c>
      <c r="C2800" t="str">
        <f t="shared" si="819"/>
        <v>1.14265795408946-1.662592515082i</v>
      </c>
      <c r="D2800" t="str">
        <f t="shared" si="820"/>
        <v>3.47025570120151-0.624620819017518i</v>
      </c>
      <c r="E2800" t="str">
        <f t="shared" si="821"/>
        <v>197.138773401412+13.2298800236246i</v>
      </c>
      <c r="F2800" t="str">
        <f t="shared" si="822"/>
        <v>2.90863959670022-4.37167186847046i</v>
      </c>
      <c r="G2800" t="str">
        <f t="shared" si="823"/>
        <v>0.999563452735988-0.0208891524600252i</v>
      </c>
      <c r="H2800" t="str">
        <f t="shared" si="824"/>
        <v>26.7904956158385-264.547478729924i</v>
      </c>
      <c r="I2800" t="str">
        <f t="shared" si="825"/>
        <v>-7.30259951427851-6.00267470992494i</v>
      </c>
      <c r="K2800" t="str">
        <f t="shared" si="826"/>
        <v>0.00189457717801612-0.00218993871952842i</v>
      </c>
      <c r="L2800" t="str">
        <f t="shared" si="827"/>
        <v>0.00025-0.0135747058483867i</v>
      </c>
      <c r="M2800" t="str">
        <f t="shared" si="828"/>
        <v>0.0025-0.00359330448927884i</v>
      </c>
      <c r="N2800">
        <f t="shared" si="829"/>
        <v>124.49976071110774</v>
      </c>
      <c r="O2800">
        <f t="shared" si="830"/>
        <v>6.0958171859764079</v>
      </c>
      <c r="P2800" s="3">
        <f t="shared" si="831"/>
        <v>6.0958171859764079</v>
      </c>
      <c r="Q2800" s="3">
        <f t="shared" si="832"/>
        <v>-55.500239288892267</v>
      </c>
      <c r="R2800">
        <f t="shared" si="833"/>
        <v>124.49976071110774</v>
      </c>
      <c r="S2800">
        <f t="shared" si="834"/>
        <v>34.646498490511597</v>
      </c>
      <c r="T2800">
        <f t="shared" si="817"/>
        <v>6.0958171859764079</v>
      </c>
    </row>
    <row r="2801" spans="1:20" x14ac:dyDescent="0.25">
      <c r="A2801">
        <f t="shared" si="818"/>
        <v>218517.59366779326</v>
      </c>
      <c r="B2801">
        <f t="shared" si="835"/>
        <v>34778.155184775547</v>
      </c>
      <c r="C2801" t="str">
        <f t="shared" si="819"/>
        <v>1.1413909241428-1.65983388370753i</v>
      </c>
      <c r="D2801" t="str">
        <f t="shared" si="820"/>
        <v>3.4701959174983-0.623506931440161i</v>
      </c>
      <c r="E2801" t="str">
        <f t="shared" si="821"/>
        <v>197.347521256945+13.1372338364586i</v>
      </c>
      <c r="F2801" t="str">
        <f t="shared" si="822"/>
        <v>2.90862992823124-4.35558329628839i</v>
      </c>
      <c r="G2801" t="str">
        <f t="shared" si="823"/>
        <v>0.999560130135194-0.0209684615388873i</v>
      </c>
      <c r="H2801" t="str">
        <f t="shared" si="824"/>
        <v>26.5006812066286-263.375954943204i</v>
      </c>
      <c r="I2801" t="str">
        <f t="shared" si="825"/>
        <v>-7.24494438207806-5.96812201470618i</v>
      </c>
      <c r="K2801" t="str">
        <f t="shared" si="826"/>
        <v>0.00189103692254167-0.00218369455008259i</v>
      </c>
      <c r="L2801" t="str">
        <f t="shared" si="827"/>
        <v>0.00025-0.0135233172428639i</v>
      </c>
      <c r="M2801" t="str">
        <f t="shared" si="828"/>
        <v>0.0025-0.00357970162311102i</v>
      </c>
      <c r="N2801">
        <f t="shared" si="829"/>
        <v>124.51450277093863</v>
      </c>
      <c r="O2801">
        <f t="shared" si="830"/>
        <v>6.0829296705652238</v>
      </c>
      <c r="P2801" s="3">
        <f t="shared" si="831"/>
        <v>6.0829296705652238</v>
      </c>
      <c r="Q2801" s="3">
        <f t="shared" si="832"/>
        <v>-55.485497229061366</v>
      </c>
      <c r="R2801">
        <f t="shared" si="833"/>
        <v>124.51450277093863</v>
      </c>
      <c r="S2801">
        <f t="shared" si="834"/>
        <v>34.778155184775549</v>
      </c>
      <c r="T2801">
        <f t="shared" si="817"/>
        <v>6.0829296705652238</v>
      </c>
    </row>
    <row r="2802" spans="1:20" x14ac:dyDescent="0.25">
      <c r="A2802">
        <f t="shared" si="818"/>
        <v>219347.96052373087</v>
      </c>
      <c r="B2802">
        <f t="shared" si="835"/>
        <v>34910.312174477694</v>
      </c>
      <c r="C2802" t="str">
        <f t="shared" si="819"/>
        <v>1.14012235844969-1.65709812781234i</v>
      </c>
      <c r="D2802" t="str">
        <f t="shared" si="820"/>
        <v>3.47013568065906-0.622401969799354i</v>
      </c>
      <c r="E2802" t="str">
        <f t="shared" si="821"/>
        <v>197.556920249245+13.042956667991i</v>
      </c>
      <c r="F2802" t="str">
        <f t="shared" si="822"/>
        <v>2.9086201862073-4.33955737754691i</v>
      </c>
      <c r="G2802" t="str">
        <f t="shared" si="823"/>
        <v>0.999556782256998-0.0210480711951106i</v>
      </c>
      <c r="H2802" t="str">
        <f t="shared" si="824"/>
        <v>26.2144647366149-262.210648454601i</v>
      </c>
      <c r="I2802" t="str">
        <f t="shared" si="825"/>
        <v>-7.18776749028537-5.93387174547259i</v>
      </c>
      <c r="K2802" t="str">
        <f t="shared" si="826"/>
        <v>0.00188751816699711-0.00217747026881331i</v>
      </c>
      <c r="L2802" t="str">
        <f t="shared" si="827"/>
        <v>0.00025-0.0134721231747996i</v>
      </c>
      <c r="M2802" t="str">
        <f t="shared" si="828"/>
        <v>0.0025-0.00356615025215283i</v>
      </c>
      <c r="N2802">
        <f t="shared" si="829"/>
        <v>124.52888328392473</v>
      </c>
      <c r="O2802">
        <f t="shared" si="830"/>
        <v>6.0701012047627962</v>
      </c>
      <c r="P2802" s="3">
        <f t="shared" si="831"/>
        <v>6.0701012047627962</v>
      </c>
      <c r="Q2802" s="3">
        <f t="shared" si="832"/>
        <v>-55.471116716075279</v>
      </c>
      <c r="R2802">
        <f t="shared" si="833"/>
        <v>124.52888328392473</v>
      </c>
      <c r="S2802">
        <f t="shared" si="834"/>
        <v>34.910312174477696</v>
      </c>
      <c r="T2802">
        <f t="shared" si="817"/>
        <v>6.0701012047627962</v>
      </c>
    </row>
    <row r="2803" spans="1:20" x14ac:dyDescent="0.25">
      <c r="A2803">
        <f t="shared" si="818"/>
        <v>220181.48277372107</v>
      </c>
      <c r="B2803">
        <f t="shared" si="835"/>
        <v>35042.97136074071</v>
      </c>
      <c r="C2803" t="str">
        <f t="shared" si="819"/>
        <v>1.13885215217444-1.65438521867812i</v>
      </c>
      <c r="D2803" t="str">
        <f t="shared" si="820"/>
        <v>3.47007498726516-0.621305917705275i</v>
      </c>
      <c r="E2803" t="str">
        <f t="shared" si="821"/>
        <v>197.766964013057+12.9470345745689i</v>
      </c>
      <c r="F2803" t="str">
        <f t="shared" si="822"/>
        <v>2.90861037006931-4.32359388167249i</v>
      </c>
      <c r="G2803" t="str">
        <f t="shared" si="823"/>
        <v>0.999553408909267-0.0211279825617763i</v>
      </c>
      <c r="H2803" t="str">
        <f t="shared" si="824"/>
        <v>25.9317951284349-261.051519442126i</v>
      </c>
      <c r="I2803" t="str">
        <f t="shared" si="825"/>
        <v>-7.13106476515712-5.89992004647643i</v>
      </c>
      <c r="K2803" t="str">
        <f t="shared" si="826"/>
        <v>0.00188402076536711-0.00217126589533787i</v>
      </c>
      <c r="L2803" t="str">
        <f t="shared" si="827"/>
        <v>0.00025-0.0134211229077502i</v>
      </c>
      <c r="M2803" t="str">
        <f t="shared" si="828"/>
        <v>0.0025-0.00355265018146328i</v>
      </c>
      <c r="N2803">
        <f t="shared" si="829"/>
        <v>124.54289825775447</v>
      </c>
      <c r="O2803">
        <f t="shared" si="830"/>
        <v>6.057331675552966</v>
      </c>
      <c r="P2803" s="3">
        <f t="shared" si="831"/>
        <v>6.057331675552966</v>
      </c>
      <c r="Q2803" s="3">
        <f t="shared" si="832"/>
        <v>-55.457101742245527</v>
      </c>
      <c r="R2803">
        <f t="shared" si="833"/>
        <v>124.54289825775447</v>
      </c>
      <c r="S2803">
        <f t="shared" si="834"/>
        <v>35.042971360740708</v>
      </c>
      <c r="T2803">
        <f t="shared" si="817"/>
        <v>6.057331675552966</v>
      </c>
    </row>
    <row r="2804" spans="1:20" x14ac:dyDescent="0.25">
      <c r="A2804">
        <f t="shared" si="818"/>
        <v>221018.17240826119</v>
      </c>
      <c r="B2804">
        <f t="shared" si="835"/>
        <v>35176.134651911525</v>
      </c>
      <c r="C2804" t="str">
        <f t="shared" si="819"/>
        <v>1.13758019995374-1.6516951271156i</v>
      </c>
      <c r="D2804" t="str">
        <f t="shared" si="820"/>
        <v>3.4700138338724-0.620218758890643i</v>
      </c>
      <c r="E2804" t="str">
        <f t="shared" si="821"/>
        <v>197.977646028146+12.8494535711952i</v>
      </c>
      <c r="F2804" t="str">
        <f t="shared" si="822"/>
        <v>2.90860047925394-4.3076925789892i</v>
      </c>
      <c r="G2804" t="str">
        <f t="shared" si="823"/>
        <v>0.999550009898412-0.021208196776167i</v>
      </c>
      <c r="H2804" t="str">
        <f t="shared" si="824"/>
        <v>25.6526221073781-259.898528307168i</v>
      </c>
      <c r="I2804" t="str">
        <f t="shared" si="825"/>
        <v>-7.07483216540352-5.86626312283197i</v>
      </c>
      <c r="K2804" t="str">
        <f t="shared" si="826"/>
        <v>0.00188054457213465-0.00216508144845095i</v>
      </c>
      <c r="L2804" t="str">
        <f t="shared" si="827"/>
        <v>0.00025-0.0133703157080595i</v>
      </c>
      <c r="M2804" t="str">
        <f t="shared" si="828"/>
        <v>0.0025-0.00353920121683929i</v>
      </c>
      <c r="N2804">
        <f t="shared" si="829"/>
        <v>124.55654369393312</v>
      </c>
      <c r="O2804">
        <f t="shared" si="830"/>
        <v>6.0446209649953033</v>
      </c>
      <c r="P2804" s="3">
        <f t="shared" si="831"/>
        <v>6.0446209649953033</v>
      </c>
      <c r="Q2804" s="3">
        <f t="shared" si="832"/>
        <v>-55.443456306066885</v>
      </c>
      <c r="R2804">
        <f t="shared" si="833"/>
        <v>124.55654369393312</v>
      </c>
      <c r="S2804">
        <f t="shared" si="834"/>
        <v>35.176134651911525</v>
      </c>
      <c r="T2804">
        <f t="shared" si="817"/>
        <v>6.0446209649953033</v>
      </c>
    </row>
    <row r="2805" spans="1:20" x14ac:dyDescent="0.25">
      <c r="A2805">
        <f t="shared" si="818"/>
        <v>221858.04146341261</v>
      </c>
      <c r="B2805">
        <f t="shared" si="835"/>
        <v>35309.803963588791</v>
      </c>
      <c r="C2805" t="str">
        <f t="shared" si="819"/>
        <v>1.13630639589519-1.6490278234555i</v>
      </c>
      <c r="D2805" t="str">
        <f t="shared" si="820"/>
        <v>3.46995221701086-0.619140477210429i</v>
      </c>
      <c r="E2805" t="str">
        <f t="shared" si="821"/>
        <v>198.188959617644+12.750199632753i</v>
      </c>
      <c r="F2805" t="str">
        <f t="shared" si="822"/>
        <v>2.90859051319357-4.29185324071531i</v>
      </c>
      <c r="G2805" t="str">
        <f t="shared" si="823"/>
        <v>0.999546585029374-0.0212887149797817i</v>
      </c>
      <c r="H2805" t="str">
        <f t="shared" si="824"/>
        <v>25.3768961879559-258.751635676062i</v>
      </c>
      <c r="I2805" t="str">
        <f t="shared" si="825"/>
        <v>-7.01906568207373-5.8328972394463i</v>
      </c>
      <c r="K2805" t="str">
        <f t="shared" si="826"/>
        <v>0.00187708944228251-0.00215891694613297i</v>
      </c>
      <c r="L2805" t="str">
        <f t="shared" si="827"/>
        <v>0.00025-0.0133197008448491i</v>
      </c>
      <c r="M2805" t="str">
        <f t="shared" si="828"/>
        <v>0.0025-0.00352580316481299i</v>
      </c>
      <c r="N2805">
        <f t="shared" si="829"/>
        <v>124.56981558806123</v>
      </c>
      <c r="O2805">
        <f t="shared" si="830"/>
        <v>6.0319689502046634</v>
      </c>
      <c r="P2805" s="3">
        <f t="shared" si="831"/>
        <v>6.0319689502046634</v>
      </c>
      <c r="Q2805" s="3">
        <f t="shared" si="832"/>
        <v>-55.430184411938768</v>
      </c>
      <c r="R2805">
        <f t="shared" si="833"/>
        <v>124.56981558806123</v>
      </c>
      <c r="S2805">
        <f t="shared" si="834"/>
        <v>35.309803963588791</v>
      </c>
      <c r="T2805">
        <f t="shared" si="817"/>
        <v>6.0319689502046634</v>
      </c>
    </row>
    <row r="2806" spans="1:20" x14ac:dyDescent="0.25">
      <c r="A2806">
        <f t="shared" si="818"/>
        <v>222701.10202097357</v>
      </c>
      <c r="B2806">
        <f t="shared" si="835"/>
        <v>35443.981218650428</v>
      </c>
      <c r="C2806" t="str">
        <f t="shared" si="819"/>
        <v>1.13503063357597-1.64638327753954i</v>
      </c>
      <c r="D2806" t="str">
        <f t="shared" si="820"/>
        <v>3.4698901331847-0.618071056641574i</v>
      </c>
      <c r="E2806" t="str">
        <f t="shared" si="821"/>
        <v>198.400897946429+12.6492586952655i</v>
      </c>
      <c r="F2806" t="str">
        <f t="shared" si="822"/>
        <v>2.90858047131633-4.27607563896014i</v>
      </c>
      <c r="G2806" t="str">
        <f t="shared" si="823"/>
        <v>0.999543134105615-0.0213695383183506i</v>
      </c>
      <c r="H2806" t="str">
        <f t="shared" si="824"/>
        <v>25.1045686606936-257.610802401514i</v>
      </c>
      <c r="I2806" t="str">
        <f t="shared" si="825"/>
        <v>-6.96376133843559-5.79981871996954i</v>
      </c>
      <c r="K2806" t="str">
        <f t="shared" si="826"/>
        <v>0.0018736552312946-0.00215277240555814i</v>
      </c>
      <c r="L2806" t="str">
        <f t="shared" si="827"/>
        <v>0.00025-0.0132692775900071i</v>
      </c>
      <c r="M2806" t="str">
        <f t="shared" si="828"/>
        <v>0.0025-0.00351245583264893i</v>
      </c>
      <c r="N2806">
        <f t="shared" si="829"/>
        <v>124.58270993011396</v>
      </c>
      <c r="O2806">
        <f t="shared" si="830"/>
        <v>6.0193755033319203</v>
      </c>
      <c r="P2806" s="3">
        <f t="shared" si="831"/>
        <v>6.0193755033319203</v>
      </c>
      <c r="Q2806" s="3">
        <f t="shared" si="832"/>
        <v>-55.417290069886043</v>
      </c>
      <c r="R2806">
        <f t="shared" si="833"/>
        <v>124.58270993011396</v>
      </c>
      <c r="S2806">
        <f t="shared" si="834"/>
        <v>35.443981218650428</v>
      </c>
      <c r="T2806">
        <f t="shared" si="817"/>
        <v>6.0193755033319203</v>
      </c>
    </row>
    <row r="2807" spans="1:20" x14ac:dyDescent="0.25">
      <c r="A2807">
        <f t="shared" si="818"/>
        <v>223547.36620865329</v>
      </c>
      <c r="B2807">
        <f t="shared" si="835"/>
        <v>35578.668347281302</v>
      </c>
      <c r="C2807" t="str">
        <f t="shared" si="819"/>
        <v>1.13375280604154-1.64376145871111i</v>
      </c>
      <c r="D2807" t="str">
        <f t="shared" si="820"/>
        <v>3.46982757887197-0.61701048128267i</v>
      </c>
      <c r="E2807" t="str">
        <f t="shared" si="821"/>
        <v>198.613454019483+12.5466166571815i</v>
      </c>
      <c r="F2807" t="str">
        <f t="shared" si="822"/>
        <v>2.90857035304596-4.26035954672065i</v>
      </c>
      <c r="G2807" t="str">
        <f t="shared" si="823"/>
        <v>0.999539656929106-0.0214506679418498i</v>
      </c>
      <c r="H2807" t="str">
        <f t="shared" si="824"/>
        <v>24.8355915791525-256.475989563923i</v>
      </c>
      <c r="I2807" t="str">
        <f t="shared" si="825"/>
        <v>-6.90891518984983-5.76702394576456i</v>
      </c>
      <c r="K2807" t="str">
        <f t="shared" si="826"/>
        <v>0.00187024179515722-0.00214664784310257i</v>
      </c>
      <c r="L2807" t="str">
        <f t="shared" si="827"/>
        <v>0.00025-0.013219045218178i</v>
      </c>
      <c r="M2807" t="str">
        <f t="shared" si="828"/>
        <v>0.0025-0.00349915902834124i</v>
      </c>
      <c r="N2807">
        <f t="shared" si="829"/>
        <v>124.59522270472442</v>
      </c>
      <c r="O2807">
        <f t="shared" si="830"/>
        <v>6.0068404915442066</v>
      </c>
      <c r="P2807" s="3">
        <f t="shared" si="831"/>
        <v>6.0068404915442066</v>
      </c>
      <c r="Q2807" s="3">
        <f t="shared" si="832"/>
        <v>-55.404777295275579</v>
      </c>
      <c r="R2807">
        <f t="shared" si="833"/>
        <v>124.59522270472442</v>
      </c>
      <c r="S2807">
        <f t="shared" si="834"/>
        <v>35.578668347281301</v>
      </c>
      <c r="T2807">
        <f t="shared" si="817"/>
        <v>6.0068404915442066</v>
      </c>
    </row>
    <row r="2808" spans="1:20" x14ac:dyDescent="0.25">
      <c r="A2808">
        <f t="shared" si="818"/>
        <v>224396.84620024616</v>
      </c>
      <c r="B2808">
        <f t="shared" si="835"/>
        <v>35713.867287000969</v>
      </c>
      <c r="C2808" t="str">
        <f t="shared" si="819"/>
        <v>1.13247280580452-1.64116233580598i</v>
      </c>
      <c r="D2808" t="str">
        <f t="shared" si="820"/>
        <v>3.46976455052438-0.615958735353675i</v>
      </c>
      <c r="E2808" t="str">
        <f t="shared" si="821"/>
        <v>198.826620680261+12.4422593807003i</v>
      </c>
      <c r="F2808" t="str">
        <f t="shared" si="822"/>
        <v>2.90856015780181-4.24470473787819i</v>
      </c>
      <c r="G2808" t="str">
        <f t="shared" si="823"/>
        <v>0.999536153300314-0.0215321050045167i</v>
      </c>
      <c r="H2808" t="str">
        <f t="shared" si="824"/>
        <v>24.569917747169-255.347158472557i</v>
      </c>
      <c r="I2808" t="str">
        <f t="shared" si="825"/>
        <v>-6.85452332363852-5.73450935489526i</v>
      </c>
      <c r="K2808" t="str">
        <f t="shared" si="826"/>
        <v>0.00186684899036032-0.00214054327435235i</v>
      </c>
      <c r="L2808" t="str">
        <f t="shared" si="827"/>
        <v>0.00025-0.0131690030067523i</v>
      </c>
      <c r="M2808" t="str">
        <f t="shared" si="828"/>
        <v>0.0025-0.00348591256061091i</v>
      </c>
      <c r="N2808">
        <f t="shared" si="829"/>
        <v>124.6073498914688</v>
      </c>
      <c r="O2808">
        <f t="shared" si="830"/>
        <v>5.9943637770063916</v>
      </c>
      <c r="P2808" s="3">
        <f t="shared" si="831"/>
        <v>5.9943637770063916</v>
      </c>
      <c r="Q2808" s="3">
        <f t="shared" si="832"/>
        <v>-55.392650108531207</v>
      </c>
      <c r="R2808">
        <f t="shared" si="833"/>
        <v>124.6073498914688</v>
      </c>
      <c r="S2808">
        <f t="shared" si="834"/>
        <v>35.713867287000966</v>
      </c>
      <c r="T2808">
        <f t="shared" si="817"/>
        <v>5.9943637770063916</v>
      </c>
    </row>
    <row r="2809" spans="1:20" x14ac:dyDescent="0.25">
      <c r="A2809">
        <f t="shared" si="818"/>
        <v>225249.55421580712</v>
      </c>
      <c r="B2809">
        <f t="shared" si="835"/>
        <v>35849.579982691575</v>
      </c>
      <c r="C2809" t="str">
        <f t="shared" si="819"/>
        <v>1.13119052484354-1.63858587714267i</v>
      </c>
      <c r="D2809" t="str">
        <f t="shared" si="820"/>
        <v>3.46970104456717-0.614915803195624i</v>
      </c>
      <c r="E2809" t="str">
        <f t="shared" si="821"/>
        <v>199.04039060905+12.3361726931196i</v>
      </c>
      <c r="F2809" t="str">
        <f t="shared" si="822"/>
        <v>2.90854988499889-4.2291109871953i</v>
      </c>
      <c r="G2809" t="str">
        <f t="shared" si="823"/>
        <v>0.999532623018194-0.0216138506648645i</v>
      </c>
      <c r="H2809" t="str">
        <f t="shared" si="824"/>
        <v>24.307500706318-254.224270666646i</v>
      </c>
      <c r="I2809" t="str">
        <f t="shared" si="825"/>
        <v>-6.80058185894939-5.70227144113445i</v>
      </c>
      <c r="K2809" t="str">
        <f t="shared" si="826"/>
        <v>0.00186347667389864-0.00213445871411149i</v>
      </c>
      <c r="L2809" t="str">
        <f t="shared" si="827"/>
        <v>0.00025-0.0131191502358561i</v>
      </c>
      <c r="M2809" t="str">
        <f t="shared" si="828"/>
        <v>0.0025-0.00347271623890308i</v>
      </c>
      <c r="N2809">
        <f t="shared" si="829"/>
        <v>124.61908746515398</v>
      </c>
      <c r="O2809">
        <f t="shared" si="830"/>
        <v>5.9819452168619156</v>
      </c>
      <c r="P2809" s="3">
        <f t="shared" si="831"/>
        <v>5.9819452168619156</v>
      </c>
      <c r="Q2809" s="3">
        <f t="shared" si="832"/>
        <v>-55.380912534846019</v>
      </c>
      <c r="R2809">
        <f t="shared" si="833"/>
        <v>124.61908746515398</v>
      </c>
      <c r="S2809">
        <f t="shared" si="834"/>
        <v>35.849579982691573</v>
      </c>
      <c r="T2809">
        <f t="shared" si="817"/>
        <v>5.9819452168619156</v>
      </c>
    </row>
    <row r="2810" spans="1:20" x14ac:dyDescent="0.25">
      <c r="A2810">
        <f t="shared" si="818"/>
        <v>226105.50252182718</v>
      </c>
      <c r="B2810">
        <f t="shared" si="835"/>
        <v>35985.808386625802</v>
      </c>
      <c r="C2810" t="str">
        <f t="shared" si="819"/>
        <v>1.12990585460233-1.63603205051297i</v>
      </c>
      <c r="D2810" t="str">
        <f t="shared" si="820"/>
        <v>3.4696370573989-0.613881669270337i</v>
      </c>
      <c r="E2810" t="str">
        <f t="shared" si="821"/>
        <v>199.254756321344+12.2283423882195i</v>
      </c>
      <c r="F2810" t="str">
        <f t="shared" si="822"/>
        <v>2.90853953404772-4.21357807031243i</v>
      </c>
      <c r="G2810" t="str">
        <f t="shared" si="823"/>
        <v>0.999529065880176-0.0216959060856969i</v>
      </c>
      <c r="H2810" t="str">
        <f t="shared" si="824"/>
        <v>24.0482947235839-253.107287916344i</v>
      </c>
      <c r="I2810" t="str">
        <f t="shared" si="825"/>
        <v>-6.74708694661481-5.67030675298891i</v>
      </c>
      <c r="K2810" t="str">
        <f t="shared" si="826"/>
        <v>0.00186012470327272-0.0021283941764099i</v>
      </c>
      <c r="L2810" t="str">
        <f t="shared" si="827"/>
        <v>0.00025-0.0130694861883404i</v>
      </c>
      <c r="M2810" t="str">
        <f t="shared" si="828"/>
        <v>0.0025-0.00345956987338422i</v>
      </c>
      <c r="N2810">
        <f t="shared" si="829"/>
        <v>124.63043139610645</v>
      </c>
      <c r="O2810">
        <f t="shared" si="830"/>
        <v>5.9695846632153815</v>
      </c>
      <c r="P2810" s="3">
        <f t="shared" si="831"/>
        <v>5.9695846632153815</v>
      </c>
      <c r="Q2810" s="3">
        <f t="shared" si="832"/>
        <v>-55.369568603893555</v>
      </c>
      <c r="R2810">
        <f t="shared" si="833"/>
        <v>124.63043139610645</v>
      </c>
      <c r="S2810">
        <f t="shared" si="834"/>
        <v>35.985808386625806</v>
      </c>
      <c r="T2810">
        <f t="shared" si="817"/>
        <v>5.9695846632153815</v>
      </c>
    </row>
    <row r="2811" spans="1:20" x14ac:dyDescent="0.25">
      <c r="A2811">
        <f t="shared" si="818"/>
        <v>226964.70343141013</v>
      </c>
      <c r="B2811">
        <f t="shared" si="835"/>
        <v>36122.554458494982</v>
      </c>
      <c r="C2811" t="str">
        <f t="shared" si="819"/>
        <v>1.12861868598876-1.63350082317201i</v>
      </c>
      <c r="D2811" t="str">
        <f t="shared" si="820"/>
        <v>3.46957258539122-0.612856318160119i</v>
      </c>
      <c r="E2811" t="str">
        <f t="shared" si="821"/>
        <v>199.469710166205+12.1187542276832i</v>
      </c>
      <c r="F2811" t="str">
        <f t="shared" si="822"/>
        <v>2.90852910435437-4.19810576374468i</v>
      </c>
      <c r="G2811" t="str">
        <f t="shared" si="823"/>
        <v>0.999525481682151-0.0217782724341242i</v>
      </c>
      <c r="H2811" t="str">
        <f t="shared" si="824"/>
        <v>23.7922547792473-251.996172223593i</v>
      </c>
      <c r="I2811" t="str">
        <f t="shared" si="825"/>
        <v>-6.69403476900638-5.63861189274323i</v>
      </c>
      <c r="K2811" t="str">
        <f t="shared" si="826"/>
        <v>0.00185679293648995-0.00212234967451122i</v>
      </c>
      <c r="L2811" t="str">
        <f t="shared" si="827"/>
        <v>0.00025-0.0130200101497713i</v>
      </c>
      <c r="M2811" t="str">
        <f t="shared" si="828"/>
        <v>0.0025-0.00344647327493945i</v>
      </c>
      <c r="N2811">
        <f t="shared" si="829"/>
        <v>124.64137765046475</v>
      </c>
      <c r="O2811">
        <f t="shared" si="830"/>
        <v>5.957281963114057</v>
      </c>
      <c r="P2811" s="3">
        <f t="shared" si="831"/>
        <v>5.957281963114057</v>
      </c>
      <c r="Q2811" s="3">
        <f t="shared" si="832"/>
        <v>-55.358622349535253</v>
      </c>
      <c r="R2811">
        <f t="shared" si="833"/>
        <v>124.64137765046475</v>
      </c>
      <c r="S2811">
        <f t="shared" si="834"/>
        <v>36.122554458494982</v>
      </c>
      <c r="T2811">
        <f t="shared" si="817"/>
        <v>5.957281963114057</v>
      </c>
    </row>
    <row r="2812" spans="1:20" x14ac:dyDescent="0.25">
      <c r="A2812">
        <f t="shared" si="818"/>
        <v>227827.16930444946</v>
      </c>
      <c r="B2812">
        <f t="shared" si="835"/>
        <v>36259.820165437261</v>
      </c>
      <c r="C2812" t="str">
        <f t="shared" si="819"/>
        <v>1.12732890937401-1.63099216182843i</v>
      </c>
      <c r="D2812" t="str">
        <f t="shared" si="820"/>
        <v>3.46950762488871-0.611839734567478i</v>
      </c>
      <c r="E2812" t="str">
        <f t="shared" si="821"/>
        <v>199.685244324637+12.0073939425324i</v>
      </c>
      <c r="F2812" t="str">
        <f t="shared" si="822"/>
        <v>2.9085185953204-4.18269384487864i</v>
      </c>
      <c r="G2812" t="str">
        <f t="shared" si="823"/>
        <v>0.999521870218465-0.0218609508815771i</v>
      </c>
      <c r="H2812" t="str">
        <f t="shared" si="824"/>
        <v>23.539336554978-250.890885822888i</v>
      </c>
      <c r="I2812" t="str">
        <f t="shared" si="825"/>
        <v>-6.64142153988563-5.60718351552098i</v>
      </c>
      <c r="K2812" t="str">
        <f t="shared" si="826"/>
        <v>0.00185348123206545-0.00211632522092065i</v>
      </c>
      <c r="L2812" t="str">
        <f t="shared" si="827"/>
        <v>0.00025-0.0129707214084193i</v>
      </c>
      <c r="M2812" t="str">
        <f t="shared" si="828"/>
        <v>0.0025-0.00343342625516981i</v>
      </c>
      <c r="N2812">
        <f t="shared" si="829"/>
        <v>124.65192219047123</v>
      </c>
      <c r="O2812">
        <f t="shared" si="830"/>
        <v>5.9450369585306904</v>
      </c>
      <c r="P2812" s="3">
        <f t="shared" si="831"/>
        <v>5.9450369585306904</v>
      </c>
      <c r="Q2812" s="3">
        <f t="shared" si="832"/>
        <v>-55.348077809528782</v>
      </c>
      <c r="R2812">
        <f t="shared" si="833"/>
        <v>124.65192219047123</v>
      </c>
      <c r="S2812">
        <f t="shared" si="834"/>
        <v>36.259820165437262</v>
      </c>
      <c r="T2812">
        <f t="shared" si="817"/>
        <v>5.9450369585306904</v>
      </c>
    </row>
    <row r="2813" spans="1:20" x14ac:dyDescent="0.25">
      <c r="A2813">
        <f t="shared" si="818"/>
        <v>228692.91254780637</v>
      </c>
      <c r="B2813">
        <f t="shared" si="835"/>
        <v>36397.60748206592</v>
      </c>
      <c r="C2813" t="str">
        <f t="shared" si="819"/>
        <v>1.12603641459199-1.62850603263433i</v>
      </c>
      <c r="D2813" t="str">
        <f t="shared" si="820"/>
        <v>3.46944217220865-0.610831903314829i</v>
      </c>
      <c r="E2813" t="str">
        <f t="shared" si="821"/>
        <v>199.901350807961+11.8942472346202i</v>
      </c>
      <c r="F2813" t="str">
        <f t="shared" si="822"/>
        <v>2.90850800634284-4.16734209196914i</v>
      </c>
      <c r="G2813" t="str">
        <f t="shared" si="823"/>
        <v>0.999518231281902-0.0219439426038231i</v>
      </c>
      <c r="H2813" t="str">
        <f t="shared" si="824"/>
        <v>23.2894964221307-249.79139118193i</v>
      </c>
      <c r="I2813" t="str">
        <f t="shared" si="825"/>
        <v>-6.58924350425002-5.576018328363i</v>
      </c>
      <c r="K2813" t="str">
        <f t="shared" si="826"/>
        <v>0.00185018944902296-0.00211032082739275i</v>
      </c>
      <c r="L2813" t="str">
        <f t="shared" si="827"/>
        <v>0.00025-0.0129216192552493i</v>
      </c>
      <c r="M2813" t="str">
        <f t="shared" si="828"/>
        <v>0.0025-0.00342042862638952i</v>
      </c>
      <c r="N2813">
        <f t="shared" si="829"/>
        <v>124.66206097477054</v>
      </c>
      <c r="O2813">
        <f t="shared" si="830"/>
        <v>5.9328494863467931</v>
      </c>
      <c r="P2813" s="3">
        <f t="shared" si="831"/>
        <v>5.9328494863467931</v>
      </c>
      <c r="Q2813" s="3">
        <f t="shared" si="832"/>
        <v>-55.33793902522946</v>
      </c>
      <c r="R2813">
        <f t="shared" si="833"/>
        <v>124.66206097477054</v>
      </c>
      <c r="S2813">
        <f t="shared" si="834"/>
        <v>36.397607482065922</v>
      </c>
      <c r="T2813">
        <f t="shared" si="817"/>
        <v>5.9328494863467931</v>
      </c>
    </row>
    <row r="2814" spans="1:20" x14ac:dyDescent="0.25">
      <c r="A2814">
        <f t="shared" si="818"/>
        <v>229561.94561548802</v>
      </c>
      <c r="B2814">
        <f t="shared" si="835"/>
        <v>36535.918390497769</v>
      </c>
      <c r="C2814" t="str">
        <f t="shared" si="819"/>
        <v>1.12474109093864-1.62604240117513i</v>
      </c>
      <c r="D2814" t="str">
        <f t="shared" si="820"/>
        <v>3.46937622364086-0.609832809344211i</v>
      </c>
      <c r="E2814" t="str">
        <f t="shared" si="821"/>
        <v>200.118021456188+11.7792997781331i</v>
      </c>
      <c r="F2814" t="str">
        <f t="shared" si="822"/>
        <v>2.90849733681412-4.15205028413604i</v>
      </c>
      <c r="G2814" t="str">
        <f t="shared" si="823"/>
        <v>0.999514564663675-0.0220272487809802i</v>
      </c>
      <c r="H2814" t="str">
        <f t="shared" si="824"/>
        <v>23.0426914302446-248.69765100221i</v>
      </c>
      <c r="I2814" t="str">
        <f t="shared" si="825"/>
        <v>-6.53749693817604-5.54511308932321i</v>
      </c>
      <c r="K2814" t="str">
        <f t="shared" si="826"/>
        <v>0.00184691744689562-0.00210433650493913i</v>
      </c>
      <c r="L2814" t="str">
        <f t="shared" si="827"/>
        <v>0.00025-0.0128727029839105i</v>
      </c>
      <c r="M2814" t="str">
        <f t="shared" si="828"/>
        <v>0.0025-0.00340748020162336i</v>
      </c>
      <c r="N2814">
        <f t="shared" si="829"/>
        <v>124.67178995870437</v>
      </c>
      <c r="O2814">
        <f t="shared" si="830"/>
        <v>5.9207193783359298</v>
      </c>
      <c r="P2814" s="3">
        <f t="shared" si="831"/>
        <v>5.9207193783359298</v>
      </c>
      <c r="Q2814" s="3">
        <f t="shared" si="832"/>
        <v>-55.328210041295634</v>
      </c>
      <c r="R2814">
        <f t="shared" si="833"/>
        <v>124.67178995870437</v>
      </c>
      <c r="S2814">
        <f t="shared" si="834"/>
        <v>36.53591839049777</v>
      </c>
      <c r="T2814">
        <f t="shared" si="817"/>
        <v>5.9207193783359298</v>
      </c>
    </row>
    <row r="2815" spans="1:20" x14ac:dyDescent="0.25">
      <c r="A2815">
        <f t="shared" si="818"/>
        <v>230434.28100882689</v>
      </c>
      <c r="B2815">
        <f t="shared" si="835"/>
        <v>36674.754880381661</v>
      </c>
      <c r="C2815" t="str">
        <f t="shared" si="819"/>
        <v>1.12344282717149-1.6236012324591i</v>
      </c>
      <c r="D2815" t="str">
        <f t="shared" si="820"/>
        <v>3.46930977544747-0.608842437716999i</v>
      </c>
      <c r="E2815" t="str">
        <f t="shared" si="821"/>
        <v>200.335247936394+11.662537221148i</v>
      </c>
      <c r="F2815" t="str">
        <f t="shared" si="822"/>
        <v>2.90848658612209-4.13681820136112i</v>
      </c>
      <c r="G2815" t="str">
        <f t="shared" si="823"/>
        <v>0.999510870153412-0.0221108705975336i</v>
      </c>
      <c r="H2815" t="str">
        <f t="shared" si="824"/>
        <v>22.7988792957359-247.609628219474i</v>
      </c>
      <c r="I2815" t="str">
        <f t="shared" si="825"/>
        <v>-6.48617814865805-5.51446460658051i</v>
      </c>
      <c r="K2815" t="str">
        <f t="shared" si="826"/>
        <v>0.00184366508572663-0.00209837226383609i</v>
      </c>
      <c r="L2815" t="str">
        <f t="shared" si="827"/>
        <v>0.00025-0.0128239718907257i</v>
      </c>
      <c r="M2815" t="str">
        <f t="shared" si="828"/>
        <v>0.0025-0.00339458079460387i</v>
      </c>
      <c r="N2815">
        <f t="shared" si="829"/>
        <v>124.68110509461489</v>
      </c>
      <c r="O2815">
        <f t="shared" si="830"/>
        <v>5.9086464611470992</v>
      </c>
      <c r="P2815" s="3">
        <f t="shared" si="831"/>
        <v>5.9086464611470992</v>
      </c>
      <c r="Q2815" s="3">
        <f t="shared" si="832"/>
        <v>-55.318894905385108</v>
      </c>
      <c r="R2815">
        <f t="shared" si="833"/>
        <v>124.68110509461489</v>
      </c>
      <c r="S2815">
        <f t="shared" si="834"/>
        <v>36.674754880381663</v>
      </c>
      <c r="T2815">
        <f t="shared" si="817"/>
        <v>5.9086464611470992</v>
      </c>
    </row>
    <row r="2816" spans="1:20" x14ac:dyDescent="0.25">
      <c r="A2816">
        <f t="shared" si="818"/>
        <v>231309.93127666044</v>
      </c>
      <c r="B2816">
        <f t="shared" si="835"/>
        <v>36814.118948927113</v>
      </c>
      <c r="C2816" t="str">
        <f t="shared" si="819"/>
        <v>1.1221415115093-1.62118249090716i</v>
      </c>
      <c r="D2816" t="str">
        <f t="shared" si="820"/>
        <v>3.46924282386275-0.607860773613617i</v>
      </c>
      <c r="E2816" t="str">
        <f t="shared" si="821"/>
        <v>200.553021741115+11.543945187201i</v>
      </c>
      <c r="F2816" t="str">
        <f t="shared" si="822"/>
        <v>2.90847575364996-4.12164562448484i</v>
      </c>
      <c r="G2816" t="str">
        <f t="shared" si="823"/>
        <v>0.999507147539147-0.0221948092423499i</v>
      </c>
      <c r="H2816" t="str">
        <f t="shared" si="824"/>
        <v>22.5580183907901-246.527286004123i</v>
      </c>
      <c r="I2816" t="str">
        <f t="shared" si="825"/>
        <v>-6.43528347344411-5.48406973756754i</v>
      </c>
      <c r="K2816" t="str">
        <f t="shared" si="826"/>
        <v>0.00184043222607-0.00209242811363225i</v>
      </c>
      <c r="L2816" t="str">
        <f t="shared" si="827"/>
        <v>0.00025-0.0127754252746819i</v>
      </c>
      <c r="M2816" t="str">
        <f t="shared" si="828"/>
        <v>0.0025-0.00338173021976874i</v>
      </c>
      <c r="N2816">
        <f t="shared" si="829"/>
        <v>124.6900023321429</v>
      </c>
      <c r="O2816">
        <f t="shared" si="830"/>
        <v>5.8966305562898889</v>
      </c>
      <c r="P2816" s="3">
        <f t="shared" si="831"/>
        <v>5.8966305562898889</v>
      </c>
      <c r="Q2816" s="3">
        <f t="shared" si="832"/>
        <v>-55.309997667857104</v>
      </c>
      <c r="R2816">
        <f t="shared" si="833"/>
        <v>124.6900023321429</v>
      </c>
      <c r="S2816">
        <f t="shared" si="834"/>
        <v>36.81411894892711</v>
      </c>
      <c r="T2816">
        <f t="shared" si="817"/>
        <v>5.8966305562898889</v>
      </c>
    </row>
    <row r="2817" spans="1:20" x14ac:dyDescent="0.25">
      <c r="A2817">
        <f t="shared" si="818"/>
        <v>232188.90901551172</v>
      </c>
      <c r="B2817">
        <f t="shared" si="835"/>
        <v>36954.012600933034</v>
      </c>
      <c r="C2817" t="str">
        <f t="shared" si="819"/>
        <v>1.12083703163173-1.61878614034209i</v>
      </c>
      <c r="D2817" t="str">
        <f t="shared" si="820"/>
        <v>3.46917536509281-0.606887802333242i</v>
      </c>
      <c r="E2817" t="str">
        <f t="shared" si="821"/>
        <v>200.771334186721+11.4235092769065i</v>
      </c>
      <c r="F2817" t="str">
        <f t="shared" si="822"/>
        <v>2.90846483877621-4.10653233520317i</v>
      </c>
      <c r="G2817" t="str">
        <f t="shared" si="823"/>
        <v>0.999503396607306-0.0222790659086927i</v>
      </c>
      <c r="H2817" t="str">
        <f t="shared" si="824"/>
        <v>22.3200677324407-245.45058776152i</v>
      </c>
      <c r="I2817" t="str">
        <f t="shared" si="825"/>
        <v>-6.38480928086853-5.45392538811515i</v>
      </c>
      <c r="K2817" t="str">
        <f t="shared" si="826"/>
        <v>0.00183721872899105-0.00208650406315611i</v>
      </c>
      <c r="L2817" t="str">
        <f t="shared" si="827"/>
        <v>0.00025-0.0127270624374197i</v>
      </c>
      <c r="M2817" t="str">
        <f t="shared" si="828"/>
        <v>0.0025-0.00336892829225816i</v>
      </c>
      <c r="N2817">
        <f t="shared" si="829"/>
        <v>124.6984776185334</v>
      </c>
      <c r="O2817">
        <f t="shared" si="830"/>
        <v>5.8846714801182332</v>
      </c>
      <c r="P2817" s="3">
        <f t="shared" si="831"/>
        <v>5.8846714801182332</v>
      </c>
      <c r="Q2817" s="3">
        <f t="shared" si="832"/>
        <v>-55.301522381466597</v>
      </c>
      <c r="R2817">
        <f t="shared" si="833"/>
        <v>124.6984776185334</v>
      </c>
      <c r="S2817">
        <f t="shared" si="834"/>
        <v>36.954012600933034</v>
      </c>
      <c r="T2817">
        <f t="shared" si="817"/>
        <v>5.8846714801182332</v>
      </c>
    </row>
    <row r="2818" spans="1:20" x14ac:dyDescent="0.25">
      <c r="A2818">
        <f t="shared" si="818"/>
        <v>233071.22686977067</v>
      </c>
      <c r="B2818">
        <f t="shared" si="835"/>
        <v>37094.437848816582</v>
      </c>
      <c r="C2818" t="str">
        <f t="shared" si="819"/>
        <v>1.11952927467932-1.61641214397792i</v>
      </c>
      <c r="D2818" t="str">
        <f t="shared" si="820"/>
        <v>3.46910739531556-0.605923509293542i</v>
      </c>
      <c r="E2818" t="str">
        <f t="shared" si="821"/>
        <v>200.990176411819+11.3012150696048i</v>
      </c>
      <c r="F2818" t="str">
        <f t="shared" si="822"/>
        <v>2.90845384087469-4.09147811606455i</v>
      </c>
      <c r="G2818" t="str">
        <f t="shared" si="823"/>
        <v>0.999499617142695-0.0223636417942382i</v>
      </c>
      <c r="H2818" t="str">
        <f t="shared" si="824"/>
        <v>22.0849869718367-244.379497132208i</v>
      </c>
      <c r="I2818" t="str">
        <f t="shared" si="825"/>
        <v>-6.33475196968146-5.4240285116128i</v>
      </c>
      <c r="K2818" t="str">
        <f t="shared" si="826"/>
        <v>0.00183402445606695-0.00208060012052344i</v>
      </c>
      <c r="L2818" t="str">
        <f t="shared" si="827"/>
        <v>0.00025-0.0126788826832235i</v>
      </c>
      <c r="M2818" t="str">
        <f t="shared" si="828"/>
        <v>0.0025-0.00335617482791209i</v>
      </c>
      <c r="N2818">
        <f t="shared" si="829"/>
        <v>124.70652689894263</v>
      </c>
      <c r="O2818">
        <f t="shared" si="830"/>
        <v>5.8727690438161817</v>
      </c>
      <c r="P2818" s="3">
        <f t="shared" si="831"/>
        <v>5.8727690438161817</v>
      </c>
      <c r="Q2818" s="3">
        <f t="shared" si="832"/>
        <v>-55.293473101057373</v>
      </c>
      <c r="R2818">
        <f t="shared" si="833"/>
        <v>124.70652689894263</v>
      </c>
      <c r="S2818">
        <f t="shared" si="834"/>
        <v>37.094437848816582</v>
      </c>
      <c r="T2818">
        <f t="shared" si="817"/>
        <v>5.8727690438161817</v>
      </c>
    </row>
    <row r="2819" spans="1:20" x14ac:dyDescent="0.25">
      <c r="A2819">
        <f t="shared" si="818"/>
        <v>233956.89753187579</v>
      </c>
      <c r="B2819">
        <f t="shared" si="835"/>
        <v>37235.396712642083</v>
      </c>
      <c r="C2819" t="str">
        <f t="shared" si="819"/>
        <v>1.1182181272534-1.61406046440906i</v>
      </c>
      <c r="D2819" t="str">
        <f t="shared" si="820"/>
        <v>3.46903891068036-0.604967880030369i</v>
      </c>
      <c r="E2819" t="str">
        <f t="shared" si="821"/>
        <v>201.209539375645+11.1770481250435i</v>
      </c>
      <c r="F2819" t="str">
        <f t="shared" si="822"/>
        <v>2.90844275931443-4.07648275046664i</v>
      </c>
      <c r="G2819" t="str">
        <f t="shared" si="823"/>
        <v>0.999495808928487-0.0224485381010901i</v>
      </c>
      <c r="H2819" t="str">
        <f t="shared" si="824"/>
        <v>21.8527363836984-243.313977992075i</v>
      </c>
      <c r="I2819" t="str">
        <f t="shared" si="825"/>
        <v>-6.28510796887592-5.39437610818458i</v>
      </c>
      <c r="K2819" t="str">
        <f t="shared" si="826"/>
        <v>0.00183084926938724-0.00207471629314486i</v>
      </c>
      <c r="L2819" t="str">
        <f t="shared" si="827"/>
        <v>0.00025-0.0126308853190112i</v>
      </c>
      <c r="M2819" t="str">
        <f t="shared" si="828"/>
        <v>0.0025-0.00334346964326768i</v>
      </c>
      <c r="N2819">
        <f t="shared" si="829"/>
        <v>124.71414611674449</v>
      </c>
      <c r="O2819">
        <f t="shared" si="830"/>
        <v>5.8609230533831695</v>
      </c>
      <c r="P2819" s="3">
        <f t="shared" si="831"/>
        <v>5.8609230533831695</v>
      </c>
      <c r="Q2819" s="3">
        <f t="shared" si="832"/>
        <v>-55.285853883255513</v>
      </c>
      <c r="R2819">
        <f t="shared" si="833"/>
        <v>124.71414611674449</v>
      </c>
      <c r="S2819">
        <f t="shared" si="834"/>
        <v>37.235396712642086</v>
      </c>
      <c r="T2819">
        <f t="shared" si="817"/>
        <v>5.8609230533831695</v>
      </c>
    </row>
    <row r="2820" spans="1:20" x14ac:dyDescent="0.25">
      <c r="A2820">
        <f t="shared" si="818"/>
        <v>234845.93374249694</v>
      </c>
      <c r="B2820">
        <f t="shared" si="835"/>
        <v>37376.891220150123</v>
      </c>
      <c r="C2820" t="str">
        <f t="shared" si="819"/>
        <v>1.11690347541623-1.61173106359935i</v>
      </c>
      <c r="D2820" t="str">
        <f t="shared" si="820"/>
        <v>3.46896990730787-0.604020900197488i</v>
      </c>
      <c r="E2820" t="str">
        <f t="shared" si="821"/>
        <v>201.429413856472+11.050993985093i</v>
      </c>
      <c r="F2820" t="str">
        <f t="shared" si="822"/>
        <v>2.9084315934597-4.06154602265325i</v>
      </c>
      <c r="G2820" t="str">
        <f t="shared" si="823"/>
        <v>0.999491971746213-0.0225337560357954i</v>
      </c>
      <c r="H2820" t="str">
        <f t="shared" si="824"/>
        <v>21.6232768559477-242.253994452414i</v>
      </c>
      <c r="I2820" t="str">
        <f t="shared" si="825"/>
        <v>-6.23587373751178-5.36496522387993i</v>
      </c>
      <c r="K2820" t="str">
        <f t="shared" si="826"/>
        <v>0.00182769303155413-0.00206885258773309i</v>
      </c>
      <c r="L2820" t="str">
        <f t="shared" si="827"/>
        <v>0.00025-0.0125830696543248i</v>
      </c>
      <c r="M2820" t="str">
        <f t="shared" si="828"/>
        <v>0.0025-0.00333081255555656i</v>
      </c>
      <c r="N2820">
        <f t="shared" si="829"/>
        <v>124.72133121384059</v>
      </c>
      <c r="O2820">
        <f t="shared" si="830"/>
        <v>5.849133309620191</v>
      </c>
      <c r="P2820" s="3">
        <f t="shared" si="831"/>
        <v>5.849133309620191</v>
      </c>
      <c r="Q2820" s="3">
        <f t="shared" si="832"/>
        <v>-55.278668786159415</v>
      </c>
      <c r="R2820">
        <f t="shared" si="833"/>
        <v>124.72133121384059</v>
      </c>
      <c r="S2820">
        <f t="shared" si="834"/>
        <v>37.376891220150121</v>
      </c>
      <c r="T2820">
        <f t="shared" si="817"/>
        <v>5.849133309620191</v>
      </c>
    </row>
    <row r="2821" spans="1:20" x14ac:dyDescent="0.25">
      <c r="A2821">
        <f t="shared" si="818"/>
        <v>235738.34829071842</v>
      </c>
      <c r="B2821">
        <f t="shared" si="835"/>
        <v>37518.923406786693</v>
      </c>
      <c r="C2821" t="str">
        <f t="shared" si="819"/>
        <v>1.11558520469117-1.60942390287092i</v>
      </c>
      <c r="D2821" t="str">
        <f t="shared" si="820"/>
        <v>3.46890038128985-0.603082555566294i</v>
      </c>
      <c r="E2821" t="str">
        <f t="shared" si="821"/>
        <v>201.649790450019+10.923038175495i</v>
      </c>
      <c r="F2821" t="str">
        <f t="shared" si="822"/>
        <v>2.90842034266996-4.04666771771123i</v>
      </c>
      <c r="G2821" t="str">
        <f t="shared" si="823"/>
        <v>0.999488105375744-0.0226192968093598i</v>
      </c>
      <c r="H2821" t="str">
        <f t="shared" si="824"/>
        <v>21.3965698795245-241.199510859934i</v>
      </c>
      <c r="I2821" t="str">
        <f t="shared" si="825"/>
        <v>-6.18704576453773-5.33579294987991i</v>
      </c>
      <c r="K2821" t="str">
        <f t="shared" si="826"/>
        <v>0.00182455560568291-0.00206300901031034i</v>
      </c>
      <c r="L2821" t="str">
        <f t="shared" si="827"/>
        <v>0.00025-0.0125354350013198i</v>
      </c>
      <c r="M2821" t="str">
        <f t="shared" si="828"/>
        <v>0.0025-0.0033182033827023i</v>
      </c>
      <c r="N2821">
        <f t="shared" si="829"/>
        <v>124.72807813097077</v>
      </c>
      <c r="O2821">
        <f t="shared" si="830"/>
        <v>5.8373996081159554</v>
      </c>
      <c r="P2821" s="3">
        <f t="shared" si="831"/>
        <v>5.8373996081159554</v>
      </c>
      <c r="Q2821" s="3">
        <f t="shared" si="832"/>
        <v>-55.271921869029221</v>
      </c>
      <c r="R2821">
        <f t="shared" si="833"/>
        <v>124.72807813097077</v>
      </c>
      <c r="S2821">
        <f t="shared" si="834"/>
        <v>37.518923406786691</v>
      </c>
      <c r="T2821">
        <f t="shared" si="817"/>
        <v>5.8373996081159554</v>
      </c>
    </row>
    <row r="2822" spans="1:20" x14ac:dyDescent="0.25">
      <c r="A2822">
        <f t="shared" si="818"/>
        <v>236634.15401422317</v>
      </c>
      <c r="B2822">
        <f t="shared" si="835"/>
        <v>37661.495315732485</v>
      </c>
      <c r="C2822" t="str">
        <f t="shared" si="819"/>
        <v>1.11426320006317-1.60713894289297i</v>
      </c>
      <c r="D2822" t="str">
        <f t="shared" si="820"/>
        <v>3.4688303286889-0.602152832025522i</v>
      </c>
      <c r="E2822" t="str">
        <f t="shared" si="821"/>
        <v>201.870659567869+10.7931662076553i</v>
      </c>
      <c r="F2822" t="str">
        <f t="shared" si="822"/>
        <v>2.9084090062998-4.03184762156734i</v>
      </c>
      <c r="G2822" t="str">
        <f t="shared" si="823"/>
        <v>0.999484209595284-0.0227051616372628i</v>
      </c>
      <c r="H2822" t="str">
        <f t="shared" si="824"/>
        <v>21.1725775383737-240.150491796698i</v>
      </c>
      <c r="I2822" t="str">
        <f t="shared" si="825"/>
        <v>-6.13862056861089-5.30685642171763i</v>
      </c>
      <c r="K2822" t="str">
        <f t="shared" si="826"/>
        <v>0.00182143685540218-0.00205718556621553i</v>
      </c>
      <c r="L2822" t="str">
        <f t="shared" si="827"/>
        <v>0.00025-0.0124879806747557i</v>
      </c>
      <c r="M2822" t="str">
        <f t="shared" si="828"/>
        <v>0.0025-0.00330564194331769i</v>
      </c>
      <c r="N2822">
        <f t="shared" si="829"/>
        <v>124.73438280802914</v>
      </c>
      <c r="O2822">
        <f t="shared" si="830"/>
        <v>5.8257217392341367</v>
      </c>
      <c r="P2822" s="3">
        <f t="shared" si="831"/>
        <v>5.8257217392341367</v>
      </c>
      <c r="Q2822" s="3">
        <f t="shared" si="832"/>
        <v>-55.265617191970861</v>
      </c>
      <c r="R2822">
        <f t="shared" si="833"/>
        <v>124.73438280802914</v>
      </c>
      <c r="S2822">
        <f t="shared" si="834"/>
        <v>37.661495315732488</v>
      </c>
      <c r="T2822">
        <f t="shared" si="817"/>
        <v>5.8257217392341367</v>
      </c>
    </row>
    <row r="2823" spans="1:20" x14ac:dyDescent="0.25">
      <c r="A2823">
        <f t="shared" si="818"/>
        <v>237533.36379947723</v>
      </c>
      <c r="B2823">
        <f t="shared" si="835"/>
        <v>37804.608997932271</v>
      </c>
      <c r="C2823" t="str">
        <f t="shared" si="819"/>
        <v>1.11293734597916-1.60487614367041i</v>
      </c>
      <c r="D2823" t="str">
        <f t="shared" si="820"/>
        <v>3.46875974553831-0.601231715580985i</v>
      </c>
      <c r="E2823" t="str">
        <f t="shared" si="821"/>
        <v>202.092011435891+10.6613635804591i</v>
      </c>
      <c r="F2823" t="str">
        <f t="shared" si="822"/>
        <v>2.9083975836989-4.01708552098525i</v>
      </c>
      <c r="G2823" t="str">
        <f t="shared" si="823"/>
        <v>0.999480284181355-0.022791351739474i</v>
      </c>
      <c r="H2823" t="str">
        <f t="shared" si="824"/>
        <v>20.9512624996057-239.106902079983i</v>
      </c>
      <c r="I2823" t="str">
        <f t="shared" si="825"/>
        <v>-6.09059469791416-5.2781528185131i</v>
      </c>
      <c r="K2823" t="str">
        <f t="shared" si="826"/>
        <v>0.00181833664485411-0.00205138226011156i</v>
      </c>
      <c r="L2823" t="str">
        <f t="shared" si="827"/>
        <v>0.00025-0.0124407059919862i</v>
      </c>
      <c r="M2823" t="str">
        <f t="shared" si="828"/>
        <v>0.0025-0.00329312805670222i</v>
      </c>
      <c r="N2823">
        <f t="shared" si="829"/>
        <v>124.7402411843764</v>
      </c>
      <c r="O2823">
        <f t="shared" si="830"/>
        <v>5.8140994881004806</v>
      </c>
      <c r="P2823" s="3">
        <f t="shared" si="831"/>
        <v>5.8140994881004806</v>
      </c>
      <c r="Q2823" s="3">
        <f t="shared" si="832"/>
        <v>-55.259758815623606</v>
      </c>
      <c r="R2823">
        <f t="shared" si="833"/>
        <v>124.7402411843764</v>
      </c>
      <c r="S2823">
        <f t="shared" si="834"/>
        <v>37.80460899793227</v>
      </c>
      <c r="T2823">
        <f t="shared" si="817"/>
        <v>5.8140994881004806</v>
      </c>
    </row>
    <row r="2824" spans="1:20" x14ac:dyDescent="0.25">
      <c r="A2824">
        <f t="shared" si="818"/>
        <v>238435.99058191525</v>
      </c>
      <c r="B2824">
        <f t="shared" si="835"/>
        <v>37948.266512124414</v>
      </c>
      <c r="C2824" t="str">
        <f t="shared" si="819"/>
        <v>1.11160752634878-1.60263546453231i</v>
      </c>
      <c r="D2824" t="str">
        <f t="shared" si="820"/>
        <v>3.46868862784182-0.600319192355275i</v>
      </c>
      <c r="E2824" t="str">
        <f t="shared" si="821"/>
        <v>202.31383609268+10.5276157821322i</v>
      </c>
      <c r="F2824" t="str">
        <f t="shared" si="822"/>
        <v>2.90838607421205-4.00238120356236i</v>
      </c>
      <c r="G2824" t="str">
        <f t="shared" si="823"/>
        <v>0.999476328908784-0.0228778683404681i</v>
      </c>
      <c r="H2824" t="str">
        <f t="shared" si="824"/>
        <v>20.7325880038275-238.068706762092i</v>
      </c>
      <c r="I2824" t="str">
        <f t="shared" si="825"/>
        <v>-6.04296472997175-5.24967936222237i</v>
      </c>
      <c r="K2824" t="str">
        <f t="shared" si="826"/>
        <v>0.00181525483869456-0.00204559909599237i</v>
      </c>
      <c r="L2824" t="str">
        <f t="shared" si="827"/>
        <v>0.00025-0.012393610272949i</v>
      </c>
      <c r="M2824" t="str">
        <f t="shared" si="828"/>
        <v>0.0025-0.00328066154283943i</v>
      </c>
      <c r="N2824">
        <f t="shared" si="829"/>
        <v>124.74564919915989</v>
      </c>
      <c r="O2824">
        <f t="shared" si="830"/>
        <v>5.8025326345906389</v>
      </c>
      <c r="P2824" s="3">
        <f t="shared" si="831"/>
        <v>5.8025326345906389</v>
      </c>
      <c r="Q2824" s="3">
        <f t="shared" si="832"/>
        <v>-55.254350800840108</v>
      </c>
      <c r="R2824">
        <f t="shared" si="833"/>
        <v>124.74564919915989</v>
      </c>
      <c r="S2824">
        <f t="shared" si="834"/>
        <v>37.948266512124412</v>
      </c>
      <c r="T2824">
        <f t="shared" si="817"/>
        <v>5.8025326345906389</v>
      </c>
    </row>
    <row r="2825" spans="1:20" x14ac:dyDescent="0.25">
      <c r="A2825">
        <f t="shared" si="818"/>
        <v>239342.04734612652</v>
      </c>
      <c r="B2825">
        <f t="shared" si="835"/>
        <v>38092.469924870486</v>
      </c>
      <c r="C2825" t="str">
        <f t="shared" si="819"/>
        <v>1.11027362454509-1.60041686412035i</v>
      </c>
      <c r="D2825" t="str">
        <f t="shared" si="820"/>
        <v>3.46861697157337-0.599415248587491i</v>
      </c>
      <c r="E2825" t="str">
        <f t="shared" si="821"/>
        <v>202.536123387996+10.3919082921336i</v>
      </c>
      <c r="F2825" t="str">
        <f t="shared" si="822"/>
        <v>2.90837447717903-3.9877344577268i</v>
      </c>
      <c r="G2825" t="str">
        <f t="shared" si="823"/>
        <v>0.999472343550691-0.0229647126692403i</v>
      </c>
      <c r="H2825" t="str">
        <f t="shared" si="824"/>
        <v>20.5165178556401-237.035871130103i</v>
      </c>
      <c r="I2825" t="str">
        <f t="shared" si="825"/>
        <v>-5.99572727146305-5.22143331690031i</v>
      </c>
      <c r="K2825" t="str">
        <f t="shared" si="826"/>
        <v>0.00181219130209315-0.00203983607719009i</v>
      </c>
      <c r="L2825" t="str">
        <f t="shared" si="827"/>
        <v>0.00025-0.0123466928401564i</v>
      </c>
      <c r="M2825" t="str">
        <f t="shared" si="828"/>
        <v>0.0025-0.00326824222239433i</v>
      </c>
      <c r="N2825">
        <f t="shared" si="829"/>
        <v>124.7506027916294</v>
      </c>
      <c r="O2825">
        <f t="shared" si="830"/>
        <v>5.7910209533185402</v>
      </c>
      <c r="P2825" s="3">
        <f t="shared" si="831"/>
        <v>5.7910209533185402</v>
      </c>
      <c r="Q2825" s="3">
        <f t="shared" si="832"/>
        <v>-55.249397208370603</v>
      </c>
      <c r="R2825">
        <f t="shared" si="833"/>
        <v>124.7506027916294</v>
      </c>
      <c r="S2825">
        <f t="shared" si="834"/>
        <v>38.092469924870485</v>
      </c>
      <c r="T2825">
        <f t="shared" si="817"/>
        <v>5.7910209533185402</v>
      </c>
    </row>
    <row r="2826" spans="1:20" x14ac:dyDescent="0.25">
      <c r="A2826">
        <f t="shared" si="818"/>
        <v>240251.54712604181</v>
      </c>
      <c r="B2826">
        <f t="shared" si="835"/>
        <v>38237.221310584995</v>
      </c>
      <c r="C2826" t="str">
        <f t="shared" si="819"/>
        <v>1.10893552340561-1.59822030037701i</v>
      </c>
      <c r="D2826" t="str">
        <f t="shared" si="820"/>
        <v>3.46854477267697-0.598519870632972i</v>
      </c>
      <c r="E2826" t="str">
        <f t="shared" si="821"/>
        <v>202.758862981216+10.2542265830854i</v>
      </c>
      <c r="F2826" t="str">
        <f t="shared" si="822"/>
        <v>2.90836279193466-3.97314507273441i</v>
      </c>
      <c r="G2826" t="str">
        <f t="shared" si="823"/>
        <v>0.999468327878474-0.023051885959323i</v>
      </c>
      <c r="H2826" t="str">
        <f t="shared" si="824"/>
        <v>20.3030164142993-236.008360705546i</v>
      </c>
      <c r="I2826" t="str">
        <f t="shared" si="825"/>
        <v>-5.9488789580345-5.19341198797699i</v>
      </c>
      <c r="K2826" t="str">
        <f t="shared" si="826"/>
        <v>0.0018091459007334-0.00203409320638206i</v>
      </c>
      <c r="L2826" t="str">
        <f t="shared" si="827"/>
        <v>0.00025-0.0122999530186854i</v>
      </c>
      <c r="M2826" t="str">
        <f t="shared" si="828"/>
        <v>0.0025-0.00325586991671083i</v>
      </c>
      <c r="N2826">
        <f t="shared" si="829"/>
        <v>124.75509790146111</v>
      </c>
      <c r="O2826">
        <f t="shared" si="830"/>
        <v>5.7795642136252026</v>
      </c>
      <c r="P2826" s="3">
        <f t="shared" si="831"/>
        <v>5.7795642136252026</v>
      </c>
      <c r="Q2826" s="3">
        <f t="shared" si="832"/>
        <v>-55.244902098538887</v>
      </c>
      <c r="R2826">
        <f t="shared" si="833"/>
        <v>124.75509790146111</v>
      </c>
      <c r="S2826">
        <f t="shared" si="834"/>
        <v>38.237221310584992</v>
      </c>
      <c r="T2826">
        <f t="shared" si="817"/>
        <v>5.7795642136252026</v>
      </c>
    </row>
    <row r="2827" spans="1:20" x14ac:dyDescent="0.25">
      <c r="A2827">
        <f t="shared" si="818"/>
        <v>241164.50300512079</v>
      </c>
      <c r="B2827">
        <f t="shared" si="835"/>
        <v>38382.522751565222</v>
      </c>
      <c r="C2827" t="str">
        <f t="shared" si="819"/>
        <v>1.1075931052333-1.59604573053372i</v>
      </c>
      <c r="D2827" t="str">
        <f t="shared" si="820"/>
        <v>3.46847202706639-0.597633044962997i</v>
      </c>
      <c r="E2827" t="str">
        <f t="shared" si="821"/>
        <v>202.982044339797+10.1145561227359i</v>
      </c>
      <c r="F2827" t="str">
        <f t="shared" si="822"/>
        <v>2.90835101780865-3.95861283866559i</v>
      </c>
      <c r="G2827" t="str">
        <f t="shared" si="823"/>
        <v>0.999464281661799-0.0231393894488004i</v>
      </c>
      <c r="H2827" t="str">
        <f t="shared" si="824"/>
        <v>20.0920485845381-234.98614124404i</v>
      </c>
      <c r="I2827" t="str">
        <f t="shared" si="825"/>
        <v>-5.90241645411004-5.16561272154723i</v>
      </c>
      <c r="K2827" t="str">
        <f t="shared" si="826"/>
        <v>0.00180611850081264-0.00202837048559782i</v>
      </c>
      <c r="L2827" t="str">
        <f t="shared" si="827"/>
        <v>0.00025-0.0122533901361679i</v>
      </c>
      <c r="M2827" t="str">
        <f t="shared" si="828"/>
        <v>0.0025-0.00324354444780916i</v>
      </c>
      <c r="N2827">
        <f t="shared" si="829"/>
        <v>124.75913046907702</v>
      </c>
      <c r="O2827">
        <f t="shared" si="830"/>
        <v>5.7681621795678346</v>
      </c>
      <c r="P2827" s="3">
        <f t="shared" si="831"/>
        <v>5.7681621795678346</v>
      </c>
      <c r="Q2827" s="3">
        <f t="shared" si="832"/>
        <v>-55.240869530922978</v>
      </c>
      <c r="R2827">
        <f t="shared" si="833"/>
        <v>124.75913046907702</v>
      </c>
      <c r="S2827">
        <f t="shared" si="834"/>
        <v>38.382522751565219</v>
      </c>
      <c r="T2827">
        <f t="shared" si="817"/>
        <v>5.7681621795678346</v>
      </c>
    </row>
    <row r="2828" spans="1:20" x14ac:dyDescent="0.25">
      <c r="A2828">
        <f t="shared" si="818"/>
        <v>242080.92811654022</v>
      </c>
      <c r="B2828">
        <f t="shared" si="835"/>
        <v>38528.376338021168</v>
      </c>
      <c r="C2828" t="str">
        <f t="shared" si="819"/>
        <v>1.10624625179785-1.5938931110988i</v>
      </c>
      <c r="D2828" t="str">
        <f t="shared" si="820"/>
        <v>3.46839873062497-0.596754758164529i</v>
      </c>
      <c r="E2828" t="str">
        <f t="shared" si="821"/>
        <v>203.205656737745+9.97288237596451i</v>
      </c>
      <c r="F2828" t="str">
        <f t="shared" si="822"/>
        <v>2.90833915412571-3.94413754642241i</v>
      </c>
      <c r="G2828" t="str">
        <f t="shared" si="823"/>
        <v>0.999460204668586-0.023227224380325i</v>
      </c>
      <c r="H2828" t="str">
        <f t="shared" si="824"/>
        <v>19.8835798075477-233.969178734875i</v>
      </c>
      <c r="I2828" t="str">
        <f t="shared" si="825"/>
        <v>-5.85633645270064-5.1380329036737i</v>
      </c>
      <c r="K2828" t="str">
        <f t="shared" si="826"/>
        <v>0.00180310896904197-0.00202266791622602i</v>
      </c>
      <c r="L2828" t="str">
        <f t="shared" si="827"/>
        <v>0.00025-0.0122070035227814i</v>
      </c>
      <c r="M2828" t="str">
        <f t="shared" si="828"/>
        <v>0.0025-0.0032312656383833i</v>
      </c>
      <c r="N2828">
        <f t="shared" si="829"/>
        <v>124.76269643597098</v>
      </c>
      <c r="O2828">
        <f t="shared" si="830"/>
        <v>5.7568146099094868</v>
      </c>
      <c r="P2828" s="3">
        <f t="shared" si="831"/>
        <v>5.7568146099094868</v>
      </c>
      <c r="Q2828" s="3">
        <f t="shared" si="832"/>
        <v>-55.23730356402902</v>
      </c>
      <c r="R2828">
        <f t="shared" si="833"/>
        <v>124.76269643597098</v>
      </c>
      <c r="S2828">
        <f t="shared" si="834"/>
        <v>38.528376338021168</v>
      </c>
      <c r="T2828">
        <f t="shared" si="817"/>
        <v>5.7568146099094868</v>
      </c>
    </row>
    <row r="2829" spans="1:20" x14ac:dyDescent="0.25">
      <c r="A2829">
        <f t="shared" si="818"/>
        <v>243000.83564338312</v>
      </c>
      <c r="B2829">
        <f t="shared" si="835"/>
        <v>38674.784168105652</v>
      </c>
      <c r="C2829" t="str">
        <f t="shared" si="819"/>
        <v>1.10489484433707-1.59176239784538i</v>
      </c>
      <c r="D2829" t="str">
        <f t="shared" si="820"/>
        <v>3.46832487920543-0.595884996939928i</v>
      </c>
      <c r="E2829" t="str">
        <f t="shared" si="821"/>
        <v>203.429689254108+9.82919080682189i</v>
      </c>
      <c r="F2829" t="str">
        <f t="shared" si="822"/>
        <v>2.90832720020535-3.92971898772548i</v>
      </c>
      <c r="G2829" t="str">
        <f t="shared" si="823"/>
        <v>0.999456096664996-0.0233153920011329i</v>
      </c>
      <c r="H2829" t="str">
        <f t="shared" si="824"/>
        <v>19.6775760521127-232.957439400532i</v>
      </c>
      <c r="I2829" t="str">
        <f t="shared" si="825"/>
        <v>-5.81063567521173-5.11066995970204i</v>
      </c>
      <c r="K2829" t="str">
        <f t="shared" si="826"/>
        <v>0.00180011717264612-0.00201698549902124i</v>
      </c>
      <c r="L2829" t="str">
        <f t="shared" si="827"/>
        <v>0.00025-0.0121607925112386i</v>
      </c>
      <c r="M2829" t="str">
        <f t="shared" si="828"/>
        <v>0.0025-0.00321903331179846i</v>
      </c>
      <c r="N2829">
        <f t="shared" si="829"/>
        <v>124.76579174503351</v>
      </c>
      <c r="O2829">
        <f t="shared" si="830"/>
        <v>5.7455212581094361</v>
      </c>
      <c r="P2829" s="3">
        <f t="shared" si="831"/>
        <v>5.7455212581094361</v>
      </c>
      <c r="Q2829" s="3">
        <f t="shared" si="832"/>
        <v>-55.234208254966489</v>
      </c>
      <c r="R2829">
        <f t="shared" si="833"/>
        <v>124.76579174503351</v>
      </c>
      <c r="S2829">
        <f t="shared" si="834"/>
        <v>38.674784168105653</v>
      </c>
      <c r="T2829">
        <f t="shared" si="817"/>
        <v>5.7455212581094361</v>
      </c>
    </row>
    <row r="2830" spans="1:20" x14ac:dyDescent="0.25">
      <c r="A2830">
        <f t="shared" si="818"/>
        <v>243924.23881882799</v>
      </c>
      <c r="B2830">
        <f t="shared" si="835"/>
        <v>38821.748347944456</v>
      </c>
      <c r="C2830" t="str">
        <f t="shared" si="819"/>
        <v>1.10353876355847-1.58965354579912i</v>
      </c>
      <c r="D2830" t="str">
        <f t="shared" si="820"/>
        <v>3.46825046862962-0.59502374810668i</v>
      </c>
      <c r="E2830" t="str">
        <f t="shared" si="821"/>
        <v>203.65413077146+9.68346688060324i</v>
      </c>
      <c r="F2830" t="str">
        <f t="shared" si="822"/>
        <v>2.90831515536197-3.91535695511102i</v>
      </c>
      <c r="G2830" t="str">
        <f t="shared" si="823"/>
        <v>0.999451957415414-0.0234038935630601i</v>
      </c>
      <c r="H2830" t="str">
        <f t="shared" si="824"/>
        <v>19.4740038059017-231.950889696163i</v>
      </c>
      <c r="I2830" t="str">
        <f t="shared" si="825"/>
        <v>-5.76531087125016-5.08352135358928i</v>
      </c>
      <c r="K2830" t="str">
        <f t="shared" si="826"/>
        <v>0.00179714297936334-0.0020113232341109i</v>
      </c>
      <c r="L2830" t="str">
        <f t="shared" si="827"/>
        <v>0.00025-0.0121147564367789i</v>
      </c>
      <c r="M2830" t="str">
        <f t="shared" si="828"/>
        <v>0.0025-0.00320684729208852i</v>
      </c>
      <c r="N2830">
        <f t="shared" si="829"/>
        <v>124.76841234087992</v>
      </c>
      <c r="O2830">
        <f t="shared" si="830"/>
        <v>5.7342818723138658</v>
      </c>
      <c r="P2830" s="3">
        <f t="shared" si="831"/>
        <v>5.7342818723138658</v>
      </c>
      <c r="Q2830" s="3">
        <f t="shared" si="832"/>
        <v>-55.231587659120081</v>
      </c>
      <c r="R2830">
        <f t="shared" si="833"/>
        <v>124.76841234087992</v>
      </c>
      <c r="S2830">
        <f t="shared" si="834"/>
        <v>38.821748347944457</v>
      </c>
      <c r="T2830">
        <f t="shared" si="817"/>
        <v>5.7342818723138658</v>
      </c>
    </row>
    <row r="2831" spans="1:20" x14ac:dyDescent="0.25">
      <c r="A2831">
        <f t="shared" si="818"/>
        <v>244851.15092633953</v>
      </c>
      <c r="B2831">
        <f t="shared" si="835"/>
        <v>38969.270991666643</v>
      </c>
      <c r="C2831" t="str">
        <f t="shared" si="819"/>
        <v>1.10217788964091-1.58756650922581i</v>
      </c>
      <c r="D2831" t="str">
        <f t="shared" si="820"/>
        <v>3.46817549468828-0.594170998597122i</v>
      </c>
      <c r="E2831" t="str">
        <f t="shared" si="821"/>
        <v>203.878969974419+9.53569606596423i</v>
      </c>
      <c r="F2831" t="str">
        <f t="shared" si="822"/>
        <v>2.90830301890476-3.90105124192787i</v>
      </c>
      <c r="G2831" t="str">
        <f t="shared" si="823"/>
        <v>0.999447786682444-0.023492730322558i</v>
      </c>
      <c r="H2831" t="str">
        <f t="shared" si="824"/>
        <v>19.2728300669049-230.949496309024i</v>
      </c>
      <c r="I2831" t="str">
        <f t="shared" si="825"/>
        <v>-5.7203588184299-5.05658458724418i</v>
      </c>
      <c r="K2831" t="str">
        <f t="shared" si="826"/>
        <v>0.00179418625744509-0.0020056811210019i</v>
      </c>
      <c r="L2831" t="str">
        <f t="shared" si="827"/>
        <v>0.00025-0.0120688946371577i</v>
      </c>
      <c r="M2831" t="str">
        <f t="shared" si="828"/>
        <v>0.0025-0.00319470740395351i</v>
      </c>
      <c r="N2831">
        <f t="shared" si="829"/>
        <v>124.7705541701779</v>
      </c>
      <c r="O2831">
        <f t="shared" si="830"/>
        <v>5.7230961953467974</v>
      </c>
      <c r="P2831" s="3">
        <f t="shared" si="831"/>
        <v>5.7230961953467974</v>
      </c>
      <c r="Q2831" s="3">
        <f t="shared" si="832"/>
        <v>-55.229445829822097</v>
      </c>
      <c r="R2831">
        <f t="shared" si="833"/>
        <v>124.7705541701779</v>
      </c>
      <c r="S2831">
        <f t="shared" si="834"/>
        <v>38.96927099166664</v>
      </c>
      <c r="T2831">
        <f t="shared" si="817"/>
        <v>5.7230961953467974</v>
      </c>
    </row>
    <row r="2832" spans="1:20" x14ac:dyDescent="0.25">
      <c r="A2832">
        <f t="shared" si="818"/>
        <v>245781.58529985964</v>
      </c>
      <c r="B2832">
        <f t="shared" si="835"/>
        <v>39117.35422143498</v>
      </c>
      <c r="C2832" t="str">
        <f t="shared" si="819"/>
        <v>1.10081210223658-1.58550124161891i</v>
      </c>
      <c r="D2832" t="str">
        <f t="shared" si="820"/>
        <v>3.46809995314087-0.593326735458173i</v>
      </c>
      <c r="E2832" t="str">
        <f t="shared" si="821"/>
        <v>204.104195348165+9.38586383706975i</v>
      </c>
      <c r="F2832" t="str">
        <f t="shared" si="822"/>
        <v>2.90829079013768-3.88680164233447i</v>
      </c>
      <c r="G2832" t="str">
        <f t="shared" si="823"/>
        <v>0.999443584226884-0.0235819035407095i</v>
      </c>
      <c r="H2832" t="str">
        <f t="shared" si="824"/>
        <v>19.074022335023-229.953226157856i</v>
      </c>
      <c r="I2832" t="str">
        <f t="shared" si="825"/>
        <v>-5.67577632217665-5.02985719987973i</v>
      </c>
      <c r="K2832" t="str">
        <f t="shared" si="826"/>
        <v>0.00179124687565583-0.00200005915858734i</v>
      </c>
      <c r="L2832" t="str">
        <f t="shared" si="827"/>
        <v>0.00025-0.0120232064526377i</v>
      </c>
      <c r="M2832" t="str">
        <f t="shared" si="828"/>
        <v>0.0025-0.00318261347275702i</v>
      </c>
      <c r="N2832">
        <f t="shared" si="829"/>
        <v>124.77221318197945</v>
      </c>
      <c r="O2832">
        <f t="shared" si="830"/>
        <v>5.711963964702182</v>
      </c>
      <c r="P2832" s="3">
        <f t="shared" si="831"/>
        <v>5.711963964702182</v>
      </c>
      <c r="Q2832" s="3">
        <f t="shared" si="832"/>
        <v>-55.22778681802054</v>
      </c>
      <c r="R2832">
        <f t="shared" si="833"/>
        <v>124.77221318197945</v>
      </c>
      <c r="S2832">
        <f t="shared" si="834"/>
        <v>39.117354221434979</v>
      </c>
      <c r="T2832">
        <f t="shared" si="817"/>
        <v>5.711963964702182</v>
      </c>
    </row>
    <row r="2833" spans="1:20" x14ac:dyDescent="0.25">
      <c r="A2833">
        <f t="shared" si="818"/>
        <v>246715.55532399911</v>
      </c>
      <c r="B2833">
        <f t="shared" si="835"/>
        <v>39266.000167476435</v>
      </c>
      <c r="C2833" t="str">
        <f t="shared" si="819"/>
        <v>1.09944128047302-1.58345769568689i</v>
      </c>
      <c r="D2833" t="str">
        <f t="shared" si="820"/>
        <v>3.4680238397153-0.592490945851052i</v>
      </c>
      <c r="E2833" t="str">
        <f t="shared" si="821"/>
        <v>204.329795176974+9.2339556757863i</v>
      </c>
      <c r="F2833" t="str">
        <f t="shared" si="822"/>
        <v>2.90827846835941-3.87260795129591i</v>
      </c>
      <c r="G2833" t="str">
        <f t="shared" si="823"/>
        <v>0.999439349807724-0.023671414483245i</v>
      </c>
      <c r="H2833" t="str">
        <f t="shared" si="824"/>
        <v>18.8775486037991-228.962046392238i</v>
      </c>
      <c r="I2833" t="str">
        <f t="shared" si="825"/>
        <v>-5.63156021553206-5.00333676737776i</v>
      </c>
      <c r="K2833" t="str">
        <f t="shared" si="826"/>
        <v>0.00178832470327268-0.00199445734515323i</v>
      </c>
      <c r="L2833" t="str">
        <f t="shared" si="827"/>
        <v>0.00025-0.0119776912259789i</v>
      </c>
      <c r="M2833" t="str">
        <f t="shared" si="828"/>
        <v>0.0025-0.00317056532452384i</v>
      </c>
      <c r="N2833">
        <f t="shared" si="829"/>
        <v>124.77338532805251</v>
      </c>
      <c r="O2833">
        <f t="shared" si="830"/>
        <v>5.7008849125358472</v>
      </c>
      <c r="P2833" s="3">
        <f t="shared" si="831"/>
        <v>5.7008849125358472</v>
      </c>
      <c r="Q2833" s="3">
        <f t="shared" si="832"/>
        <v>-55.226614671947495</v>
      </c>
      <c r="R2833">
        <f t="shared" si="833"/>
        <v>124.77338532805251</v>
      </c>
      <c r="S2833">
        <f t="shared" si="834"/>
        <v>39.266000167476435</v>
      </c>
      <c r="T2833">
        <f t="shared" si="817"/>
        <v>5.7008849125358472</v>
      </c>
    </row>
    <row r="2834" spans="1:20" x14ac:dyDescent="0.25">
      <c r="A2834">
        <f t="shared" si="818"/>
        <v>247653.07443423034</v>
      </c>
      <c r="B2834">
        <f t="shared" si="835"/>
        <v>39415.21096811285</v>
      </c>
      <c r="C2834" t="str">
        <f t="shared" si="819"/>
        <v>1.09806530295531-1.58143582334044i</v>
      </c>
      <c r="D2834" t="str">
        <f t="shared" si="820"/>
        <v>3.46794715010766-0.591663617051007i</v>
      </c>
      <c r="E2834" t="str">
        <f t="shared" si="821"/>
        <v>204.555757542771+9.07995707390107i</v>
      </c>
      <c r="F2834" t="str">
        <f t="shared" si="822"/>
        <v>2.90826605286331-3.85846996458097i</v>
      </c>
      <c r="G2834" t="str">
        <f t="shared" si="823"/>
        <v>0.999435083182125-0.0237612644205585i</v>
      </c>
      <c r="H2834" t="str">
        <f t="shared" si="824"/>
        <v>18.6833773522934-227.97592439188i</v>
      </c>
      <c r="I2834" t="str">
        <f t="shared" si="825"/>
        <v>-5.58770735895675-4.97702090166477i</v>
      </c>
      <c r="K2834" t="str">
        <f t="shared" si="826"/>
        <v>0.00178541961008505-0.00198887567838492i</v>
      </c>
      <c r="L2834" t="str">
        <f t="shared" si="827"/>
        <v>0.00025-0.0119323483024297i</v>
      </c>
      <c r="M2834" t="str">
        <f t="shared" si="828"/>
        <v>0.0025-0.00315856278593727i</v>
      </c>
      <c r="N2834">
        <f t="shared" si="829"/>
        <v>124.77406656321395</v>
      </c>
      <c r="O2834">
        <f t="shared" si="830"/>
        <v>5.6898587656579211</v>
      </c>
      <c r="P2834" s="3">
        <f t="shared" si="831"/>
        <v>5.6898587656579211</v>
      </c>
      <c r="Q2834" s="3">
        <f t="shared" si="832"/>
        <v>-55.22593343678605</v>
      </c>
      <c r="R2834">
        <f t="shared" si="833"/>
        <v>124.77406656321395</v>
      </c>
      <c r="S2834">
        <f t="shared" si="834"/>
        <v>39.415210968112852</v>
      </c>
      <c r="T2834">
        <f t="shared" si="817"/>
        <v>5.6898587656579211</v>
      </c>
    </row>
    <row r="2835" spans="1:20" x14ac:dyDescent="0.25">
      <c r="A2835">
        <f t="shared" si="818"/>
        <v>248594.15611708042</v>
      </c>
      <c r="B2835">
        <f t="shared" si="835"/>
        <v>39564.988769791678</v>
      </c>
      <c r="C2835" t="str">
        <f t="shared" si="819"/>
        <v>1.09668404776861-1.57943557567973i</v>
      </c>
      <c r="D2835" t="str">
        <f t="shared" si="820"/>
        <v>3.4678698799821-0.590844736447053i</v>
      </c>
      <c r="E2835" t="str">
        <f t="shared" si="821"/>
        <v>204.782070323697+8.92385353539737i</v>
      </c>
      <c r="F2835" t="str">
        <f t="shared" si="822"/>
        <v>2.90825354293736-3.8443874787592i</v>
      </c>
      <c r="G2835" t="str">
        <f t="shared" si="823"/>
        <v>0.999430784105407-0.0238514546277231i</v>
      </c>
      <c r="H2835" t="str">
        <f t="shared" si="824"/>
        <v>18.4914775370988-226.994827765889i</v>
      </c>
      <c r="I2835" t="str">
        <f t="shared" si="825"/>
        <v>-5.54421464013305-4.95090725009949i</v>
      </c>
      <c r="K2835" t="str">
        <f t="shared" si="826"/>
        <v>0.00178253146639419-0.00198331415537375i</v>
      </c>
      <c r="L2835" t="str">
        <f t="shared" si="827"/>
        <v>0.00025-0.0118871770297168i</v>
      </c>
      <c r="M2835" t="str">
        <f t="shared" si="828"/>
        <v>0.0025-0.00314660568433679i</v>
      </c>
      <c r="N2835">
        <f t="shared" si="829"/>
        <v>124.7742528456657</v>
      </c>
      <c r="O2835">
        <f t="shared" si="830"/>
        <v>5.6788852455267955</v>
      </c>
      <c r="P2835" s="3">
        <f t="shared" si="831"/>
        <v>5.6788852455267955</v>
      </c>
      <c r="Q2835" s="3">
        <f t="shared" si="832"/>
        <v>-55.225747154334307</v>
      </c>
      <c r="R2835">
        <f t="shared" si="833"/>
        <v>124.7742528456657</v>
      </c>
      <c r="S2835">
        <f t="shared" si="834"/>
        <v>39.564988769791675</v>
      </c>
      <c r="T2835">
        <f t="shared" si="817"/>
        <v>5.6788852455267955</v>
      </c>
    </row>
    <row r="2836" spans="1:20" x14ac:dyDescent="0.25">
      <c r="A2836">
        <f t="shared" si="818"/>
        <v>249538.81391032532</v>
      </c>
      <c r="B2836">
        <f t="shared" si="835"/>
        <v>39715.335727116886</v>
      </c>
      <c r="C2836" t="str">
        <f t="shared" si="819"/>
        <v>1.09529739248061-1.57745690298133i</v>
      </c>
      <c r="D2836" t="str">
        <f t="shared" si="820"/>
        <v>3.4677920249705-0.59003429154169i</v>
      </c>
      <c r="E2836" t="str">
        <f t="shared" si="821"/>
        <v>205.008721192684+8.76563057874397i</v>
      </c>
      <c r="F2836" t="str">
        <f t="shared" si="822"/>
        <v>2.90824093786419-3.83036029119796i</v>
      </c>
      <c r="G2836" t="str">
        <f t="shared" si="823"/>
        <v>0.999426452331035-0.0239419863845079i</v>
      </c>
      <c r="H2836" t="str">
        <f t="shared" si="824"/>
        <v>18.3018185844942-226.018724352001i</v>
      </c>
      <c r="I2836" t="str">
        <f t="shared" si="825"/>
        <v>-5.50107897376724-4.9249934948718i</v>
      </c>
      <c r="K2836" t="str">
        <f t="shared" si="826"/>
        <v>0.00177966014301278-0.00197777277262345i</v>
      </c>
      <c r="L2836" t="str">
        <f t="shared" si="827"/>
        <v>0.00025-0.0118421767580362i</v>
      </c>
      <c r="M2836" t="str">
        <f t="shared" si="828"/>
        <v>0.0025-0.00313469384771547i</v>
      </c>
      <c r="N2836">
        <f t="shared" si="829"/>
        <v>124.77394013732896</v>
      </c>
      <c r="O2836">
        <f t="shared" si="830"/>
        <v>5.6679640682421182</v>
      </c>
      <c r="P2836" s="3">
        <f t="shared" si="831"/>
        <v>5.6679640682421182</v>
      </c>
      <c r="Q2836" s="3">
        <f t="shared" si="832"/>
        <v>-55.226059862671043</v>
      </c>
      <c r="R2836">
        <f t="shared" si="833"/>
        <v>124.77394013732896</v>
      </c>
      <c r="S2836">
        <f t="shared" si="834"/>
        <v>39.715335727116887</v>
      </c>
      <c r="T2836">
        <f t="shared" si="817"/>
        <v>5.6679640682421182</v>
      </c>
    </row>
    <row r="2837" spans="1:20" x14ac:dyDescent="0.25">
      <c r="A2837">
        <f t="shared" si="818"/>
        <v>250487.06140318458</v>
      </c>
      <c r="B2837">
        <f t="shared" si="835"/>
        <v>39866.254002879934</v>
      </c>
      <c r="C2837" t="str">
        <f t="shared" si="819"/>
        <v>1.09390521414445-1.57549975468513i</v>
      </c>
      <c r="D2837" t="str">
        <f t="shared" si="820"/>
        <v>3.46771358067227-0.58923226995064i</v>
      </c>
      <c r="E2837" t="str">
        <f t="shared" si="821"/>
        <v>205.235697616059+8.60527373924629i</v>
      </c>
      <c r="F2837" t="str">
        <f t="shared" si="822"/>
        <v>2.90822823692095-3.8163882000595i</v>
      </c>
      <c r="G2837" t="str">
        <f t="shared" si="823"/>
        <v>0.999422087610608-0.0240328609753936i</v>
      </c>
      <c r="H2837" t="str">
        <f t="shared" si="824"/>
        <v>18.1143703827319-225.047582215759i</v>
      </c>
      <c r="I2837" t="str">
        <f t="shared" si="825"/>
        <v>-5.45829730139097-4.899277352412i</v>
      </c>
      <c r="K2837" t="str">
        <f t="shared" si="826"/>
        <v>0.00177680551126439-0.00197225152605655i</v>
      </c>
      <c r="L2837" t="str">
        <f t="shared" si="827"/>
        <v>0.00025-0.0117973468400441i</v>
      </c>
      <c r="M2837" t="str">
        <f t="shared" si="828"/>
        <v>0.0025-0.00312282710471755i</v>
      </c>
      <c r="N2837">
        <f t="shared" si="829"/>
        <v>124.77312440418513</v>
      </c>
      <c r="O2837">
        <f t="shared" si="830"/>
        <v>5.657094944539427</v>
      </c>
      <c r="P2837" s="3">
        <f t="shared" si="831"/>
        <v>5.657094944539427</v>
      </c>
      <c r="Q2837" s="3">
        <f t="shared" si="832"/>
        <v>-55.226875595814874</v>
      </c>
      <c r="R2837">
        <f t="shared" si="833"/>
        <v>124.77312440418513</v>
      </c>
      <c r="S2837">
        <f t="shared" si="834"/>
        <v>39.866254002879934</v>
      </c>
      <c r="T2837">
        <f t="shared" si="817"/>
        <v>5.657094944539427</v>
      </c>
    </row>
    <row r="2838" spans="1:20" x14ac:dyDescent="0.25">
      <c r="A2838">
        <f t="shared" si="818"/>
        <v>251438.91223651665</v>
      </c>
      <c r="B2838">
        <f t="shared" si="835"/>
        <v>40017.745768090877</v>
      </c>
      <c r="C2838" t="str">
        <f t="shared" si="819"/>
        <v>1.09250738930166-1.57356407938117i</v>
      </c>
      <c r="D2838" t="str">
        <f t="shared" si="820"/>
        <v>3.46763454265416-0.588438659402579i</v>
      </c>
      <c r="E2838" t="str">
        <f t="shared" si="821"/>
        <v>205.462986852161+8.44276857142008i</v>
      </c>
      <c r="F2838" t="str">
        <f t="shared" si="822"/>
        <v>2.90821543937936-3.80247100429809i</v>
      </c>
      <c r="G2838" t="str">
        <f t="shared" si="823"/>
        <v>0.999417689693838-0.0241240796895889i</v>
      </c>
      <c r="H2838" t="str">
        <f t="shared" si="824"/>
        <v>17.9291032744609-224.081369649685i</v>
      </c>
      <c r="I2838" t="str">
        <f t="shared" si="825"/>
        <v>-5.41586659116303-4.87375657281181i</v>
      </c>
      <c r="K2838" t="str">
        <f t="shared" si="826"/>
        <v>0.00177396744298289-0.00196675041102069i</v>
      </c>
      <c r="L2838" t="str">
        <f t="shared" si="827"/>
        <v>0.00025-0.0117526866308469i</v>
      </c>
      <c r="M2838" t="str">
        <f t="shared" si="828"/>
        <v>0.0025-0.00311100528463593i</v>
      </c>
      <c r="N2838">
        <f t="shared" si="829"/>
        <v>124.77180161661332</v>
      </c>
      <c r="O2838">
        <f t="shared" si="830"/>
        <v>5.6462775797849734</v>
      </c>
      <c r="P2838" s="3">
        <f t="shared" si="831"/>
        <v>5.6462775797849734</v>
      </c>
      <c r="Q2838" s="3">
        <f t="shared" si="832"/>
        <v>-55.22819838338669</v>
      </c>
      <c r="R2838">
        <f t="shared" si="833"/>
        <v>124.77180161661332</v>
      </c>
      <c r="S2838">
        <f t="shared" si="834"/>
        <v>40.017745768090876</v>
      </c>
      <c r="T2838">
        <f t="shared" si="817"/>
        <v>5.6462775797849734</v>
      </c>
    </row>
    <row r="2839" spans="1:20" x14ac:dyDescent="0.25">
      <c r="A2839">
        <f t="shared" si="818"/>
        <v>252394.38010301543</v>
      </c>
      <c r="B2839">
        <f t="shared" si="835"/>
        <v>40169.813202009624</v>
      </c>
      <c r="C2839" t="str">
        <f t="shared" si="819"/>
        <v>1.09110379398528-1.57164982479628i</v>
      </c>
      <c r="D2839" t="str">
        <f t="shared" si="820"/>
        <v>3.46755490644994-0.587653447738861i</v>
      </c>
      <c r="E2839" t="str">
        <f t="shared" si="821"/>
        <v>205.690575949967+8.27810065141118i</v>
      </c>
      <c r="F2839" t="str">
        <f t="shared" si="822"/>
        <v>2.90820254450558-3.78860850365706i</v>
      </c>
      <c r="G2839" t="str">
        <f t="shared" si="823"/>
        <v>0.999413258328543-0.0242156438210465i</v>
      </c>
      <c r="H2839" t="str">
        <f t="shared" si="824"/>
        <v>17.7459880492769-223.120055172392i</v>
      </c>
      <c r="I2839" t="str">
        <f t="shared" si="825"/>
        <v>-5.37378383767011-4.84842893925502i</v>
      </c>
      <c r="K2839" t="str">
        <f t="shared" si="826"/>
        <v>0.0017711458105119-0.00196126942229498i</v>
      </c>
      <c r="L2839" t="str">
        <f t="shared" si="827"/>
        <v>0.00025-0.0117081954879925i</v>
      </c>
      <c r="M2839" t="str">
        <f t="shared" si="828"/>
        <v>0.0025-0.00309922821740977i</v>
      </c>
      <c r="N2839">
        <f t="shared" si="829"/>
        <v>124.76996774973011</v>
      </c>
      <c r="O2839">
        <f t="shared" si="830"/>
        <v>5.6355116739707469</v>
      </c>
      <c r="P2839" s="3">
        <f t="shared" si="831"/>
        <v>5.6355116739707469</v>
      </c>
      <c r="Q2839" s="3">
        <f t="shared" si="832"/>
        <v>-55.230032250269879</v>
      </c>
      <c r="R2839">
        <f t="shared" si="833"/>
        <v>124.76996774973011</v>
      </c>
      <c r="S2839">
        <f t="shared" si="834"/>
        <v>40.169813202009621</v>
      </c>
      <c r="T2839">
        <f t="shared" si="817"/>
        <v>5.6355116739707469</v>
      </c>
    </row>
    <row r="2840" spans="1:20" x14ac:dyDescent="0.25">
      <c r="A2840">
        <f t="shared" si="818"/>
        <v>253353.47874740692</v>
      </c>
      <c r="B2840">
        <f t="shared" si="835"/>
        <v>40322.458492177262</v>
      </c>
      <c r="C2840" t="str">
        <f t="shared" si="819"/>
        <v>1.08969430372329-1.56975693778066i</v>
      </c>
      <c r="D2840" t="str">
        <f t="shared" si="820"/>
        <v>3.46747466756018-0.586876622913242i</v>
      </c>
      <c r="E2840" t="str">
        <f t="shared" si="821"/>
        <v>205.918451747753+8.11125557945025i</v>
      </c>
      <c r="F2840" t="str">
        <f t="shared" si="822"/>
        <v>2.90818955156021-3.77480049866591i</v>
      </c>
      <c r="G2840" t="str">
        <f t="shared" si="823"/>
        <v>0.99940879326063-0.0243075546684796i</v>
      </c>
      <c r="H2840" t="str">
        <f t="shared" si="824"/>
        <v>17.5649959364047-222.163607527683i</v>
      </c>
      <c r="I2840" t="str">
        <f t="shared" si="825"/>
        <v>-5.33204606172782-4.82329226745913i</v>
      </c>
      <c r="K2840" t="str">
        <f t="shared" si="826"/>
        <v>0.00176834048670412-0.00195580855409618i</v>
      </c>
      <c r="L2840" t="str">
        <f t="shared" si="827"/>
        <v>0.00025-0.0116638727714609i</v>
      </c>
      <c r="M2840" t="str">
        <f t="shared" si="828"/>
        <v>0.0025-0.00308749573362201i</v>
      </c>
      <c r="N2840">
        <f t="shared" si="829"/>
        <v>124.76761878373273</v>
      </c>
      <c r="O2840">
        <f t="shared" si="830"/>
        <v>5.6247969217104901</v>
      </c>
      <c r="P2840" s="3">
        <f t="shared" si="831"/>
        <v>5.6247969217104901</v>
      </c>
      <c r="Q2840" s="3">
        <f t="shared" si="832"/>
        <v>-55.232381216267278</v>
      </c>
      <c r="R2840">
        <f t="shared" si="833"/>
        <v>124.76761878373273</v>
      </c>
      <c r="S2840">
        <f t="shared" si="834"/>
        <v>40.322458492177262</v>
      </c>
      <c r="T2840">
        <f t="shared" si="817"/>
        <v>5.6247969217104901</v>
      </c>
    </row>
    <row r="2841" spans="1:20" x14ac:dyDescent="0.25">
      <c r="A2841">
        <f t="shared" si="818"/>
        <v>254316.22196664708</v>
      </c>
      <c r="B2841">
        <f t="shared" si="835"/>
        <v>40475.68383444754</v>
      </c>
      <c r="C2841" t="str">
        <f t="shared" si="819"/>
        <v>1.08827879354221-1.56788536429442i</v>
      </c>
      <c r="D2841" t="str">
        <f t="shared" si="820"/>
        <v>3.46739382145209-0.586108172991641i</v>
      </c>
      <c r="E2841" t="str">
        <f t="shared" si="821"/>
        <v>206.146600871764+7.94221898234937i</v>
      </c>
      <c r="F2841" t="str">
        <f t="shared" si="822"/>
        <v>2.90817645979827-3.76104679063754i</v>
      </c>
      <c r="G2841" t="str">
        <f t="shared" si="823"/>
        <v>0.999404294234079-0.024399813535378i</v>
      </c>
      <c r="H2841" t="str">
        <f t="shared" si="824"/>
        <v>17.3860985975042-221.211995683616i</v>
      </c>
      <c r="I2841" t="str">
        <f t="shared" si="825"/>
        <v>-5.29065031018175-4.79834440512707i</v>
      </c>
      <c r="K2841" t="str">
        <f t="shared" si="826"/>
        <v>0.00176555134492064-0.00195036780008489i</v>
      </c>
      <c r="L2841" t="str">
        <f t="shared" si="827"/>
        <v>0.00025-0.011619717843655i</v>
      </c>
      <c r="M2841" t="str">
        <f t="shared" si="828"/>
        <v>0.0025-0.00307580766449692i</v>
      </c>
      <c r="N2841">
        <f t="shared" si="829"/>
        <v>124.76475070424107</v>
      </c>
      <c r="O2841">
        <f t="shared" si="830"/>
        <v>5.6141330122364499</v>
      </c>
      <c r="P2841" s="3">
        <f t="shared" si="831"/>
        <v>5.6141330122364499</v>
      </c>
      <c r="Q2841" s="3">
        <f t="shared" si="832"/>
        <v>-55.235249295758933</v>
      </c>
      <c r="R2841">
        <f t="shared" si="833"/>
        <v>124.76475070424107</v>
      </c>
      <c r="S2841">
        <f t="shared" si="834"/>
        <v>40.475683834447537</v>
      </c>
      <c r="T2841">
        <f t="shared" si="817"/>
        <v>5.6141330122364499</v>
      </c>
    </row>
    <row r="2842" spans="1:20" x14ac:dyDescent="0.25">
      <c r="A2842">
        <f t="shared" si="818"/>
        <v>255282.62361012032</v>
      </c>
      <c r="B2842">
        <f t="shared" si="835"/>
        <v>40629.49143301844</v>
      </c>
      <c r="C2842" t="str">
        <f t="shared" si="819"/>
        <v>1.08685713797082-1.56603504939378i</v>
      </c>
      <c r="D2842" t="str">
        <f t="shared" si="820"/>
        <v>3.46731236355919-0.585348086151841i</v>
      </c>
      <c r="E2842" t="str">
        <f t="shared" si="821"/>
        <v>206.375009734901+7.77097651603189i</v>
      </c>
      <c r="F2842" t="str">
        <f t="shared" si="822"/>
        <v>2.90816326846911-3.74734718166526i</v>
      </c>
      <c r="G2842" t="str">
        <f t="shared" si="823"/>
        <v>0.999399760990931-0.0244924217300249i</v>
      </c>
      <c r="H2842" t="str">
        <f t="shared" si="824"/>
        <v>17.2092681196008-220.265188831534i</v>
      </c>
      <c r="I2842" t="str">
        <f t="shared" si="825"/>
        <v>-5.24959365570792-4.77358323140863i</v>
      </c>
      <c r="K2842" t="str">
        <f t="shared" si="826"/>
        <v>0.00176277825903024-0.00194494715337162i</v>
      </c>
      <c r="L2842" t="str">
        <f t="shared" si="827"/>
        <v>0.00025-0.0115757300693914i</v>
      </c>
      <c r="M2842" t="str">
        <f t="shared" si="828"/>
        <v>0.0025-0.00306416384189771i</v>
      </c>
      <c r="N2842">
        <f t="shared" si="829"/>
        <v>124.76135950264324</v>
      </c>
      <c r="O2842">
        <f t="shared" si="830"/>
        <v>5.6035196293955458</v>
      </c>
      <c r="P2842" s="3">
        <f t="shared" si="831"/>
        <v>5.6035196293955458</v>
      </c>
      <c r="Q2842" s="3">
        <f t="shared" si="832"/>
        <v>-55.238640497356748</v>
      </c>
      <c r="R2842">
        <f t="shared" si="833"/>
        <v>124.76135950264324</v>
      </c>
      <c r="S2842">
        <f t="shared" si="834"/>
        <v>40.629491433018437</v>
      </c>
      <c r="T2842">
        <f t="shared" si="817"/>
        <v>5.6035196293955458</v>
      </c>
    </row>
    <row r="2843" spans="1:20" x14ac:dyDescent="0.25">
      <c r="A2843">
        <f t="shared" si="818"/>
        <v>256252.6975798388</v>
      </c>
      <c r="B2843">
        <f t="shared" si="835"/>
        <v>40783.883500463911</v>
      </c>
      <c r="C2843" t="str">
        <f t="shared" si="819"/>
        <v>1.08542921104422-1.56420593721748i</v>
      </c>
      <c r="D2843" t="str">
        <f t="shared" si="820"/>
        <v>3.46723028928108-0.584596350683238i</v>
      </c>
      <c r="E2843" t="str">
        <f t="shared" si="821"/>
        <v>206.603664535447+7.59751386811522i</v>
      </c>
      <c r="F2843" t="str">
        <f t="shared" si="822"/>
        <v>2.9081499768164-3.73370147461997i</v>
      </c>
      <c r="G2843" t="str">
        <f t="shared" si="823"/>
        <v>0.99939519327127-0.0245853805655124i</v>
      </c>
      <c r="H2843" t="str">
        <f t="shared" si="824"/>
        <v>17.0344770081396-219.323156385088i</v>
      </c>
      <c r="I2843" t="str">
        <f t="shared" si="825"/>
        <v>-5.208873196614-4.7490066563722i</v>
      </c>
      <c r="K2843" t="str">
        <f t="shared" si="826"/>
        <v>0.00176002110340857-0.00193954660652293i</v>
      </c>
      <c r="L2843" t="str">
        <f t="shared" si="827"/>
        <v>0.00025-0.011531908815891i</v>
      </c>
      <c r="M2843" t="str">
        <f t="shared" si="828"/>
        <v>0.0025-0.00305256409832408i</v>
      </c>
      <c r="N2843">
        <f t="shared" si="829"/>
        <v>124.7574411764399</v>
      </c>
      <c r="O2843">
        <f t="shared" si="830"/>
        <v>5.5929564516476074</v>
      </c>
      <c r="P2843" s="3">
        <f t="shared" si="831"/>
        <v>5.5929564516476074</v>
      </c>
      <c r="Q2843" s="3">
        <f t="shared" si="832"/>
        <v>-55.242558823560096</v>
      </c>
      <c r="R2843">
        <f t="shared" si="833"/>
        <v>124.7574411764399</v>
      </c>
      <c r="S2843">
        <f t="shared" si="834"/>
        <v>40.783883500463908</v>
      </c>
      <c r="T2843">
        <f t="shared" si="817"/>
        <v>5.5929564516476074</v>
      </c>
    </row>
    <row r="2844" spans="1:20" x14ac:dyDescent="0.25">
      <c r="A2844">
        <f t="shared" si="818"/>
        <v>257226.4578306422</v>
      </c>
      <c r="B2844">
        <f t="shared" si="835"/>
        <v>40938.862257765679</v>
      </c>
      <c r="C2844" t="str">
        <f t="shared" si="819"/>
        <v>1.08399488630798-1.56239797097286i</v>
      </c>
      <c r="D2844" t="str">
        <f t="shared" si="820"/>
        <v>3.46714759398325-0.583852954986578i</v>
      </c>
      <c r="E2844" t="str">
        <f t="shared" si="821"/>
        <v>206.832551255792+7.42181676050886i</v>
      </c>
      <c r="F2844" t="str">
        <f t="shared" si="822"/>
        <v>2.90813658407809-3.72010947314739i</v>
      </c>
      <c r="G2844" t="str">
        <f t="shared" si="823"/>
        <v>0.999390590813213-0.024678691359759i</v>
      </c>
      <c r="H2844" t="str">
        <f t="shared" si="824"/>
        <v>16.8616981801553-218.385867979207i</v>
      </c>
      <c r="I2844" t="str">
        <f t="shared" si="825"/>
        <v>-5.16848605664004-4.72461262048557i</v>
      </c>
      <c r="K2844" t="str">
        <f t="shared" si="826"/>
        <v>0.00175727975293735-0.00193416615156736i</v>
      </c>
      <c r="L2844" t="str">
        <f t="shared" si="827"/>
        <v>0.00025-0.0114882534527704i</v>
      </c>
      <c r="M2844" t="str">
        <f t="shared" si="828"/>
        <v>0.0025-0.00304100826690982i</v>
      </c>
      <c r="N2844">
        <f t="shared" si="829"/>
        <v>124.75299172959036</v>
      </c>
      <c r="O2844">
        <f t="shared" si="830"/>
        <v>5.582443152062984</v>
      </c>
      <c r="P2844" s="3">
        <f t="shared" si="831"/>
        <v>5.582443152062984</v>
      </c>
      <c r="Q2844" s="3">
        <f t="shared" si="832"/>
        <v>-55.247008270409637</v>
      </c>
      <c r="R2844">
        <f t="shared" si="833"/>
        <v>124.75299172959036</v>
      </c>
      <c r="S2844">
        <f t="shared" si="834"/>
        <v>40.938862257765678</v>
      </c>
      <c r="T2844">
        <f t="shared" si="817"/>
        <v>5.582443152062984</v>
      </c>
    </row>
    <row r="2845" spans="1:20" x14ac:dyDescent="0.25">
      <c r="A2845">
        <f t="shared" si="818"/>
        <v>258203.91837039869</v>
      </c>
      <c r="B2845">
        <f t="shared" si="835"/>
        <v>41094.429934345193</v>
      </c>
      <c r="C2845" t="str">
        <f t="shared" si="819"/>
        <v>1.08255403682262-1.56061109292188i</v>
      </c>
      <c r="D2845" t="str">
        <f t="shared" si="820"/>
        <v>3.46706427299675-0.583117887573676i</v>
      </c>
      <c r="E2845" t="str">
        <f t="shared" si="821"/>
        <v>207.061655661197+7.24387095207713i</v>
      </c>
      <c r="F2845" t="str">
        <f t="shared" si="822"/>
        <v>2.90812308948634-3.70657098166511i</v>
      </c>
      <c r="G2845" t="str">
        <f t="shared" si="823"/>
        <v>0.999385953352891-0.0247723554355251i</v>
      </c>
      <c r="H2845" t="str">
        <f t="shared" si="824"/>
        <v>16.6909049575644-217.45329346907i</v>
      </c>
      <c r="I2845" t="str">
        <f t="shared" si="825"/>
        <v>-5.12842938475966-4.70039909410662i</v>
      </c>
      <c r="K2845" t="str">
        <f t="shared" si="826"/>
        <v>0.0017545540830036-0.00192880578000138i</v>
      </c>
      <c r="L2845" t="str">
        <f t="shared" si="827"/>
        <v>0.00025-0.0114447633520327i</v>
      </c>
      <c r="M2845" t="str">
        <f t="shared" si="828"/>
        <v>0.0025-0.00302949618142042i</v>
      </c>
      <c r="N2845">
        <f t="shared" si="829"/>
        <v>124.74800717286229</v>
      </c>
      <c r="O2845">
        <f t="shared" si="830"/>
        <v>5.5719793983211474</v>
      </c>
      <c r="P2845" s="3">
        <f t="shared" si="831"/>
        <v>5.5719793983211474</v>
      </c>
      <c r="Q2845" s="3">
        <f t="shared" si="832"/>
        <v>-55.251992827137705</v>
      </c>
      <c r="R2845">
        <f t="shared" si="833"/>
        <v>124.74800717286229</v>
      </c>
      <c r="S2845">
        <f t="shared" si="834"/>
        <v>41.094429934345193</v>
      </c>
      <c r="T2845">
        <f t="shared" si="817"/>
        <v>5.5719793983211474</v>
      </c>
    </row>
    <row r="2846" spans="1:20" x14ac:dyDescent="0.25">
      <c r="A2846">
        <f t="shared" si="818"/>
        <v>259185.09326020622</v>
      </c>
      <c r="B2846">
        <f t="shared" si="835"/>
        <v>41250.588768095709</v>
      </c>
      <c r="C2846" t="str">
        <f t="shared" si="819"/>
        <v>1.08110653516823-1.55884524436719i</v>
      </c>
      <c r="D2846" t="str">
        <f t="shared" si="820"/>
        <v>3.46698032161804-0.582391137067171i</v>
      </c>
      <c r="E2846" t="str">
        <f t="shared" si="821"/>
        <v>207.290963298576+7.06366224132018i</v>
      </c>
      <c r="F2846" t="str">
        <f t="shared" si="822"/>
        <v>2.90810949226751-3.69308580535988i</v>
      </c>
      <c r="G2846" t="str">
        <f t="shared" si="823"/>
        <v>0.999381280624437-0.0248663741204303i</v>
      </c>
      <c r="H2846" t="str">
        <f t="shared" si="824"/>
        <v>16.5220710605693-216.525402929042i</v>
      </c>
      <c r="I2846" t="str">
        <f t="shared" si="825"/>
        <v>-5.08870035498158-4.67636407698305i</v>
      </c>
      <c r="K2846" t="str">
        <f t="shared" si="826"/>
        <v>0.00175184396949863-0.00192346548279533i</v>
      </c>
      <c r="L2846" t="str">
        <f t="shared" si="827"/>
        <v>0.00025-0.0114014378880581i</v>
      </c>
      <c r="M2846" t="str">
        <f t="shared" si="828"/>
        <v>0.0025-0.00301802767625067i</v>
      </c>
      <c r="N2846">
        <f t="shared" si="829"/>
        <v>124.74248352417752</v>
      </c>
      <c r="O2846">
        <f t="shared" si="830"/>
        <v>5.5615648527101902</v>
      </c>
      <c r="P2846" s="3">
        <f t="shared" si="831"/>
        <v>5.5615648527101902</v>
      </c>
      <c r="Q2846" s="3">
        <f t="shared" si="832"/>
        <v>-55.257516475822484</v>
      </c>
      <c r="R2846">
        <f t="shared" si="833"/>
        <v>124.74248352417752</v>
      </c>
      <c r="S2846">
        <f t="shared" si="834"/>
        <v>41.25058876809571</v>
      </c>
      <c r="T2846">
        <f t="shared" si="817"/>
        <v>5.5615648527101902</v>
      </c>
    </row>
    <row r="2847" spans="1:20" x14ac:dyDescent="0.25">
      <c r="A2847">
        <f t="shared" si="818"/>
        <v>260169.99661459503</v>
      </c>
      <c r="B2847">
        <f t="shared" si="835"/>
        <v>41407.341005414477</v>
      </c>
      <c r="C2847" t="str">
        <f t="shared" si="819"/>
        <v>1.07965225344937-1.55710036563784i</v>
      </c>
      <c r="D2847" t="str">
        <f t="shared" si="820"/>
        <v>3.46689573510863-0.58167269220024i</v>
      </c>
      <c r="E2847" t="str">
        <f t="shared" si="821"/>
        <v>207.520459495302+6.88117646911166i</v>
      </c>
      <c r="F2847" t="str">
        <f t="shared" si="822"/>
        <v>2.90809579164207-3.67965375018471i</v>
      </c>
      <c r="G2847" t="str">
        <f t="shared" si="823"/>
        <v>0.999376572359968-0.0249607487469694i</v>
      </c>
      <c r="H2847" t="str">
        <f t="shared" si="824"/>
        <v>16.3551706011776-215.602166651591i</v>
      </c>
      <c r="I2847" t="str">
        <f t="shared" si="825"/>
        <v>-5.04929616615112-4.65250559776117i</v>
      </c>
      <c r="K2847" t="str">
        <f t="shared" si="826"/>
        <v>0.00174914928881719-0.00191814525039917i</v>
      </c>
      <c r="L2847" t="str">
        <f t="shared" si="827"/>
        <v>0.00025-0.0113582764375952i</v>
      </c>
      <c r="M2847" t="str">
        <f t="shared" si="828"/>
        <v>0.0025-0.00300660258642227i</v>
      </c>
      <c r="N2847">
        <f t="shared" si="829"/>
        <v>124.73641680896498</v>
      </c>
      <c r="O2847">
        <f t="shared" si="830"/>
        <v>5.5511991721260205</v>
      </c>
      <c r="P2847" s="3">
        <f t="shared" si="831"/>
        <v>5.5511991721260205</v>
      </c>
      <c r="Q2847" s="3">
        <f t="shared" si="832"/>
        <v>-55.263583191035018</v>
      </c>
      <c r="R2847">
        <f t="shared" si="833"/>
        <v>124.73641680896498</v>
      </c>
      <c r="S2847">
        <f t="shared" si="834"/>
        <v>41.40734100541448</v>
      </c>
      <c r="T2847">
        <f t="shared" si="817"/>
        <v>5.5511991721260205</v>
      </c>
    </row>
    <row r="2848" spans="1:20" x14ac:dyDescent="0.25">
      <c r="A2848">
        <f t="shared" si="818"/>
        <v>261158.64260173051</v>
      </c>
      <c r="B2848">
        <f t="shared" si="835"/>
        <v>41564.688901235051</v>
      </c>
      <c r="C2848" t="str">
        <f t="shared" si="819"/>
        <v>1.07819106330015-1.55537639607521i</v>
      </c>
      <c r="D2848" t="str">
        <f t="shared" si="820"/>
        <v>3.46681050869492-0.580962541816352i</v>
      </c>
      <c r="E2848" t="str">
        <f t="shared" si="821"/>
        <v>207.750129358041+6.69639952145909i</v>
      </c>
      <c r="F2848" t="str">
        <f t="shared" si="822"/>
        <v>2.90808198682461-3.66627462285613i</v>
      </c>
      <c r="G2848" t="str">
        <f t="shared" si="823"/>
        <v>0.999371828289573-0.0250554806525294i</v>
      </c>
      <c r="H2848" t="str">
        <f t="shared" si="824"/>
        <v>16.1901780768326-214.683555146184i</v>
      </c>
      <c r="I2848" t="str">
        <f t="shared" si="825"/>
        <v>-5.01021404175226-4.62882171350374i</v>
      </c>
      <c r="K2848" t="str">
        <f t="shared" si="826"/>
        <v>0.00174646991785651-0.0019128450727483i</v>
      </c>
      <c r="L2848" t="str">
        <f t="shared" si="827"/>
        <v>0.00025-0.0113152783797522i</v>
      </c>
      <c r="M2848" t="str">
        <f t="shared" si="828"/>
        <v>0.0025-0.00299522074758146i</v>
      </c>
      <c r="N2848">
        <f t="shared" si="829"/>
        <v>124.72980306050786</v>
      </c>
      <c r="O2848">
        <f t="shared" si="830"/>
        <v>5.5408820080731855</v>
      </c>
      <c r="P2848" s="3">
        <f t="shared" si="831"/>
        <v>5.5408820080731855</v>
      </c>
      <c r="Q2848" s="3">
        <f t="shared" si="832"/>
        <v>-55.270196939492131</v>
      </c>
      <c r="R2848">
        <f t="shared" si="833"/>
        <v>124.72980306050786</v>
      </c>
      <c r="S2848">
        <f t="shared" si="834"/>
        <v>41.564688901235051</v>
      </c>
      <c r="T2848">
        <f t="shared" si="817"/>
        <v>5.5408820080731855</v>
      </c>
    </row>
    <row r="2849" spans="1:20" x14ac:dyDescent="0.25">
      <c r="A2849">
        <f t="shared" si="818"/>
        <v>262151.0454436171</v>
      </c>
      <c r="B2849">
        <f t="shared" si="835"/>
        <v>41722.634719059744</v>
      </c>
      <c r="C2849" t="str">
        <f t="shared" si="819"/>
        <v>1.07672283588964-1.55367327401857i</v>
      </c>
      <c r="D2849" t="str">
        <f t="shared" si="820"/>
        <v>3.46672463756791-0.580260674868995i</v>
      </c>
      <c r="E2849" t="str">
        <f t="shared" si="821"/>
        <v>207.97995777161+6.50931733231733i</v>
      </c>
      <c r="F2849" t="str">
        <f t="shared" si="822"/>
        <v>2.90806807702377-3.65294823085139i</v>
      </c>
      <c r="G2849" t="str">
        <f t="shared" si="823"/>
        <v>0.999367048141294-0.0251505711794056i</v>
      </c>
      <c r="H2849" t="str">
        <f t="shared" si="824"/>
        <v>16.0270683641532-213.76953913817i</v>
      </c>
      <c r="I2849" t="str">
        <f t="shared" si="825"/>
        <v>-4.9714512297102-4.60531050921646i</v>
      </c>
      <c r="K2849" t="str">
        <f t="shared" si="826"/>
        <v>0.00174380573401526-0.00190756493926927i</v>
      </c>
      <c r="L2849" t="str">
        <f t="shared" si="827"/>
        <v>0.00025-0.0112724430959874i</v>
      </c>
      <c r="M2849" t="str">
        <f t="shared" si="828"/>
        <v>0.0025-0.00298388199599667i</v>
      </c>
      <c r="N2849">
        <f t="shared" si="829"/>
        <v>124.72263832029903</v>
      </c>
      <c r="O2849">
        <f t="shared" si="830"/>
        <v>5.530613006665444</v>
      </c>
      <c r="P2849" s="3">
        <f t="shared" si="831"/>
        <v>5.530613006665444</v>
      </c>
      <c r="Q2849" s="3">
        <f t="shared" si="832"/>
        <v>-55.277361679700974</v>
      </c>
      <c r="R2849">
        <f t="shared" si="833"/>
        <v>124.72263832029903</v>
      </c>
      <c r="S2849">
        <f t="shared" si="834"/>
        <v>41.722634719059741</v>
      </c>
      <c r="T2849">
        <f t="shared" si="817"/>
        <v>5.530613006665444</v>
      </c>
    </row>
    <row r="2850" spans="1:20" x14ac:dyDescent="0.25">
      <c r="A2850">
        <f t="shared" si="818"/>
        <v>263147.2194163028</v>
      </c>
      <c r="B2850">
        <f t="shared" si="835"/>
        <v>41881.180730992171</v>
      </c>
      <c r="C2850" t="str">
        <f t="shared" si="819"/>
        <v>1.07524744192736-1.55199093679074i</v>
      </c>
      <c r="D2850" t="str">
        <f t="shared" si="820"/>
        <v>3.46663811688291-0.57956708042141i</v>
      </c>
      <c r="E2850" t="str">
        <f t="shared" si="821"/>
        <v>208.20992939786+6.31991588643321i</v>
      </c>
      <c r="F2850" t="str">
        <f t="shared" si="822"/>
        <v>2.90805406144216-3.63967438240565i</v>
      </c>
      <c r="G2850" t="str">
        <f t="shared" si="823"/>
        <v>0.999362231641115-0.025246021674819i</v>
      </c>
      <c r="H2850" t="str">
        <f t="shared" si="824"/>
        <v>15.8658167127815-212.860089567638i</v>
      </c>
      <c r="I2850" t="str">
        <f t="shared" si="825"/>
        <v>-4.93300500219415-4.58197009738302i</v>
      </c>
      <c r="K2850" t="str">
        <f t="shared" si="826"/>
        <v>0.00174115661519256-0.00190230483888543i</v>
      </c>
      <c r="L2850" t="str">
        <f t="shared" si="827"/>
        <v>0.00025-0.011229769970101i</v>
      </c>
      <c r="M2850" t="str">
        <f t="shared" si="828"/>
        <v>0.0025-0.00297258616855615i</v>
      </c>
      <c r="N2850">
        <f t="shared" si="829"/>
        <v>124.71491863838997</v>
      </c>
      <c r="O2850">
        <f t="shared" si="830"/>
        <v>5.5203918086272044</v>
      </c>
      <c r="P2850" s="3">
        <f t="shared" si="831"/>
        <v>5.5203918086272044</v>
      </c>
      <c r="Q2850" s="3">
        <f t="shared" si="832"/>
        <v>-55.285081361610025</v>
      </c>
      <c r="R2850">
        <f t="shared" si="833"/>
        <v>124.71491863838997</v>
      </c>
      <c r="S2850">
        <f t="shared" si="834"/>
        <v>41.88118073099217</v>
      </c>
      <c r="T2850">
        <f t="shared" si="817"/>
        <v>5.5203918086272044</v>
      </c>
    </row>
    <row r="2851" spans="1:20" x14ac:dyDescent="0.25">
      <c r="A2851">
        <f t="shared" si="818"/>
        <v>264147.17885008478</v>
      </c>
      <c r="B2851">
        <f t="shared" si="835"/>
        <v>42040.32921776994</v>
      </c>
      <c r="C2851" t="str">
        <f t="shared" si="819"/>
        <v>1.07376475166917-1.55032932068355i</v>
      </c>
      <c r="D2851" t="str">
        <f t="shared" si="820"/>
        <v>3.46655094175937-0.578881747646337i</v>
      </c>
      <c r="E2851" t="str">
        <f t="shared" si="821"/>
        <v>208.440028674589+6.12818122222841i</v>
      </c>
      <c r="F2851" t="str">
        <f t="shared" si="822"/>
        <v>2.9080399392764-3.62645288650927i</v>
      </c>
      <c r="G2851" t="str">
        <f t="shared" si="823"/>
        <v>0.999357378512942-0.0253418334909321i</v>
      </c>
      <c r="H2851" t="str">
        <f t="shared" si="824"/>
        <v>15.7063987393367-211.955177588264i</v>
      </c>
      <c r="I2851" t="str">
        <f t="shared" si="825"/>
        <v>-4.89487265542079-4.55879861750875i</v>
      </c>
      <c r="K2851" t="str">
        <f t="shared" si="826"/>
        <v>0.00173852243978689-0.00189706476002251i</v>
      </c>
      <c r="L2851" t="str">
        <f t="shared" si="827"/>
        <v>0.00025-0.0111872583882258i</v>
      </c>
      <c r="M2851" t="str">
        <f t="shared" si="828"/>
        <v>0.0025-0.00296133310276565i</v>
      </c>
      <c r="N2851">
        <f t="shared" si="829"/>
        <v>124.7066400737468</v>
      </c>
      <c r="O2851">
        <f t="shared" si="830"/>
        <v>5.5102180492955117</v>
      </c>
      <c r="P2851" s="3">
        <f t="shared" si="831"/>
        <v>5.5102180492955117</v>
      </c>
      <c r="Q2851" s="3">
        <f t="shared" si="832"/>
        <v>-55.293359926253203</v>
      </c>
      <c r="R2851">
        <f t="shared" si="833"/>
        <v>124.7066400737468</v>
      </c>
      <c r="S2851">
        <f t="shared" si="834"/>
        <v>42.040329217769937</v>
      </c>
      <c r="T2851">
        <f t="shared" si="817"/>
        <v>5.5102180492955117</v>
      </c>
    </row>
    <row r="2852" spans="1:20" x14ac:dyDescent="0.25">
      <c r="A2852">
        <f t="shared" si="818"/>
        <v>265150.9381297151</v>
      </c>
      <c r="B2852">
        <f t="shared" si="835"/>
        <v>42200.082468797467</v>
      </c>
      <c r="C2852" t="str">
        <f t="shared" si="819"/>
        <v>1.07227463492332-1.54868836094335i</v>
      </c>
      <c r="D2852" t="str">
        <f t="shared" si="820"/>
        <v>3.46646310728054-0.578204665825747i</v>
      </c>
      <c r="E2852" t="str">
        <f t="shared" si="821"/>
        <v>208.670239814489+5.93409943472997i</v>
      </c>
      <c r="F2852" t="str">
        <f t="shared" si="822"/>
        <v>2.90802570971698-3.61328355290501i</v>
      </c>
      <c r="G2852" t="str">
        <f t="shared" si="823"/>
        <v>0.999352488478591-0.0254380079848669i</v>
      </c>
      <c r="H2852" t="str">
        <f t="shared" si="824"/>
        <v>15.5487904214711-211.054774566134i</v>
      </c>
      <c r="I2852" t="str">
        <f t="shared" si="825"/>
        <v>-4.85705150945815-4.53579423567211i</v>
      </c>
      <c r="K2852" t="str">
        <f t="shared" si="826"/>
        <v>0.00173590308669498-0.0018918446906142i</v>
      </c>
      <c r="L2852" t="str">
        <f t="shared" si="827"/>
        <v>0.00025-0.0111449077388183i</v>
      </c>
      <c r="M2852" t="str">
        <f t="shared" si="828"/>
        <v>0.0025-0.00295012263674601i</v>
      </c>
      <c r="N2852">
        <f t="shared" si="829"/>
        <v>124.69779869460243</v>
      </c>
      <c r="O2852">
        <f t="shared" si="830"/>
        <v>5.5000913586229156</v>
      </c>
      <c r="P2852" s="3">
        <f t="shared" si="831"/>
        <v>5.5000913586229156</v>
      </c>
      <c r="Q2852" s="3">
        <f t="shared" si="832"/>
        <v>-55.302201305397574</v>
      </c>
      <c r="R2852">
        <f t="shared" si="833"/>
        <v>124.69779869460243</v>
      </c>
      <c r="S2852">
        <f t="shared" si="834"/>
        <v>42.200082468797468</v>
      </c>
      <c r="T2852">
        <f t="shared" si="817"/>
        <v>5.5000913586229156</v>
      </c>
    </row>
    <row r="2853" spans="1:20" x14ac:dyDescent="0.25">
      <c r="A2853">
        <f t="shared" si="818"/>
        <v>266158.51169460802</v>
      </c>
      <c r="B2853">
        <f t="shared" si="835"/>
        <v>42360.4427821789</v>
      </c>
      <c r="C2853" t="str">
        <f t="shared" si="819"/>
        <v>1.07077696105678-1.54706799175629i</v>
      </c>
      <c r="D2853" t="str">
        <f t="shared" si="820"/>
        <v>3.46637460849324-0.577535824350576i</v>
      </c>
      <c r="E2853" t="str">
        <f t="shared" si="821"/>
        <v>208.90054680411+5.73765667852927i</v>
      </c>
      <c r="F2853" t="str">
        <f t="shared" si="822"/>
        <v>2.90801137194829-3.60016619208528i</v>
      </c>
      <c r="G2853" t="str">
        <f t="shared" si="823"/>
        <v>0.999347561257771-0.0255345465187205i</v>
      </c>
      <c r="H2853" t="str">
        <f t="shared" si="824"/>
        <v>15.3929680920306-210.15885207856i</v>
      </c>
      <c r="I2853" t="str">
        <f t="shared" si="825"/>
        <v>-4.81953890803009-4.51295514408474i</v>
      </c>
      <c r="K2853" t="str">
        <f t="shared" si="826"/>
        <v>0.00173329843531072-0.00188664461810762i</v>
      </c>
      <c r="L2853" t="str">
        <f t="shared" si="827"/>
        <v>0.00025-0.0111027174126502i</v>
      </c>
      <c r="M2853" t="str">
        <f t="shared" si="828"/>
        <v>0.0025-0.00293895460923093i</v>
      </c>
      <c r="N2853">
        <f t="shared" si="829"/>
        <v>124.68839057881291</v>
      </c>
      <c r="O2853">
        <f t="shared" si="830"/>
        <v>5.4900113611803665</v>
      </c>
      <c r="P2853" s="3">
        <f t="shared" si="831"/>
        <v>5.4900113611803665</v>
      </c>
      <c r="Q2853" s="3">
        <f t="shared" si="832"/>
        <v>-55.311609421187086</v>
      </c>
      <c r="R2853">
        <f t="shared" si="833"/>
        <v>124.68839057881291</v>
      </c>
      <c r="S2853">
        <f t="shared" si="834"/>
        <v>42.3604427821789</v>
      </c>
      <c r="T2853">
        <f t="shared" si="817"/>
        <v>5.4900113611803665</v>
      </c>
    </row>
    <row r="2854" spans="1:20" x14ac:dyDescent="0.25">
      <c r="A2854">
        <f t="shared" si="818"/>
        <v>267169.91403904749</v>
      </c>
      <c r="B2854">
        <f t="shared" si="835"/>
        <v>42521.412464751178</v>
      </c>
      <c r="C2854" t="str">
        <f t="shared" si="819"/>
        <v>1.06927159900181-1.54546814623359i</v>
      </c>
      <c r="D2854" t="str">
        <f t="shared" si="820"/>
        <v>3.46628544040761-0.576875212720473i</v>
      </c>
      <c r="E2854" t="str">
        <f t="shared" si="821"/>
        <v>209.130933402866+5.53883917078928i</v>
      </c>
      <c r="F2854" t="str">
        <f t="shared" si="822"/>
        <v>2.90799692514852-3.58710061528946i</v>
      </c>
      <c r="G2854" t="str">
        <f t="shared" si="823"/>
        <v>0.999342596568066-0.0256314504595823i</v>
      </c>
      <c r="H2854" t="str">
        <f t="shared" si="824"/>
        <v>15.2389084333136-209.267381912887i</v>
      </c>
      <c r="I2854" t="str">
        <f t="shared" si="825"/>
        <v>-4.78233221832183-4.4902795606593i</v>
      </c>
      <c r="K2854" t="str">
        <f t="shared" si="826"/>
        <v>0.00173070836552392-0.00188146452946872i</v>
      </c>
      <c r="L2854" t="str">
        <f t="shared" si="827"/>
        <v>0.00025-0.0110606868027996i</v>
      </c>
      <c r="M2854" t="str">
        <f t="shared" si="828"/>
        <v>0.0025-0.00292782885956459i</v>
      </c>
      <c r="N2854">
        <f t="shared" si="829"/>
        <v>124.67841181421318</v>
      </c>
      <c r="O2854">
        <f t="shared" si="830"/>
        <v>5.4799776761609653</v>
      </c>
      <c r="P2854" s="3">
        <f t="shared" si="831"/>
        <v>5.4799776761609653</v>
      </c>
      <c r="Q2854" s="3">
        <f t="shared" si="832"/>
        <v>-55.32158818578683</v>
      </c>
      <c r="R2854">
        <f t="shared" si="833"/>
        <v>124.67841181421318</v>
      </c>
      <c r="S2854">
        <f t="shared" si="834"/>
        <v>42.52141246475118</v>
      </c>
      <c r="T2854">
        <f t="shared" si="817"/>
        <v>5.4799776761609653</v>
      </c>
    </row>
    <row r="2855" spans="1:20" x14ac:dyDescent="0.25">
      <c r="A2855">
        <f t="shared" si="818"/>
        <v>268185.15971239586</v>
      </c>
      <c r="B2855">
        <f t="shared" si="835"/>
        <v>42682.99383211723</v>
      </c>
      <c r="C2855" t="str">
        <f t="shared" si="819"/>
        <v>1.06775841726279-1.54388875639685i</v>
      </c>
      <c r="D2855" t="str">
        <f t="shared" si="820"/>
        <v>3.46619559799682-0.576222820543528i</v>
      </c>
      <c r="E2855" t="str">
        <f t="shared" si="821"/>
        <v>209.361383142069+5.33763319428229i</v>
      </c>
      <c r="F2855" t="str">
        <f t="shared" si="822"/>
        <v>2.90798236848963-3.5740866345011i</v>
      </c>
      <c r="G2855" t="str">
        <f t="shared" si="823"/>
        <v>0.999337594124922-0.0257287211795514i</v>
      </c>
      <c r="H2855" t="str">
        <f t="shared" si="824"/>
        <v>15.0865884714293-208.380336065269i</v>
      </c>
      <c r="I2855" t="str">
        <f t="shared" si="825"/>
        <v>-4.74542883078535-4.46776572858487i</v>
      </c>
      <c r="K2855" t="str">
        <f t="shared" si="826"/>
        <v>0.0017281327577192-0.00187630441118772i</v>
      </c>
      <c r="L2855" t="str">
        <f t="shared" si="827"/>
        <v>0.00025-0.0110188153046419i</v>
      </c>
      <c r="M2855" t="str">
        <f t="shared" si="828"/>
        <v>0.0025-0.00291674522769933i</v>
      </c>
      <c r="N2855">
        <f t="shared" si="829"/>
        <v>124.66785849897131</v>
      </c>
      <c r="O2855">
        <f t="shared" si="830"/>
        <v>5.4699899173847051</v>
      </c>
      <c r="P2855" s="3">
        <f t="shared" si="831"/>
        <v>5.4699899173847051</v>
      </c>
      <c r="Q2855" s="3">
        <f t="shared" si="832"/>
        <v>-55.332141501028687</v>
      </c>
      <c r="R2855">
        <f t="shared" si="833"/>
        <v>124.66785849897131</v>
      </c>
      <c r="S2855">
        <f t="shared" si="834"/>
        <v>42.682993832117234</v>
      </c>
      <c r="T2855">
        <f t="shared" si="817"/>
        <v>5.4699899173847051</v>
      </c>
    </row>
    <row r="2856" spans="1:20" x14ac:dyDescent="0.25">
      <c r="A2856">
        <f t="shared" si="818"/>
        <v>269204.26331930299</v>
      </c>
      <c r="B2856">
        <f t="shared" si="835"/>
        <v>42845.18920867928</v>
      </c>
      <c r="C2856" t="str">
        <f t="shared" si="819"/>
        <v>1.06623728392333-1.54232975316308i</v>
      </c>
      <c r="D2856" t="str">
        <f t="shared" si="820"/>
        <v>3.46610507619683-0.575578637536023i</v>
      </c>
      <c r="E2856" t="str">
        <f t="shared" si="821"/>
        <v>209.591879323989+5.1340251004747i</v>
      </c>
      <c r="F2856" t="str">
        <f t="shared" si="822"/>
        <v>2.90796770113735-3.5611240624453i</v>
      </c>
      <c r="G2856" t="str">
        <f t="shared" si="823"/>
        <v>0.999332553641629-0.0258263600557529i</v>
      </c>
      <c r="H2856" t="str">
        <f t="shared" si="824"/>
        <v>14.9359855707518-207.497686739449i</v>
      </c>
      <c r="I2856" t="str">
        <f t="shared" si="825"/>
        <v>-4.70882615894629-4.44541191591035i</v>
      </c>
      <c r="K2856" t="str">
        <f t="shared" si="826"/>
        <v>0.00172557149277471-0.00187116424928437i</v>
      </c>
      <c r="L2856" t="str">
        <f t="shared" si="827"/>
        <v>0.00025-0.0109771023158417i</v>
      </c>
      <c r="M2856" t="str">
        <f t="shared" si="828"/>
        <v>0.0025-0.0029057035541934i</v>
      </c>
      <c r="N2856">
        <f t="shared" si="829"/>
        <v>124.65672674194786</v>
      </c>
      <c r="O2856">
        <f t="shared" si="830"/>
        <v>5.4600476933030588</v>
      </c>
      <c r="P2856" s="3">
        <f t="shared" si="831"/>
        <v>5.4600476933030588</v>
      </c>
      <c r="Q2856" s="3">
        <f t="shared" si="832"/>
        <v>-55.343273258052143</v>
      </c>
      <c r="R2856">
        <f t="shared" si="833"/>
        <v>124.65672674194786</v>
      </c>
      <c r="S2856">
        <f t="shared" si="834"/>
        <v>42.84518920867928</v>
      </c>
      <c r="T2856">
        <f t="shared" si="817"/>
        <v>5.4600476933030588</v>
      </c>
    </row>
    <row r="2857" spans="1:20" x14ac:dyDescent="0.25">
      <c r="A2857">
        <f t="shared" si="818"/>
        <v>270227.23951991636</v>
      </c>
      <c r="B2857">
        <f t="shared" si="835"/>
        <v>43008.000927672263</v>
      </c>
      <c r="C2857" t="str">
        <f t="shared" si="819"/>
        <v>1.06470806665361-1.54079106632982i</v>
      </c>
      <c r="D2857" t="str">
        <f t="shared" si="820"/>
        <v>3.4660138699061-0.574942653522158i</v>
      </c>
      <c r="E2857" t="str">
        <f t="shared" si="821"/>
        <v>209.822405020957+4.92800131264284i</v>
      </c>
      <c r="F2857" t="str">
        <f t="shared" si="822"/>
        <v>2.90795292225105-3.54821271258592i</v>
      </c>
      <c r="G2857" t="str">
        <f t="shared" si="823"/>
        <v>0.999327474829308-0.0259243684703552i</v>
      </c>
      <c r="H2857" t="str">
        <f t="shared" si="824"/>
        <v>14.7870774284702-206.619406345525i</v>
      </c>
      <c r="I2857" t="str">
        <f t="shared" si="825"/>
        <v>-4.67252163921118-4.42321641513517i</v>
      </c>
      <c r="K2857" t="str">
        <f t="shared" si="826"/>
        <v>0.00172302445206085-0.00186604402931324i</v>
      </c>
      <c r="L2857" t="str">
        <f t="shared" si="827"/>
        <v>0.00025-0.0109355472363436i</v>
      </c>
      <c r="M2857" t="str">
        <f t="shared" si="828"/>
        <v>0.0025-0.0028947036802086i</v>
      </c>
      <c r="N2857">
        <f t="shared" si="829"/>
        <v>124.64501266305186</v>
      </c>
      <c r="O2857">
        <f t="shared" si="830"/>
        <v>5.450150607004649</v>
      </c>
      <c r="P2857" s="3">
        <f t="shared" si="831"/>
        <v>5.450150607004649</v>
      </c>
      <c r="Q2857" s="3">
        <f t="shared" si="832"/>
        <v>-55.354987336948149</v>
      </c>
      <c r="R2857">
        <f t="shared" si="833"/>
        <v>124.64501266305186</v>
      </c>
      <c r="S2857">
        <f t="shared" si="834"/>
        <v>43.008000927672263</v>
      </c>
      <c r="T2857">
        <f t="shared" si="817"/>
        <v>5.450150607004649</v>
      </c>
    </row>
    <row r="2858" spans="1:20" x14ac:dyDescent="0.25">
      <c r="A2858">
        <f t="shared" si="818"/>
        <v>271254.10303009208</v>
      </c>
      <c r="B2858">
        <f t="shared" si="835"/>
        <v>43171.431331197418</v>
      </c>
      <c r="C2858" t="str">
        <f t="shared" si="819"/>
        <v>1.06317063271805-1.53927262456013i</v>
      </c>
      <c r="D2858" t="str">
        <f t="shared" si="820"/>
        <v>3.46592197398534-0.574314858433799i</v>
      </c>
      <c r="E2858" t="str">
        <f t="shared" si="821"/>
        <v>210.052943074493+4.71954832903399i</v>
      </c>
      <c r="F2858" t="str">
        <f t="shared" si="822"/>
        <v>2.90793803098374-3.53535239912292i</v>
      </c>
      <c r="G2858" t="str">
        <f t="shared" si="823"/>
        <v>0.999322357396889-0.0260227478105865i</v>
      </c>
      <c r="H2858" t="str">
        <f t="shared" si="824"/>
        <v>14.6398420692326-205.745467498701i</v>
      </c>
      <c r="I2858" t="str">
        <f t="shared" si="825"/>
        <v>-4.6365127306755-4.40117754280734i</v>
      </c>
      <c r="K2858" t="str">
        <f t="shared" si="826"/>
        <v>0.00172049151743908-0.00186094373636889i</v>
      </c>
      <c r="L2858" t="str">
        <f t="shared" si="827"/>
        <v>0.00025-0.0108941494683638i</v>
      </c>
      <c r="M2858" t="str">
        <f t="shared" si="828"/>
        <v>0.0025-0.00288374544750807i</v>
      </c>
      <c r="N2858">
        <f t="shared" si="829"/>
        <v>124.63271239360031</v>
      </c>
      <c r="O2858">
        <f t="shared" si="830"/>
        <v>5.4402982562214302</v>
      </c>
      <c r="P2858" s="3">
        <f t="shared" si="831"/>
        <v>5.4402982562214302</v>
      </c>
      <c r="Q2858" s="3">
        <f t="shared" si="832"/>
        <v>-55.367287606399685</v>
      </c>
      <c r="R2858">
        <f t="shared" si="833"/>
        <v>124.63271239360031</v>
      </c>
      <c r="S2858">
        <f t="shared" si="834"/>
        <v>43.171431331197418</v>
      </c>
      <c r="T2858">
        <f t="shared" si="817"/>
        <v>5.4402982562214302</v>
      </c>
    </row>
    <row r="2859" spans="1:20" x14ac:dyDescent="0.25">
      <c r="A2859">
        <f t="shared" si="818"/>
        <v>272284.86862160644</v>
      </c>
      <c r="B2859">
        <f t="shared" si="835"/>
        <v>43335.482770255971</v>
      </c>
      <c r="C2859" t="str">
        <f t="shared" si="819"/>
        <v>1.06162484898317-1.5377743553676i</v>
      </c>
      <c r="D2859" t="str">
        <f t="shared" si="820"/>
        <v>3.46582938325723-0.573695242310218i</v>
      </c>
      <c r="E2859" t="str">
        <f t="shared" si="821"/>
        <v>210.283476094479+4.50865272606024i</v>
      </c>
      <c r="F2859" t="str">
        <f t="shared" si="822"/>
        <v>2.90792302648203-3.52254293698971i</v>
      </c>
      <c r="G2859" t="str">
        <f t="shared" si="823"/>
        <v>0.999317201051099-0.0261214994687529i</v>
      </c>
      <c r="H2859" t="str">
        <f t="shared" si="824"/>
        <v>14.494257839879-204.875843018029i</v>
      </c>
      <c r="I2859" t="str">
        <f t="shared" si="825"/>
        <v>-4.60079691493268-4.37929363912881i</v>
      </c>
      <c r="K2859" t="str">
        <f t="shared" si="826"/>
        <v>0.00171797257126049-0.00185586335509107i</v>
      </c>
      <c r="L2859" t="str">
        <f t="shared" si="827"/>
        <v>0.00025-0.0108529084163816i</v>
      </c>
      <c r="M2859" t="str">
        <f t="shared" si="828"/>
        <v>0.0025-0.00287282869845394i</v>
      </c>
      <c r="N2859">
        <f t="shared" si="829"/>
        <v>124.61982207667464</v>
      </c>
      <c r="O2859">
        <f t="shared" si="830"/>
        <v>5.4304902333355409</v>
      </c>
      <c r="P2859" s="3">
        <f t="shared" si="831"/>
        <v>5.4304902333355409</v>
      </c>
      <c r="Q2859" s="3">
        <f t="shared" si="832"/>
        <v>-55.380177923325363</v>
      </c>
      <c r="R2859">
        <f t="shared" si="833"/>
        <v>124.61982207667464</v>
      </c>
      <c r="S2859">
        <f t="shared" si="834"/>
        <v>43.335482770255972</v>
      </c>
      <c r="T2859">
        <f t="shared" si="817"/>
        <v>5.4304902333355409</v>
      </c>
    </row>
    <row r="2860" spans="1:20" x14ac:dyDescent="0.25">
      <c r="A2860">
        <f t="shared" si="818"/>
        <v>273319.55112236855</v>
      </c>
      <c r="B2860">
        <f t="shared" si="835"/>
        <v>43500.157604782944</v>
      </c>
      <c r="C2860" t="str">
        <f t="shared" si="819"/>
        <v>1.06007058192581-1.53629618510121i</v>
      </c>
      <c r="D2860" t="str">
        <f t="shared" si="820"/>
        <v>3.46573609250612-0.573083795297824i</v>
      </c>
      <c r="E2860" t="str">
        <f t="shared" si="821"/>
        <v>210.513986458358+4.29530116153484i</v>
      </c>
      <c r="F2860" t="str">
        <f t="shared" si="822"/>
        <v>2.90790790788605-3.50978414185042i</v>
      </c>
      <c r="G2860" t="str">
        <f t="shared" si="823"/>
        <v>0.999312005496445-0.0262206248422543i</v>
      </c>
      <c r="H2860" t="str">
        <f t="shared" si="824"/>
        <v>14.3503034042676-204.010505925149i</v>
      </c>
      <c r="I2860" t="str">
        <f t="shared" si="825"/>
        <v>-4.56537169588387-4.35756306756786i</v>
      </c>
      <c r="K2860" t="str">
        <f t="shared" si="826"/>
        <v>0.00171546749636452-0.00185080286966978i</v>
      </c>
      <c r="L2860" t="str">
        <f t="shared" si="827"/>
        <v>0.00025-0.0108118234871305i</v>
      </c>
      <c r="M2860" t="str">
        <f t="shared" si="828"/>
        <v>0.0025-0.00286195327600513i</v>
      </c>
      <c r="N2860">
        <f t="shared" si="829"/>
        <v>124.60633786748124</v>
      </c>
      <c r="O2860">
        <f t="shared" si="830"/>
        <v>5.4207261253866186</v>
      </c>
      <c r="P2860" s="3">
        <f t="shared" si="831"/>
        <v>5.4207261253866186</v>
      </c>
      <c r="Q2860" s="3">
        <f t="shared" si="832"/>
        <v>-55.393662132518749</v>
      </c>
      <c r="R2860">
        <f t="shared" si="833"/>
        <v>124.60633786748124</v>
      </c>
      <c r="S2860">
        <f t="shared" si="834"/>
        <v>43.500157604782942</v>
      </c>
      <c r="T2860">
        <f t="shared" ref="T2860:T2923" si="836">P2860</f>
        <v>5.4207261253866186</v>
      </c>
    </row>
    <row r="2861" spans="1:20" x14ac:dyDescent="0.25">
      <c r="A2861">
        <f t="shared" ref="A2861:A2924" si="837">2*PI()*B2861</f>
        <v>274358.16541663354</v>
      </c>
      <c r="B2861">
        <f t="shared" si="835"/>
        <v>43665.458203681119</v>
      </c>
      <c r="C2861" t="str">
        <f t="shared" ref="C2861:C2924" si="838">IMPRODUCT(D2861,E2861,$C$40,,K2861,$C$41)</f>
        <v>1.05850769764155-1.53483803893016i</v>
      </c>
      <c r="D2861" t="str">
        <f t="shared" ref="D2861:D2924" si="839">IMDIV(IMPRODUCT($C$37,$C$38,COMPLEX(1,A2861/$C$38)),IMSUM(-1*A2861*A2861/$C$39,COMPLEX(0,1*A2861)))</f>
        <v>3.46564209647783-0.572480507649919i</v>
      </c>
      <c r="E2861" t="str">
        <f t="shared" ref="E2861:E2924" si="840">IMDIV(IMPRODUCT(IMSUM(F2861,G2861),$C$29,H2861),IMSUM(1,I2861))</f>
        <v>210.744456310371+4.0794803779435i</v>
      </c>
      <c r="F2861" t="str">
        <f t="shared" ref="F2861:F2924" si="841">IMDIV(IMPRODUCT($C$14,$C$15,COMPLEX(1,A2861/$C$15)),IMSUM(-1*A2861*A2861/$C$16,COMPLEX(0,A2861)))</f>
        <v>2.90789267432943-3.49707583009731i</v>
      </c>
      <c r="G2861" t="str">
        <f t="shared" ref="G2861:G2924" si="842">IMDIV(1,COMPLEX(1,A2861*$C$9*$C$10))</f>
        <v>0.999306770435194-0.026320125333602i</v>
      </c>
      <c r="H2861" t="str">
        <f t="shared" ref="H2861:H2924" si="843">IMDIV($C$3,IMSUM(K2861,COMPLEX(0,$C$28*A2861)))</f>
        <v>14.2079577381878-203.149429443013i</v>
      </c>
      <c r="I2861" t="str">
        <f t="shared" ref="I2861:I2924" si="844">IMPRODUCT(F2861,$C$29,H2861,$C$31)</f>
        <v>-4.53023459954861-4.3359842144785i</v>
      </c>
      <c r="K2861" t="str">
        <f t="shared" ref="K2861:K2924" si="845">IF($C$26&lt;=0,IMDIV(1,IMSUM(IMDIV(1,L2861),1/$C$18)),IMDIV(1,IMSUM(IMDIV(1,L2861),1/$C$18,IMDIV(1,M2861))))</f>
        <v>0.00171297617607758-0.00184576226385032i</v>
      </c>
      <c r="L2861" t="str">
        <f t="shared" ref="L2861:L2924" si="846">IMSUM($C$21/$C$22,IMDIV(1,COMPLEX(0,$C$20*$C$22*A2861)))</f>
        <v>0.00025-0.01077089408959i</v>
      </c>
      <c r="M2861" t="str">
        <f t="shared" ref="M2861:M2924" si="847">IMSUM($C$25/$C$26,IMDIV(1,COMPLEX(0,$C$24*$C$26*A2861)))</f>
        <v>0.0025-0.00285111902371501i</v>
      </c>
      <c r="N2861">
        <f t="shared" ref="N2861:N2924" si="848">ABS(R2861)</f>
        <v>124.59225593371028</v>
      </c>
      <c r="O2861">
        <f t="shared" ref="O2861:O2924" si="849">ABS(P2861)</f>
        <v>5.4110055140795783</v>
      </c>
      <c r="P2861" s="3">
        <f t="shared" ref="P2861:P2924" si="850">20*LOG10(IMABS(C2861))</f>
        <v>5.4110055140795783</v>
      </c>
      <c r="Q2861" s="3">
        <f t="shared" ref="Q2861:Q2924" si="851">IMARGUMENT(C2861)*180/PI()</f>
        <v>-55.407744066289723</v>
      </c>
      <c r="R2861">
        <f t="shared" ref="R2861:R2924" si="852">IF(Q2861&lt;0,Q2861+180,Q2861-180)</f>
        <v>124.59225593371028</v>
      </c>
      <c r="S2861">
        <f t="shared" ref="S2861:S2924" si="853">B2861/1000</f>
        <v>43.665458203681119</v>
      </c>
      <c r="T2861">
        <f t="shared" si="836"/>
        <v>5.4110055140795783</v>
      </c>
    </row>
    <row r="2862" spans="1:20" x14ac:dyDescent="0.25">
      <c r="A2862">
        <f t="shared" si="837"/>
        <v>275400.72644521674</v>
      </c>
      <c r="B2862">
        <f t="shared" ref="B2862:B2925" si="854">B2861*(1+B$42)</f>
        <v>43831.386944855105</v>
      </c>
      <c r="C2862" t="str">
        <f t="shared" si="838"/>
        <v>1.05693606185357-1.53339984082877i</v>
      </c>
      <c r="D2862" t="str">
        <f t="shared" si="839"/>
        <v>3.4655473898793-0.571885369726425i</v>
      </c>
      <c r="E2862" t="str">
        <f t="shared" si="840"/>
        <v>210.974867560843+3.86117720575743i</v>
      </c>
      <c r="F2862" t="str">
        <f t="shared" si="841"/>
        <v>2.90787732493925-3.48441781884806i</v>
      </c>
      <c r="G2862" t="str">
        <f t="shared" si="842"/>
        <v>0.99930149556736-0.0264200023504361i</v>
      </c>
      <c r="H2862" t="str">
        <f t="shared" si="843"/>
        <v>14.0672001243608-202.292586994607i</v>
      </c>
      <c r="I2862" t="str">
        <f t="shared" si="844"/>
        <v>-4.49538317387641-4.31455548872666i</v>
      </c>
      <c r="K2862" t="str">
        <f t="shared" si="845"/>
        <v>0.0017104984942117-0.00184074152093827i</v>
      </c>
      <c r="L2862" t="str">
        <f t="shared" si="846"/>
        <v>0.00025-0.0107301196349771i</v>
      </c>
      <c r="M2862" t="str">
        <f t="shared" si="847"/>
        <v>0.0025-0.00284032578572924i</v>
      </c>
      <c r="N2862">
        <f t="shared" si="848"/>
        <v>124.57757245589639</v>
      </c>
      <c r="O2862">
        <f t="shared" si="849"/>
        <v>5.4013279757938681</v>
      </c>
      <c r="P2862" s="3">
        <f t="shared" si="850"/>
        <v>5.4013279757938681</v>
      </c>
      <c r="Q2862" s="3">
        <f t="shared" si="851"/>
        <v>-55.422427544103613</v>
      </c>
      <c r="R2862">
        <f t="shared" si="852"/>
        <v>124.57757245589639</v>
      </c>
      <c r="S2862">
        <f t="shared" si="853"/>
        <v>43.831386944855105</v>
      </c>
      <c r="T2862">
        <f t="shared" si="836"/>
        <v>5.4013279757938681</v>
      </c>
    </row>
    <row r="2863" spans="1:20" x14ac:dyDescent="0.25">
      <c r="A2863">
        <f t="shared" si="837"/>
        <v>276447.24920570856</v>
      </c>
      <c r="B2863">
        <f t="shared" si="854"/>
        <v>43997.946215245553</v>
      </c>
      <c r="C2863" t="str">
        <f t="shared" si="838"/>
        <v>1.05535553992153-1.53198151356112i</v>
      </c>
      <c r="D2863" t="str">
        <f t="shared" si="839"/>
        <v>3.46545196737833-0.571298371993626i</v>
      </c>
      <c r="E2863" t="str">
        <f t="shared" si="840"/>
        <v>211.20520188549+3.64037856677898i</v>
      </c>
      <c r="F2863" t="str">
        <f t="shared" si="841"/>
        <v>2.90786185883596-3.47180992594313i</v>
      </c>
      <c r="G2863" t="str">
        <f t="shared" si="842"/>
        <v>0.999296180590687-0.0265202573055424i</v>
      </c>
      <c r="H2863" t="str">
        <f t="shared" si="843"/>
        <v>13.9280101475241-201.439952201661i</v>
      </c>
      <c r="I2863" t="str">
        <f t="shared" si="844"/>
        <v>-4.46081498855914-4.29327532132288i</v>
      </c>
      <c r="K2863" t="str">
        <f t="shared" si="845"/>
        <v>0.00170803433506299-0.00183574062380441i</v>
      </c>
      <c r="L2863" t="str">
        <f t="shared" si="846"/>
        <v>0.00025-0.0106894995367375i</v>
      </c>
      <c r="M2863" t="str">
        <f t="shared" si="847"/>
        <v>0.0025-0.00282957340678346i</v>
      </c>
      <c r="N2863">
        <f t="shared" si="848"/>
        <v>124.56228362777696</v>
      </c>
      <c r="O2863">
        <f t="shared" si="849"/>
        <v>5.3916930815917832</v>
      </c>
      <c r="P2863" s="3">
        <f t="shared" si="850"/>
        <v>5.3916930815917832</v>
      </c>
      <c r="Q2863" s="3">
        <f t="shared" si="851"/>
        <v>-55.437716372223029</v>
      </c>
      <c r="R2863">
        <f t="shared" si="852"/>
        <v>124.56228362777696</v>
      </c>
      <c r="S2863">
        <f t="shared" si="853"/>
        <v>43.997946215245555</v>
      </c>
      <c r="T2863">
        <f t="shared" si="836"/>
        <v>5.3916930815917832</v>
      </c>
    </row>
    <row r="2864" spans="1:20" x14ac:dyDescent="0.25">
      <c r="A2864">
        <f t="shared" si="837"/>
        <v>277497.74875269027</v>
      </c>
      <c r="B2864">
        <f t="shared" si="854"/>
        <v>44165.138410863488</v>
      </c>
      <c r="C2864" t="str">
        <f t="shared" si="838"/>
        <v>1.05376599685104-1.5305829786659i</v>
      </c>
      <c r="D2864" t="str">
        <f t="shared" si="839"/>
        <v>3.46535582360333-0.570719505023922i</v>
      </c>
      <c r="E2864" t="str">
        <f t="shared" si="840"/>
        <v>211.435440724783+3.41707147752693i</v>
      </c>
      <c r="F2864" t="str">
        <f t="shared" si="841"/>
        <v>2.90784627513336-3.4592519699432i</v>
      </c>
      <c r="G2864" t="str">
        <f t="shared" si="842"/>
        <v>0.999290825200627-0.0266208916168697i</v>
      </c>
      <c r="H2864" t="str">
        <f t="shared" si="843"/>
        <v>13.7903676896027-200.591498883359i</v>
      </c>
      <c r="I2864" t="str">
        <f t="shared" si="844"/>
        <v>-4.42652763484464-4.27214216506195i</v>
      </c>
      <c r="K2864" t="str">
        <f t="shared" si="845"/>
        <v>0.00170558358341034-0.0018307595548896i</v>
      </c>
      <c r="L2864" t="str">
        <f t="shared" si="846"/>
        <v>0.00025-0.0106490332105375i</v>
      </c>
      <c r="M2864" t="str">
        <f t="shared" si="847"/>
        <v>0.0025-0.0028188617322011i</v>
      </c>
      <c r="N2864">
        <f t="shared" si="848"/>
        <v>124.54638565665384</v>
      </c>
      <c r="O2864">
        <f t="shared" si="849"/>
        <v>5.382100397229145</v>
      </c>
      <c r="P2864" s="3">
        <f t="shared" si="850"/>
        <v>5.382100397229145</v>
      </c>
      <c r="Q2864" s="3">
        <f t="shared" si="851"/>
        <v>-55.45361434334616</v>
      </c>
      <c r="R2864">
        <f t="shared" si="852"/>
        <v>124.54638565665384</v>
      </c>
      <c r="S2864">
        <f t="shared" si="853"/>
        <v>44.165138410863491</v>
      </c>
      <c r="T2864">
        <f t="shared" si="836"/>
        <v>5.382100397229145</v>
      </c>
    </row>
    <row r="2865" spans="1:20" x14ac:dyDescent="0.25">
      <c r="A2865">
        <f t="shared" si="837"/>
        <v>278552.24019795051</v>
      </c>
      <c r="B2865">
        <f t="shared" si="854"/>
        <v>44332.965936824774</v>
      </c>
      <c r="C2865" t="str">
        <f t="shared" si="838"/>
        <v>1.05216729730319-1.52920415644098i</v>
      </c>
      <c r="D2865" t="str">
        <f t="shared" si="839"/>
        <v>3.46525895314296-0.570148759495544i</v>
      </c>
      <c r="E2865" t="str">
        <f t="shared" si="840"/>
        <v>211.665565283338+3.1912430526618i</v>
      </c>
      <c r="F2865" t="str">
        <f t="shared" si="841"/>
        <v>2.90783057293852-3.44674377012646i</v>
      </c>
      <c r="G2865" t="str">
        <f t="shared" si="842"/>
        <v>0.999285429090328-0.026721906707547i</v>
      </c>
      <c r="H2865" t="str">
        <f t="shared" si="843"/>
        <v>13.6542529249597-199.747201055043i</v>
      </c>
      <c r="I2865" t="str">
        <f t="shared" si="844"/>
        <v>-4.39251872535111-4.25115449416869i</v>
      </c>
      <c r="K2865" t="str">
        <f t="shared" si="845"/>
        <v>0.00170314612451383-0.0018257982962096i</v>
      </c>
      <c r="L2865" t="str">
        <f t="shared" si="846"/>
        <v>0.00025-0.0106087200742553i</v>
      </c>
      <c r="M2865" t="str">
        <f t="shared" si="847"/>
        <v>0.0025-0.00280819060789111i</v>
      </c>
      <c r="N2865">
        <f t="shared" si="848"/>
        <v>124.52987476375337</v>
      </c>
      <c r="O2865">
        <f t="shared" si="849"/>
        <v>5.3725494831650176</v>
      </c>
      <c r="P2865" s="3">
        <f t="shared" si="850"/>
        <v>5.3725494831650176</v>
      </c>
      <c r="Q2865" s="3">
        <f t="shared" si="851"/>
        <v>-55.470125236246631</v>
      </c>
      <c r="R2865">
        <f t="shared" si="852"/>
        <v>124.52987476375337</v>
      </c>
      <c r="S2865">
        <f t="shared" si="853"/>
        <v>44.332965936824777</v>
      </c>
      <c r="T2865">
        <f t="shared" si="836"/>
        <v>5.3725494831650176</v>
      </c>
    </row>
    <row r="2866" spans="1:20" x14ac:dyDescent="0.25">
      <c r="A2866">
        <f t="shared" si="837"/>
        <v>279610.73871070275</v>
      </c>
      <c r="B2866">
        <f t="shared" si="854"/>
        <v>44501.43120738471</v>
      </c>
      <c r="C2866" t="str">
        <f t="shared" si="838"/>
        <v>1.05055930560456-1.52784496592822i</v>
      </c>
      <c r="D2866" t="str">
        <f t="shared" si="839"/>
        <v>3.465161350546-0.569586126192331i</v>
      </c>
      <c r="E2866" t="str">
        <f t="shared" si="840"/>
        <v>211.895556529358+2.96288050844357i</v>
      </c>
      <c r="F2866" t="str">
        <f t="shared" si="841"/>
        <v>2.90781475135179-3.43428514648607i</v>
      </c>
      <c r="G2866" t="str">
        <f t="shared" si="842"/>
        <v>0.999279991950616-0.0268233040059012i</v>
      </c>
      <c r="H2866" t="str">
        <f t="shared" si="843"/>
        <v>13.5196463157302-198.907032926904i</v>
      </c>
      <c r="I2866" t="str">
        <f t="shared" si="844"/>
        <v>-4.35878589388248-4.23031080395011i</v>
      </c>
      <c r="K2866" t="str">
        <f t="shared" si="845"/>
        <v>0.00170072184411332-0.00182085682935982i</v>
      </c>
      <c r="L2866" t="str">
        <f t="shared" si="846"/>
        <v>0.00025-0.010568559547973i</v>
      </c>
      <c r="M2866" t="str">
        <f t="shared" si="847"/>
        <v>0.0025-0.0027975598803458i</v>
      </c>
      <c r="N2866">
        <f t="shared" si="848"/>
        <v>124.51274718458666</v>
      </c>
      <c r="O2866">
        <f t="shared" si="849"/>
        <v>5.363039894573566</v>
      </c>
      <c r="P2866" s="3">
        <f t="shared" si="850"/>
        <v>5.363039894573566</v>
      </c>
      <c r="Q2866" s="3">
        <f t="shared" si="851"/>
        <v>-55.487252815413342</v>
      </c>
      <c r="R2866">
        <f t="shared" si="852"/>
        <v>124.51274718458666</v>
      </c>
      <c r="S2866">
        <f t="shared" si="853"/>
        <v>44.501431207384712</v>
      </c>
      <c r="T2866">
        <f t="shared" si="836"/>
        <v>5.363039894573566</v>
      </c>
    </row>
    <row r="2867" spans="1:20" x14ac:dyDescent="0.25">
      <c r="A2867">
        <f t="shared" si="837"/>
        <v>280673.25951780338</v>
      </c>
      <c r="B2867">
        <f t="shared" si="854"/>
        <v>44670.536645972774</v>
      </c>
      <c r="C2867" t="str">
        <f t="shared" si="838"/>
        <v>1.04894188575741-1.52650532489799i</v>
      </c>
      <c r="D2867" t="str">
        <f t="shared" si="839"/>
        <v>3.46506301032087-0.569031596003442i</v>
      </c>
      <c r="E2867" t="str">
        <f t="shared" si="840"/>
        <v>212.125395194113+2.73197116622757i</v>
      </c>
      <c r="F2867" t="str">
        <f t="shared" si="841"/>
        <v>2.90779880946668-3.42187591972755i</v>
      </c>
      <c r="G2867" t="str">
        <f t="shared" si="842"/>
        <v>0.999274513469974-0.0269250849454737i</v>
      </c>
      <c r="H2867" t="str">
        <f t="shared" si="843"/>
        <v>13.3865286072329-198.070968902682i</v>
      </c>
      <c r="I2867" t="str">
        <f t="shared" si="844"/>
        <v>-4.32532679524501-4.20960961045384i</v>
      </c>
      <c r="K2867" t="str">
        <f t="shared" si="845"/>
        <v>0.00169831062842689-0.00181593513552004i</v>
      </c>
      <c r="L2867" t="str">
        <f t="shared" si="846"/>
        <v>0.00025-0.0105285510539679i</v>
      </c>
      <c r="M2867" t="str">
        <f t="shared" si="847"/>
        <v>0.0025-0.00278696939663857i</v>
      </c>
      <c r="N2867">
        <f t="shared" si="848"/>
        <v>124.4949991693114</v>
      </c>
      <c r="O2867">
        <f t="shared" si="849"/>
        <v>5.3535711813551865</v>
      </c>
      <c r="P2867" s="3">
        <f t="shared" si="850"/>
        <v>5.3535711813551865</v>
      </c>
      <c r="Q2867" s="3">
        <f t="shared" si="851"/>
        <v>-55.505000830688608</v>
      </c>
      <c r="R2867">
        <f t="shared" si="852"/>
        <v>124.4949991693114</v>
      </c>
      <c r="S2867">
        <f t="shared" si="853"/>
        <v>44.670536645972774</v>
      </c>
      <c r="T2867">
        <f t="shared" si="836"/>
        <v>5.3535711813551865</v>
      </c>
    </row>
    <row r="2868" spans="1:20" x14ac:dyDescent="0.25">
      <c r="A2868">
        <f t="shared" si="837"/>
        <v>281739.81790397107</v>
      </c>
      <c r="B2868">
        <f t="shared" si="854"/>
        <v>44840.284685227474</v>
      </c>
      <c r="C2868" t="str">
        <f t="shared" si="838"/>
        <v>1.04731490145022-1.52518514983388i</v>
      </c>
      <c r="D2868" t="str">
        <f t="shared" si="839"/>
        <v>3.46496392693547-0.568485159923104i</v>
      </c>
      <c r="E2868" t="str">
        <f t="shared" si="840"/>
        <v>212.355061771466+2.49850245599786i</v>
      </c>
      <c r="F2868" t="str">
        <f t="shared" si="841"/>
        <v>2.90778274636984-3.40951591126612i</v>
      </c>
      <c r="G2868" t="str">
        <f t="shared" si="842"/>
        <v>0.999268993334528-0.0270272509650388i</v>
      </c>
      <c r="H2868" t="str">
        <f t="shared" si="843"/>
        <v>13.2548808234611-197.238983578351i</v>
      </c>
      <c r="I2868" t="str">
        <f t="shared" si="844"/>
        <v>-4.29213910506461-4.18904945013253i</v>
      </c>
      <c r="K2868" t="str">
        <f t="shared" si="845"/>
        <v>0.00169591236414932-0.00181103319545907i</v>
      </c>
      <c r="L2868" t="str">
        <f t="shared" si="846"/>
        <v>0.00025-0.0104886940167045i</v>
      </c>
      <c r="M2868" t="str">
        <f t="shared" si="847"/>
        <v>0.0025-0.00277641900442177i</v>
      </c>
      <c r="N2868">
        <f t="shared" si="848"/>
        <v>124.47662698309108</v>
      </c>
      <c r="O2868">
        <f t="shared" si="849"/>
        <v>5.3441428881491868</v>
      </c>
      <c r="P2868" s="3">
        <f t="shared" si="850"/>
        <v>5.3441428881491868</v>
      </c>
      <c r="Q2868" s="3">
        <f t="shared" si="851"/>
        <v>-55.523373016908913</v>
      </c>
      <c r="R2868">
        <f t="shared" si="852"/>
        <v>124.47662698309108</v>
      </c>
      <c r="S2868">
        <f t="shared" si="853"/>
        <v>44.840284685227473</v>
      </c>
      <c r="T2868">
        <f t="shared" si="836"/>
        <v>5.3441428881491868</v>
      </c>
    </row>
    <row r="2869" spans="1:20" x14ac:dyDescent="0.25">
      <c r="A2869">
        <f t="shared" si="837"/>
        <v>282810.42921200616</v>
      </c>
      <c r="B2869">
        <f t="shared" si="854"/>
        <v>45010.677767031339</v>
      </c>
      <c r="C2869" t="str">
        <f t="shared" si="838"/>
        <v>1.04567821606854-1.5238843559172i</v>
      </c>
      <c r="D2869" t="str">
        <f t="shared" si="839"/>
        <v>3.46486409481688-0.567946809050368i</v>
      </c>
      <c r="E2869" t="str">
        <f t="shared" si="840"/>
        <v>212.584536517435+2.2624619199338i</v>
      </c>
      <c r="F2869" t="str">
        <f t="shared" si="841"/>
        <v>2.90776656114102-3.39720494322424i</v>
      </c>
      <c r="G2869" t="str">
        <f t="shared" si="842"/>
        <v>0.999263431228028-0.0271298035086202i</v>
      </c>
      <c r="H2869" t="str">
        <f t="shared" si="843"/>
        <v>13.1246842626492-196.411051740804i</v>
      </c>
      <c r="I2869" t="str">
        <f t="shared" si="844"/>
        <v>-4.25922051960554-4.16862887951429i</v>
      </c>
      <c r="K2869" t="str">
        <f t="shared" si="845"/>
        <v>0.0016935269384505-0.0018061509895393i</v>
      </c>
      <c r="L2869" t="str">
        <f t="shared" si="846"/>
        <v>0.00025-0.0104489878628257i</v>
      </c>
      <c r="M2869" t="str">
        <f t="shared" si="847"/>
        <v>0.0025-0.00276590855192445i</v>
      </c>
      <c r="N2869">
        <f t="shared" si="848"/>
        <v>124.45762690645773</v>
      </c>
      <c r="O2869">
        <f t="shared" si="849"/>
        <v>5.3347545543463468</v>
      </c>
      <c r="P2869" s="3">
        <f t="shared" si="850"/>
        <v>5.3347545543463468</v>
      </c>
      <c r="Q2869" s="3">
        <f t="shared" si="851"/>
        <v>-55.542373093542267</v>
      </c>
      <c r="R2869">
        <f t="shared" si="852"/>
        <v>124.45762690645773</v>
      </c>
      <c r="S2869">
        <f t="shared" si="853"/>
        <v>45.010677767031339</v>
      </c>
      <c r="T2869">
        <f t="shared" si="836"/>
        <v>5.3347545543463468</v>
      </c>
    </row>
    <row r="2870" spans="1:20" x14ac:dyDescent="0.25">
      <c r="A2870">
        <f t="shared" si="837"/>
        <v>283885.10884301184</v>
      </c>
      <c r="B2870">
        <f t="shared" si="854"/>
        <v>45181.718342546061</v>
      </c>
      <c r="C2870" t="str">
        <f t="shared" si="838"/>
        <v>1.04403169270621-1.52260285701173i</v>
      </c>
      <c r="D2870" t="str">
        <f t="shared" si="839"/>
        <v>3.46476350835102-0.56741653458883i</v>
      </c>
      <c r="E2870" t="str">
        <f t="shared" si="840"/>
        <v>212.813799449816+2.02383721601624i</v>
      </c>
      <c r="F2870" t="str">
        <f t="shared" si="841"/>
        <v>2.90775025285298-3.38494283842895i</v>
      </c>
      <c r="G2870" t="str">
        <f t="shared" si="842"/>
        <v>0.99925782683183-0.027232744025509i</v>
      </c>
      <c r="H2870" t="str">
        <f t="shared" si="843"/>
        <v>12.9959204929171-195.587148366547i</v>
      </c>
      <c r="I2870" t="str">
        <f t="shared" si="844"/>
        <v>-4.22656875559012-4.1483464748791i</v>
      </c>
      <c r="K2870" t="str">
        <f t="shared" si="845"/>
        <v>0.00169115423897394-0.00180128849772134i</v>
      </c>
      <c r="L2870" t="str">
        <f t="shared" si="846"/>
        <v>0.00025-0.0104094320211454i</v>
      </c>
      <c r="M2870" t="str">
        <f t="shared" si="847"/>
        <v>0.0025-0.00275543788795025i</v>
      </c>
      <c r="N2870">
        <f t="shared" si="848"/>
        <v>124.43799523567137</v>
      </c>
      <c r="O2870">
        <f t="shared" si="849"/>
        <v>5.3254057141032476</v>
      </c>
      <c r="P2870" s="3">
        <f t="shared" si="850"/>
        <v>5.3254057141032476</v>
      </c>
      <c r="Q2870" s="3">
        <f t="shared" si="851"/>
        <v>-55.562004764328641</v>
      </c>
      <c r="R2870">
        <f t="shared" si="852"/>
        <v>124.43799523567137</v>
      </c>
      <c r="S2870">
        <f t="shared" si="853"/>
        <v>45.181718342546063</v>
      </c>
      <c r="T2870">
        <f t="shared" si="836"/>
        <v>5.3254057141032476</v>
      </c>
    </row>
    <row r="2871" spans="1:20" x14ac:dyDescent="0.25">
      <c r="A2871">
        <f t="shared" si="837"/>
        <v>284963.87225661526</v>
      </c>
      <c r="B2871">
        <f t="shared" si="854"/>
        <v>45353.408872247739</v>
      </c>
      <c r="C2871" t="str">
        <f t="shared" si="838"/>
        <v>1.04237519417674-1.52134056564816i</v>
      </c>
      <c r="D2871" t="str">
        <f t="shared" si="839"/>
        <v>3.46466216188238-0.566894327846392i</v>
      </c>
      <c r="E2871" t="str">
        <f t="shared" si="840"/>
        <v>213.042830347838+1.78261612166399i</v>
      </c>
      <c r="F2871" t="str">
        <f t="shared" si="841"/>
        <v>2.90773382057149-3.37272942040935i</v>
      </c>
      <c r="G2871" t="str">
        <f t="shared" si="842"/>
        <v>0.999252179824877-0.027336073970281i</v>
      </c>
      <c r="H2871" t="str">
        <f t="shared" si="843"/>
        <v>12.8685713479841-194.767248620366i</v>
      </c>
      <c r="I2871" t="str">
        <f t="shared" si="844"/>
        <v>-4.19418155001924-4.12820083194058i</v>
      </c>
      <c r="K2871" t="str">
        <f t="shared" si="845"/>
        <v>0.00168879415383502-0.0017964456995684i</v>
      </c>
      <c r="L2871" t="str">
        <f t="shared" si="846"/>
        <v>0.00025-0.0103700259226393i</v>
      </c>
      <c r="M2871" t="str">
        <f t="shared" si="847"/>
        <v>0.0025-0.00274500686187512i</v>
      </c>
      <c r="N2871">
        <f t="shared" si="848"/>
        <v>124.41772828308073</v>
      </c>
      <c r="O2871">
        <f t="shared" si="849"/>
        <v>5.3160958963556615</v>
      </c>
      <c r="P2871" s="3">
        <f t="shared" si="850"/>
        <v>5.3160958963556615</v>
      </c>
      <c r="Q2871" s="3">
        <f t="shared" si="851"/>
        <v>-55.582271716919266</v>
      </c>
      <c r="R2871">
        <f t="shared" si="852"/>
        <v>124.41772828308073</v>
      </c>
      <c r="S2871">
        <f t="shared" si="853"/>
        <v>45.353408872247741</v>
      </c>
      <c r="T2871">
        <f t="shared" si="836"/>
        <v>5.3160958963556615</v>
      </c>
    </row>
    <row r="2872" spans="1:20" x14ac:dyDescent="0.25">
      <c r="A2872">
        <f t="shared" si="837"/>
        <v>286046.7349711904</v>
      </c>
      <c r="B2872">
        <f t="shared" si="854"/>
        <v>45525.751825962281</v>
      </c>
      <c r="C2872" t="str">
        <f t="shared" si="838"/>
        <v>1.04070858302522-1.52009739300881i</v>
      </c>
      <c r="D2872" t="str">
        <f t="shared" si="839"/>
        <v>3.46456004971376-0.566380180234991i</v>
      </c>
      <c r="E2872" t="str">
        <f t="shared" si="840"/>
        <v>213.271608751874+1.5387865374076i</v>
      </c>
      <c r="F2872" t="str">
        <f t="shared" si="841"/>
        <v>2.90771726335523-3.36056451339403i</v>
      </c>
      <c r="G2872" t="str">
        <f t="shared" si="842"/>
        <v>0.999246489883684-0.0274397948028145i</v>
      </c>
      <c r="H2872" t="str">
        <f t="shared" si="843"/>
        <v>12.7426189229606-193.951327854022i</v>
      </c>
      <c r="I2872" t="str">
        <f t="shared" si="844"/>
        <v>-4.16205665999442-4.10819056553394i</v>
      </c>
      <c r="K2872" t="str">
        <f t="shared" si="845"/>
        <v>0.00168644657161952-0.00179162257425081i</v>
      </c>
      <c r="L2872" t="str">
        <f t="shared" si="846"/>
        <v>0.00025-0.0103307690004377i</v>
      </c>
      <c r="M2872" t="str">
        <f t="shared" si="847"/>
        <v>0.0025-0.00273461532364527i</v>
      </c>
      <c r="N2872">
        <f t="shared" si="848"/>
        <v>124.3968223774843</v>
      </c>
      <c r="O2872">
        <f t="shared" si="849"/>
        <v>5.3068246248342001</v>
      </c>
      <c r="P2872" s="3">
        <f t="shared" si="850"/>
        <v>5.3068246248342001</v>
      </c>
      <c r="Q2872" s="3">
        <f t="shared" si="851"/>
        <v>-55.603177622515702</v>
      </c>
      <c r="R2872">
        <f t="shared" si="852"/>
        <v>124.3968223774843</v>
      </c>
      <c r="S2872">
        <f t="shared" si="853"/>
        <v>45.525751825962281</v>
      </c>
      <c r="T2872">
        <f t="shared" si="836"/>
        <v>5.3068246248342001</v>
      </c>
    </row>
    <row r="2873" spans="1:20" x14ac:dyDescent="0.25">
      <c r="A2873">
        <f t="shared" si="837"/>
        <v>287133.71256408095</v>
      </c>
      <c r="B2873">
        <f t="shared" si="854"/>
        <v>45698.74968290094</v>
      </c>
      <c r="C2873" t="str">
        <f t="shared" si="838"/>
        <v>1.03903172154038-1.5188732489121i</v>
      </c>
      <c r="D2873" t="str">
        <f t="shared" si="839"/>
        <v>3.46445716610585-0.565874083270338i</v>
      </c>
      <c r="E2873" t="str">
        <f t="shared" si="840"/>
        <v>213.500113963198+1.29233649059787i</v>
      </c>
      <c r="F2873" t="str">
        <f t="shared" si="841"/>
        <v>2.90770058025575-3.34844794230856i</v>
      </c>
      <c r="G2873" t="str">
        <f t="shared" si="842"/>
        <v>0.999240756682316-0.0275439079883074i</v>
      </c>
      <c r="H2873" t="str">
        <f t="shared" si="843"/>
        <v>12.6180455702076-193.139361604919i</v>
      </c>
      <c r="I2873" t="str">
        <f t="shared" si="844"/>
        <v>-4.13019186254064-4.08831430930892i</v>
      </c>
      <c r="K2873" t="str">
        <f t="shared" si="845"/>
        <v>0.0016841113813819-0.00178681910055035i</v>
      </c>
      <c r="L2873" t="str">
        <f t="shared" si="846"/>
        <v>0.00025-0.0102916606898164i</v>
      </c>
      <c r="M2873" t="str">
        <f t="shared" si="847"/>
        <v>0.0025-0.00272426312377492i</v>
      </c>
      <c r="N2873">
        <f t="shared" si="848"/>
        <v>124.37527386449102</v>
      </c>
      <c r="O2873">
        <f t="shared" si="849"/>
        <v>5.2975914180791364</v>
      </c>
      <c r="P2873" s="3">
        <f t="shared" si="850"/>
        <v>5.2975914180791364</v>
      </c>
      <c r="Q2873" s="3">
        <f t="shared" si="851"/>
        <v>-55.624726135508972</v>
      </c>
      <c r="R2873">
        <f t="shared" si="852"/>
        <v>124.37527386449102</v>
      </c>
      <c r="S2873">
        <f t="shared" si="853"/>
        <v>45.698749682900939</v>
      </c>
      <c r="T2873">
        <f t="shared" si="836"/>
        <v>5.2975914180791364</v>
      </c>
    </row>
    <row r="2874" spans="1:20" x14ac:dyDescent="0.25">
      <c r="A2874">
        <f t="shared" si="837"/>
        <v>288224.82067182445</v>
      </c>
      <c r="B2874">
        <f t="shared" si="854"/>
        <v>45872.404931695964</v>
      </c>
      <c r="C2874" t="str">
        <f t="shared" si="838"/>
        <v>1.0373444717671-1.51766804179734i</v>
      </c>
      <c r="D2874" t="str">
        <f t="shared" si="839"/>
        <v>3.46435350527719-0.565376028571683i</v>
      </c>
      <c r="E2874" t="str">
        <f t="shared" si="840"/>
        <v>213.728325043787+1.04325413914856i</v>
      </c>
      <c r="F2874" t="str">
        <f t="shared" si="841"/>
        <v>2.90768377031745-3.33637953277295i</v>
      </c>
      <c r="G2874" t="str">
        <f t="shared" si="842"/>
        <v>0.999234979892372-0.0276484149972953i</v>
      </c>
      <c r="H2874" t="str">
        <f t="shared" si="843"/>
        <v>12.4948338952678-192.331325594792i</v>
      </c>
      <c r="I2874" t="str">
        <f t="shared" si="844"/>
        <v>-4.09858495443059-4.06857071542861i</v>
      </c>
      <c r="K2874" t="str">
        <f t="shared" si="845"/>
        <v>0.00168178847264365-0.00178203525686464i</v>
      </c>
      <c r="L2874" t="str">
        <f t="shared" si="846"/>
        <v>0.00025-0.0102527004281893i</v>
      </c>
      <c r="M2874" t="str">
        <f t="shared" si="847"/>
        <v>0.0025-0.00271395011334422i</v>
      </c>
      <c r="N2874">
        <f t="shared" si="848"/>
        <v>124.35307910687867</v>
      </c>
      <c r="O2874">
        <f t="shared" si="849"/>
        <v>5.2883957894574305</v>
      </c>
      <c r="P2874" s="3">
        <f t="shared" si="850"/>
        <v>5.2883957894574305</v>
      </c>
      <c r="Q2874" s="3">
        <f t="shared" si="851"/>
        <v>-55.646920893121333</v>
      </c>
      <c r="R2874">
        <f t="shared" si="852"/>
        <v>124.35307910687867</v>
      </c>
      <c r="S2874">
        <f t="shared" si="853"/>
        <v>45.872404931695968</v>
      </c>
      <c r="T2874">
        <f t="shared" si="836"/>
        <v>5.2883957894574305</v>
      </c>
    </row>
    <row r="2875" spans="1:20" x14ac:dyDescent="0.25">
      <c r="A2875">
        <f t="shared" si="837"/>
        <v>289320.07499037741</v>
      </c>
      <c r="B2875">
        <f t="shared" si="854"/>
        <v>46046.720070436408</v>
      </c>
      <c r="C2875" t="str">
        <f t="shared" si="838"/>
        <v>1.03564669551914-1.51648167870915i</v>
      </c>
      <c r="D2875" t="str">
        <f t="shared" si="839"/>
        <v>3.46424906140348-0.564886007861524i</v>
      </c>
      <c r="E2875" t="str">
        <f t="shared" si="840"/>
        <v>213.956220816185+0.791527775309294i</v>
      </c>
      <c r="F2875" t="str">
        <f t="shared" si="841"/>
        <v>2.90766683257747-3.32435911109912i</v>
      </c>
      <c r="G2875" t="str">
        <f t="shared" si="842"/>
        <v>0.999229159182966-0.0277533173056692i</v>
      </c>
      <c r="H2875" t="str">
        <f t="shared" si="843"/>
        <v>12.3729667528657-191.527195728377i</v>
      </c>
      <c r="I2875" t="str">
        <f t="shared" si="844"/>
        <v>-4.06723375200972-4.04895845427319i</v>
      </c>
      <c r="K2875" t="str">
        <f t="shared" si="845"/>
        <v>0.00167947773539163-0.00177727102121137i</v>
      </c>
      <c r="L2875" t="str">
        <f t="shared" si="846"/>
        <v>0.00025-0.0102138876550999i</v>
      </c>
      <c r="M2875" t="str">
        <f t="shared" si="847"/>
        <v>0.0025-0.00270367614399702i</v>
      </c>
      <c r="N2875">
        <f t="shared" si="848"/>
        <v>124.33023448495561</v>
      </c>
      <c r="O2875">
        <f t="shared" si="849"/>
        <v>5.2792372471785569</v>
      </c>
      <c r="P2875" s="3">
        <f t="shared" si="850"/>
        <v>5.2792372471785569</v>
      </c>
      <c r="Q2875" s="3">
        <f t="shared" si="851"/>
        <v>-55.669765515044389</v>
      </c>
      <c r="R2875">
        <f t="shared" si="852"/>
        <v>124.33023448495561</v>
      </c>
      <c r="S2875">
        <f t="shared" si="853"/>
        <v>46.046720070436407</v>
      </c>
      <c r="T2875">
        <f t="shared" si="836"/>
        <v>5.2792372471785569</v>
      </c>
    </row>
    <row r="2876" spans="1:20" x14ac:dyDescent="0.25">
      <c r="A2876">
        <f t="shared" si="837"/>
        <v>290419.49127534084</v>
      </c>
      <c r="B2876">
        <f t="shared" si="854"/>
        <v>46221.697606704067</v>
      </c>
      <c r="C2876" t="str">
        <f t="shared" si="838"/>
        <v>1.03393825439236-1.51531406528225i</v>
      </c>
      <c r="D2876" t="str">
        <f t="shared" si="839"/>
        <v>3.46414382861767-0.564404012965374i</v>
      </c>
      <c r="E2876" t="str">
        <f t="shared" si="840"/>
        <v>214.183779863406+0.53714582947393i</v>
      </c>
      <c r="F2876" t="str">
        <f t="shared" si="841"/>
        <v>2.90764976606566-3.31238650428838i</v>
      </c>
      <c r="G2876" t="str">
        <f t="shared" si="842"/>
        <v>0.999223294220706-0.0278586163946926i</v>
      </c>
      <c r="H2876" t="str">
        <f t="shared" si="843"/>
        <v>12.2524272429752-190.726948092098i</v>
      </c>
      <c r="I2876" t="str">
        <f t="shared" si="844"/>
        <v>-4.0361360910228-4.02947621414924i</v>
      </c>
      <c r="K2876" t="str">
        <f t="shared" si="845"/>
        <v>0.00167717906007641-0.00177252637123251i</v>
      </c>
      <c r="L2876" t="str">
        <f t="shared" si="846"/>
        <v>0.00025-0.0101752218122135i</v>
      </c>
      <c r="M2876" t="str">
        <f t="shared" si="847"/>
        <v>0.0025-0.00269344106793886i</v>
      </c>
      <c r="N2876">
        <f t="shared" si="848"/>
        <v>124.30673639692034</v>
      </c>
      <c r="O2876">
        <f t="shared" si="849"/>
        <v>5.2701152943127756</v>
      </c>
      <c r="P2876" s="3">
        <f t="shared" si="850"/>
        <v>5.2701152943127756</v>
      </c>
      <c r="Q2876" s="3">
        <f t="shared" si="851"/>
        <v>-55.69326360307965</v>
      </c>
      <c r="R2876">
        <f t="shared" si="852"/>
        <v>124.30673639692034</v>
      </c>
      <c r="S2876">
        <f t="shared" si="853"/>
        <v>46.221697606704069</v>
      </c>
      <c r="T2876">
        <f t="shared" si="836"/>
        <v>5.2701152943127756</v>
      </c>
    </row>
    <row r="2877" spans="1:20" x14ac:dyDescent="0.25">
      <c r="A2877">
        <f t="shared" si="837"/>
        <v>291523.08534218714</v>
      </c>
      <c r="B2877">
        <f t="shared" si="854"/>
        <v>46397.340057609545</v>
      </c>
      <c r="C2877" t="str">
        <f t="shared" si="838"/>
        <v>1.03221900977808-1.51416510572613i</v>
      </c>
      <c r="D2877" t="str">
        <f t="shared" si="839"/>
        <v>3.46403780100945-0.5639300358115i</v>
      </c>
      <c r="E2877" t="str">
        <f t="shared" si="840"/>
        <v>214.410980528895+0.280096874020312i</v>
      </c>
      <c r="F2877" t="str">
        <f t="shared" si="841"/>
        <v>2.90763256980456-3.30046154002899i</v>
      </c>
      <c r="G2877" t="str">
        <f t="shared" si="842"/>
        <v>0.999217384669679-0.0279643137510198i</v>
      </c>
      <c r="H2877" t="str">
        <f t="shared" si="843"/>
        <v>12.1331987069535-189.93055895274i</v>
      </c>
      <c r="I2877" t="str">
        <f t="shared" si="844"/>
        <v>-4.00528982644143-4.010122701004i</v>
      </c>
      <c r="K2877" t="str">
        <f t="shared" si="845"/>
        <v>0.00167489233761049-0.00176780128419854i</v>
      </c>
      <c r="L2877" t="str">
        <f t="shared" si="846"/>
        <v>0.00025-0.0101367023433089i</v>
      </c>
      <c r="M2877" t="str">
        <f t="shared" si="847"/>
        <v>0.0025-0.00268324473793471i</v>
      </c>
      <c r="N2877">
        <f t="shared" si="848"/>
        <v>124.28258125921784</v>
      </c>
      <c r="O2877">
        <f t="shared" si="849"/>
        <v>5.2610294288089268</v>
      </c>
      <c r="P2877" s="3">
        <f t="shared" si="850"/>
        <v>5.2610294288089268</v>
      </c>
      <c r="Q2877" s="3">
        <f t="shared" si="851"/>
        <v>-55.717418740782158</v>
      </c>
      <c r="R2877">
        <f t="shared" si="852"/>
        <v>124.28258125921784</v>
      </c>
      <c r="S2877">
        <f t="shared" si="853"/>
        <v>46.397340057609547</v>
      </c>
      <c r="T2877">
        <f t="shared" si="836"/>
        <v>5.2610294288089268</v>
      </c>
    </row>
    <row r="2878" spans="1:20" x14ac:dyDescent="0.25">
      <c r="A2878">
        <f t="shared" si="837"/>
        <v>292630.87306648749</v>
      </c>
      <c r="B2878">
        <f t="shared" si="854"/>
        <v>46573.649949828461</v>
      </c>
      <c r="C2878" t="str">
        <f t="shared" si="838"/>
        <v>1.03048882287689-1.5130347028096i</v>
      </c>
      <c r="D2878" t="str">
        <f t="shared" si="839"/>
        <v>3.46393097262486-0.563464068430646i</v>
      </c>
      <c r="E2878" t="str">
        <f t="shared" si="840"/>
        <v>214.637800916544+0.020369627185696i</v>
      </c>
      <c r="F2878" t="str">
        <f t="shared" si="841"/>
        <v>2.9076152428093-3.2885840466936i</v>
      </c>
      <c r="G2878" t="str">
        <f t="shared" si="842"/>
        <v>0.999211430191431-0.0280704108667135i</v>
      </c>
      <c r="H2878" t="str">
        <f t="shared" si="843"/>
        <v>12.0152647237405-189.138004756135i</v>
      </c>
      <c r="I2878" t="str">
        <f t="shared" si="844"/>
        <v>-3.97469283229284-3.99089663814466i</v>
      </c>
      <c r="K2878" t="str">
        <f t="shared" si="845"/>
        <v>0.00167261745936663-0.00176309573701251i</v>
      </c>
      <c r="L2878" t="str">
        <f t="shared" si="846"/>
        <v>0.00025-0.0100983286942707i</v>
      </c>
      <c r="M2878" t="str">
        <f t="shared" si="847"/>
        <v>0.0025-0.00267308700730694i</v>
      </c>
      <c r="N2878">
        <f t="shared" si="848"/>
        <v>124.25776550690124</v>
      </c>
      <c r="O2878">
        <f t="shared" si="849"/>
        <v>5.2519791435125827</v>
      </c>
      <c r="P2878" s="3">
        <f t="shared" si="850"/>
        <v>5.2519791435125827</v>
      </c>
      <c r="Q2878" s="3">
        <f t="shared" si="851"/>
        <v>-55.742234493098763</v>
      </c>
      <c r="R2878">
        <f t="shared" si="852"/>
        <v>124.25776550690124</v>
      </c>
      <c r="S2878">
        <f t="shared" si="853"/>
        <v>46.573649949828464</v>
      </c>
      <c r="T2878">
        <f t="shared" si="836"/>
        <v>5.2519791435125827</v>
      </c>
    </row>
    <row r="2879" spans="1:20" x14ac:dyDescent="0.25">
      <c r="A2879">
        <f t="shared" si="837"/>
        <v>293742.87038414011</v>
      </c>
      <c r="B2879">
        <f t="shared" si="854"/>
        <v>46750.629819637812</v>
      </c>
      <c r="C2879" t="str">
        <f t="shared" si="838"/>
        <v>1.02874755471289-1.51192275784578i</v>
      </c>
      <c r="D2879" t="str">
        <f t="shared" si="839"/>
        <v>3.46382333746618-0.563006102955791i</v>
      </c>
      <c r="E2879" t="str">
        <f t="shared" si="840"/>
        <v>214.864218890763-0.242047043035482i</v>
      </c>
      <c r="F2879" t="str">
        <f t="shared" si="841"/>
        <v>2.90759778408754-3.2767538533368i</v>
      </c>
      <c r="G2879" t="str">
        <f t="shared" si="842"/>
        <v>0.999205430444945-0.0281769092392626i</v>
      </c>
      <c r="H2879" t="str">
        <f t="shared" si="843"/>
        <v>11.8986091061224-188.349262125839i</v>
      </c>
      <c r="I2879" t="str">
        <f t="shared" si="844"/>
        <v>-3.94434300148973-3.97179676596258i</v>
      </c>
      <c r="K2879" t="str">
        <f t="shared" si="845"/>
        <v>0.00167035431717609-0.00175840970621416i</v>
      </c>
      <c r="L2879" t="str">
        <f t="shared" si="846"/>
        <v>0.00025-0.010060100313081i</v>
      </c>
      <c r="M2879" t="str">
        <f t="shared" si="847"/>
        <v>0.0025-0.00266296772993319i</v>
      </c>
      <c r="N2879">
        <f t="shared" si="848"/>
        <v>124.23228559398794</v>
      </c>
      <c r="O2879">
        <f t="shared" si="849"/>
        <v>5.242963926186631</v>
      </c>
      <c r="P2879" s="3">
        <f t="shared" si="850"/>
        <v>5.242963926186631</v>
      </c>
      <c r="Q2879" s="3">
        <f t="shared" si="851"/>
        <v>-55.767714406012068</v>
      </c>
      <c r="R2879">
        <f t="shared" si="852"/>
        <v>124.23228559398794</v>
      </c>
      <c r="S2879">
        <f t="shared" si="853"/>
        <v>46.750629819637815</v>
      </c>
      <c r="T2879">
        <f t="shared" si="836"/>
        <v>5.242963926186631</v>
      </c>
    </row>
    <row r="2880" spans="1:20" x14ac:dyDescent="0.25">
      <c r="A2880">
        <f t="shared" si="837"/>
        <v>294859.09329159989</v>
      </c>
      <c r="B2880">
        <f t="shared" si="854"/>
        <v>46928.282212952436</v>
      </c>
      <c r="C2880" t="str">
        <f t="shared" si="838"/>
        <v>1.02699506614812-1.51082917067676i</v>
      </c>
      <c r="D2880" t="str">
        <f t="shared" si="839"/>
        <v>3.46371488949157-0.562556131621898i</v>
      </c>
      <c r="E2880" t="str">
        <f t="shared" si="840"/>
        <v>215.0902120766-0.507164114953822i</v>
      </c>
      <c r="F2880" t="str">
        <f t="shared" si="841"/>
        <v>2.90758019263946-3.26497078969268i</v>
      </c>
      <c r="G2880" t="str">
        <f t="shared" si="842"/>
        <v>0.999199385086624-0.0282838103716i</v>
      </c>
      <c r="H2880" t="str">
        <f t="shared" si="843"/>
        <v>11.7832158970583-187.564307861818i</v>
      </c>
      <c r="I2880" t="str">
        <f t="shared" si="844"/>
        <v>-3.91423824566149-3.95282184166241i</v>
      </c>
      <c r="K2880" t="str">
        <f t="shared" si="845"/>
        <v>0.00166810280332691-0.00175374316798391i</v>
      </c>
      <c r="L2880" t="str">
        <f t="shared" si="846"/>
        <v>0.00025-0.0100220166498117i</v>
      </c>
      <c r="M2880" t="str">
        <f t="shared" si="847"/>
        <v>0.0025-0.00265288676024427i</v>
      </c>
      <c r="N2880">
        <f t="shared" si="848"/>
        <v>124.2061379938179</v>
      </c>
      <c r="O2880">
        <f t="shared" si="849"/>
        <v>5.233983259530631</v>
      </c>
      <c r="P2880" s="3">
        <f t="shared" si="850"/>
        <v>5.233983259530631</v>
      </c>
      <c r="Q2880" s="3">
        <f t="shared" si="851"/>
        <v>-55.793862006182096</v>
      </c>
      <c r="R2880">
        <f t="shared" si="852"/>
        <v>124.2061379938179</v>
      </c>
      <c r="S2880">
        <f t="shared" si="853"/>
        <v>46.928282212952439</v>
      </c>
      <c r="T2880">
        <f t="shared" si="836"/>
        <v>5.233983259530631</v>
      </c>
    </row>
    <row r="2881" spans="1:20" x14ac:dyDescent="0.25">
      <c r="A2881">
        <f t="shared" si="837"/>
        <v>295979.55784610793</v>
      </c>
      <c r="B2881">
        <f t="shared" si="854"/>
        <v>47106.609685361655</v>
      </c>
      <c r="C2881" t="str">
        <f t="shared" si="838"/>
        <v>1.02523121789739-1.50975383965837i</v>
      </c>
      <c r="D2881" t="str">
        <f t="shared" si="839"/>
        <v>3.46360562261466-0.562114146765636i</v>
      </c>
      <c r="E2881" t="str">
        <f t="shared" si="840"/>
        <v>215.315757859924-0.774992409221711i</v>
      </c>
      <c r="F2881" t="str">
        <f t="shared" si="841"/>
        <v>2.90756246745764-3.25323468617232i</v>
      </c>
      <c r="G2881" t="str">
        <f t="shared" si="842"/>
        <v>0.999193293770273-0.0283911157721205i</v>
      </c>
      <c r="H2881" t="str">
        <f t="shared" si="843"/>
        <v>11.6690693660693-186.783118939135i</v>
      </c>
      <c r="I2881" t="str">
        <f t="shared" si="844"/>
        <v>-3.88437649498649-3.93397063899596i</v>
      </c>
      <c r="K2881" t="str">
        <f t="shared" si="845"/>
        <v>0.00166586281056209-0.00174909609814676i</v>
      </c>
      <c r="L2881" t="str">
        <f t="shared" si="846"/>
        <v>0.00025-0.00998407715661651i</v>
      </c>
      <c r="M2881" t="str">
        <f t="shared" si="847"/>
        <v>0.0025-0.00264284395322202i</v>
      </c>
      <c r="N2881">
        <f t="shared" si="848"/>
        <v>124.17931919941149</v>
      </c>
      <c r="O2881">
        <f t="shared" si="849"/>
        <v>5.2250366212011716</v>
      </c>
      <c r="P2881" s="3">
        <f t="shared" si="850"/>
        <v>5.2250366212011716</v>
      </c>
      <c r="Q2881" s="3">
        <f t="shared" si="851"/>
        <v>-55.820680800588505</v>
      </c>
      <c r="R2881">
        <f t="shared" si="852"/>
        <v>124.17931919941149</v>
      </c>
      <c r="S2881">
        <f t="shared" si="853"/>
        <v>47.106609685361654</v>
      </c>
      <c r="T2881">
        <f t="shared" si="836"/>
        <v>5.2250366212011716</v>
      </c>
    </row>
    <row r="2882" spans="1:20" x14ac:dyDescent="0.25">
      <c r="A2882">
        <f t="shared" si="837"/>
        <v>297104.28016592312</v>
      </c>
      <c r="B2882">
        <f t="shared" si="854"/>
        <v>47285.614802166026</v>
      </c>
      <c r="C2882" t="str">
        <f t="shared" si="838"/>
        <v>1.02345587054349-1.50869666164527i</v>
      </c>
      <c r="D2882" t="str">
        <f t="shared" si="839"/>
        <v>3.46349553070427-0.561680140825131i</v>
      </c>
      <c r="E2882" t="str">
        <f t="shared" si="840"/>
        <v>215.540833387664-1.04554258484239i</v>
      </c>
      <c r="F2882" t="str">
        <f t="shared" si="841"/>
        <v>2.90754460752708-3.24154537386135i</v>
      </c>
      <c r="G2882" t="str">
        <f t="shared" si="842"/>
        <v>0.999187156147077-0.0284988269546988i</v>
      </c>
      <c r="H2882" t="str">
        <f t="shared" si="843"/>
        <v>11.5561540056873-186.005672506635i</v>
      </c>
      <c r="I2882" t="str">
        <f t="shared" si="844"/>
        <v>-3.85475569802557-3.91524194800071i</v>
      </c>
      <c r="K2882" t="str">
        <f t="shared" si="845"/>
        <v>0.00166363423207788-0.00174446847217636i</v>
      </c>
      <c r="L2882" t="str">
        <f t="shared" si="846"/>
        <v>0.00025-0.00994628128772321i</v>
      </c>
      <c r="M2882" t="str">
        <f t="shared" si="847"/>
        <v>0.0025-0.00263283916439731i</v>
      </c>
      <c r="N2882">
        <f t="shared" si="848"/>
        <v>124.15182572382272</v>
      </c>
      <c r="O2882">
        <f t="shared" si="849"/>
        <v>5.216123483834</v>
      </c>
      <c r="P2882" s="3">
        <f t="shared" si="850"/>
        <v>5.216123483834</v>
      </c>
      <c r="Q2882" s="3">
        <f t="shared" si="851"/>
        <v>-55.848174276177275</v>
      </c>
      <c r="R2882">
        <f t="shared" si="852"/>
        <v>124.15182572382272</v>
      </c>
      <c r="S2882">
        <f t="shared" si="853"/>
        <v>47.285614802166023</v>
      </c>
      <c r="T2882">
        <f t="shared" si="836"/>
        <v>5.216123483834</v>
      </c>
    </row>
    <row r="2883" spans="1:20" x14ac:dyDescent="0.25">
      <c r="A2883">
        <f t="shared" si="837"/>
        <v>298233.27643055364</v>
      </c>
      <c r="B2883">
        <f t="shared" si="854"/>
        <v>47465.300138414255</v>
      </c>
      <c r="C2883" t="str">
        <f t="shared" si="838"/>
        <v>1.02166888455275-1.50765753197577i</v>
      </c>
      <c r="D2883" t="str">
        <f t="shared" si="839"/>
        <v>3.46338460758417-0.561254106339704i</v>
      </c>
      <c r="E2883" t="str">
        <f t="shared" si="840"/>
        <v>215.765415568108-1.31882513514624i</v>
      </c>
      <c r="F2883" t="str">
        <f t="shared" si="841"/>
        <v>2.90752661182507-3.22990268451753i</v>
      </c>
      <c r="G2883" t="str">
        <f t="shared" si="842"/>
        <v>0.999180971865582-0.0286069454387076i</v>
      </c>
      <c r="H2883" t="str">
        <f t="shared" si="843"/>
        <v>11.4444545279641-185.231945885637i</v>
      </c>
      <c r="I2883" t="str">
        <f t="shared" si="844"/>
        <v>-3.82537382155681-3.89663457474277i</v>
      </c>
      <c r="K2883" t="str">
        <f t="shared" si="845"/>
        <v>0.0016614169615219-0.00173986026519868i</v>
      </c>
      <c r="L2883" t="str">
        <f t="shared" si="846"/>
        <v>0.00025-0.00990862849942539i</v>
      </c>
      <c r="M2883" t="str">
        <f t="shared" si="847"/>
        <v>0.0025-0.00262287224984789i</v>
      </c>
      <c r="N2883">
        <f t="shared" si="848"/>
        <v>124.12365410049762</v>
      </c>
      <c r="O2883">
        <f t="shared" si="849"/>
        <v>5.2072433150654662</v>
      </c>
      <c r="P2883" s="3">
        <f t="shared" si="850"/>
        <v>5.2072433150654662</v>
      </c>
      <c r="Q2883" s="3">
        <f t="shared" si="851"/>
        <v>-55.876345899502383</v>
      </c>
      <c r="R2883">
        <f t="shared" si="852"/>
        <v>124.12365410049762</v>
      </c>
      <c r="S2883">
        <f t="shared" si="853"/>
        <v>47.465300138414257</v>
      </c>
      <c r="T2883">
        <f t="shared" si="836"/>
        <v>5.2072433150654662</v>
      </c>
    </row>
    <row r="2884" spans="1:20" x14ac:dyDescent="0.25">
      <c r="A2884">
        <f t="shared" si="837"/>
        <v>299366.56288098975</v>
      </c>
      <c r="B2884">
        <f t="shared" si="854"/>
        <v>47645.668278940233</v>
      </c>
      <c r="C2884" t="str">
        <f t="shared" si="838"/>
        <v>1.01987012029091-1.50663634445692i</v>
      </c>
      <c r="D2884" t="str">
        <f t="shared" si="839"/>
        <v>3.46327284703266-0.560836035949621i</v>
      </c>
      <c r="E2884" t="str">
        <f t="shared" si="840"/>
        <v>215.989481071254-1.59485038373919i</v>
      </c>
      <c r="F2884" t="str">
        <f t="shared" si="841"/>
        <v>2.90750847932118-3.21830645056833i</v>
      </c>
      <c r="G2884" t="str">
        <f t="shared" si="842"/>
        <v>0.999174740571675-0.0287154727490349i</v>
      </c>
      <c r="H2884" t="str">
        <f t="shared" si="843"/>
        <v>11.3339558610401-184.46191656863i</v>
      </c>
      <c r="I2884" t="str">
        <f t="shared" si="844"/>
        <v>-3.79622885041159-3.87814734106466i</v>
      </c>
      <c r="K2884" t="str">
        <f t="shared" si="845"/>
        <v>0.00165921089299139-0.00173527145199599i</v>
      </c>
      <c r="L2884" t="str">
        <f t="shared" si="846"/>
        <v>0.00025-0.00987111825007507i</v>
      </c>
      <c r="M2884" t="str">
        <f t="shared" si="847"/>
        <v>0.0025-0.00261294306619634i</v>
      </c>
      <c r="N2884">
        <f t="shared" si="848"/>
        <v>124.09480088362693</v>
      </c>
      <c r="O2884">
        <f t="shared" si="849"/>
        <v>5.1983955775552735</v>
      </c>
      <c r="P2884" s="3">
        <f t="shared" si="850"/>
        <v>5.1983955775552735</v>
      </c>
      <c r="Q2884" s="3">
        <f t="shared" si="851"/>
        <v>-55.905199116373062</v>
      </c>
      <c r="R2884">
        <f t="shared" si="852"/>
        <v>124.09480088362693</v>
      </c>
      <c r="S2884">
        <f t="shared" si="853"/>
        <v>47.645668278940235</v>
      </c>
      <c r="T2884">
        <f t="shared" si="836"/>
        <v>5.1983955775552735</v>
      </c>
    </row>
    <row r="2885" spans="1:20" x14ac:dyDescent="0.25">
      <c r="A2885">
        <f t="shared" si="837"/>
        <v>300504.15581993753</v>
      </c>
      <c r="B2885">
        <f t="shared" si="854"/>
        <v>47826.721818400205</v>
      </c>
      <c r="C2885" t="str">
        <f t="shared" si="838"/>
        <v>1.01805943803947-1.50563299134963i</v>
      </c>
      <c r="D2885" t="str">
        <f t="shared" si="839"/>
        <v>3.46316024278236-0.560425922395823i</v>
      </c>
      <c r="E2885" t="str">
        <f t="shared" si="840"/>
        <v>216.213006329234-1.87362848043024i</v>
      </c>
      <c r="F2885" t="str">
        <f t="shared" si="841"/>
        <v>2.90749020897717-3.20675650510844i</v>
      </c>
      <c r="G2885" t="str">
        <f t="shared" si="842"/>
        <v>0.999168461908566-0.028824410416103i</v>
      </c>
      <c r="H2885" t="str">
        <f t="shared" si="843"/>
        <v>11.2246431457691-183.695562217965i</v>
      </c>
      <c r="I2885" t="str">
        <f t="shared" si="844"/>
        <v>-3.76731878731153-3.85977908433705i</v>
      </c>
      <c r="K2885" t="str">
        <f t="shared" si="845"/>
        <v>0.00165701592103141-0.00173070200701046i</v>
      </c>
      <c r="L2885" t="str">
        <f t="shared" si="846"/>
        <v>0.00025-0.00983375000007477i</v>
      </c>
      <c r="M2885" t="str">
        <f t="shared" si="847"/>
        <v>0.0025-0.00260305147060803i</v>
      </c>
      <c r="N2885">
        <f t="shared" si="848"/>
        <v>124.06526264850217</v>
      </c>
      <c r="O2885">
        <f t="shared" si="849"/>
        <v>5.1895797290100356</v>
      </c>
      <c r="P2885" s="3">
        <f t="shared" si="850"/>
        <v>5.1895797290100356</v>
      </c>
      <c r="Q2885" s="3">
        <f t="shared" si="851"/>
        <v>-55.93473735149783</v>
      </c>
      <c r="R2885">
        <f t="shared" si="852"/>
        <v>124.06526264850217</v>
      </c>
      <c r="S2885">
        <f t="shared" si="853"/>
        <v>47.826721818400202</v>
      </c>
      <c r="T2885">
        <f t="shared" si="836"/>
        <v>5.1895797290100356</v>
      </c>
    </row>
    <row r="2886" spans="1:20" x14ac:dyDescent="0.25">
      <c r="A2886">
        <f t="shared" si="837"/>
        <v>301646.07161205326</v>
      </c>
      <c r="B2886">
        <f t="shared" si="854"/>
        <v>48008.463361310125</v>
      </c>
      <c r="C2886" t="str">
        <f t="shared" si="838"/>
        <v>1.01623669801223-1.50464736335389i</v>
      </c>
      <c r="D2886" t="str">
        <f t="shared" si="839"/>
        <v>3.46304678851976-0.560023758519672i</v>
      </c>
      <c r="E2886" t="str">
        <f t="shared" si="840"/>
        <v>216.435967536789-2.15516939712449i</v>
      </c>
      <c r="F2886" t="str">
        <f t="shared" si="841"/>
        <v>2.90747179974699-3.19525268189746i</v>
      </c>
      <c r="G2886" t="str">
        <f t="shared" si="842"/>
        <v>0.999162135516766-0.0289337599758857i</v>
      </c>
      <c r="H2886" t="str">
        <f t="shared" si="843"/>
        <v>11.1165017324011-182.93286066456i</v>
      </c>
      <c r="I2886" t="str">
        <f t="shared" si="844"/>
        <v>-3.73864165270711-3.84152865721529i</v>
      </c>
      <c r="K2886" t="str">
        <f t="shared" si="845"/>
        <v>0.00165483194063298-0.00172615190434801i</v>
      </c>
      <c r="L2886" t="str">
        <f t="shared" si="846"/>
        <v>0.00025-0.00979652321186967i</v>
      </c>
      <c r="M2886" t="str">
        <f t="shared" si="847"/>
        <v>0.0025-0.00259319732078903i</v>
      </c>
      <c r="N2886">
        <f t="shared" si="848"/>
        <v>124.03503599186567</v>
      </c>
      <c r="O2886">
        <f t="shared" si="849"/>
        <v>5.1807952222070686</v>
      </c>
      <c r="P2886" s="3">
        <f t="shared" si="850"/>
        <v>5.1807952222070686</v>
      </c>
      <c r="Q2886" s="3">
        <f t="shared" si="851"/>
        <v>-55.964964008134324</v>
      </c>
      <c r="R2886">
        <f t="shared" si="852"/>
        <v>124.03503599186567</v>
      </c>
      <c r="S2886">
        <f t="shared" si="853"/>
        <v>48.008463361310127</v>
      </c>
      <c r="T2886">
        <f t="shared" si="836"/>
        <v>5.1807952222070686</v>
      </c>
    </row>
    <row r="2887" spans="1:20" x14ac:dyDescent="0.25">
      <c r="A2887">
        <f t="shared" si="837"/>
        <v>302792.32668417908</v>
      </c>
      <c r="B2887">
        <f t="shared" si="854"/>
        <v>48190.895522083105</v>
      </c>
      <c r="C2887" t="str">
        <f t="shared" si="838"/>
        <v>1.01440176037231-1.50367934959395i</v>
      </c>
      <c r="D2887" t="str">
        <f t="shared" si="839"/>
        <v>3.46293247788493-0.559629537262683i</v>
      </c>
      <c r="E2887" t="str">
        <f t="shared" si="840"/>
        <v>216.658340651811-2.43948292369211i</v>
      </c>
      <c r="F2887" t="str">
        <f t="shared" si="841"/>
        <v>2.9074532505766-3.18379481535737i</v>
      </c>
      <c r="G2887" t="str">
        <f t="shared" si="842"/>
        <v>0.999155761034064-0.029043522969927i</v>
      </c>
      <c r="H2887" t="str">
        <f t="shared" si="843"/>
        <v>11.0095171773197-182.173789906603i</v>
      </c>
      <c r="I2887" t="str">
        <f t="shared" si="844"/>
        <v>-3.71019548461717-3.82339492739973i</v>
      </c>
      <c r="K2887" t="str">
        <f t="shared" si="845"/>
        <v>0.00165265884723123-0.00172162111778186i</v>
      </c>
      <c r="L2887" t="str">
        <f t="shared" si="846"/>
        <v>0.00025-0.00975943734993993i</v>
      </c>
      <c r="M2887" t="str">
        <f t="shared" si="847"/>
        <v>0.0025-0.00258338047498409i</v>
      </c>
      <c r="N2887">
        <f t="shared" si="848"/>
        <v>124.00411753226534</v>
      </c>
      <c r="O2887">
        <f t="shared" si="849"/>
        <v>5.1720415050186395</v>
      </c>
      <c r="P2887" s="3">
        <f t="shared" si="850"/>
        <v>5.1720415050186395</v>
      </c>
      <c r="Q2887" s="3">
        <f t="shared" si="851"/>
        <v>-55.99588246773466</v>
      </c>
      <c r="R2887">
        <f t="shared" si="852"/>
        <v>124.00411753226534</v>
      </c>
      <c r="S2887">
        <f t="shared" si="853"/>
        <v>48.190895522083103</v>
      </c>
      <c r="T2887">
        <f t="shared" si="836"/>
        <v>5.1720415050186395</v>
      </c>
    </row>
    <row r="2888" spans="1:20" x14ac:dyDescent="0.25">
      <c r="A2888">
        <f t="shared" si="837"/>
        <v>303942.93752557895</v>
      </c>
      <c r="B2888">
        <f t="shared" si="854"/>
        <v>48374.020925067023</v>
      </c>
      <c r="C2888" t="str">
        <f t="shared" si="838"/>
        <v>1.01255448524952-1.50272883760387i</v>
      </c>
      <c r="D2888" t="str">
        <f t="shared" si="839"/>
        <v>3.46281730447127-0.559243251666277i</v>
      </c>
      <c r="E2888" t="str">
        <f t="shared" si="840"/>
        <v>216.880101395949-2.72657866381963i</v>
      </c>
      <c r="F2888" t="str">
        <f t="shared" si="841"/>
        <v>2.90743456040406-3.17238274057027i</v>
      </c>
      <c r="G2888" t="str">
        <f t="shared" si="842"/>
        <v>0.999149338095513-0.0291537009453589i</v>
      </c>
      <c r="H2888" t="str">
        <f t="shared" si="843"/>
        <v>10.903675239835-181.418328108258i</v>
      </c>
      <c r="I2888" t="str">
        <f t="shared" si="844"/>
        <v>-3.68197833846979-3.80537677740062i</v>
      </c>
      <c r="K2888" t="str">
        <f t="shared" si="845"/>
        <v>0.00165049653670358-0.00171710962075619i</v>
      </c>
      <c r="L2888" t="str">
        <f t="shared" si="846"/>
        <v>0.00025-0.00972249188079289i</v>
      </c>
      <c r="M2888" t="str">
        <f t="shared" si="847"/>
        <v>0.0025-0.00257360079197459i</v>
      </c>
      <c r="N2888">
        <f t="shared" si="848"/>
        <v>123.97250391040291</v>
      </c>
      <c r="O2888">
        <f t="shared" si="849"/>
        <v>5.163318020437905</v>
      </c>
      <c r="P2888" s="3">
        <f t="shared" si="850"/>
        <v>5.163318020437905</v>
      </c>
      <c r="Q2888" s="3">
        <f t="shared" si="851"/>
        <v>-56.027496089597086</v>
      </c>
      <c r="R2888">
        <f t="shared" si="852"/>
        <v>123.97250391040291</v>
      </c>
      <c r="S2888">
        <f t="shared" si="853"/>
        <v>48.374020925067022</v>
      </c>
      <c r="T2888">
        <f t="shared" si="836"/>
        <v>5.163318020437905</v>
      </c>
    </row>
    <row r="2889" spans="1:20" x14ac:dyDescent="0.25">
      <c r="A2889">
        <f t="shared" si="837"/>
        <v>305097.92068817618</v>
      </c>
      <c r="B2889">
        <f t="shared" si="854"/>
        <v>48557.842204582281</v>
      </c>
      <c r="C2889" t="str">
        <f t="shared" si="838"/>
        <v>1.01069473275812-1.50179571331292i</v>
      </c>
      <c r="D2889" t="str">
        <f t="shared" si="839"/>
        <v>3.46270126182513-0.558864894871514i</v>
      </c>
      <c r="E2889" t="str">
        <f t="shared" si="840"/>
        <v>217.101225255279-3.01646603082457i</v>
      </c>
      <c r="F2889" t="str">
        <f t="shared" si="841"/>
        <v>2.90741572815937-3.16101629327591i</v>
      </c>
      <c r="G2889" t="str">
        <f t="shared" si="842"/>
        <v>0.999142866333405-0.0292642954549196i</v>
      </c>
      <c r="H2889" t="str">
        <f t="shared" si="843"/>
        <v>10.7989618790299-180.666453598381i</v>
      </c>
      <c r="I2889" t="str">
        <f t="shared" si="844"/>
        <v>-3.65398828694441-3.78747310430676i</v>
      </c>
      <c r="K2889" t="str">
        <f t="shared" si="845"/>
        <v>0.00164834490536788-0.00171261738638969i</v>
      </c>
      <c r="L2889" t="str">
        <f t="shared" si="846"/>
        <v>0.00025-0.00968568627295565i</v>
      </c>
      <c r="M2889" t="str">
        <f t="shared" si="847"/>
        <v>0.0025-0.0025638581310765i</v>
      </c>
      <c r="N2889">
        <f t="shared" si="848"/>
        <v>123.94019178948632</v>
      </c>
      <c r="O2889">
        <f t="shared" si="849"/>
        <v>5.1546242066045354</v>
      </c>
      <c r="P2889" s="3">
        <f t="shared" si="850"/>
        <v>5.1546242066045354</v>
      </c>
      <c r="Q2889" s="3">
        <f t="shared" si="851"/>
        <v>-56.05980821051368</v>
      </c>
      <c r="R2889">
        <f t="shared" si="852"/>
        <v>123.94019178948632</v>
      </c>
      <c r="S2889">
        <f t="shared" si="853"/>
        <v>48.557842204582279</v>
      </c>
      <c r="T2889">
        <f t="shared" si="836"/>
        <v>5.1546242066045354</v>
      </c>
    </row>
    <row r="2890" spans="1:20" x14ac:dyDescent="0.25">
      <c r="A2890">
        <f t="shared" si="837"/>
        <v>306257.29278679128</v>
      </c>
      <c r="B2890">
        <f t="shared" si="854"/>
        <v>48742.362004959694</v>
      </c>
      <c r="C2890" t="str">
        <f t="shared" si="838"/>
        <v>1.00882236301483-1.50087986103116i</v>
      </c>
      <c r="D2890" t="str">
        <f t="shared" si="839"/>
        <v>3.46258434344541-0.558494460118828i</v>
      </c>
      <c r="E2890" t="str">
        <f t="shared" si="840"/>
        <v>217.321687481037-3.30915424346021i</v>
      </c>
      <c r="F2890" t="str">
        <f t="shared" si="841"/>
        <v>2.90739675276443-3.14969530986933i</v>
      </c>
      <c r="G2890" t="str">
        <f t="shared" si="842"/>
        <v>0.999136345377251-0.0293753080569721i</v>
      </c>
      <c r="H2890" t="str">
        <f t="shared" si="843"/>
        <v>10.6953632506592-179.918144869234i</v>
      </c>
      <c r="I2890" t="str">
        <f t="shared" si="844"/>
        <v>-3.62622341981504-3.76968281955838i</v>
      </c>
      <c r="K2890" t="str">
        <f t="shared" si="845"/>
        <v>0.00164620384998053-0.00170814438747903i</v>
      </c>
      <c r="L2890" t="str">
        <f t="shared" si="846"/>
        <v>0.00025-0.00964901999696721i</v>
      </c>
      <c r="M2890" t="str">
        <f t="shared" si="847"/>
        <v>0.0025-0.00255415235213837i</v>
      </c>
      <c r="N2890">
        <f t="shared" si="848"/>
        <v>123.90717785557655</v>
      </c>
      <c r="O2890">
        <f t="shared" si="849"/>
        <v>5.1459594968309643</v>
      </c>
      <c r="P2890" s="3">
        <f t="shared" si="850"/>
        <v>5.1459594968309643</v>
      </c>
      <c r="Q2890" s="3">
        <f t="shared" si="851"/>
        <v>-56.092822144423444</v>
      </c>
      <c r="R2890">
        <f t="shared" si="852"/>
        <v>123.90717785557655</v>
      </c>
      <c r="S2890">
        <f t="shared" si="853"/>
        <v>48.742362004959695</v>
      </c>
      <c r="T2890">
        <f t="shared" si="836"/>
        <v>5.1459594968309643</v>
      </c>
    </row>
    <row r="2891" spans="1:20" x14ac:dyDescent="0.25">
      <c r="A2891">
        <f t="shared" si="837"/>
        <v>307421.07049938105</v>
      </c>
      <c r="B2891">
        <f t="shared" si="854"/>
        <v>48927.58298057854</v>
      </c>
      <c r="C2891" t="str">
        <f t="shared" si="838"/>
        <v>1.00693723615741-1.49998116343527i</v>
      </c>
      <c r="D2891" t="str">
        <f t="shared" si="839"/>
        <v>3.46246654278336-0.558131940747775i</v>
      </c>
      <c r="E2891" t="str">
        <f t="shared" si="840"/>
        <v>217.541463090423-3.60465232168678i</v>
      </c>
      <c r="F2891" t="str">
        <f t="shared" si="841"/>
        <v>2.90737763313301-3.1384196273985i</v>
      </c>
      <c r="G2891" t="str">
        <f t="shared" si="842"/>
        <v>0.99912977485376-0.0294867403155215i</v>
      </c>
      <c r="H2891" t="str">
        <f t="shared" si="843"/>
        <v>10.5928657041005-179.17338057521i</v>
      </c>
      <c r="I2891" t="str">
        <f t="shared" si="844"/>
        <v>-3.59868184379491-3.75200484872389i</v>
      </c>
      <c r="K2891" t="str">
        <f t="shared" si="845"/>
        <v>0.00164407326773461-0.00170369059650238i</v>
      </c>
      <c r="L2891" t="str">
        <f t="shared" si="846"/>
        <v>0.00025-0.00961249252537074i</v>
      </c>
      <c r="M2891" t="str">
        <f t="shared" si="847"/>
        <v>0.0025-0.00254448331553932i</v>
      </c>
      <c r="N2891">
        <f t="shared" si="848"/>
        <v>123.87345881793621</v>
      </c>
      <c r="O2891">
        <f t="shared" si="849"/>
        <v>5.1373233196303092</v>
      </c>
      <c r="P2891" s="3">
        <f t="shared" si="850"/>
        <v>5.1373233196303092</v>
      </c>
      <c r="Q2891" s="3">
        <f t="shared" si="851"/>
        <v>-56.126541182063796</v>
      </c>
      <c r="R2891">
        <f t="shared" si="852"/>
        <v>123.87345881793621</v>
      </c>
      <c r="S2891">
        <f t="shared" si="853"/>
        <v>48.927582980578542</v>
      </c>
      <c r="T2891">
        <f t="shared" si="836"/>
        <v>5.1373233196303092</v>
      </c>
    </row>
    <row r="2892" spans="1:20" x14ac:dyDescent="0.25">
      <c r="A2892">
        <f t="shared" si="837"/>
        <v>308589.27056727873</v>
      </c>
      <c r="B2892">
        <f t="shared" si="854"/>
        <v>49113.507795904741</v>
      </c>
      <c r="C2892" t="str">
        <f t="shared" si="838"/>
        <v>1.00503921236344-1.49909950155431i</v>
      </c>
      <c r="D2892" t="str">
        <f t="shared" si="839"/>
        <v>3.46234785324218-0.557777330196766i</v>
      </c>
      <c r="E2892" t="str">
        <f t="shared" si="840"/>
        <v>217.760526867469-3.90296908242802i</v>
      </c>
      <c r="F2892" t="str">
        <f t="shared" si="841"/>
        <v>2.90735836817065-3.12718908356197i</v>
      </c>
      <c r="G2892" t="str">
        <f t="shared" si="842"/>
        <v>0.999123154386819-0.0295985938002343i</v>
      </c>
      <c r="H2892" t="str">
        <f t="shared" si="843"/>
        <v>10.4914557793556-178.432139531556i</v>
      </c>
      <c r="I2892" t="str">
        <f t="shared" si="844"/>
        <v>-3.57136168238216-3.7344381312804i</v>
      </c>
      <c r="K2892" t="str">
        <f t="shared" si="845"/>
        <v>0.00164195305625801-0.00169925598562276i</v>
      </c>
      <c r="L2892" t="str">
        <f t="shared" si="846"/>
        <v>0.00025-0.00957610333270651i</v>
      </c>
      <c r="M2892" t="str">
        <f t="shared" si="847"/>
        <v>0.0025-0.00253485088218701i</v>
      </c>
      <c r="N2892">
        <f t="shared" si="848"/>
        <v>123.83903140937562</v>
      </c>
      <c r="O2892">
        <f t="shared" si="849"/>
        <v>5.1287150987437213</v>
      </c>
      <c r="P2892" s="3">
        <f t="shared" si="850"/>
        <v>5.1287150987437213</v>
      </c>
      <c r="Q2892" s="3">
        <f t="shared" si="851"/>
        <v>-56.160968590624371</v>
      </c>
      <c r="R2892">
        <f t="shared" si="852"/>
        <v>123.83903140937562</v>
      </c>
      <c r="S2892">
        <f t="shared" si="853"/>
        <v>49.113507795904738</v>
      </c>
      <c r="T2892">
        <f t="shared" si="836"/>
        <v>5.1287150987437213</v>
      </c>
    </row>
    <row r="2893" spans="1:20" x14ac:dyDescent="0.25">
      <c r="A2893">
        <f t="shared" si="837"/>
        <v>309761.90979543439</v>
      </c>
      <c r="B2893">
        <f t="shared" si="854"/>
        <v>49300.139125529182</v>
      </c>
      <c r="C2893" t="str">
        <f t="shared" si="838"/>
        <v>1.00312815186951-1.49823475475572i</v>
      </c>
      <c r="D2893" t="str">
        <f t="shared" si="839"/>
        <v>3.46222826817656-0.557430622002803i</v>
      </c>
      <c r="E2893" t="str">
        <f t="shared" si="840"/>
        <v>217.978853363977-4.20411313530394i</v>
      </c>
      <c r="F2893" t="str">
        <f t="shared" si="841"/>
        <v>2.90733895677463-3.11600351670655i</v>
      </c>
      <c r="G2893" t="str">
        <f t="shared" si="842"/>
        <v>0.999116483597472-0.0297108700864562i</v>
      </c>
      <c r="H2893" t="str">
        <f t="shared" si="843"/>
        <v>10.3911202041032-177.694400713106i</v>
      </c>
      <c r="I2893" t="str">
        <f t="shared" si="844"/>
        <v>-3.54426107570691-3.71698162039817i</v>
      </c>
      <c r="K2893" t="str">
        <f t="shared" si="845"/>
        <v>0.0016398431136115-0.00169484052669143i</v>
      </c>
      <c r="L2893" t="str">
        <f t="shared" si="846"/>
        <v>0.00025-0.00953985189550358i</v>
      </c>
      <c r="M2893" t="str">
        <f t="shared" si="847"/>
        <v>0.0025-0.00252525491351566i</v>
      </c>
      <c r="N2893">
        <f t="shared" si="848"/>
        <v>123.80389238659697</v>
      </c>
      <c r="O2893">
        <f t="shared" si="849"/>
        <v>5.1201342531688887</v>
      </c>
      <c r="P2893" s="3">
        <f t="shared" si="850"/>
        <v>5.1201342531688887</v>
      </c>
      <c r="Q2893" s="3">
        <f t="shared" si="851"/>
        <v>-56.196107613403029</v>
      </c>
      <c r="R2893">
        <f t="shared" si="852"/>
        <v>123.80389238659697</v>
      </c>
      <c r="S2893">
        <f t="shared" si="853"/>
        <v>49.300139125529185</v>
      </c>
      <c r="T2893">
        <f t="shared" si="836"/>
        <v>5.1201342531688887</v>
      </c>
    </row>
    <row r="2894" spans="1:20" x14ac:dyDescent="0.25">
      <c r="A2894">
        <f t="shared" si="837"/>
        <v>310939.0050526571</v>
      </c>
      <c r="B2894">
        <f t="shared" si="854"/>
        <v>49487.479654206196</v>
      </c>
      <c r="C2894" t="str">
        <f t="shared" si="838"/>
        <v>1.00120391499094-1.49738680073149i</v>
      </c>
      <c r="D2894" t="str">
        <f t="shared" si="839"/>
        <v>3.46210778089256-0.557091809801222i</v>
      </c>
      <c r="E2894" t="str">
        <f t="shared" si="840"/>
        <v>218.196416900526-4.50809287834506i</v>
      </c>
      <c r="F2894" t="str">
        <f t="shared" si="841"/>
        <v>2.90731939783386-3.10486276582487i</v>
      </c>
      <c r="G2894" t="str">
        <f t="shared" si="842"/>
        <v>0.999109762103896-0.0298235707552303i</v>
      </c>
      <c r="H2894" t="str">
        <f t="shared" si="843"/>
        <v>10.2918458907994-176.960143253021i</v>
      </c>
      <c r="I2894" t="str">
        <f t="shared" si="844"/>
        <v>-3.51737818037942-3.69963428272872i</v>
      </c>
      <c r="K2894" t="str">
        <f t="shared" si="845"/>
        <v>0.00163774333828689-0.00169044419125116i</v>
      </c>
      <c r="L2894" t="str">
        <f t="shared" si="846"/>
        <v>0.00025-0.00950373769227296i</v>
      </c>
      <c r="M2894" t="str">
        <f t="shared" si="847"/>
        <v>0.0025-0.00251569527148401i</v>
      </c>
      <c r="N2894">
        <f t="shared" si="848"/>
        <v>123.76803853054017</v>
      </c>
      <c r="O2894">
        <f t="shared" si="849"/>
        <v>5.1115801971897143</v>
      </c>
      <c r="P2894" s="3">
        <f t="shared" si="850"/>
        <v>5.1115801971897143</v>
      </c>
      <c r="Q2894" s="3">
        <f t="shared" si="851"/>
        <v>-56.231961469459833</v>
      </c>
      <c r="R2894">
        <f t="shared" si="852"/>
        <v>123.76803853054017</v>
      </c>
      <c r="S2894">
        <f t="shared" si="853"/>
        <v>49.487479654206197</v>
      </c>
      <c r="T2894">
        <f t="shared" si="836"/>
        <v>5.1115801971897143</v>
      </c>
    </row>
    <row r="2895" spans="1:20" x14ac:dyDescent="0.25">
      <c r="A2895">
        <f t="shared" si="837"/>
        <v>312120.57327185717</v>
      </c>
      <c r="B2895">
        <f t="shared" si="854"/>
        <v>49675.532076892181</v>
      </c>
      <c r="C2895" t="str">
        <f t="shared" si="838"/>
        <v>0.999266362141616-1.49655551548445i</v>
      </c>
      <c r="D2895" t="str">
        <f t="shared" si="839"/>
        <v>3.46198638464714-0.556760887325429i</v>
      </c>
      <c r="E2895" t="str">
        <f t="shared" si="840"/>
        <v>218.41319156755-4.81491649369074i</v>
      </c>
      <c r="F2895" t="str">
        <f t="shared" si="841"/>
        <v>2.90729969022889-3.09376667055319i</v>
      </c>
      <c r="G2895" t="str">
        <f t="shared" si="842"/>
        <v>0.999102989521382-0.0299366973933159i</v>
      </c>
      <c r="H2895" t="str">
        <f t="shared" si="843"/>
        <v>10.193619933827-176.229346441525i</v>
      </c>
      <c r="I2895" t="str">
        <f t="shared" si="844"/>
        <v>-3.49071116933961-3.68239509819657i</v>
      </c>
      <c r="K2895" t="str">
        <f t="shared" si="845"/>
        <v>0.00163565362920507-0.00168606695053956i</v>
      </c>
      <c r="L2895" t="str">
        <f t="shared" si="846"/>
        <v>0.00025-0.00946776020349969i</v>
      </c>
      <c r="M2895" t="str">
        <f t="shared" si="847"/>
        <v>0.0025-0.00250617181857344i</v>
      </c>
      <c r="N2895">
        <f t="shared" si="848"/>
        <v>123.73146664672134</v>
      </c>
      <c r="O2895">
        <f t="shared" si="849"/>
        <v>5.1030523404058217</v>
      </c>
      <c r="P2895" s="3">
        <f t="shared" si="850"/>
        <v>5.1030523404058217</v>
      </c>
      <c r="Q2895" s="3">
        <f t="shared" si="851"/>
        <v>-56.268533353278649</v>
      </c>
      <c r="R2895">
        <f t="shared" si="852"/>
        <v>123.73146664672134</v>
      </c>
      <c r="S2895">
        <f t="shared" si="853"/>
        <v>49.675532076892182</v>
      </c>
      <c r="T2895">
        <f t="shared" si="836"/>
        <v>5.1030523404058217</v>
      </c>
    </row>
    <row r="2896" spans="1:20" x14ac:dyDescent="0.25">
      <c r="A2896">
        <f t="shared" si="837"/>
        <v>313306.63145029027</v>
      </c>
      <c r="B2896">
        <f t="shared" si="854"/>
        <v>49864.299098784373</v>
      </c>
      <c r="C2896" t="str">
        <f t="shared" si="838"/>
        <v>0.997315353854484-1.49574077331463i</v>
      </c>
      <c r="D2896" t="str">
        <f t="shared" si="839"/>
        <v>3.46186407264783-0.556437848406635i</v>
      </c>
      <c r="E2896" t="str">
        <f t="shared" si="840"/>
        <v>218.629151226485-5.12459194326172i</v>
      </c>
      <c r="F2896" t="str">
        <f t="shared" si="841"/>
        <v>2.90727983283178-3.08271507116896i</v>
      </c>
      <c r="G2896" t="str">
        <f t="shared" si="842"/>
        <v>0.999096165462314-0.0300502515932064i</v>
      </c>
      <c r="H2896" t="str">
        <f t="shared" si="843"/>
        <v>10.0964296066927-175.50198972466i</v>
      </c>
      <c r="I2896" t="str">
        <f t="shared" si="844"/>
        <v>-3.46425823170773-3.66526305979461i</v>
      </c>
      <c r="K2896" t="str">
        <f t="shared" si="845"/>
        <v>0.00163357388571416-0.00168170877549222i</v>
      </c>
      <c r="L2896" t="str">
        <f t="shared" si="846"/>
        <v>0.00025-0.00943191891163545i</v>
      </c>
      <c r="M2896" t="str">
        <f t="shared" si="847"/>
        <v>0.0025-0.00249668441778585i</v>
      </c>
      <c r="N2896">
        <f t="shared" si="848"/>
        <v>123.69417356557847</v>
      </c>
      <c r="O2896">
        <f t="shared" si="849"/>
        <v>5.0945500877631131</v>
      </c>
      <c r="P2896" s="3">
        <f t="shared" si="850"/>
        <v>5.0945500877631131</v>
      </c>
      <c r="Q2896" s="3">
        <f t="shared" si="851"/>
        <v>-56.305826434421526</v>
      </c>
      <c r="R2896">
        <f t="shared" si="852"/>
        <v>123.69417356557847</v>
      </c>
      <c r="S2896">
        <f t="shared" si="853"/>
        <v>49.864299098784372</v>
      </c>
      <c r="T2896">
        <f t="shared" si="836"/>
        <v>5.0945500877631131</v>
      </c>
    </row>
    <row r="2897" spans="1:20" x14ac:dyDescent="0.25">
      <c r="A2897">
        <f t="shared" si="837"/>
        <v>314497.19664980139</v>
      </c>
      <c r="B2897">
        <f t="shared" si="854"/>
        <v>50053.783435359757</v>
      </c>
      <c r="C2897" t="str">
        <f t="shared" si="838"/>
        <v>0.995350750802156-1.49494244680592i</v>
      </c>
      <c r="D2897" t="str">
        <f t="shared" si="839"/>
        <v>3.46174083805231-0.556122686973589i</v>
      </c>
      <c r="E2897" t="str">
        <f t="shared" si="840"/>
        <v>218.844269510991-5.43712696442738i</v>
      </c>
      <c r="F2897" t="str">
        <f t="shared" si="841"/>
        <v>2.90725982450609-3.0717078085886i</v>
      </c>
      <c r="G2897" t="str">
        <f t="shared" si="842"/>
        <v>0.999089289536142-0.030164234953148i</v>
      </c>
      <c r="H2897" t="str">
        <f t="shared" si="843"/>
        <v>10.0002623592701-174.778052703037i</v>
      </c>
      <c r="I2897" t="str">
        <f t="shared" si="844"/>
        <v>-3.43801757263632-3.64823717338302i</v>
      </c>
      <c r="K2897" t="str">
        <f t="shared" si="845"/>
        <v>0.00163150400758755-0.00167736963674591i</v>
      </c>
      <c r="L2897" t="str">
        <f t="shared" si="846"/>
        <v>0.00025-0.00939621330109127i</v>
      </c>
      <c r="M2897" t="str">
        <f t="shared" si="847"/>
        <v>0.0025-0.00248723293264181i</v>
      </c>
      <c r="N2897">
        <f t="shared" si="848"/>
        <v>123.65615614280608</v>
      </c>
      <c r="O2897">
        <f t="shared" si="849"/>
        <v>5.0860728395847907</v>
      </c>
      <c r="P2897" s="3">
        <f t="shared" si="850"/>
        <v>5.0860728395847907</v>
      </c>
      <c r="Q2897" s="3">
        <f t="shared" si="851"/>
        <v>-56.34384385719391</v>
      </c>
      <c r="R2897">
        <f t="shared" si="852"/>
        <v>123.65615614280608</v>
      </c>
      <c r="S2897">
        <f t="shared" si="853"/>
        <v>50.053783435359755</v>
      </c>
      <c r="T2897">
        <f t="shared" si="836"/>
        <v>5.0860728395847907</v>
      </c>
    </row>
    <row r="2898" spans="1:20" x14ac:dyDescent="0.25">
      <c r="A2898">
        <f t="shared" si="837"/>
        <v>315692.2859970706</v>
      </c>
      <c r="B2898">
        <f t="shared" si="854"/>
        <v>50243.987812414125</v>
      </c>
      <c r="C2898" t="str">
        <f t="shared" si="838"/>
        <v>0.993372413818146-1.4941604068129i</v>
      </c>
      <c r="D2898" t="str">
        <f t="shared" si="839"/>
        <v>3.46161667396829-0.555815397052328i</v>
      </c>
      <c r="E2898" t="str">
        <f t="shared" si="840"/>
        <v>219.058519828247-5.75252906564847i</v>
      </c>
      <c r="F2898" t="str">
        <f t="shared" si="841"/>
        <v>2.90723966410673-3.06074472436513i</v>
      </c>
      <c r="G2898" t="str">
        <f t="shared" si="842"/>
        <v>0.999082361349369-0.0302786490771585i</v>
      </c>
      <c r="H2898" t="str">
        <f t="shared" si="843"/>
        <v>9.90510581508895-174.057515130592i</v>
      </c>
      <c r="I2898" t="str">
        <f t="shared" si="844"/>
        <v>-3.41198741316324-3.63131645749137i</v>
      </c>
      <c r="K2898" t="str">
        <f t="shared" si="845"/>
        <v>0.00162944389502198-0.00167304950464171i</v>
      </c>
      <c r="L2898" t="str">
        <f t="shared" si="846"/>
        <v>0.00025-0.00936064285822998i</v>
      </c>
      <c r="M2898" t="str">
        <f t="shared" si="847"/>
        <v>0.0025-0.00247781722717853i</v>
      </c>
      <c r="N2898">
        <f t="shared" si="848"/>
        <v>123.61741125969502</v>
      </c>
      <c r="O2898">
        <f t="shared" si="849"/>
        <v>5.0776199916036715</v>
      </c>
      <c r="P2898" s="3">
        <f t="shared" si="850"/>
        <v>5.0776199916036715</v>
      </c>
      <c r="Q2898" s="3">
        <f t="shared" si="851"/>
        <v>-56.382588740304982</v>
      </c>
      <c r="R2898">
        <f t="shared" si="852"/>
        <v>123.61741125969502</v>
      </c>
      <c r="S2898">
        <f t="shared" si="853"/>
        <v>50.243987812414126</v>
      </c>
      <c r="T2898">
        <f t="shared" si="836"/>
        <v>5.0776199916036715</v>
      </c>
    </row>
    <row r="2899" spans="1:20" x14ac:dyDescent="0.25">
      <c r="A2899">
        <f t="shared" si="837"/>
        <v>316891.91668385948</v>
      </c>
      <c r="B2899">
        <f t="shared" si="854"/>
        <v>50434.9149661013</v>
      </c>
      <c r="C2899" t="str">
        <f t="shared" si="838"/>
        <v>0.991380203918296-1.49339452244767i</v>
      </c>
      <c r="D2899" t="str">
        <f t="shared" si="839"/>
        <v>3.46149157345289-0.555515972765897i</v>
      </c>
      <c r="E2899" t="str">
        <f t="shared" si="840"/>
        <v>219.271875360316-6.07080552210971i</v>
      </c>
      <c r="F2899" t="str">
        <f t="shared" si="841"/>
        <v>2.90721935048002-3.04982566068594i</v>
      </c>
      <c r="G2899" t="str">
        <f t="shared" si="842"/>
        <v>0.99907538050552-0.0303934955750448i</v>
      </c>
      <c r="H2899" t="str">
        <f t="shared" si="843"/>
        <v>9.81094776866952-173.340356913359i</v>
      </c>
      <c r="I2899" t="str">
        <f t="shared" si="844"/>
        <v>-3.3861659900662-3.61449994312465i</v>
      </c>
      <c r="K2899" t="str">
        <f t="shared" si="845"/>
        <v>0.00162739344863565-0.00166874834922803i</v>
      </c>
      <c r="L2899" t="str">
        <f t="shared" si="846"/>
        <v>0.00025-0.00932520707135885i</v>
      </c>
      <c r="M2899" t="str">
        <f t="shared" si="847"/>
        <v>0.0025-0.00246843716594793i</v>
      </c>
      <c r="N2899">
        <f t="shared" si="848"/>
        <v>123.57793582346862</v>
      </c>
      <c r="O2899">
        <f t="shared" si="849"/>
        <v>5.0691909349939213</v>
      </c>
      <c r="P2899" s="3">
        <f t="shared" si="850"/>
        <v>5.0691909349939213</v>
      </c>
      <c r="Q2899" s="3">
        <f t="shared" si="851"/>
        <v>-56.422064176531379</v>
      </c>
      <c r="R2899">
        <f t="shared" si="852"/>
        <v>123.57793582346862</v>
      </c>
      <c r="S2899">
        <f t="shared" si="853"/>
        <v>50.434914966101303</v>
      </c>
      <c r="T2899">
        <f t="shared" si="836"/>
        <v>5.0691909349939213</v>
      </c>
    </row>
    <row r="2900" spans="1:20" x14ac:dyDescent="0.25">
      <c r="A2900">
        <f t="shared" si="837"/>
        <v>318096.10596725816</v>
      </c>
      <c r="B2900">
        <f t="shared" si="854"/>
        <v>50626.567642972484</v>
      </c>
      <c r="C2900" t="str">
        <f t="shared" si="838"/>
        <v>0.989373982322686-1.49264466106712i</v>
      </c>
      <c r="D2900" t="str">
        <f t="shared" si="839"/>
        <v>3.46136552951239-0.555224408334084i</v>
      </c>
      <c r="E2900" t="str">
        <f t="shared" si="840"/>
        <v>219.484309065592-6.39196337133973i</v>
      </c>
      <c r="F2900" t="str">
        <f t="shared" si="841"/>
        <v>2.90719888246356-3.03895046037042i</v>
      </c>
      <c r="G2900" t="str">
        <f t="shared" si="842"/>
        <v>0.999068346605125-0.0305087760624228i</v>
      </c>
      <c r="H2900" t="str">
        <f t="shared" si="843"/>
        <v>9.71777618290075-172.626558108237i</v>
      </c>
      <c r="I2900" t="str">
        <f t="shared" si="844"/>
        <v>-3.36055155571815-3.59778667357207i</v>
      </c>
      <c r="K2900" t="str">
        <f t="shared" si="845"/>
        <v>0.00162535256946627-0.00166446614026368i</v>
      </c>
      <c r="L2900" t="str">
        <f t="shared" si="846"/>
        <v>0.00025-0.00928990543072212i</v>
      </c>
      <c r="M2900" t="str">
        <f t="shared" si="847"/>
        <v>0.0025-0.00245909261401467i</v>
      </c>
      <c r="N2900">
        <f t="shared" si="848"/>
        <v>123.5377267676155</v>
      </c>
      <c r="O2900">
        <f t="shared" si="849"/>
        <v>5.0607850564046943</v>
      </c>
      <c r="P2900" s="3">
        <f t="shared" si="850"/>
        <v>5.0607850564046943</v>
      </c>
      <c r="Q2900" s="3">
        <f t="shared" si="851"/>
        <v>-56.462273232384504</v>
      </c>
      <c r="R2900">
        <f t="shared" si="852"/>
        <v>123.5377267676155</v>
      </c>
      <c r="S2900">
        <f t="shared" si="853"/>
        <v>50.626567642972482</v>
      </c>
      <c r="T2900">
        <f t="shared" si="836"/>
        <v>5.0607850564046943</v>
      </c>
    </row>
    <row r="2901" spans="1:20" x14ac:dyDescent="0.25">
      <c r="A2901">
        <f t="shared" si="837"/>
        <v>319304.87116993376</v>
      </c>
      <c r="B2901">
        <f t="shared" si="854"/>
        <v>50818.948600015778</v>
      </c>
      <c r="C2901" t="str">
        <f t="shared" si="838"/>
        <v>0.98735361047794-1.49191068826024i</v>
      </c>
      <c r="D2901" t="str">
        <f t="shared" si="839"/>
        <v>3.46123853510199-0.55494069807317i</v>
      </c>
      <c r="E2901" t="str">
        <f t="shared" si="840"/>
        <v>219.695793680314-6.71600940881479i</v>
      </c>
      <c r="F2901" t="str">
        <f t="shared" si="841"/>
        <v>2.9071782588861-3.02811896686779i</v>
      </c>
      <c r="G2901" t="str">
        <f t="shared" si="842"/>
        <v>0.999061259245693-0.0306244921607345i</v>
      </c>
      <c r="H2901" t="str">
        <f t="shared" si="843"/>
        <v>9.62557918646216-171.916098921769i</v>
      </c>
      <c r="I2901" t="str">
        <f t="shared" si="844"/>
        <v>-3.33514237794425-3.58117570421939i</v>
      </c>
      <c r="K2901" t="str">
        <f t="shared" si="845"/>
        <v>0.00162332115896913-0.00166020284722081i</v>
      </c>
      <c r="L2901" t="str">
        <f t="shared" si="846"/>
        <v>0.00025-0.00925473742849379i</v>
      </c>
      <c r="M2901" t="str">
        <f t="shared" si="847"/>
        <v>0.0025-0.00244978343695425i</v>
      </c>
      <c r="N2901">
        <f t="shared" si="848"/>
        <v>123.49678105222361</v>
      </c>
      <c r="O2901">
        <f t="shared" si="849"/>
        <v>5.0524017379938035</v>
      </c>
      <c r="P2901" s="3">
        <f t="shared" si="850"/>
        <v>5.0524017379938035</v>
      </c>
      <c r="Q2901" s="3">
        <f t="shared" si="851"/>
        <v>-56.503218947776389</v>
      </c>
      <c r="R2901">
        <f t="shared" si="852"/>
        <v>123.49678105222361</v>
      </c>
      <c r="S2901">
        <f t="shared" si="853"/>
        <v>50.81894860001578</v>
      </c>
      <c r="T2901">
        <f t="shared" si="836"/>
        <v>5.0524017379938035</v>
      </c>
    </row>
    <row r="2902" spans="1:20" x14ac:dyDescent="0.25">
      <c r="A2902">
        <f t="shared" si="837"/>
        <v>320518.2296803795</v>
      </c>
      <c r="B2902">
        <f t="shared" si="854"/>
        <v>51012.060604695842</v>
      </c>
      <c r="C2902" t="str">
        <f t="shared" si="838"/>
        <v>0.985318950079842-1.49119246783567i</v>
      </c>
      <c r="D2902" t="str">
        <f t="shared" si="839"/>
        <v>3.46111058312524-0.554664836395646i</v>
      </c>
      <c r="E2902" t="str">
        <f t="shared" si="840"/>
        <v>219.906301720168-7.04295018355591i</v>
      </c>
      <c r="F2902" t="str">
        <f t="shared" si="841"/>
        <v>2.90715747856764-3.01733102425475i</v>
      </c>
      <c r="G2902" t="str">
        <f t="shared" si="842"/>
        <v>0.999054118021695-0.0307406454972678i</v>
      </c>
      <c r="H2902" t="str">
        <f t="shared" si="843"/>
        <v>9.53434507128839-171.208959708929i</v>
      </c>
      <c r="I2902" t="str">
        <f t="shared" si="844"/>
        <v>-3.30993673987977-3.56466610236455i</v>
      </c>
      <c r="K2902" t="str">
        <f t="shared" si="845"/>
        <v>0.00162129911901518-0.00165595843928786i</v>
      </c>
      <c r="L2902" t="str">
        <f t="shared" si="846"/>
        <v>0.00025-0.00921970255877053i</v>
      </c>
      <c r="M2902" t="str">
        <f t="shared" si="847"/>
        <v>0.0025-0.00244050950085101i</v>
      </c>
      <c r="N2902">
        <f t="shared" si="848"/>
        <v>123.45509566431002</v>
      </c>
      <c r="O2902">
        <f t="shared" si="849"/>
        <v>5.0440403574620154</v>
      </c>
      <c r="P2902" s="3">
        <f t="shared" si="850"/>
        <v>5.0440403574620154</v>
      </c>
      <c r="Q2902" s="3">
        <f t="shared" si="851"/>
        <v>-56.544904335689978</v>
      </c>
      <c r="R2902">
        <f t="shared" si="852"/>
        <v>123.45509566431002</v>
      </c>
      <c r="S2902">
        <f t="shared" si="853"/>
        <v>51.01206060469584</v>
      </c>
      <c r="T2902">
        <f t="shared" si="836"/>
        <v>5.0440403574620154</v>
      </c>
    </row>
    <row r="2903" spans="1:20" x14ac:dyDescent="0.25">
      <c r="A2903">
        <f t="shared" si="837"/>
        <v>321736.19895316497</v>
      </c>
      <c r="B2903">
        <f t="shared" si="854"/>
        <v>51205.906434993689</v>
      </c>
      <c r="C2903" t="str">
        <f t="shared" si="838"/>
        <v>0.983269863096365-1.49048986180948i</v>
      </c>
      <c r="D2903" t="str">
        <f t="shared" si="839"/>
        <v>3.46098166643384-0.554396817809955i</v>
      </c>
      <c r="E2903" t="str">
        <f t="shared" si="840"/>
        <v>220.11580548195-7.37279199371427i</v>
      </c>
      <c r="F2903" t="str">
        <f t="shared" si="841"/>
        <v>2.90713654031914-3.00658647723328i</v>
      </c>
      <c r="G2903" t="str">
        <f t="shared" si="842"/>
        <v>0.999046922524532-0.0308572377051744i</v>
      </c>
      <c r="H2903" t="str">
        <f t="shared" si="843"/>
        <v>9.44406229007533-170.505120971911i</v>
      </c>
      <c r="I2903" t="str">
        <f t="shared" si="844"/>
        <v>-3.28493293982938-3.54825694703609i</v>
      </c>
      <c r="K2903" t="str">
        <f t="shared" si="845"/>
        <v>0.00161928635188907-0.00165173288537244i</v>
      </c>
      <c r="L2903" t="str">
        <f t="shared" si="846"/>
        <v>0.00025-0.00918480031756376i</v>
      </c>
      <c r="M2903" t="str">
        <f t="shared" si="847"/>
        <v>0.0025-0.00243127067229629i</v>
      </c>
      <c r="N2903">
        <f t="shared" si="848"/>
        <v>123.41266761814923</v>
      </c>
      <c r="O2903">
        <f t="shared" si="849"/>
        <v>5.0357002880880595</v>
      </c>
      <c r="P2903" s="3">
        <f t="shared" si="850"/>
        <v>5.0357002880880595</v>
      </c>
      <c r="Q2903" s="3">
        <f t="shared" si="851"/>
        <v>-56.587332381850771</v>
      </c>
      <c r="R2903">
        <f t="shared" si="852"/>
        <v>123.41266761814923</v>
      </c>
      <c r="S2903">
        <f t="shared" si="853"/>
        <v>51.205906434993686</v>
      </c>
      <c r="T2903">
        <f t="shared" si="836"/>
        <v>5.0357002880880595</v>
      </c>
    </row>
    <row r="2904" spans="1:20" x14ac:dyDescent="0.25">
      <c r="A2904">
        <f t="shared" si="837"/>
        <v>322958.79650918703</v>
      </c>
      <c r="B2904">
        <f t="shared" si="854"/>
        <v>51400.488879446668</v>
      </c>
      <c r="C2904" t="str">
        <f t="shared" si="838"/>
        <v>0.98120621179114-1.48980273039315i</v>
      </c>
      <c r="D2904" t="str">
        <f t="shared" si="839"/>
        <v>3.46085177782718-0.554136636920214i</v>
      </c>
      <c r="E2904" t="str">
        <f t="shared" si="840"/>
        <v>220.324277045329-7.70554088215102i</v>
      </c>
      <c r="F2904" t="str">
        <f t="shared" si="841"/>
        <v>2.90711544294266-2.99588517112833i</v>
      </c>
      <c r="G2904" t="str">
        <f t="shared" si="842"/>
        <v>0.999039672342523-0.0309742704234887i</v>
      </c>
      <c r="H2904" t="str">
        <f t="shared" si="843"/>
        <v>9.35471945382813-169.804563358927i</v>
      </c>
      <c r="I2904" t="str">
        <f t="shared" si="844"/>
        <v>-3.26012929112745-3.53194732881511i</v>
      </c>
      <c r="K2904" t="str">
        <f t="shared" si="845"/>
        <v>0.00161728276028724-0.00164752615410412i</v>
      </c>
      <c r="L2904" t="str">
        <f t="shared" si="846"/>
        <v>0.00025-0.00915003020279313i</v>
      </c>
      <c r="M2904" t="str">
        <f t="shared" si="847"/>
        <v>0.0025-0.00242206681838642i</v>
      </c>
      <c r="N2904">
        <f t="shared" si="848"/>
        <v>123.36949395560144</v>
      </c>
      <c r="O2904">
        <f t="shared" si="849"/>
        <v>5.0273808987643811</v>
      </c>
      <c r="P2904" s="3">
        <f t="shared" si="850"/>
        <v>5.0273808987643811</v>
      </c>
      <c r="Q2904" s="3">
        <f t="shared" si="851"/>
        <v>-56.630506044398558</v>
      </c>
      <c r="R2904">
        <f t="shared" si="852"/>
        <v>123.36949395560144</v>
      </c>
      <c r="S2904">
        <f t="shared" si="853"/>
        <v>51.400488879446669</v>
      </c>
      <c r="T2904">
        <f t="shared" si="836"/>
        <v>5.0273808987643811</v>
      </c>
    </row>
    <row r="2905" spans="1:20" x14ac:dyDescent="0.25">
      <c r="A2905">
        <f t="shared" si="837"/>
        <v>324186.0399359219</v>
      </c>
      <c r="B2905">
        <f t="shared" si="854"/>
        <v>51595.810737188564</v>
      </c>
      <c r="C2905" t="str">
        <f t="shared" si="838"/>
        <v>0.97912785874724-1.48913093198189i</v>
      </c>
      <c r="D2905" t="str">
        <f t="shared" si="839"/>
        <v>3.46072091005211-0.553884288425967i</v>
      </c>
      <c r="E2905" t="str">
        <f t="shared" si="840"/>
        <v>220.531688274667-8.04120263200399i</v>
      </c>
      <c r="F2905" t="str">
        <f t="shared" si="841"/>
        <v>2.9070941852312-2.98522695188566i</v>
      </c>
      <c r="G2905" t="str">
        <f t="shared" si="842"/>
        <v>0.999032367060873-0.0310917452971464i</v>
      </c>
      <c r="H2905" t="str">
        <f t="shared" si="843"/>
        <v>9.266305329449-169.107267663018i</v>
      </c>
      <c r="I2905" t="str">
        <f t="shared" si="844"/>
        <v>-3.2355241219999-3.51573634966004i</v>
      </c>
      <c r="K2905" t="str">
        <f t="shared" si="845"/>
        <v>0.00161528824731596-0.00164333821383731i</v>
      </c>
      <c r="L2905" t="str">
        <f t="shared" si="846"/>
        <v>0.00025-0.00911539171427888i</v>
      </c>
      <c r="M2905" t="str">
        <f t="shared" si="847"/>
        <v>0.0025-0.00241289780672088i</v>
      </c>
      <c r="N2905">
        <f t="shared" si="848"/>
        <v>123.32557174643523</v>
      </c>
      <c r="O2905">
        <f t="shared" si="849"/>
        <v>5.019081554033745</v>
      </c>
      <c r="P2905" s="3">
        <f t="shared" si="850"/>
        <v>5.019081554033745</v>
      </c>
      <c r="Q2905" s="3">
        <f t="shared" si="851"/>
        <v>-56.674428253564777</v>
      </c>
      <c r="R2905">
        <f t="shared" si="852"/>
        <v>123.32557174643523</v>
      </c>
      <c r="S2905">
        <f t="shared" si="853"/>
        <v>51.595810737188565</v>
      </c>
      <c r="T2905">
        <f t="shared" si="836"/>
        <v>5.019081554033745</v>
      </c>
    </row>
    <row r="2906" spans="1:20" x14ac:dyDescent="0.25">
      <c r="A2906">
        <f t="shared" si="837"/>
        <v>325417.94688767847</v>
      </c>
      <c r="B2906">
        <f t="shared" si="854"/>
        <v>51791.874817989883</v>
      </c>
      <c r="C2906" t="str">
        <f t="shared" si="838"/>
        <v>0.977034666891353-1.48847432314296i</v>
      </c>
      <c r="D2906" t="str">
        <f t="shared" si="839"/>
        <v>3.46058905580233-0.553639767121887i</v>
      </c>
      <c r="E2906" t="str">
        <f t="shared" si="840"/>
        <v>220.738010820934-8.37978276225364i</v>
      </c>
      <c r="F2906" t="str">
        <f t="shared" si="841"/>
        <v>2.9070727659686-2.97461166606955i</v>
      </c>
      <c r="G2906" t="str">
        <f t="shared" si="842"/>
        <v>0.999025006261653-0.0312096639770032i</v>
      </c>
      <c r="H2906" t="str">
        <f t="shared" si="843"/>
        <v>9.17880883736492-168.413214820855i</v>
      </c>
      <c r="I2906" t="str">
        <f t="shared" si="844"/>
        <v>-3.21111577542678-3.49962312273414i</v>
      </c>
      <c r="K2906" t="str">
        <f t="shared" si="845"/>
        <v>0.00161330271648941-0.00163916903265389i</v>
      </c>
      <c r="L2906" t="str">
        <f t="shared" si="846"/>
        <v>0.00025-0.00908088435373472i</v>
      </c>
      <c r="M2906" t="str">
        <f t="shared" si="847"/>
        <v>0.0025-0.00240376350540036i</v>
      </c>
      <c r="N2906">
        <f t="shared" si="848"/>
        <v>123.28089808865232</v>
      </c>
      <c r="O2906">
        <f t="shared" si="849"/>
        <v>5.0108016141255449</v>
      </c>
      <c r="P2906" s="3">
        <f t="shared" si="850"/>
        <v>5.0108016141255449</v>
      </c>
      <c r="Q2906" s="3">
        <f t="shared" si="851"/>
        <v>-56.719101911347671</v>
      </c>
      <c r="R2906">
        <f t="shared" si="852"/>
        <v>123.28089808865232</v>
      </c>
      <c r="S2906">
        <f t="shared" si="853"/>
        <v>51.791874817989886</v>
      </c>
      <c r="T2906">
        <f t="shared" si="836"/>
        <v>5.0108016141255449</v>
      </c>
    </row>
    <row r="2907" spans="1:20" x14ac:dyDescent="0.25">
      <c r="A2907">
        <f t="shared" si="837"/>
        <v>326654.53508585162</v>
      </c>
      <c r="B2907">
        <f t="shared" si="854"/>
        <v>51988.683942298245</v>
      </c>
      <c r="C2907" t="str">
        <f t="shared" si="838"/>
        <v>0.974926499518407-1.4878327586046i</v>
      </c>
      <c r="D2907" t="str">
        <f t="shared" si="839"/>
        <v>3.4604562077183-0.55340306789753i</v>
      </c>
      <c r="E2907" t="str">
        <f t="shared" si="840"/>
        <v>220.943216123705-8.7212865232865i</v>
      </c>
      <c r="F2907" t="str">
        <f t="shared" si="841"/>
        <v>2.90705118392955-2.96403916086057i</v>
      </c>
      <c r="G2907" t="str">
        <f t="shared" si="842"/>
        <v>0.999017589523778-0.0313280281198539i</v>
      </c>
      <c r="H2907" t="str">
        <f t="shared" si="843"/>
        <v>9.09221904919461-167.722385911564i</v>
      </c>
      <c r="I2907" t="str">
        <f t="shared" si="844"/>
        <v>-3.18690260900631-3.48360677223636i</v>
      </c>
      <c r="K2907" t="str">
        <f t="shared" si="845"/>
        <v>0.00161132607172771-0.001635018578366i</v>
      </c>
      <c r="L2907" t="str">
        <f t="shared" si="846"/>
        <v>0.00025-0.00904650762476061i</v>
      </c>
      <c r="M2907" t="str">
        <f t="shared" si="847"/>
        <v>0.0025-0.00239466378302486i</v>
      </c>
      <c r="N2907">
        <f t="shared" si="848"/>
        <v>123.235470108806</v>
      </c>
      <c r="O2907">
        <f t="shared" si="849"/>
        <v>5.0025404349943559</v>
      </c>
      <c r="P2907" s="3">
        <f t="shared" si="850"/>
        <v>5.0025404349943559</v>
      </c>
      <c r="Q2907" s="3">
        <f t="shared" si="851"/>
        <v>-56.764529891194009</v>
      </c>
      <c r="R2907">
        <f t="shared" si="852"/>
        <v>123.235470108806</v>
      </c>
      <c r="S2907">
        <f t="shared" si="853"/>
        <v>51.988683942298245</v>
      </c>
      <c r="T2907">
        <f t="shared" si="836"/>
        <v>5.0025404349943559</v>
      </c>
    </row>
    <row r="2908" spans="1:20" x14ac:dyDescent="0.25">
      <c r="A2908">
        <f t="shared" si="837"/>
        <v>327895.82231917785</v>
      </c>
      <c r="B2908">
        <f t="shared" si="854"/>
        <v>52186.240941278978</v>
      </c>
      <c r="C2908" t="str">
        <f t="shared" si="838"/>
        <v>0.972803220316486-1.4872060912448i</v>
      </c>
      <c r="D2908" t="str">
        <f t="shared" si="839"/>
        <v>3.46032235838668-0.553174185737053i</v>
      </c>
      <c r="E2908" t="str">
        <f t="shared" si="840"/>
        <v>221.147275413217-9.06571889244557i</v>
      </c>
      <c r="F2908" t="str">
        <f t="shared" si="841"/>
        <v>2.90702943787949-2.95350928405344i</v>
      </c>
      <c r="G2908" t="str">
        <f t="shared" si="842"/>
        <v>0.999010116422981-0.0314468393884504i</v>
      </c>
      <c r="H2908" t="str">
        <f t="shared" si="843"/>
        <v>9.00652518545415-167.034762155555i</v>
      </c>
      <c r="I2908" t="str">
        <f t="shared" si="844"/>
        <v>-3.16288299482031-3.46768643323495i</v>
      </c>
      <c r="K2908" t="str">
        <f t="shared" si="845"/>
        <v>0.00160935821735502-0.00163088681851864i</v>
      </c>
      <c r="L2908" t="str">
        <f t="shared" si="846"/>
        <v>0.00025-0.0090122610328358i</v>
      </c>
      <c r="M2908" t="str">
        <f t="shared" si="847"/>
        <v>0.0025-0.00238559850869183i</v>
      </c>
      <c r="N2908">
        <f t="shared" si="848"/>
        <v>123.18928496232199</v>
      </c>
      <c r="O2908">
        <f t="shared" si="849"/>
        <v>4.994297368357179</v>
      </c>
      <c r="P2908" s="3">
        <f t="shared" si="850"/>
        <v>4.994297368357179</v>
      </c>
      <c r="Q2908" s="3">
        <f t="shared" si="851"/>
        <v>-56.810715037678008</v>
      </c>
      <c r="R2908">
        <f t="shared" si="852"/>
        <v>123.18928496232199</v>
      </c>
      <c r="S2908">
        <f t="shared" si="853"/>
        <v>52.186240941278982</v>
      </c>
      <c r="T2908">
        <f t="shared" si="836"/>
        <v>4.994297368357179</v>
      </c>
    </row>
    <row r="2909" spans="1:20" x14ac:dyDescent="0.25">
      <c r="A2909">
        <f t="shared" si="837"/>
        <v>329141.82644399075</v>
      </c>
      <c r="B2909">
        <f t="shared" si="854"/>
        <v>52384.548656855841</v>
      </c>
      <c r="C2909" t="str">
        <f t="shared" si="838"/>
        <v>0.970664693392181-1.48659417208075i</v>
      </c>
      <c r="D2909" t="str">
        <f t="shared" si="839"/>
        <v>3.46018750034002-0.552953115718947i</v>
      </c>
      <c r="E2909" t="str">
        <f t="shared" si="840"/>
        <v>221.35015971254-9.41308456959181i</v>
      </c>
      <c r="F2909" t="str">
        <f t="shared" si="841"/>
        <v>2.90700752657449-2.94302188405474i</v>
      </c>
      <c r="G2909" t="str">
        <f t="shared" si="842"/>
        <v>0.99900258653179-0.031566099451521i</v>
      </c>
      <c r="H2909" t="str">
        <f t="shared" si="843"/>
        <v>8.9217166132995-166.350324913347i</v>
      </c>
      <c r="I2909" t="str">
        <f t="shared" si="844"/>
        <v>-3.13905531930024-3.45186125150359i</v>
      </c>
      <c r="K2909" t="str">
        <f t="shared" si="845"/>
        <v>0.00160739905809756-0.0016267737203923i</v>
      </c>
      <c r="L2909" t="str">
        <f t="shared" si="846"/>
        <v>0.00025-0.00897814408531167i</v>
      </c>
      <c r="M2909" t="str">
        <f t="shared" si="847"/>
        <v>0.0025-0.00237656755199426i</v>
      </c>
      <c r="N2909">
        <f t="shared" si="848"/>
        <v>123.14233983381158</v>
      </c>
      <c r="O2909">
        <f t="shared" si="849"/>
        <v>4.9860717617331503</v>
      </c>
      <c r="P2909" s="3">
        <f t="shared" si="850"/>
        <v>4.9860717617331503</v>
      </c>
      <c r="Q2909" s="3">
        <f t="shared" si="851"/>
        <v>-56.857660166188431</v>
      </c>
      <c r="R2909">
        <f t="shared" si="852"/>
        <v>123.14233983381158</v>
      </c>
      <c r="S2909">
        <f t="shared" si="853"/>
        <v>52.384548656855841</v>
      </c>
      <c r="T2909">
        <f t="shared" si="836"/>
        <v>4.9860717617331503</v>
      </c>
    </row>
    <row r="2910" spans="1:20" x14ac:dyDescent="0.25">
      <c r="A2910">
        <f t="shared" si="837"/>
        <v>330392.5653844779</v>
      </c>
      <c r="B2910">
        <f t="shared" si="854"/>
        <v>52583.609941751893</v>
      </c>
      <c r="C2910" t="str">
        <f t="shared" si="838"/>
        <v>0.968510783296314-1.48599685025822i</v>
      </c>
      <c r="D2910" t="str">
        <f t="shared" si="839"/>
        <v>3.46005162605634-0.55273985301576i</v>
      </c>
      <c r="E2910" t="str">
        <f t="shared" si="840"/>
        <v>221.551839839806-9.7633879726537i</v>
      </c>
      <c r="F2910" t="str">
        <f t="shared" si="841"/>
        <v>2.90698544876126-2.93257680988077i</v>
      </c>
      <c r="G2910" t="str">
        <f t="shared" si="842"/>
        <v>0.998994999419505-0.0316858099837896i</v>
      </c>
      <c r="H2910" t="str">
        <f t="shared" si="843"/>
        <v>8.83778284430653-165.669055684414i</v>
      </c>
      <c r="I2910" t="str">
        <f t="shared" si="844"/>
        <v>-3.11541798309501-3.43613038336065i</v>
      </c>
      <c r="K2910" t="str">
        <f t="shared" si="845"/>
        <v>0.00160544849908168-0.00162267925100549i</v>
      </c>
      <c r="L2910" t="str">
        <f t="shared" si="846"/>
        <v>0.00025-0.00894415629140433i</v>
      </c>
      <c r="M2910" t="str">
        <f t="shared" si="847"/>
        <v>0.0025-0.00236757078301878i</v>
      </c>
      <c r="N2910">
        <f t="shared" si="848"/>
        <v>123.09463193738804</v>
      </c>
      <c r="O2910">
        <f t="shared" si="849"/>
        <v>4.9778629584824108</v>
      </c>
      <c r="P2910" s="3">
        <f t="shared" si="850"/>
        <v>4.9778629584824108</v>
      </c>
      <c r="Q2910" s="3">
        <f t="shared" si="851"/>
        <v>-56.905368062611956</v>
      </c>
      <c r="R2910">
        <f t="shared" si="852"/>
        <v>123.09463193738804</v>
      </c>
      <c r="S2910">
        <f t="shared" si="853"/>
        <v>52.583609941751895</v>
      </c>
      <c r="T2910">
        <f t="shared" si="836"/>
        <v>4.9778629584824108</v>
      </c>
    </row>
    <row r="2911" spans="1:20" x14ac:dyDescent="0.25">
      <c r="A2911">
        <f t="shared" si="837"/>
        <v>331648.05713293893</v>
      </c>
      <c r="B2911">
        <f t="shared" si="854"/>
        <v>52783.427659530549</v>
      </c>
      <c r="C2911" t="str">
        <f t="shared" si="838"/>
        <v>0.966341355050064-1.4854139730415i</v>
      </c>
      <c r="D2911" t="str">
        <f t="shared" si="839"/>
        <v>3.45991472795887-0.552534392893829i</v>
      </c>
      <c r="E2911" t="str">
        <f t="shared" si="840"/>
        <v>221.752286410532-10.1166332331868i</v>
      </c>
      <c r="F2911" t="str">
        <f t="shared" si="841"/>
        <v>2.90696320317703-2.92217391115534i</v>
      </c>
      <c r="G2911" t="str">
        <f t="shared" si="842"/>
        <v>0.99898735465217-0.0318059726659935i</v>
      </c>
      <c r="H2911" t="str">
        <f t="shared" si="843"/>
        <v>8.75471353228805-164.99093610603i</v>
      </c>
      <c r="I2911" t="str">
        <f t="shared" si="844"/>
        <v>-3.09196940093955-3.42049299551099i</v>
      </c>
      <c r="K2911" t="str">
        <f t="shared" si="845"/>
        <v>0.00160350644583195-0.00161860337711732i</v>
      </c>
      <c r="L2911" t="str">
        <f t="shared" si="846"/>
        <v>0.00025-0.00891029716218795i</v>
      </c>
      <c r="M2911" t="str">
        <f t="shared" si="847"/>
        <v>0.0025-0.00235860807234388i</v>
      </c>
      <c r="N2911">
        <f t="shared" si="848"/>
        <v>123.04615851697675</v>
      </c>
      <c r="O2911">
        <f t="shared" si="849"/>
        <v>4.9696702978467977</v>
      </c>
      <c r="P2911" s="3">
        <f t="shared" si="850"/>
        <v>4.9696702978467977</v>
      </c>
      <c r="Q2911" s="3">
        <f t="shared" si="851"/>
        <v>-56.953841483023254</v>
      </c>
      <c r="R2911">
        <f t="shared" si="852"/>
        <v>123.04615851697675</v>
      </c>
      <c r="S2911">
        <f t="shared" si="853"/>
        <v>52.783427659530552</v>
      </c>
      <c r="T2911">
        <f t="shared" si="836"/>
        <v>4.9696702978467977</v>
      </c>
    </row>
    <row r="2912" spans="1:20" x14ac:dyDescent="0.25">
      <c r="A2912">
        <f t="shared" si="837"/>
        <v>332908.31975004415</v>
      </c>
      <c r="B2912">
        <f t="shared" si="854"/>
        <v>52984.00468463677</v>
      </c>
      <c r="C2912" t="str">
        <f t="shared" si="838"/>
        <v>0.964156274171396-1.48484538580346i</v>
      </c>
      <c r="D2912" t="str">
        <f t="shared" si="839"/>
        <v>3.45977679841545-0.552336730713i</v>
      </c>
      <c r="E2912" t="str">
        <f t="shared" si="840"/>
        <v>221.951469840029-10.4728241919325i</v>
      </c>
      <c r="F2912" t="str">
        <f t="shared" si="841"/>
        <v>2.9069407885495-2.91181303810759i</v>
      </c>
      <c r="G2912" t="str">
        <f t="shared" si="842"/>
        <v>0.998979651792554-0.0319265891849033i</v>
      </c>
      <c r="H2912" t="str">
        <f t="shared" si="843"/>
        <v>8.6724984711456-164.315947952122i</v>
      </c>
      <c r="I2912" t="str">
        <f t="shared" si="844"/>
        <v>-3.0687080015247-3.4049482648904i</v>
      </c>
      <c r="K2912" t="str">
        <f t="shared" si="845"/>
        <v>0.00160157280426921-0.00161454606522989i</v>
      </c>
      <c r="L2912" t="str">
        <f t="shared" si="846"/>
        <v>0.00025-0.00887656621058775i</v>
      </c>
      <c r="M2912" t="str">
        <f t="shared" si="847"/>
        <v>0.0025-0.00234967929103794i</v>
      </c>
      <c r="N2912">
        <f t="shared" si="848"/>
        <v>122.9969168466238</v>
      </c>
      <c r="O2912">
        <f t="shared" si="849"/>
        <v>4.9614931149902048</v>
      </c>
      <c r="P2912" s="3">
        <f t="shared" si="850"/>
        <v>4.9614931149902048</v>
      </c>
      <c r="Q2912" s="3">
        <f t="shared" si="851"/>
        <v>-57.003083153376195</v>
      </c>
      <c r="R2912">
        <f t="shared" si="852"/>
        <v>122.9969168466238</v>
      </c>
      <c r="S2912">
        <f t="shared" si="853"/>
        <v>52.984004684636773</v>
      </c>
      <c r="T2912">
        <f t="shared" si="836"/>
        <v>4.9614931149902048</v>
      </c>
    </row>
    <row r="2913" spans="1:20" x14ac:dyDescent="0.25">
      <c r="A2913">
        <f t="shared" si="837"/>
        <v>334173.37136509432</v>
      </c>
      <c r="B2913">
        <f t="shared" si="854"/>
        <v>53185.343902438392</v>
      </c>
      <c r="C2913" t="str">
        <f t="shared" si="838"/>
        <v>0.961955406701991-1.48429093201601i</v>
      </c>
      <c r="D2913" t="str">
        <f t="shared" si="839"/>
        <v>3.45963782973844-0.552146861926365i</v>
      </c>
      <c r="E2913" t="str">
        <f t="shared" si="840"/>
        <v>222.149360345888-10.8319643943759i</v>
      </c>
      <c r="F2913" t="str">
        <f t="shared" si="841"/>
        <v>2.90691820359675-2.90149404156983i</v>
      </c>
      <c r="G2913" t="str">
        <f t="shared" si="842"/>
        <v>0.998971890400124-0.0320476612333412i</v>
      </c>
      <c r="H2913" t="str">
        <f t="shared" si="843"/>
        <v>8.59112759275691-163.644073132136i</v>
      </c>
      <c r="I2913" t="str">
        <f t="shared" si="844"/>
        <v>-3.04563222736836-3.3894953785128i</v>
      </c>
      <c r="K2913" t="str">
        <f t="shared" si="845"/>
        <v>0.00159964748070862-0.00161050728159081i</v>
      </c>
      <c r="L2913" t="str">
        <f t="shared" si="846"/>
        <v>0.00025-0.00884296295137253i</v>
      </c>
      <c r="M2913" t="str">
        <f t="shared" si="847"/>
        <v>0.0025-0.00234078431065743i</v>
      </c>
      <c r="N2913">
        <f t="shared" si="848"/>
        <v>122.94690423080388</v>
      </c>
      <c r="O2913">
        <f t="shared" si="849"/>
        <v>4.9533307410403236</v>
      </c>
      <c r="P2913" s="3">
        <f t="shared" si="850"/>
        <v>4.9533307410403236</v>
      </c>
      <c r="Q2913" s="3">
        <f t="shared" si="851"/>
        <v>-57.053095769196112</v>
      </c>
      <c r="R2913">
        <f t="shared" si="852"/>
        <v>122.94690423080388</v>
      </c>
      <c r="S2913">
        <f t="shared" si="853"/>
        <v>53.18534390243839</v>
      </c>
      <c r="T2913">
        <f t="shared" si="836"/>
        <v>4.9533307410403236</v>
      </c>
    </row>
    <row r="2914" spans="1:20" x14ac:dyDescent="0.25">
      <c r="A2914">
        <f t="shared" si="837"/>
        <v>335443.23017628165</v>
      </c>
      <c r="B2914">
        <f t="shared" si="854"/>
        <v>53387.448209267655</v>
      </c>
      <c r="C2914" t="str">
        <f t="shared" si="838"/>
        <v>0.959738619234373-1.4837504532408i</v>
      </c>
      <c r="D2914" t="str">
        <f t="shared" si="839"/>
        <v>3.45949781418403-0.551964782079971i</v>
      </c>
      <c r="E2914" t="str">
        <f t="shared" si="840"/>
        <v>222.345927950561-11.1940570863183i</v>
      </c>
      <c r="F2914" t="str">
        <f t="shared" si="841"/>
        <v>2.90689544702721-2.89121677297538i</v>
      </c>
      <c r="G2914" t="str">
        <f t="shared" si="842"/>
        <v>0.998964070031018-0.0321691905102i</v>
      </c>
      <c r="H2914" t="str">
        <f t="shared" si="843"/>
        <v>8.51059096489803-162.975293689905i</v>
      </c>
      <c r="I2914" t="str">
        <f t="shared" si="844"/>
        <v>-3.02274053468759-3.37413353331987i</v>
      </c>
      <c r="K2914" t="str">
        <f t="shared" si="845"/>
        <v>0.00159773038185771-0.00160648699219549i</v>
      </c>
      <c r="L2914" t="str">
        <f t="shared" si="846"/>
        <v>0.00025-0.00880948690114815i</v>
      </c>
      <c r="M2914" t="str">
        <f t="shared" si="847"/>
        <v>0.0025-0.0023319230032451i</v>
      </c>
      <c r="N2914">
        <f t="shared" si="848"/>
        <v>122.8961180047221</v>
      </c>
      <c r="O2914">
        <f t="shared" si="849"/>
        <v>4.945182503130173</v>
      </c>
      <c r="P2914" s="3">
        <f t="shared" si="850"/>
        <v>4.945182503130173</v>
      </c>
      <c r="Q2914" s="3">
        <f t="shared" si="851"/>
        <v>-57.103881995277909</v>
      </c>
      <c r="R2914">
        <f t="shared" si="852"/>
        <v>122.8961180047221</v>
      </c>
      <c r="S2914">
        <f t="shared" si="853"/>
        <v>53.387448209267653</v>
      </c>
      <c r="T2914">
        <f t="shared" si="836"/>
        <v>4.945182503130173</v>
      </c>
    </row>
    <row r="2915" spans="1:20" x14ac:dyDescent="0.25">
      <c r="A2915">
        <f t="shared" si="837"/>
        <v>336717.9144509515</v>
      </c>
      <c r="B2915">
        <f t="shared" si="854"/>
        <v>53590.320512462873</v>
      </c>
      <c r="C2915" t="str">
        <f t="shared" si="838"/>
        <v>0.957505778939606-1.48322378912034i</v>
      </c>
      <c r="D2915" t="str">
        <f t="shared" si="839"/>
        <v>3.45935674395206-0.551790486812554i</v>
      </c>
      <c r="E2915" t="str">
        <f t="shared" si="840"/>
        <v>222.54114248402-11.5591052094525i</v>
      </c>
      <c r="F2915" t="str">
        <f t="shared" si="841"/>
        <v>2.90687251753946-2.88098108435641i</v>
      </c>
      <c r="G2915" t="str">
        <f t="shared" si="842"/>
        <v>0.998956190238024-0.0322911787204622i</v>
      </c>
      <c r="H2915" t="str">
        <f t="shared" si="843"/>
        <v>8.43087878919909-162.30959180252i</v>
      </c>
      <c r="I2915" t="str">
        <f t="shared" si="844"/>
        <v>-3.00003139327188-3.35886193603308i</v>
      </c>
      <c r="K2915" t="str">
        <f t="shared" si="845"/>
        <v>0.00159582141481453-0.00160248516278959i</v>
      </c>
      <c r="L2915" t="str">
        <f t="shared" si="846"/>
        <v>0.00025-0.00877613757835044i</v>
      </c>
      <c r="M2915" t="str">
        <f t="shared" si="847"/>
        <v>0.0025-0.00232309524132806i</v>
      </c>
      <c r="N2915">
        <f t="shared" si="848"/>
        <v>122.84455553461686</v>
      </c>
      <c r="O2915">
        <f t="shared" si="849"/>
        <v>4.9370477244411939</v>
      </c>
      <c r="P2915" s="3">
        <f t="shared" si="850"/>
        <v>4.9370477244411939</v>
      </c>
      <c r="Q2915" s="3">
        <f t="shared" si="851"/>
        <v>-57.155444465383134</v>
      </c>
      <c r="R2915">
        <f t="shared" si="852"/>
        <v>122.84455553461686</v>
      </c>
      <c r="S2915">
        <f t="shared" si="853"/>
        <v>53.590320512462874</v>
      </c>
      <c r="T2915">
        <f t="shared" si="836"/>
        <v>4.9370477244411939</v>
      </c>
    </row>
    <row r="2916" spans="1:20" x14ac:dyDescent="0.25">
      <c r="A2916">
        <f t="shared" si="837"/>
        <v>337997.44252586516</v>
      </c>
      <c r="B2916">
        <f t="shared" si="854"/>
        <v>53793.963730410236</v>
      </c>
      <c r="C2916" t="str">
        <f t="shared" si="838"/>
        <v>0.955256753595251-1.48271077736936i</v>
      </c>
      <c r="D2916" t="str">
        <f t="shared" si="839"/>
        <v>3.45921461118559-0.551623971855262i</v>
      </c>
      <c r="E2916" t="str">
        <f t="shared" si="840"/>
        <v>222.734973586509-11.9271113969427i</v>
      </c>
      <c r="F2916" t="str">
        <f t="shared" si="841"/>
        <v>2.90684941382243-2.8707868283418i</v>
      </c>
      <c r="G2916" t="str">
        <f t="shared" si="842"/>
        <v>0.998948250570553-0.0324136275752193i</v>
      </c>
      <c r="H2916" t="str">
        <f t="shared" si="843"/>
        <v>8.35198139913365-161.646949779226i</v>
      </c>
      <c r="I2916" t="str">
        <f t="shared" si="844"/>
        <v>-2.97750328635783-3.34367980300879i</v>
      </c>
      <c r="K2916" t="str">
        <f t="shared" si="845"/>
        <v>0.00159392048706565-0.00159850175887119i</v>
      </c>
      <c r="L2916" t="str">
        <f t="shared" si="846"/>
        <v>0.00025-0.00874291450323812i</v>
      </c>
      <c r="M2916" t="str">
        <f t="shared" si="847"/>
        <v>0.0025-0.00231430089791598i</v>
      </c>
      <c r="N2916">
        <f t="shared" si="848"/>
        <v>122.79221421805886</v>
      </c>
      <c r="O2916">
        <f t="shared" si="849"/>
        <v>4.9289257242462483</v>
      </c>
      <c r="P2916" s="3">
        <f t="shared" si="850"/>
        <v>4.9289257242462483</v>
      </c>
      <c r="Q2916" s="3">
        <f t="shared" si="851"/>
        <v>-57.207785781941141</v>
      </c>
      <c r="R2916">
        <f t="shared" si="852"/>
        <v>122.79221421805886</v>
      </c>
      <c r="S2916">
        <f t="shared" si="853"/>
        <v>53.793963730410233</v>
      </c>
      <c r="T2916">
        <f t="shared" si="836"/>
        <v>4.9289257242462483</v>
      </c>
    </row>
    <row r="2917" spans="1:20" x14ac:dyDescent="0.25">
      <c r="A2917">
        <f t="shared" si="837"/>
        <v>339281.83280746348</v>
      </c>
      <c r="B2917">
        <f t="shared" si="854"/>
        <v>53998.380792585798</v>
      </c>
      <c r="C2917" t="str">
        <f t="shared" si="838"/>
        <v>0.952991411613677-1.48221125376662i</v>
      </c>
      <c r="D2917" t="str">
        <f t="shared" si="839"/>
        <v>3.45907140797039-0.551465233031363i</v>
      </c>
      <c r="E2917" t="str">
        <f t="shared" si="840"/>
        <v>222.927390711385-12.2980779690235i</v>
      </c>
      <c r="F2917" t="str">
        <f t="shared" si="841"/>
        <v>2.90682613455495-2.86063385815499i</v>
      </c>
      <c r="G2917" t="str">
        <f t="shared" si="842"/>
        <v>0.998940250574612-0.0325365387916897i</v>
      </c>
      <c r="H2917" t="str">
        <f t="shared" si="843"/>
        <v>8.27388925804105-160.987350060303i</v>
      </c>
      <c r="I2917" t="str">
        <f t="shared" si="844"/>
        <v>-2.95515471050453-3.32858636009482i</v>
      </c>
      <c r="K2917" t="str">
        <f t="shared" si="845"/>
        <v>0.00159202750648428-0.00159453674569318i</v>
      </c>
      <c r="L2917" t="str">
        <f t="shared" si="846"/>
        <v>0.00025-0.00870981719788614i</v>
      </c>
      <c r="M2917" t="str">
        <f t="shared" si="847"/>
        <v>0.0025-0.00230553984649928i</v>
      </c>
      <c r="N2917">
        <f t="shared" si="848"/>
        <v>122.73909148424485</v>
      </c>
      <c r="O2917">
        <f t="shared" si="849"/>
        <v>4.9208158179536321</v>
      </c>
      <c r="P2917" s="3">
        <f t="shared" si="850"/>
        <v>4.9208158179536321</v>
      </c>
      <c r="Q2917" s="3">
        <f t="shared" si="851"/>
        <v>-57.260908515755148</v>
      </c>
      <c r="R2917">
        <f t="shared" si="852"/>
        <v>122.73909148424485</v>
      </c>
      <c r="S2917">
        <f t="shared" si="853"/>
        <v>53.998380792585799</v>
      </c>
      <c r="T2917">
        <f t="shared" si="836"/>
        <v>4.9208158179536321</v>
      </c>
    </row>
    <row r="2918" spans="1:20" x14ac:dyDescent="0.25">
      <c r="A2918">
        <f t="shared" si="837"/>
        <v>340571.10377213184</v>
      </c>
      <c r="B2918">
        <f t="shared" si="854"/>
        <v>54203.574639597624</v>
      </c>
      <c r="C2918" t="str">
        <f t="shared" si="838"/>
        <v>0.950709622070779-1.48172505214694i</v>
      </c>
      <c r="D2918" t="str">
        <f t="shared" si="839"/>
        <v>3.45892712633472-0.551314266255983i</v>
      </c>
      <c r="E2918" t="str">
        <f t="shared" si="840"/>
        <v>223.118363128034-12.6720069286029i</v>
      </c>
      <c r="F2918" t="str">
        <f t="shared" si="841"/>
        <v>2.90680267840601-2.85052202761184i</v>
      </c>
      <c r="G2918" t="str">
        <f t="shared" si="842"/>
        <v>0.998932189792784-0.0326599140932392i</v>
      </c>
      <c r="H2918" t="str">
        <f t="shared" si="843"/>
        <v>8.19659295717994-160.330775215971i</v>
      </c>
      <c r="I2918" t="str">
        <f t="shared" si="844"/>
        <v>-2.9329841754704-3.31358084249031i</v>
      </c>
      <c r="K2918" t="str">
        <f t="shared" si="845"/>
        <v>0.00159014238132831-0.00159059008826538i</v>
      </c>
      <c r="L2918" t="str">
        <f t="shared" si="846"/>
        <v>0.00025-0.00867684518617872i</v>
      </c>
      <c r="M2918" t="str">
        <f t="shared" si="847"/>
        <v>0.0025-0.0022968119610473i</v>
      </c>
      <c r="N2918">
        <f t="shared" si="848"/>
        <v>122.68518479429235</v>
      </c>
      <c r="O2918">
        <f t="shared" si="849"/>
        <v>4.9127173171512482</v>
      </c>
      <c r="P2918" s="3">
        <f t="shared" si="850"/>
        <v>4.9127173171512482</v>
      </c>
      <c r="Q2918" s="3">
        <f t="shared" si="851"/>
        <v>-57.314815205707646</v>
      </c>
      <c r="R2918">
        <f t="shared" si="852"/>
        <v>122.68518479429235</v>
      </c>
      <c r="S2918">
        <f t="shared" si="853"/>
        <v>54.203574639597626</v>
      </c>
      <c r="T2918">
        <f t="shared" si="836"/>
        <v>4.9127173171512482</v>
      </c>
    </row>
    <row r="2919" spans="1:20" x14ac:dyDescent="0.25">
      <c r="A2919">
        <f t="shared" si="837"/>
        <v>341865.27396646596</v>
      </c>
      <c r="B2919">
        <f t="shared" si="854"/>
        <v>54409.548223228099</v>
      </c>
      <c r="C2919" t="str">
        <f t="shared" si="838"/>
        <v>0.948411254735071-1.48125200439372i</v>
      </c>
      <c r="D2919" t="str">
        <f t="shared" si="839"/>
        <v>3.45878175824879-0.551171067535817i</v>
      </c>
      <c r="E2919" t="str">
        <f t="shared" si="840"/>
        <v>223.307859924892-13.0488999568825i</v>
      </c>
      <c r="F2919" t="str">
        <f t="shared" si="841"/>
        <v>2.90677904403455-2.8404511911186i</v>
      </c>
      <c r="G2919" t="str">
        <f t="shared" si="842"/>
        <v>0.998924067764194-0.0327837552093986i</v>
      </c>
      <c r="H2919" t="str">
        <f t="shared" si="843"/>
        <v>8.12008321381512-159.677207945299i</v>
      </c>
      <c r="I2919" t="str">
        <f t="shared" si="844"/>
        <v>-2.91099020409114-3.29866249460753i</v>
      </c>
      <c r="K2919" t="str">
        <f t="shared" si="845"/>
        <v>0.00158826502023845-0.00158666175135675i</v>
      </c>
      <c r="L2919" t="str">
        <f t="shared" si="846"/>
        <v>0.00025-0.00864399799380225i</v>
      </c>
      <c r="M2919" t="str">
        <f t="shared" si="847"/>
        <v>0.0025-0.00228811711600648i</v>
      </c>
      <c r="N2919">
        <f t="shared" si="848"/>
        <v>122.63049164152946</v>
      </c>
      <c r="O2919">
        <f t="shared" si="849"/>
        <v>4.9046295296519435</v>
      </c>
      <c r="P2919" s="3">
        <f t="shared" si="850"/>
        <v>4.9046295296519435</v>
      </c>
      <c r="Q2919" s="3">
        <f t="shared" si="851"/>
        <v>-57.36950835847054</v>
      </c>
      <c r="R2919">
        <f t="shared" si="852"/>
        <v>122.63049164152946</v>
      </c>
      <c r="S2919">
        <f t="shared" si="853"/>
        <v>54.4095482232281</v>
      </c>
      <c r="T2919">
        <f t="shared" si="836"/>
        <v>4.9046295296519435</v>
      </c>
    </row>
    <row r="2920" spans="1:20" x14ac:dyDescent="0.25">
      <c r="A2920">
        <f t="shared" si="837"/>
        <v>343164.3620075385</v>
      </c>
      <c r="B2920">
        <f t="shared" si="854"/>
        <v>54616.304506476365</v>
      </c>
      <c r="C2920" t="str">
        <f t="shared" si="838"/>
        <v>0.946096180097091-1.48079194043175i</v>
      </c>
      <c r="D2920" t="str">
        <f t="shared" si="839"/>
        <v>3.45863529562442-0.551035632968842i</v>
      </c>
      <c r="E2920" t="str">
        <f t="shared" si="840"/>
        <v>223.495850012546-13.4287584089945i</v>
      </c>
      <c r="F2920" t="str">
        <f t="shared" si="841"/>
        <v>2.90675523008931-2.83042120366967i</v>
      </c>
      <c r="G2920" t="str">
        <f t="shared" si="842"/>
        <v>0.998915884024492-0.0329080638758843i</v>
      </c>
      <c r="H2920" t="str">
        <f t="shared" si="843"/>
        <v>8.04435086933379-159.026631075112i</v>
      </c>
      <c r="I2920" t="str">
        <f t="shared" si="844"/>
        <v>-2.88917133215844-3.28383056993572i</v>
      </c>
      <c r="K2920" t="str">
        <f t="shared" si="845"/>
        <v>0.00158639533223629-0.00158275169949752i</v>
      </c>
      <c r="L2920" t="str">
        <f t="shared" si="846"/>
        <v>0.00025-0.00861127514823893i</v>
      </c>
      <c r="M2920" t="str">
        <f t="shared" si="847"/>
        <v>0.0025-0.00227945518629854i</v>
      </c>
      <c r="N2920">
        <f t="shared" si="848"/>
        <v>122.57500955178193</v>
      </c>
      <c r="O2920">
        <f t="shared" si="849"/>
        <v>4.8965517595389478</v>
      </c>
      <c r="P2920" s="3">
        <f t="shared" si="850"/>
        <v>4.8965517595389478</v>
      </c>
      <c r="Q2920" s="3">
        <f t="shared" si="851"/>
        <v>-57.424990448218068</v>
      </c>
      <c r="R2920">
        <f t="shared" si="852"/>
        <v>122.57500955178193</v>
      </c>
      <c r="S2920">
        <f t="shared" si="853"/>
        <v>54.616304506476368</v>
      </c>
      <c r="T2920">
        <f t="shared" si="836"/>
        <v>4.8965517595389478</v>
      </c>
    </row>
    <row r="2921" spans="1:20" x14ac:dyDescent="0.25">
      <c r="A2921">
        <f t="shared" si="837"/>
        <v>344468.38658316719</v>
      </c>
      <c r="B2921">
        <f t="shared" si="854"/>
        <v>54823.846463600974</v>
      </c>
      <c r="C2921" t="str">
        <f t="shared" si="838"/>
        <v>0.943764269399234-1.4803446882205i</v>
      </c>
      <c r="D2921" t="str">
        <f t="shared" si="839"/>
        <v>3.45848773031468-0.550907958744047i</v>
      </c>
      <c r="E2921" t="str">
        <f t="shared" si="840"/>
        <v>223.682302126926-13.8115833096518i</v>
      </c>
      <c r="F2921" t="str">
        <f t="shared" si="841"/>
        <v>2.90673123520883-2.82043192084557i</v>
      </c>
      <c r="G2921" t="str">
        <f t="shared" si="842"/>
        <v>0.998907638105821-0.0330328418346158i</v>
      </c>
      <c r="H2921" t="str">
        <f t="shared" si="843"/>
        <v>7.96938688739396-158.379027558923i</v>
      </c>
      <c r="I2921" t="str">
        <f t="shared" si="844"/>
        <v>-2.86752610830029-3.26908433090777i</v>
      </c>
      <c r="K2921" t="str">
        <f t="shared" si="845"/>
        <v>0.00158453322672242-0.00157885989698126i</v>
      </c>
      <c r="L2921" t="str">
        <f t="shared" si="846"/>
        <v>0.00025-0.00857867617875963i</v>
      </c>
      <c r="M2921" t="str">
        <f t="shared" si="847"/>
        <v>0.0025-0.00227082604731873i</v>
      </c>
      <c r="N2921">
        <f t="shared" si="848"/>
        <v>122.51873608365766</v>
      </c>
      <c r="O2921">
        <f t="shared" si="849"/>
        <v>4.8884833072125389</v>
      </c>
      <c r="P2921" s="3">
        <f t="shared" si="850"/>
        <v>4.8884833072125389</v>
      </c>
      <c r="Q2921" s="3">
        <f t="shared" si="851"/>
        <v>-57.481263916342343</v>
      </c>
      <c r="R2921">
        <f t="shared" si="852"/>
        <v>122.51873608365766</v>
      </c>
      <c r="S2921">
        <f t="shared" si="853"/>
        <v>54.823846463600972</v>
      </c>
      <c r="T2921">
        <f t="shared" si="836"/>
        <v>4.8884833072125389</v>
      </c>
    </row>
    <row r="2922" spans="1:20" x14ac:dyDescent="0.25">
      <c r="A2922">
        <f t="shared" si="837"/>
        <v>345777.36645218323</v>
      </c>
      <c r="B2922">
        <f t="shared" si="854"/>
        <v>55032.177080162663</v>
      </c>
      <c r="C2922" t="str">
        <f t="shared" si="838"/>
        <v>0.941415394665797-1.47991007374762i</v>
      </c>
      <c r="D2922" t="str">
        <f t="shared" si="839"/>
        <v>3.45833905411331-0.550788041141131i</v>
      </c>
      <c r="E2922" t="str">
        <f t="shared" si="840"/>
        <v>223.867184832583-14.1973753488189i</v>
      </c>
      <c r="F2922" t="str">
        <f t="shared" si="841"/>
        <v>2.90670705802148-2.81048319881086i</v>
      </c>
      <c r="G2922" t="str">
        <f t="shared" si="842"/>
        <v>0.998899329536793-0.0331580908337361i</v>
      </c>
      <c r="H2922" t="str">
        <f t="shared" si="843"/>
        <v>7.89518235210143-157.734380475856i</v>
      </c>
      <c r="I2922" t="str">
        <f t="shared" si="844"/>
        <v>-2.84605309386201-3.2544230487688i</v>
      </c>
      <c r="K2922" t="str">
        <f t="shared" si="845"/>
        <v>0.00158267861347451-0.00157498630786695i</v>
      </c>
      <c r="L2922" t="str">
        <f t="shared" si="846"/>
        <v>0.00025-0.00854620061641725i</v>
      </c>
      <c r="M2922" t="str">
        <f t="shared" si="847"/>
        <v>0.0025-0.00226222957493398i</v>
      </c>
      <c r="N2922">
        <f t="shared" si="848"/>
        <v>122.4616688288273</v>
      </c>
      <c r="O2922">
        <f t="shared" si="849"/>
        <v>4.8804234694361082</v>
      </c>
      <c r="P2922" s="3">
        <f t="shared" si="850"/>
        <v>4.8804234694361082</v>
      </c>
      <c r="Q2922" s="3">
        <f t="shared" si="851"/>
        <v>-57.538331171172693</v>
      </c>
      <c r="R2922">
        <f t="shared" si="852"/>
        <v>122.4616688288273</v>
      </c>
      <c r="S2922">
        <f t="shared" si="853"/>
        <v>55.032177080162661</v>
      </c>
      <c r="T2922">
        <f t="shared" si="836"/>
        <v>4.8804234694361082</v>
      </c>
    </row>
    <row r="2923" spans="1:20" x14ac:dyDescent="0.25">
      <c r="A2923">
        <f t="shared" si="837"/>
        <v>347091.32044470153</v>
      </c>
      <c r="B2923">
        <f t="shared" si="854"/>
        <v>55241.299353067283</v>
      </c>
      <c r="C2923" t="str">
        <f t="shared" si="838"/>
        <v>0.939049428733595-1.47948792102311i</v>
      </c>
      <c r="D2923" t="str">
        <f t="shared" si="839"/>
        <v>3.45818925875459-0.550675876530238i</v>
      </c>
      <c r="E2923" t="str">
        <f t="shared" si="840"/>
        <v>224.050466526069-14.5861348774033i</v>
      </c>
      <c r="F2923" t="str">
        <f t="shared" si="841"/>
        <v>2.90668269714516-2.80057489431199i</v>
      </c>
      <c r="G2923" t="str">
        <f t="shared" si="842"/>
        <v>0.998890957842462-0.03328381262763i</v>
      </c>
      <c r="H2923" t="str">
        <f t="shared" si="843"/>
        <v>7.82172846621742-157.092673029589i</v>
      </c>
      <c r="I2923" t="str">
        <f t="shared" si="844"/>
        <v>-2.82475086278856-3.23984600344679i</v>
      </c>
      <c r="K2923" t="str">
        <f t="shared" si="845"/>
        <v>0.00158083140264543-0.00157113089598098i</v>
      </c>
      <c r="L2923" t="str">
        <f t="shared" si="846"/>
        <v>0.00025-0.00851384799403991i</v>
      </c>
      <c r="M2923" t="str">
        <f t="shared" si="847"/>
        <v>0.0025-0.00225366564548115i</v>
      </c>
      <c r="N2923">
        <f t="shared" si="848"/>
        <v>122.40380541230336</v>
      </c>
      <c r="O2923">
        <f t="shared" si="849"/>
        <v>4.8723715393845577</v>
      </c>
      <c r="P2923" s="3">
        <f t="shared" si="850"/>
        <v>4.8723715393845577</v>
      </c>
      <c r="Q2923" s="3">
        <f t="shared" si="851"/>
        <v>-57.596194587696644</v>
      </c>
      <c r="R2923">
        <f t="shared" si="852"/>
        <v>122.40380541230336</v>
      </c>
      <c r="S2923">
        <f t="shared" si="853"/>
        <v>55.241299353067284</v>
      </c>
      <c r="T2923">
        <f t="shared" si="836"/>
        <v>4.8723715393845577</v>
      </c>
    </row>
    <row r="2924" spans="1:20" x14ac:dyDescent="0.25">
      <c r="A2924">
        <f t="shared" si="837"/>
        <v>348410.26746239141</v>
      </c>
      <c r="B2924">
        <f t="shared" si="854"/>
        <v>55451.216290608943</v>
      </c>
      <c r="C2924" t="str">
        <f t="shared" si="838"/>
        <v>0.936666245282675-1.4790780520736i</v>
      </c>
      <c r="D2924" t="str">
        <f t="shared" si="839"/>
        <v>3.45803833591264-0.550571461371657i</v>
      </c>
      <c r="E2924" t="str">
        <f t="shared" si="840"/>
        <v>224.23211543939-14.9778619029704i</v>
      </c>
      <c r="F2924" t="str">
        <f t="shared" si="841"/>
        <v>2.90665815118745-2.7907068646753i</v>
      </c>
      <c r="G2924" t="str">
        <f t="shared" si="842"/>
        <v>0.998882522544297-0.033410008976944i</v>
      </c>
      <c r="H2924" t="str">
        <f t="shared" si="843"/>
        <v>7.74901654939444-156.453888547294i</v>
      </c>
      <c r="I2924" t="str">
        <f t="shared" si="844"/>
        <v>-2.80361800150785-3.22535248342569i</v>
      </c>
      <c r="K2924" t="str">
        <f t="shared" si="845"/>
        <v>0.00157899150476139-0.00156729362491908i</v>
      </c>
      <c r="L2924" t="str">
        <f t="shared" si="846"/>
        <v>0.00025-0.00848161784622427i</v>
      </c>
      <c r="M2924" t="str">
        <f t="shared" si="847"/>
        <v>0.0025-0.00224513413576524i</v>
      </c>
      <c r="N2924">
        <f t="shared" si="848"/>
        <v>122.3451434927145</v>
      </c>
      <c r="O2924">
        <f t="shared" si="849"/>
        <v>4.8643268066913379</v>
      </c>
      <c r="P2924" s="3">
        <f t="shared" si="850"/>
        <v>4.8643268066913379</v>
      </c>
      <c r="Q2924" s="3">
        <f t="shared" si="851"/>
        <v>-57.654856507285494</v>
      </c>
      <c r="R2924">
        <f t="shared" si="852"/>
        <v>122.3451434927145</v>
      </c>
      <c r="S2924">
        <f t="shared" si="853"/>
        <v>55.45121629060894</v>
      </c>
      <c r="T2924">
        <f t="shared" ref="T2924:T2987" si="855">P2924</f>
        <v>4.8643268066913379</v>
      </c>
    </row>
    <row r="2925" spans="1:20" x14ac:dyDescent="0.25">
      <c r="A2925">
        <f t="shared" ref="A2925:A2988" si="856">2*PI()*B2925</f>
        <v>349734.22647874849</v>
      </c>
      <c r="B2925">
        <f t="shared" si="854"/>
        <v>55661.930912513257</v>
      </c>
      <c r="C2925" t="str">
        <f t="shared" ref="C2925:C2988" si="857">IMPRODUCT(D2925,E2925,$C$40,,K2925,$C$41)</f>
        <v>0.934265718867596-1.47868028693739i</v>
      </c>
      <c r="D2925" t="str">
        <f t="shared" ref="D2925:D2988" si="858">IMDIV(IMPRODUCT($C$37,$C$38,COMPLEX(1,A2925/$C$38)),IMSUM(-1*A2925*A2925/$C$39,COMPLEX(0,1*A2925)))</f>
        <v>3.45788627720123-0.550474792215536i</v>
      </c>
      <c r="E2925" t="str">
        <f t="shared" ref="E2925:E2988" si="859">IMDIV(IMPRODUCT(IMSUM(F2925,G2925),$C$29,H2925),IMSUM(1,I2925))</f>
        <v>224.412099643571-15.3725560854788i</v>
      </c>
      <c r="F2925" t="str">
        <f t="shared" ref="F2925:F2988" si="860">IMDIV(IMPRODUCT($C$14,$C$15,COMPLEX(1,A2925/$C$15)),IMSUM(-1*A2925*A2925/$C$16,COMPLEX(0,A2925)))</f>
        <v>2.90663341874531-2.78087896780486i</v>
      </c>
      <c r="G2925" t="str">
        <f t="shared" ref="G2925:G2988" si="861">IMDIV(1,COMPLEX(1,A2925*$C$9*$C$10))</f>
        <v>0.998874023160156-0.0335366816486048i</v>
      </c>
      <c r="H2925" t="str">
        <f t="shared" ref="H2925:H2988" si="862">IMDIV($C$3,IMSUM(K2925,COMPLEX(0,$C$28*A2925)))</f>
        <v>7.67703803644153-155.818010478598i</v>
      </c>
      <c r="I2925" t="str">
        <f t="shared" ref="I2925:I2988" si="863">IMPRODUCT(F2925,$C$29,H2925,$C$31)</f>
        <v>-2.7826531088152-3.21094178562028i</v>
      </c>
      <c r="K2925" t="str">
        <f t="shared" ref="K2925:K2988" si="864">IF($C$26&lt;=0,IMDIV(1,IMSUM(IMDIV(1,L2925),1/$C$18)),IMDIV(1,IMSUM(IMDIV(1,L2925),1/$C$18,IMDIV(1,M2925))))</f>
        <v>0.00157715883072004-0.00156347445804833i</v>
      </c>
      <c r="L2925" t="str">
        <f t="shared" ref="L2925:L2988" si="865">IMSUM($C$21/$C$22,IMDIV(1,COMPLEX(0,$C$20*$C$22*A2925)))</f>
        <v>0.00025-0.00844950970932884i</v>
      </c>
      <c r="M2925" t="str">
        <f t="shared" ref="M2925:M2988" si="866">IMSUM($C$25/$C$26,IMDIV(1,COMPLEX(0,$C$24*$C$26*A2925)))</f>
        <v>0.0025-0.00223663492305763i</v>
      </c>
      <c r="N2925">
        <f t="shared" ref="N2925:N2988" si="867">ABS(R2925)</f>
        <v>122.28568076257709</v>
      </c>
      <c r="O2925">
        <f t="shared" ref="O2925:O2988" si="868">ABS(P2925)</f>
        <v>4.8562885574980772</v>
      </c>
      <c r="P2925" s="3">
        <f t="shared" ref="P2925:P2988" si="869">20*LOG10(IMABS(C2925))</f>
        <v>4.8562885574980772</v>
      </c>
      <c r="Q2925" s="3">
        <f t="shared" ref="Q2925:Q2988" si="870">IMARGUMENT(C2925)*180/PI()</f>
        <v>-57.714319237422913</v>
      </c>
      <c r="R2925">
        <f t="shared" ref="R2925:R2988" si="871">IF(Q2925&lt;0,Q2925+180,Q2925-180)</f>
        <v>122.28568076257709</v>
      </c>
      <c r="S2925">
        <f t="shared" ref="S2925:S2988" si="872">B2925/1000</f>
        <v>55.661930912513256</v>
      </c>
      <c r="T2925">
        <f t="shared" si="855"/>
        <v>4.8562885574980772</v>
      </c>
    </row>
    <row r="2926" spans="1:20" x14ac:dyDescent="0.25">
      <c r="A2926">
        <f t="shared" si="856"/>
        <v>351063.21653936774</v>
      </c>
      <c r="B2926">
        <f t="shared" ref="B2926:B2989" si="873">B2925*(1+B$42)</f>
        <v>55873.446249980807</v>
      </c>
      <c r="C2926" t="str">
        <f t="shared" si="857"/>
        <v>0.931847724948839-1.47829444365954i</v>
      </c>
      <c r="D2926" t="str">
        <f t="shared" si="858"/>
        <v>3.45773307417322-0.550385865701596i</v>
      </c>
      <c r="E2926" t="str">
        <f t="shared" si="859"/>
        <v>224.590387052287-15.7702167330447i</v>
      </c>
      <c r="F2926" t="str">
        <f t="shared" si="860"/>
        <v>2.90660849840518-2.7710910621805i</v>
      </c>
      <c r="G2926" t="str">
        <f t="shared" si="861"/>
        <v>0.998865459204261-0.0336638324158388i</v>
      </c>
      <c r="H2926" t="str">
        <f t="shared" si="862"/>
        <v>7.60578447561656-155.185022394537i</v>
      </c>
      <c r="I2926" t="str">
        <f t="shared" si="863"/>
        <v>-2.76185479575877-3.1966132152534i</v>
      </c>
      <c r="K2926" t="str">
        <f t="shared" si="864"/>
        <v>0.0015753332917886-0.00155967335850893i</v>
      </c>
      <c r="L2926" t="str">
        <f t="shared" si="865"/>
        <v>0.00025-0.00841752312146723i</v>
      </c>
      <c r="M2926" t="str">
        <f t="shared" si="866"/>
        <v>0.0025-0.00222816788509427i</v>
      </c>
      <c r="N2926">
        <f t="shared" si="867"/>
        <v>122.22541494856429</v>
      </c>
      <c r="O2926">
        <f t="shared" si="868"/>
        <v>4.8482560745026193</v>
      </c>
      <c r="P2926" s="3">
        <f t="shared" si="869"/>
        <v>4.8482560745026193</v>
      </c>
      <c r="Q2926" s="3">
        <f t="shared" si="870"/>
        <v>-57.774585051435714</v>
      </c>
      <c r="R2926">
        <f t="shared" si="871"/>
        <v>122.22541494856429</v>
      </c>
      <c r="S2926">
        <f t="shared" si="872"/>
        <v>55.873446249980809</v>
      </c>
      <c r="T2926">
        <f t="shared" si="855"/>
        <v>4.8482560745026193</v>
      </c>
    </row>
    <row r="2927" spans="1:20" x14ac:dyDescent="0.25">
      <c r="A2927">
        <f t="shared" si="856"/>
        <v>352397.25676221738</v>
      </c>
      <c r="B2927">
        <f t="shared" si="873"/>
        <v>56085.765345730739</v>
      </c>
      <c r="C2927" t="str">
        <f t="shared" si="857"/>
        <v>0.929412139924737-1.47792033828773i</v>
      </c>
      <c r="D2927" t="str">
        <f t="shared" si="858"/>
        <v>3.45757871832022-0.550304678558843i</v>
      </c>
      <c r="E2927" t="str">
        <f t="shared" si="859"/>
        <v>224.766945425612-16.170842797732i</v>
      </c>
      <c r="F2927" t="str">
        <f t="shared" si="860"/>
        <v>2.90658338874286-2.76134300685569i</v>
      </c>
      <c r="G2927" t="str">
        <f t="shared" si="861"/>
        <v>0.998856830187166-0.0337914630581915i</v>
      </c>
      <c r="H2927" t="str">
        <f t="shared" si="862"/>
        <v>7.5352475269466-154.554907986529i</v>
      </c>
      <c r="I2927" t="str">
        <f t="shared" si="863"/>
        <v>-2.74122168552615-3.18236608573501i</v>
      </c>
      <c r="K2927" t="str">
        <f t="shared" si="864"/>
        <v>0.00157351479960201-0.00155589028921612i</v>
      </c>
      <c r="L2927" t="str">
        <f t="shared" si="865"/>
        <v>0.00025-0.00838565762250175i</v>
      </c>
      <c r="M2927" t="str">
        <f t="shared" si="866"/>
        <v>0.0025-0.00221973290007398i</v>
      </c>
      <c r="N2927">
        <f t="shared" si="867"/>
        <v>122.16434381177146</v>
      </c>
      <c r="O2927">
        <f t="shared" si="868"/>
        <v>4.8402286370095178</v>
      </c>
      <c r="P2927" s="3">
        <f t="shared" si="869"/>
        <v>4.8402286370095178</v>
      </c>
      <c r="Q2927" s="3">
        <f t="shared" si="870"/>
        <v>-57.835656188228533</v>
      </c>
      <c r="R2927">
        <f t="shared" si="871"/>
        <v>122.16434381177146</v>
      </c>
      <c r="S2927">
        <f t="shared" si="872"/>
        <v>56.085765345730742</v>
      </c>
      <c r="T2927">
        <f t="shared" si="855"/>
        <v>4.8402286370095178</v>
      </c>
    </row>
    <row r="2928" spans="1:20" x14ac:dyDescent="0.25">
      <c r="A2928">
        <f t="shared" si="856"/>
        <v>353736.36633791379</v>
      </c>
      <c r="B2928">
        <f t="shared" si="873"/>
        <v>56298.891254044516</v>
      </c>
      <c r="C2928" t="str">
        <f t="shared" si="857"/>
        <v>0.926958841163589-1.47755778486849i</v>
      </c>
      <c r="D2928" t="str">
        <f t="shared" si="858"/>
        <v>3.45742320107215-0.550231227605267i</v>
      </c>
      <c r="E2928" t="str">
        <f t="shared" si="859"/>
        <v>224.941742373841-16.5744328713771i</v>
      </c>
      <c r="F2928" t="str">
        <f t="shared" si="860"/>
        <v>2.90655808832325-2.75163466145551i</v>
      </c>
      <c r="G2928" t="str">
        <f t="shared" si="861"/>
        <v>0.998848135615733-0.0339195753615464i</v>
      </c>
      <c r="H2928" t="str">
        <f t="shared" si="862"/>
        <v>7.46541896057563-153.92765106535i</v>
      </c>
      <c r="I2928" t="str">
        <f t="shared" si="863"/>
        <v>-2.72075241333192-3.16819971854319i</v>
      </c>
      <c r="K2928" t="str">
        <f t="shared" si="864"/>
        <v>0.00157170326616109-0.001552125212862i</v>
      </c>
      <c r="L2928" t="str">
        <f t="shared" si="865"/>
        <v>0.00025-0.00835391275403639i</v>
      </c>
      <c r="M2928" t="str">
        <f t="shared" si="866"/>
        <v>0.0025-0.00221132984665669i</v>
      </c>
      <c r="N2928">
        <f t="shared" si="867"/>
        <v>122.10246514797552</v>
      </c>
      <c r="O2928">
        <f t="shared" si="868"/>
        <v>4.8322055209803647</v>
      </c>
      <c r="P2928" s="3">
        <f t="shared" si="869"/>
        <v>4.8322055209803647</v>
      </c>
      <c r="Q2928" s="3">
        <f t="shared" si="870"/>
        <v>-57.897534852024478</v>
      </c>
      <c r="R2928">
        <f t="shared" si="871"/>
        <v>122.10246514797552</v>
      </c>
      <c r="S2928">
        <f t="shared" si="872"/>
        <v>56.298891254044513</v>
      </c>
      <c r="T2928">
        <f t="shared" si="855"/>
        <v>4.8322055209803647</v>
      </c>
    </row>
    <row r="2929" spans="1:20" x14ac:dyDescent="0.25">
      <c r="A2929">
        <f t="shared" si="856"/>
        <v>355080.56452999788</v>
      </c>
      <c r="B2929">
        <f t="shared" si="873"/>
        <v>56512.827040809883</v>
      </c>
      <c r="C2929" t="str">
        <f t="shared" si="857"/>
        <v>0.924487707036157-1.47720659544369i</v>
      </c>
      <c r="D2929" t="str">
        <f t="shared" si="858"/>
        <v>3.45726651379678-0.55016550974756i</v>
      </c>
      <c r="E2929" t="str">
        <f t="shared" si="859"/>
        <v>225.114745361407-16.9809851814337i</v>
      </c>
      <c r="F2929" t="str">
        <f t="shared" si="860"/>
        <v>2.90653259570067-2.74196588617464i</v>
      </c>
      <c r="G2929" t="str">
        <f t="shared" si="861"/>
        <v>0.998839374993103-0.0340481711181448i</v>
      </c>
      <c r="H2929" t="str">
        <f t="shared" si="862"/>
        <v>7.39629065513797-153.303235560116i</v>
      </c>
      <c r="I2929" t="str">
        <f t="shared" si="863"/>
        <v>-2.70044562630632-3.15411344310748i</v>
      </c>
      <c r="K2929" t="str">
        <f t="shared" si="864"/>
        <v>0.00156989860383066-0.00154837809191723i</v>
      </c>
      <c r="L2929" t="str">
        <f t="shared" si="865"/>
        <v>0.00025-0.00832228805941064i</v>
      </c>
      <c r="M2929" t="str">
        <f t="shared" si="866"/>
        <v>0.0025-0.00220295860396164i</v>
      </c>
      <c r="N2929">
        <f t="shared" si="867"/>
        <v>122.03977678789617</v>
      </c>
      <c r="O2929">
        <f t="shared" si="868"/>
        <v>4.8241859990839799</v>
      </c>
      <c r="P2929" s="3">
        <f t="shared" si="869"/>
        <v>4.8241859990839799</v>
      </c>
      <c r="Q2929" s="3">
        <f t="shared" si="870"/>
        <v>-57.960223212103827</v>
      </c>
      <c r="R2929">
        <f t="shared" si="871"/>
        <v>122.03977678789617</v>
      </c>
      <c r="S2929">
        <f t="shared" si="872"/>
        <v>56.512827040809881</v>
      </c>
      <c r="T2929">
        <f t="shared" si="855"/>
        <v>4.8241859990839799</v>
      </c>
    </row>
    <row r="2930" spans="1:20" x14ac:dyDescent="0.25">
      <c r="A2930">
        <f t="shared" si="856"/>
        <v>356429.87067521189</v>
      </c>
      <c r="B2930">
        <f t="shared" si="873"/>
        <v>56727.575783564964</v>
      </c>
      <c r="C2930" t="str">
        <f t="shared" si="857"/>
        <v>0.921998616948497-1.47686658004781i</v>
      </c>
      <c r="D2930" t="str">
        <f t="shared" si="858"/>
        <v>3.45710864779938-0.550107521980814i</v>
      </c>
      <c r="E2930" t="str">
        <f t="shared" si="859"/>
        <v>225.285921710899-17.3904975868663i</v>
      </c>
      <c r="F2930" t="str">
        <f t="shared" si="860"/>
        <v>2.9065069094183-2.73233654177529i</v>
      </c>
      <c r="G2930" t="str">
        <f t="shared" si="861"/>
        <v>0.99883054781867-0.0341772521266041i</v>
      </c>
      <c r="H2930" t="str">
        <f t="shared" si="862"/>
        <v>7.32785459615906-152.681645517281i</v>
      </c>
      <c r="I2930" t="str">
        <f t="shared" si="863"/>
        <v>-2.68029998338497-3.14010659669356i</v>
      </c>
      <c r="K2930" t="str">
        <f t="shared" si="864"/>
        <v>0.00156810072533775-0.00154464888863281i</v>
      </c>
      <c r="L2930" t="str">
        <f t="shared" si="865"/>
        <v>0.00025-0.00829078308369257i</v>
      </c>
      <c r="M2930" t="str">
        <f t="shared" si="866"/>
        <v>0.0025-0.00219461905156569i</v>
      </c>
      <c r="N2930">
        <f t="shared" si="867"/>
        <v>121.97627659744865</v>
      </c>
      <c r="O2930">
        <f t="shared" si="868"/>
        <v>4.8161693407484991</v>
      </c>
      <c r="P2930" s="3">
        <f t="shared" si="869"/>
        <v>4.8161693407484991</v>
      </c>
      <c r="Q2930" s="3">
        <f t="shared" si="870"/>
        <v>-58.023723402551347</v>
      </c>
      <c r="R2930">
        <f t="shared" si="871"/>
        <v>121.97627659744865</v>
      </c>
      <c r="S2930">
        <f t="shared" si="872"/>
        <v>56.727575783564966</v>
      </c>
      <c r="T2930">
        <f t="shared" si="855"/>
        <v>4.8161693407484991</v>
      </c>
    </row>
    <row r="2931" spans="1:20" x14ac:dyDescent="0.25">
      <c r="A2931">
        <f t="shared" si="856"/>
        <v>357784.30418377771</v>
      </c>
      <c r="B2931">
        <f t="shared" si="873"/>
        <v>56943.140571542513</v>
      </c>
      <c r="C2931" t="str">
        <f t="shared" si="857"/>
        <v>0.919491451375068-1.47653754670546i</v>
      </c>
      <c r="D2931" t="str">
        <f t="shared" si="858"/>
        <v>3.45694959432221-0.55005726138823i</v>
      </c>
      <c r="E2931" t="str">
        <f t="shared" si="859"/>
        <v>225.455238607161-17.8029675740647i</v>
      </c>
      <c r="F2931" t="str">
        <f t="shared" si="860"/>
        <v>2.90648102800846-2.72274648958519i</v>
      </c>
      <c r="G2931" t="str">
        <f t="shared" si="861"/>
        <v>0.998821653588051-0.0343068201919384i</v>
      </c>
      <c r="H2931" t="str">
        <f t="shared" si="862"/>
        <v>7.26010287448074-152.06286509963i</v>
      </c>
      <c r="I2931" t="str">
        <f t="shared" si="863"/>
        <v>-2.6603141551995-3.12617852429027i</v>
      </c>
      <c r="K2931" t="str">
        <f t="shared" si="864"/>
        <v>0.00156630954376976-0.00154093756504172i</v>
      </c>
      <c r="L2931" t="str">
        <f t="shared" si="865"/>
        <v>0.00025-0.00825939737367266i</v>
      </c>
      <c r="M2931" t="str">
        <f t="shared" si="866"/>
        <v>0.0025-0.00218631106950158i</v>
      </c>
      <c r="N2931">
        <f t="shared" si="867"/>
        <v>121.91196247799621</v>
      </c>
      <c r="O2931">
        <f t="shared" si="868"/>
        <v>4.8081548122129494</v>
      </c>
      <c r="P2931" s="3">
        <f t="shared" si="869"/>
        <v>4.8081548122129494</v>
      </c>
      <c r="Q2931" s="3">
        <f t="shared" si="870"/>
        <v>-58.088037522003795</v>
      </c>
      <c r="R2931">
        <f t="shared" si="871"/>
        <v>121.91196247799621</v>
      </c>
      <c r="S2931">
        <f t="shared" si="872"/>
        <v>56.943140571542514</v>
      </c>
      <c r="T2931">
        <f t="shared" si="855"/>
        <v>4.8081548122129494</v>
      </c>
    </row>
    <row r="2932" spans="1:20" x14ac:dyDescent="0.25">
      <c r="A2932">
        <f t="shared" si="856"/>
        <v>359143.88453967607</v>
      </c>
      <c r="B2932">
        <f t="shared" si="873"/>
        <v>57159.524505714377</v>
      </c>
      <c r="C2932" t="str">
        <f t="shared" si="857"/>
        <v>0.916966091892116-1.47621930142951i</v>
      </c>
      <c r="D2932" t="str">
        <f t="shared" si="858"/>
        <v>3.45678934454415-0.550014725140818i</v>
      </c>
      <c r="E2932" t="str">
        <f t="shared" si="859"/>
        <v>225.622663101488-18.2183922528051i</v>
      </c>
      <c r="F2932" t="str">
        <f t="shared" si="860"/>
        <v>2.90645494999242-2.71319559149561i</v>
      </c>
      <c r="G2932" t="str">
        <f t="shared" si="861"/>
        <v>0.99881269179306-0.0344368771255766i</v>
      </c>
      <c r="H2932" t="str">
        <f t="shared" si="862"/>
        <v>7.19302768471276-151.446878585293i</v>
      </c>
      <c r="I2932" t="str">
        <f t="shared" si="863"/>
        <v>-2.6404868239694-3.1123285784984i</v>
      </c>
      <c r="K2932" t="str">
        <f t="shared" si="864"/>
        <v>0.00156452497257262-0.00153724408296064i</v>
      </c>
      <c r="L2932" t="str">
        <f t="shared" si="865"/>
        <v>0.00025-0.00822813047785681i</v>
      </c>
      <c r="M2932" t="str">
        <f t="shared" si="866"/>
        <v>0.0025-0.00217803453825621i</v>
      </c>
      <c r="N2932">
        <f t="shared" si="867"/>
        <v>121.84683236659586</v>
      </c>
      <c r="O2932">
        <f t="shared" si="868"/>
        <v>4.800141676579786</v>
      </c>
      <c r="P2932" s="3">
        <f t="shared" si="869"/>
        <v>4.800141676579786</v>
      </c>
      <c r="Q2932" s="3">
        <f t="shared" si="870"/>
        <v>-58.153167633404131</v>
      </c>
      <c r="R2932">
        <f t="shared" si="871"/>
        <v>121.84683236659586</v>
      </c>
      <c r="S2932">
        <f t="shared" si="872"/>
        <v>57.15952450571438</v>
      </c>
      <c r="T2932">
        <f t="shared" si="855"/>
        <v>4.800141676579786</v>
      </c>
    </row>
    <row r="2933" spans="1:20" x14ac:dyDescent="0.25">
      <c r="A2933">
        <f t="shared" si="856"/>
        <v>360508.63130092685</v>
      </c>
      <c r="B2933">
        <f t="shared" si="873"/>
        <v>57376.730698836094</v>
      </c>
      <c r="C2933" t="str">
        <f t="shared" si="857"/>
        <v>0.914422421211416-1.47591164821964i</v>
      </c>
      <c r="D2933" t="str">
        <f t="shared" si="858"/>
        <v>3.45662788958017-0.549979910497092i</v>
      </c>
      <c r="E2933" t="str">
        <f t="shared" si="859"/>
        <v>225.788162115918-18.6367683522493i</v>
      </c>
      <c r="F2933" t="str">
        <f t="shared" si="860"/>
        <v>2.90642867388019-2.70368370995929i</v>
      </c>
      <c r="G2933" t="str">
        <f t="shared" si="861"/>
        <v>0.998803661921675-0.0345674247453827i</v>
      </c>
      <c r="H2933" t="str">
        <f t="shared" si="862"/>
        <v>7.12662132370842-150.833670366755i</v>
      </c>
      <c r="I2933" t="str">
        <f t="shared" si="863"/>
        <v>-2.62081668339463-3.09855611942097i</v>
      </c>
      <c r="K2933" t="str">
        <f t="shared" si="864"/>
        <v>0.00156274692554902-0.00153356840399148i</v>
      </c>
      <c r="L2933" t="str">
        <f t="shared" si="865"/>
        <v>0.00025-0.00819698194646021i</v>
      </c>
      <c r="M2933" t="str">
        <f t="shared" si="866"/>
        <v>0.0025-0.00216978933876888i</v>
      </c>
      <c r="N2933">
        <f t="shared" si="867"/>
        <v>121.78088423624376</v>
      </c>
      <c r="O2933">
        <f t="shared" si="868"/>
        <v>4.792129193867769</v>
      </c>
      <c r="P2933" s="3">
        <f t="shared" si="869"/>
        <v>4.792129193867769</v>
      </c>
      <c r="Q2933" s="3">
        <f t="shared" si="870"/>
        <v>-58.219115763756228</v>
      </c>
      <c r="R2933">
        <f t="shared" si="871"/>
        <v>121.78088423624376</v>
      </c>
      <c r="S2933">
        <f t="shared" si="872"/>
        <v>57.376730698836091</v>
      </c>
      <c r="T2933">
        <f t="shared" si="855"/>
        <v>4.792129193867769</v>
      </c>
    </row>
    <row r="2934" spans="1:20" x14ac:dyDescent="0.25">
      <c r="A2934">
        <f t="shared" si="856"/>
        <v>361878.56409987039</v>
      </c>
      <c r="B2934">
        <f t="shared" si="873"/>
        <v>57594.762275491674</v>
      </c>
      <c r="C2934" t="str">
        <f t="shared" si="857"/>
        <v>0.911860323214347-1.47561438906157i</v>
      </c>
      <c r="D2934" t="str">
        <f t="shared" si="858"/>
        <v>3.45646522048112-0.549952814802793i</v>
      </c>
      <c r="E2934" t="str">
        <f t="shared" si="859"/>
        <v>225.95170244761-19.0580922169782i</v>
      </c>
      <c r="F2934" t="str">
        <f t="shared" si="860"/>
        <v>2.90640219817065-2.69421070798851i</v>
      </c>
      <c r="G2934" t="str">
        <f t="shared" si="861"/>
        <v>0.998794563458015-0.0346984648756746i</v>
      </c>
      <c r="H2934" t="str">
        <f t="shared" si="862"/>
        <v>7.06087618906503-150.223224949883i</v>
      </c>
      <c r="I2934" t="str">
        <f t="shared" si="863"/>
        <v>-2.60130243854953-3.08486051455581i</v>
      </c>
      <c r="K2934" t="str">
        <f t="shared" si="864"/>
        <v>0.00156097531685661-0.00152991048952302i</v>
      </c>
      <c r="L2934" t="str">
        <f t="shared" si="865"/>
        <v>0.00025-0.00816595133140092i</v>
      </c>
      <c r="M2934" t="str">
        <f t="shared" si="866"/>
        <v>0.0025-0.00216157535242965i</v>
      </c>
      <c r="N2934">
        <f t="shared" si="867"/>
        <v>121.71411609611488</v>
      </c>
      <c r="O2934">
        <f t="shared" si="868"/>
        <v>4.7841166210662047</v>
      </c>
      <c r="P2934" s="3">
        <f t="shared" si="869"/>
        <v>4.7841166210662047</v>
      </c>
      <c r="Q2934" s="3">
        <f t="shared" si="870"/>
        <v>-58.285883903885129</v>
      </c>
      <c r="R2934">
        <f t="shared" si="871"/>
        <v>121.71411609611488</v>
      </c>
      <c r="S2934">
        <f t="shared" si="872"/>
        <v>57.594762275491675</v>
      </c>
      <c r="T2934">
        <f t="shared" si="855"/>
        <v>4.7841166210662047</v>
      </c>
    </row>
    <row r="2935" spans="1:20" x14ac:dyDescent="0.25">
      <c r="A2935">
        <f t="shared" si="856"/>
        <v>363253.70264344994</v>
      </c>
      <c r="B2935">
        <f t="shared" si="873"/>
        <v>57813.622372138547</v>
      </c>
      <c r="C2935" t="str">
        <f t="shared" si="857"/>
        <v>0.909279682986048-1.47532732392652i</v>
      </c>
      <c r="D2935" t="str">
        <f t="shared" si="858"/>
        <v>3.45630132823293-0.549933435490549i</v>
      </c>
      <c r="E2935" t="str">
        <f t="shared" si="859"/>
        <v>226.113250773317-19.4823598030781i</v>
      </c>
      <c r="F2935" t="str">
        <f t="shared" si="860"/>
        <v>2.90637552135122-2.68477644915304i</v>
      </c>
      <c r="G2935" t="str">
        <f t="shared" si="861"/>
        <v>0.998785395882308-0.0348299993472434i</v>
      </c>
      <c r="H2935" t="str">
        <f t="shared" si="862"/>
        <v>6.99578477764829-149.615526952956i</v>
      </c>
      <c r="I2935" t="str">
        <f t="shared" si="863"/>
        <v>-2.5819428057775-3.0712411386894i</v>
      </c>
      <c r="K2935" t="str">
        <f t="shared" si="864"/>
        <v>0.00155921006100619-0.0015262703007324i</v>
      </c>
      <c r="L2935" t="str">
        <f t="shared" si="865"/>
        <v>0.00025-0.00813503818629302i</v>
      </c>
      <c r="M2935" t="str">
        <f t="shared" si="866"/>
        <v>0.0025-0.00215339246107756i</v>
      </c>
      <c r="N2935">
        <f t="shared" si="867"/>
        <v>121.64652599179828</v>
      </c>
      <c r="O2935">
        <f t="shared" si="868"/>
        <v>4.7761032121879152</v>
      </c>
      <c r="P2935" s="3">
        <f t="shared" si="869"/>
        <v>4.7761032121879152</v>
      </c>
      <c r="Q2935" s="3">
        <f t="shared" si="870"/>
        <v>-58.353474008201722</v>
      </c>
      <c r="R2935">
        <f t="shared" si="871"/>
        <v>121.64652599179828</v>
      </c>
      <c r="S2935">
        <f t="shared" si="872"/>
        <v>57.813622372138546</v>
      </c>
      <c r="T2935">
        <f t="shared" si="855"/>
        <v>4.7761032121879152</v>
      </c>
    </row>
    <row r="2936" spans="1:20" x14ac:dyDescent="0.25">
      <c r="A2936">
        <f t="shared" si="856"/>
        <v>364634.06671349506</v>
      </c>
      <c r="B2936">
        <f t="shared" si="873"/>
        <v>58033.314137152673</v>
      </c>
      <c r="C2936" t="str">
        <f t="shared" si="857"/>
        <v>0.906680386850113-1.47505025077152i</v>
      </c>
      <c r="D2936" t="str">
        <f t="shared" si="858"/>
        <v>3.45613620375659-0.549921770079614i</v>
      </c>
      <c r="E2936" t="str">
        <f t="shared" si="859"/>
        <v>226.272773653947-19.9095666742667i</v>
      </c>
      <c r="F2936" t="str">
        <f t="shared" si="860"/>
        <v>2.90634864189808-2.6753807975782i</v>
      </c>
      <c r="G2936" t="str">
        <f t="shared" si="861"/>
        <v>0.998776158670864-0.0349620299973734i</v>
      </c>
      <c r="H2936" t="str">
        <f t="shared" si="862"/>
        <v>6.93133968413998-149.010561105705i</v>
      </c>
      <c r="I2936" t="str">
        <f t="shared" si="863"/>
        <v>-2.56273651258679-3.05769737379302i</v>
      </c>
      <c r="K2936" t="str">
        <f t="shared" si="864"/>
        <v>0.00155745107285996-0.00152264779858665i</v>
      </c>
      <c r="L2936" t="str">
        <f t="shared" si="865"/>
        <v>0.00025-0.0081042420664405i</v>
      </c>
      <c r="M2936" t="str">
        <f t="shared" si="866"/>
        <v>0.0025-0.00214524054699896i</v>
      </c>
      <c r="N2936">
        <f t="shared" si="867"/>
        <v>121.57811200553033</v>
      </c>
      <c r="O2936">
        <f t="shared" si="868"/>
        <v>4.768088218324805</v>
      </c>
      <c r="P2936" s="3">
        <f t="shared" si="869"/>
        <v>4.768088218324805</v>
      </c>
      <c r="Q2936" s="3">
        <f t="shared" si="870"/>
        <v>-58.421887994469678</v>
      </c>
      <c r="R2936">
        <f t="shared" si="871"/>
        <v>121.57811200553033</v>
      </c>
      <c r="S2936">
        <f t="shared" si="872"/>
        <v>58.033314137152672</v>
      </c>
      <c r="T2936">
        <f t="shared" si="855"/>
        <v>4.768088218324805</v>
      </c>
    </row>
    <row r="2937" spans="1:20" x14ac:dyDescent="0.25">
      <c r="A2937">
        <f t="shared" si="856"/>
        <v>366019.67616700631</v>
      </c>
      <c r="B2937">
        <f t="shared" si="873"/>
        <v>58253.840730873853</v>
      </c>
      <c r="C2937" t="str">
        <f t="shared" si="857"/>
        <v>0.904062322403363-1.47478296554002i</v>
      </c>
      <c r="D2937" t="str">
        <f t="shared" si="858"/>
        <v>3.45596983790733-0.54991781617553i</v>
      </c>
      <c r="E2937" t="str">
        <f t="shared" si="859"/>
        <v>226.430237539227-20.3397079980673i</v>
      </c>
      <c r="F2937" t="str">
        <f t="shared" si="860"/>
        <v>2.90632155827587-2.66602361794285i</v>
      </c>
      <c r="G2937" t="str">
        <f t="shared" si="861"/>
        <v>0.998766851296041-0.0350945586698609i</v>
      </c>
      <c r="H2937" t="str">
        <f t="shared" si="862"/>
        <v>6.86753359960915-148.408312248353i</v>
      </c>
      <c r="I2937" t="str">
        <f t="shared" si="863"/>
        <v>-2.54368229754713-3.04422860891983i</v>
      </c>
      <c r="K2937" t="str">
        <f t="shared" si="864"/>
        <v>0.00155569826762976-0.00151904294384412i</v>
      </c>
      <c r="L2937" t="str">
        <f t="shared" si="865"/>
        <v>0.00025-0.00807356252883096i</v>
      </c>
      <c r="M2937" t="str">
        <f t="shared" si="866"/>
        <v>0.0025-0.00213711949292584i</v>
      </c>
      <c r="N2937">
        <f t="shared" si="867"/>
        <v>121.50887225642271</v>
      </c>
      <c r="O2937">
        <f t="shared" si="868"/>
        <v>4.7600708877023674</v>
      </c>
      <c r="P2937" s="3">
        <f t="shared" si="869"/>
        <v>4.7600708877023674</v>
      </c>
      <c r="Q2937" s="3">
        <f t="shared" si="870"/>
        <v>-58.491127743577294</v>
      </c>
      <c r="R2937">
        <f t="shared" si="871"/>
        <v>121.50887225642271</v>
      </c>
      <c r="S2937">
        <f t="shared" si="872"/>
        <v>58.253840730873854</v>
      </c>
      <c r="T2937">
        <f t="shared" si="855"/>
        <v>4.7600708877023674</v>
      </c>
    </row>
    <row r="2938" spans="1:20" x14ac:dyDescent="0.25">
      <c r="A2938">
        <f t="shared" si="856"/>
        <v>367410.550936441</v>
      </c>
      <c r="B2938">
        <f t="shared" si="873"/>
        <v>58475.205325651179</v>
      </c>
      <c r="C2938" t="str">
        <f t="shared" si="857"/>
        <v>0.901425378551002-1.47452526216315i</v>
      </c>
      <c r="D2938" t="str">
        <f t="shared" si="858"/>
        <v>3.4558022214744-0.549921571469834i</v>
      </c>
      <c r="E2938" t="str">
        <f t="shared" si="859"/>
        <v>226.585608772443-20.7727785420295i</v>
      </c>
      <c r="F2938" t="str">
        <f t="shared" si="860"/>
        <v>2.90629426893756-2.65670477547746i</v>
      </c>
      <c r="G2938" t="str">
        <f t="shared" si="861"/>
        <v>0.998757473226224-0.0352275872150337i</v>
      </c>
      <c r="H2938" t="str">
        <f t="shared" si="862"/>
        <v>6.80435931010624-147.808765330679i</v>
      </c>
      <c r="I2938" t="str">
        <f t="shared" si="863"/>
        <v>-2.52477891018766-3.03083424010424i</v>
      </c>
      <c r="K2938" t="str">
        <f t="shared" si="864"/>
        <v>0.00155395156087533-0.00151545569705594i</v>
      </c>
      <c r="L2938" t="str">
        <f t="shared" si="865"/>
        <v>0.00025-0.00804299913212885i</v>
      </c>
      <c r="M2938" t="str">
        <f t="shared" si="866"/>
        <v>0.0025-0.00212902918203411i</v>
      </c>
      <c r="N2938">
        <f t="shared" si="867"/>
        <v>121.43880490068814</v>
      </c>
      <c r="O2938">
        <f t="shared" si="868"/>
        <v>4.752050465735465</v>
      </c>
      <c r="P2938" s="3">
        <f t="shared" si="869"/>
        <v>4.752050465735465</v>
      </c>
      <c r="Q2938" s="3">
        <f t="shared" si="870"/>
        <v>-58.56119509931186</v>
      </c>
      <c r="R2938">
        <f t="shared" si="871"/>
        <v>121.43880490068814</v>
      </c>
      <c r="S2938">
        <f t="shared" si="872"/>
        <v>58.475205325651181</v>
      </c>
      <c r="T2938">
        <f t="shared" si="855"/>
        <v>4.752050465735465</v>
      </c>
    </row>
    <row r="2939" spans="1:20" x14ac:dyDescent="0.25">
      <c r="A2939">
        <f t="shared" si="856"/>
        <v>368806.71102999948</v>
      </c>
      <c r="B2939">
        <f t="shared" si="873"/>
        <v>58697.411105888656</v>
      </c>
      <c r="C2939" t="str">
        <f t="shared" si="857"/>
        <v>0.898769445541958-1.47427693256161i</v>
      </c>
      <c r="D2939" t="str">
        <f t="shared" si="858"/>
        <v>3.45563334518057-0.549933033739757i</v>
      </c>
      <c r="E2939" t="str">
        <f t="shared" si="859"/>
        <v>226.738853595287-21.208772670008i</v>
      </c>
      <c r="F2939" t="str">
        <f t="shared" si="860"/>
        <v>2.90626677232459-2.64742413596214i</v>
      </c>
      <c r="G2939" t="str">
        <f t="shared" si="861"/>
        <v>0.998748023925784-0.0353611174897709i</v>
      </c>
      <c r="H2939" t="str">
        <f t="shared" si="862"/>
        <v>6.74180969527889-147.211905411074i</v>
      </c>
      <c r="I2939" t="str">
        <f t="shared" si="863"/>
        <v>-2.50602511089548-3.01751367026277i</v>
      </c>
      <c r="K2939" t="str">
        <f t="shared" si="864"/>
        <v>0.00155221086850256-0.00151188601856741i</v>
      </c>
      <c r="L2939" t="str">
        <f t="shared" si="865"/>
        <v>0.00025-0.00801255143666951i</v>
      </c>
      <c r="M2939" t="str">
        <f t="shared" si="866"/>
        <v>0.0025-0.00212096949794193i</v>
      </c>
      <c r="N2939">
        <f t="shared" si="867"/>
        <v>121.36790813185868</v>
      </c>
      <c r="O2939">
        <f t="shared" si="868"/>
        <v>4.7440261950847065</v>
      </c>
      <c r="P2939" s="3">
        <f t="shared" si="869"/>
        <v>4.7440261950847065</v>
      </c>
      <c r="Q2939" s="3">
        <f t="shared" si="870"/>
        <v>-58.632091868141309</v>
      </c>
      <c r="R2939">
        <f t="shared" si="871"/>
        <v>121.36790813185868</v>
      </c>
      <c r="S2939">
        <f t="shared" si="872"/>
        <v>58.697411105888655</v>
      </c>
      <c r="T2939">
        <f t="shared" si="855"/>
        <v>4.7440261950847065</v>
      </c>
    </row>
    <row r="2940" spans="1:20" x14ac:dyDescent="0.25">
      <c r="A2940">
        <f t="shared" si="856"/>
        <v>370208.17653191352</v>
      </c>
      <c r="B2940">
        <f t="shared" si="873"/>
        <v>58920.461268091036</v>
      </c>
      <c r="C2940" t="str">
        <f t="shared" si="857"/>
        <v>0.896094415004411-1.47403776664791i</v>
      </c>
      <c r="D2940" t="str">
        <f t="shared" si="858"/>
        <v>3.45546319968159-0.549952200847887i</v>
      </c>
      <c r="E2940" t="str">
        <f t="shared" si="859"/>
        <v>226.889938152782-21.6476843384929i</v>
      </c>
      <c r="F2940" t="str">
        <f t="shared" si="860"/>
        <v>2.90623906686652-2.63818156572462i</v>
      </c>
      <c r="G2940" t="str">
        <f t="shared" si="861"/>
        <v>0.99873850285506-0.0354951513575218i</v>
      </c>
      <c r="H2940" t="str">
        <f t="shared" si="862"/>
        <v>6.67987772701033-146.617717655608i</v>
      </c>
      <c r="I2940" t="str">
        <f t="shared" si="863"/>
        <v>-2.48741967081518-3.00426630909616i</v>
      </c>
      <c r="K2940" t="str">
        <f t="shared" si="864"/>
        <v>0.00155047610676172-0.00150833386851929i</v>
      </c>
      <c r="L2940" t="str">
        <f t="shared" si="865"/>
        <v>0.00025-0.00798221900445258i</v>
      </c>
      <c r="M2940" t="str">
        <f t="shared" si="866"/>
        <v>0.0025-0.00211294032470804i</v>
      </c>
      <c r="N2940">
        <f t="shared" si="867"/>
        <v>121.29618018100238</v>
      </c>
      <c r="O2940">
        <f t="shared" si="868"/>
        <v>4.7359973157122335</v>
      </c>
      <c r="P2940" s="3">
        <f t="shared" si="869"/>
        <v>4.7359973157122335</v>
      </c>
      <c r="Q2940" s="3">
        <f t="shared" si="870"/>
        <v>-58.703819818997616</v>
      </c>
      <c r="R2940">
        <f t="shared" si="871"/>
        <v>121.29618018100238</v>
      </c>
      <c r="S2940">
        <f t="shared" si="872"/>
        <v>58.920461268091039</v>
      </c>
      <c r="T2940">
        <f t="shared" si="855"/>
        <v>4.7359973157122335</v>
      </c>
    </row>
    <row r="2941" spans="1:20" x14ac:dyDescent="0.25">
      <c r="A2941">
        <f t="shared" si="856"/>
        <v>371614.96760273475</v>
      </c>
      <c r="B2941">
        <f t="shared" si="873"/>
        <v>59144.359020909782</v>
      </c>
      <c r="C2941" t="str">
        <f t="shared" si="857"/>
        <v>0.893400179981808-1.47380755232945i</v>
      </c>
      <c r="D2941" t="str">
        <f t="shared" si="858"/>
        <v>3.45529177556588-0.549979070741895i</v>
      </c>
      <c r="E2941" t="str">
        <f t="shared" si="859"/>
        <v>227.038828498307-22.0895070929866i</v>
      </c>
      <c r="F2941" t="str">
        <f t="shared" si="860"/>
        <v>2.90621115098119-2.62897693163846i</v>
      </c>
      <c r="G2941" t="str">
        <f t="shared" si="861"/>
        <v>0.998728909470319-0.0356296906883258i</v>
      </c>
      <c r="H2941" t="str">
        <f t="shared" si="862"/>
        <v>6.6185564680795-146.026187337112i</v>
      </c>
      <c r="I2941" t="str">
        <f t="shared" si="863"/>
        <v>-2.46896137174973-2.99109157299367i</v>
      </c>
      <c r="K2941" t="str">
        <f t="shared" si="864"/>
        <v>0.00154874719224587-0.00150479920684918i</v>
      </c>
      <c r="L2941" t="str">
        <f t="shared" si="865"/>
        <v>0.00025-0.00795200139913592i</v>
      </c>
      <c r="M2941" t="str">
        <f t="shared" si="866"/>
        <v>0.0025-0.00210494154683009i</v>
      </c>
      <c r="N2941">
        <f t="shared" si="867"/>
        <v>121.22361931693789</v>
      </c>
      <c r="O2941">
        <f t="shared" si="868"/>
        <v>4.727963064939753</v>
      </c>
      <c r="P2941" s="3">
        <f t="shared" si="869"/>
        <v>4.727963064939753</v>
      </c>
      <c r="Q2941" s="3">
        <f t="shared" si="870"/>
        <v>-58.776380683062122</v>
      </c>
      <c r="R2941">
        <f t="shared" si="871"/>
        <v>121.22361931693789</v>
      </c>
      <c r="S2941">
        <f t="shared" si="872"/>
        <v>59.144359020909782</v>
      </c>
      <c r="T2941">
        <f t="shared" si="855"/>
        <v>4.727963064939753</v>
      </c>
    </row>
    <row r="2942" spans="1:20" x14ac:dyDescent="0.25">
      <c r="A2942">
        <f t="shared" si="856"/>
        <v>373027.10447962512</v>
      </c>
      <c r="B2942">
        <f t="shared" si="873"/>
        <v>59369.107585189238</v>
      </c>
      <c r="C2942" t="str">
        <f t="shared" si="857"/>
        <v>0.890686634968789-1.47358607551203i</v>
      </c>
      <c r="D2942" t="str">
        <f t="shared" si="858"/>
        <v>3.45511906335402-0.550013641454193i</v>
      </c>
      <c r="E2942" t="str">
        <f t="shared" si="859"/>
        <v>227.185490598709-22.5342340644517i</v>
      </c>
      <c r="F2942" t="str">
        <f t="shared" si="860"/>
        <v>2.90618302307448-2.61981010112094i</v>
      </c>
      <c r="G2942" t="str">
        <f t="shared" si="861"/>
        <v>0.998719243223734-0.0357647373588319i</v>
      </c>
      <c r="H2942" t="str">
        <f t="shared" si="862"/>
        <v>6.55783907084179-145.43729983426i</v>
      </c>
      <c r="I2942" t="str">
        <f t="shared" si="863"/>
        <v>-2.45064900606175-2.97798888493835i</v>
      </c>
      <c r="K2942" t="str">
        <f t="shared" si="864"/>
        <v>0.00154702404188902-0.0015012819932928i</v>
      </c>
      <c r="L2942" t="str">
        <f t="shared" si="865"/>
        <v>0.00025-0.00792189818602899i</v>
      </c>
      <c r="M2942" t="str">
        <f t="shared" si="866"/>
        <v>0.0025-0.00209697304924296i</v>
      </c>
      <c r="N2942">
        <f t="shared" si="867"/>
        <v>121.15022384643871</v>
      </c>
      <c r="O2942">
        <f t="shared" si="868"/>
        <v>4.7199226775055454</v>
      </c>
      <c r="P2942" s="3">
        <f t="shared" si="869"/>
        <v>4.7199226775055454</v>
      </c>
      <c r="Q2942" s="3">
        <f t="shared" si="870"/>
        <v>-58.849776153561301</v>
      </c>
      <c r="R2942">
        <f t="shared" si="871"/>
        <v>121.15022384643871</v>
      </c>
      <c r="S2942">
        <f t="shared" si="872"/>
        <v>59.369107585189241</v>
      </c>
      <c r="T2942">
        <f t="shared" si="855"/>
        <v>4.7199226775055454</v>
      </c>
    </row>
    <row r="2943" spans="1:20" x14ac:dyDescent="0.25">
      <c r="A2943">
        <f t="shared" si="856"/>
        <v>374444.60747664771</v>
      </c>
      <c r="B2943">
        <f t="shared" si="873"/>
        <v>59594.710194012958</v>
      </c>
      <c r="C2943" t="str">
        <f t="shared" si="857"/>
        <v>0.887953675947554-1.47337312010396i</v>
      </c>
      <c r="D2943" t="str">
        <f t="shared" si="858"/>
        <v>3.45494505349817-0.550055911101624i</v>
      </c>
      <c r="E2943" t="str">
        <f t="shared" si="859"/>
        <v>227.329890339508-22.9818579658112i</v>
      </c>
      <c r="F2943" t="str">
        <f t="shared" si="860"/>
        <v>2.9061546815402-2.61068094213123i</v>
      </c>
      <c r="G2943" t="str">
        <f t="shared" si="861"/>
        <v>0.998709503563345-0.0359002932523175i</v>
      </c>
      <c r="H2943" t="str">
        <f t="shared" si="862"/>
        <v>6.49771877593168-144.851040630662i</v>
      </c>
      <c r="I2943" t="str">
        <f t="shared" si="863"/>
        <v>-2.43248137657613-2.96495767441417i</v>
      </c>
      <c r="K2943" t="str">
        <f t="shared" si="864"/>
        <v>0.00154530657296457-0.00149778218738522i</v>
      </c>
      <c r="L2943" t="str">
        <f t="shared" si="865"/>
        <v>0.00025-0.00789190893208702i</v>
      </c>
      <c r="M2943" t="str">
        <f t="shared" si="866"/>
        <v>0.0025-0.00208903471731716i</v>
      </c>
      <c r="N2943">
        <f t="shared" si="867"/>
        <v>121.0759921144395</v>
      </c>
      <c r="O2943">
        <f t="shared" si="868"/>
        <v>4.7118753856225082</v>
      </c>
      <c r="P2943" s="3">
        <f t="shared" si="869"/>
        <v>4.7118753856225082</v>
      </c>
      <c r="Q2943" s="3">
        <f t="shared" si="870"/>
        <v>-58.924007885560499</v>
      </c>
      <c r="R2943">
        <f t="shared" si="871"/>
        <v>121.0759921144395</v>
      </c>
      <c r="S2943">
        <f t="shared" si="872"/>
        <v>59.594710194012961</v>
      </c>
      <c r="T2943">
        <f t="shared" si="855"/>
        <v>4.7118753856225082</v>
      </c>
    </row>
    <row r="2944" spans="1:20" x14ac:dyDescent="0.25">
      <c r="A2944">
        <f t="shared" si="856"/>
        <v>375867.496985059</v>
      </c>
      <c r="B2944">
        <f t="shared" si="873"/>
        <v>59821.17009275021</v>
      </c>
      <c r="C2944" t="str">
        <f t="shared" si="857"/>
        <v>0.885201200424382-1.47316846802082i</v>
      </c>
      <c r="D2944" t="str">
        <f t="shared" si="858"/>
        <v>3.45476973638181-0.550105877885155i</v>
      </c>
      <c r="E2944" t="str">
        <f t="shared" si="859"/>
        <v>227.471993530183-23.4323710885078i</v>
      </c>
      <c r="F2944" t="str">
        <f t="shared" si="860"/>
        <v>2.9061261247601-2.60158932316847i</v>
      </c>
      <c r="G2944" t="str">
        <f t="shared" si="861"/>
        <v>0.998699689933034-0.0360363602587089i</v>
      </c>
      <c r="H2944" t="str">
        <f t="shared" si="862"/>
        <v>6.4381889109849-144.267395313963i</v>
      </c>
      <c r="I2944" t="str">
        <f t="shared" si="863"/>
        <v>-2.41445729648346-2.95199737731452i</v>
      </c>
      <c r="K2944" t="str">
        <f t="shared" si="864"/>
        <v>0.00154359470308356-0.00149429974846204i</v>
      </c>
      <c r="L2944" t="str">
        <f t="shared" si="865"/>
        <v>0.00025-0.00786203320590461i</v>
      </c>
      <c r="M2944" t="str">
        <f t="shared" si="866"/>
        <v>0.0025-0.0020811264368571i</v>
      </c>
      <c r="N2944">
        <f t="shared" si="867"/>
        <v>121.00092250423528</v>
      </c>
      <c r="O2944">
        <f t="shared" si="868"/>
        <v>4.7038204190367301</v>
      </c>
      <c r="P2944" s="3">
        <f t="shared" si="869"/>
        <v>4.7038204190367301</v>
      </c>
      <c r="Q2944" s="3">
        <f t="shared" si="870"/>
        <v>-58.999077495764723</v>
      </c>
      <c r="R2944">
        <f t="shared" si="871"/>
        <v>121.00092250423528</v>
      </c>
      <c r="S2944">
        <f t="shared" si="872"/>
        <v>59.821170092750208</v>
      </c>
      <c r="T2944">
        <f t="shared" si="855"/>
        <v>4.7038204190367301</v>
      </c>
    </row>
    <row r="2945" spans="1:20" x14ac:dyDescent="0.25">
      <c r="A2945">
        <f t="shared" si="856"/>
        <v>377295.79347360221</v>
      </c>
      <c r="B2945">
        <f t="shared" si="873"/>
        <v>60048.490539102662</v>
      </c>
      <c r="C2945" t="str">
        <f t="shared" si="857"/>
        <v>0.882429107466267-1.47297189919084i</v>
      </c>
      <c r="D2945" t="str">
        <f t="shared" si="858"/>
        <v>3.45459310231912-0.550163540089542i</v>
      </c>
      <c r="E2945" t="str">
        <f t="shared" si="859"/>
        <v>227.61176590956-23.8857652991387i</v>
      </c>
      <c r="F2945" t="str">
        <f t="shared" si="860"/>
        <v>2.90609735110373-2.59253511326981i</v>
      </c>
      <c r="G2945" t="str">
        <f t="shared" si="861"/>
        <v>0.998689801772495-0.0361729402745998i</v>
      </c>
      <c r="H2945" t="str">
        <f t="shared" si="862"/>
        <v>6.37924288938138-143.68634957495i</v>
      </c>
      <c r="I2945" t="str">
        <f t="shared" si="863"/>
        <v>-2.39657558924425-2.93910743585226i</v>
      </c>
      <c r="K2945" t="str">
        <f t="shared" si="864"/>
        <v>0.00154188835019302-0.00149083463566064i</v>
      </c>
      <c r="L2945" t="str">
        <f t="shared" si="865"/>
        <v>0.00025-0.00783227057770931i</v>
      </c>
      <c r="M2945" t="str">
        <f t="shared" si="866"/>
        <v>0.0025-0.00207324809409952i</v>
      </c>
      <c r="N2945">
        <f t="shared" si="867"/>
        <v>120.92501343767393</v>
      </c>
      <c r="O2945">
        <f t="shared" si="868"/>
        <v>4.6957570050862749</v>
      </c>
      <c r="P2945" s="3">
        <f t="shared" si="869"/>
        <v>4.6957570050862749</v>
      </c>
      <c r="Q2945" s="3">
        <f t="shared" si="870"/>
        <v>-59.074986562326067</v>
      </c>
      <c r="R2945">
        <f t="shared" si="871"/>
        <v>120.92501343767393</v>
      </c>
      <c r="S2945">
        <f t="shared" si="872"/>
        <v>60.048490539102666</v>
      </c>
      <c r="T2945">
        <f t="shared" si="855"/>
        <v>4.6957570050862749</v>
      </c>
    </row>
    <row r="2946" spans="1:20" x14ac:dyDescent="0.25">
      <c r="A2946">
        <f t="shared" si="856"/>
        <v>378729.51748880197</v>
      </c>
      <c r="B2946">
        <f t="shared" si="873"/>
        <v>60276.674803151254</v>
      </c>
      <c r="C2946" t="str">
        <f t="shared" si="857"/>
        <v>0.879637297737934-1.47278319156085i</v>
      </c>
      <c r="D2946" t="str">
        <f t="shared" si="858"/>
        <v>3.45441514155459-0.550228896083025i</v>
      </c>
      <c r="E2946" t="str">
        <f t="shared" si="859"/>
        <v>227.749173151279-24.3420320361408i</v>
      </c>
      <c r="F2946" t="str">
        <f t="shared" si="860"/>
        <v>2.9060683589284-2.58351818200853i</v>
      </c>
      <c r="G2946" t="str">
        <f t="shared" si="861"/>
        <v>0.998679838517196-0.0363100352032716i</v>
      </c>
      <c r="H2946" t="str">
        <f t="shared" si="862"/>
        <v>6.32087420900806-143.107889206667i</v>
      </c>
      <c r="I2946" t="str">
        <f t="shared" si="863"/>
        <v>-2.37883508849427-2.92628729847111i</v>
      </c>
      <c r="K2946" t="str">
        <f t="shared" si="864"/>
        <v>0.00154018743257438-0.00148738680792126i</v>
      </c>
      <c r="L2946" t="str">
        <f t="shared" si="865"/>
        <v>0.00025-0.00780262061935574i</v>
      </c>
      <c r="M2946" t="str">
        <f t="shared" si="866"/>
        <v>0.0025-0.00206539957571182i</v>
      </c>
      <c r="N2946">
        <f t="shared" si="867"/>
        <v>120.84826337535054</v>
      </c>
      <c r="O2946">
        <f t="shared" si="868"/>
        <v>4.6876843687607099</v>
      </c>
      <c r="P2946" s="3">
        <f t="shared" si="869"/>
        <v>4.6876843687607099</v>
      </c>
      <c r="Q2946" s="3">
        <f t="shared" si="870"/>
        <v>-59.151736624649452</v>
      </c>
      <c r="R2946">
        <f t="shared" si="871"/>
        <v>120.84826337535054</v>
      </c>
      <c r="S2946">
        <f t="shared" si="872"/>
        <v>60.276674803151252</v>
      </c>
      <c r="T2946">
        <f t="shared" si="855"/>
        <v>4.6876843687607099</v>
      </c>
    </row>
    <row r="2947" spans="1:20" x14ac:dyDescent="0.25">
      <c r="A2947">
        <f t="shared" si="856"/>
        <v>380168.68965525937</v>
      </c>
      <c r="B2947">
        <f t="shared" si="873"/>
        <v>60505.726167403227</v>
      </c>
      <c r="C2947" t="str">
        <f t="shared" si="857"/>
        <v>0.876825673538846-1.47260212110294i</v>
      </c>
      <c r="D2947" t="str">
        <f t="shared" si="858"/>
        <v>3.4542358442625-0.550301944316997i</v>
      </c>
      <c r="E2947" t="str">
        <f t="shared" si="859"/>
        <v>227.884180869351-24.8011623065589i</v>
      </c>
      <c r="F2947" t="str">
        <f t="shared" si="860"/>
        <v>2.90603914657898-2.57453839949216i</v>
      </c>
      <c r="G2947" t="str">
        <f t="shared" si="861"/>
        <v>0.998669799598356-0.0364476469547124i</v>
      </c>
      <c r="H2947" t="str">
        <f t="shared" si="862"/>
        <v>6.26307645104108-142.532000103536i</v>
      </c>
      <c r="I2947" t="str">
        <f t="shared" si="863"/>
        <v>-2.36123463795067-2.91353641975848i</v>
      </c>
      <c r="K2947" t="str">
        <f t="shared" si="864"/>
        <v>0.00153849186884182-0.00148395622398814i</v>
      </c>
      <c r="L2947" t="str">
        <f t="shared" si="865"/>
        <v>0.00025-0.00777308290431933i</v>
      </c>
      <c r="M2947" t="str">
        <f t="shared" si="866"/>
        <v>0.0025-0.00205758076879041i</v>
      </c>
      <c r="N2947">
        <f t="shared" si="867"/>
        <v>120.77067081679024</v>
      </c>
      <c r="O2947">
        <f t="shared" si="868"/>
        <v>4.6796017327608714</v>
      </c>
      <c r="P2947" s="3">
        <f t="shared" si="869"/>
        <v>4.6796017327608714</v>
      </c>
      <c r="Q2947" s="3">
        <f t="shared" si="870"/>
        <v>-59.229329183209764</v>
      </c>
      <c r="R2947">
        <f t="shared" si="871"/>
        <v>120.77067081679024</v>
      </c>
      <c r="S2947">
        <f t="shared" si="872"/>
        <v>60.505726167403225</v>
      </c>
      <c r="T2947">
        <f t="shared" si="855"/>
        <v>4.6796017327608714</v>
      </c>
    </row>
    <row r="2948" spans="1:20" x14ac:dyDescent="0.25">
      <c r="A2948">
        <f t="shared" si="856"/>
        <v>381613.33067594934</v>
      </c>
      <c r="B2948">
        <f t="shared" si="873"/>
        <v>60735.64792683936</v>
      </c>
      <c r="C2948" t="str">
        <f t="shared" si="857"/>
        <v>0.873994138840482-1.47242846182167i</v>
      </c>
      <c r="D2948" t="str">
        <f t="shared" si="858"/>
        <v>3.4540552005465-0.55038268332567i</v>
      </c>
      <c r="E2948" t="str">
        <f t="shared" si="859"/>
        <v>228.016754623808-25.2631466828741i</v>
      </c>
      <c r="F2948" t="str">
        <f t="shared" si="860"/>
        <v>2.9060097123879-2.56559563636052i</v>
      </c>
      <c r="G2948" t="str">
        <f t="shared" si="861"/>
        <v>0.998659684442906-0.0365857774456367i</v>
      </c>
      <c r="H2948" t="str">
        <f t="shared" si="862"/>
        <v>6.20584327874707-141.958668260491i</v>
      </c>
      <c r="I2948" t="str">
        <f t="shared" si="863"/>
        <v>-2.34377309131904-2.90085426035982i</v>
      </c>
      <c r="K2948" t="str">
        <f t="shared" si="864"/>
        <v>0.0015368015779406-0.00148054284241058i</v>
      </c>
      <c r="L2948" t="str">
        <f t="shared" si="865"/>
        <v>0.00025-0.00774365700769014i</v>
      </c>
      <c r="M2948" t="str">
        <f t="shared" si="866"/>
        <v>0.0025-0.00204979156085915i</v>
      </c>
      <c r="N2948">
        <f t="shared" si="867"/>
        <v>120.69223430063106</v>
      </c>
      <c r="O2948">
        <f t="shared" si="868"/>
        <v>4.6715083175589589</v>
      </c>
      <c r="P2948" s="3">
        <f t="shared" si="869"/>
        <v>4.6715083175589589</v>
      </c>
      <c r="Q2948" s="3">
        <f t="shared" si="870"/>
        <v>-59.307765699368943</v>
      </c>
      <c r="R2948">
        <f t="shared" si="871"/>
        <v>120.69223430063106</v>
      </c>
      <c r="S2948">
        <f t="shared" si="872"/>
        <v>60.735647926839363</v>
      </c>
      <c r="T2948">
        <f t="shared" si="855"/>
        <v>4.6715083175589589</v>
      </c>
    </row>
    <row r="2949" spans="1:20" x14ac:dyDescent="0.25">
      <c r="A2949">
        <f t="shared" si="856"/>
        <v>383063.46133251797</v>
      </c>
      <c r="B2949">
        <f t="shared" si="873"/>
        <v>60966.44338896135</v>
      </c>
      <c r="C2949" t="str">
        <f t="shared" si="857"/>
        <v>0.871142599323801-1.47226198576199i</v>
      </c>
      <c r="D2949" t="str">
        <f t="shared" si="858"/>
        <v>3.4538732004391-0.550471111725767i</v>
      </c>
      <c r="E2949" t="str">
        <f t="shared" si="859"/>
        <v>228.146859926432-25.7279752999084i</v>
      </c>
      <c r="F2949" t="str">
        <f t="shared" si="860"/>
        <v>2.90598005467501-2.55668976378393i</v>
      </c>
      <c r="G2949" t="str">
        <f t="shared" si="861"/>
        <v>0.998649492473461-0.0367244285995052i</v>
      </c>
      <c r="H2949" t="str">
        <f t="shared" si="862"/>
        <v>6.14916843630357-141.387879772107i</v>
      </c>
      <c r="I2949" t="str">
        <f t="shared" si="863"/>
        <v>-2.32644931220134-2.88824028689407i</v>
      </c>
      <c r="K2949" t="str">
        <f t="shared" si="864"/>
        <v>0.00153511647914556-0.001477146621544i</v>
      </c>
      <c r="L2949" t="str">
        <f t="shared" si="865"/>
        <v>0.00025-0.0077143425061667i</v>
      </c>
      <c r="M2949" t="str">
        <f t="shared" si="866"/>
        <v>0.0025-0.00204203183986765i</v>
      </c>
      <c r="N2949">
        <f t="shared" si="867"/>
        <v>120.61295240480183</v>
      </c>
      <c r="O2949">
        <f t="shared" si="868"/>
        <v>4.663403341459345</v>
      </c>
      <c r="P2949" s="3">
        <f t="shared" si="869"/>
        <v>4.663403341459345</v>
      </c>
      <c r="Q2949" s="3">
        <f t="shared" si="870"/>
        <v>-59.387047595198162</v>
      </c>
      <c r="R2949">
        <f t="shared" si="871"/>
        <v>120.61295240480183</v>
      </c>
      <c r="S2949">
        <f t="shared" si="872"/>
        <v>60.966443388961352</v>
      </c>
      <c r="T2949">
        <f t="shared" si="855"/>
        <v>4.663403341459345</v>
      </c>
    </row>
    <row r="2950" spans="1:20" x14ac:dyDescent="0.25">
      <c r="A2950">
        <f t="shared" si="856"/>
        <v>384519.10248558159</v>
      </c>
      <c r="B2950">
        <f t="shared" si="873"/>
        <v>61198.115873839408</v>
      </c>
      <c r="C2950" t="str">
        <f t="shared" si="857"/>
        <v>0.868270962416777-1.47210246301783i</v>
      </c>
      <c r="D2950" t="str">
        <f t="shared" si="858"/>
        <v>3.45368983390121-0.55056722821618i</v>
      </c>
      <c r="E2950" t="str">
        <f t="shared" si="859"/>
        <v>228.274462246573-26.1956378518059i</v>
      </c>
      <c r="F2950" t="str">
        <f t="shared" si="860"/>
        <v>2.90595017174755-2.54782065346126i</v>
      </c>
      <c r="G2950" t="str">
        <f t="shared" si="861"/>
        <v>0.998639223108287-0.0368636023465437i</v>
      </c>
      <c r="H2950" t="str">
        <f t="shared" si="862"/>
        <v>6.09304574763796-140.81962083175i</v>
      </c>
      <c r="I2950" t="str">
        <f t="shared" si="863"/>
        <v>-2.30926217400472-2.87569397187078i</v>
      </c>
      <c r="K2950" t="str">
        <f t="shared" si="864"/>
        <v>0.00153343649205949-0.00147376751955095i</v>
      </c>
      <c r="L2950" t="str">
        <f t="shared" si="865"/>
        <v>0.00025-0.00768513897805009i</v>
      </c>
      <c r="M2950" t="str">
        <f t="shared" si="866"/>
        <v>0.0025-0.00203430149418973i</v>
      </c>
      <c r="N2950">
        <f t="shared" si="867"/>
        <v>120.53282374669278</v>
      </c>
      <c r="O2950">
        <f t="shared" si="868"/>
        <v>4.6552860206596609</v>
      </c>
      <c r="P2950" s="3">
        <f t="shared" si="869"/>
        <v>4.6552860206596609</v>
      </c>
      <c r="Q2950" s="3">
        <f t="shared" si="870"/>
        <v>-59.467176253307215</v>
      </c>
      <c r="R2950">
        <f t="shared" si="871"/>
        <v>120.53282374669278</v>
      </c>
      <c r="S2950">
        <f t="shared" si="872"/>
        <v>61.198115873839406</v>
      </c>
      <c r="T2950">
        <f t="shared" si="855"/>
        <v>4.6552860206596609</v>
      </c>
    </row>
    <row r="2951" spans="1:20" x14ac:dyDescent="0.25">
      <c r="A2951">
        <f t="shared" si="856"/>
        <v>385980.27507502679</v>
      </c>
      <c r="B2951">
        <f t="shared" si="873"/>
        <v>61430.668714159998</v>
      </c>
      <c r="C2951" t="str">
        <f t="shared" si="857"/>
        <v>0.865379137332117-1.47194966174127i</v>
      </c>
      <c r="D2951" t="str">
        <f t="shared" si="858"/>
        <v>3.45350509082157-0.550671031577636i</v>
      </c>
      <c r="E2951" t="str">
        <f t="shared" si="859"/>
        <v>228.399527017057-26.6661235890871i</v>
      </c>
      <c r="F2951" t="str">
        <f t="shared" si="860"/>
        <v>2.90592006189991-2.53898817761809i</v>
      </c>
      <c r="G2951" t="str">
        <f t="shared" si="861"/>
        <v>0.998628875761269-0.0370033006237632i</v>
      </c>
      <c r="H2951" t="str">
        <f t="shared" si="862"/>
        <v>6.0374691152844-140.253877730728i</v>
      </c>
      <c r="I2951" t="str">
        <f t="shared" si="863"/>
        <v>-2.29221055985125-2.86321479360824i</v>
      </c>
      <c r="K2951" t="str">
        <f t="shared" si="864"/>
        <v>0.00153176153661156-0.00147040549440207i</v>
      </c>
      <c r="L2951" t="str">
        <f t="shared" si="865"/>
        <v>0.00025-0.0076560460032378i</v>
      </c>
      <c r="M2951" t="str">
        <f t="shared" si="866"/>
        <v>0.0025-0.00202660041262177i</v>
      </c>
      <c r="N2951">
        <f t="shared" si="867"/>
        <v>120.45184698332415</v>
      </c>
      <c r="O2951">
        <f t="shared" si="868"/>
        <v>4.6471555693120212</v>
      </c>
      <c r="P2951" s="3">
        <f t="shared" si="869"/>
        <v>4.6471555693120212</v>
      </c>
      <c r="Q2951" s="3">
        <f t="shared" si="870"/>
        <v>-59.548153016675862</v>
      </c>
      <c r="R2951">
        <f t="shared" si="871"/>
        <v>120.45184698332415</v>
      </c>
      <c r="S2951">
        <f t="shared" si="872"/>
        <v>61.430668714159999</v>
      </c>
      <c r="T2951">
        <f t="shared" si="855"/>
        <v>4.6471555693120212</v>
      </c>
    </row>
    <row r="2952" spans="1:20" x14ac:dyDescent="0.25">
      <c r="A2952">
        <f t="shared" si="856"/>
        <v>387447.00012031186</v>
      </c>
      <c r="B2952">
        <f t="shared" si="873"/>
        <v>61664.105255273804</v>
      </c>
      <c r="C2952" t="str">
        <f t="shared" si="857"/>
        <v>0.862467035105159-1.47180334815249i</v>
      </c>
      <c r="D2952" t="str">
        <f t="shared" si="858"/>
        <v>3.45331896101648-0.550782520672376i</v>
      </c>
      <c r="E2952" t="str">
        <f t="shared" si="859"/>
        <v>228.522019640166-27.1394213157857i</v>
      </c>
      <c r="F2952" t="str">
        <f t="shared" si="860"/>
        <v>2.90588972341374-2.53019220900484i</v>
      </c>
      <c r="G2952" t="str">
        <f t="shared" si="861"/>
        <v>0.998618449841879-0.037143525374979i</v>
      </c>
      <c r="H2952" t="str">
        <f t="shared" si="862"/>
        <v>5.98243251925894-139.690636857449i</v>
      </c>
      <c r="I2952" t="str">
        <f t="shared" si="863"/>
        <v>-2.27529336248846-2.85080223615325i</v>
      </c>
      <c r="K2952" t="str">
        <f t="shared" si="864"/>
        <v>0.00153009153305581-0.00146706050387702i</v>
      </c>
      <c r="L2952" t="str">
        <f t="shared" si="865"/>
        <v>0.00025-0.00762706316321755i</v>
      </c>
      <c r="M2952" t="str">
        <f t="shared" si="866"/>
        <v>0.0025-0.00201892848438112i</v>
      </c>
      <c r="N2952">
        <f t="shared" si="867"/>
        <v>120.37002081150983</v>
      </c>
      <c r="O2952">
        <f t="shared" si="868"/>
        <v>4.6390111995852443</v>
      </c>
      <c r="P2952" s="3">
        <f t="shared" si="869"/>
        <v>4.6390111995852443</v>
      </c>
      <c r="Q2952" s="3">
        <f t="shared" si="870"/>
        <v>-59.629979188490168</v>
      </c>
      <c r="R2952">
        <f t="shared" si="871"/>
        <v>120.37002081150983</v>
      </c>
      <c r="S2952">
        <f t="shared" si="872"/>
        <v>61.664105255273803</v>
      </c>
      <c r="T2952">
        <f t="shared" si="855"/>
        <v>4.6390111995852443</v>
      </c>
    </row>
    <row r="2953" spans="1:20" x14ac:dyDescent="0.25">
      <c r="A2953">
        <f t="shared" si="856"/>
        <v>388919.29872076906</v>
      </c>
      <c r="B2953">
        <f t="shared" si="873"/>
        <v>61898.428855243845</v>
      </c>
      <c r="C2953" t="str">
        <f t="shared" si="857"/>
        <v>0.859534568631733-1.4716632865503i</v>
      </c>
      <c r="D2953" t="str">
        <f t="shared" si="858"/>
        <v>3.45313143422905-0.550901694443805i</v>
      </c>
      <c r="E2953" t="str">
        <f t="shared" si="859"/>
        <v>228.641905493713-27.615519386661i</v>
      </c>
      <c r="F2953" t="str">
        <f t="shared" si="860"/>
        <v>2.90585915455773-2.52143262089493i</v>
      </c>
      <c r="G2953" t="str">
        <f t="shared" si="861"/>
        <v>0.998607944755139-0.0372842785508311i</v>
      </c>
      <c r="H2953" t="str">
        <f t="shared" si="862"/>
        <v>5.92793001595209-139.129884696586i</v>
      </c>
      <c r="I2953" t="str">
        <f t="shared" si="863"/>
        <v>-2.25850948420078-2.8384557892018i</v>
      </c>
      <c r="K2953" t="str">
        <f t="shared" si="864"/>
        <v>0.00152842640196956-0.00146373250556547i</v>
      </c>
      <c r="L2953" t="str">
        <f t="shared" si="865"/>
        <v>0.00025-0.00759819004106155i</v>
      </c>
      <c r="M2953" t="str">
        <f t="shared" si="866"/>
        <v>0.0025-0.00201128559910453i</v>
      </c>
      <c r="N2953">
        <f t="shared" si="867"/>
        <v>120.28734396801343</v>
      </c>
      <c r="O2953">
        <f t="shared" si="868"/>
        <v>4.6308521217266021</v>
      </c>
      <c r="P2953" s="3">
        <f t="shared" si="869"/>
        <v>4.6308521217266021</v>
      </c>
      <c r="Q2953" s="3">
        <f t="shared" si="870"/>
        <v>-59.712656031986576</v>
      </c>
      <c r="R2953">
        <f t="shared" si="871"/>
        <v>120.28734396801343</v>
      </c>
      <c r="S2953">
        <f t="shared" si="872"/>
        <v>61.898428855243843</v>
      </c>
      <c r="T2953">
        <f t="shared" si="855"/>
        <v>4.6308521217266021</v>
      </c>
    </row>
    <row r="2954" spans="1:20" x14ac:dyDescent="0.25">
      <c r="A2954">
        <f t="shared" si="856"/>
        <v>390397.19205590797</v>
      </c>
      <c r="B2954">
        <f t="shared" si="873"/>
        <v>62133.642884893772</v>
      </c>
      <c r="C2954" t="str">
        <f t="shared" si="857"/>
        <v>0.856581652706343-1.47152923932345i</v>
      </c>
      <c r="D2954" t="str">
        <f t="shared" si="858"/>
        <v>3.45294250012891-0.551028551916165i</v>
      </c>
      <c r="E2954" t="str">
        <f t="shared" si="859"/>
        <v>228.759149937197-28.0944057045034i</v>
      </c>
      <c r="F2954" t="str">
        <f t="shared" si="860"/>
        <v>2.90582835358754-2.51270928708291i</v>
      </c>
      <c r="G2954" t="str">
        <f t="shared" si="861"/>
        <v>0.998597359901594-0.0374255621088025i</v>
      </c>
      <c r="H2954" t="str">
        <f t="shared" si="862"/>
        <v>5.87395573703897-138.57160782825i</v>
      </c>
      <c r="I2954" t="str">
        <f t="shared" si="863"/>
        <v>-2.24185783672177-2.82617494802124i</v>
      </c>
      <c r="K2954" t="str">
        <f t="shared" si="864"/>
        <v>0.00152676606425197-0.00146042145686789i</v>
      </c>
      <c r="L2954" t="str">
        <f t="shared" si="865"/>
        <v>0.00025-0.00756942622142016i</v>
      </c>
      <c r="M2954" t="str">
        <f t="shared" si="866"/>
        <v>0.0025-0.00200367164684651i</v>
      </c>
      <c r="N2954">
        <f t="shared" si="867"/>
        <v>120.20381522970395</v>
      </c>
      <c r="O2954">
        <f t="shared" si="868"/>
        <v>4.6226775441249197</v>
      </c>
      <c r="P2954" s="3">
        <f t="shared" si="869"/>
        <v>4.6226775441249197</v>
      </c>
      <c r="Q2954" s="3">
        <f t="shared" si="870"/>
        <v>-59.796184770296051</v>
      </c>
      <c r="R2954">
        <f t="shared" si="871"/>
        <v>120.20381522970395</v>
      </c>
      <c r="S2954">
        <f t="shared" si="872"/>
        <v>62.133642884893774</v>
      </c>
      <c r="T2954">
        <f t="shared" si="855"/>
        <v>4.6226775441249197</v>
      </c>
    </row>
    <row r="2955" spans="1:20" x14ac:dyDescent="0.25">
      <c r="A2955">
        <f t="shared" si="856"/>
        <v>391880.70138572046</v>
      </c>
      <c r="B2955">
        <f t="shared" si="873"/>
        <v>62369.750727856372</v>
      </c>
      <c r="C2955" t="str">
        <f t="shared" si="857"/>
        <v>0.853608204060281-1.47140096696258i</v>
      </c>
      <c r="D2955" t="str">
        <f t="shared" si="858"/>
        <v>3.4527521483116-0.551163092194187i</v>
      </c>
      <c r="E2955" t="str">
        <f t="shared" si="859"/>
        <v>228.873718318039-28.5760677175127i</v>
      </c>
      <c r="F2955" t="str">
        <f t="shared" si="860"/>
        <v>2.90579731874558-2.50402208188263i</v>
      </c>
      <c r="G2955" t="str">
        <f t="shared" si="861"/>
        <v>0.998586694677275-0.0375673780132396i</v>
      </c>
      <c r="H2955" t="str">
        <f t="shared" si="862"/>
        <v>5.82050388840632-138.015792927173i</v>
      </c>
      <c r="I2955" t="str">
        <f t="shared" si="863"/>
        <v>-2.22533734114732-2.81395921337348i</v>
      </c>
      <c r="K2955" t="str">
        <f t="shared" si="864"/>
        <v>0.00152511044112249-0.00145712731499644i</v>
      </c>
      <c r="L2955" t="str">
        <f t="shared" si="865"/>
        <v>0.00025-0.00754077129051617i</v>
      </c>
      <c r="M2955" t="str">
        <f t="shared" si="866"/>
        <v>0.0025-0.00199608651807781i</v>
      </c>
      <c r="N2955">
        <f t="shared" si="867"/>
        <v>120.11943341370322</v>
      </c>
      <c r="O2955">
        <f t="shared" si="868"/>
        <v>4.6144866733733778</v>
      </c>
      <c r="P2955" s="3">
        <f t="shared" si="869"/>
        <v>4.6144866733733778</v>
      </c>
      <c r="Q2955" s="3">
        <f t="shared" si="870"/>
        <v>-59.88056658629678</v>
      </c>
      <c r="R2955">
        <f t="shared" si="871"/>
        <v>120.11943341370322</v>
      </c>
      <c r="S2955">
        <f t="shared" si="872"/>
        <v>62.369750727856371</v>
      </c>
      <c r="T2955">
        <f t="shared" si="855"/>
        <v>4.6144866733733778</v>
      </c>
    </row>
    <row r="2956" spans="1:20" x14ac:dyDescent="0.25">
      <c r="A2956">
        <f t="shared" si="856"/>
        <v>393369.84805098618</v>
      </c>
      <c r="B2956">
        <f t="shared" si="873"/>
        <v>62606.755780622225</v>
      </c>
      <c r="C2956" t="str">
        <f t="shared" si="857"/>
        <v>0.850614141399844-1.47127822807287i</v>
      </c>
      <c r="D2956" t="str">
        <f t="shared" si="858"/>
        <v>3.45256036829814-0.551305314462754i</v>
      </c>
      <c r="E2956" t="str">
        <f t="shared" si="859"/>
        <v>228.985575977888-29.0604924167745i</v>
      </c>
      <c r="F2956" t="str">
        <f t="shared" si="860"/>
        <v>2.90576604826121-2.4953708801254i</v>
      </c>
      <c r="G2956" t="str">
        <f t="shared" si="861"/>
        <v>0.998575948473665-0.0377097282353717i</v>
      </c>
      <c r="H2956" t="str">
        <f t="shared" si="862"/>
        <v>5.76756874909626-137.462426761895i</v>
      </c>
      <c r="I2956" t="str">
        <f t="shared" si="863"/>
        <v>-2.20894692784957-2.80180809143987i</v>
      </c>
      <c r="K2956" t="str">
        <f t="shared" si="864"/>
        <v>0.0015234594541194-0.00145385003697582i</v>
      </c>
      <c r="L2956" t="str">
        <f t="shared" si="865"/>
        <v>0.00025-0.00751222483613884i</v>
      </c>
      <c r="M2956" t="str">
        <f t="shared" si="866"/>
        <v>0.0025-0.00198853010368381i</v>
      </c>
      <c r="N2956">
        <f t="shared" si="867"/>
        <v>120.0341973775287</v>
      </c>
      <c r="O2956">
        <f t="shared" si="868"/>
        <v>4.6062787143327091</v>
      </c>
      <c r="P2956" s="3">
        <f t="shared" si="869"/>
        <v>4.6062787143327091</v>
      </c>
      <c r="Q2956" s="3">
        <f t="shared" si="870"/>
        <v>-59.965802622471308</v>
      </c>
      <c r="R2956">
        <f t="shared" si="871"/>
        <v>120.0341973775287</v>
      </c>
      <c r="S2956">
        <f t="shared" si="872"/>
        <v>62.606755780622223</v>
      </c>
      <c r="T2956">
        <f t="shared" si="855"/>
        <v>4.6062787143327091</v>
      </c>
    </row>
    <row r="2957" spans="1:20" x14ac:dyDescent="0.25">
      <c r="A2957">
        <f t="shared" si="856"/>
        <v>394864.65347357991</v>
      </c>
      <c r="B2957">
        <f t="shared" si="873"/>
        <v>62844.661452588589</v>
      </c>
      <c r="C2957" t="str">
        <f t="shared" si="857"/>
        <v>0.847599385444732-1.47116077938745i</v>
      </c>
      <c r="D2957" t="str">
        <f t="shared" si="858"/>
        <v>3.45236714953452-0.551455217986553i</v>
      </c>
      <c r="E2957" t="str">
        <f t="shared" si="859"/>
        <v>229.094688259026-29.5476663338217i</v>
      </c>
      <c r="F2957" t="str">
        <f t="shared" si="860"/>
        <v>2.90573454035033-2.48675555715819i</v>
      </c>
      <c r="G2957" t="str">
        <f t="shared" si="861"/>
        <v>0.998565120677666-0.0378526147533303i</v>
      </c>
      <c r="H2957" t="str">
        <f t="shared" si="862"/>
        <v>5.71514467026668-136.911496193956i</v>
      </c>
      <c r="I2957" t="str">
        <f t="shared" si="863"/>
        <v>-2.19268553639169-2.78972109374657i</v>
      </c>
      <c r="K2957" t="str">
        <f t="shared" si="864"/>
        <v>0.00152181302509839-0.00145058957964401i</v>
      </c>
      <c r="L2957" t="str">
        <f t="shared" si="865"/>
        <v>0.00025-0.00748378644763785i</v>
      </c>
      <c r="M2957" t="str">
        <f t="shared" si="866"/>
        <v>0.0025-0.00198100229496295i</v>
      </c>
      <c r="N2957">
        <f t="shared" si="867"/>
        <v>119.94810601923402</v>
      </c>
      <c r="O2957">
        <f t="shared" si="868"/>
        <v>4.5980528701952457</v>
      </c>
      <c r="P2957" s="3">
        <f t="shared" si="869"/>
        <v>4.5980528701952457</v>
      </c>
      <c r="Q2957" s="3">
        <f t="shared" si="870"/>
        <v>-60.051893980765982</v>
      </c>
      <c r="R2957">
        <f t="shared" si="871"/>
        <v>119.94810601923402</v>
      </c>
      <c r="S2957">
        <f t="shared" si="872"/>
        <v>62.844661452588589</v>
      </c>
      <c r="T2957">
        <f t="shared" si="855"/>
        <v>4.5980528701952457</v>
      </c>
    </row>
    <row r="2958" spans="1:20" x14ac:dyDescent="0.25">
      <c r="A2958">
        <f t="shared" si="856"/>
        <v>396365.13915677957</v>
      </c>
      <c r="B2958">
        <f t="shared" si="873"/>
        <v>63083.471166108429</v>
      </c>
      <c r="C2958" t="str">
        <f t="shared" si="857"/>
        <v>0.844563858966326-1.47104837578143i</v>
      </c>
      <c r="D2958" t="str">
        <f t="shared" si="858"/>
        <v>3.45217248139118-0.551612802109728i</v>
      </c>
      <c r="E2958" t="str">
        <f t="shared" si="859"/>
        <v>229.201020510834-30.0375755382865i</v>
      </c>
      <c r="F2958" t="str">
        <f t="shared" si="860"/>
        <v>2.90570279321546-2.47817598884177i</v>
      </c>
      <c r="G2958" t="str">
        <f t="shared" si="861"/>
        <v>0.998554210671568-0.0379960395521687i</v>
      </c>
      <c r="H2958" t="str">
        <f t="shared" si="862"/>
        <v>5.66322607416754-136.3629881771i</v>
      </c>
      <c r="I2958" t="str">
        <f t="shared" si="863"/>
        <v>-2.17655211544349-2.77769773709162i</v>
      </c>
      <c r="K2958" t="str">
        <f t="shared" si="864"/>
        <v>0.00152017107623103-0.00144734589965305i</v>
      </c>
      <c r="L2958" t="str">
        <f t="shared" si="865"/>
        <v>0.00025-0.00745545571591735i</v>
      </c>
      <c r="M2958" t="str">
        <f t="shared" si="866"/>
        <v>0.0025-0.00197350298362518i</v>
      </c>
      <c r="N2958">
        <f t="shared" si="867"/>
        <v>119.86115827754081</v>
      </c>
      <c r="O2958">
        <f t="shared" si="868"/>
        <v>4.5898083425484391</v>
      </c>
      <c r="P2958" s="3">
        <f t="shared" si="869"/>
        <v>4.5898083425484391</v>
      </c>
      <c r="Q2958" s="3">
        <f t="shared" si="870"/>
        <v>-60.13884172245919</v>
      </c>
      <c r="R2958">
        <f t="shared" si="871"/>
        <v>119.86115827754081</v>
      </c>
      <c r="S2958">
        <f t="shared" si="872"/>
        <v>63.083471166108431</v>
      </c>
      <c r="T2958">
        <f t="shared" si="855"/>
        <v>4.5898083425484391</v>
      </c>
    </row>
    <row r="2959" spans="1:20" x14ac:dyDescent="0.25">
      <c r="A2959">
        <f t="shared" si="856"/>
        <v>397871.3266855753</v>
      </c>
      <c r="B2959">
        <f t="shared" si="873"/>
        <v>63323.188356539642</v>
      </c>
      <c r="C2959" t="str">
        <f t="shared" si="857"/>
        <v>0.841507486826181-1.47094077028678i</v>
      </c>
      <c r="D2959" t="str">
        <f t="shared" si="858"/>
        <v>3.45197635316251-0.551778066255532i</v>
      </c>
      <c r="E2959" t="str">
        <f t="shared" si="859"/>
        <v>229.304538096343-30.5302056356482i</v>
      </c>
      <c r="F2959" t="str">
        <f t="shared" si="860"/>
        <v>2.90567080504561-2.46963205154894i</v>
      </c>
      <c r="G2959" t="str">
        <f t="shared" si="861"/>
        <v>0.998543217833008-0.0381400046238818i</v>
      </c>
      <c r="H2959" t="str">
        <f t="shared" si="862"/>
        <v>5.61180745313349-135.816889756483i</v>
      </c>
      <c r="I2959" t="str">
        <f t="shared" si="863"/>
        <v>-2.16054562269788-2.765737543473i</v>
      </c>
      <c r="K2959" t="str">
        <f t="shared" si="864"/>
        <v>0.00151853353000344-0.00144411895346976i</v>
      </c>
      <c r="L2959" t="str">
        <f t="shared" si="865"/>
        <v>0.00025-0.00742723223343029i</v>
      </c>
      <c r="M2959" t="str">
        <f t="shared" si="866"/>
        <v>0.0025-0.00196603206179037i</v>
      </c>
      <c r="N2959">
        <f t="shared" si="867"/>
        <v>119.77335313196843</v>
      </c>
      <c r="O2959">
        <f t="shared" si="868"/>
        <v>4.5815443314397051</v>
      </c>
      <c r="P2959" s="3">
        <f t="shared" si="869"/>
        <v>4.5815443314397051</v>
      </c>
      <c r="Q2959" s="3">
        <f t="shared" si="870"/>
        <v>-60.226646868031565</v>
      </c>
      <c r="R2959">
        <f t="shared" si="871"/>
        <v>119.77335313196843</v>
      </c>
      <c r="S2959">
        <f t="shared" si="872"/>
        <v>63.323188356539639</v>
      </c>
      <c r="T2959">
        <f t="shared" si="855"/>
        <v>4.5815443314397051</v>
      </c>
    </row>
    <row r="2960" spans="1:20" x14ac:dyDescent="0.25">
      <c r="A2960">
        <f t="shared" si="856"/>
        <v>399383.23772698053</v>
      </c>
      <c r="B2960">
        <f t="shared" si="873"/>
        <v>63563.816472294493</v>
      </c>
      <c r="C2960" t="str">
        <f t="shared" si="857"/>
        <v>0.8384301960144-1.47083771410783i</v>
      </c>
      <c r="D2960" t="str">
        <f t="shared" si="858"/>
        <v>3.45177875406636-0.551951009925969i</v>
      </c>
      <c r="E2960" t="str">
        <f t="shared" si="859"/>
        <v>229.405206398859-31.0255417650807i</v>
      </c>
      <c r="F2960" t="str">
        <f t="shared" si="860"/>
        <v>2.90563857401609-2.46112362216267i</v>
      </c>
      <c r="G2960" t="str">
        <f t="shared" si="861"/>
        <v>0.998532141534943-0.0382845119674253i</v>
      </c>
      <c r="H2960" t="str">
        <f t="shared" si="862"/>
        <v>5.56088336859186-135.273188067887i</v>
      </c>
      <c r="I2960" t="str">
        <f t="shared" si="863"/>
        <v>-2.14466502478802-2.75384004001767i</v>
      </c>
      <c r="K2960" t="str">
        <f t="shared" si="864"/>
        <v>0.00151690030921481-0.00144090869737645i</v>
      </c>
      <c r="L2960" t="str">
        <f t="shared" si="865"/>
        <v>0.00025-0.00739911559417246i</v>
      </c>
      <c r="M2960" t="str">
        <f t="shared" si="866"/>
        <v>0.0025-0.00195858942198682i</v>
      </c>
      <c r="N2960">
        <f t="shared" si="867"/>
        <v>119.68468960295606</v>
      </c>
      <c r="O2960">
        <f t="shared" si="868"/>
        <v>4.5732600354407067</v>
      </c>
      <c r="P2960" s="3">
        <f t="shared" si="869"/>
        <v>4.5732600354407067</v>
      </c>
      <c r="Q2960" s="3">
        <f t="shared" si="870"/>
        <v>-60.315310397043945</v>
      </c>
      <c r="R2960">
        <f t="shared" si="871"/>
        <v>119.68468960295606</v>
      </c>
      <c r="S2960">
        <f t="shared" si="872"/>
        <v>63.563816472294491</v>
      </c>
      <c r="T2960">
        <f t="shared" si="855"/>
        <v>4.5732600354407067</v>
      </c>
    </row>
    <row r="2961" spans="1:20" x14ac:dyDescent="0.25">
      <c r="A2961">
        <f t="shared" si="856"/>
        <v>400900.89403034304</v>
      </c>
      <c r="B2961">
        <f t="shared" si="873"/>
        <v>63805.358974889212</v>
      </c>
      <c r="C2961" t="str">
        <f t="shared" si="857"/>
        <v>0.835331915688178-1.47073895663758i</v>
      </c>
      <c r="D2961" t="str">
        <f t="shared" si="858"/>
        <v>3.45157967324353-0.55213163270145i</v>
      </c>
      <c r="E2961" t="str">
        <f t="shared" si="859"/>
        <v>229.502990828658-31.5235685973846i</v>
      </c>
      <c r="F2961" t="str">
        <f t="shared" si="860"/>
        <v>2.90560609828857-2.45265057807439i</v>
      </c>
      <c r="G2961" t="str">
        <f t="shared" si="861"/>
        <v>0.998520981145608-0.0384295635887356i</v>
      </c>
      <c r="H2961" t="str">
        <f t="shared" si="862"/>
        <v>5.51044845008626-134.731870336948i</v>
      </c>
      <c r="I2961" t="str">
        <f t="shared" si="863"/>
        <v>-2.12890929720551-2.7420047589121i</v>
      </c>
      <c r="K2961" t="str">
        <f t="shared" si="864"/>
        <v>0.00151527133697609-0.00143771508747163i</v>
      </c>
      <c r="L2961" t="str">
        <f t="shared" si="865"/>
        <v>0.00025-0.00737110539367648i</v>
      </c>
      <c r="M2961" t="str">
        <f t="shared" si="866"/>
        <v>0.0025-0.00195117495714966i</v>
      </c>
      <c r="N2961">
        <f t="shared" si="867"/>
        <v>119.5951667519829</v>
      </c>
      <c r="O2961">
        <f t="shared" si="868"/>
        <v>4.5649546517127035</v>
      </c>
      <c r="P2961" s="3">
        <f t="shared" si="869"/>
        <v>4.5649546517127035</v>
      </c>
      <c r="Q2961" s="3">
        <f t="shared" si="870"/>
        <v>-60.404833248017091</v>
      </c>
      <c r="R2961">
        <f t="shared" si="871"/>
        <v>119.5951667519829</v>
      </c>
      <c r="S2961">
        <f t="shared" si="872"/>
        <v>63.805358974889209</v>
      </c>
      <c r="T2961">
        <f t="shared" si="855"/>
        <v>4.5649546517127035</v>
      </c>
    </row>
    <row r="2962" spans="1:20" x14ac:dyDescent="0.25">
      <c r="A2962">
        <f t="shared" si="856"/>
        <v>402424.31742765836</v>
      </c>
      <c r="B2962">
        <f t="shared" si="873"/>
        <v>64047.819338993795</v>
      </c>
      <c r="C2962" t="str">
        <f t="shared" si="857"/>
        <v>0.832212577210205-1.47064424547469i</v>
      </c>
      <c r="D2962" t="str">
        <f t="shared" si="858"/>
        <v>3.45137909975722-0.552319934240422i</v>
      </c>
      <c r="E2962" t="str">
        <f t="shared" si="859"/>
        <v>229.597856829764-32.0242703330423i</v>
      </c>
      <c r="F2962" t="str">
        <f t="shared" si="860"/>
        <v>2.90557337601084-2.4442127971821i</v>
      </c>
      <c r="G2962" t="str">
        <f t="shared" si="861"/>
        <v>0.998509736028486-0.038575161500749i</v>
      </c>
      <c r="H2962" t="str">
        <f t="shared" si="862"/>
        <v>5.46049739431523-134.192923878377i</v>
      </c>
      <c r="I2962" t="str">
        <f t="shared" si="863"/>
        <v>-2.11327742421898-2.73023123733337i</v>
      </c>
      <c r="K2962" t="str">
        <f t="shared" si="864"/>
        <v>0.00151364653670858-0.00143453807967052i</v>
      </c>
      <c r="L2962" t="str">
        <f t="shared" si="865"/>
        <v>0.00025-0.00734320122900623i</v>
      </c>
      <c r="M2962" t="str">
        <f t="shared" si="866"/>
        <v>0.0025-0.0019437885606193i</v>
      </c>
      <c r="N2962">
        <f t="shared" si="867"/>
        <v>119.50478368168007</v>
      </c>
      <c r="O2962">
        <f t="shared" si="868"/>
        <v>4.5566273760715079</v>
      </c>
      <c r="P2962" s="3">
        <f t="shared" si="869"/>
        <v>4.5566273760715079</v>
      </c>
      <c r="Q2962" s="3">
        <f t="shared" si="870"/>
        <v>-60.495216318319933</v>
      </c>
      <c r="R2962">
        <f t="shared" si="871"/>
        <v>119.50478368168007</v>
      </c>
      <c r="S2962">
        <f t="shared" si="872"/>
        <v>64.04781933899379</v>
      </c>
      <c r="T2962">
        <f t="shared" si="855"/>
        <v>4.5566273760715079</v>
      </c>
    </row>
    <row r="2963" spans="1:20" x14ac:dyDescent="0.25">
      <c r="A2963">
        <f t="shared" si="856"/>
        <v>403953.52983388345</v>
      </c>
      <c r="B2963">
        <f t="shared" si="873"/>
        <v>64291.201052481971</v>
      </c>
      <c r="C2963" t="str">
        <f t="shared" si="857"/>
        <v>0.829072114187123-1.47055332644126i</v>
      </c>
      <c r="D2963" t="str">
        <f t="shared" si="858"/>
        <v>3.4511770225926-0.552515914279019i</v>
      </c>
      <c r="E2963" t="str">
        <f t="shared" si="859"/>
        <v>229.689769886783-32.5276307003496i</v>
      </c>
      <c r="F2963" t="str">
        <f t="shared" si="860"/>
        <v>2.90554040531671-2.43581015788863i</v>
      </c>
      <c r="G2963" t="str">
        <f t="shared" si="861"/>
        <v>0.998498405542273-0.0387213077234213i</v>
      </c>
      <c r="H2963" t="str">
        <f t="shared" si="862"/>
        <v>5.41102496418556-133.656336095205i</v>
      </c>
      <c r="I2963" t="str">
        <f t="shared" si="863"/>
        <v>-2.09776839879391-2.71851901738177i</v>
      </c>
      <c r="K2963" t="str">
        <f t="shared" si="864"/>
        <v>0.00151202583214257-0.00143137762970584i</v>
      </c>
      <c r="L2963" t="str">
        <f t="shared" si="865"/>
        <v>0.00025-0.00731540269875101i</v>
      </c>
      <c r="M2963" t="str">
        <f t="shared" si="866"/>
        <v>0.0025-0.00193643012613997i</v>
      </c>
      <c r="N2963">
        <f t="shared" si="867"/>
        <v>119.41353953593836</v>
      </c>
      <c r="O2963">
        <f t="shared" si="868"/>
        <v>4.5482774030531399</v>
      </c>
      <c r="P2963" s="3">
        <f t="shared" si="869"/>
        <v>4.5482774030531399</v>
      </c>
      <c r="Q2963" s="3">
        <f t="shared" si="870"/>
        <v>-60.586460464061652</v>
      </c>
      <c r="R2963">
        <f t="shared" si="871"/>
        <v>119.41353953593836</v>
      </c>
      <c r="S2963">
        <f t="shared" si="872"/>
        <v>64.291201052481966</v>
      </c>
      <c r="T2963">
        <f t="shared" si="855"/>
        <v>4.5482774030531399</v>
      </c>
    </row>
    <row r="2964" spans="1:20" x14ac:dyDescent="0.25">
      <c r="A2964">
        <f t="shared" si="856"/>
        <v>405488.55324725225</v>
      </c>
      <c r="B2964">
        <f t="shared" si="873"/>
        <v>64535.507616481402</v>
      </c>
      <c r="C2964" t="str">
        <f t="shared" si="857"/>
        <v>0.825910462508-1.47046594360138i</v>
      </c>
      <c r="D2964" t="str">
        <f t="shared" si="858"/>
        <v>3.45097343065618-0.552719572630692i</v>
      </c>
      <c r="E2964" t="str">
        <f t="shared" si="859"/>
        <v>229.778695531825-33.0336329536697i</v>
      </c>
      <c r="F2964" t="str">
        <f t="shared" si="860"/>
        <v>2.90550718432605-2.4274425390999i</v>
      </c>
      <c r="G2964" t="str">
        <f t="shared" si="861"/>
        <v>0.998486989040836-0.0388680042837478i</v>
      </c>
      <c r="H2964" t="str">
        <f t="shared" si="862"/>
        <v>5.36202598788081-133.12209447802i</v>
      </c>
      <c r="I2964" t="str">
        <f t="shared" si="863"/>
        <v>-2.08238122251291-2.70686764601431i</v>
      </c>
      <c r="K2964" t="str">
        <f t="shared" si="864"/>
        <v>0.00151040914731607-0.00142823369312827i</v>
      </c>
      <c r="L2964" t="str">
        <f t="shared" si="865"/>
        <v>0.00025-0.00728770940301954i</v>
      </c>
      <c r="M2964" t="str">
        <f t="shared" si="866"/>
        <v>0.0025-0.00192909954785811i</v>
      </c>
      <c r="N2964">
        <f t="shared" si="867"/>
        <v>119.32143350001176</v>
      </c>
      <c r="O2964">
        <f t="shared" si="868"/>
        <v>4.539903925979905</v>
      </c>
      <c r="P2964" s="3">
        <f t="shared" si="869"/>
        <v>4.539903925979905</v>
      </c>
      <c r="Q2964" s="3">
        <f t="shared" si="870"/>
        <v>-60.678566499988236</v>
      </c>
      <c r="R2964">
        <f t="shared" si="871"/>
        <v>119.32143350001176</v>
      </c>
      <c r="S2964">
        <f t="shared" si="872"/>
        <v>64.535507616481397</v>
      </c>
      <c r="T2964">
        <f t="shared" si="855"/>
        <v>4.539903925979905</v>
      </c>
    </row>
    <row r="2965" spans="1:20" x14ac:dyDescent="0.25">
      <c r="A2965">
        <f t="shared" si="856"/>
        <v>407029.40974959178</v>
      </c>
      <c r="B2965">
        <f t="shared" si="873"/>
        <v>64780.742545424029</v>
      </c>
      <c r="C2965" t="str">
        <f t="shared" si="857"/>
        <v>0.822727560382656-1.47038183928034i</v>
      </c>
      <c r="D2965" t="str">
        <f t="shared" si="858"/>
        <v>3.45076831277538-0.552930909185851i</v>
      </c>
      <c r="E2965" t="str">
        <f t="shared" si="859"/>
        <v>229.864599351475-33.5422598717882i</v>
      </c>
      <c r="F2965" t="str">
        <f t="shared" si="860"/>
        <v>2.90547371114451-2.41910982022309i</v>
      </c>
      <c r="G2965" t="str">
        <f t="shared" si="861"/>
        <v>0.998475485873185-0.0390152532157824i</v>
      </c>
      <c r="H2965" t="str">
        <f t="shared" si="862"/>
        <v>5.31349535794358-132.590186604218i</v>
      </c>
      <c r="I2965" t="str">
        <f t="shared" si="863"/>
        <v>-2.06711490549686-2.69527667497913i</v>
      </c>
      <c r="K2965" t="str">
        <f t="shared" si="864"/>
        <v>0.00150879640657346-0.00142510622530703i</v>
      </c>
      <c r="L2965" t="str">
        <f t="shared" si="865"/>
        <v>0.00025-0.00726012094343447i</v>
      </c>
      <c r="M2965" t="str">
        <f t="shared" si="866"/>
        <v>0.0025-0.00192179672032089i</v>
      </c>
      <c r="N2965">
        <f t="shared" si="867"/>
        <v>119.22846480061423</v>
      </c>
      <c r="O2965">
        <f t="shared" si="868"/>
        <v>4.5315061370260539</v>
      </c>
      <c r="P2965" s="3">
        <f t="shared" si="869"/>
        <v>4.5315061370260539</v>
      </c>
      <c r="Q2965" s="3">
        <f t="shared" si="870"/>
        <v>-60.771535199385767</v>
      </c>
      <c r="R2965">
        <f t="shared" si="871"/>
        <v>119.22846480061423</v>
      </c>
      <c r="S2965">
        <f t="shared" si="872"/>
        <v>64.780742545424033</v>
      </c>
      <c r="T2965">
        <f t="shared" si="855"/>
        <v>4.5315061370260539</v>
      </c>
    </row>
    <row r="2966" spans="1:20" x14ac:dyDescent="0.25">
      <c r="A2966">
        <f t="shared" si="856"/>
        <v>408576.12150664022</v>
      </c>
      <c r="B2966">
        <f t="shared" si="873"/>
        <v>65026.909367096639</v>
      </c>
      <c r="C2966" t="str">
        <f t="shared" si="857"/>
        <v>0.819523348380038-1.47030075408474i</v>
      </c>
      <c r="D2966" t="str">
        <f t="shared" si="858"/>
        <v>3.450561657698-0.553149923911492i</v>
      </c>
      <c r="E2966" t="str">
        <f t="shared" si="859"/>
        <v>229.947446993845-34.053493756373i</v>
      </c>
      <c r="F2966" t="str">
        <f t="shared" si="860"/>
        <v>2.90543998386351-2.41081188116491i</v>
      </c>
      <c r="G2966" t="str">
        <f t="shared" si="861"/>
        <v>0.998463895383434-0.0391630565606568i</v>
      </c>
      <c r="H2966" t="str">
        <f t="shared" si="862"/>
        <v>5.26542803037261-132.060600137262i</v>
      </c>
      <c r="I2966" t="str">
        <f t="shared" si="863"/>
        <v>-2.0519684663269-2.68374566075119i</v>
      </c>
      <c r="K2966" t="str">
        <f t="shared" si="864"/>
        <v>0.00150718753456423-0.00142199518143047i</v>
      </c>
      <c r="L2966" t="str">
        <f t="shared" si="865"/>
        <v>0.00025-0.0072326369231266i</v>
      </c>
      <c r="M2966" t="str">
        <f t="shared" si="866"/>
        <v>0.0025-0.00191452153847469i</v>
      </c>
      <c r="N2966">
        <f t="shared" si="867"/>
        <v>119.13463270601167</v>
      </c>
      <c r="O2966">
        <f t="shared" si="868"/>
        <v>4.5230832272845642</v>
      </c>
      <c r="P2966" s="3">
        <f t="shared" si="869"/>
        <v>4.5230832272845642</v>
      </c>
      <c r="Q2966" s="3">
        <f t="shared" si="870"/>
        <v>-60.865367293988321</v>
      </c>
      <c r="R2966">
        <f t="shared" si="871"/>
        <v>119.13463270601167</v>
      </c>
      <c r="S2966">
        <f t="shared" si="872"/>
        <v>65.026909367096636</v>
      </c>
      <c r="T2966">
        <f t="shared" si="855"/>
        <v>4.5230832272845642</v>
      </c>
    </row>
    <row r="2967" spans="1:20" x14ac:dyDescent="0.25">
      <c r="A2967">
        <f t="shared" si="856"/>
        <v>410128.71076836548</v>
      </c>
      <c r="B2967">
        <f t="shared" si="873"/>
        <v>65274.011622691607</v>
      </c>
      <c r="C2967" t="str">
        <f t="shared" si="857"/>
        <v>0.816297769466479-1.47022242692322i</v>
      </c>
      <c r="D2967" t="str">
        <f t="shared" si="858"/>
        <v>3.45035345409161-0.553376616850823i</v>
      </c>
      <c r="E2967" t="str">
        <f t="shared" si="859"/>
        <v>230.027204175687-34.5673164305451i</v>
      </c>
      <c r="F2967" t="str">
        <f t="shared" si="860"/>
        <v>2.90540600056015-2.40254860232982i</v>
      </c>
      <c r="G2967" t="str">
        <f t="shared" si="861"/>
        <v>0.99845221691076-0.039311416366601i</v>
      </c>
      <c r="H2967" t="str">
        <f t="shared" si="862"/>
        <v>5.21781902373314-131.533322825942i</v>
      </c>
      <c r="I2967" t="str">
        <f t="shared" si="863"/>
        <v>-2.03694093196703-2.67227416446872i</v>
      </c>
      <c r="K2967" t="str">
        <f t="shared" si="864"/>
        <v>0.0015055824562417-0.00141890051650647i</v>
      </c>
      <c r="L2967" t="str">
        <f t="shared" si="865"/>
        <v>0.00025-0.00720525694672902i</v>
      </c>
      <c r="M2967" t="str">
        <f t="shared" si="866"/>
        <v>0.0025-0.00190727389766357i</v>
      </c>
      <c r="N2967">
        <f t="shared" si="867"/>
        <v>119.03993652610978</v>
      </c>
      <c r="O2967">
        <f t="shared" si="868"/>
        <v>4.5146343868334062</v>
      </c>
      <c r="P2967" s="3">
        <f t="shared" si="869"/>
        <v>4.5146343868334062</v>
      </c>
      <c r="Q2967" s="3">
        <f t="shared" si="870"/>
        <v>-60.960063473890209</v>
      </c>
      <c r="R2967">
        <f t="shared" si="871"/>
        <v>119.03993652610978</v>
      </c>
      <c r="S2967">
        <f t="shared" si="872"/>
        <v>65.274011622691603</v>
      </c>
      <c r="T2967">
        <f t="shared" si="855"/>
        <v>4.5146343868334062</v>
      </c>
    </row>
    <row r="2968" spans="1:20" x14ac:dyDescent="0.25">
      <c r="A2968">
        <f t="shared" si="856"/>
        <v>411687.19986928522</v>
      </c>
      <c r="B2968">
        <f t="shared" si="873"/>
        <v>65522.052866857834</v>
      </c>
      <c r="C2968" t="str">
        <f t="shared" si="857"/>
        <v>0.813050769043858-1.47014659502809i</v>
      </c>
      <c r="D2968" t="str">
        <f t="shared" si="858"/>
        <v>3.45014369054312-0.553610988122896i</v>
      </c>
      <c r="E2968" t="str">
        <f t="shared" si="859"/>
        <v>230.103836689566-35.0837092375708i</v>
      </c>
      <c r="F2968" t="str">
        <f t="shared" si="860"/>
        <v>2.905371759297-2.39431986461832i</v>
      </c>
      <c r="G2968" t="str">
        <f t="shared" si="861"/>
        <v>0.998440449789376-0.0394603346889617i</v>
      </c>
      <c r="H2968" t="str">
        <f t="shared" si="862"/>
        <v>5.17066341828154-131.008342503649i</v>
      </c>
      <c r="I2968" t="str">
        <f t="shared" si="863"/>
        <v>-2.02203133768759-2.66086175187079i</v>
      </c>
      <c r="K2968" t="str">
        <f t="shared" si="864"/>
        <v>0.0015039810968618-0.001415822185363i</v>
      </c>
      <c r="L2968" t="str">
        <f t="shared" si="865"/>
        <v>0.00025-0.00717798062037162i</v>
      </c>
      <c r="M2968" t="str">
        <f t="shared" si="866"/>
        <v>0.0025-0.00190005369362778i</v>
      </c>
      <c r="N2968">
        <f t="shared" si="867"/>
        <v>118.94437561253389</v>
      </c>
      <c r="O2968">
        <f t="shared" si="868"/>
        <v>4.5061588048025589</v>
      </c>
      <c r="P2968" s="3">
        <f t="shared" si="869"/>
        <v>4.5061588048025589</v>
      </c>
      <c r="Q2968" s="3">
        <f t="shared" si="870"/>
        <v>-61.055624387466118</v>
      </c>
      <c r="R2968">
        <f t="shared" si="871"/>
        <v>118.94437561253389</v>
      </c>
      <c r="S2968">
        <f t="shared" si="872"/>
        <v>65.522052866857834</v>
      </c>
      <c r="T2968">
        <f t="shared" si="855"/>
        <v>4.5061588048025589</v>
      </c>
    </row>
    <row r="2969" spans="1:20" x14ac:dyDescent="0.25">
      <c r="A2969">
        <f t="shared" si="856"/>
        <v>413251.6112287885</v>
      </c>
      <c r="B2969">
        <f t="shared" si="873"/>
        <v>65771.03666775189</v>
      </c>
      <c r="C2969" t="str">
        <f t="shared" si="857"/>
        <v>0.809782294987692-1.47007299397769i</v>
      </c>
      <c r="D2969" t="str">
        <f t="shared" si="858"/>
        <v>3.44993235555821-0.553853037922231i</v>
      </c>
      <c r="E2969" t="str">
        <f t="shared" si="859"/>
        <v>230.177310411094-35.602653039651i</v>
      </c>
      <c r="F2969" t="str">
        <f t="shared" si="860"/>
        <v>2.90533725812215-2.38612554942517i</v>
      </c>
      <c r="G2969" t="str">
        <f t="shared" si="861"/>
        <v>0.998428593348483-0.0396098135902227i</v>
      </c>
      <c r="H2969" t="str">
        <f t="shared" si="862"/>
        <v>5.1239563551031-130.485647087645i</v>
      </c>
      <c r="I2969" t="str">
        <f t="shared" si="863"/>
        <v>-2.00723872698938-2.6495079932358i</v>
      </c>
      <c r="K2969" t="str">
        <f t="shared" si="864"/>
        <v>0.00150238338198184-0.00141276014264856i</v>
      </c>
      <c r="L2969" t="str">
        <f t="shared" si="865"/>
        <v>0.00025-0.00715080755167525i</v>
      </c>
      <c r="M2969" t="str">
        <f t="shared" si="866"/>
        <v>0.0025-0.00189286082250227i</v>
      </c>
      <c r="N2969">
        <f t="shared" si="867"/>
        <v>118.84794935870502</v>
      </c>
      <c r="O2969">
        <f t="shared" si="868"/>
        <v>4.4976556694411638</v>
      </c>
      <c r="P2969" s="3">
        <f t="shared" si="869"/>
        <v>4.4976556694411638</v>
      </c>
      <c r="Q2969" s="3">
        <f t="shared" si="870"/>
        <v>-61.152050641294977</v>
      </c>
      <c r="R2969">
        <f t="shared" si="871"/>
        <v>118.84794935870502</v>
      </c>
      <c r="S2969">
        <f t="shared" si="872"/>
        <v>65.771036667751886</v>
      </c>
      <c r="T2969">
        <f t="shared" si="855"/>
        <v>4.4976556694411638</v>
      </c>
    </row>
    <row r="2970" spans="1:20" x14ac:dyDescent="0.25">
      <c r="A2970">
        <f t="shared" si="856"/>
        <v>414821.96735145786</v>
      </c>
      <c r="B2970">
        <f t="shared" si="873"/>
        <v>66020.966607089344</v>
      </c>
      <c r="C2970" t="str">
        <f t="shared" si="857"/>
        <v>0.806492297685085-1.47000135771949i</v>
      </c>
      <c r="D2970" t="str">
        <f t="shared" si="858"/>
        <v>3.44971943756079-0.554102766518434i</v>
      </c>
      <c r="E2970" t="str">
        <f t="shared" si="859"/>
        <v>230.247591306233-36.124128216846i</v>
      </c>
      <c r="F2970" t="str">
        <f t="shared" si="860"/>
        <v>2.90530249506895-2.37796553863767i</v>
      </c>
      <c r="G2970" t="str">
        <f t="shared" si="861"/>
        <v>0.998416646912244-0.039759855140024i</v>
      </c>
      <c r="H2970" t="str">
        <f t="shared" si="862"/>
        <v>5.07769303526302-129.965224578351i</v>
      </c>
      <c r="I2970" t="str">
        <f t="shared" si="863"/>
        <v>-1.99256215152854-2.63821246332089i</v>
      </c>
      <c r="K2970" t="str">
        <f t="shared" si="864"/>
        <v>0.0015007892374593-0.00140971434283256i</v>
      </c>
      <c r="L2970" t="str">
        <f t="shared" si="865"/>
        <v>0.00025-0.00712373734974623i</v>
      </c>
      <c r="M2970" t="str">
        <f t="shared" si="866"/>
        <v>0.0025-0.00188569518081517i</v>
      </c>
      <c r="N2970">
        <f t="shared" si="867"/>
        <v>118.75065719991042</v>
      </c>
      <c r="O2970">
        <f t="shared" si="868"/>
        <v>4.4891241681846186</v>
      </c>
      <c r="P2970" s="3">
        <f t="shared" si="869"/>
        <v>4.4891241681846186</v>
      </c>
      <c r="Q2970" s="3">
        <f t="shared" si="870"/>
        <v>-61.249342800089586</v>
      </c>
      <c r="R2970">
        <f t="shared" si="871"/>
        <v>118.75065719991042</v>
      </c>
      <c r="S2970">
        <f t="shared" si="872"/>
        <v>66.020966607089349</v>
      </c>
      <c r="T2970">
        <f t="shared" si="855"/>
        <v>4.4891241681846186</v>
      </c>
    </row>
    <row r="2971" spans="1:20" x14ac:dyDescent="0.25">
      <c r="A2971">
        <f t="shared" si="856"/>
        <v>416398.29082739342</v>
      </c>
      <c r="B2971">
        <f t="shared" si="873"/>
        <v>66271.846280196289</v>
      </c>
      <c r="C2971" t="str">
        <f t="shared" si="857"/>
        <v>0.803180730072582-1.46993141859397i</v>
      </c>
      <c r="D2971" t="str">
        <f t="shared" si="858"/>
        <v>3.4495049248925-0.554360174255816i</v>
      </c>
      <c r="E2971" t="str">
        <f t="shared" si="859"/>
        <v>230.314645438639-36.6481146660982i</v>
      </c>
      <c r="F2971" t="str">
        <f t="shared" si="860"/>
        <v>2.90526746815599-2.36983971463393i</v>
      </c>
      <c r="G2971" t="str">
        <f t="shared" si="861"/>
        <v>0.998404609799736-0.0399104614151809i</v>
      </c>
      <c r="H2971" t="str">
        <f t="shared" si="862"/>
        <v>5.03186871897072-129.447063058637i</v>
      </c>
      <c r="I2971" t="str">
        <f t="shared" si="863"/>
        <v>-1.97800067104227-2.62697474130242i</v>
      </c>
      <c r="K2971" t="str">
        <f t="shared" si="864"/>
        <v>0.00149919858945067-0.00140668474020574i</v>
      </c>
      <c r="L2971" t="str">
        <f t="shared" si="865"/>
        <v>0.00025-0.00709676962517056i</v>
      </c>
      <c r="M2971" t="str">
        <f t="shared" si="866"/>
        <v>0.0025-0.00187855666548633i</v>
      </c>
      <c r="N2971">
        <f t="shared" si="867"/>
        <v>118.65249861336943</v>
      </c>
      <c r="O2971">
        <f t="shared" si="868"/>
        <v>4.4805634877219607</v>
      </c>
      <c r="P2971" s="3">
        <f t="shared" si="869"/>
        <v>4.4805634877219607</v>
      </c>
      <c r="Q2971" s="3">
        <f t="shared" si="870"/>
        <v>-61.347501386630562</v>
      </c>
      <c r="R2971">
        <f t="shared" si="871"/>
        <v>118.65249861336943</v>
      </c>
      <c r="S2971">
        <f t="shared" si="872"/>
        <v>66.271846280196286</v>
      </c>
      <c r="T2971">
        <f t="shared" si="855"/>
        <v>4.4805634877219607</v>
      </c>
    </row>
    <row r="2972" spans="1:20" x14ac:dyDescent="0.25">
      <c r="A2972">
        <f t="shared" si="856"/>
        <v>417980.60433253751</v>
      </c>
      <c r="B2972">
        <f t="shared" si="873"/>
        <v>66523.679296061033</v>
      </c>
      <c r="C2972" t="str">
        <f t="shared" si="857"/>
        <v>0.799847547673817-1.46986290735937i</v>
      </c>
      <c r="D2972" t="str">
        <f t="shared" si="858"/>
        <v>3.44928880581205-0.554625261552996i</v>
      </c>
      <c r="E2972" t="str">
        <f t="shared" si="859"/>
        <v>230.378438977081-37.1745918003947i</v>
      </c>
      <c r="F2972" t="str">
        <f t="shared" si="860"/>
        <v>2.90523217538695-2.36174796028113i</v>
      </c>
      <c r="G2972" t="str">
        <f t="shared" si="861"/>
        <v>0.998392481324921-0.0400616344997042i</v>
      </c>
      <c r="H2972" t="str">
        <f t="shared" si="862"/>
        <v>4.98647872475681-128.931150693112i</v>
      </c>
      <c r="I2972" t="str">
        <f t="shared" si="863"/>
        <v>-1.96355335327502-2.61579441071708i</v>
      </c>
      <c r="K2972" t="str">
        <f t="shared" si="864"/>
        <v>0.00149761136441031-0.00140367128888056i</v>
      </c>
      <c r="L2972" t="str">
        <f t="shared" si="865"/>
        <v>0.00025-0.00706990399000852i</v>
      </c>
      <c r="M2972" t="str">
        <f t="shared" si="866"/>
        <v>0.0025-0.00187144517382579i</v>
      </c>
      <c r="N2972">
        <f t="shared" si="867"/>
        <v>118.55347311829109</v>
      </c>
      <c r="O2972">
        <f t="shared" si="868"/>
        <v>4.4719728140636912</v>
      </c>
      <c r="P2972" s="3">
        <f t="shared" si="869"/>
        <v>4.4719728140636912</v>
      </c>
      <c r="Q2972" s="3">
        <f t="shared" si="870"/>
        <v>-61.446526881708898</v>
      </c>
      <c r="R2972">
        <f t="shared" si="871"/>
        <v>118.55347311829109</v>
      </c>
      <c r="S2972">
        <f t="shared" si="872"/>
        <v>66.523679296061033</v>
      </c>
      <c r="T2972">
        <f t="shared" si="855"/>
        <v>4.4719728140636912</v>
      </c>
    </row>
    <row r="2973" spans="1:20" x14ac:dyDescent="0.25">
      <c r="A2973">
        <f t="shared" si="856"/>
        <v>419568.93062900123</v>
      </c>
      <c r="B2973">
        <f t="shared" si="873"/>
        <v>66776.469277386073</v>
      </c>
      <c r="C2973" t="str">
        <f t="shared" si="857"/>
        <v>0.796492708637096-1.46979555321717i</v>
      </c>
      <c r="D2973" t="str">
        <f t="shared" si="858"/>
        <v>3.44907106849488-0.554898028902539i</v>
      </c>
      <c r="E2973" t="str">
        <f t="shared" si="859"/>
        <v>230.438938202897-37.7035385480302i</v>
      </c>
      <c r="F2973" t="str">
        <f t="shared" si="860"/>
        <v>2.90519661475047-2.35369015893384i</v>
      </c>
      <c r="G2973" t="str">
        <f t="shared" si="861"/>
        <v>0.998380260796603-0.0402133764848193i</v>
      </c>
      <c r="H2973" t="str">
        <f t="shared" si="862"/>
        <v>4.94151842866239-128.417475727433i</v>
      </c>
      <c r="I2973" t="str">
        <f t="shared" si="863"/>
        <v>-1.94921927390573-2.60467105940424i</v>
      </c>
      <c r="K2973" t="str">
        <f t="shared" si="864"/>
        <v>0.00149602748908929-0.00140067394279152i</v>
      </c>
      <c r="L2973" t="str">
        <f t="shared" si="865"/>
        <v>0.00025-0.00704314005778893i</v>
      </c>
      <c r="M2973" t="str">
        <f t="shared" si="866"/>
        <v>0.0025-0.00186436060353237i</v>
      </c>
      <c r="N2973">
        <f t="shared" si="867"/>
        <v>118.45358027592962</v>
      </c>
      <c r="O2973">
        <f t="shared" si="868"/>
        <v>4.4633513326097338</v>
      </c>
      <c r="P2973" s="3">
        <f t="shared" si="869"/>
        <v>4.4633513326097338</v>
      </c>
      <c r="Q2973" s="3">
        <f t="shared" si="870"/>
        <v>-61.546419724070383</v>
      </c>
      <c r="R2973">
        <f t="shared" si="871"/>
        <v>118.45358027592962</v>
      </c>
      <c r="S2973">
        <f t="shared" si="872"/>
        <v>66.77646927738607</v>
      </c>
      <c r="T2973">
        <f t="shared" si="855"/>
        <v>4.4633513326097338</v>
      </c>
    </row>
    <row r="2974" spans="1:20" x14ac:dyDescent="0.25">
      <c r="A2974">
        <f t="shared" si="856"/>
        <v>421163.2925653914</v>
      </c>
      <c r="B2974">
        <f t="shared" si="873"/>
        <v>67030.219860640136</v>
      </c>
      <c r="C2974" t="str">
        <f t="shared" si="857"/>
        <v>0.793116173772658-1.46972908383832i</v>
      </c>
      <c r="D2974" t="str">
        <f t="shared" si="858"/>
        <v>3.44885170103245-0.55517847687054i</v>
      </c>
      <c r="E2974" t="str">
        <f t="shared" si="859"/>
        <v>230.496109517511-38.2349333520139i</v>
      </c>
      <c r="F2974" t="str">
        <f t="shared" si="860"/>
        <v>2.90516078422017-2.3456661944323i</v>
      </c>
      <c r="G2974" t="str">
        <f t="shared" si="861"/>
        <v>0.998367947518391-0.0403656894689854i</v>
      </c>
      <c r="H2974" t="str">
        <f t="shared" si="862"/>
        <v>4.89698326344128-127.90602648761i</v>
      </c>
      <c r="I2974" t="str">
        <f t="shared" si="863"/>
        <v>-1.93499751647546-2.59360427944907i</v>
      </c>
      <c r="K2974" t="str">
        <f t="shared" si="864"/>
        <v>0.00149444689053429-0.0013976926556955i</v>
      </c>
      <c r="L2974" t="str">
        <f t="shared" si="865"/>
        <v>0.00025-0.00701647744350364i</v>
      </c>
      <c r="M2974" t="str">
        <f t="shared" si="866"/>
        <v>0.0025-0.00185730285269214i</v>
      </c>
      <c r="N2974">
        <f t="shared" si="867"/>
        <v>118.35281968963095</v>
      </c>
      <c r="O2974">
        <f t="shared" si="868"/>
        <v>4.4546982282170458</v>
      </c>
      <c r="P2974" s="3">
        <f t="shared" si="869"/>
        <v>4.4546982282170458</v>
      </c>
      <c r="Q2974" s="3">
        <f t="shared" si="870"/>
        <v>-61.647180310369052</v>
      </c>
      <c r="R2974">
        <f t="shared" si="871"/>
        <v>118.35281968963095</v>
      </c>
      <c r="S2974">
        <f t="shared" si="872"/>
        <v>67.03021986064013</v>
      </c>
      <c r="T2974">
        <f t="shared" si="855"/>
        <v>4.4546982282170458</v>
      </c>
    </row>
    <row r="2975" spans="1:20" x14ac:dyDescent="0.25">
      <c r="A2975">
        <f t="shared" si="856"/>
        <v>422763.71307713992</v>
      </c>
      <c r="B2975">
        <f t="shared" si="873"/>
        <v>67284.934696110577</v>
      </c>
      <c r="C2975" t="str">
        <f t="shared" si="857"/>
        <v>0.789717906589833-1.46966322539032i</v>
      </c>
      <c r="D2975" t="str">
        <f t="shared" si="858"/>
        <v>3.44863069143171-0.555466606096233i</v>
      </c>
      <c r="E2975" t="str">
        <f t="shared" si="859"/>
        <v>230.549919449995-38.7687541695876i</v>
      </c>
      <c r="F2975" t="str">
        <f t="shared" si="860"/>
        <v>2.90512468175439-2.33767595110067i</v>
      </c>
      <c r="G2975" t="str">
        <f t="shared" si="861"/>
        <v>0.99835554078866-0.0405185755579152i</v>
      </c>
      <c r="H2975" t="str">
        <f t="shared" si="862"/>
        <v>4.852868717774-127.396791379319i</v>
      </c>
      <c r="I2975" t="str">
        <f t="shared" si="863"/>
        <v>-1.92088717231585-2.58259366712631i</v>
      </c>
      <c r="K2975" t="str">
        <f t="shared" si="864"/>
        <v>0.00149286949608651-0.00139472738117205i</v>
      </c>
      <c r="L2975" t="str">
        <f t="shared" si="865"/>
        <v>0.00025-0.00698991576360194i</v>
      </c>
      <c r="M2975" t="str">
        <f t="shared" si="866"/>
        <v>0.0025-0.00185027181977698i</v>
      </c>
      <c r="N2975">
        <f t="shared" si="867"/>
        <v>118.25119100487555</v>
      </c>
      <c r="O2975">
        <f t="shared" si="868"/>
        <v>4.4460126852678785</v>
      </c>
      <c r="P2975" s="3">
        <f t="shared" si="869"/>
        <v>4.4460126852678785</v>
      </c>
      <c r="Q2975" s="3">
        <f t="shared" si="870"/>
        <v>-61.748808995124449</v>
      </c>
      <c r="R2975">
        <f t="shared" si="871"/>
        <v>118.25119100487555</v>
      </c>
      <c r="S2975">
        <f t="shared" si="872"/>
        <v>67.284934696110582</v>
      </c>
      <c r="T2975">
        <f t="shared" si="855"/>
        <v>4.4460126852678785</v>
      </c>
    </row>
    <row r="2976" spans="1:20" x14ac:dyDescent="0.25">
      <c r="A2976">
        <f t="shared" si="856"/>
        <v>424370.21518683305</v>
      </c>
      <c r="B2976">
        <f t="shared" si="873"/>
        <v>67540.617447955796</v>
      </c>
      <c r="C2976" t="str">
        <f t="shared" si="857"/>
        <v>0.786297873334046-1.46959770256511i</v>
      </c>
      <c r="D2976" t="str">
        <f t="shared" si="858"/>
        <v>3.44840802761465-0.555762417291608i</v>
      </c>
      <c r="E2976" t="str">
        <f t="shared" si="859"/>
        <v>230.600334664684-39.3049784718746i</v>
      </c>
      <c r="F2976" t="str">
        <f t="shared" si="860"/>
        <v>2.90508830529609-2.32971931374542i</v>
      </c>
      <c r="G2976" t="str">
        <f t="shared" si="861"/>
        <v>0.998343039900514-0.0406720368645944i</v>
      </c>
      <c r="H2976" t="str">
        <f t="shared" si="862"/>
        <v>4.80917033549396-126.889758887228i</v>
      </c>
      <c r="I2976" t="str">
        <f t="shared" si="863"/>
        <v>-1.90688734047839-2.57163882284521i</v>
      </c>
      <c r="K2976" t="str">
        <f t="shared" si="864"/>
        <v>0.00149129523338065-0.00139177807262368i</v>
      </c>
      <c r="L2976" t="str">
        <f t="shared" si="865"/>
        <v>0.00025-0.0069634546359852i</v>
      </c>
      <c r="M2976" t="str">
        <f t="shared" si="866"/>
        <v>0.0025-0.00184326740364314i</v>
      </c>
      <c r="N2976">
        <f t="shared" si="867"/>
        <v>118.14869390931679</v>
      </c>
      <c r="O2976">
        <f t="shared" si="868"/>
        <v>4.437293887738373</v>
      </c>
      <c r="P2976" s="3">
        <f t="shared" si="869"/>
        <v>4.437293887738373</v>
      </c>
      <c r="Q2976" s="3">
        <f t="shared" si="870"/>
        <v>-61.85130609068321</v>
      </c>
      <c r="R2976">
        <f t="shared" si="871"/>
        <v>118.14869390931679</v>
      </c>
      <c r="S2976">
        <f t="shared" si="872"/>
        <v>67.540617447955796</v>
      </c>
      <c r="T2976">
        <f t="shared" si="855"/>
        <v>4.437293887738373</v>
      </c>
    </row>
    <row r="2977" spans="1:20" x14ac:dyDescent="0.25">
      <c r="A2977">
        <f t="shared" si="856"/>
        <v>425982.82200454309</v>
      </c>
      <c r="B2977">
        <f t="shared" si="873"/>
        <v>67797.271794258035</v>
      </c>
      <c r="C2977" t="str">
        <f t="shared" si="857"/>
        <v>0.782856043023423-1.46953223860765i</v>
      </c>
      <c r="D2977" t="str">
        <f t="shared" si="858"/>
        <v>3.4481836974176-0.556065911240992i</v>
      </c>
      <c r="E2977" t="str">
        <f t="shared" si="859"/>
        <v>230.647321968828-39.8435832436571i</v>
      </c>
      <c r="F2977" t="str">
        <f t="shared" si="860"/>
        <v>2.90505165277283-2.32179616765357i</v>
      </c>
      <c r="G2977" t="str">
        <f t="shared" si="861"/>
        <v>0.998330444141745-0.0408260755093007i</v>
      </c>
      <c r="H2977" t="str">
        <f t="shared" si="862"/>
        <v>4.76588371482541-126.384917574321i</v>
      </c>
      <c r="I2977" t="str">
        <f t="shared" si="863"/>
        <v>-1.89299712766418-2.56073935109518i</v>
      </c>
      <c r="K2977" t="str">
        <f t="shared" si="864"/>
        <v>0.00148972403034381-0.00138884468327606i</v>
      </c>
      <c r="L2977" t="str">
        <f t="shared" si="865"/>
        <v>0.00025-0.0069370936800012i</v>
      </c>
      <c r="M2977" t="str">
        <f t="shared" si="866"/>
        <v>0.0025-0.00183628950352972i</v>
      </c>
      <c r="N2977">
        <f t="shared" si="867"/>
        <v>118.04532813281065</v>
      </c>
      <c r="O2977">
        <f t="shared" si="868"/>
        <v>4.4285410192664152</v>
      </c>
      <c r="P2977" s="3">
        <f t="shared" si="869"/>
        <v>4.4285410192664152</v>
      </c>
      <c r="Q2977" s="3">
        <f t="shared" si="870"/>
        <v>-61.954671867189354</v>
      </c>
      <c r="R2977">
        <f t="shared" si="871"/>
        <v>118.04532813281065</v>
      </c>
      <c r="S2977">
        <f t="shared" si="872"/>
        <v>67.797271794258037</v>
      </c>
      <c r="T2977">
        <f t="shared" si="855"/>
        <v>4.4285410192664152</v>
      </c>
    </row>
    <row r="2978" spans="1:20" x14ac:dyDescent="0.25">
      <c r="A2978">
        <f t="shared" si="856"/>
        <v>427601.5567281603</v>
      </c>
      <c r="B2978">
        <f t="shared" si="873"/>
        <v>68054.901427076213</v>
      </c>
      <c r="C2978" t="str">
        <f t="shared" si="857"/>
        <v>0.779392387485299-1.46946655534546i</v>
      </c>
      <c r="D2978" t="str">
        <f t="shared" si="858"/>
        <v>3.44795768859083-0.556377088800658i</v>
      </c>
      <c r="E2978" t="str">
        <f t="shared" si="859"/>
        <v>230.690848320295-40.3845449832847i</v>
      </c>
      <c r="F2978" t="str">
        <f t="shared" si="860"/>
        <v>2.90501472209657-2.31390639859102i</v>
      </c>
      <c r="G2978" t="str">
        <f t="shared" si="861"/>
        <v>0.998317752794795-0.0409806936196237i</v>
      </c>
      <c r="H2978" t="str">
        <f t="shared" si="862"/>
        <v>4.7230045076328-125.882256081231i</v>
      </c>
      <c r="I2978" t="str">
        <f t="shared" si="863"/>
        <v>-1.87921564815443-2.54989486039218i</v>
      </c>
      <c r="K2978" t="str">
        <f t="shared" si="864"/>
        <v>0.00148815581519451-0.00138592716617835i</v>
      </c>
      <c r="L2978" t="str">
        <f t="shared" si="865"/>
        <v>0.00025-0.00691083251643874i</v>
      </c>
      <c r="M2978" t="str">
        <f t="shared" si="866"/>
        <v>0.0025-0.00182933801905731i</v>
      </c>
      <c r="N2978">
        <f t="shared" si="867"/>
        <v>117.9410934474412</v>
      </c>
      <c r="O2978">
        <f t="shared" si="868"/>
        <v>4.4197532632207182</v>
      </c>
      <c r="P2978" s="3">
        <f t="shared" si="869"/>
        <v>4.4197532632207182</v>
      </c>
      <c r="Q2978" s="3">
        <f t="shared" si="870"/>
        <v>-62.058906552558796</v>
      </c>
      <c r="R2978">
        <f t="shared" si="871"/>
        <v>117.9410934474412</v>
      </c>
      <c r="S2978">
        <f t="shared" si="872"/>
        <v>68.054901427076217</v>
      </c>
      <c r="T2978">
        <f t="shared" si="855"/>
        <v>4.4197532632207182</v>
      </c>
    </row>
    <row r="2979" spans="1:20" x14ac:dyDescent="0.25">
      <c r="A2979">
        <f t="shared" si="856"/>
        <v>429226.44264372729</v>
      </c>
      <c r="B2979">
        <f t="shared" si="873"/>
        <v>68313.510052499099</v>
      </c>
      <c r="C2979" t="str">
        <f t="shared" si="857"/>
        <v>0.77590688139239-1.46940037321879i</v>
      </c>
      <c r="D2979" t="str">
        <f t="shared" si="858"/>
        <v>3.44772998879789-0.556695950898409i</v>
      </c>
      <c r="E2979" t="str">
        <f t="shared" si="859"/>
        <v>230.730880835305-40.9278397027152i</v>
      </c>
      <c r="F2979" t="str">
        <f t="shared" si="860"/>
        <v>2.90497751116359-2.30604989280091i</v>
      </c>
      <c r="G2979" t="str">
        <f t="shared" si="861"/>
        <v>0.998304965136715-0.0411358933304834i</v>
      </c>
      <c r="H2979" t="str">
        <f t="shared" si="862"/>
        <v>4.68052841868206-125.381763125583i</v>
      </c>
      <c r="I2979" t="str">
        <f t="shared" si="863"/>
        <v>-1.86554202374174-2.53910496322617i</v>
      </c>
      <c r="K2979" t="str">
        <f t="shared" si="864"/>
        <v>0.00148659051644171-0.00138302547420328i</v>
      </c>
      <c r="L2979" t="str">
        <f t="shared" si="865"/>
        <v>0.00025-0.00688467076752215i</v>
      </c>
      <c r="M2979" t="str">
        <f t="shared" si="866"/>
        <v>0.0025-0.00182241285022645i</v>
      </c>
      <c r="N2979">
        <f t="shared" si="867"/>
        <v>117.83598966754118</v>
      </c>
      <c r="O2979">
        <f t="shared" si="868"/>
        <v>4.4109298027690604</v>
      </c>
      <c r="P2979" s="3">
        <f t="shared" si="869"/>
        <v>4.4109298027690604</v>
      </c>
      <c r="Q2979" s="3">
        <f t="shared" si="870"/>
        <v>-62.164010332458822</v>
      </c>
      <c r="R2979">
        <f t="shared" si="871"/>
        <v>117.83598966754118</v>
      </c>
      <c r="S2979">
        <f t="shared" si="872"/>
        <v>68.313510052499097</v>
      </c>
      <c r="T2979">
        <f t="shared" si="855"/>
        <v>4.4109298027690604</v>
      </c>
    </row>
    <row r="2980" spans="1:20" x14ac:dyDescent="0.25">
      <c r="A2980">
        <f t="shared" si="856"/>
        <v>430857.50312577351</v>
      </c>
      <c r="B2980">
        <f t="shared" si="873"/>
        <v>68573.101390698605</v>
      </c>
      <c r="C2980" t="str">
        <f t="shared" si="857"/>
        <v>0.772399502298714-1.46933341131162i</v>
      </c>
      <c r="D2980" t="str">
        <f t="shared" si="858"/>
        <v>3.447500585615-0.557022498533165i</v>
      </c>
      <c r="E2980" t="str">
        <f t="shared" si="859"/>
        <v>230.767386796214-41.4734429276818i</v>
      </c>
      <c r="F2980" t="str">
        <f t="shared" si="860"/>
        <v>2.90494001785439-2.29822653700192i</v>
      </c>
      <c r="G2980" t="str">
        <f t="shared" si="861"/>
        <v>0.998292080439127-0.0412916767841507i</v>
      </c>
      <c r="H2980" t="str">
        <f t="shared" si="862"/>
        <v>4.63845120491231-124.883427501334i</v>
      </c>
      <c r="I2980" t="str">
        <f t="shared" si="863"/>
        <v>-1.8519753836619-2.52836927600902i</v>
      </c>
      <c r="K2980" t="str">
        <f t="shared" si="864"/>
        <v>0.00148502806288383-0.0013801395600474i</v>
      </c>
      <c r="L2980" t="str">
        <f t="shared" si="865"/>
        <v>0.00025-0.00685860805690588i</v>
      </c>
      <c r="M2980" t="str">
        <f t="shared" si="866"/>
        <v>0.0025-0.00181551389741626i</v>
      </c>
      <c r="N2980">
        <f t="shared" si="867"/>
        <v>117.73001664970688</v>
      </c>
      <c r="O2980">
        <f t="shared" si="868"/>
        <v>4.4020698209468545</v>
      </c>
      <c r="P2980" s="3">
        <f t="shared" si="869"/>
        <v>4.4020698209468545</v>
      </c>
      <c r="Q2980" s="3">
        <f t="shared" si="870"/>
        <v>-62.269983350293117</v>
      </c>
      <c r="R2980">
        <f t="shared" si="871"/>
        <v>117.73001664970688</v>
      </c>
      <c r="S2980">
        <f t="shared" si="872"/>
        <v>68.573101390698611</v>
      </c>
      <c r="T2980">
        <f t="shared" si="855"/>
        <v>4.4020698209468545</v>
      </c>
    </row>
    <row r="2981" spans="1:20" x14ac:dyDescent="0.25">
      <c r="A2981">
        <f t="shared" si="856"/>
        <v>432494.76163765142</v>
      </c>
      <c r="B2981">
        <f t="shared" si="873"/>
        <v>68833.679175983256</v>
      </c>
      <c r="C2981" t="str">
        <f t="shared" si="857"/>
        <v>0.76887023067519-1.46926538738366i</v>
      </c>
      <c r="D2981" t="str">
        <f t="shared" si="858"/>
        <v>3.44726946653065-0.557356732774563i</v>
      </c>
      <c r="E2981" t="str">
        <f t="shared" si="859"/>
        <v>230.800333659323-42.0213296980049i</v>
      </c>
      <c r="F2981" t="str">
        <f t="shared" si="860"/>
        <v>2.90490224003353-2.29043621838661i</v>
      </c>
      <c r="G2981" t="str">
        <f t="shared" si="861"/>
        <v>0.99827909796818-0.0414480461302653i</v>
      </c>
      <c r="H2981" t="str">
        <f t="shared" si="862"/>
        <v>4.59676867471949-124.387238078133i</v>
      </c>
      <c r="I2981" t="str">
        <f t="shared" si="863"/>
        <v>-1.83851486452647-2.5176874190236i</v>
      </c>
      <c r="K2981" t="str">
        <f t="shared" si="864"/>
        <v>0.00148346838360781-0.00137726937623129i</v>
      </c>
      <c r="L2981" t="str">
        <f t="shared" si="865"/>
        <v>0.00025-0.00683264400966916i</v>
      </c>
      <c r="M2981" t="str">
        <f t="shared" si="866"/>
        <v>0.0025-0.00180864106138301i</v>
      </c>
      <c r="N2981">
        <f t="shared" si="867"/>
        <v>117.62317429280357</v>
      </c>
      <c r="O2981">
        <f t="shared" si="868"/>
        <v>4.3931725007266529</v>
      </c>
      <c r="P2981" s="3">
        <f t="shared" si="869"/>
        <v>4.3931725007266529</v>
      </c>
      <c r="Q2981" s="3">
        <f t="shared" si="870"/>
        <v>-62.376825707196431</v>
      </c>
      <c r="R2981">
        <f t="shared" si="871"/>
        <v>117.62317429280357</v>
      </c>
      <c r="S2981">
        <f t="shared" si="872"/>
        <v>68.833679175983249</v>
      </c>
      <c r="T2981">
        <f t="shared" si="855"/>
        <v>4.3931725007266529</v>
      </c>
    </row>
    <row r="2982" spans="1:20" x14ac:dyDescent="0.25">
      <c r="A2982">
        <f t="shared" si="856"/>
        <v>434138.24173187453</v>
      </c>
      <c r="B2982">
        <f t="shared" si="873"/>
        <v>69095.247156851998</v>
      </c>
      <c r="C2982" t="str">
        <f t="shared" si="857"/>
        <v>0.765319049944889-1.46919601790279i</v>
      </c>
      <c r="D2982" t="str">
        <f t="shared" si="858"/>
        <v>3.44703661894488-0.557698654762519i</v>
      </c>
      <c r="E2982" t="str">
        <f t="shared" si="859"/>
        <v>230.829689062727-42.5714745680366i</v>
      </c>
      <c r="F2982" t="str">
        <f t="shared" si="860"/>
        <v>2.90486417554955-2.28267882461975i</v>
      </c>
      <c r="G2982" t="str">
        <f t="shared" si="861"/>
        <v>0.998266016984515-0.0416050035258566i</v>
      </c>
      <c r="H2982" t="str">
        <f t="shared" si="862"/>
        <v>4.55547668724985-123.893183800667i</v>
      </c>
      <c r="I2982" t="str">
        <f t="shared" si="863"/>
        <v>-1.82515961025582-2.50705901637317i</v>
      </c>
      <c r="K2982" t="str">
        <f t="shared" si="864"/>
        <v>0.00148191140798815-0.00137441487509959i</v>
      </c>
      <c r="L2982" t="str">
        <f t="shared" si="865"/>
        <v>0.00025-0.00680677825231038i</v>
      </c>
      <c r="M2982" t="str">
        <f t="shared" si="866"/>
        <v>0.0025-0.00180179424325863i</v>
      </c>
      <c r="N2982">
        <f t="shared" si="867"/>
        <v>117.51546253796967</v>
      </c>
      <c r="O2982">
        <f t="shared" si="868"/>
        <v>4.3842370250860245</v>
      </c>
      <c r="P2982" s="3">
        <f t="shared" si="869"/>
        <v>4.3842370250860245</v>
      </c>
      <c r="Q2982" s="3">
        <f t="shared" si="870"/>
        <v>-62.484537462030332</v>
      </c>
      <c r="R2982">
        <f t="shared" si="871"/>
        <v>117.51546253796967</v>
      </c>
      <c r="S2982">
        <f t="shared" si="872"/>
        <v>69.095247156851997</v>
      </c>
      <c r="T2982">
        <f t="shared" si="855"/>
        <v>4.3842370250860245</v>
      </c>
    </row>
    <row r="2983" spans="1:20" x14ac:dyDescent="0.25">
      <c r="A2983">
        <f t="shared" si="856"/>
        <v>435787.96705045569</v>
      </c>
      <c r="B2983">
        <f t="shared" si="873"/>
        <v>69357.809096048033</v>
      </c>
      <c r="C2983" t="str">
        <f t="shared" si="857"/>
        <v>0.761745946518112-1.46912501807861i</v>
      </c>
      <c r="D2983" t="str">
        <f t="shared" si="858"/>
        <v>3.44680203016877-0.558048265706825i</v>
      </c>
      <c r="E2983" t="str">
        <f t="shared" si="859"/>
        <v>230.855420834189-43.1238516072356i</v>
      </c>
      <c r="F2983" t="str">
        <f t="shared" si="860"/>
        <v>2.90482582223478-2.27495424383671i</v>
      </c>
      <c r="G2983" t="str">
        <f t="shared" si="861"/>
        <v>0.998252836743221-0.0417625511353611i</v>
      </c>
      <c r="H2983" t="str">
        <f t="shared" si="862"/>
        <v>4.51457115170546-123.401253688038i</v>
      </c>
      <c r="I2983" t="str">
        <f t="shared" si="863"/>
        <v>-1.81190877201318-2.49648369593207i</v>
      </c>
      <c r="K2983" t="str">
        <f t="shared" si="864"/>
        <v>0.00148035706568614-0.00137157600882118i</v>
      </c>
      <c r="L2983" t="str">
        <f t="shared" si="865"/>
        <v>0.00025-0.00678101041274196i</v>
      </c>
      <c r="M2983" t="str">
        <f t="shared" si="866"/>
        <v>0.0025-0.00179497334454934i</v>
      </c>
      <c r="N2983">
        <f t="shared" si="867"/>
        <v>117.40688136861499</v>
      </c>
      <c r="O2983">
        <f t="shared" si="868"/>
        <v>4.375262577077315</v>
      </c>
      <c r="P2983" s="3">
        <f t="shared" si="869"/>
        <v>4.375262577077315</v>
      </c>
      <c r="Q2983" s="3">
        <f t="shared" si="870"/>
        <v>-62.593118631385011</v>
      </c>
      <c r="R2983">
        <f t="shared" si="871"/>
        <v>117.40688136861499</v>
      </c>
      <c r="S2983">
        <f t="shared" si="872"/>
        <v>69.35780909604803</v>
      </c>
      <c r="T2983">
        <f t="shared" si="855"/>
        <v>4.375262577077315</v>
      </c>
    </row>
    <row r="2984" spans="1:20" x14ac:dyDescent="0.25">
      <c r="A2984">
        <f t="shared" si="856"/>
        <v>437443.96132524736</v>
      </c>
      <c r="B2984">
        <f t="shared" si="873"/>
        <v>69621.368770613015</v>
      </c>
      <c r="C2984" t="str">
        <f t="shared" si="857"/>
        <v>0.758150909826881-1.4690521018966i</v>
      </c>
      <c r="D2984" t="str">
        <f t="shared" si="858"/>
        <v>3.44656568742392-0.558405566886714i</v>
      </c>
      <c r="E2984" t="str">
        <f t="shared" si="859"/>
        <v>230.877496999049-43.6784344008942i</v>
      </c>
      <c r="F2984" t="str">
        <f t="shared" si="860"/>
        <v>2.90478717790535-2.2672623646418i</v>
      </c>
      <c r="G2984" t="str">
        <f t="shared" si="861"/>
        <v>0.998239556493791-0.0419206911306433i</v>
      </c>
      <c r="H2984" t="str">
        <f t="shared" si="862"/>
        <v>4.47404802665866-122.91143683312i</v>
      </c>
      <c r="I2984" t="str">
        <f t="shared" si="863"/>
        <v>-1.7987615081389-2.48596108929669i</v>
      </c>
      <c r="K2984" t="str">
        <f t="shared" si="864"/>
        <v>0.00147880528664886-0.00136875272938928i</v>
      </c>
      <c r="L2984" t="str">
        <f t="shared" si="865"/>
        <v>0.00025-0.00675534012028485i</v>
      </c>
      <c r="M2984" t="str">
        <f t="shared" si="866"/>
        <v>0.0025-0.00178817826713423i</v>
      </c>
      <c r="N2984">
        <f t="shared" si="867"/>
        <v>117.297430810409</v>
      </c>
      <c r="O2984">
        <f t="shared" si="868"/>
        <v>4.3662483398960319</v>
      </c>
      <c r="P2984" s="3">
        <f t="shared" si="869"/>
        <v>4.3662483398960319</v>
      </c>
      <c r="Q2984" s="3">
        <f t="shared" si="870"/>
        <v>-62.702569189591003</v>
      </c>
      <c r="R2984">
        <f t="shared" si="871"/>
        <v>117.297430810409</v>
      </c>
      <c r="S2984">
        <f t="shared" si="872"/>
        <v>69.621368770613017</v>
      </c>
      <c r="T2984">
        <f t="shared" si="855"/>
        <v>4.3662483398960319</v>
      </c>
    </row>
    <row r="2985" spans="1:20" x14ac:dyDescent="0.25">
      <c r="A2985">
        <f t="shared" si="856"/>
        <v>439106.24837828329</v>
      </c>
      <c r="B2985">
        <f t="shared" si="873"/>
        <v>69885.929971941339</v>
      </c>
      <c r="C2985" t="str">
        <f t="shared" si="857"/>
        <v>0.754533932359203-1.46897698215311i</v>
      </c>
      <c r="D2985" t="str">
        <f t="shared" si="858"/>
        <v>3.44632757784168-0.558770559650421i</v>
      </c>
      <c r="E2985" t="str">
        <f t="shared" si="859"/>
        <v>230.895885788152-44.235196050995i</v>
      </c>
      <c r="F2985" t="str">
        <f t="shared" si="860"/>
        <v>2.90474824036098-2.25960307610658i</v>
      </c>
      <c r="G2985" t="str">
        <f t="shared" si="861"/>
        <v>0.998226175480087-0.042079425691014i</v>
      </c>
      <c r="H2985" t="str">
        <f t="shared" si="862"/>
        <v>4.43390331937807-122.423722401942i</v>
      </c>
      <c r="I2985" t="str">
        <f t="shared" si="863"/>
        <v>-1.78571698408562-2.47549083173748i</v>
      </c>
      <c r="K2985" t="str">
        <f t="shared" si="864"/>
        <v>0.00147725600110841-0.00136594498862151i</v>
      </c>
      <c r="L2985" t="str">
        <f t="shared" si="865"/>
        <v>0.00025-0.00672976700566335i</v>
      </c>
      <c r="M2985" t="str">
        <f t="shared" si="866"/>
        <v>0.0025-0.00178140891326383i</v>
      </c>
      <c r="N2985">
        <f t="shared" si="867"/>
        <v>117.1871109312668</v>
      </c>
      <c r="O2985">
        <f t="shared" si="868"/>
        <v>4.3571934969497548</v>
      </c>
      <c r="P2985" s="3">
        <f t="shared" si="869"/>
        <v>4.3571934969497548</v>
      </c>
      <c r="Q2985" s="3">
        <f t="shared" si="870"/>
        <v>-62.812889068733199</v>
      </c>
      <c r="R2985">
        <f t="shared" si="871"/>
        <v>117.1871109312668</v>
      </c>
      <c r="S2985">
        <f t="shared" si="872"/>
        <v>69.885929971941337</v>
      </c>
      <c r="T2985">
        <f t="shared" si="855"/>
        <v>4.3571934969497548</v>
      </c>
    </row>
    <row r="2986" spans="1:20" x14ac:dyDescent="0.25">
      <c r="A2986">
        <f t="shared" si="856"/>
        <v>440774.85212212079</v>
      </c>
      <c r="B2986">
        <f t="shared" si="873"/>
        <v>70151.496505834715</v>
      </c>
      <c r="C2986" t="str">
        <f t="shared" si="857"/>
        <v>0.750895009692984-1.46889937049124i</v>
      </c>
      <c r="D2986" t="str">
        <f t="shared" si="858"/>
        <v>3.44608768846282-0.559143245414775i</v>
      </c>
      <c r="E2986" t="str">
        <f t="shared" si="859"/>
        <v>230.910555645803-44.7941091772128i</v>
      </c>
      <c r="F2986" t="str">
        <f t="shared" si="860"/>
        <v>2.90470900738484-2.25197626776832i</v>
      </c>
      <c r="G2986" t="str">
        <f t="shared" si="861"/>
        <v>0.998212692940295-0.0422387570032495i</v>
      </c>
      <c r="H2986" t="str">
        <f t="shared" si="862"/>
        <v>4.3941330851643-121.938099633068i</v>
      </c>
      <c r="I2986" t="str">
        <f t="shared" si="863"/>
        <v>-1.77277437235406-2.46507256215153i</v>
      </c>
      <c r="K2986" t="str">
        <f t="shared" si="864"/>
        <v>0.00147570913958109-0.00136315273815994i</v>
      </c>
      <c r="L2986" t="str">
        <f t="shared" si="865"/>
        <v>0.00025-0.00670429070099953i</v>
      </c>
      <c r="M2986" t="str">
        <f t="shared" si="866"/>
        <v>0.0025-0.0017746651855587i</v>
      </c>
      <c r="N2986">
        <f t="shared" si="867"/>
        <v>117.07592184132898</v>
      </c>
      <c r="O2986">
        <f t="shared" si="868"/>
        <v>4.3480972319276683</v>
      </c>
      <c r="P2986" s="3">
        <f t="shared" si="869"/>
        <v>4.3480972319276683</v>
      </c>
      <c r="Q2986" s="3">
        <f t="shared" si="870"/>
        <v>-62.924078158671023</v>
      </c>
      <c r="R2986">
        <f t="shared" si="871"/>
        <v>117.07592184132898</v>
      </c>
      <c r="S2986">
        <f t="shared" si="872"/>
        <v>70.151496505834714</v>
      </c>
      <c r="T2986">
        <f t="shared" si="855"/>
        <v>4.3480972319276683</v>
      </c>
    </row>
    <row r="2987" spans="1:20" x14ac:dyDescent="0.25">
      <c r="A2987">
        <f t="shared" si="856"/>
        <v>442449.79656018486</v>
      </c>
      <c r="B2987">
        <f t="shared" si="873"/>
        <v>70418.072192556894</v>
      </c>
      <c r="C2987" t="str">
        <f t="shared" si="857"/>
        <v>0.747234140529428-1.46881897743737i</v>
      </c>
      <c r="D2987" t="str">
        <f t="shared" si="858"/>
        <v>3.44584600623682-0.559523625664751i</v>
      </c>
      <c r="E2987" t="str">
        <f t="shared" si="859"/>
        <v>230.921475237741-45.3551459180596i</v>
      </c>
      <c r="F2987" t="str">
        <f t="shared" si="860"/>
        <v>2.90466947674346-2.24438182962831i</v>
      </c>
      <c r="G2987" t="str">
        <f t="shared" si="861"/>
        <v>0.998199108106881-0.0423986872616109i</v>
      </c>
      <c r="H2987" t="str">
        <f t="shared" si="862"/>
        <v>4.35473342669557-121.45455783698i</v>
      </c>
      <c r="I2987" t="str">
        <f t="shared" si="863"/>
        <v>-1.75993285242928-2.45470592301584i</v>
      </c>
      <c r="K2987" t="str">
        <f t="shared" si="864"/>
        <v>0.0014741646328666-0.00136037592947117i</v>
      </c>
      <c r="L2987" t="str">
        <f t="shared" si="865"/>
        <v>0.00025-0.00667891083980826i</v>
      </c>
      <c r="M2987" t="str">
        <f t="shared" si="866"/>
        <v>0.0025-0.00176794698700807i</v>
      </c>
      <c r="N2987">
        <f t="shared" si="867"/>
        <v>116.96386369293415</v>
      </c>
      <c r="O2987">
        <f t="shared" si="868"/>
        <v>4.3389587288691223</v>
      </c>
      <c r="P2987" s="3">
        <f t="shared" si="869"/>
        <v>4.3389587288691223</v>
      </c>
      <c r="Q2987" s="3">
        <f t="shared" si="870"/>
        <v>-63.036136307065838</v>
      </c>
      <c r="R2987">
        <f t="shared" si="871"/>
        <v>116.96386369293415</v>
      </c>
      <c r="S2987">
        <f t="shared" si="872"/>
        <v>70.418072192556892</v>
      </c>
      <c r="T2987">
        <f t="shared" si="855"/>
        <v>4.3389587288691223</v>
      </c>
    </row>
    <row r="2988" spans="1:20" x14ac:dyDescent="0.25">
      <c r="A2988">
        <f t="shared" si="856"/>
        <v>444131.1057871136</v>
      </c>
      <c r="B2988">
        <f t="shared" si="873"/>
        <v>70685.660866888618</v>
      </c>
      <c r="C2988" t="str">
        <f t="shared" si="857"/>
        <v>0.743551326726043-1.46873551243847i</v>
      </c>
      <c r="D2988" t="str">
        <f t="shared" si="858"/>
        <v>3.44560251802123-0.559911701953018i</v>
      </c>
      <c r="E2988" t="str">
        <f t="shared" si="859"/>
        <v>230.928613459126-45.918277932175i</v>
      </c>
      <c r="F2988" t="str">
        <f t="shared" si="860"/>
        <v>2.90462964618664-2.23681965215025i</v>
      </c>
      <c r="G2988" t="str">
        <f t="shared" si="861"/>
        <v>0.998185420206554-0.0425592186678635i</v>
      </c>
      <c r="H2988" t="str">
        <f t="shared" si="862"/>
        <v>4.31570049338324-120.973086395475i</v>
      </c>
      <c r="I2988" t="str">
        <f t="shared" si="863"/>
        <v>-1.74719161071768-2.44439056034151i</v>
      </c>
      <c r="K2988" t="str">
        <f t="shared" si="864"/>
        <v>0.00147262241204728-0.00135761451384629i</v>
      </c>
      <c r="L2988" t="str">
        <f t="shared" si="865"/>
        <v>0.00025-0.00665362705699172i</v>
      </c>
      <c r="M2988" t="str">
        <f t="shared" si="866"/>
        <v>0.0025-0.00176125422096839i</v>
      </c>
      <c r="N2988">
        <f t="shared" si="867"/>
        <v>116.85093668058693</v>
      </c>
      <c r="O2988">
        <f t="shared" si="868"/>
        <v>4.3297771722322826</v>
      </c>
      <c r="P2988" s="3">
        <f t="shared" si="869"/>
        <v>4.3297771722322826</v>
      </c>
      <c r="Q2988" s="3">
        <f t="shared" si="870"/>
        <v>-63.149063319413067</v>
      </c>
      <c r="R2988">
        <f t="shared" si="871"/>
        <v>116.85093668058693</v>
      </c>
      <c r="S2988">
        <f t="shared" si="872"/>
        <v>70.685660866888625</v>
      </c>
      <c r="T2988">
        <f t="shared" ref="T2988:T3051" si="874">P2988</f>
        <v>4.3297771722322826</v>
      </c>
    </row>
    <row r="2989" spans="1:20" x14ac:dyDescent="0.25">
      <c r="A2989">
        <f t="shared" ref="A2989:A3052" si="875">2*PI()*B2989</f>
        <v>445818.80398910469</v>
      </c>
      <c r="B2989">
        <f t="shared" si="873"/>
        <v>70954.266378182801</v>
      </c>
      <c r="C2989" t="str">
        <f t="shared" ref="C2989:C3052" si="876">IMPRODUCT(D2989,E2989,$C$40,,K2989,$C$41)</f>
        <v>0.739846573329293-1.46864868390038i</v>
      </c>
      <c r="D2989" t="str">
        <f t="shared" ref="D2989:D3052" si="877">IMDIV(IMPRODUCT($C$37,$C$38,COMPLEX(1,A2989/$C$38)),IMSUM(-1*A2989*A2989/$C$39,COMPLEX(0,1*A2989)))</f>
        <v>3.4453572105812-0.560307475899517i</v>
      </c>
      <c r="E2989" t="str">
        <f t="shared" ref="E2989:E3052" si="878">IMDIV(IMPRODUCT(IMSUM(F2989,G2989),$C$29,H2989),IMSUM(1,I2989))</f>
        <v>230.931939442551-46.4834763997584i</v>
      </c>
      <c r="F2989" t="str">
        <f t="shared" ref="F2989:F3052" si="879">IMDIV(IMPRODUCT($C$14,$C$15,COMPLEX(1,A2989/$C$15)),IMSUM(-1*A2989*A2989/$C$16,COMPLEX(0,A2989)))</f>
        <v>2.90458951344729-2.22928962625866i</v>
      </c>
      <c r="G2989" t="str">
        <f t="shared" ref="G2989:G3052" si="880">IMDIV(1,COMPLEX(1,A2989*$C$9*$C$10))</f>
        <v>0.998171628460218-0.0427203534312952i</v>
      </c>
      <c r="H2989" t="str">
        <f t="shared" ref="H2989:H3052" si="881">IMDIV($C$3,IMSUM(K2989,COMPLEX(0,$C$28*A2989)))</f>
        <v>4.27703048073726-120.49367476106i</v>
      </c>
      <c r="I2989" t="str">
        <f t="shared" ref="I2989:I3052" si="882">IMPRODUCT(F2989,$C$29,H2989,$C$31)</f>
        <v>-1.73454984048459-2.43412612362833i</v>
      </c>
      <c r="K2989" t="str">
        <f t="shared" ref="K2989:K3052" si="883">IF($C$26&lt;=0,IMDIV(1,IMSUM(IMDIV(1,L2989),1/$C$18)),IMDIV(1,IMSUM(IMDIV(1,L2989),1/$C$18,IMDIV(1,M2989))))</f>
        <v>0.00147108240848739-0.0013548684424009i</v>
      </c>
      <c r="L2989" t="str">
        <f t="shared" ref="L2989:L3052" si="884">IMSUM($C$21/$C$22,IMDIV(1,COMPLEX(0,$C$20*$C$22*A2989)))</f>
        <v>0.00025-0.00662843898883414i</v>
      </c>
      <c r="M2989" t="str">
        <f t="shared" ref="M2989:M3052" si="885">IMSUM($C$25/$C$26,IMDIV(1,COMPLEX(0,$C$24*$C$26*A2989)))</f>
        <v>0.0025-0.00175458679116198i</v>
      </c>
      <c r="N2989">
        <f t="shared" ref="N2989:N3052" si="886">ABS(R2989)</f>
        <v>116.7371410409193</v>
      </c>
      <c r="O2989">
        <f t="shared" ref="O2989:O3052" si="887">ABS(P2989)</f>
        <v>4.3205517469638357</v>
      </c>
      <c r="P2989" s="3">
        <f t="shared" ref="P2989:P3052" si="888">20*LOG10(IMABS(C2989))</f>
        <v>4.3205517469638357</v>
      </c>
      <c r="Q2989" s="3">
        <f t="shared" ref="Q2989:Q3052" si="889">IMARGUMENT(C2989)*180/PI()</f>
        <v>-63.262858959080702</v>
      </c>
      <c r="R2989">
        <f t="shared" ref="R2989:R3052" si="890">IF(Q2989&lt;0,Q2989+180,Q2989-180)</f>
        <v>116.7371410409193</v>
      </c>
      <c r="S2989">
        <f t="shared" ref="S2989:S3052" si="891">B2989/1000</f>
        <v>70.954266378182808</v>
      </c>
      <c r="T2989">
        <f t="shared" si="874"/>
        <v>4.3205517469638357</v>
      </c>
    </row>
    <row r="2990" spans="1:20" x14ac:dyDescent="0.25">
      <c r="A2990">
        <f t="shared" si="875"/>
        <v>447512.91544426332</v>
      </c>
      <c r="B2990">
        <f t="shared" ref="B2990:B3053" si="892">B2989*(1+B$42)</f>
        <v>71223.892590419899</v>
      </c>
      <c r="C2990" t="str">
        <f t="shared" si="876"/>
        <v>0.736119888606659-1.4685581992266i</v>
      </c>
      <c r="D2990" t="str">
        <f t="shared" si="877"/>
        <v>3.44511007058881-0.560710949190996i</v>
      </c>
      <c r="E2990" t="str">
        <f t="shared" si="878"/>
        <v>230.931422566054-47.0507120241487i</v>
      </c>
      <c r="F2990" t="str">
        <f t="shared" si="879"/>
        <v>2.90454907624132-2.22179164333727i</v>
      </c>
      <c r="G2990" t="str">
        <f t="shared" si="880"/>
        <v>0.998157732082931-0.042882093768736i</v>
      </c>
      <c r="H2990" t="str">
        <f t="shared" si="881"/>
        <v>4.2387196297408-120.016312456358i</v>
      </c>
      <c r="I2990" t="str">
        <f t="shared" si="882"/>
        <v>-1.72200674179244-2.42391226582026i</v>
      </c>
      <c r="K2990" t="str">
        <f t="shared" si="883"/>
        <v>0.00146954455383237-0.00135213766607511i</v>
      </c>
      <c r="L2990" t="str">
        <f t="shared" si="884"/>
        <v>0.00025-0.00660334627299673i</v>
      </c>
      <c r="M2990" t="str">
        <f t="shared" si="885"/>
        <v>0.0025-0.00174794460167561i</v>
      </c>
      <c r="N2990">
        <f t="shared" si="886"/>
        <v>116.62247705264653</v>
      </c>
      <c r="O2990">
        <f t="shared" si="887"/>
        <v>4.3112816385670678</v>
      </c>
      <c r="P2990" s="3">
        <f t="shared" si="888"/>
        <v>4.3112816385670678</v>
      </c>
      <c r="Q2990" s="3">
        <f t="shared" si="889"/>
        <v>-63.377522947353462</v>
      </c>
      <c r="R2990">
        <f t="shared" si="890"/>
        <v>116.62247705264653</v>
      </c>
      <c r="S2990">
        <f t="shared" si="891"/>
        <v>71.223892590419894</v>
      </c>
      <c r="T2990">
        <f t="shared" si="874"/>
        <v>4.3112816385670678</v>
      </c>
    </row>
    <row r="2991" spans="1:20" x14ac:dyDescent="0.25">
      <c r="A2991">
        <f t="shared" si="875"/>
        <v>449213.46452295152</v>
      </c>
      <c r="B2991">
        <f t="shared" si="892"/>
        <v>71494.543382263495</v>
      </c>
      <c r="C2991" t="str">
        <f t="shared" si="876"/>
        <v>0.732371284078313-1.4684637648581i</v>
      </c>
      <c r="D2991" t="str">
        <f t="shared" si="877"/>
        <v>3.44486108462254-0.561122123580568i</v>
      </c>
      <c r="E2991" t="str">
        <f t="shared" si="878"/>
        <v>230.927032461147-47.6199550335554i</v>
      </c>
      <c r="F2991" t="str">
        <f t="shared" si="879"/>
        <v>2.90450833226745-2.21432559522739i</v>
      </c>
      <c r="G2991" t="str">
        <f t="shared" si="880"/>
        <v>0.998143730283864-0.043044441904577i</v>
      </c>
      <c r="H2991" t="str">
        <f t="shared" si="881"/>
        <v>4.20076422623435-119.540989073513i</v>
      </c>
      <c r="I2991" t="str">
        <f t="shared" si="882"/>
        <v>-1.70956152143949-2.41374864326137i</v>
      </c>
      <c r="K2991" t="str">
        <f t="shared" si="883"/>
        <v>0.00146800878000818-0.00134942213563349i</v>
      </c>
      <c r="L2991" t="str">
        <f t="shared" si="884"/>
        <v>0.00025-0.00657834854851239i</v>
      </c>
      <c r="M2991" t="str">
        <f t="shared" si="885"/>
        <v>0.0025-0.00174132755695917i</v>
      </c>
      <c r="N2991">
        <f t="shared" si="886"/>
        <v>116.506945036516</v>
      </c>
      <c r="O2991">
        <f t="shared" si="887"/>
        <v>4.3019660331713023</v>
      </c>
      <c r="P2991" s="3">
        <f t="shared" si="888"/>
        <v>4.3019660331713023</v>
      </c>
      <c r="Q2991" s="3">
        <f t="shared" si="889"/>
        <v>-63.493054963483999</v>
      </c>
      <c r="R2991">
        <f t="shared" si="890"/>
        <v>116.506945036516</v>
      </c>
      <c r="S2991">
        <f t="shared" si="891"/>
        <v>71.494543382263501</v>
      </c>
      <c r="T2991">
        <f t="shared" si="874"/>
        <v>4.3019660331713023</v>
      </c>
    </row>
    <row r="2992" spans="1:20" x14ac:dyDescent="0.25">
      <c r="A2992">
        <f t="shared" si="875"/>
        <v>450920.47568813874</v>
      </c>
      <c r="B2992">
        <f t="shared" si="892"/>
        <v>71766.222647116098</v>
      </c>
      <c r="C2992" t="str">
        <f t="shared" si="876"/>
        <v>0.728600774548312-1.4683650863137i</v>
      </c>
      <c r="D2992" t="str">
        <f t="shared" si="877"/>
        <v>3.44461023916659-0.561541000887254i</v>
      </c>
      <c r="E2992" t="str">
        <f t="shared" si="878"/>
        <v>230.918739020848-48.1911751829251i</v>
      </c>
      <c r="F2992" t="str">
        <f t="shared" si="879"/>
        <v>2.9044672792072-2.20689137422635i</v>
      </c>
      <c r="G2992" t="str">
        <f t="shared" si="880"/>
        <v>0.998129622266256-0.0432074000707893i</v>
      </c>
      <c r="H2992" t="str">
        <f t="shared" si="881"/>
        <v>4.16316060030916-119.067694273612i</v>
      </c>
      <c r="I2992" t="str">
        <f t="shared" si="882"/>
        <v>-1.69721339289931-2.40363491565274i</v>
      </c>
      <c r="K2992" t="str">
        <f t="shared" si="883"/>
        <v>0.00146647501922065-0.00134672180166499i</v>
      </c>
      <c r="L2992" t="str">
        <f t="shared" si="884"/>
        <v>0.00025-0.00655344545578044i</v>
      </c>
      <c r="M2992" t="str">
        <f t="shared" si="885"/>
        <v>0.0025-0.00173473556182423i</v>
      </c>
      <c r="N2992">
        <f t="shared" si="886"/>
        <v>116.39054535525355</v>
      </c>
      <c r="O2992">
        <f t="shared" si="887"/>
        <v>4.2926041176003391</v>
      </c>
      <c r="P2992" s="3">
        <f t="shared" si="888"/>
        <v>4.2926041176003391</v>
      </c>
      <c r="Q2992" s="3">
        <f t="shared" si="889"/>
        <v>-63.609454644746442</v>
      </c>
      <c r="R2992">
        <f t="shared" si="890"/>
        <v>116.39054535525355</v>
      </c>
      <c r="S2992">
        <f t="shared" si="891"/>
        <v>71.766222647116095</v>
      </c>
      <c r="T2992">
        <f t="shared" si="874"/>
        <v>4.2926041176003391</v>
      </c>
    </row>
    <row r="2993" spans="1:20" x14ac:dyDescent="0.25">
      <c r="A2993">
        <f t="shared" si="875"/>
        <v>452633.97349575371</v>
      </c>
      <c r="B2993">
        <f t="shared" si="892"/>
        <v>72038.934293175145</v>
      </c>
      <c r="C2993" t="str">
        <f t="shared" si="876"/>
        <v>0.724808378135133-1.46826186823131i</v>
      </c>
      <c r="D2993" t="str">
        <f t="shared" si="877"/>
        <v>3.44435752061033-0.561967582995517i</v>
      </c>
      <c r="E2993" t="str">
        <f t="shared" si="878"/>
        <v>230.906512407709-48.7643417559779i</v>
      </c>
      <c r="F2993" t="str">
        <f t="shared" si="879"/>
        <v>2.9044259147247-2.1994888730859i</v>
      </c>
      <c r="G2993" t="str">
        <f t="shared" si="880"/>
        <v>0.998115407227367-0.043370970506943i</v>
      </c>
      <c r="H2993" t="str">
        <f t="shared" si="881"/>
        <v>4.12590512570966-118.596417786097i</v>
      </c>
      <c r="I2993" t="str">
        <f t="shared" si="882"/>
        <v>-1.68496157626059-2.39357074600968i</v>
      </c>
      <c r="K2993" t="str">
        <f t="shared" si="883"/>
        <v>0.00146494320395484-0.0013440366145829i</v>
      </c>
      <c r="L2993" t="str">
        <f t="shared" si="884"/>
        <v>0.00025-0.0065286366365615i</v>
      </c>
      <c r="M2993" t="str">
        <f t="shared" si="885"/>
        <v>0.0025-0.00172816852144275i</v>
      </c>
      <c r="N2993">
        <f t="shared" si="886"/>
        <v>116.27327841349813</v>
      </c>
      <c r="O2993">
        <f t="shared" si="887"/>
        <v>4.2831950794409623</v>
      </c>
      <c r="P2993" s="3">
        <f t="shared" si="888"/>
        <v>4.2831950794409623</v>
      </c>
      <c r="Q2993" s="3">
        <f t="shared" si="889"/>
        <v>-63.72672158650186</v>
      </c>
      <c r="R2993">
        <f t="shared" si="890"/>
        <v>116.27327841349813</v>
      </c>
      <c r="S2993">
        <f t="shared" si="891"/>
        <v>72.038934293175146</v>
      </c>
      <c r="T2993">
        <f t="shared" si="874"/>
        <v>4.2831950794409623</v>
      </c>
    </row>
    <row r="2994" spans="1:20" x14ac:dyDescent="0.25">
      <c r="A2994">
        <f t="shared" si="875"/>
        <v>454353.98259503755</v>
      </c>
      <c r="B2994">
        <f t="shared" si="892"/>
        <v>72312.682243489209</v>
      </c>
      <c r="C2994" t="str">
        <f t="shared" si="876"/>
        <v>0.720994116301909-1.46815381440997i</v>
      </c>
      <c r="D2994" t="str">
        <f t="shared" si="877"/>
        <v>3.44410291524771-0.562401871854808i</v>
      </c>
      <c r="E2994" t="str">
        <f t="shared" si="878"/>
        <v>230.890323061866-49.3394235673691i</v>
      </c>
      <c r="F2994" t="str">
        <f t="shared" si="879"/>
        <v>2.90438423646647-2.19211798501063i</v>
      </c>
      <c r="G2994" t="str">
        <f t="shared" si="880"/>
        <v>0.99810108435844-0.0435351554602256i</v>
      </c>
      <c r="H2994" t="str">
        <f t="shared" si="881"/>
        <v>4.08899421924474-118.127149408197i</v>
      </c>
      <c r="I2994" t="str">
        <f t="shared" si="882"/>
        <v>-1.67280529816783-2.38355580061973i</v>
      </c>
      <c r="K2994" t="str">
        <f t="shared" si="883"/>
        <v>0.00146341326697443-0.00134136652462477i</v>
      </c>
      <c r="L2994" t="str">
        <f t="shared" si="884"/>
        <v>0.00025-0.00650392173397239i</v>
      </c>
      <c r="M2994" t="str">
        <f t="shared" si="885"/>
        <v>0.0025-0.00172162634134564i</v>
      </c>
      <c r="N2994">
        <f t="shared" si="886"/>
        <v>116.15514465773678</v>
      </c>
      <c r="O2994">
        <f t="shared" si="887"/>
        <v>4.2737381071120728</v>
      </c>
      <c r="P2994" s="3">
        <f t="shared" si="888"/>
        <v>4.2737381071120728</v>
      </c>
      <c r="Q2994" s="3">
        <f t="shared" si="889"/>
        <v>-63.844855342263216</v>
      </c>
      <c r="R2994">
        <f t="shared" si="890"/>
        <v>116.15514465773678</v>
      </c>
      <c r="S2994">
        <f t="shared" si="891"/>
        <v>72.312682243489206</v>
      </c>
      <c r="T2994">
        <f t="shared" si="874"/>
        <v>4.2737381071120728</v>
      </c>
    </row>
    <row r="2995" spans="1:20" x14ac:dyDescent="0.25">
      <c r="A2995">
        <f t="shared" si="875"/>
        <v>456080.52772889868</v>
      </c>
      <c r="B2995">
        <f t="shared" si="892"/>
        <v>72587.470436014468</v>
      </c>
      <c r="C2995" t="str">
        <f t="shared" si="876"/>
        <v>0.717158013885926-1.4680406278525i</v>
      </c>
      <c r="D2995" t="str">
        <f t="shared" si="877"/>
        <v>3.44384640927666-0.562843869479094i</v>
      </c>
      <c r="E2995" t="str">
        <f t="shared" si="878"/>
        <v>230.870141709055-49.9163889650213i</v>
      </c>
      <c r="F2995" t="str">
        <f t="shared" si="879"/>
        <v>2.90434224206145-2.18477860365638i</v>
      </c>
      <c r="G2995" t="str">
        <f t="shared" si="880"/>
        <v>0.998086652844652-0.0436999571854617i</v>
      </c>
      <c r="H2995" t="str">
        <f t="shared" si="881"/>
        <v>4.05242434020789-117.659879004356i</v>
      </c>
      <c r="I2995" t="str">
        <f t="shared" si="882"/>
        <v>-1.66074379176232-2.37358974900137i</v>
      </c>
      <c r="K2995" t="str">
        <f t="shared" si="883"/>
        <v>0.00146188514132119-0.00133871148185225i</v>
      </c>
      <c r="L2995" t="str">
        <f t="shared" si="884"/>
        <v>0.00025-0.00647930039248099i</v>
      </c>
      <c r="M2995" t="str">
        <f t="shared" si="885"/>
        <v>0.0025-0.00171510892742144i</v>
      </c>
      <c r="N2995">
        <f t="shared" si="886"/>
        <v>116.03614457623033</v>
      </c>
      <c r="O2995">
        <f t="shared" si="887"/>
        <v>4.264232389932622</v>
      </c>
      <c r="P2995" s="3">
        <f t="shared" si="888"/>
        <v>4.264232389932622</v>
      </c>
      <c r="Q2995" s="3">
        <f t="shared" si="889"/>
        <v>-63.963855423769679</v>
      </c>
      <c r="R2995">
        <f t="shared" si="890"/>
        <v>116.03614457623033</v>
      </c>
      <c r="S2995">
        <f t="shared" si="891"/>
        <v>72.58747043601447</v>
      </c>
      <c r="T2995">
        <f t="shared" si="874"/>
        <v>4.264232389932622</v>
      </c>
    </row>
    <row r="2996" spans="1:20" x14ac:dyDescent="0.25">
      <c r="A2996">
        <f t="shared" si="875"/>
        <v>457813.63373426854</v>
      </c>
      <c r="B2996">
        <f t="shared" si="892"/>
        <v>72863.302823671329</v>
      </c>
      <c r="C2996" t="str">
        <f t="shared" si="876"/>
        <v>0.713300099127585-1.467922010809i</v>
      </c>
      <c r="D2996" t="str">
        <f t="shared" si="877"/>
        <v>3.44358798879838-0.563293577946377i</v>
      </c>
      <c r="E2996" t="str">
        <f t="shared" si="878"/>
        <v>230.845939368645-50.4952058325971i</v>
      </c>
      <c r="F2996" t="str">
        <f t="shared" si="879"/>
        <v>2.90429992912089-2.1774706231287i</v>
      </c>
      <c r="G2996" t="str">
        <f t="shared" si="880"/>
        <v>0.99807211186507-0.0438653779451312i</v>
      </c>
      <c r="H2996" t="str">
        <f t="shared" si="881"/>
        <v>4.01619198980591-117.194596505669i</v>
      </c>
      <c r="I2996" t="str">
        <f t="shared" si="882"/>
        <v>-1.64877629662388-2.36367226386323i</v>
      </c>
      <c r="K2996" t="str">
        <f t="shared" si="883"/>
        <v>0.00146035876031438-0.00133607143615102i</v>
      </c>
      <c r="L2996" t="str">
        <f t="shared" si="884"/>
        <v>0.00025-0.00645477225790097i</v>
      </c>
      <c r="M2996" t="str">
        <f t="shared" si="885"/>
        <v>0.0025-0.00170861618591496i</v>
      </c>
      <c r="N2996">
        <f t="shared" si="886"/>
        <v>115.91627869893223</v>
      </c>
      <c r="O2996">
        <f t="shared" si="887"/>
        <v>4.2546771181899912</v>
      </c>
      <c r="P2996" s="3">
        <f t="shared" si="888"/>
        <v>4.2546771181899912</v>
      </c>
      <c r="Q2996" s="3">
        <f t="shared" si="889"/>
        <v>-64.083721301067769</v>
      </c>
      <c r="R2996">
        <f t="shared" si="890"/>
        <v>115.91627869893223</v>
      </c>
      <c r="S2996">
        <f t="shared" si="891"/>
        <v>72.863302823671333</v>
      </c>
      <c r="T2996">
        <f t="shared" si="874"/>
        <v>4.2546771181899912</v>
      </c>
    </row>
    <row r="2997" spans="1:20" x14ac:dyDescent="0.25">
      <c r="A2997">
        <f t="shared" si="875"/>
        <v>459553.3255424588</v>
      </c>
      <c r="B2997">
        <f t="shared" si="892"/>
        <v>73140.183374401284</v>
      </c>
      <c r="C2997" t="str">
        <f t="shared" si="876"/>
        <v>0.709420403698887-1.46779766482112i</v>
      </c>
      <c r="D2997" t="str">
        <f t="shared" si="877"/>
        <v>3.4433276398169-0.563750999398236i</v>
      </c>
      <c r="E2997" t="str">
        <f t="shared" si="878"/>
        <v>230.817687361659-51.075841592128i</v>
      </c>
      <c r="F2997" t="str">
        <f t="shared" si="879"/>
        <v>2.90425729523793-2.17019393798126i</v>
      </c>
      <c r="G2997" t="str">
        <f t="shared" si="880"/>
        <v>0.998057460592608-0.0440314200093882i</v>
      </c>
      <c r="H2997" t="str">
        <f t="shared" si="881"/>
        <v>3.98029371059623-116.731291909326i</v>
      </c>
      <c r="I2997" t="str">
        <f t="shared" si="882"/>
        <v>-1.6369020587131-2.35380302106377i</v>
      </c>
      <c r="K2997" t="str">
        <f t="shared" si="883"/>
        <v>0.00145883405755026-0.00133344633723062i</v>
      </c>
      <c r="L2997" t="str">
        <f t="shared" si="884"/>
        <v>0.00025-0.00643033697738689i</v>
      </c>
      <c r="M2997" t="str">
        <f t="shared" si="885"/>
        <v>0.0025-0.00170214802342594i</v>
      </c>
      <c r="N2997">
        <f t="shared" si="886"/>
        <v>115.79554759740471</v>
      </c>
      <c r="O2997">
        <f t="shared" si="887"/>
        <v>4.2450714832086431</v>
      </c>
      <c r="P2997" s="3">
        <f t="shared" si="888"/>
        <v>4.2450714832086431</v>
      </c>
      <c r="Q2997" s="3">
        <f t="shared" si="889"/>
        <v>-64.204452402595294</v>
      </c>
      <c r="R2997">
        <f t="shared" si="890"/>
        <v>115.79554759740471</v>
      </c>
      <c r="S2997">
        <f t="shared" si="891"/>
        <v>73.140183374401289</v>
      </c>
      <c r="T2997">
        <f t="shared" si="874"/>
        <v>4.2450714832086431</v>
      </c>
    </row>
    <row r="2998" spans="1:20" x14ac:dyDescent="0.25">
      <c r="A2998">
        <f t="shared" si="875"/>
        <v>461299.62817952014</v>
      </c>
      <c r="B2998">
        <f t="shared" si="892"/>
        <v>73418.116071224009</v>
      </c>
      <c r="C2998" t="str">
        <f t="shared" si="876"/>
        <v>0.705518962731177-1.46766729076692i</v>
      </c>
      <c r="D2998" t="str">
        <f t="shared" si="877"/>
        <v>3.44306534823829-0.564216136039329i</v>
      </c>
      <c r="E2998" t="str">
        <f t="shared" si="878"/>
        <v>230.785357318766-51.658263206792i</v>
      </c>
      <c r="F2998" t="str">
        <f t="shared" si="879"/>
        <v>2.90421433798788-2.16294844321431i</v>
      </c>
      <c r="G2998" t="str">
        <f t="shared" si="880"/>
        <v>0.998042698193978-0.04419808565608i</v>
      </c>
      <c r="H2998" t="str">
        <f t="shared" si="881"/>
        <v>3.94472608593245-116.269955278055i</v>
      </c>
      <c r="I2998" t="str">
        <f t="shared" si="882"/>
        <v>-1.62512033031411-2.34398169957194i</v>
      </c>
      <c r="K2998" t="str">
        <f t="shared" si="883"/>
        <v>0.00145731096690164-0.00133083613462432i</v>
      </c>
      <c r="L2998" t="str">
        <f t="shared" si="884"/>
        <v>0.00025-0.00640599419942904i</v>
      </c>
      <c r="M2998" t="str">
        <f t="shared" si="885"/>
        <v>0.0025-0.00169570434690769i</v>
      </c>
      <c r="N2998">
        <f t="shared" si="886"/>
        <v>115.67395188472661</v>
      </c>
      <c r="O2998">
        <f t="shared" si="887"/>
        <v>4.2354146774176433</v>
      </c>
      <c r="P2998" s="3">
        <f t="shared" si="888"/>
        <v>4.2354146774176433</v>
      </c>
      <c r="Q2998" s="3">
        <f t="shared" si="889"/>
        <v>-64.326048115273395</v>
      </c>
      <c r="R2998">
        <f t="shared" si="890"/>
        <v>115.67395188472661</v>
      </c>
      <c r="S2998">
        <f t="shared" si="891"/>
        <v>73.418116071224006</v>
      </c>
      <c r="T2998">
        <f t="shared" si="874"/>
        <v>4.2354146774176433</v>
      </c>
    </row>
    <row r="2999" spans="1:20" x14ac:dyDescent="0.25">
      <c r="A2999">
        <f t="shared" si="875"/>
        <v>463052.56676660228</v>
      </c>
      <c r="B2999">
        <f t="shared" si="892"/>
        <v>73697.104912294657</v>
      </c>
      <c r="C2999" t="str">
        <f t="shared" si="876"/>
        <v>0.701595814842325-1.4675305889066i</v>
      </c>
      <c r="D2999" t="str">
        <f t="shared" si="877"/>
        <v>3.44280109987019-0.564688990136919i</v>
      </c>
      <c r="E2999" t="str">
        <f t="shared" si="878"/>
        <v>230.748921188281-52.2424371838486i</v>
      </c>
      <c r="F2999" t="str">
        <f t="shared" si="879"/>
        <v>2.9041710549277-2.1557340342731i</v>
      </c>
      <c r="G2999" t="str">
        <f t="shared" si="880"/>
        <v>0.998027823829649-0.0443653771707653i</v>
      </c>
      <c r="H2999" t="str">
        <f t="shared" si="881"/>
        <v>3.90948573941808-115.810576739577i</v>
      </c>
      <c r="I2999" t="str">
        <f t="shared" si="882"/>
        <v>-1.61343036997795-2.33420798142796i</v>
      </c>
      <c r="K2999" t="str">
        <f t="shared" si="883"/>
        <v>0.00145578942251733-0.00132824077768896i</v>
      </c>
      <c r="L2999" t="str">
        <f t="shared" si="884"/>
        <v>0.00025-0.00638174357384844i</v>
      </c>
      <c r="M2999" t="str">
        <f t="shared" si="885"/>
        <v>0.0025-0.00168928506366576i</v>
      </c>
      <c r="N2999">
        <f t="shared" si="886"/>
        <v>115.55149221539504</v>
      </c>
      <c r="O2999">
        <f t="shared" si="887"/>
        <v>4.2257058944188506</v>
      </c>
      <c r="P2999" s="3">
        <f t="shared" si="888"/>
        <v>4.2257058944188506</v>
      </c>
      <c r="Q2999" s="3">
        <f t="shared" si="889"/>
        <v>-64.448507784604956</v>
      </c>
      <c r="R2999">
        <f t="shared" si="890"/>
        <v>115.55149221539504</v>
      </c>
      <c r="S2999">
        <f t="shared" si="891"/>
        <v>73.697104912294662</v>
      </c>
      <c r="T2999">
        <f t="shared" si="874"/>
        <v>4.2257058944188506</v>
      </c>
    </row>
    <row r="3000" spans="1:20" x14ac:dyDescent="0.25">
      <c r="A3000">
        <f t="shared" si="875"/>
        <v>464812.1665203154</v>
      </c>
      <c r="B3000">
        <f t="shared" si="892"/>
        <v>73977.15391096138</v>
      </c>
      <c r="C3000" t="str">
        <f t="shared" si="876"/>
        <v>0.697651002163324-1.46738725892878i</v>
      </c>
      <c r="D3000" t="str">
        <f t="shared" si="877"/>
        <v>3.44253488042107-0.565169564020376i</v>
      </c>
      <c r="E3000" t="str">
        <f t="shared" si="878"/>
        <v>230.708351244127-52.8283295777187i</v>
      </c>
      <c r="F3000" t="str">
        <f t="shared" si="879"/>
        <v>2.90412744359617-2.14855060704639i</v>
      </c>
      <c r="G3000" t="str">
        <f t="shared" si="880"/>
        <v>0.998012836653796-0.0445332968467331i</v>
      </c>
      <c r="H3000" t="str">
        <f t="shared" si="881"/>
        <v>3.8745693343686-115.353146486064i</v>
      </c>
      <c r="I3000" t="str">
        <f t="shared" si="882"/>
        <v>-1.6018314424665-2.32448155170512i</v>
      </c>
      <c r="K3000" t="str">
        <f t="shared" si="883"/>
        <v>0.0014542693588218-0.00132566021560471i</v>
      </c>
      <c r="L3000" t="str">
        <f t="shared" si="884"/>
        <v>0.00025-0.00635758475179161i</v>
      </c>
      <c r="M3000" t="str">
        <f t="shared" si="885"/>
        <v>0.0025-0.00168289008135661i</v>
      </c>
      <c r="N3000">
        <f t="shared" si="886"/>
        <v>115.42816928522547</v>
      </c>
      <c r="O3000">
        <f t="shared" si="887"/>
        <v>4.2159443290542757</v>
      </c>
      <c r="P3000" s="3">
        <f t="shared" si="888"/>
        <v>4.2159443290542757</v>
      </c>
      <c r="Q3000" s="3">
        <f t="shared" si="889"/>
        <v>-64.571830714774535</v>
      </c>
      <c r="R3000">
        <f t="shared" si="890"/>
        <v>115.42816928522547</v>
      </c>
      <c r="S3000">
        <f t="shared" si="891"/>
        <v>73.977153910961377</v>
      </c>
      <c r="T3000">
        <f t="shared" si="874"/>
        <v>4.2159443290542757</v>
      </c>
    </row>
    <row r="3001" spans="1:20" x14ac:dyDescent="0.25">
      <c r="A3001">
        <f t="shared" si="875"/>
        <v>466578.45275309257</v>
      </c>
      <c r="B3001">
        <f t="shared" si="892"/>
        <v>74258.26709582303</v>
      </c>
      <c r="C3001" t="str">
        <f t="shared" si="876"/>
        <v>0.69368457036413-1.46723699999772i</v>
      </c>
      <c r="D3001" t="str">
        <f t="shared" si="877"/>
        <v>3.44226667549972-0.565657860080692i</v>
      </c>
      <c r="E3001" t="str">
        <f t="shared" si="878"/>
        <v>230.66362009379-53.4159059932318i</v>
      </c>
      <c r="F3001" t="str">
        <f t="shared" si="879"/>
        <v>2.90408350151356-2.14139805786485i</v>
      </c>
      <c r="G3001" t="str">
        <f t="shared" si="880"/>
        <v>0.997997735814258-0.0447018469850214i</v>
      </c>
      <c r="H3001" t="str">
        <f t="shared" si="881"/>
        <v>3.83997357328128-114.897654773598i</v>
      </c>
      <c r="I3001" t="str">
        <f t="shared" si="882"/>
        <v>-1.59032281869686-2.31480209847174i</v>
      </c>
      <c r="K3001" t="str">
        <f t="shared" si="883"/>
        <v>0.00145275071051473-0.00132309439737496i</v>
      </c>
      <c r="L3001" t="str">
        <f t="shared" si="884"/>
        <v>0.00025-0.00633351738572584i</v>
      </c>
      <c r="M3001" t="str">
        <f t="shared" si="885"/>
        <v>0.0025-0.00167651930798626i</v>
      </c>
      <c r="N3001">
        <f t="shared" si="886"/>
        <v>115.30398383123897</v>
      </c>
      <c r="O3001">
        <f t="shared" si="887"/>
        <v>4.2061291774741498</v>
      </c>
      <c r="P3001" s="3">
        <f t="shared" si="888"/>
        <v>4.2061291774741498</v>
      </c>
      <c r="Q3001" s="3">
        <f t="shared" si="889"/>
        <v>-64.696016168761034</v>
      </c>
      <c r="R3001">
        <f t="shared" si="890"/>
        <v>115.30398383123897</v>
      </c>
      <c r="S3001">
        <f t="shared" si="891"/>
        <v>74.25826709582303</v>
      </c>
      <c r="T3001">
        <f t="shared" si="874"/>
        <v>4.2061291774741498</v>
      </c>
    </row>
    <row r="3002" spans="1:20" x14ac:dyDescent="0.25">
      <c r="A3002">
        <f t="shared" si="875"/>
        <v>468351.45087355433</v>
      </c>
      <c r="B3002">
        <f t="shared" si="892"/>
        <v>74540.448510787159</v>
      </c>
      <c r="C3002" t="str">
        <f t="shared" si="876"/>
        <v>0.689696568678878-1.46707951080103i</v>
      </c>
      <c r="D3002" t="str">
        <f t="shared" si="877"/>
        <v>3.44199647061456-0.566153880769981i</v>
      </c>
      <c r="E3002" t="str">
        <f t="shared" si="878"/>
        <v>230.614700686239-54.0051315890171i</v>
      </c>
      <c r="F3002" t="str">
        <f t="shared" si="879"/>
        <v>2.90403922618156-2.13427628349956i</v>
      </c>
      <c r="G3002" t="str">
        <f t="shared" si="880"/>
        <v>0.997982520452488-0.0448710298944354i</v>
      </c>
      <c r="H3002" t="str">
        <f t="shared" si="881"/>
        <v>3.80569519731279-114.444091921639i</v>
      </c>
      <c r="I3002" t="str">
        <f t="shared" si="882"/>
        <v>-1.5789037756863-2.3051693127539i</v>
      </c>
      <c r="K3002" t="str">
        <f t="shared" si="883"/>
        <v>0.00145123341257065-0.00132054327182603i</v>
      </c>
      <c r="L3002" t="str">
        <f t="shared" si="884"/>
        <v>0.00025-0.006309541129434i</v>
      </c>
      <c r="M3002" t="str">
        <f t="shared" si="885"/>
        <v>0.0025-0.001670172651909i</v>
      </c>
      <c r="N3002">
        <f t="shared" si="886"/>
        <v>115.17893663154864</v>
      </c>
      <c r="O3002">
        <f t="shared" si="887"/>
        <v>4.1962596372039114</v>
      </c>
      <c r="P3002" s="3">
        <f t="shared" si="888"/>
        <v>4.1962596372039114</v>
      </c>
      <c r="Q3002" s="3">
        <f t="shared" si="889"/>
        <v>-64.821063368451362</v>
      </c>
      <c r="R3002">
        <f t="shared" si="890"/>
        <v>115.17893663154864</v>
      </c>
      <c r="S3002">
        <f t="shared" si="891"/>
        <v>74.540448510787158</v>
      </c>
      <c r="T3002">
        <f t="shared" si="874"/>
        <v>4.1962596372039114</v>
      </c>
    </row>
    <row r="3003" spans="1:20" x14ac:dyDescent="0.25">
      <c r="A3003">
        <f t="shared" si="875"/>
        <v>470131.18638687389</v>
      </c>
      <c r="B3003">
        <f t="shared" si="892"/>
        <v>74823.702215128156</v>
      </c>
      <c r="C3003" t="str">
        <f t="shared" si="876"/>
        <v>0.685687049930403-1.46691448959808i</v>
      </c>
      <c r="D3003" t="str">
        <f t="shared" si="877"/>
        <v>3.44172425117296-0.56665762860096i</v>
      </c>
      <c r="E3003" t="str">
        <f t="shared" si="878"/>
        <v>230.561566319815-54.5959710810447i</v>
      </c>
      <c r="F3003" t="str">
        <f t="shared" si="879"/>
        <v>2.90399461508318-2.12718518116048i</v>
      </c>
      <c r="G3003" t="str">
        <f t="shared" si="880"/>
        <v>0.997967189703507-0.0450408478915665i</v>
      </c>
      <c r="H3003" t="str">
        <f t="shared" si="881"/>
        <v>3.7717309857648-113.992448312498i</v>
      </c>
      <c r="I3003" t="str">
        <f t="shared" si="882"/>
        <v>-1.56757359649784-2.29558288849878i</v>
      </c>
      <c r="K3003" t="str">
        <f t="shared" si="883"/>
        <v>0.00144971740023861-0.00131800678760702i</v>
      </c>
      <c r="L3003" t="str">
        <f t="shared" si="884"/>
        <v>0.00025-0.00628565563800958i</v>
      </c>
      <c r="M3003" t="str">
        <f t="shared" si="885"/>
        <v>0.0025-0.00166385002182606i</v>
      </c>
      <c r="N3003">
        <f t="shared" si="886"/>
        <v>115.05302850523974</v>
      </c>
      <c r="O3003">
        <f t="shared" si="887"/>
        <v>4.1863349072110267</v>
      </c>
      <c r="P3003" s="3">
        <f t="shared" si="888"/>
        <v>4.1863349072110267</v>
      </c>
      <c r="Q3003" s="3">
        <f t="shared" si="889"/>
        <v>-64.946971494760263</v>
      </c>
      <c r="R3003">
        <f t="shared" si="890"/>
        <v>115.05302850523974</v>
      </c>
      <c r="S3003">
        <f t="shared" si="891"/>
        <v>74.823702215128151</v>
      </c>
      <c r="T3003">
        <f t="shared" si="874"/>
        <v>4.1863349072110267</v>
      </c>
    </row>
    <row r="3004" spans="1:20" x14ac:dyDescent="0.25">
      <c r="A3004">
        <f t="shared" si="875"/>
        <v>471917.68489514402</v>
      </c>
      <c r="B3004">
        <f t="shared" si="892"/>
        <v>75108.032283545646</v>
      </c>
      <c r="C3004" t="str">
        <f t="shared" si="876"/>
        <v>0.681656070554061-1.46674163426919i</v>
      </c>
      <c r="D3004" t="str">
        <f t="shared" si="877"/>
        <v>3.44145000248072-0.567169106146465i</v>
      </c>
      <c r="E3004" t="str">
        <f t="shared" si="878"/>
        <v>230.504190650104-55.1883887463295i</v>
      </c>
      <c r="F3004" t="str">
        <f t="shared" si="879"/>
        <v>2.90394966568256-2.12012464849491i</v>
      </c>
      <c r="G3004" t="str">
        <f t="shared" si="880"/>
        <v>0.997951742695858-0.0452113033008099i</v>
      </c>
      <c r="H3004" t="str">
        <f t="shared" si="881"/>
        <v>3.73807775557671-113.542714390818i</v>
      </c>
      <c r="I3004" t="str">
        <f t="shared" si="882"/>
        <v>-1.55633157018628-2.2860425225384i</v>
      </c>
      <c r="K3004" t="str">
        <f t="shared" si="883"/>
        <v>0.00144820260904181-0.00131548489318951i</v>
      </c>
      <c r="L3004" t="str">
        <f t="shared" si="884"/>
        <v>0.00025-0.00626186056785173i</v>
      </c>
      <c r="M3004" t="str">
        <f t="shared" si="885"/>
        <v>0.0025-0.00165755132678428i</v>
      </c>
      <c r="N3004">
        <f t="shared" si="886"/>
        <v>114.92626031224265</v>
      </c>
      <c r="O3004">
        <f t="shared" si="887"/>
        <v>4.1763541879721107</v>
      </c>
      <c r="P3004" s="3">
        <f t="shared" si="888"/>
        <v>4.1763541879721107</v>
      </c>
      <c r="Q3004" s="3">
        <f t="shared" si="889"/>
        <v>-65.073739687757353</v>
      </c>
      <c r="R3004">
        <f t="shared" si="890"/>
        <v>114.92626031224265</v>
      </c>
      <c r="S3004">
        <f t="shared" si="891"/>
        <v>75.10803228354564</v>
      </c>
      <c r="T3004">
        <f t="shared" si="874"/>
        <v>4.1763541879721107</v>
      </c>
    </row>
    <row r="3005" spans="1:20" x14ac:dyDescent="0.25">
      <c r="A3005">
        <f t="shared" si="875"/>
        <v>473710.97209774557</v>
      </c>
      <c r="B3005">
        <f t="shared" si="892"/>
        <v>75393.442806223116</v>
      </c>
      <c r="C3005" t="str">
        <f t="shared" si="876"/>
        <v>0.677603690620808-1.46656064236548i</v>
      </c>
      <c r="D3005" t="str">
        <f t="shared" si="877"/>
        <v>3.44117370974139-0.567688316038926i</v>
      </c>
      <c r="E3005" t="str">
        <f t="shared" si="878"/>
        <v>230.442547697757-55.7823484267916i</v>
      </c>
      <c r="F3005" t="str">
        <f t="shared" si="879"/>
        <v>2.90390437542478-2.113094583586i</v>
      </c>
      <c r="G3005" t="str">
        <f t="shared" si="880"/>
        <v>0.997936178551556-0.0453823984543841i</v>
      </c>
      <c r="H3005" t="str">
        <f t="shared" si="881"/>
        <v>3.70473236082637-113.094880663047i</v>
      </c>
      <c r="I3005" t="str">
        <f t="shared" si="882"/>
        <v>-1.54517699174464-2.27654791455379i</v>
      </c>
      <c r="K3005" t="str">
        <f t="shared" si="883"/>
        <v>0.00144668897477741-0.00131297753686736i</v>
      </c>
      <c r="L3005" t="str">
        <f t="shared" si="884"/>
        <v>0.00025-0.00623815557666043i</v>
      </c>
      <c r="M3005" t="str">
        <f t="shared" si="885"/>
        <v>0.0025-0.00165127647617482i</v>
      </c>
      <c r="N3005">
        <f t="shared" si="886"/>
        <v>114.79863295319981</v>
      </c>
      <c r="O3005">
        <f t="shared" si="887"/>
        <v>4.1663166815397314</v>
      </c>
      <c r="P3005" s="3">
        <f t="shared" si="888"/>
        <v>4.1663166815397314</v>
      </c>
      <c r="Q3005" s="3">
        <f t="shared" si="889"/>
        <v>-65.201367046800186</v>
      </c>
      <c r="R3005">
        <f t="shared" si="890"/>
        <v>114.79863295319981</v>
      </c>
      <c r="S3005">
        <f t="shared" si="891"/>
        <v>75.393442806223121</v>
      </c>
      <c r="T3005">
        <f t="shared" si="874"/>
        <v>4.1663166815397314</v>
      </c>
    </row>
    <row r="3006" spans="1:20" x14ac:dyDescent="0.25">
      <c r="A3006">
        <f t="shared" si="875"/>
        <v>475511.073791717</v>
      </c>
      <c r="B3006">
        <f t="shared" si="892"/>
        <v>75679.937888886765</v>
      </c>
      <c r="C3006" t="str">
        <f t="shared" si="876"/>
        <v>0.673529973859498-1.46637121115924i</v>
      </c>
      <c r="D3006" t="str">
        <f t="shared" si="877"/>
        <v>3.44089535805562-0.568215260969847i</v>
      </c>
      <c r="E3006" t="str">
        <f t="shared" si="878"/>
        <v>230.376611856281-56.3778135332601i</v>
      </c>
      <c r="F3006" t="str">
        <f t="shared" si="879"/>
        <v>2.90385874173596-2.10609488495121i</v>
      </c>
      <c r="G3006" t="str">
        <f t="shared" si="880"/>
        <v>0.997920496386043-0.0455541356923478i</v>
      </c>
      <c r="H3006" t="str">
        <f t="shared" si="881"/>
        <v>3.67169169223772-112.648937696934i</v>
      </c>
      <c r="I3006" t="str">
        <f t="shared" si="882"/>
        <v>-1.5341091620513-2.26709876704009i</v>
      </c>
      <c r="K3006" t="str">
        <f t="shared" si="883"/>
        <v>0.00144517643351618-0.00131048466675643i</v>
      </c>
      <c r="L3006" t="str">
        <f t="shared" si="884"/>
        <v>0.00025-0.00621454032343139i</v>
      </c>
      <c r="M3006" t="str">
        <f t="shared" si="885"/>
        <v>0.0025-0.00164502537973184i</v>
      </c>
      <c r="N3006">
        <f t="shared" si="886"/>
        <v>114.67014736932767</v>
      </c>
      <c r="O3006">
        <f t="shared" si="887"/>
        <v>4.1562215916082188</v>
      </c>
      <c r="P3006" s="3">
        <f t="shared" si="888"/>
        <v>4.1562215916082188</v>
      </c>
      <c r="Q3006" s="3">
        <f t="shared" si="889"/>
        <v>-65.329852630672335</v>
      </c>
      <c r="R3006">
        <f t="shared" si="890"/>
        <v>114.67014736932767</v>
      </c>
      <c r="S3006">
        <f t="shared" si="891"/>
        <v>75.679937888886769</v>
      </c>
      <c r="T3006">
        <f t="shared" si="874"/>
        <v>4.1562215916082188</v>
      </c>
    </row>
    <row r="3007" spans="1:20" x14ac:dyDescent="0.25">
      <c r="A3007">
        <f t="shared" si="875"/>
        <v>477318.01587212557</v>
      </c>
      <c r="B3007">
        <f t="shared" si="892"/>
        <v>75967.52165286454</v>
      </c>
      <c r="C3007" t="str">
        <f t="shared" si="876"/>
        <v>0.669434987678521-1.46617303769508i</v>
      </c>
      <c r="D3007" t="str">
        <f t="shared" si="877"/>
        <v>3.4406149324205-0.568749943689288i</v>
      </c>
      <c r="E3007" t="str">
        <f t="shared" si="878"/>
        <v>230.306357899791-56.9747470496359i</v>
      </c>
      <c r="F3007" t="str">
        <f t="shared" si="879"/>
        <v>2.90381276202277-2.09912545154084i</v>
      </c>
      <c r="G3007" t="str">
        <f t="shared" si="880"/>
        <v>0.997904695308134-0.0457265173626199i</v>
      </c>
      <c r="H3007" t="str">
        <f t="shared" si="881"/>
        <v>3.63895267669586-112.204876121016i</v>
      </c>
      <c r="I3007" t="str">
        <f t="shared" si="882"/>
        <v>-1.52312738781758-2.25769478527162i</v>
      </c>
      <c r="K3007" t="str">
        <f t="shared" si="883"/>
        <v>0.00144366492160234-0.00130800623079432i</v>
      </c>
      <c r="L3007" t="str">
        <f t="shared" si="884"/>
        <v>0.00025-0.00619101446845129i</v>
      </c>
      <c r="M3007" t="str">
        <f t="shared" si="885"/>
        <v>0.0025-0.00163879794753122i</v>
      </c>
      <c r="N3007">
        <f t="shared" si="886"/>
        <v>114.54080454227392</v>
      </c>
      <c r="O3007">
        <f t="shared" si="887"/>
        <v>4.1460681235800987</v>
      </c>
      <c r="P3007" s="3">
        <f t="shared" si="888"/>
        <v>4.1460681235800987</v>
      </c>
      <c r="Q3007" s="3">
        <f t="shared" si="889"/>
        <v>-65.459195457726082</v>
      </c>
      <c r="R3007">
        <f t="shared" si="890"/>
        <v>114.54080454227392</v>
      </c>
      <c r="S3007">
        <f t="shared" si="891"/>
        <v>75.967521652864534</v>
      </c>
      <c r="T3007">
        <f t="shared" si="874"/>
        <v>4.1460681235800987</v>
      </c>
    </row>
    <row r="3008" spans="1:20" x14ac:dyDescent="0.25">
      <c r="A3008">
        <f t="shared" si="875"/>
        <v>479131.82433243957</v>
      </c>
      <c r="B3008">
        <f t="shared" si="892"/>
        <v>76256.198235145421</v>
      </c>
      <c r="C3008" t="str">
        <f t="shared" si="876"/>
        <v>0.665318803186563-1.46596581884167i</v>
      </c>
      <c r="D3008" t="str">
        <f t="shared" si="877"/>
        <v>3.44033241772898-0.56929236700534i</v>
      </c>
      <c r="E3008" t="str">
        <f t="shared" si="878"/>
        <v>230.231760990711-57.573111537213i</v>
      </c>
      <c r="F3008" t="str">
        <f t="shared" si="879"/>
        <v>2.90376643367254-2.0921861827365i</v>
      </c>
      <c r="G3008" t="str">
        <f t="shared" si="880"/>
        <v>0.997888774419977-0.0458995458209957i</v>
      </c>
      <c r="H3008" t="str">
        <f t="shared" si="881"/>
        <v>3.60651227676928-111.762686624117i</v>
      </c>
      <c r="I3008" t="str">
        <f t="shared" si="882"/>
        <v>-1.51223098153577-2.24833567726787i</v>
      </c>
      <c r="K3008" t="str">
        <f t="shared" si="883"/>
        <v>0.00144215437565334-0.00130554217674008i</v>
      </c>
      <c r="L3008" t="str">
        <f t="shared" si="884"/>
        <v>0.00025-0.00616757767329275i</v>
      </c>
      <c r="M3008" t="str">
        <f t="shared" si="885"/>
        <v>0.0025-0.00163259408998926i</v>
      </c>
      <c r="N3008">
        <f t="shared" si="886"/>
        <v>114.4106054939666</v>
      </c>
      <c r="O3008">
        <f t="shared" si="887"/>
        <v>4.1358554846318034</v>
      </c>
      <c r="P3008" s="3">
        <f t="shared" si="888"/>
        <v>4.1358554846318034</v>
      </c>
      <c r="Q3008" s="3">
        <f t="shared" si="889"/>
        <v>-65.5893945060334</v>
      </c>
      <c r="R3008">
        <f t="shared" si="890"/>
        <v>114.4106054939666</v>
      </c>
      <c r="S3008">
        <f t="shared" si="891"/>
        <v>76.256198235145419</v>
      </c>
      <c r="T3008">
        <f t="shared" si="874"/>
        <v>4.1358554846318034</v>
      </c>
    </row>
    <row r="3009" spans="1:20" x14ac:dyDescent="0.25">
      <c r="A3009">
        <f t="shared" si="875"/>
        <v>480952.52526490286</v>
      </c>
      <c r="B3009">
        <f t="shared" si="892"/>
        <v>76545.971788438968</v>
      </c>
      <c r="C3009" t="str">
        <f t="shared" si="876"/>
        <v>0.661181495212597-1.46574925134405i</v>
      </c>
      <c r="D3009" t="str">
        <f t="shared" si="877"/>
        <v>3.44004779876919-0.56984253378359i</v>
      </c>
      <c r="E3009" t="str">
        <f t="shared" si="878"/>
        <v>230.152796687421-58.1728691391463i</v>
      </c>
      <c r="F3009" t="str">
        <f t="shared" si="879"/>
        <v>2.90371975405306-2.08527697834962i</v>
      </c>
      <c r="G3009" t="str">
        <f t="shared" si="880"/>
        <v>0.997872732816994-0.046073223431167i</v>
      </c>
      <c r="H3009" t="str">
        <f t="shared" si="881"/>
        <v>3.57436749023881-111.322359954847i</v>
      </c>
      <c r="I3009" t="str">
        <f t="shared" si="882"/>
        <v>-1.50141926142769-2.23902115375981i</v>
      </c>
      <c r="K3009" t="str">
        <f t="shared" si="883"/>
        <v>0.00144064473255971-0.00130309245217393i</v>
      </c>
      <c r="L3009" t="str">
        <f t="shared" si="884"/>
        <v>0.00025-0.00614422960080969i</v>
      </c>
      <c r="M3009" t="str">
        <f t="shared" si="885"/>
        <v>0.0025-0.00162641371786139i</v>
      </c>
      <c r="N3009">
        <f t="shared" si="886"/>
        <v>114.27955128645895</v>
      </c>
      <c r="O3009">
        <f t="shared" si="887"/>
        <v>4.1255828837789057</v>
      </c>
      <c r="P3009" s="3">
        <f t="shared" si="888"/>
        <v>4.1255828837789057</v>
      </c>
      <c r="Q3009" s="3">
        <f t="shared" si="889"/>
        <v>-65.720448713541046</v>
      </c>
      <c r="R3009">
        <f t="shared" si="890"/>
        <v>114.27955128645895</v>
      </c>
      <c r="S3009">
        <f t="shared" si="891"/>
        <v>76.545971788438962</v>
      </c>
      <c r="T3009">
        <f t="shared" si="874"/>
        <v>4.1255828837789057</v>
      </c>
    </row>
    <row r="3010" spans="1:20" x14ac:dyDescent="0.25">
      <c r="A3010">
        <f t="shared" si="875"/>
        <v>482780.1448609095</v>
      </c>
      <c r="B3010">
        <f t="shared" si="892"/>
        <v>76836.846481235043</v>
      </c>
      <c r="C3010" t="str">
        <f t="shared" si="876"/>
        <v>0.657023142325125-1.46552303187659i</v>
      </c>
      <c r="D3010" t="str">
        <f t="shared" si="877"/>
        <v>3.43976106022377-0.570400446946582i</v>
      </c>
      <c r="E3010" t="str">
        <f t="shared" si="878"/>
        <v>230.069440951877-58.7739815850728i</v>
      </c>
      <c r="F3010" t="str">
        <f t="shared" si="879"/>
        <v>2.90367272051237-2.07839773862i</v>
      </c>
      <c r="G3010" t="str">
        <f t="shared" si="880"/>
        <v>0.99785656958784-0.0462475525647386i</v>
      </c>
      <c r="H3010" t="str">
        <f t="shared" si="881"/>
        <v>3.54251534963383-110.88388692111i</v>
      </c>
      <c r="I3010" t="str">
        <f t="shared" si="882"/>
        <v>-1.49069155139384-2.22975092815667i</v>
      </c>
      <c r="K3010" t="str">
        <f t="shared" si="883"/>
        <v>0.00143913592948489-0.00130065700449693i</v>
      </c>
      <c r="L3010" t="str">
        <f t="shared" si="884"/>
        <v>0.00025-0.00612096991513218i</v>
      </c>
      <c r="M3010" t="str">
        <f t="shared" si="885"/>
        <v>0.0025-0.00162025674224087i</v>
      </c>
      <c r="N3010">
        <f t="shared" si="886"/>
        <v>114.14764302176989</v>
      </c>
      <c r="O3010">
        <f t="shared" si="887"/>
        <v>4.1152495319413847</v>
      </c>
      <c r="P3010" s="3">
        <f t="shared" si="888"/>
        <v>4.1152495319413847</v>
      </c>
      <c r="Q3010" s="3">
        <f t="shared" si="889"/>
        <v>-65.852356978230105</v>
      </c>
      <c r="R3010">
        <f t="shared" si="890"/>
        <v>114.14764302176989</v>
      </c>
      <c r="S3010">
        <f t="shared" si="891"/>
        <v>76.836846481235042</v>
      </c>
      <c r="T3010">
        <f t="shared" si="874"/>
        <v>4.1152495319413847</v>
      </c>
    </row>
    <row r="3011" spans="1:20" x14ac:dyDescent="0.25">
      <c r="A3011">
        <f t="shared" si="875"/>
        <v>484614.70941138105</v>
      </c>
      <c r="B3011">
        <f t="shared" si="892"/>
        <v>77128.826497863745</v>
      </c>
      <c r="C3011" t="str">
        <f t="shared" si="876"/>
        <v>0.652843826850466-1.46528685709664i</v>
      </c>
      <c r="D3011" t="str">
        <f t="shared" si="877"/>
        <v>3.43947218666928-0.570966109473276i</v>
      </c>
      <c r="E3011" t="str">
        <f t="shared" si="878"/>
        <v>229.981670157142-59.3764101958973i</v>
      </c>
      <c r="F3011" t="str">
        <f t="shared" si="879"/>
        <v>2.90362533037868-2.07154836421427i</v>
      </c>
      <c r="G3011" t="str">
        <f t="shared" si="880"/>
        <v>0.997840283814348-0.0464225356012474i</v>
      </c>
      <c r="H3011" t="str">
        <f t="shared" si="881"/>
        <v>3.51095292177498-110.447258389614i</v>
      </c>
      <c r="I3011" t="str">
        <f t="shared" si="882"/>
        <v>-1.48004718096282-2.22052471651328i</v>
      </c>
      <c r="K3011" t="str">
        <f t="shared" si="883"/>
        <v>0.00143762790386519-0.00129823578093075i</v>
      </c>
      <c r="L3011" t="str">
        <f t="shared" si="884"/>
        <v>0.00025-0.00609779828166188i</v>
      </c>
      <c r="M3011" t="str">
        <f t="shared" si="885"/>
        <v>0.0025-0.00161412307455755i</v>
      </c>
      <c r="N3011">
        <f t="shared" si="886"/>
        <v>114.01488184171328</v>
      </c>
      <c r="O3011">
        <f t="shared" si="887"/>
        <v>4.1048546420087648</v>
      </c>
      <c r="P3011" s="3">
        <f t="shared" si="888"/>
        <v>4.1048546420087648</v>
      </c>
      <c r="Q3011" s="3">
        <f t="shared" si="889"/>
        <v>-65.985118158286724</v>
      </c>
      <c r="R3011">
        <f t="shared" si="890"/>
        <v>114.01488184171328</v>
      </c>
      <c r="S3011">
        <f t="shared" si="891"/>
        <v>77.128826497863741</v>
      </c>
      <c r="T3011">
        <f t="shared" si="874"/>
        <v>4.1048546420087648</v>
      </c>
    </row>
    <row r="3012" spans="1:20" x14ac:dyDescent="0.25">
      <c r="A3012">
        <f t="shared" si="875"/>
        <v>486456.2453071443</v>
      </c>
      <c r="B3012">
        <f t="shared" si="892"/>
        <v>77421.916038555632</v>
      </c>
      <c r="C3012" t="str">
        <f t="shared" si="876"/>
        <v>0.648643634890314-1.4650404236985i</v>
      </c>
      <c r="D3012" t="str">
        <f t="shared" si="877"/>
        <v>3.43918116257549-0.571539524398508i</v>
      </c>
      <c r="E3012" t="str">
        <f t="shared" si="878"/>
        <v>229.889461094883-59.9801158887096i</v>
      </c>
      <c r="F3012" t="str">
        <f t="shared" si="879"/>
        <v>2.90357758096025-2.06472875622445i</v>
      </c>
      <c r="G3012" t="str">
        <f t="shared" si="880"/>
        <v>0.997823874571482-0.0465981749281796i</v>
      </c>
      <c r="H3012" t="str">
        <f t="shared" si="881"/>
        <v>3.4796773073236-110.012465285387i</v>
      </c>
      <c r="I3012" t="str">
        <f t="shared" si="882"/>
        <v>-1.46948548524148-2.21134223749787i</v>
      </c>
      <c r="K3012" t="str">
        <f t="shared" si="883"/>
        <v>0.00143612059340964-0.00129582872851726i</v>
      </c>
      <c r="L3012" t="str">
        <f t="shared" si="884"/>
        <v>0.00025-0.006074714367067i</v>
      </c>
      <c r="M3012" t="str">
        <f t="shared" si="885"/>
        <v>0.0025-0.00160801262657656i</v>
      </c>
      <c r="N3012">
        <f t="shared" si="886"/>
        <v>113.88126892772914</v>
      </c>
      <c r="O3012">
        <f t="shared" si="887"/>
        <v>4.0943974289038758</v>
      </c>
      <c r="P3012" s="3">
        <f t="shared" si="888"/>
        <v>4.0943974289038758</v>
      </c>
      <c r="Q3012" s="3">
        <f t="shared" si="889"/>
        <v>-66.118731072270862</v>
      </c>
      <c r="R3012">
        <f t="shared" si="890"/>
        <v>113.88126892772914</v>
      </c>
      <c r="S3012">
        <f t="shared" si="891"/>
        <v>77.421916038555636</v>
      </c>
      <c r="T3012">
        <f t="shared" si="874"/>
        <v>4.0943974289038758</v>
      </c>
    </row>
    <row r="3013" spans="1:20" x14ac:dyDescent="0.25">
      <c r="A3013">
        <f t="shared" si="875"/>
        <v>488304.77903931146</v>
      </c>
      <c r="B3013">
        <f t="shared" si="892"/>
        <v>77716.119319502148</v>
      </c>
      <c r="C3013" t="str">
        <f t="shared" si="876"/>
        <v>0.644422656338436-1.46478342846817i</v>
      </c>
      <c r="D3013" t="str">
        <f t="shared" si="877"/>
        <v>3.43888797230471-0.572120694812422i</v>
      </c>
      <c r="E3013" t="str">
        <f t="shared" si="878"/>
        <v>229.792790982803-60.5850591818735i</v>
      </c>
      <c r="F3013" t="str">
        <f t="shared" si="879"/>
        <v>2.90352946954515-2.05793881616649i</v>
      </c>
      <c r="G3013" t="str">
        <f t="shared" si="880"/>
        <v>0.997807340927284-0.0467744729409888i</v>
      </c>
      <c r="H3013" t="str">
        <f t="shared" si="881"/>
        <v>3.44868564033791-109.579498591295i</v>
      </c>
      <c r="I3013" t="str">
        <f t="shared" si="882"/>
        <v>-1.45900580486538-2.20220321236021i</v>
      </c>
      <c r="K3013" t="str">
        <f t="shared" si="883"/>
        <v>0.00143461393610003-0.0012934357941182i</v>
      </c>
      <c r="L3013" t="str">
        <f t="shared" si="884"/>
        <v>0.00025-0.00605171783927776i</v>
      </c>
      <c r="M3013" t="str">
        <f t="shared" si="885"/>
        <v>0.0025-0.00160192531039705i</v>
      </c>
      <c r="N3013">
        <f t="shared" si="886"/>
        <v>113.7468055007061</v>
      </c>
      <c r="O3013">
        <f t="shared" si="887"/>
        <v>4.0838771096473385</v>
      </c>
      <c r="P3013" s="3">
        <f t="shared" si="888"/>
        <v>4.0838771096473385</v>
      </c>
      <c r="Q3013" s="3">
        <f t="shared" si="889"/>
        <v>-66.253194499293897</v>
      </c>
      <c r="R3013">
        <f t="shared" si="890"/>
        <v>113.7468055007061</v>
      </c>
      <c r="S3013">
        <f t="shared" si="891"/>
        <v>77.716119319502141</v>
      </c>
      <c r="T3013">
        <f t="shared" si="874"/>
        <v>4.0838771096473385</v>
      </c>
    </row>
    <row r="3014" spans="1:20" x14ac:dyDescent="0.25">
      <c r="A3014">
        <f t="shared" si="875"/>
        <v>490160.33719966083</v>
      </c>
      <c r="B3014">
        <f t="shared" si="892"/>
        <v>78011.440572916254</v>
      </c>
      <c r="C3014" t="str">
        <f t="shared" si="876"/>
        <v>0.640180984896385-1.46451556833866i</v>
      </c>
      <c r="D3014" t="str">
        <f t="shared" si="877"/>
        <v>3.43859260011122-0.572709623859925i</v>
      </c>
      <c r="E3014" t="str">
        <f t="shared" si="878"/>
        <v>229.691637471995-61.1912002002501i</v>
      </c>
      <c r="F3014" t="str">
        <f t="shared" si="879"/>
        <v>2.9034809934012-2.05117844597876i</v>
      </c>
      <c r="G3014" t="str">
        <f t="shared" si="880"/>
        <v>0.997790681942823-0.0469514320431142i</v>
      </c>
      <c r="H3014" t="str">
        <f t="shared" si="881"/>
        <v>3.41797508783539-109.14834934757i</v>
      </c>
      <c r="I3014" t="str">
        <f t="shared" si="882"/>
        <v>-1.44860748594981-2.19310736490043i</v>
      </c>
      <c r="K3014" t="str">
        <f t="shared" si="883"/>
        <v>0.00143310787019084-0.00129105692441498i</v>
      </c>
      <c r="L3014" t="str">
        <f t="shared" si="884"/>
        <v>0.00025-0.00602880836748134i</v>
      </c>
      <c r="M3014" t="str">
        <f t="shared" si="885"/>
        <v>0.0025-0.00159586103845094i</v>
      </c>
      <c r="N3014">
        <f t="shared" si="886"/>
        <v>113.61149282079433</v>
      </c>
      <c r="O3014">
        <f t="shared" si="887"/>
        <v>4.0732929034214385</v>
      </c>
      <c r="P3014" s="3">
        <f t="shared" si="888"/>
        <v>4.0732929034214385</v>
      </c>
      <c r="Q3014" s="3">
        <f t="shared" si="889"/>
        <v>-66.388507179205675</v>
      </c>
      <c r="R3014">
        <f t="shared" si="890"/>
        <v>113.61149282079433</v>
      </c>
      <c r="S3014">
        <f t="shared" si="891"/>
        <v>78.011440572916257</v>
      </c>
      <c r="T3014">
        <f t="shared" si="874"/>
        <v>4.0732929034214385</v>
      </c>
    </row>
    <row r="3015" spans="1:20" x14ac:dyDescent="0.25">
      <c r="A3015">
        <f t="shared" si="875"/>
        <v>492022.94648101955</v>
      </c>
      <c r="B3015">
        <f t="shared" si="892"/>
        <v>78307.884047093336</v>
      </c>
      <c r="C3015" t="str">
        <f t="shared" si="876"/>
        <v>0.635918718088416-1.46423654044572i</v>
      </c>
      <c r="D3015" t="str">
        <f t="shared" si="877"/>
        <v>3.43829503014055-0.573306314740124i</v>
      </c>
      <c r="E3015" t="str">
        <f t="shared" si="878"/>
        <v>229.585978654245-61.798498680592i</v>
      </c>
      <c r="F3015" t="str">
        <f t="shared" si="879"/>
        <v>2.90343214977571-2.04444754802064i</v>
      </c>
      <c r="G3015" t="str">
        <f t="shared" si="880"/>
        <v>0.997773896672148-0.047129054645998i</v>
      </c>
      <c r="H3015" t="str">
        <f t="shared" si="881"/>
        <v>3.38754284936153-108.719008651334i</v>
      </c>
      <c r="I3015" t="str">
        <f t="shared" si="882"/>
        <v>-1.43828988004119-2.18405442143796i</v>
      </c>
      <c r="K3015" t="str">
        <f t="shared" si="883"/>
        <v>0.00143160233420926-0.00128869206590815i</v>
      </c>
      <c r="L3015" t="str">
        <f t="shared" si="884"/>
        <v>0.00025-0.00600598562211728i</v>
      </c>
      <c r="M3015" t="str">
        <f t="shared" si="885"/>
        <v>0.0025-0.00158981972350163i</v>
      </c>
      <c r="N3015">
        <f t="shared" si="886"/>
        <v>113.47533218721796</v>
      </c>
      <c r="O3015">
        <f t="shared" si="887"/>
        <v>4.0626440316333099</v>
      </c>
      <c r="P3015" s="3">
        <f t="shared" si="888"/>
        <v>4.0626440316333099</v>
      </c>
      <c r="Q3015" s="3">
        <f t="shared" si="889"/>
        <v>-66.524667812782042</v>
      </c>
      <c r="R3015">
        <f t="shared" si="890"/>
        <v>113.47533218721796</v>
      </c>
      <c r="S3015">
        <f t="shared" si="891"/>
        <v>78.307884047093339</v>
      </c>
      <c r="T3015">
        <f t="shared" si="874"/>
        <v>4.0626440316333099</v>
      </c>
    </row>
    <row r="3016" spans="1:20" x14ac:dyDescent="0.25">
      <c r="A3016">
        <f t="shared" si="875"/>
        <v>493892.63367764745</v>
      </c>
      <c r="B3016">
        <f t="shared" si="892"/>
        <v>78605.454006472297</v>
      </c>
      <c r="C3016" t="str">
        <f t="shared" si="876"/>
        <v>0.631635957275504-1.46394604218405i</v>
      </c>
      <c r="D3016" t="str">
        <f t="shared" si="877"/>
        <v>3.4379952464288-0.573910770705747i</v>
      </c>
      <c r="E3016" t="str">
        <f t="shared" si="878"/>
        <v>229.475793069243-62.4069139770579i</v>
      </c>
      <c r="F3016" t="str">
        <f t="shared" si="879"/>
        <v>2.9033829358955-2.03774602507104i</v>
      </c>
      <c r="G3016" t="str">
        <f t="shared" si="880"/>
        <v>0.997756984162232-0.0473073431691026i</v>
      </c>
      <c r="H3016" t="str">
        <f t="shared" si="881"/>
        <v>3.35738615656529-108.291467656138i</v>
      </c>
      <c r="I3016" t="str">
        <f t="shared" si="882"/>
        <v>-1.42805234406907-2.17504411078141i</v>
      </c>
      <c r="K3016" t="str">
        <f t="shared" si="883"/>
        <v>0.0014300972669553-0.00128634116491718i</v>
      </c>
      <c r="L3016" t="str">
        <f t="shared" si="884"/>
        <v>0.00025-0.00598324927487276i</v>
      </c>
      <c r="M3016" t="str">
        <f t="shared" si="885"/>
        <v>0.0025-0.00158380127864279i</v>
      </c>
      <c r="N3016">
        <f t="shared" si="886"/>
        <v>113.33832493808258</v>
      </c>
      <c r="O3016">
        <f t="shared" si="887"/>
        <v>4.0519297179774849</v>
      </c>
      <c r="P3016" s="3">
        <f t="shared" si="888"/>
        <v>4.0519297179774849</v>
      </c>
      <c r="Q3016" s="3">
        <f t="shared" si="889"/>
        <v>-66.661675061917421</v>
      </c>
      <c r="R3016">
        <f t="shared" si="890"/>
        <v>113.33832493808258</v>
      </c>
      <c r="S3016">
        <f t="shared" si="891"/>
        <v>78.6054540064723</v>
      </c>
      <c r="T3016">
        <f t="shared" si="874"/>
        <v>4.0519297179774849</v>
      </c>
    </row>
    <row r="3017" spans="1:20" x14ac:dyDescent="0.25">
      <c r="A3017">
        <f t="shared" si="875"/>
        <v>495769.42568562255</v>
      </c>
      <c r="B3017">
        <f t="shared" si="892"/>
        <v>78904.154731696894</v>
      </c>
      <c r="C3017" t="str">
        <f t="shared" si="876"/>
        <v>0.627332807668362-1.46364377126422i</v>
      </c>
      <c r="D3017" t="str">
        <f t="shared" si="877"/>
        <v>3.43769323290195-0.57452299506257i</v>
      </c>
      <c r="E3017" t="str">
        <f t="shared" si="878"/>
        <v>229.361059711742-63.0164050669041i</v>
      </c>
      <c r="F3017" t="str">
        <f t="shared" si="879"/>
        <v>2.90333334896661-2.03107378032693i</v>
      </c>
      <c r="G3017" t="str">
        <f t="shared" si="880"/>
        <v>0.997739943452922-0.047486300039929i</v>
      </c>
      <c r="H3017" t="str">
        <f t="shared" si="881"/>
        <v>3.32750227278002-107.865717571496i</v>
      </c>
      <c r="I3017" t="str">
        <f t="shared" si="882"/>
        <v>-1.41789424029845-2.16607616419832i</v>
      </c>
      <c r="K3017" t="str">
        <f t="shared" si="883"/>
        <v>0.00142859260750182-0.00128400416758008i</v>
      </c>
      <c r="L3017" t="str">
        <f t="shared" si="884"/>
        <v>0.00025-0.00596059899867778i</v>
      </c>
      <c r="M3017" t="str">
        <f t="shared" si="885"/>
        <v>0.0025-0.00157780561729706i</v>
      </c>
      <c r="N3017">
        <f t="shared" si="886"/>
        <v>113.20047245017176</v>
      </c>
      <c r="O3017">
        <f t="shared" si="887"/>
        <v>4.0411491884989088</v>
      </c>
      <c r="P3017" s="3">
        <f t="shared" si="888"/>
        <v>4.0411491884989088</v>
      </c>
      <c r="Q3017" s="3">
        <f t="shared" si="889"/>
        <v>-66.799527549828241</v>
      </c>
      <c r="R3017">
        <f t="shared" si="890"/>
        <v>113.20047245017176</v>
      </c>
      <c r="S3017">
        <f t="shared" si="891"/>
        <v>78.904154731696892</v>
      </c>
      <c r="T3017">
        <f t="shared" si="874"/>
        <v>4.0411491884989088</v>
      </c>
    </row>
    <row r="3018" spans="1:20" x14ac:dyDescent="0.25">
      <c r="A3018">
        <f t="shared" si="875"/>
        <v>497653.34950322798</v>
      </c>
      <c r="B3018">
        <f t="shared" si="892"/>
        <v>79203.990519677347</v>
      </c>
      <c r="C3018" t="str">
        <f t="shared" si="876"/>
        <v>0.623009378339624-1.46332942576992i</v>
      </c>
      <c r="D3018" t="str">
        <f t="shared" si="877"/>
        <v>3.43738897337534-0.575142991168857i</v>
      </c>
      <c r="E3018" t="str">
        <f t="shared" si="878"/>
        <v>229.241758038618-63.6269305563062i</v>
      </c>
      <c r="F3018" t="str">
        <f t="shared" si="879"/>
        <v>2.90328338617417-2.02443071740195i</v>
      </c>
      <c r="G3018" t="str">
        <f t="shared" si="880"/>
        <v>0.997722773576885-0.047665927694034i</v>
      </c>
      <c r="H3018" t="str">
        <f t="shared" si="881"/>
        <v>3.29788849261098-107.441749662428i</v>
      </c>
      <c r="I3018" t="str">
        <f t="shared" si="882"/>
        <v>-1.40781493628265-2.15715031538572i</v>
      </c>
      <c r="K3018" t="str">
        <f t="shared" si="883"/>
        <v>0.00142708829519466-0.00128168101985298i</v>
      </c>
      <c r="L3018" t="str">
        <f t="shared" si="884"/>
        <v>0.00025-0.00593803446770054i</v>
      </c>
      <c r="M3018" t="str">
        <f t="shared" si="885"/>
        <v>0.0025-0.00157183265321484i</v>
      </c>
      <c r="N3018">
        <f t="shared" si="886"/>
        <v>113.06177613874371</v>
      </c>
      <c r="O3018">
        <f t="shared" si="887"/>
        <v>4.0303016716549545</v>
      </c>
      <c r="P3018" s="3">
        <f t="shared" si="888"/>
        <v>4.0303016716549545</v>
      </c>
      <c r="Q3018" s="3">
        <f t="shared" si="889"/>
        <v>-66.93822386125629</v>
      </c>
      <c r="R3018">
        <f t="shared" si="890"/>
        <v>113.06177613874371</v>
      </c>
      <c r="S3018">
        <f t="shared" si="891"/>
        <v>79.203990519677347</v>
      </c>
      <c r="T3018">
        <f t="shared" si="874"/>
        <v>4.0303016716549545</v>
      </c>
    </row>
    <row r="3019" spans="1:20" x14ac:dyDescent="0.25">
      <c r="A3019">
        <f t="shared" si="875"/>
        <v>499544.43223134021</v>
      </c>
      <c r="B3019">
        <f t="shared" si="892"/>
        <v>79504.965683652117</v>
      </c>
      <c r="C3019" t="str">
        <f t="shared" si="876"/>
        <v>0.618665782234952-1.4630027042157i</v>
      </c>
      <c r="D3019" t="str">
        <f t="shared" si="877"/>
        <v>3.43708245155278-0.575770762434745i</v>
      </c>
      <c r="E3019" t="str">
        <f t="shared" si="878"/>
        <v>229.117867975862-64.2384486863352i</v>
      </c>
      <c r="F3019" t="str">
        <f t="shared" si="879"/>
        <v>2.90323304468232-2.01781674032494i</v>
      </c>
      <c r="G3019" t="str">
        <f t="shared" si="880"/>
        <v>0.997705473559558-0.0478462285750474i</v>
      </c>
      <c r="H3019" t="str">
        <f t="shared" si="881"/>
        <v>3.26854214152853-107.019555249005i</v>
      </c>
      <c r="I3019" t="str">
        <f t="shared" si="882"/>
        <v>-1.39781380481655-2.14826630044097i</v>
      </c>
      <c r="K3019" t="str">
        <f t="shared" si="883"/>
        <v>0.00142558426965278-0.00127937166750985i</v>
      </c>
      <c r="L3019" t="str">
        <f t="shared" si="884"/>
        <v>0.00025-0.00591555535734261i</v>
      </c>
      <c r="M3019" t="str">
        <f t="shared" si="885"/>
        <v>0.0025-0.00156588230047305i</v>
      </c>
      <c r="N3019">
        <f t="shared" si="886"/>
        <v>112.92223745731803</v>
      </c>
      <c r="O3019">
        <f t="shared" si="887"/>
        <v>4.0193863983768114</v>
      </c>
      <c r="P3019" s="3">
        <f t="shared" si="888"/>
        <v>4.0193863983768114</v>
      </c>
      <c r="Q3019" s="3">
        <f t="shared" si="889"/>
        <v>-67.077762542681967</v>
      </c>
      <c r="R3019">
        <f t="shared" si="890"/>
        <v>112.92223745731803</v>
      </c>
      <c r="S3019">
        <f t="shared" si="891"/>
        <v>79.504965683652117</v>
      </c>
      <c r="T3019">
        <f t="shared" si="874"/>
        <v>4.0193863983768114</v>
      </c>
    </row>
    <row r="3020" spans="1:20" x14ac:dyDescent="0.25">
      <c r="A3020">
        <f t="shared" si="875"/>
        <v>501442.70107381931</v>
      </c>
      <c r="B3020">
        <f t="shared" si="892"/>
        <v>79807.084553249995</v>
      </c>
      <c r="C3020" t="str">
        <f t="shared" si="876"/>
        <v>0.614302136183348-1.46266330560514i</v>
      </c>
      <c r="D3020" t="str">
        <f t="shared" si="877"/>
        <v>3.43677365102607-0.576406312321675i</v>
      </c>
      <c r="E3020" t="str">
        <f t="shared" si="878"/>
        <v>228.989369925474-64.8509173390679i</v>
      </c>
      <c r="F3020" t="str">
        <f t="shared" si="879"/>
        <v>2.90318232163395-2.01123175353849i</v>
      </c>
      <c r="G3020" t="str">
        <f t="shared" si="880"/>
        <v>0.997688042419095-0.0480272051346895i</v>
      </c>
      <c r="H3020" t="str">
        <f t="shared" si="881"/>
        <v>3.23946057546742-106.599125705904i</v>
      </c>
      <c r="I3020" t="str">
        <f t="shared" si="882"/>
        <v>-1.38789022389041-2.13942385783305i</v>
      </c>
      <c r="K3020" t="str">
        <f t="shared" si="883"/>
        <v>0.00142408047076845-0.00127707605614205i</v>
      </c>
      <c r="L3020" t="str">
        <f t="shared" si="884"/>
        <v>0.00025-0.00589316134423455i</v>
      </c>
      <c r="M3020" t="str">
        <f t="shared" si="885"/>
        <v>0.0025-0.00155995447347385i</v>
      </c>
      <c r="N3020">
        <f t="shared" si="886"/>
        <v>112.78185789746307</v>
      </c>
      <c r="O3020">
        <f t="shared" si="887"/>
        <v>4.0084026021306771</v>
      </c>
      <c r="P3020" s="3">
        <f t="shared" si="888"/>
        <v>4.0084026021306771</v>
      </c>
      <c r="Q3020" s="3">
        <f t="shared" si="889"/>
        <v>-67.21814210253693</v>
      </c>
      <c r="R3020">
        <f t="shared" si="890"/>
        <v>112.78185789746307</v>
      </c>
      <c r="S3020">
        <f t="shared" si="891"/>
        <v>79.807084553249993</v>
      </c>
      <c r="T3020">
        <f t="shared" si="874"/>
        <v>4.0084026021306771</v>
      </c>
    </row>
    <row r="3021" spans="1:20" x14ac:dyDescent="0.25">
      <c r="A3021">
        <f t="shared" si="875"/>
        <v>503348.1833378998</v>
      </c>
      <c r="B3021">
        <f t="shared" si="892"/>
        <v>80110.351474552343</v>
      </c>
      <c r="C3021" t="str">
        <f t="shared" si="876"/>
        <v>0.60991856090634-1.46231092948963i</v>
      </c>
      <c r="D3021" t="str">
        <f t="shared" si="877"/>
        <v>3.43646255527417-0.577049644341783i</v>
      </c>
      <c r="E3021" t="str">
        <f t="shared" si="878"/>
        <v>228.856244772286-65.464294043859i</v>
      </c>
      <c r="F3021" t="str">
        <f t="shared" si="879"/>
        <v>2.90313121415061-2.00467566189755i</v>
      </c>
      <c r="G3021" t="str">
        <f t="shared" si="880"/>
        <v>0.997670479166308-0.0482088598327885i</v>
      </c>
      <c r="H3021" t="str">
        <f t="shared" si="881"/>
        <v>3.21064118043169-106.180452461961i</v>
      </c>
      <c r="I3021" t="str">
        <f t="shared" si="882"/>
        <v>-1.37804357664397-2.13062272837427i</v>
      </c>
      <c r="K3021" t="str">
        <f t="shared" si="883"/>
        <v>0.00142257683870747-0.001274794131158i</v>
      </c>
      <c r="L3021" t="str">
        <f t="shared" si="884"/>
        <v>0.00025-0.00587085210623087i</v>
      </c>
      <c r="M3021" t="str">
        <f t="shared" si="885"/>
        <v>0.0025-0.00155404908694346i</v>
      </c>
      <c r="N3021">
        <f t="shared" si="886"/>
        <v>112.64063898857044</v>
      </c>
      <c r="O3021">
        <f t="shared" si="887"/>
        <v>3.9973495189790125</v>
      </c>
      <c r="P3021" s="3">
        <f t="shared" si="888"/>
        <v>3.9973495189790125</v>
      </c>
      <c r="Q3021" s="3">
        <f t="shared" si="889"/>
        <v>-67.359361011429556</v>
      </c>
      <c r="R3021">
        <f t="shared" si="890"/>
        <v>112.64063898857044</v>
      </c>
      <c r="S3021">
        <f t="shared" si="891"/>
        <v>80.110351474552346</v>
      </c>
      <c r="T3021">
        <f t="shared" si="874"/>
        <v>3.9973495189790125</v>
      </c>
    </row>
    <row r="3022" spans="1:20" x14ac:dyDescent="0.25">
      <c r="A3022">
        <f t="shared" si="875"/>
        <v>505260.90643458383</v>
      </c>
      <c r="B3022">
        <f t="shared" si="892"/>
        <v>80414.770810155649</v>
      </c>
      <c r="C3022" t="str">
        <f t="shared" si="876"/>
        <v>0.605515181026204-1.46194527602725i</v>
      </c>
      <c r="D3022" t="str">
        <f t="shared" si="877"/>
        <v>3.43614914766264-0.577700762057307i</v>
      </c>
      <c r="E3022" t="str">
        <f t="shared" si="878"/>
        <v>228.718473890667-66.0785359837394i</v>
      </c>
      <c r="F3022" t="str">
        <f t="shared" si="879"/>
        <v>2.90307971933236-1.998148370668i</v>
      </c>
      <c r="G3022" t="str">
        <f t="shared" si="880"/>
        <v>0.997652782804622-0.0483911951372975i</v>
      </c>
      <c r="H3022" t="str">
        <f t="shared" si="881"/>
        <v>3.18208137210521-105.763526999726i</v>
      </c>
      <c r="I3022" t="str">
        <f t="shared" si="882"/>
        <v>-1.36827325132107-2.12186265519228i</v>
      </c>
      <c r="K3022" t="str">
        <f t="shared" si="883"/>
        <v>0.00142107331390937-0.00127252583778279i</v>
      </c>
      <c r="L3022" t="str">
        <f t="shared" si="884"/>
        <v>0.00025-0.00584862732240572i</v>
      </c>
      <c r="M3022" t="str">
        <f t="shared" si="885"/>
        <v>0.0025-0.00154816605593092i</v>
      </c>
      <c r="N3022">
        <f t="shared" si="886"/>
        <v>112.49858229762978</v>
      </c>
      <c r="O3022">
        <f t="shared" si="887"/>
        <v>3.9862263876397925</v>
      </c>
      <c r="P3022" s="3">
        <f t="shared" si="888"/>
        <v>3.9862263876397925</v>
      </c>
      <c r="Q3022" s="3">
        <f t="shared" si="889"/>
        <v>-67.501417702370219</v>
      </c>
      <c r="R3022">
        <f t="shared" si="890"/>
        <v>112.49858229762978</v>
      </c>
      <c r="S3022">
        <f t="shared" si="891"/>
        <v>80.414770810155645</v>
      </c>
      <c r="T3022">
        <f t="shared" si="874"/>
        <v>3.9862263876397925</v>
      </c>
    </row>
    <row r="3023" spans="1:20" x14ac:dyDescent="0.25">
      <c r="A3023">
        <f t="shared" si="875"/>
        <v>507180.89787903527</v>
      </c>
      <c r="B3023">
        <f t="shared" si="892"/>
        <v>80720.346939234238</v>
      </c>
      <c r="C3023" t="str">
        <f t="shared" si="876"/>
        <v>0.601092125073316-1.46156604604239i</v>
      </c>
      <c r="D3023" t="str">
        <f t="shared" si="877"/>
        <v>3.4358334114429-0.578359669079974i</v>
      </c>
      <c r="E3023" t="str">
        <f t="shared" si="878"/>
        <v>228.576039151162-66.6936000019617i</v>
      </c>
      <c r="F3023" t="str">
        <f t="shared" si="879"/>
        <v>2.90302783425762-1.99164978552522i</v>
      </c>
      <c r="G3023" t="str">
        <f t="shared" si="880"/>
        <v>0.997634952330013-0.0485742135243115i</v>
      </c>
      <c r="H3023" t="str">
        <f t="shared" si="881"/>
        <v>3.15377859546814-105.348340855033i</v>
      </c>
      <c r="I3023" t="str">
        <f t="shared" si="882"/>
        <v>-1.35857864122472-2.11314338370267i</v>
      </c>
      <c r="K3023" t="str">
        <f t="shared" si="883"/>
        <v>0.00141956983708775-0.00127027112105777i</v>
      </c>
      <c r="L3023" t="str">
        <f t="shared" si="884"/>
        <v>0.00025-0.00582648667304812i</v>
      </c>
      <c r="M3023" t="str">
        <f t="shared" si="885"/>
        <v>0.0025-0.00154230529580686i</v>
      </c>
      <c r="N3023">
        <f t="shared" si="886"/>
        <v>112.35568942899775</v>
      </c>
      <c r="O3023">
        <f t="shared" si="887"/>
        <v>3.9750324495472333</v>
      </c>
      <c r="P3023" s="3">
        <f t="shared" si="888"/>
        <v>3.9750324495472333</v>
      </c>
      <c r="Q3023" s="3">
        <f t="shared" si="889"/>
        <v>-67.644310571002251</v>
      </c>
      <c r="R3023">
        <f t="shared" si="890"/>
        <v>112.35568942899775</v>
      </c>
      <c r="S3023">
        <f t="shared" si="891"/>
        <v>80.720346939234233</v>
      </c>
      <c r="T3023">
        <f t="shared" si="874"/>
        <v>3.9750324495472333</v>
      </c>
    </row>
    <row r="3024" spans="1:20" x14ac:dyDescent="0.25">
      <c r="A3024">
        <f t="shared" si="875"/>
        <v>509108.18529097561</v>
      </c>
      <c r="B3024">
        <f t="shared" si="892"/>
        <v>81027.084257603332</v>
      </c>
      <c r="C3024" t="str">
        <f t="shared" si="876"/>
        <v>0.596649525492277-1.46117294108553i</v>
      </c>
      <c r="D3024" t="str">
        <f t="shared" si="877"/>
        <v>3.43551532975151-0.579026369070377i</v>
      </c>
      <c r="E3024" t="str">
        <f t="shared" si="878"/>
        <v>228.428922927016-67.3094426086925i</v>
      </c>
      <c r="F3024" t="str">
        <f t="shared" si="879"/>
        <v>2.90297555598289-1.98517981255266i</v>
      </c>
      <c r="G3024" t="str">
        <f t="shared" si="880"/>
        <v>0.99761698673096-0.0487579174780849i</v>
      </c>
      <c r="H3024" t="str">
        <f t="shared" si="881"/>
        <v>3.12573032441845-104.934885616563i</v>
      </c>
      <c r="I3024" t="str">
        <f t="shared" si="882"/>
        <v>-1.34895914467252-2.10446466158168i</v>
      </c>
      <c r="K3024" t="str">
        <f t="shared" si="883"/>
        <v>0.00141806634923052-0.00126802992584018i</v>
      </c>
      <c r="L3024" t="str">
        <f t="shared" si="884"/>
        <v>0.00025-0.00580442983965744i</v>
      </c>
      <c r="M3024" t="str">
        <f t="shared" si="885"/>
        <v>0.0025-0.00153646672226226i</v>
      </c>
      <c r="N3024">
        <f t="shared" si="886"/>
        <v>112.21196202415807</v>
      </c>
      <c r="O3024">
        <f t="shared" si="887"/>
        <v>3.9637669489104752</v>
      </c>
      <c r="P3024" s="3">
        <f t="shared" si="888"/>
        <v>3.9637669489104752</v>
      </c>
      <c r="Q3024" s="3">
        <f t="shared" si="889"/>
        <v>-67.788037975841931</v>
      </c>
      <c r="R3024">
        <f t="shared" si="890"/>
        <v>112.21196202415807</v>
      </c>
      <c r="S3024">
        <f t="shared" si="891"/>
        <v>81.027084257603335</v>
      </c>
      <c r="T3024">
        <f t="shared" si="874"/>
        <v>3.9637669489104752</v>
      </c>
    </row>
    <row r="3025" spans="1:20" x14ac:dyDescent="0.25">
      <c r="A3025">
        <f t="shared" si="875"/>
        <v>511042.79639508133</v>
      </c>
      <c r="B3025">
        <f t="shared" si="892"/>
        <v>81334.987177782226</v>
      </c>
      <c r="C3025" t="str">
        <f t="shared" si="876"/>
        <v>0.592187518647175-1.46076566349339i</v>
      </c>
      <c r="D3025" t="str">
        <f t="shared" si="877"/>
        <v>3.43519488560957-0.579700865737374i</v>
      </c>
      <c r="E3025" t="str">
        <f t="shared" si="878"/>
        <v>228.277108100587-67.9260199878221i</v>
      </c>
      <c r="F3025" t="str">
        <f t="shared" si="879"/>
        <v>2.90292288154279-1.97873835824051i</v>
      </c>
      <c r="G3025" t="str">
        <f t="shared" si="880"/>
        <v>0.997598884988383-0.0489423094910475i</v>
      </c>
      <c r="H3025" t="str">
        <f t="shared" si="881"/>
        <v>3.09793406139922-104.523152925419i</v>
      </c>
      <c r="I3025" t="str">
        <f t="shared" si="882"/>
        <v>-1.33941416495266-2.09582623873966i</v>
      </c>
      <c r="K3025" t="str">
        <f t="shared" si="883"/>
        <v>0.00141656279160027-0.00126580219680278i</v>
      </c>
      <c r="L3025" t="str">
        <f t="shared" si="884"/>
        <v>0.00025-0.00578245650493865i</v>
      </c>
      <c r="M3025" t="str">
        <f t="shared" si="885"/>
        <v>0.0025-0.00153065025130729i</v>
      </c>
      <c r="N3025">
        <f t="shared" si="886"/>
        <v>112.06740176148162</v>
      </c>
      <c r="O3025">
        <f t="shared" si="887"/>
        <v>3.9524291327721</v>
      </c>
      <c r="P3025" s="3">
        <f t="shared" si="888"/>
        <v>3.9524291327721</v>
      </c>
      <c r="Q3025" s="3">
        <f t="shared" si="889"/>
        <v>-67.932598238518381</v>
      </c>
      <c r="R3025">
        <f t="shared" si="890"/>
        <v>112.06740176148162</v>
      </c>
      <c r="S3025">
        <f t="shared" si="891"/>
        <v>81.334987177782224</v>
      </c>
      <c r="T3025">
        <f t="shared" si="874"/>
        <v>3.9524291327721</v>
      </c>
    </row>
    <row r="3026" spans="1:20" x14ac:dyDescent="0.25">
      <c r="A3026">
        <f t="shared" si="875"/>
        <v>512984.75902138266</v>
      </c>
      <c r="B3026">
        <f t="shared" si="892"/>
        <v>81644.060129057805</v>
      </c>
      <c r="C3026" t="str">
        <f t="shared" si="876"/>
        <v>0.587706244825781-1.46034391644962i</v>
      </c>
      <c r="D3026" t="str">
        <f t="shared" si="877"/>
        <v>3.43487206192195-0.58038316283744i</v>
      </c>
      <c r="E3026" t="str">
        <f t="shared" si="878"/>
        <v>228.120578069687-68.5432880039392i</v>
      </c>
      <c r="F3026" t="str">
        <f t="shared" si="879"/>
        <v>2.90286980794971-1.97232532948419i</v>
      </c>
      <c r="G3026" t="str">
        <f t="shared" si="880"/>
        <v>0.997580646075596-0.0491273920638225i</v>
      </c>
      <c r="H3026" t="str">
        <f t="shared" si="881"/>
        <v>3.07038733703117-104.113134474698i</v>
      </c>
      <c r="I3026" t="str">
        <f t="shared" si="882"/>
        <v>-1.32994311028009-2.08722786729447i</v>
      </c>
      <c r="K3026" t="str">
        <f t="shared" si="883"/>
        <v>0.00141505910573466-0.00126358787843341i</v>
      </c>
      <c r="L3026" t="str">
        <f t="shared" si="884"/>
        <v>0.00025-0.00576056635279803i</v>
      </c>
      <c r="M3026" t="str">
        <f t="shared" si="885"/>
        <v>0.0025-0.00152485579927007i</v>
      </c>
      <c r="N3026">
        <f t="shared" si="886"/>
        <v>111.9220103559781</v>
      </c>
      <c r="O3026">
        <f t="shared" si="887"/>
        <v>3.9410182510670881</v>
      </c>
      <c r="P3026" s="3">
        <f t="shared" si="888"/>
        <v>3.9410182510670881</v>
      </c>
      <c r="Q3026" s="3">
        <f t="shared" si="889"/>
        <v>-68.077989644021898</v>
      </c>
      <c r="R3026">
        <f t="shared" si="890"/>
        <v>111.9220103559781</v>
      </c>
      <c r="S3026">
        <f t="shared" si="891"/>
        <v>81.644060129057806</v>
      </c>
      <c r="T3026">
        <f t="shared" si="874"/>
        <v>3.9410182510670881</v>
      </c>
    </row>
    <row r="3027" spans="1:20" x14ac:dyDescent="0.25">
      <c r="A3027">
        <f t="shared" si="875"/>
        <v>514934.10110566393</v>
      </c>
      <c r="B3027">
        <f t="shared" si="892"/>
        <v>81954.307557548222</v>
      </c>
      <c r="C3027" t="str">
        <f t="shared" si="876"/>
        <v>0.583205848242571-1.45990740404553i</v>
      </c>
      <c r="D3027" t="str">
        <f t="shared" si="877"/>
        <v>3.43454684147662-0.581073264174051i</v>
      </c>
      <c r="E3027" t="str">
        <f t="shared" si="878"/>
        <v>227.959316753769-69.1612022094143i</v>
      </c>
      <c r="F3027" t="str">
        <f t="shared" si="879"/>
        <v>2.9028163321938-1.96594063358306i</v>
      </c>
      <c r="G3027" t="str">
        <f t="shared" si="880"/>
        <v>0.997562268958243-0.0493131677052421i</v>
      </c>
      <c r="H3027" t="str">
        <f t="shared" si="881"/>
        <v>3.04308770975036-103.704822009074i</v>
      </c>
      <c r="I3027" t="str">
        <f t="shared" si="882"/>
        <v>-1.32054539375337-2.07866930154571i</v>
      </c>
      <c r="K3027" t="str">
        <f t="shared" si="883"/>
        <v>0.00141355523344678-0.00126138691503465i</v>
      </c>
      <c r="L3027" t="str">
        <f t="shared" si="884"/>
        <v>0.00025-0.00573875906833834i</v>
      </c>
      <c r="M3027" t="str">
        <f t="shared" si="885"/>
        <v>0.0025-0.00151908328279544i</v>
      </c>
      <c r="N3027">
        <f t="shared" si="886"/>
        <v>111.77578955904211</v>
      </c>
      <c r="O3027">
        <f t="shared" si="887"/>
        <v>3.9295335566795102</v>
      </c>
      <c r="P3027" s="3">
        <f t="shared" si="888"/>
        <v>3.9295335566795102</v>
      </c>
      <c r="Q3027" s="3">
        <f t="shared" si="889"/>
        <v>-68.22421044095789</v>
      </c>
      <c r="R3027">
        <f t="shared" si="890"/>
        <v>111.77578955904211</v>
      </c>
      <c r="S3027">
        <f t="shared" si="891"/>
        <v>81.954307557548219</v>
      </c>
      <c r="T3027">
        <f t="shared" si="874"/>
        <v>3.9295335566795102</v>
      </c>
    </row>
    <row r="3028" spans="1:20" x14ac:dyDescent="0.25">
      <c r="A3028">
        <f t="shared" si="875"/>
        <v>516890.85068986547</v>
      </c>
      <c r="B3028">
        <f t="shared" si="892"/>
        <v>82265.733926266912</v>
      </c>
      <c r="C3028" t="str">
        <f t="shared" si="876"/>
        <v>0.578686477040891-1.45945583134134i</v>
      </c>
      <c r="D3028" t="str">
        <f t="shared" si="877"/>
        <v>3.43421920694401-0.581771173597039i</v>
      </c>
      <c r="E3028" t="str">
        <f t="shared" si="878"/>
        <v>227.793308600048-69.7797178516316i</v>
      </c>
      <c r="F3028" t="str">
        <f t="shared" si="879"/>
        <v>2.90276245124271-1.95958417823896i</v>
      </c>
      <c r="G3028" t="str">
        <f t="shared" si="880"/>
        <v>0.997543752594247-0.0494996389323649i</v>
      </c>
      <c r="H3028" t="str">
        <f t="shared" si="881"/>
        <v>3.01603276545117-103.298207324379i</v>
      </c>
      <c r="I3028" t="str">
        <f t="shared" si="882"/>
        <v>-1.31122043331174-2.07015029794891i</v>
      </c>
      <c r="K3028" t="str">
        <f t="shared" si="883"/>
        <v>0.00141205111682561-0.00125919925072337i</v>
      </c>
      <c r="L3028" t="str">
        <f t="shared" si="884"/>
        <v>0.00025-0.00571703433785452i</v>
      </c>
      <c r="M3028" t="str">
        <f t="shared" si="885"/>
        <v>0.0025-0.00151333261884384i</v>
      </c>
      <c r="N3028">
        <f t="shared" si="886"/>
        <v>111.62874115819838</v>
      </c>
      <c r="O3028">
        <f t="shared" si="887"/>
        <v>3.9179743055001954</v>
      </c>
      <c r="P3028" s="3">
        <f t="shared" si="888"/>
        <v>3.9179743055001954</v>
      </c>
      <c r="Q3028" s="3">
        <f t="shared" si="889"/>
        <v>-68.37125884180162</v>
      </c>
      <c r="R3028">
        <f t="shared" si="890"/>
        <v>111.62874115819838</v>
      </c>
      <c r="S3028">
        <f t="shared" si="891"/>
        <v>82.265733926266918</v>
      </c>
      <c r="T3028">
        <f t="shared" si="874"/>
        <v>3.9179743055001954</v>
      </c>
    </row>
    <row r="3029" spans="1:20" x14ac:dyDescent="0.25">
      <c r="A3029">
        <f t="shared" si="875"/>
        <v>518855.03592248698</v>
      </c>
      <c r="B3029">
        <f t="shared" si="892"/>
        <v>82578.343715186726</v>
      </c>
      <c r="C3029" t="str">
        <f t="shared" si="876"/>
        <v>0.574148283293883-1.45898890442763i</v>
      </c>
      <c r="D3029" t="str">
        <f t="shared" si="877"/>
        <v>3.43388914087619-0.582476895001936i</v>
      </c>
      <c r="E3029" t="str">
        <f t="shared" si="878"/>
        <v>227.622538589475-70.3987898803466i</v>
      </c>
      <c r="F3029" t="str">
        <f t="shared" si="879"/>
        <v>2.90270816204146-1.95325587155486i</v>
      </c>
      <c r="G3029" t="str">
        <f t="shared" si="880"/>
        <v>0.997525095933754-0.0496868082704919i</v>
      </c>
      <c r="H3029" t="str">
        <f t="shared" si="881"/>
        <v>2.98922011713442-102.893282267192i</v>
      </c>
      <c r="I3029" t="str">
        <f t="shared" si="882"/>
        <v>-1.30196765169269-2.06167061509032i</v>
      </c>
      <c r="K3029" t="str">
        <f t="shared" si="883"/>
        <v>0.00141054669823652-0.00125702482943038i</v>
      </c>
      <c r="L3029" t="str">
        <f t="shared" si="884"/>
        <v>0.00025-0.00569539184882894i</v>
      </c>
      <c r="M3029" t="str">
        <f t="shared" si="885"/>
        <v>0.0025-0.00150760372469002i</v>
      </c>
      <c r="N3029">
        <f t="shared" si="886"/>
        <v>111.4808669768376</v>
      </c>
      <c r="O3029">
        <f t="shared" si="887"/>
        <v>3.9063397564830682</v>
      </c>
      <c r="P3029" s="3">
        <f t="shared" si="888"/>
        <v>3.9063397564830682</v>
      </c>
      <c r="Q3029" s="3">
        <f t="shared" si="889"/>
        <v>-68.519133023162397</v>
      </c>
      <c r="R3029">
        <f t="shared" si="890"/>
        <v>111.4808669768376</v>
      </c>
      <c r="S3029">
        <f t="shared" si="891"/>
        <v>82.578343715186719</v>
      </c>
      <c r="T3029">
        <f t="shared" si="874"/>
        <v>3.9063397564830682</v>
      </c>
    </row>
    <row r="3030" spans="1:20" x14ac:dyDescent="0.25">
      <c r="A3030">
        <f t="shared" si="875"/>
        <v>520826.68505899241</v>
      </c>
      <c r="B3030">
        <f t="shared" si="892"/>
        <v>82892.141421304434</v>
      </c>
      <c r="C3030" t="str">
        <f t="shared" si="876"/>
        <v>0.569591423004405-1.45850633048706i</v>
      </c>
      <c r="D3030" t="str">
        <f t="shared" si="877"/>
        <v>3.43355662570632-0.583190432329349i</v>
      </c>
      <c r="E3030" t="str">
        <f t="shared" si="878"/>
        <v>227.446992242609-71.01837295517i</v>
      </c>
      <c r="F3030" t="str">
        <f t="shared" si="879"/>
        <v>2.90265346151227-1.94695562203345i</v>
      </c>
      <c r="G3030" t="str">
        <f t="shared" si="880"/>
        <v>0.997506297919073-0.0498746782531832i</v>
      </c>
      <c r="H3030" t="str">
        <f t="shared" si="881"/>
        <v>2.96264740456029-102.490038734429i</v>
      </c>
      <c r="I3030" t="str">
        <f t="shared" si="882"/>
        <v>-1.2927864763899-2.05323001366197i</v>
      </c>
      <c r="K3030" t="str">
        <f t="shared" si="883"/>
        <v>0.0014090419203217-0.00125486359489999i</v>
      </c>
      <c r="L3030" t="str">
        <f t="shared" si="884"/>
        <v>0.00025-0.00567383128992723i</v>
      </c>
      <c r="M3030" t="str">
        <f t="shared" si="885"/>
        <v>0.0025-0.00150189651792191i</v>
      </c>
      <c r="N3030">
        <f t="shared" si="886"/>
        <v>111.33216887394968</v>
      </c>
      <c r="O3030">
        <f t="shared" si="887"/>
        <v>3.8946291717010944</v>
      </c>
      <c r="P3030" s="3">
        <f t="shared" si="888"/>
        <v>3.8946291717010944</v>
      </c>
      <c r="Q3030" s="3">
        <f t="shared" si="889"/>
        <v>-68.667831126050316</v>
      </c>
      <c r="R3030">
        <f t="shared" si="890"/>
        <v>111.33216887394968</v>
      </c>
      <c r="S3030">
        <f t="shared" si="891"/>
        <v>82.89214142130443</v>
      </c>
      <c r="T3030">
        <f t="shared" si="874"/>
        <v>3.8946291717010944</v>
      </c>
    </row>
    <row r="3031" spans="1:20" x14ac:dyDescent="0.25">
      <c r="A3031">
        <f t="shared" si="875"/>
        <v>522805.82646221662</v>
      </c>
      <c r="B3031">
        <f t="shared" si="892"/>
        <v>83207.131558705398</v>
      </c>
      <c r="C3031" t="str">
        <f t="shared" si="876"/>
        <v>0.565016056103819-1.45800781785631i</v>
      </c>
      <c r="D3031" t="str">
        <f t="shared" si="877"/>
        <v>3.43322164374784-0.583911789564271i</v>
      </c>
      <c r="E3031" t="str">
        <f t="shared" si="878"/>
        <v>227.266655625365-71.6384214531849i</v>
      </c>
      <c r="F3031" t="str">
        <f t="shared" si="879"/>
        <v>2.90259834655434-1.9406833385758i</v>
      </c>
      <c r="G3031" t="str">
        <f t="shared" si="880"/>
        <v>0.99748735748462-0.0500632514222745i</v>
      </c>
      <c r="H3031" t="str">
        <f t="shared" si="881"/>
        <v>2.93631229390638-102.088468672943i</v>
      </c>
      <c r="I3031" t="str">
        <f t="shared" si="882"/>
        <v>-1.28367633961161-2.04482825643714i</v>
      </c>
      <c r="K3031" t="str">
        <f t="shared" si="883"/>
        <v>0.00140753672600074-0.00125271549068968i</v>
      </c>
      <c r="L3031" t="str">
        <f t="shared" si="884"/>
        <v>0.00025-0.00565235235099346i</v>
      </c>
      <c r="M3031" t="str">
        <f t="shared" si="885"/>
        <v>0.0025-0.00149621091643944i</v>
      </c>
      <c r="N3031">
        <f t="shared" si="886"/>
        <v>111.1826487438513</v>
      </c>
      <c r="O3031">
        <f t="shared" si="887"/>
        <v>3.8828418164014495</v>
      </c>
      <c r="P3031" s="3">
        <f t="shared" si="888"/>
        <v>3.8828418164014495</v>
      </c>
      <c r="Q3031" s="3">
        <f t="shared" si="889"/>
        <v>-68.817351256148697</v>
      </c>
      <c r="R3031">
        <f t="shared" si="890"/>
        <v>111.1826487438513</v>
      </c>
      <c r="S3031">
        <f t="shared" si="891"/>
        <v>83.207131558705399</v>
      </c>
      <c r="T3031">
        <f t="shared" si="874"/>
        <v>3.8828418164014495</v>
      </c>
    </row>
    <row r="3032" spans="1:20" x14ac:dyDescent="0.25">
      <c r="A3032">
        <f t="shared" si="875"/>
        <v>524792.48860277305</v>
      </c>
      <c r="B3032">
        <f t="shared" si="892"/>
        <v>83523.318658628486</v>
      </c>
      <c r="C3032" t="str">
        <f t="shared" si="876"/>
        <v>0.560422346449758-1.45749307608826i</v>
      </c>
      <c r="D3032" t="str">
        <f t="shared" si="877"/>
        <v>3.43288417719377-0.584640970735441i</v>
      </c>
      <c r="E3032" t="str">
        <f t="shared" si="878"/>
        <v>227.081515354634-72.2588894766806i</v>
      </c>
      <c r="F3032" t="str">
        <f t="shared" si="879"/>
        <v>2.90254281404384-1.93443893047997i</v>
      </c>
      <c r="G3032" t="str">
        <f t="shared" si="880"/>
        <v>0.997468273556861-0.0502525303278928i</v>
      </c>
      <c r="H3032" t="str">
        <f t="shared" si="881"/>
        <v>2.91021247743065-101.688564079115i</v>
      </c>
      <c r="I3032" t="str">
        <f t="shared" si="882"/>
        <v>-1.27463667823932-2.03646510824607i</v>
      </c>
      <c r="K3032" t="str">
        <f t="shared" si="883"/>
        <v>0.00140603105847122-0.00125058046016961i</v>
      </c>
      <c r="L3032" t="str">
        <f t="shared" si="884"/>
        <v>0.00025-0.00563095472304589i</v>
      </c>
      <c r="M3032" t="str">
        <f t="shared" si="885"/>
        <v>0.0025-0.00149054683845332i</v>
      </c>
      <c r="N3032">
        <f t="shared" si="886"/>
        <v>111.03230851591105</v>
      </c>
      <c r="O3032">
        <f t="shared" si="887"/>
        <v>3.8709769590603327</v>
      </c>
      <c r="P3032" s="3">
        <f t="shared" si="888"/>
        <v>3.8709769590603327</v>
      </c>
      <c r="Q3032" s="3">
        <f t="shared" si="889"/>
        <v>-68.967691484088945</v>
      </c>
      <c r="R3032">
        <f t="shared" si="890"/>
        <v>111.03230851591105</v>
      </c>
      <c r="S3032">
        <f t="shared" si="891"/>
        <v>83.523318658628483</v>
      </c>
      <c r="T3032">
        <f t="shared" si="874"/>
        <v>3.8709769590603327</v>
      </c>
    </row>
    <row r="3033" spans="1:20" x14ac:dyDescent="0.25">
      <c r="A3033">
        <f t="shared" si="875"/>
        <v>526786.70005946362</v>
      </c>
      <c r="B3033">
        <f t="shared" si="892"/>
        <v>83840.707269531282</v>
      </c>
      <c r="C3033" t="str">
        <f t="shared" si="876"/>
        <v>0.555810461822662-1.45696181601438i</v>
      </c>
      <c r="D3033" t="str">
        <f t="shared" si="877"/>
        <v>3.43254420811602-0.585377979914653i</v>
      </c>
      <c r="E3033" t="str">
        <f t="shared" si="878"/>
        <v>226.891558603789-72.879730861017i</v>
      </c>
      <c r="F3033" t="str">
        <f t="shared" si="879"/>
        <v>2.90248686083355-1.92822230743964i</v>
      </c>
      <c r="G3033" t="str">
        <f t="shared" si="880"/>
        <v>0.997449045054255-0.050442517528473i</v>
      </c>
      <c r="H3033" t="str">
        <f t="shared" si="881"/>
        <v>2.88434567313889-101.290316998464i</v>
      </c>
      <c r="I3033" t="str">
        <f t="shared" si="882"/>
        <v>-1.26566693378695-2.02814033595207i</v>
      </c>
      <c r="K3033" t="str">
        <f t="shared" si="883"/>
        <v>0.00140452486120924-0.00124845844652233i</v>
      </c>
      <c r="L3033" t="str">
        <f t="shared" si="884"/>
        <v>0.00025-0.00560963809827246i</v>
      </c>
      <c r="M3033" t="str">
        <f t="shared" si="885"/>
        <v>0.0025-0.00148490420248388i</v>
      </c>
      <c r="N3033">
        <f t="shared" si="886"/>
        <v>110.88115015426571</v>
      </c>
      <c r="O3033">
        <f t="shared" si="887"/>
        <v>3.8590338714369916</v>
      </c>
      <c r="P3033" s="3">
        <f t="shared" si="888"/>
        <v>3.8590338714369916</v>
      </c>
      <c r="Q3033" s="3">
        <f t="shared" si="889"/>
        <v>-69.118849845734289</v>
      </c>
      <c r="R3033">
        <f t="shared" si="890"/>
        <v>110.88115015426571</v>
      </c>
      <c r="S3033">
        <f t="shared" si="891"/>
        <v>83.840707269531279</v>
      </c>
      <c r="T3033">
        <f t="shared" si="874"/>
        <v>3.8590338714369916</v>
      </c>
    </row>
    <row r="3034" spans="1:20" x14ac:dyDescent="0.25">
      <c r="A3034">
        <f t="shared" si="875"/>
        <v>528788.4895196897</v>
      </c>
      <c r="B3034">
        <f t="shared" si="892"/>
        <v>84159.301957155505</v>
      </c>
      <c r="C3034" t="str">
        <f t="shared" si="876"/>
        <v>0.551180573921321-1.45641374980731i</v>
      </c>
      <c r="D3034" t="str">
        <f t="shared" si="877"/>
        <v>3.43220171846477-0.586122821216099i</v>
      </c>
      <c r="E3034" t="str">
        <f t="shared" si="878"/>
        <v>226.69677310804-73.5008991825996i</v>
      </c>
      <c r="F3034" t="str">
        <f t="shared" si="879"/>
        <v>2.9024304837528-1.92203337954278i</v>
      </c>
      <c r="G3034" t="str">
        <f t="shared" si="880"/>
        <v>0.99742967088719-0.0506332155907736i</v>
      </c>
      <c r="H3034" t="str">
        <f t="shared" si="881"/>
        <v>2.85870962445721-100.893719525253i</v>
      </c>
      <c r="I3034" t="str">
        <f t="shared" si="882"/>
        <v>-1.25676655236039-2.01985370842805i</v>
      </c>
      <c r="K3034" t="str">
        <f t="shared" si="883"/>
        <v>0.00140301807797011-0.00124634939274232i</v>
      </c>
      <c r="L3034" t="str">
        <f t="shared" si="884"/>
        <v>0.00025-0.00558840217002634i</v>
      </c>
      <c r="M3034" t="str">
        <f t="shared" si="885"/>
        <v>0.0025-0.00147928292735991i</v>
      </c>
      <c r="N3034">
        <f t="shared" si="886"/>
        <v>110.72917565753585</v>
      </c>
      <c r="O3034">
        <f t="shared" si="887"/>
        <v>3.8470118286274428</v>
      </c>
      <c r="P3034" s="3">
        <f t="shared" si="888"/>
        <v>3.8470118286274428</v>
      </c>
      <c r="Q3034" s="3">
        <f t="shared" si="889"/>
        <v>-69.270824342464152</v>
      </c>
      <c r="R3034">
        <f t="shared" si="890"/>
        <v>110.72917565753585</v>
      </c>
      <c r="S3034">
        <f t="shared" si="891"/>
        <v>84.159301957155506</v>
      </c>
      <c r="T3034">
        <f t="shared" si="874"/>
        <v>3.8470118286274428</v>
      </c>
    </row>
    <row r="3035" spans="1:20" x14ac:dyDescent="0.25">
      <c r="A3035">
        <f t="shared" si="875"/>
        <v>530797.8857798645</v>
      </c>
      <c r="B3035">
        <f t="shared" si="892"/>
        <v>84479.107304592704</v>
      </c>
      <c r="C3035" t="str">
        <f t="shared" si="876"/>
        <v>0.546532858357205-1.4558485910435i</v>
      </c>
      <c r="D3035" t="str">
        <f t="shared" si="877"/>
        <v>3.43185669006759-0.586875498795668i</v>
      </c>
      <c r="E3035" t="str">
        <f t="shared" si="878"/>
        <v>226.497147169681-74.1223477669843i</v>
      </c>
      <c r="F3035" t="str">
        <f t="shared" si="879"/>
        <v>2.90237367960731-1.91587205727024i</v>
      </c>
      <c r="G3035" t="str">
        <f t="shared" si="880"/>
        <v>0.997410149957933-0.0508246270898927i</v>
      </c>
      <c r="H3035" t="str">
        <f t="shared" si="881"/>
        <v>2.83330209990898-100.498763802093i</v>
      </c>
      <c r="I3035" t="str">
        <f t="shared" si="882"/>
        <v>-1.2479349846173-2.0116049965331i</v>
      </c>
      <c r="K3035" t="str">
        <f t="shared" si="883"/>
        <v>0.00140151065278901-0.00124425324163563i</v>
      </c>
      <c r="L3035" t="str">
        <f t="shared" si="884"/>
        <v>0.00025-0.00556724663282162i</v>
      </c>
      <c r="M3035" t="str">
        <f t="shared" si="885"/>
        <v>0.0025-0.00147368293221749i</v>
      </c>
      <c r="N3035">
        <f t="shared" si="886"/>
        <v>110.57638705853523</v>
      </c>
      <c r="O3035">
        <f t="shared" si="887"/>
        <v>3.8349101091168785</v>
      </c>
      <c r="P3035" s="3">
        <f t="shared" si="888"/>
        <v>3.8349101091168785</v>
      </c>
      <c r="Q3035" s="3">
        <f t="shared" si="889"/>
        <v>-69.423612941464768</v>
      </c>
      <c r="R3035">
        <f t="shared" si="890"/>
        <v>110.57638705853523</v>
      </c>
      <c r="S3035">
        <f t="shared" si="891"/>
        <v>84.479107304592702</v>
      </c>
      <c r="T3035">
        <f t="shared" si="874"/>
        <v>3.8349101091168785</v>
      </c>
    </row>
    <row r="3036" spans="1:20" x14ac:dyDescent="0.25">
      <c r="A3036">
        <f t="shared" si="875"/>
        <v>532814.91774582805</v>
      </c>
      <c r="B3036">
        <f t="shared" si="892"/>
        <v>84800.127912350159</v>
      </c>
      <c r="C3036" t="str">
        <f t="shared" si="876"/>
        <v>0.541867494647706-1.45526605476608i</v>
      </c>
      <c r="D3036" t="str">
        <f t="shared" si="877"/>
        <v>3.43150910462882-0.587636016850257i</v>
      </c>
      <c r="E3036" t="str">
        <f t="shared" si="878"/>
        <v>226.292669663185-74.7440296970838i</v>
      </c>
      <c r="F3036" t="str">
        <f t="shared" si="879"/>
        <v>2.90231644517893-1.90973825149448i</v>
      </c>
      <c r="G3036" t="str">
        <f t="shared" si="880"/>
        <v>0.997390481160563-0.0510167546092836i</v>
      </c>
      <c r="H3036" t="str">
        <f t="shared" si="881"/>
        <v>2.80812089279638-100.105442019566i</v>
      </c>
      <c r="I3036" t="str">
        <f t="shared" si="882"/>
        <v>-1.23917168572751-2.00339397308977i</v>
      </c>
      <c r="K3036" t="str">
        <f t="shared" si="883"/>
        <v>0.00140000252998165-0.00124216993581946i</v>
      </c>
      <c r="L3036" t="str">
        <f t="shared" si="884"/>
        <v>0.00025-0.00554617118232878i</v>
      </c>
      <c r="M3036" t="str">
        <f t="shared" si="885"/>
        <v>0.0025-0.00146810413649879i</v>
      </c>
      <c r="N3036">
        <f t="shared" si="886"/>
        <v>110.42278642397606</v>
      </c>
      <c r="O3036">
        <f t="shared" si="887"/>
        <v>3.8227279948320367</v>
      </c>
      <c r="P3036" s="3">
        <f t="shared" si="888"/>
        <v>3.8227279948320367</v>
      </c>
      <c r="Q3036" s="3">
        <f t="shared" si="889"/>
        <v>-69.577213576023937</v>
      </c>
      <c r="R3036">
        <f t="shared" si="890"/>
        <v>110.42278642397606</v>
      </c>
      <c r="S3036">
        <f t="shared" si="891"/>
        <v>84.800127912350163</v>
      </c>
      <c r="T3036">
        <f t="shared" si="874"/>
        <v>3.8227279948320367</v>
      </c>
    </row>
    <row r="3037" spans="1:20" x14ac:dyDescent="0.25">
      <c r="A3037">
        <f t="shared" si="875"/>
        <v>534839.61443326215</v>
      </c>
      <c r="B3037">
        <f t="shared" si="892"/>
        <v>85122.368398417093</v>
      </c>
      <c r="C3037" t="str">
        <f t="shared" si="876"/>
        <v>0.537184666208206-1.45466585754783i</v>
      </c>
      <c r="D3037" t="str">
        <f t="shared" si="877"/>
        <v>3.43115894372886-0.588404379617079i</v>
      </c>
      <c r="E3037" t="str">
        <f t="shared" si="878"/>
        <v>226.083330040166-75.3658978214994i</v>
      </c>
      <c r="F3037" t="str">
        <f t="shared" si="879"/>
        <v>2.90225877722553-1.90363187347815i</v>
      </c>
      <c r="G3037" t="str">
        <f t="shared" si="880"/>
        <v>0.997370663380914-0.0512096007407708i</v>
      </c>
      <c r="H3037" t="str">
        <f t="shared" si="881"/>
        <v>2.78316382088641-99.7137464158355i</v>
      </c>
      <c r="I3037" t="str">
        <f t="shared" si="882"/>
        <v>-1.23047611533358-1.99522041286129i</v>
      </c>
      <c r="K3037" t="str">
        <f t="shared" si="883"/>
        <v>0.00139849365414504-0.00124009941772185i</v>
      </c>
      <c r="L3037" t="str">
        <f t="shared" si="884"/>
        <v>0.00025-0.00552517551537036i</v>
      </c>
      <c r="M3037" t="str">
        <f t="shared" si="885"/>
        <v>0.0025-0.00146254645995098i</v>
      </c>
      <c r="N3037">
        <f t="shared" si="886"/>
        <v>110.26837585416851</v>
      </c>
      <c r="O3037">
        <f t="shared" si="887"/>
        <v>3.8104647711927733</v>
      </c>
      <c r="P3037" s="3">
        <f t="shared" si="888"/>
        <v>3.8104647711927733</v>
      </c>
      <c r="Q3037" s="3">
        <f t="shared" si="889"/>
        <v>-69.731624145831489</v>
      </c>
      <c r="R3037">
        <f t="shared" si="890"/>
        <v>110.26837585416851</v>
      </c>
      <c r="S3037">
        <f t="shared" si="891"/>
        <v>85.122368398417095</v>
      </c>
      <c r="T3037">
        <f t="shared" si="874"/>
        <v>3.8104647711927733</v>
      </c>
    </row>
    <row r="3038" spans="1:20" x14ac:dyDescent="0.25">
      <c r="A3038">
        <f t="shared" si="875"/>
        <v>536872.00496810861</v>
      </c>
      <c r="B3038">
        <f t="shared" si="892"/>
        <v>85445.833398331073</v>
      </c>
      <c r="C3038" t="str">
        <f t="shared" si="876"/>
        <v>0.53248456034308-1.45404771755415i</v>
      </c>
      <c r="D3038" t="str">
        <f t="shared" si="877"/>
        <v>3.43080618882341-0.589180591372953i</v>
      </c>
      <c r="E3038" t="str">
        <f t="shared" si="878"/>
        <v>225.8691183342-75.9879047629487i</v>
      </c>
      <c r="F3038" t="str">
        <f t="shared" si="879"/>
        <v>2.90220067248086-1.89755283487277i</v>
      </c>
      <c r="G3038" t="str">
        <f t="shared" si="880"/>
        <v>0.997350695496518-0.0514031680845651i</v>
      </c>
      <c r="H3038" t="str">
        <f t="shared" si="881"/>
        <v>2.75842872610151-99.3236692762723i</v>
      </c>
      <c r="I3038" t="str">
        <f t="shared" si="882"/>
        <v>-1.22184773751187-1.98708409252946i</v>
      </c>
      <c r="K3038" t="str">
        <f t="shared" si="883"/>
        <v>0.00139698397015826-0.00123804162958122i</v>
      </c>
      <c r="L3038" t="str">
        <f t="shared" si="884"/>
        <v>0.00025-0.00550425932991668i</v>
      </c>
      <c r="M3038" t="str">
        <f t="shared" si="885"/>
        <v>0.0025-0.001457009822625i</v>
      </c>
      <c r="N3038">
        <f t="shared" si="886"/>
        <v>110.11315748272</v>
      </c>
      <c r="O3038">
        <f t="shared" si="887"/>
        <v>3.7981197271627014</v>
      </c>
      <c r="P3038" s="3">
        <f t="shared" si="888"/>
        <v>3.7981197271627014</v>
      </c>
      <c r="Q3038" s="3">
        <f t="shared" si="889"/>
        <v>-69.886842517280002</v>
      </c>
      <c r="R3038">
        <f t="shared" si="890"/>
        <v>110.11315748272</v>
      </c>
      <c r="S3038">
        <f t="shared" si="891"/>
        <v>85.445833398331075</v>
      </c>
      <c r="T3038">
        <f t="shared" si="874"/>
        <v>3.7981197271627014</v>
      </c>
    </row>
    <row r="3039" spans="1:20" x14ac:dyDescent="0.25">
      <c r="A3039">
        <f t="shared" si="875"/>
        <v>538912.11858698737</v>
      </c>
      <c r="B3039">
        <f t="shared" si="892"/>
        <v>85770.527565244731</v>
      </c>
      <c r="C3039" t="str">
        <f t="shared" si="876"/>
        <v>0.527767368235378-1.45341135460623i</v>
      </c>
      <c r="D3039" t="str">
        <f t="shared" si="877"/>
        <v>3.43045082124281-0.589964656433598i</v>
      </c>
      <c r="E3039" t="str">
        <f t="shared" si="878"/>
        <v>225.650025165504-76.6100029268193i</v>
      </c>
      <c r="F3039" t="str">
        <f t="shared" si="879"/>
        <v>2.90214212765425-1.89150104771744i</v>
      </c>
      <c r="G3039" t="str">
        <f t="shared" si="880"/>
        <v>0.997330576376537-0.0515974592492795i</v>
      </c>
      <c r="H3039" t="str">
        <f t="shared" si="881"/>
        <v>2.73391347421415-98.9352029330771i</v>
      </c>
      <c r="I3039" t="str">
        <f t="shared" si="882"/>
        <v>-1.21328602073394-1.9789847906725i</v>
      </c>
      <c r="K3039" t="str">
        <f t="shared" si="883"/>
        <v>0.00139547342318319-0.00123599651344608i</v>
      </c>
      <c r="L3039" t="str">
        <f t="shared" si="884"/>
        <v>0.00025-0.00548342232508136i</v>
      </c>
      <c r="M3039" t="str">
        <f t="shared" si="885"/>
        <v>0.0025-0.00145149414487448i</v>
      </c>
      <c r="N3039">
        <f t="shared" si="886"/>
        <v>109.95713347622257</v>
      </c>
      <c r="O3039">
        <f t="shared" si="887"/>
        <v>3.7856921552995138</v>
      </c>
      <c r="P3039" s="3">
        <f t="shared" si="888"/>
        <v>3.7856921552995138</v>
      </c>
      <c r="Q3039" s="3">
        <f t="shared" si="889"/>
        <v>-70.042866523777434</v>
      </c>
      <c r="R3039">
        <f t="shared" si="890"/>
        <v>109.95713347622257</v>
      </c>
      <c r="S3039">
        <f t="shared" si="891"/>
        <v>85.770527565244734</v>
      </c>
      <c r="T3039">
        <f t="shared" si="874"/>
        <v>3.7856921552995138</v>
      </c>
    </row>
    <row r="3040" spans="1:20" x14ac:dyDescent="0.25">
      <c r="A3040">
        <f t="shared" si="875"/>
        <v>540959.98463761795</v>
      </c>
      <c r="B3040">
        <f t="shared" si="892"/>
        <v>86096.455569992657</v>
      </c>
      <c r="C3040" t="str">
        <f t="shared" si="876"/>
        <v>0.523033284935603-1.45275649024409i</v>
      </c>
      <c r="D3040" t="str">
        <f t="shared" si="877"/>
        <v>3.43009282219119-0.590756579152898i</v>
      </c>
      <c r="E3040" t="str">
        <f t="shared" si="878"/>
        <v>225.426041745468-77.2321445098052i</v>
      </c>
      <c r="F3040" t="str">
        <f t="shared" si="879"/>
        <v>2.90208313943058-1.88547642443745i</v>
      </c>
      <c r="G3040" t="str">
        <f t="shared" si="880"/>
        <v>0.997310304881712-0.0517924768519439i</v>
      </c>
      <c r="H3040" t="str">
        <f t="shared" si="881"/>
        <v>2.70961595454621-98.5483397649097i</v>
      </c>
      <c r="I3040" t="str">
        <f t="shared" si="882"/>
        <v>-1.20479043782826-1.9709222877435i</v>
      </c>
      <c r="K3040" t="str">
        <f t="shared" si="883"/>
        <v>0.00139396195866544-0.00123396401117458i</v>
      </c>
      <c r="L3040" t="str">
        <f t="shared" si="884"/>
        <v>0.00025-0.00546266420111712i</v>
      </c>
      <c r="M3040" t="str">
        <f t="shared" si="885"/>
        <v>0.0025-0.00144599934735453i</v>
      </c>
      <c r="N3040">
        <f t="shared" si="886"/>
        <v>109.80030603394691</v>
      </c>
      <c r="O3040">
        <f t="shared" si="887"/>
        <v>3.773181351804213</v>
      </c>
      <c r="P3040" s="3">
        <f t="shared" si="888"/>
        <v>3.773181351804213</v>
      </c>
      <c r="Q3040" s="3">
        <f t="shared" si="889"/>
        <v>-70.19969396605309</v>
      </c>
      <c r="R3040">
        <f t="shared" si="890"/>
        <v>109.80030603394691</v>
      </c>
      <c r="S3040">
        <f t="shared" si="891"/>
        <v>86.096455569992656</v>
      </c>
      <c r="T3040">
        <f t="shared" si="874"/>
        <v>3.773181351804213</v>
      </c>
    </row>
    <row r="3041" spans="1:20" x14ac:dyDescent="0.25">
      <c r="A3041">
        <f t="shared" si="875"/>
        <v>543015.63257924083</v>
      </c>
      <c r="B3041">
        <f t="shared" si="892"/>
        <v>86423.622101158631</v>
      </c>
      <c r="C3041" t="str">
        <f t="shared" si="876"/>
        <v>0.518282509349079-1.45208284778985i</v>
      </c>
      <c r="D3041" t="str">
        <f t="shared" si="877"/>
        <v>3.42973217274592-0.591556363922199i</v>
      </c>
      <c r="E3041" t="str">
        <f t="shared" si="878"/>
        <v>225.197159881039-77.8542815086676i</v>
      </c>
      <c r="F3041" t="str">
        <f t="shared" si="879"/>
        <v>2.90202370446996-1.87947887784298i</v>
      </c>
      <c r="G3041" t="str">
        <f t="shared" si="880"/>
        <v>0.99728987986429-0.0519882235180207i</v>
      </c>
      <c r="H3041" t="str">
        <f t="shared" si="881"/>
        <v>2.68553407967215-98.1630721965207i</v>
      </c>
      <c r="I3041" t="str">
        <f t="shared" si="882"/>
        <v>-1.19636046594236-1.96289636604893i</v>
      </c>
      <c r="K3041" t="str">
        <f t="shared" si="883"/>
        <v>0.00139244952233514-0.00123194406443422i</v>
      </c>
      <c r="L3041" t="str">
        <f t="shared" si="884"/>
        <v>0.00025-0.00544198465941136i</v>
      </c>
      <c r="M3041" t="str">
        <f t="shared" si="885"/>
        <v>0.0025-0.00144052535102065i</v>
      </c>
      <c r="N3041">
        <f t="shared" si="886"/>
        <v>109.64267738752102</v>
      </c>
      <c r="O3041">
        <f t="shared" si="887"/>
        <v>3.760586616570305</v>
      </c>
      <c r="P3041" s="3">
        <f t="shared" si="888"/>
        <v>3.760586616570305</v>
      </c>
      <c r="Q3041" s="3">
        <f t="shared" si="889"/>
        <v>-70.357322612478981</v>
      </c>
      <c r="R3041">
        <f t="shared" si="890"/>
        <v>109.64267738752102</v>
      </c>
      <c r="S3041">
        <f t="shared" si="891"/>
        <v>86.423622101158628</v>
      </c>
      <c r="T3041">
        <f t="shared" si="874"/>
        <v>3.760586616570305</v>
      </c>
    </row>
    <row r="3042" spans="1:20" x14ac:dyDescent="0.25">
      <c r="A3042">
        <f t="shared" si="875"/>
        <v>545079.09198304208</v>
      </c>
      <c r="B3042">
        <f t="shared" si="892"/>
        <v>86752.031865143043</v>
      </c>
      <c r="C3042" t="str">
        <f t="shared" si="876"/>
        <v>0.513515244222333-1.45139015241071i</v>
      </c>
      <c r="D3042" t="str">
        <f t="shared" si="877"/>
        <v>3.42936885385674-0.592364015169555i</v>
      </c>
      <c r="E3042" t="str">
        <f t="shared" si="878"/>
        <v>224.963371978951-78.4763657290676i</v>
      </c>
      <c r="F3042" t="str">
        <f t="shared" si="879"/>
        <v>2.90196381940772-1.87350832112781i</v>
      </c>
      <c r="G3042" t="str">
        <f t="shared" si="880"/>
        <v>0.997269300167975-0.0521847018814198i</v>
      </c>
      <c r="H3042" t="str">
        <f t="shared" si="881"/>
        <v>2.66166578512657-97.7793926983875i</v>
      </c>
      <c r="I3042" t="str">
        <f t="shared" si="882"/>
        <v>-1.18799558650533-1.95490680972767i</v>
      </c>
      <c r="K3042" t="str">
        <f t="shared" si="883"/>
        <v>0.00139093606020784-0.00122993661470145i</v>
      </c>
      <c r="L3042" t="str">
        <f t="shared" si="884"/>
        <v>0.00025-0.00542138340248194i</v>
      </c>
      <c r="M3042" t="str">
        <f t="shared" si="885"/>
        <v>0.0025-0.00143507207712757i</v>
      </c>
      <c r="N3042">
        <f t="shared" si="886"/>
        <v>109.48424980061445</v>
      </c>
      <c r="O3042">
        <f t="shared" si="887"/>
        <v>3.7479072532311077</v>
      </c>
      <c r="P3042" s="3">
        <f t="shared" si="888"/>
        <v>3.7479072532311077</v>
      </c>
      <c r="Q3042" s="3">
        <f t="shared" si="889"/>
        <v>-70.51575019938555</v>
      </c>
      <c r="R3042">
        <f t="shared" si="890"/>
        <v>109.48424980061445</v>
      </c>
      <c r="S3042">
        <f t="shared" si="891"/>
        <v>86.752031865143039</v>
      </c>
      <c r="T3042">
        <f t="shared" si="874"/>
        <v>3.7479072532311077</v>
      </c>
    </row>
    <row r="3043" spans="1:20" x14ac:dyDescent="0.25">
      <c r="A3043">
        <f t="shared" si="875"/>
        <v>547150.39253257762</v>
      </c>
      <c r="B3043">
        <f t="shared" si="892"/>
        <v>87081.689586230583</v>
      </c>
      <c r="C3043" t="str">
        <f t="shared" si="876"/>
        <v>0.508731696128147-1.45067813118215i</v>
      </c>
      <c r="D3043" t="str">
        <f t="shared" si="877"/>
        <v>3.42900284634506-0.59317953735899i</v>
      </c>
      <c r="E3043" t="str">
        <f t="shared" si="878"/>
        <v>224.724671049798-79.0983487945281i</v>
      </c>
      <c r="F3043" t="str">
        <f t="shared" si="879"/>
        <v>2.90190348085402-1.86756466786793i</v>
      </c>
      <c r="G3043" t="str">
        <f t="shared" si="880"/>
        <v>0.997248564627854-0.0523819145845133i</v>
      </c>
      <c r="H3043" t="str">
        <f t="shared" si="881"/>
        <v>2.6380090291158-97.3972937863514i</v>
      </c>
      <c r="I3043" t="str">
        <f t="shared" si="882"/>
        <v>-1.17969528519055-1.94695340473008i</v>
      </c>
      <c r="K3043" t="str">
        <f t="shared" si="883"/>
        <v>0.00138942151858548-0.00122794160326135i</v>
      </c>
      <c r="L3043" t="str">
        <f t="shared" si="884"/>
        <v>0.00025-0.00540086013397284i</v>
      </c>
      <c r="M3043" t="str">
        <f t="shared" si="885"/>
        <v>0.0025-0.0014296394472281i</v>
      </c>
      <c r="N3043">
        <f t="shared" si="886"/>
        <v>109.32502556860999</v>
      </c>
      <c r="O3043">
        <f t="shared" si="887"/>
        <v>3.7351425692073836</v>
      </c>
      <c r="P3043" s="3">
        <f t="shared" si="888"/>
        <v>3.7351425692073836</v>
      </c>
      <c r="Q3043" s="3">
        <f t="shared" si="889"/>
        <v>-70.674974431390012</v>
      </c>
      <c r="R3043">
        <f t="shared" si="890"/>
        <v>109.32502556860999</v>
      </c>
      <c r="S3043">
        <f t="shared" si="891"/>
        <v>87.081689586230581</v>
      </c>
      <c r="T3043">
        <f t="shared" si="874"/>
        <v>3.7351425692073836</v>
      </c>
    </row>
    <row r="3044" spans="1:20" x14ac:dyDescent="0.25">
      <c r="A3044">
        <f t="shared" si="875"/>
        <v>549229.56402420136</v>
      </c>
      <c r="B3044">
        <f t="shared" si="892"/>
        <v>87412.600006658264</v>
      </c>
      <c r="C3044" t="str">
        <f t="shared" si="876"/>
        <v>0.503932075449674-1.449946513151i</v>
      </c>
      <c r="D3044" t="str">
        <f t="shared" si="877"/>
        <v>3.42863413090329-0.594002934989764i</v>
      </c>
      <c r="E3044" t="str">
        <f t="shared" si="878"/>
        <v>224.481050711972-79.7201821554549i</v>
      </c>
      <c r="F3044" t="str">
        <f t="shared" si="879"/>
        <v>2.90184268539389-1.8616478320203i</v>
      </c>
      <c r="G3044" t="str">
        <f t="shared" si="880"/>
        <v>0.997227672070342-0.05257986427815i</v>
      </c>
      <c r="H3044" t="str">
        <f t="shared" si="881"/>
        <v>2.61456179223363-97.0167680212631i</v>
      </c>
      <c r="I3044" t="str">
        <f t="shared" si="882"/>
        <v>-1.17145905187896-1.93903593879763i</v>
      </c>
      <c r="K3044" t="str">
        <f t="shared" si="883"/>
        <v>0.00138790584405733-0.00122595897120727i</v>
      </c>
      <c r="L3044" t="str">
        <f t="shared" si="884"/>
        <v>0.00025-0.00538041455864996i</v>
      </c>
      <c r="M3044" t="str">
        <f t="shared" si="885"/>
        <v>0.0025-0.00142422738317205i</v>
      </c>
      <c r="N3044">
        <f t="shared" si="886"/>
        <v>109.16500701828065</v>
      </c>
      <c r="O3044">
        <f t="shared" si="887"/>
        <v>3.7222918757542862</v>
      </c>
      <c r="P3044" s="3">
        <f t="shared" si="888"/>
        <v>3.7222918757542862</v>
      </c>
      <c r="Q3044" s="3">
        <f t="shared" si="889"/>
        <v>-70.834992981719353</v>
      </c>
      <c r="R3044">
        <f t="shared" si="890"/>
        <v>109.16500701828065</v>
      </c>
      <c r="S3044">
        <f t="shared" si="891"/>
        <v>87.412600006658266</v>
      </c>
      <c r="T3044">
        <f t="shared" si="874"/>
        <v>3.7222918757542862</v>
      </c>
    </row>
    <row r="3045" spans="1:20" x14ac:dyDescent="0.25">
      <c r="A3045">
        <f t="shared" si="875"/>
        <v>551316.63636749331</v>
      </c>
      <c r="B3045">
        <f t="shared" si="892"/>
        <v>87744.767886683563</v>
      </c>
      <c r="C3045" t="str">
        <f t="shared" si="876"/>
        <v>0.499116596363101-1.44919502939834i</v>
      </c>
      <c r="D3045" t="str">
        <f t="shared" si="877"/>
        <v>3.42826268809402-0.594834212595598i</v>
      </c>
      <c r="E3045" t="str">
        <f t="shared" si="878"/>
        <v>224.232505195413-80.3418170982729i</v>
      </c>
      <c r="F3045" t="str">
        <f t="shared" si="879"/>
        <v>2.90178142958682-1.85575772792152i</v>
      </c>
      <c r="G3045" t="str">
        <f t="shared" si="880"/>
        <v>0.997206621313116-0.0527785536216711i</v>
      </c>
      <c r="H3045" t="str">
        <f t="shared" si="881"/>
        <v>2.59132207718068-96.6378080086237i</v>
      </c>
      <c r="I3045" t="str">
        <f t="shared" si="882"/>
        <v>-1.16328638062253-1.93115420144246i</v>
      </c>
      <c r="K3045" t="str">
        <f t="shared" si="883"/>
        <v>0.00138638898350096-0.0012239886594405i</v>
      </c>
      <c r="L3045" t="str">
        <f t="shared" si="884"/>
        <v>0.00025-0.00536004638239685i</v>
      </c>
      <c r="M3045" t="str">
        <f t="shared" si="885"/>
        <v>0.0025-0.00141883580710505i</v>
      </c>
      <c r="N3045">
        <f t="shared" si="886"/>
        <v>109.004196507454</v>
      </c>
      <c r="O3045">
        <f t="shared" si="887"/>
        <v>3.7093544880065616</v>
      </c>
      <c r="P3045" s="3">
        <f t="shared" si="888"/>
        <v>3.7093544880065616</v>
      </c>
      <c r="Q3045" s="3">
        <f t="shared" si="889"/>
        <v>-70.995803492546003</v>
      </c>
      <c r="R3045">
        <f t="shared" si="890"/>
        <v>109.004196507454</v>
      </c>
      <c r="S3045">
        <f t="shared" si="891"/>
        <v>87.744767886683562</v>
      </c>
      <c r="T3045">
        <f t="shared" si="874"/>
        <v>3.7093544880065616</v>
      </c>
    </row>
    <row r="3046" spans="1:20" x14ac:dyDescent="0.25">
      <c r="A3046">
        <f t="shared" si="875"/>
        <v>553411.63958568987</v>
      </c>
      <c r="B3046">
        <f t="shared" si="892"/>
        <v>88078.198004652964</v>
      </c>
      <c r="C3046" t="str">
        <f t="shared" si="876"/>
        <v>0.494285476819343-1.44842341310236i</v>
      </c>
      <c r="D3046" t="str">
        <f t="shared" si="877"/>
        <v>3.4278884983493-0.595673374743918i</v>
      </c>
      <c r="E3046" t="str">
        <f t="shared" si="878"/>
        <v>223.979029345216-80.9632047546327i</v>
      </c>
      <c r="F3046" t="str">
        <f t="shared" si="879"/>
        <v>2.90171970996678-1.84989427028651i</v>
      </c>
      <c r="G3046" t="str">
        <f t="shared" si="880"/>
        <v>0.997185411165053-0.0529779852829231i</v>
      </c>
      <c r="H3046" t="str">
        <f t="shared" si="881"/>
        <v>2.56828790848822-96.2604063982383i</v>
      </c>
      <c r="I3046" t="str">
        <f t="shared" si="882"/>
        <v>-1.15517676960814-1.92330798392763i</v>
      </c>
      <c r="K3046" t="str">
        <f t="shared" si="883"/>
        <v>0.00138487088408333-0.00122203060866998i</v>
      </c>
      <c r="L3046" t="str">
        <f t="shared" si="884"/>
        <v>0.00025-0.00533975531221047i</v>
      </c>
      <c r="M3046" t="str">
        <f t="shared" si="885"/>
        <v>0.0025-0.00141346464146747i</v>
      </c>
      <c r="N3046">
        <f t="shared" si="886"/>
        <v>108.8425964246795</v>
      </c>
      <c r="O3046">
        <f t="shared" si="887"/>
        <v>3.6963297250237415</v>
      </c>
      <c r="P3046" s="3">
        <f t="shared" si="888"/>
        <v>3.6963297250237415</v>
      </c>
      <c r="Q3046" s="3">
        <f t="shared" si="889"/>
        <v>-71.157403575320501</v>
      </c>
      <c r="R3046">
        <f t="shared" si="890"/>
        <v>108.8425964246795</v>
      </c>
      <c r="S3046">
        <f t="shared" si="891"/>
        <v>88.078198004652961</v>
      </c>
      <c r="T3046">
        <f t="shared" si="874"/>
        <v>3.6963297250237415</v>
      </c>
    </row>
    <row r="3047" spans="1:20" x14ac:dyDescent="0.25">
      <c r="A3047">
        <f t="shared" si="875"/>
        <v>555514.60381611541</v>
      </c>
      <c r="B3047">
        <f t="shared" si="892"/>
        <v>88412.895157070641</v>
      </c>
      <c r="C3047" t="str">
        <f t="shared" si="876"/>
        <v>0.489438938524449-1.44763139960121i</v>
      </c>
      <c r="D3047" t="str">
        <f t="shared" si="877"/>
        <v>3.42751154197-0.596520426035091i</v>
      </c>
      <c r="E3047" t="str">
        <f t="shared" si="878"/>
        <v>223.720618625078-81.5842961107139i</v>
      </c>
      <c r="F3047" t="str">
        <f t="shared" si="879"/>
        <v>2.90165752304191-1.84405737420724i</v>
      </c>
      <c r="G3047" t="str">
        <f t="shared" si="880"/>
        <v>0.997164040426162-0.0531781619382736i</v>
      </c>
      <c r="H3047" t="str">
        <f t="shared" si="881"/>
        <v>2.54545733224524-95.8845558838648i</v>
      </c>
      <c r="I3047" t="str">
        <f t="shared" si="882"/>
        <v>-1.14712972112173-1.9154970792473i</v>
      </c>
      <c r="K3047" t="str">
        <f t="shared" si="883"/>
        <v>0.00138335149326177-0.00122008475941196i</v>
      </c>
      <c r="L3047" t="str">
        <f t="shared" si="884"/>
        <v>0.00025-0.00531954105619692i</v>
      </c>
      <c r="M3047" t="str">
        <f t="shared" si="885"/>
        <v>0.0025-0.0014081138089933i</v>
      </c>
      <c r="N3047">
        <f t="shared" si="886"/>
        <v>108.68020918888678</v>
      </c>
      <c r="O3047">
        <f t="shared" si="887"/>
        <v>3.6832169098349881</v>
      </c>
      <c r="P3047" s="3">
        <f t="shared" si="888"/>
        <v>3.6832169098349881</v>
      </c>
      <c r="Q3047" s="3">
        <f t="shared" si="889"/>
        <v>-71.319790811113222</v>
      </c>
      <c r="R3047">
        <f t="shared" si="890"/>
        <v>108.68020918888678</v>
      </c>
      <c r="S3047">
        <f t="shared" si="891"/>
        <v>88.412895157070636</v>
      </c>
      <c r="T3047">
        <f t="shared" si="874"/>
        <v>3.6832169098349881</v>
      </c>
    </row>
    <row r="3048" spans="1:20" x14ac:dyDescent="0.25">
      <c r="A3048">
        <f t="shared" si="875"/>
        <v>557625.55931061669</v>
      </c>
      <c r="B3048">
        <f t="shared" si="892"/>
        <v>88748.864158667508</v>
      </c>
      <c r="C3048" t="str">
        <f t="shared" si="876"/>
        <v>0.484577206918934-1.4468187264554i</v>
      </c>
      <c r="D3048" t="str">
        <f t="shared" si="877"/>
        <v>3.42713179912492-0.597375371101633i</v>
      </c>
      <c r="E3048" t="str">
        <f t="shared" si="878"/>
        <v>223.457269120571-82.2050420165935i</v>
      </c>
      <c r="F3048" t="str">
        <f t="shared" si="879"/>
        <v>2.90159486529433-1.83824695515141i</v>
      </c>
      <c r="G3048" t="str">
        <f t="shared" si="880"/>
        <v>0.997142507887527-0.0533790862726246i</v>
      </c>
      <c r="H3048" t="str">
        <f t="shared" si="881"/>
        <v>2.5228284158298-95.510249202871i</v>
      </c>
      <c r="I3048" t="str">
        <f t="shared" si="882"/>
        <v>-1.13914474151291-1.90772128210729i</v>
      </c>
      <c r="K3048" t="str">
        <f t="shared" si="883"/>
        <v>0.00138183075878514-0.00121815105198966i</v>
      </c>
      <c r="L3048" t="str">
        <f t="shared" si="884"/>
        <v>0.00025-0.00529940332356734i</v>
      </c>
      <c r="M3048" t="str">
        <f t="shared" si="885"/>
        <v>0.0025-0.00140278323270901i</v>
      </c>
      <c r="N3048">
        <f t="shared" si="886"/>
        <v>108.51703724904763</v>
      </c>
      <c r="O3048">
        <f t="shared" si="887"/>
        <v>3.670015369481801</v>
      </c>
      <c r="P3048" s="3">
        <f t="shared" si="888"/>
        <v>3.670015369481801</v>
      </c>
      <c r="Q3048" s="3">
        <f t="shared" si="889"/>
        <v>-71.482962750952368</v>
      </c>
      <c r="R3048">
        <f t="shared" si="890"/>
        <v>108.51703724904763</v>
      </c>
      <c r="S3048">
        <f t="shared" si="891"/>
        <v>88.748864158667502</v>
      </c>
      <c r="T3048">
        <f t="shared" si="874"/>
        <v>3.670015369481801</v>
      </c>
    </row>
    <row r="3049" spans="1:20" x14ac:dyDescent="0.25">
      <c r="A3049">
        <f t="shared" si="875"/>
        <v>559744.536435997</v>
      </c>
      <c r="B3049">
        <f t="shared" si="892"/>
        <v>89086.10984247044</v>
      </c>
      <c r="C3049" t="str">
        <f t="shared" si="876"/>
        <v>0.479700511155767-1.44598513351029i</v>
      </c>
      <c r="D3049" t="str">
        <f t="shared" si="877"/>
        <v>3.42674924985012-0.598238214607428i</v>
      </c>
      <c r="E3049" t="str">
        <f t="shared" si="878"/>
        <v>223.188977542242-82.8253931957023i</v>
      </c>
      <c r="F3049" t="str">
        <f t="shared" si="879"/>
        <v>2.90153173318009-1.83246292896121i</v>
      </c>
      <c r="G3049" t="str">
        <f t="shared" si="880"/>
        <v>0.997120812331234-0.053580760979427i</v>
      </c>
      <c r="H3049" t="str">
        <f t="shared" si="881"/>
        <v>2.50039924764385-95.1374791358932i</v>
      </c>
      <c r="I3049" t="str">
        <f t="shared" si="882"/>
        <v>-1.13122134115976-1.89998038890608i</v>
      </c>
      <c r="K3049" t="str">
        <f t="shared" si="883"/>
        <v>0.00138030862869493-0.00121622942653306i</v>
      </c>
      <c r="L3049" t="str">
        <f t="shared" si="884"/>
        <v>0.00025-0.00527934182463375i</v>
      </c>
      <c r="M3049" t="str">
        <f t="shared" si="885"/>
        <v>0.0025-0.00139747283593246i</v>
      </c>
      <c r="N3049">
        <f t="shared" si="886"/>
        <v>108.35308308382541</v>
      </c>
      <c r="O3049">
        <f t="shared" si="887"/>
        <v>3.6567244350610668</v>
      </c>
      <c r="P3049" s="3">
        <f t="shared" si="888"/>
        <v>3.6567244350610668</v>
      </c>
      <c r="Q3049" s="3">
        <f t="shared" si="889"/>
        <v>-71.64691691617459</v>
      </c>
      <c r="R3049">
        <f t="shared" si="890"/>
        <v>108.35308308382541</v>
      </c>
      <c r="S3049">
        <f t="shared" si="891"/>
        <v>89.086109842470435</v>
      </c>
      <c r="T3049">
        <f t="shared" si="874"/>
        <v>3.6567244350610668</v>
      </c>
    </row>
    <row r="3050" spans="1:20" x14ac:dyDescent="0.25">
      <c r="A3050">
        <f t="shared" si="875"/>
        <v>561871.56567445386</v>
      </c>
      <c r="B3050">
        <f t="shared" si="892"/>
        <v>89424.637059871835</v>
      </c>
      <c r="C3050" t="str">
        <f t="shared" si="876"/>
        <v>0.474809084077398-1.44513036295833i</v>
      </c>
      <c r="D3050" t="str">
        <f t="shared" si="877"/>
        <v>3.42636387404819-0.599108961246934i</v>
      </c>
      <c r="E3050" t="str">
        <f t="shared" si="878"/>
        <v>222.915741228575-83.4453002543517i</v>
      </c>
      <c r="F3050" t="str">
        <f t="shared" si="879"/>
        <v>2.90146812312874-1.82670521185197i</v>
      </c>
      <c r="G3050" t="str">
        <f t="shared" si="880"/>
        <v>0.99709895253031-0.0537831887606941i</v>
      </c>
      <c r="H3050" t="str">
        <f t="shared" si="881"/>
        <v>2.47816793685181-94.7662385064975i</v>
      </c>
      <c r="I3050" t="str">
        <f t="shared" si="882"/>
        <v>-1.12335903443407-1.89227419771565i</v>
      </c>
      <c r="K3050" t="str">
        <f t="shared" si="883"/>
        <v>0.00137878505132643-0.00121431982297856i</v>
      </c>
      <c r="L3050" t="str">
        <f t="shared" si="884"/>
        <v>0.00025-0.00525935627080469i</v>
      </c>
      <c r="M3050" t="str">
        <f t="shared" si="885"/>
        <v>0.0025-0.00139218254227183i</v>
      </c>
      <c r="N3050">
        <f t="shared" si="886"/>
        <v>108.18834920122954</v>
      </c>
      <c r="O3050">
        <f t="shared" si="887"/>
        <v>3.6433434417674797</v>
      </c>
      <c r="P3050" s="3">
        <f t="shared" si="888"/>
        <v>3.6433434417674797</v>
      </c>
      <c r="Q3050" s="3">
        <f t="shared" si="889"/>
        <v>-71.811650798770458</v>
      </c>
      <c r="R3050">
        <f t="shared" si="890"/>
        <v>108.18834920122954</v>
      </c>
      <c r="S3050">
        <f t="shared" si="891"/>
        <v>89.424637059871841</v>
      </c>
      <c r="T3050">
        <f t="shared" si="874"/>
        <v>3.6433434417674797</v>
      </c>
    </row>
    <row r="3051" spans="1:20" x14ac:dyDescent="0.25">
      <c r="A3051">
        <f t="shared" si="875"/>
        <v>564006.67762401677</v>
      </c>
      <c r="B3051">
        <f t="shared" si="892"/>
        <v>89764.450680699345</v>
      </c>
      <c r="C3051" t="str">
        <f t="shared" si="876"/>
        <v>0.469903162191383-1.44425415940092i</v>
      </c>
      <c r="D3051" t="str">
        <f t="shared" si="877"/>
        <v>3.42597565148748-0.59998761574438i</v>
      </c>
      <c r="E3051" t="str">
        <f t="shared" si="878"/>
        <v>222.637558148745-84.0647136913305i</v>
      </c>
      <c r="F3051" t="str">
        <f t="shared" si="879"/>
        <v>2.90140403154339-1.82097372041095i</v>
      </c>
      <c r="G3051" t="str">
        <f t="shared" si="880"/>
        <v>0.997076927248659-0.0539863723270156i</v>
      </c>
      <c r="H3051" t="str">
        <f t="shared" si="881"/>
        <v>2.45613261312266-94.3965201808456i</v>
      </c>
      <c r="I3051" t="str">
        <f t="shared" si="882"/>
        <v>-1.11555733966681-1.88460250826307i</v>
      </c>
      <c r="K3051" t="str">
        <f t="shared" si="883"/>
        <v>0.00137725997530987-0.00121242218106871i</v>
      </c>
      <c r="L3051" t="str">
        <f t="shared" si="884"/>
        <v>0.00025-0.00523944637458128i</v>
      </c>
      <c r="M3051" t="str">
        <f t="shared" si="885"/>
        <v>0.0025-0.00138691227562446i</v>
      </c>
      <c r="N3051">
        <f t="shared" si="886"/>
        <v>108.02283813826024</v>
      </c>
      <c r="O3051">
        <f t="shared" si="887"/>
        <v>3.6298717289339262</v>
      </c>
      <c r="P3051" s="3">
        <f t="shared" si="888"/>
        <v>3.6298717289339262</v>
      </c>
      <c r="Q3051" s="3">
        <f t="shared" si="889"/>
        <v>-71.977161861739759</v>
      </c>
      <c r="R3051">
        <f t="shared" si="890"/>
        <v>108.02283813826024</v>
      </c>
      <c r="S3051">
        <f t="shared" si="891"/>
        <v>89.764450680699341</v>
      </c>
      <c r="T3051">
        <f t="shared" si="874"/>
        <v>3.6298717289339262</v>
      </c>
    </row>
    <row r="3052" spans="1:20" x14ac:dyDescent="0.25">
      <c r="A3052">
        <f t="shared" si="875"/>
        <v>566149.90299898793</v>
      </c>
      <c r="B3052">
        <f t="shared" si="892"/>
        <v>90105.555593286001</v>
      </c>
      <c r="C3052" t="str">
        <f t="shared" si="876"/>
        <v>0.464982985645044-1.44335626991019i</v>
      </c>
      <c r="D3052" t="str">
        <f t="shared" si="877"/>
        <v>3.42558456180133-0.600874182852953i</v>
      </c>
      <c r="E3052" t="str">
        <f t="shared" si="878"/>
        <v>222.35442690522-84.683583907561i</v>
      </c>
      <c r="F3052" t="str">
        <f t="shared" si="879"/>
        <v>2.90133945480036-1.81526837159602i</v>
      </c>
      <c r="G3052" t="str">
        <f t="shared" si="880"/>
        <v>0.997054735240992-0.0541903143975714i</v>
      </c>
      <c r="H3052" t="str">
        <f t="shared" si="881"/>
        <v>2.43429142637588-94.0283170673629i</v>
      </c>
      <c r="I3052" t="str">
        <f t="shared" si="882"/>
        <v>-1.10781577911404-1.87696512191196i</v>
      </c>
      <c r="K3052" t="str">
        <f t="shared" si="883"/>
        <v>0.00137573334957174-0.00121053644035197i</v>
      </c>
      <c r="L3052" t="str">
        <f t="shared" si="884"/>
        <v>0.00025-0.00521961184955296i</v>
      </c>
      <c r="M3052" t="str">
        <f t="shared" si="885"/>
        <v>0.0025-0.00138166196017579i</v>
      </c>
      <c r="N3052">
        <f t="shared" si="886"/>
        <v>107.85655246055585</v>
      </c>
      <c r="O3052">
        <f t="shared" si="887"/>
        <v>3.6163086400724174</v>
      </c>
      <c r="P3052" s="3">
        <f t="shared" si="888"/>
        <v>3.6163086400724174</v>
      </c>
      <c r="Q3052" s="3">
        <f t="shared" si="889"/>
        <v>-72.143447539444153</v>
      </c>
      <c r="R3052">
        <f t="shared" si="890"/>
        <v>107.85655246055585</v>
      </c>
      <c r="S3052">
        <f t="shared" si="891"/>
        <v>90.105555593285999</v>
      </c>
      <c r="T3052">
        <f t="shared" ref="T3052:T3115" si="893">P3052</f>
        <v>3.6163086400724174</v>
      </c>
    </row>
    <row r="3053" spans="1:20" x14ac:dyDescent="0.25">
      <c r="A3053">
        <f t="shared" ref="A3053:A3116" si="894">2*PI()*B3053</f>
        <v>568301.27263038408</v>
      </c>
      <c r="B3053">
        <f t="shared" si="892"/>
        <v>90447.956704540484</v>
      </c>
      <c r="C3053" t="str">
        <f t="shared" ref="C3053:C3116" si="895">IMPRODUCT(D3053,E3053,$C$40,,K3053,$C$41)</f>
        <v>0.460048798198753-1.4424364440904i</v>
      </c>
      <c r="D3053" t="str">
        <f t="shared" ref="D3053:D3116" si="896">IMDIV(IMPRODUCT($C$37,$C$38,COMPLEX(1,A3053/$C$38)),IMSUM(-1*A3053*A3053/$C$39,COMPLEX(0,1*A3053)))</f>
        <v>3.42519058448735-0.601768667353978i</v>
      </c>
      <c r="E3053" t="str">
        <f t="shared" ref="E3053:E3116" si="897">IMDIV(IMPRODUCT(IMSUM(F3053,G3053),$C$29,H3053),IMSUM(1,I3053))</f>
        <v>222.066346736186-85.3018612158346i</v>
      </c>
      <c r="F3053" t="str">
        <f t="shared" ref="F3053:F3116" si="898">IMDIV(IMPRODUCT($C$14,$C$15,COMPLEX(1,A3053/$C$15)),IMSUM(-1*A3053*A3053/$C$16,COMPLEX(0,A3053)))</f>
        <v>2.90127438924902-1.80958908273439i</v>
      </c>
      <c r="G3053" t="str">
        <f t="shared" ref="G3053:G3116" si="899">IMDIV(1,COMPLEX(1,A3053*$C$9*$C$10))</f>
        <v>0.997032375252761-0.0543950177001445i</v>
      </c>
      <c r="H3053" t="str">
        <f t="shared" ref="H3053:H3116" si="900">IMDIV($C$3,IMSUM(K3053,COMPLEX(0,$C$28*A3053)))</f>
        <v>2.41264254653052-93.661622116409i</v>
      </c>
      <c r="I3053" t="str">
        <f t="shared" ref="I3053:I3116" si="901">IMPRODUCT(F3053,$C$29,H3053,$C$31)</f>
        <v>-1.10013387892296-1.86936184164439i</v>
      </c>
      <c r="K3053" t="str">
        <f t="shared" ref="K3053:K3116" si="902">IF($C$26&lt;=0,IMDIV(1,IMSUM(IMDIV(1,L3053),1/$C$18)),IMDIV(1,IMSUM(IMDIV(1,L3053),1/$C$18,IMDIV(1,M3053))))</f>
        <v>0.00137420512333597-0.00120866254018248i</v>
      </c>
      <c r="L3053" t="str">
        <f t="shared" ref="L3053:L3116" si="903">IMSUM($C$21/$C$22,IMDIV(1,COMPLEX(0,$C$20*$C$22*A3053)))</f>
        <v>0.00025-0.00519985241039348i</v>
      </c>
      <c r="M3053" t="str">
        <f t="shared" ref="M3053:M3116" si="904">IMSUM($C$25/$C$26,IMDIV(1,COMPLEX(0,$C$24*$C$26*A3053)))</f>
        <v>0.0025-0.00137643152039827i</v>
      </c>
      <c r="N3053">
        <f t="shared" ref="N3053:N3116" si="905">ABS(R3053)</f>
        <v>107.68949476203073</v>
      </c>
      <c r="O3053">
        <f t="shared" ref="O3053:O3116" si="906">ABS(P3053)</f>
        <v>3.6026535229132413</v>
      </c>
      <c r="P3053" s="3">
        <f t="shared" ref="P3053:P3116" si="907">20*LOG10(IMABS(C3053))</f>
        <v>3.6026535229132413</v>
      </c>
      <c r="Q3053" s="3">
        <f t="shared" ref="Q3053:Q3116" si="908">IMARGUMENT(C3053)*180/PI()</f>
        <v>-72.310505237969267</v>
      </c>
      <c r="R3053">
        <f t="shared" ref="R3053:R3116" si="909">IF(Q3053&lt;0,Q3053+180,Q3053-180)</f>
        <v>107.68949476203073</v>
      </c>
      <c r="S3053">
        <f t="shared" ref="S3053:S3116" si="910">B3053/1000</f>
        <v>90.447956704540488</v>
      </c>
      <c r="T3053">
        <f t="shared" si="893"/>
        <v>3.6026535229132413</v>
      </c>
    </row>
    <row r="3054" spans="1:20" x14ac:dyDescent="0.25">
      <c r="A3054">
        <f t="shared" si="894"/>
        <v>570460.81746637949</v>
      </c>
      <c r="B3054">
        <f t="shared" ref="B3054:B3117" si="911">B3053*(1+B$42)</f>
        <v>90791.658940017733</v>
      </c>
      <c r="C3054" t="str">
        <f t="shared" si="895"/>
        <v>0.455100847198253-1.44149443413909i</v>
      </c>
      <c r="D3054" t="str">
        <f t="shared" si="896"/>
        <v>3.4247936989067-0.602671074056099i</v>
      </c>
      <c r="E3054" t="str">
        <f t="shared" si="897"/>
        <v>221.773317517798-85.9194958505846i</v>
      </c>
      <c r="F3054" t="str">
        <f t="shared" si="898"/>
        <v>2.90120883121163-1.80393577152138i</v>
      </c>
      <c r="G3054" t="str">
        <f t="shared" si="899"/>
        <v>0.997009846020093-0.0546004849711345i</v>
      </c>
      <c r="H3054" t="str">
        <f t="shared" si="900"/>
        <v>2.39118416325805-93.2964283199537i</v>
      </c>
      <c r="I3054" t="str">
        <f t="shared" si="901"/>
        <v>-1.09251116909851-1.86179247204298i</v>
      </c>
      <c r="K3054" t="str">
        <f t="shared" si="902"/>
        <v>0.00137267524612524-0.00120680041971977i</v>
      </c>
      <c r="L3054" t="str">
        <f t="shared" si="903"/>
        <v>0.00025-0.00518016777285662i</v>
      </c>
      <c r="M3054" t="str">
        <f t="shared" si="904"/>
        <v>0.0025-0.00137122088105028i</v>
      </c>
      <c r="N3054">
        <f t="shared" si="905"/>
        <v>107.52166766451727</v>
      </c>
      <c r="O3054">
        <f t="shared" si="906"/>
        <v>3.5889057294440168</v>
      </c>
      <c r="P3054" s="3">
        <f t="shared" si="907"/>
        <v>3.5889057294440168</v>
      </c>
      <c r="Q3054" s="3">
        <f t="shared" si="908"/>
        <v>-72.478332335482733</v>
      </c>
      <c r="R3054">
        <f t="shared" si="909"/>
        <v>107.52166766451727</v>
      </c>
      <c r="S3054">
        <f t="shared" si="910"/>
        <v>90.791658940017726</v>
      </c>
      <c r="T3054">
        <f t="shared" si="893"/>
        <v>3.5889057294440168</v>
      </c>
    </row>
    <row r="3055" spans="1:20" x14ac:dyDescent="0.25">
      <c r="A3055">
        <f t="shared" si="894"/>
        <v>572628.56857275171</v>
      </c>
      <c r="B3055">
        <f t="shared" si="911"/>
        <v>91136.667243989796</v>
      </c>
      <c r="C3055" t="str">
        <f t="shared" si="895"/>
        <v>0.450139383545604-1.44052999490789i</v>
      </c>
      <c r="D3055" t="str">
        <f t="shared" si="896"/>
        <v>3.42439388428321-0.603581407794425i</v>
      </c>
      <c r="E3055" t="str">
        <f t="shared" si="897"/>
        <v>221.475339766251-86.5364379777368i</v>
      </c>
      <c r="F3055" t="str">
        <f t="shared" si="898"/>
        <v>2.90114277698306-1.79830835601912i</v>
      </c>
      <c r="G3055" t="str">
        <f t="shared" si="899"/>
        <v>0.996987146269725-0.0548067189555711i</v>
      </c>
      <c r="H3055" t="str">
        <f t="shared" si="900"/>
        <v>2.36991448573835-92.9327287112528i</v>
      </c>
      <c r="I3055" t="str">
        <f t="shared" si="901"/>
        <v>-1.08494718347006-1.85425681927315i</v>
      </c>
      <c r="K3055" t="str">
        <f t="shared" si="902"/>
        <v>0.0013711436677623-0.00120495001792862i</v>
      </c>
      <c r="L3055" t="str">
        <f t="shared" si="903"/>
        <v>0.00025-0.0051605576537723i</v>
      </c>
      <c r="M3055" t="str">
        <f t="shared" si="904"/>
        <v>0.0025-0.00136602996717502i</v>
      </c>
      <c r="N3055">
        <f t="shared" si="905"/>
        <v>107.35307381739736</v>
      </c>
      <c r="O3055">
        <f t="shared" si="906"/>
        <v>3.5750646159474493</v>
      </c>
      <c r="P3055" s="3">
        <f t="shared" si="907"/>
        <v>3.5750646159474493</v>
      </c>
      <c r="Q3055" s="3">
        <f t="shared" si="908"/>
        <v>-72.646926182602641</v>
      </c>
      <c r="R3055">
        <f t="shared" si="909"/>
        <v>107.35307381739736</v>
      </c>
      <c r="S3055">
        <f t="shared" si="910"/>
        <v>91.136667243989791</v>
      </c>
      <c r="T3055">
        <f t="shared" si="893"/>
        <v>3.5750646159474493</v>
      </c>
    </row>
    <row r="3056" spans="1:20" x14ac:dyDescent="0.25">
      <c r="A3056">
        <f t="shared" si="894"/>
        <v>574804.55713332829</v>
      </c>
      <c r="B3056">
        <f t="shared" si="911"/>
        <v>91482.986579516961</v>
      </c>
      <c r="C3056" t="str">
        <f t="shared" si="895"/>
        <v>0.445164661669138-1.43954288396292i</v>
      </c>
      <c r="D3056" t="str">
        <f t="shared" si="896"/>
        <v>3.42399111970278-0.604499673429712i</v>
      </c>
      <c r="E3056" t="str">
        <f t="shared" si="897"/>
        <v>221.172414639669-87.1526377045933i</v>
      </c>
      <c r="F3056" t="str">
        <f t="shared" si="898"/>
        <v>2.90107622283075-1.79270675465535i</v>
      </c>
      <c r="G3056" t="str">
        <f t="shared" si="899"/>
        <v>0.99696427471893-0.0550137224071261i</v>
      </c>
      <c r="H3056" t="str">
        <f t="shared" si="900"/>
        <v>2.34883174241933-92.5705163645303i</v>
      </c>
      <c r="I3056" t="str">
        <f t="shared" si="901"/>
        <v>-1.07744145965854-1.84675469106585i</v>
      </c>
      <c r="K3056" t="str">
        <f t="shared" si="902"/>
        <v>0.00136961033837132-0.00120311127357878i</v>
      </c>
      <c r="L3056" t="str">
        <f t="shared" si="903"/>
        <v>0.00025-0.00514102177104234i</v>
      </c>
      <c r="M3056" t="str">
        <f t="shared" si="904"/>
        <v>0.0025-0.00136085870409944i</v>
      </c>
      <c r="N3056">
        <f t="shared" si="905"/>
        <v>107.18371589723822</v>
      </c>
      <c r="O3056">
        <f t="shared" si="906"/>
        <v>3.5611295430382679</v>
      </c>
      <c r="P3056" s="3">
        <f t="shared" si="907"/>
        <v>3.5611295430382679</v>
      </c>
      <c r="Q3056" s="3">
        <f t="shared" si="908"/>
        <v>-72.816284102761784</v>
      </c>
      <c r="R3056">
        <f t="shared" si="909"/>
        <v>107.18371589723822</v>
      </c>
      <c r="S3056">
        <f t="shared" si="910"/>
        <v>91.482986579516961</v>
      </c>
      <c r="T3056">
        <f t="shared" si="893"/>
        <v>3.5611295430382679</v>
      </c>
    </row>
    <row r="3057" spans="1:20" x14ac:dyDescent="0.25">
      <c r="A3057">
        <f t="shared" si="894"/>
        <v>576988.81445043499</v>
      </c>
      <c r="B3057">
        <f t="shared" si="911"/>
        <v>91830.621928519133</v>
      </c>
      <c r="C3057" t="str">
        <f t="shared" si="895"/>
        <v>0.440176939492188-1.43853286164487i</v>
      </c>
      <c r="D3057" t="str">
        <f t="shared" si="896"/>
        <v>3.4235853841125-0.605425875847483i</v>
      </c>
      <c r="E3057" t="str">
        <f t="shared" si="897"/>
        <v>220.86454393982-87.7680450897741i</v>
      </c>
      <c r="F3057" t="str">
        <f t="shared" si="898"/>
        <v>2.90100916499432-1.78713088622209i</v>
      </c>
      <c r="G3057" t="str">
        <f t="shared" si="899"/>
        <v>0.996941230075452-0.0552214980881274i</v>
      </c>
      <c r="H3057" t="str">
        <f t="shared" si="900"/>
        <v>2.32793418077963-92.2097843946599i</v>
      </c>
      <c r="I3057" t="str">
        <f t="shared" si="901"/>
        <v>-1.06999353904386-1.83928589670018i</v>
      </c>
      <c r="K3057" t="str">
        <f t="shared" si="902"/>
        <v>0.00136807520837932-0.00120128412524483i</v>
      </c>
      <c r="L3057" t="str">
        <f t="shared" si="903"/>
        <v>0.00025-0.00512155984363652i</v>
      </c>
      <c r="M3057" t="str">
        <f t="shared" si="904"/>
        <v>0.0025-0.00135570701743319i</v>
      </c>
      <c r="N3057">
        <f t="shared" si="905"/>
        <v>107.01359660742224</v>
      </c>
      <c r="O3057">
        <f t="shared" si="906"/>
        <v>3.547099875699506</v>
      </c>
      <c r="P3057" s="3">
        <f t="shared" si="907"/>
        <v>3.547099875699506</v>
      </c>
      <c r="Q3057" s="3">
        <f t="shared" si="908"/>
        <v>-72.986403392577756</v>
      </c>
      <c r="R3057">
        <f t="shared" si="909"/>
        <v>107.01359660742224</v>
      </c>
      <c r="S3057">
        <f t="shared" si="910"/>
        <v>91.830621928519136</v>
      </c>
      <c r="T3057">
        <f t="shared" si="893"/>
        <v>3.547099875699506</v>
      </c>
    </row>
    <row r="3058" spans="1:20" x14ac:dyDescent="0.25">
      <c r="A3058">
        <f t="shared" si="894"/>
        <v>579181.37194534659</v>
      </c>
      <c r="B3058">
        <f t="shared" si="911"/>
        <v>92179.578291847502</v>
      </c>
      <c r="C3058" t="str">
        <f t="shared" si="895"/>
        <v>0.435176478400575-1.43749969112871i</v>
      </c>
      <c r="D3058" t="str">
        <f t="shared" si="896"/>
        <v>3.42317665631995-0.606360019957188i</v>
      </c>
      <c r="E3058" t="str">
        <f t="shared" si="897"/>
        <v>220.551730113648-88.3826101532036i</v>
      </c>
      <c r="F3058" t="str">
        <f t="shared" si="898"/>
        <v>2.90094159968552-1.78158066987446i</v>
      </c>
      <c r="G3058" t="str">
        <f t="shared" si="899"/>
        <v>0.996918011037438-0.0554300487695702i</v>
      </c>
      <c r="H3058" t="str">
        <f t="shared" si="900"/>
        <v>2.30722006709464-91.8505259568537i</v>
      </c>
      <c r="I3058" t="str">
        <f t="shared" si="901"/>
        <v>-1.06260296673257-1.83185024698658i</v>
      </c>
      <c r="K3058" t="str">
        <f t="shared" si="902"/>
        <v>0.00136653822851749-0.00119946851130601i</v>
      </c>
      <c r="L3058" t="str">
        <f t="shared" si="903"/>
        <v>0.00025-0.00510217159158848i</v>
      </c>
      <c r="M3058" t="str">
        <f t="shared" si="904"/>
        <v>0.0025-0.00135057483306754i</v>
      </c>
      <c r="N3058">
        <f t="shared" si="905"/>
        <v>106.84271867777068</v>
      </c>
      <c r="O3058">
        <f t="shared" si="906"/>
        <v>3.5329749833179847</v>
      </c>
      <c r="P3058" s="3">
        <f t="shared" si="907"/>
        <v>3.5329749833179847</v>
      </c>
      <c r="Q3058" s="3">
        <f t="shared" si="908"/>
        <v>-73.157281322229323</v>
      </c>
      <c r="R3058">
        <f t="shared" si="909"/>
        <v>106.84271867777068</v>
      </c>
      <c r="S3058">
        <f t="shared" si="910"/>
        <v>92.179578291847506</v>
      </c>
      <c r="T3058">
        <f t="shared" si="893"/>
        <v>3.5329749833179847</v>
      </c>
    </row>
    <row r="3059" spans="1:20" x14ac:dyDescent="0.25">
      <c r="A3059">
        <f t="shared" si="894"/>
        <v>581382.26115873898</v>
      </c>
      <c r="B3059">
        <f t="shared" si="911"/>
        <v>92529.86068935653</v>
      </c>
      <c r="C3059" t="str">
        <f t="shared" si="895"/>
        <v>0.430163543209141-1.43644313848291i</v>
      </c>
      <c r="D3059" t="str">
        <f t="shared" si="896"/>
        <v>3.42276491499246-0.607302110691328i</v>
      </c>
      <c r="E3059" t="str">
        <f t="shared" si="897"/>
        <v>220.233976254623-88.9962828861361i</v>
      </c>
      <c r="F3059" t="str">
        <f t="shared" si="898"/>
        <v>2.90087352308791-1.77605602512939i</v>
      </c>
      <c r="G3059" t="str">
        <f t="shared" si="899"/>
        <v>0.996894616293367-0.0556393772311306i</v>
      </c>
      <c r="H3059" t="str">
        <f t="shared" si="900"/>
        <v>2.28668768620579-91.4927342463495i</v>
      </c>
      <c r="I3059" t="str">
        <f t="shared" si="901"/>
        <v>-1.05526929152587-1.82444755424994i</v>
      </c>
      <c r="K3059" t="str">
        <f t="shared" si="902"/>
        <v>0.00136499934982275-0.00119766436994603i</v>
      </c>
      <c r="L3059" t="str">
        <f t="shared" si="903"/>
        <v>0.00025-0.00508285673599171i</v>
      </c>
      <c r="M3059" t="str">
        <f t="shared" si="904"/>
        <v>0.0025-0.00134546207717427i</v>
      </c>
      <c r="N3059">
        <f t="shared" si="905"/>
        <v>106.67108486417258</v>
      </c>
      <c r="O3059">
        <f t="shared" si="906"/>
        <v>3.5187542397189233</v>
      </c>
      <c r="P3059" s="3">
        <f t="shared" si="907"/>
        <v>3.5187542397189233</v>
      </c>
      <c r="Q3059" s="3">
        <f t="shared" si="908"/>
        <v>-73.328915135827415</v>
      </c>
      <c r="R3059">
        <f t="shared" si="909"/>
        <v>106.67108486417258</v>
      </c>
      <c r="S3059">
        <f t="shared" si="910"/>
        <v>92.529860689356525</v>
      </c>
      <c r="T3059">
        <f t="shared" si="893"/>
        <v>3.5187542397189233</v>
      </c>
    </row>
    <row r="3060" spans="1:20" x14ac:dyDescent="0.25">
      <c r="A3060">
        <f t="shared" si="894"/>
        <v>583591.51375114219</v>
      </c>
      <c r="B3060">
        <f t="shared" si="911"/>
        <v>92881.474159976089</v>
      </c>
      <c r="C3060" t="str">
        <f t="shared" si="895"/>
        <v>0.425138402126982-1.4353629727282i</v>
      </c>
      <c r="D3060" t="str">
        <f t="shared" si="896"/>
        <v>3.42235013865625-0.608252153004565i</v>
      </c>
      <c r="E3060" t="str">
        <f t="shared" si="897"/>
        <v>219.911286103908-89.6090132612115i</v>
      </c>
      <c r="F3060" t="str">
        <f t="shared" si="898"/>
        <v>2.90080493135674-1.77055687186444i</v>
      </c>
      <c r="G3060" t="str">
        <f t="shared" si="899"/>
        <v>0.996871044521979-0.0558494862611774i</v>
      </c>
      <c r="H3060" t="str">
        <f t="shared" si="900"/>
        <v>2.26633534129289-91.1364024981043i</v>
      </c>
      <c r="I3060" t="str">
        <f t="shared" si="901"/>
        <v>-1.04799206588798-1.81707763231316i</v>
      </c>
      <c r="K3060" t="str">
        <f t="shared" si="902"/>
        <v>0.00136345852363916-0.00119587163915295i</v>
      </c>
      <c r="L3060" t="str">
        <f t="shared" si="903"/>
        <v>0.00025-0.00506361499899551i</v>
      </c>
      <c r="M3060" t="str">
        <f t="shared" si="904"/>
        <v>0.0025-0.0013403686762047i</v>
      </c>
      <c r="N3060">
        <f t="shared" si="905"/>
        <v>106.49869794820576</v>
      </c>
      <c r="O3060">
        <f t="shared" si="906"/>
        <v>3.5044370231993787</v>
      </c>
      <c r="P3060" s="3">
        <f t="shared" si="907"/>
        <v>3.5044370231993787</v>
      </c>
      <c r="Q3060" s="3">
        <f t="shared" si="908"/>
        <v>-73.501302051794241</v>
      </c>
      <c r="R3060">
        <f t="shared" si="909"/>
        <v>106.49869794820576</v>
      </c>
      <c r="S3060">
        <f t="shared" si="910"/>
        <v>92.881474159976094</v>
      </c>
      <c r="T3060">
        <f t="shared" si="893"/>
        <v>3.5044370231993787</v>
      </c>
    </row>
    <row r="3061" spans="1:20" x14ac:dyDescent="0.25">
      <c r="A3061">
        <f t="shared" si="894"/>
        <v>585809.16150339646</v>
      </c>
      <c r="B3061">
        <f t="shared" si="911"/>
        <v>93234.423761783997</v>
      </c>
      <c r="C3061" t="str">
        <f t="shared" si="895"/>
        <v>0.420101326721589-1.43425896589588i</v>
      </c>
      <c r="D3061" t="str">
        <f t="shared" si="896"/>
        <v>3.42193230569576-0.609210151872851i</v>
      </c>
      <c r="E3061" t="str">
        <f t="shared" si="897"/>
        <v>219.583664051336-90.2207512425563i</v>
      </c>
      <c r="F3061" t="str">
        <f t="shared" si="898"/>
        <v>2.90073582061877-1.76508313031648i</v>
      </c>
      <c r="G3061" t="str">
        <f t="shared" si="899"/>
        <v>0.996847294392209-0.0560603786567836i</v>
      </c>
      <c r="H3061" t="str">
        <f t="shared" si="900"/>
        <v>2.24616135364968-90.781523986489i</v>
      </c>
      <c r="I3061" t="str">
        <f t="shared" si="901"/>
        <v>-1.0407708459146-1.80974029648087i</v>
      </c>
      <c r="K3061" t="str">
        <f t="shared" si="902"/>
        <v>0.00136191570161945-0.00119409025671904i</v>
      </c>
      <c r="L3061" t="str">
        <f t="shared" si="903"/>
        <v>0.00025-0.00504444610380109i</v>
      </c>
      <c r="M3061" t="str">
        <f t="shared" si="904"/>
        <v>0.0025-0.00133529455688852i</v>
      </c>
      <c r="N3061">
        <f t="shared" si="905"/>
        <v>106.32556073675642</v>
      </c>
      <c r="O3061">
        <f t="shared" si="906"/>
        <v>3.490022716561056</v>
      </c>
      <c r="P3061" s="3">
        <f t="shared" si="907"/>
        <v>3.490022716561056</v>
      </c>
      <c r="Q3061" s="3">
        <f t="shared" si="908"/>
        <v>-73.674439263243585</v>
      </c>
      <c r="R3061">
        <f t="shared" si="909"/>
        <v>106.32556073675642</v>
      </c>
      <c r="S3061">
        <f t="shared" si="910"/>
        <v>93.234423761784001</v>
      </c>
      <c r="T3061">
        <f t="shared" si="893"/>
        <v>3.490022716561056</v>
      </c>
    </row>
    <row r="3062" spans="1:20" x14ac:dyDescent="0.25">
      <c r="A3062">
        <f t="shared" si="894"/>
        <v>588035.23631710943</v>
      </c>
      <c r="B3062">
        <f t="shared" si="911"/>
        <v>93588.714572078781</v>
      </c>
      <c r="C3062" t="str">
        <f t="shared" si="895"/>
        <v>0.415052591881832-1.43313089308567i</v>
      </c>
      <c r="D3062" t="str">
        <f t="shared" si="896"/>
        <v>3.42151139435284-0.610176112292522i</v>
      </c>
      <c r="E3062" t="str">
        <f t="shared" si="897"/>
        <v>219.251115136207-90.8314467959032i</v>
      </c>
      <c r="F3062" t="str">
        <f t="shared" si="898"/>
        <v>2.90066618697194-1.75963472108055i</v>
      </c>
      <c r="G3062" t="str">
        <f t="shared" si="899"/>
        <v>0.996823364563109-0.0562720572237393i</v>
      </c>
      <c r="H3062" t="str">
        <f t="shared" si="900"/>
        <v>2.22616406246231-90.4280920249869i</v>
      </c>
      <c r="I3062" t="str">
        <f t="shared" si="901"/>
        <v>-1.03360519130193-1.80243536352328i</v>
      </c>
      <c r="K3062" t="str">
        <f t="shared" si="902"/>
        <v>0.00136037083572654-0.00119232016024074i</v>
      </c>
      <c r="L3062" t="str">
        <f t="shared" si="903"/>
        <v>0.00025-0.00502534977465738i</v>
      </c>
      <c r="M3062" t="str">
        <f t="shared" si="904"/>
        <v>0.0025-0.00133023964623284i</v>
      </c>
      <c r="N3062">
        <f t="shared" si="905"/>
        <v>106.15167606163533</v>
      </c>
      <c r="O3062">
        <f t="shared" si="906"/>
        <v>3.4755107071424125</v>
      </c>
      <c r="P3062" s="3">
        <f t="shared" si="907"/>
        <v>3.4755107071424125</v>
      </c>
      <c r="Q3062" s="3">
        <f t="shared" si="908"/>
        <v>-73.848323938364672</v>
      </c>
      <c r="R3062">
        <f t="shared" si="909"/>
        <v>106.15167606163533</v>
      </c>
      <c r="S3062">
        <f t="shared" si="910"/>
        <v>93.588714572078786</v>
      </c>
      <c r="T3062">
        <f t="shared" si="893"/>
        <v>3.4755107071424125</v>
      </c>
    </row>
    <row r="3063" spans="1:20" x14ac:dyDescent="0.25">
      <c r="A3063">
        <f t="shared" si="894"/>
        <v>590269.77021511446</v>
      </c>
      <c r="B3063">
        <f t="shared" si="911"/>
        <v>93944.351687452683</v>
      </c>
      <c r="C3063" t="str">
        <f t="shared" si="895"/>
        <v>0.409992475779978-1.43197853252298i</v>
      </c>
      <c r="D3063" t="str">
        <f t="shared" si="896"/>
        <v>3.42108738272604-0.611150039279398i</v>
      </c>
      <c r="E3063" t="str">
        <f t="shared" si="897"/>
        <v>218.913645047902-91.4410498987419i</v>
      </c>
      <c r="F3063" t="str">
        <f t="shared" si="898"/>
        <v>2.90059602648525-1.75421156510856i</v>
      </c>
      <c r="G3063" t="str">
        <f t="shared" si="899"/>
        <v>0.996799253683785-0.0564845247765625i</v>
      </c>
      <c r="H3063" t="str">
        <f t="shared" si="900"/>
        <v>2.20634182459102-90.0760999658936i</v>
      </c>
      <c r="I3063" t="str">
        <f t="shared" si="901"/>
        <v>-1.02649466531573-1.79516265166031i</v>
      </c>
      <c r="K3063" t="str">
        <f t="shared" si="902"/>
        <v>0.00135882387823519-0.00119056128711848i</v>
      </c>
      <c r="L3063" t="str">
        <f t="shared" si="903"/>
        <v>0.00025-0.00500632573685732i</v>
      </c>
      <c r="M3063" t="str">
        <f t="shared" si="904"/>
        <v>0.0025-0.00132520387152106i</v>
      </c>
      <c r="N3063">
        <f t="shared" si="905"/>
        <v>105.97704677919792</v>
      </c>
      <c r="O3063">
        <f t="shared" si="906"/>
        <v>3.4609003868498629</v>
      </c>
      <c r="P3063" s="3">
        <f t="shared" si="907"/>
        <v>3.4609003868498629</v>
      </c>
      <c r="Q3063" s="3">
        <f t="shared" si="908"/>
        <v>-74.02295322080208</v>
      </c>
      <c r="R3063">
        <f t="shared" si="909"/>
        <v>105.97704677919792</v>
      </c>
      <c r="S3063">
        <f t="shared" si="910"/>
        <v>93.944351687452681</v>
      </c>
      <c r="T3063">
        <f t="shared" si="893"/>
        <v>3.4609003868498629</v>
      </c>
    </row>
    <row r="3064" spans="1:20" x14ac:dyDescent="0.25">
      <c r="A3064">
        <f t="shared" si="894"/>
        <v>592512.79534193187</v>
      </c>
      <c r="B3064">
        <f t="shared" si="911"/>
        <v>94301.340223865001</v>
      </c>
      <c r="C3064" t="str">
        <f t="shared" si="895"/>
        <v>0.40492125983236-1.43080166561555i</v>
      </c>
      <c r="D3064" t="str">
        <f t="shared" si="896"/>
        <v>3.42066024876971-0.612131937867863i</v>
      </c>
      <c r="E3064" t="str">
        <f t="shared" si="897"/>
        <v>218.571260126299-92.0495105504829i</v>
      </c>
      <c r="F3064" t="str">
        <f t="shared" si="898"/>
        <v>2.90052533519858-1.74881358370814i</v>
      </c>
      <c r="G3064" t="str">
        <f t="shared" si="899"/>
        <v>0.996774960393318-0.0566977841385109i</v>
      </c>
      <c r="H3064" t="str">
        <f t="shared" si="900"/>
        <v>2.18669301435461-89.7255412000212i</v>
      </c>
      <c r="I3064" t="str">
        <f t="shared" si="901"/>
        <v>-1.01943883476088-1.78792198054598i</v>
      </c>
      <c r="K3064" t="str">
        <f t="shared" si="902"/>
        <v>0.00135727478173351-0.00118881357455667i</v>
      </c>
      <c r="L3064" t="str">
        <f t="shared" si="903"/>
        <v>0.00025-0.00498737371673373i</v>
      </c>
      <c r="M3064" t="str">
        <f t="shared" si="904"/>
        <v>0.0025-0.00132018716031187i</v>
      </c>
      <c r="N3064">
        <f t="shared" si="905"/>
        <v>105.80167576995444</v>
      </c>
      <c r="O3064">
        <f t="shared" si="906"/>
        <v>3.4461911521872568</v>
      </c>
      <c r="P3064" s="3">
        <f t="shared" si="907"/>
        <v>3.4461911521872568</v>
      </c>
      <c r="Q3064" s="3">
        <f t="shared" si="908"/>
        <v>-74.198324230045557</v>
      </c>
      <c r="R3064">
        <f t="shared" si="909"/>
        <v>105.80167576995444</v>
      </c>
      <c r="S3064">
        <f t="shared" si="910"/>
        <v>94.301340223864997</v>
      </c>
      <c r="T3064">
        <f t="shared" si="893"/>
        <v>3.4461911521872568</v>
      </c>
    </row>
    <row r="3065" spans="1:20" x14ac:dyDescent="0.25">
      <c r="A3065">
        <f t="shared" si="894"/>
        <v>594764.34396423132</v>
      </c>
      <c r="B3065">
        <f t="shared" si="911"/>
        <v>94659.685316715695</v>
      </c>
      <c r="C3065" t="str">
        <f t="shared" si="895"/>
        <v>0.399839228659118-1.42960007700984i</v>
      </c>
      <c r="D3065" t="str">
        <f t="shared" si="896"/>
        <v>3.42022997029339-0.613121813109948i</v>
      </c>
      <c r="E3065" t="str">
        <f t="shared" si="897"/>
        <v>218.223967362014-92.6567787826562i</v>
      </c>
      <c r="F3065" t="str">
        <f t="shared" si="898"/>
        <v>2.90045410912238-1.74344069854134i</v>
      </c>
      <c r="G3065" t="str">
        <f t="shared" si="899"/>
        <v>0.996750483320696-0.0569118381415934i</v>
      </c>
      <c r="H3065" t="str">
        <f t="shared" si="900"/>
        <v>2.16721602331796-89.3764091564045i</v>
      </c>
      <c r="I3065" t="str">
        <f t="shared" si="901"/>
        <v>-1.012437269951-1.78071317125287i</v>
      </c>
      <c r="K3065" t="str">
        <f t="shared" si="902"/>
        <v>0.00135572349912468-0.00118707695956367i</v>
      </c>
      <c r="L3065" t="str">
        <f t="shared" si="903"/>
        <v>0.00025-0.00496849344165544i</v>
      </c>
      <c r="M3065" t="str">
        <f t="shared" si="904"/>
        <v>0.0025-0.00131518944043821i</v>
      </c>
      <c r="N3065">
        <f t="shared" si="905"/>
        <v>105.62556593818134</v>
      </c>
      <c r="O3065">
        <f t="shared" si="906"/>
        <v>3.4313824042865559</v>
      </c>
      <c r="P3065" s="3">
        <f t="shared" si="907"/>
        <v>3.4313824042865559</v>
      </c>
      <c r="Q3065" s="3">
        <f t="shared" si="908"/>
        <v>-74.374434061818661</v>
      </c>
      <c r="R3065">
        <f t="shared" si="909"/>
        <v>105.62556593818134</v>
      </c>
      <c r="S3065">
        <f t="shared" si="910"/>
        <v>94.659685316715695</v>
      </c>
      <c r="T3065">
        <f t="shared" si="893"/>
        <v>3.4313824042865559</v>
      </c>
    </row>
    <row r="3066" spans="1:20" x14ac:dyDescent="0.25">
      <c r="A3066">
        <f t="shared" si="894"/>
        <v>597024.44847129541</v>
      </c>
      <c r="B3066">
        <f t="shared" si="911"/>
        <v>95019.392120919219</v>
      </c>
      <c r="C3066" t="str">
        <f t="shared" si="895"/>
        <v>0.394746670042781-1.42837355464627i</v>
      </c>
      <c r="D3066" t="str">
        <f t="shared" si="896"/>
        <v>3.41979652496091-0.614119670074387i</v>
      </c>
      <c r="E3066" t="str">
        <f t="shared" si="897"/>
        <v>217.871774396441-93.2628046690975i</v>
      </c>
      <c r="F3066" t="str">
        <f t="shared" si="898"/>
        <v>2.90038234423758-1.7380928316235i</v>
      </c>
      <c r="G3066" t="str">
        <f t="shared" si="899"/>
        <v>0.996725821084739-0.0571266896265807i</v>
      </c>
      <c r="H3066" t="str">
        <f t="shared" si="900"/>
        <v>2.14790926008231-89.0286973020101i</v>
      </c>
      <c r="I3066" t="str">
        <f t="shared" si="901"/>
        <v>-1.00548954467857-1.77353604625695i</v>
      </c>
      <c r="K3066" t="str">
        <f t="shared" si="902"/>
        <v>0.00135416998362854-0.0011853513789517i</v>
      </c>
      <c r="L3066" t="str">
        <f t="shared" si="903"/>
        <v>0.00025-0.00494968464002336i</v>
      </c>
      <c r="M3066" t="str">
        <f t="shared" si="904"/>
        <v>0.0025-0.00131021064000618i</v>
      </c>
      <c r="N3066">
        <f t="shared" si="905"/>
        <v>105.44872021153388</v>
      </c>
      <c r="O3066">
        <f t="shared" si="906"/>
        <v>3.4164735489344515</v>
      </c>
      <c r="P3066" s="3">
        <f t="shared" si="907"/>
        <v>3.4164735489344515</v>
      </c>
      <c r="Q3066" s="3">
        <f t="shared" si="908"/>
        <v>-74.551279788466118</v>
      </c>
      <c r="R3066">
        <f t="shared" si="909"/>
        <v>105.44872021153388</v>
      </c>
      <c r="S3066">
        <f t="shared" si="910"/>
        <v>95.019392120919221</v>
      </c>
      <c r="T3066">
        <f t="shared" si="893"/>
        <v>3.4164735489344515</v>
      </c>
    </row>
    <row r="3067" spans="1:20" x14ac:dyDescent="0.25">
      <c r="A3067">
        <f t="shared" si="894"/>
        <v>599293.14137548627</v>
      </c>
      <c r="B3067">
        <f t="shared" si="911"/>
        <v>95380.465810978712</v>
      </c>
      <c r="C3067" t="str">
        <f t="shared" si="895"/>
        <v>0.38964387488581-1.42712188981451i</v>
      </c>
      <c r="D3067" t="str">
        <f t="shared" si="896"/>
        <v>3.4193598902897-0.61512551384569i</v>
      </c>
      <c r="E3067" t="str">
        <f t="shared" si="897"/>
        <v>217.514689521622-93.8675383361656i</v>
      </c>
      <c r="F3067" t="str">
        <f t="shared" si="898"/>
        <v>2.90031003649522-1.73276990532198i</v>
      </c>
      <c r="G3067" t="str">
        <f t="shared" si="899"/>
        <v>0.996700972294028-0.0573423414430166i</v>
      </c>
      <c r="H3067" t="str">
        <f t="shared" si="900"/>
        <v>2.12877115007857-88.6823991414484i</v>
      </c>
      <c r="I3067" t="str">
        <f t="shared" si="901"/>
        <v>-0.998595236185193-1.76639042942242i</v>
      </c>
      <c r="K3067" t="str">
        <f t="shared" si="902"/>
        <v>0.00135261418878336-0.00118363676933692i</v>
      </c>
      <c r="L3067" t="str">
        <f t="shared" si="903"/>
        <v>0.00025-0.00493094704126653i</v>
      </c>
      <c r="M3067" t="str">
        <f t="shared" si="904"/>
        <v>0.0025-0.00130525068739408i</v>
      </c>
      <c r="N3067">
        <f t="shared" si="905"/>
        <v>105.27114154065187</v>
      </c>
      <c r="O3067">
        <f t="shared" si="906"/>
        <v>3.4014639966019136</v>
      </c>
      <c r="P3067" s="3">
        <f t="shared" si="907"/>
        <v>3.4014639966019136</v>
      </c>
      <c r="Q3067" s="3">
        <f t="shared" si="908"/>
        <v>-74.728858459348132</v>
      </c>
      <c r="R3067">
        <f t="shared" si="909"/>
        <v>105.27114154065187</v>
      </c>
      <c r="S3067">
        <f t="shared" si="910"/>
        <v>95.380465810978706</v>
      </c>
      <c r="T3067">
        <f t="shared" si="893"/>
        <v>3.4014639966019136</v>
      </c>
    </row>
    <row r="3068" spans="1:20" x14ac:dyDescent="0.25">
      <c r="A3068">
        <f t="shared" si="894"/>
        <v>601570.45531271317</v>
      </c>
      <c r="B3068">
        <f t="shared" si="911"/>
        <v>95742.911581060427</v>
      </c>
      <c r="C3068" t="str">
        <f t="shared" si="895"/>
        <v>0.384531137166995-1.42584487720744i</v>
      </c>
      <c r="D3068" t="str">
        <f t="shared" si="896"/>
        <v>3.41892004364997-0.61613934952318i</v>
      </c>
      <c r="E3068" t="str">
        <f t="shared" si="897"/>
        <v>217.152721679898-94.4709299729515i</v>
      </c>
      <c r="F3068" t="str">
        <f t="shared" si="898"/>
        <v>2.90023718181645-1.72747184235498i</v>
      </c>
      <c r="G3068" t="str">
        <f t="shared" si="899"/>
        <v>0.996675935546827-0.0575587964492284i</v>
      </c>
      <c r="H3068" t="str">
        <f t="shared" si="900"/>
        <v>2.10980013536318-88.3375082166874i</v>
      </c>
      <c r="I3068" t="str">
        <f t="shared" si="901"/>
        <v>-0.991753925132117-1.75927614598698i</v>
      </c>
      <c r="K3068" t="str">
        <f t="shared" si="902"/>
        <v>0.00135105606844751-0.00118193306713936i</v>
      </c>
      <c r="L3068" t="str">
        <f t="shared" si="903"/>
        <v>0.00025-0.00491228037583836i</v>
      </c>
      <c r="M3068" t="str">
        <f t="shared" si="904"/>
        <v>0.0025-0.00130030951125133i</v>
      </c>
      <c r="N3068">
        <f t="shared" si="905"/>
        <v>105.09283289876787</v>
      </c>
      <c r="O3068">
        <f t="shared" si="906"/>
        <v>3.3863531624688514</v>
      </c>
      <c r="P3068" s="3">
        <f t="shared" si="907"/>
        <v>3.3863531624688514</v>
      </c>
      <c r="Q3068" s="3">
        <f t="shared" si="908"/>
        <v>-74.907167101232133</v>
      </c>
      <c r="R3068">
        <f t="shared" si="909"/>
        <v>105.09283289876787</v>
      </c>
      <c r="S3068">
        <f t="shared" si="910"/>
        <v>95.742911581060426</v>
      </c>
      <c r="T3068">
        <f t="shared" si="893"/>
        <v>3.3863531624688514</v>
      </c>
    </row>
    <row r="3069" spans="1:20" x14ac:dyDescent="0.25">
      <c r="A3069">
        <f t="shared" si="894"/>
        <v>603856.42304290144</v>
      </c>
      <c r="B3069">
        <f t="shared" si="911"/>
        <v>96106.734645068456</v>
      </c>
      <c r="C3069" t="str">
        <f t="shared" si="895"/>
        <v>0.379408753896866-1.42454231497509i</v>
      </c>
      <c r="D3069" t="str">
        <f t="shared" si="896"/>
        <v>3.41847696226394-0.617161182220033i</v>
      </c>
      <c r="E3069" t="str">
        <f t="shared" si="897"/>
        <v>216.785880463413-95.0729298415037i</v>
      </c>
      <c r="F3069" t="str">
        <f t="shared" si="898"/>
        <v>2.90016377609207-1.72219856579034i</v>
      </c>
      <c r="G3069" t="str">
        <f t="shared" si="899"/>
        <v>0.996650709431016-0.0577760575123375i</v>
      </c>
      <c r="H3069" t="str">
        <f t="shared" si="900"/>
        <v>2.09099467441693-87.9940181067703i</v>
      </c>
      <c r="I3069" t="str">
        <f t="shared" si="901"/>
        <v>-0.984965195571132-1.75219302254699i</v>
      </c>
      <c r="K3069" t="str">
        <f t="shared" si="902"/>
        <v>0.00134949557680125-0.00118024020858303i</v>
      </c>
      <c r="L3069" t="str">
        <f t="shared" si="903"/>
        <v>0.00025-0.00489368437521254i</v>
      </c>
      <c r="M3069" t="str">
        <f t="shared" si="904"/>
        <v>0.0025-0.00129538704049744i</v>
      </c>
      <c r="N3069">
        <f t="shared" si="905"/>
        <v>104.91379728131005</v>
      </c>
      <c r="O3069">
        <f t="shared" si="906"/>
        <v>3.3711404664517008</v>
      </c>
      <c r="P3069" s="3">
        <f t="shared" si="907"/>
        <v>3.3711404664517008</v>
      </c>
      <c r="Q3069" s="3">
        <f t="shared" si="908"/>
        <v>-75.086202718689947</v>
      </c>
      <c r="R3069">
        <f t="shared" si="909"/>
        <v>104.91379728131005</v>
      </c>
      <c r="S3069">
        <f t="shared" si="910"/>
        <v>96.106734645068457</v>
      </c>
      <c r="T3069">
        <f t="shared" si="893"/>
        <v>3.3711404664517008</v>
      </c>
    </row>
    <row r="3070" spans="1:20" x14ac:dyDescent="0.25">
      <c r="A3070">
        <f t="shared" si="894"/>
        <v>606151.07745046448</v>
      </c>
      <c r="B3070">
        <f t="shared" si="911"/>
        <v>96471.940236719718</v>
      </c>
      <c r="C3070" t="str">
        <f t="shared" si="895"/>
        <v>0.374277025072041-1.42321400477733i</v>
      </c>
      <c r="D3070" t="str">
        <f t="shared" si="896"/>
        <v>3.41803062320508-0.618191017062309i</v>
      </c>
      <c r="E3070" t="str">
        <f t="shared" si="897"/>
        <v>216.414176113381-95.6734882870275i</v>
      </c>
      <c r="F3070" t="str">
        <f t="shared" si="898"/>
        <v>2.90008981518246-1.71694999904433i</v>
      </c>
      <c r="G3070" t="str">
        <f t="shared" si="899"/>
        <v>0.996625292524006-0.0579941275082698i</v>
      </c>
      <c r="H3070" t="str">
        <f t="shared" si="900"/>
        <v>2.07235324194642-87.651922427535i</v>
      </c>
      <c r="I3070" t="str">
        <f t="shared" si="901"/>
        <v>-0.978228634915639-1.74514088704315i</v>
      </c>
      <c r="K3070" t="str">
        <f t="shared" si="902"/>
        <v>0.00134793266834853-0.00117855812969593i</v>
      </c>
      <c r="L3070" t="str">
        <f t="shared" si="903"/>
        <v>0.00025-0.00487515877187941i</v>
      </c>
      <c r="M3070" t="str">
        <f t="shared" si="904"/>
        <v>0.0025-0.00129048320432102i</v>
      </c>
      <c r="N3070">
        <f t="shared" si="905"/>
        <v>104.73403770550874</v>
      </c>
      <c r="O3070">
        <f t="shared" si="906"/>
        <v>3.3558253332268695</v>
      </c>
      <c r="P3070" s="3">
        <f t="shared" si="907"/>
        <v>3.3558253332268695</v>
      </c>
      <c r="Q3070" s="3">
        <f t="shared" si="908"/>
        <v>-75.26596229449126</v>
      </c>
      <c r="R3070">
        <f t="shared" si="909"/>
        <v>104.73403770550874</v>
      </c>
      <c r="S3070">
        <f t="shared" si="910"/>
        <v>96.471940236719718</v>
      </c>
      <c r="T3070">
        <f t="shared" si="893"/>
        <v>3.3558253332268695</v>
      </c>
    </row>
    <row r="3071" spans="1:20" x14ac:dyDescent="0.25">
      <c r="A3071">
        <f t="shared" si="894"/>
        <v>608454.45154477633</v>
      </c>
      <c r="B3071">
        <f t="shared" si="911"/>
        <v>96838.533609619262</v>
      </c>
      <c r="C3071" t="str">
        <f t="shared" si="895"/>
        <v>0.36913625362848-1.42185975183626i</v>
      </c>
      <c r="D3071" t="str">
        <f t="shared" si="896"/>
        <v>3.41758100339734-0.619228859187975i</v>
      </c>
      <c r="E3071" t="str">
        <f t="shared" si="897"/>
        <v>216.037619519203-96.2725557480971i</v>
      </c>
      <c r="F3071" t="str">
        <f t="shared" si="898"/>
        <v>2.90001529491742-1.71172606588047i</v>
      </c>
      <c r="G3071" t="str">
        <f t="shared" si="899"/>
        <v>0.996599683392674-0.0582130093217651i</v>
      </c>
      <c r="H3071" t="str">
        <f t="shared" si="900"/>
        <v>2.05387432868812-87.311214831337i</v>
      </c>
      <c r="I3071" t="str">
        <f t="shared" si="901"/>
        <v>-0.971543833912044-1.73811956874619i</v>
      </c>
      <c r="K3071" t="str">
        <f t="shared" si="902"/>
        <v>0.00134636729791874-0.00117688676631019i</v>
      </c>
      <c r="L3071" t="str">
        <f t="shared" si="903"/>
        <v>0.00025-0.00485670329934191i</v>
      </c>
      <c r="M3071" t="str">
        <f t="shared" si="904"/>
        <v>0.0025-0.00128559793217874i</v>
      </c>
      <c r="N3071">
        <f t="shared" si="905"/>
        <v>104.55355720999512</v>
      </c>
      <c r="O3071">
        <f t="shared" si="906"/>
        <v>3.3404071922555669</v>
      </c>
      <c r="P3071" s="3">
        <f t="shared" si="907"/>
        <v>3.3404071922555669</v>
      </c>
      <c r="Q3071" s="3">
        <f t="shared" si="908"/>
        <v>-75.44644279000488</v>
      </c>
      <c r="R3071">
        <f t="shared" si="909"/>
        <v>104.55355720999512</v>
      </c>
      <c r="S3071">
        <f t="shared" si="910"/>
        <v>96.838533609619262</v>
      </c>
      <c r="T3071">
        <f t="shared" si="893"/>
        <v>3.3404071922555669</v>
      </c>
    </row>
    <row r="3072" spans="1:20" x14ac:dyDescent="0.25">
      <c r="A3072">
        <f t="shared" si="894"/>
        <v>610766.57846064644</v>
      </c>
      <c r="B3072">
        <f t="shared" si="911"/>
        <v>97206.520037335824</v>
      </c>
      <c r="C3072" t="str">
        <f t="shared" si="895"/>
        <v>0.363986745393847-1.42047936498764i</v>
      </c>
      <c r="D3072" t="str">
        <f t="shared" si="896"/>
        <v>3.41712807961432-0.620274713745906i</v>
      </c>
      <c r="E3072" t="str">
        <f t="shared" si="897"/>
        <v>215.656222217378-96.8700827668507i</v>
      </c>
      <c r="F3072" t="str">
        <f t="shared" si="898"/>
        <v>2.89994021109575-1.70652669040835i</v>
      </c>
      <c r="G3072" t="str">
        <f t="shared" si="899"/>
        <v>0.99657388059328-0.0584327058463879i</v>
      </c>
      <c r="H3072" t="str">
        <f t="shared" si="900"/>
        <v>2.03555644121521-86.9718890067728i</v>
      </c>
      <c r="I3072" t="str">
        <f t="shared" si="901"/>
        <v>-0.964910386611378-1.73112889824266i</v>
      </c>
      <c r="K3072" t="str">
        <f t="shared" si="902"/>
        <v>0.00134479942066865-0.00117522605406212i</v>
      </c>
      <c r="L3072" t="str">
        <f t="shared" si="903"/>
        <v>0.00025-0.00483831769211188i</v>
      </c>
      <c r="M3072" t="str">
        <f t="shared" si="904"/>
        <v>0.0025-0.00128073115379432i</v>
      </c>
      <c r="N3072">
        <f t="shared" si="905"/>
        <v>104.37235885440606</v>
      </c>
      <c r="O3072">
        <f t="shared" si="906"/>
        <v>3.3248854778066583</v>
      </c>
      <c r="P3072" s="3">
        <f t="shared" si="907"/>
        <v>3.3248854778066583</v>
      </c>
      <c r="Q3072" s="3">
        <f t="shared" si="908"/>
        <v>-75.627641145593941</v>
      </c>
      <c r="R3072">
        <f t="shared" si="909"/>
        <v>104.37235885440606</v>
      </c>
      <c r="S3072">
        <f t="shared" si="910"/>
        <v>97.206520037335821</v>
      </c>
      <c r="T3072">
        <f t="shared" si="893"/>
        <v>3.3248854778066583</v>
      </c>
    </row>
    <row r="3073" spans="1:20" x14ac:dyDescent="0.25">
      <c r="A3073">
        <f t="shared" si="894"/>
        <v>613087.4914587969</v>
      </c>
      <c r="B3073">
        <f t="shared" si="911"/>
        <v>97575.904813477697</v>
      </c>
      <c r="C3073" t="str">
        <f t="shared" si="895"/>
        <v>0.358828809038711-1.41907265673162i</v>
      </c>
      <c r="D3073" t="str">
        <f t="shared" si="896"/>
        <v>3.41667182847858-0.621328585894894i</v>
      </c>
      <c r="E3073" t="str">
        <f t="shared" si="897"/>
        <v>215.269996390221-97.4660199991681i</v>
      </c>
      <c r="F3073" t="str">
        <f t="shared" si="898"/>
        <v>2.89986455948523-1.70135179708242i</v>
      </c>
      <c r="G3073" t="str">
        <f t="shared" si="899"/>
        <v>0.996547882671395-0.0586532199845358i</v>
      </c>
      <c r="H3073" t="str">
        <f t="shared" si="900"/>
        <v>2.01739810174692-86.6339386784094i</v>
      </c>
      <c r="I3073" t="str">
        <f t="shared" si="901"/>
        <v>-0.958327890341201-1.72416870742114i</v>
      </c>
      <c r="K3073" t="str">
        <f t="shared" si="902"/>
        <v>0.00134322899208422-0.0011735759283924i</v>
      </c>
      <c r="L3073" t="str">
        <f t="shared" si="903"/>
        <v>0.00025-0.00482000168570619i</v>
      </c>
      <c r="M3073" t="str">
        <f t="shared" si="904"/>
        <v>0.0025-0.00127588279915752i</v>
      </c>
      <c r="N3073">
        <f t="shared" si="905"/>
        <v>104.19044571898124</v>
      </c>
      <c r="O3073">
        <f t="shared" si="906"/>
        <v>3.3092596289786815</v>
      </c>
      <c r="P3073" s="3">
        <f t="shared" si="907"/>
        <v>3.3092596289786815</v>
      </c>
      <c r="Q3073" s="3">
        <f t="shared" si="908"/>
        <v>-75.809554281018762</v>
      </c>
      <c r="R3073">
        <f t="shared" si="909"/>
        <v>104.19044571898124</v>
      </c>
      <c r="S3073">
        <f t="shared" si="910"/>
        <v>97.575904813477692</v>
      </c>
      <c r="T3073">
        <f t="shared" si="893"/>
        <v>3.3092596289786815</v>
      </c>
    </row>
    <row r="3074" spans="1:20" x14ac:dyDescent="0.25">
      <c r="A3074">
        <f t="shared" si="894"/>
        <v>615417.22392634035</v>
      </c>
      <c r="B3074">
        <f t="shared" si="911"/>
        <v>97946.693251768913</v>
      </c>
      <c r="C3074" t="str">
        <f t="shared" si="895"/>
        <v>0.353662756026844-1.41763944328272i</v>
      </c>
      <c r="D3074" t="str">
        <f t="shared" si="896"/>
        <v>3.41621222646075-0.622390480802631i</v>
      </c>
      <c r="E3074" t="str">
        <f t="shared" si="897"/>
        <v>214.878954864398-98.0603182248318i</v>
      </c>
      <c r="F3074" t="str">
        <f t="shared" si="898"/>
        <v>2.89978833582225-1.69620131070082i</v>
      </c>
      <c r="G3074" t="str">
        <f t="shared" si="899"/>
        <v>0.996521688161821-0.0588745546474501i</v>
      </c>
      <c r="H3074" t="str">
        <f t="shared" si="900"/>
        <v>1.99939784796039-86.2973576065124i</v>
      </c>
      <c r="I3074" t="str">
        <f t="shared" si="901"/>
        <v>-0.951795945677743-1.71723882945842i</v>
      </c>
      <c r="K3074" t="str">
        <f t="shared" si="902"/>
        <v>0.00134165596798253-0.0011719363245462i</v>
      </c>
      <c r="L3074" t="str">
        <f t="shared" si="903"/>
        <v>0.00025-0.00480175501664294i</v>
      </c>
      <c r="M3074" t="str">
        <f t="shared" si="904"/>
        <v>0.0025-0.00127105279852313i</v>
      </c>
      <c r="N3074">
        <f t="shared" si="905"/>
        <v>104.00782090416251</v>
      </c>
      <c r="O3074">
        <f t="shared" si="906"/>
        <v>3.2935290897213121</v>
      </c>
      <c r="P3074" s="3">
        <f t="shared" si="907"/>
        <v>3.2935290897213121</v>
      </c>
      <c r="Q3074" s="3">
        <f t="shared" si="908"/>
        <v>-75.992179095837486</v>
      </c>
      <c r="R3074">
        <f t="shared" si="909"/>
        <v>104.00782090416251</v>
      </c>
      <c r="S3074">
        <f t="shared" si="910"/>
        <v>97.946693251768906</v>
      </c>
      <c r="T3074">
        <f t="shared" si="893"/>
        <v>3.2935290897213121</v>
      </c>
    </row>
    <row r="3075" spans="1:20" x14ac:dyDescent="0.25">
      <c r="A3075">
        <f t="shared" si="894"/>
        <v>617755.80937726051</v>
      </c>
      <c r="B3075">
        <f t="shared" si="911"/>
        <v>98318.89068612564</v>
      </c>
      <c r="C3075" t="str">
        <f t="shared" si="895"/>
        <v>0.348488900564518-1.41617954461894i</v>
      </c>
      <c r="D3075" t="str">
        <f t="shared" si="896"/>
        <v>3.41574924987883-0.623460403644686i</v>
      </c>
      <c r="E3075" t="str">
        <f t="shared" si="897"/>
        <v>214.483111109276-98.6529283576657i</v>
      </c>
      <c r="F3075" t="str">
        <f t="shared" si="898"/>
        <v>2.89971153581162-1.69107515640419i</v>
      </c>
      <c r="G3075" t="str">
        <f t="shared" si="899"/>
        <v>0.996495295588515-0.0590967127552239i</v>
      </c>
      <c r="H3075" t="str">
        <f t="shared" si="900"/>
        <v>1.98155423280514-85.9621395867794i</v>
      </c>
      <c r="I3075" t="str">
        <f t="shared" si="901"/>
        <v>-0.945314156418306-1.71033909880594i</v>
      </c>
      <c r="K3075" t="str">
        <f t="shared" si="902"/>
        <v>0.00134008030451368-0.00117030717757338i</v>
      </c>
      <c r="L3075" t="str">
        <f t="shared" si="903"/>
        <v>0.00025-0.00478357742243769i</v>
      </c>
      <c r="M3075" t="str">
        <f t="shared" si="904"/>
        <v>0.0025-0.00126624108240998i</v>
      </c>
      <c r="N3075">
        <f t="shared" si="905"/>
        <v>103.82448753019224</v>
      </c>
      <c r="O3075">
        <f t="shared" si="906"/>
        <v>3.2776933088554481</v>
      </c>
      <c r="P3075" s="3">
        <f t="shared" si="907"/>
        <v>3.2776933088554481</v>
      </c>
      <c r="Q3075" s="3">
        <f t="shared" si="908"/>
        <v>-76.175512469807757</v>
      </c>
      <c r="R3075">
        <f t="shared" si="909"/>
        <v>103.82448753019224</v>
      </c>
      <c r="S3075">
        <f t="shared" si="910"/>
        <v>98.318890686125641</v>
      </c>
      <c r="T3075">
        <f t="shared" si="893"/>
        <v>3.2776933088554481</v>
      </c>
    </row>
    <row r="3076" spans="1:20" x14ac:dyDescent="0.25">
      <c r="A3076">
        <f t="shared" si="894"/>
        <v>620103.28145289409</v>
      </c>
      <c r="B3076">
        <f t="shared" si="911"/>
        <v>98692.502470732914</v>
      </c>
      <c r="C3076" t="str">
        <f t="shared" si="895"/>
        <v>0.343307559548893-1.41469278453017i</v>
      </c>
      <c r="D3076" t="str">
        <f t="shared" si="896"/>
        <v>3.4152828748974-0.624538359603489i</v>
      </c>
      <c r="E3076" t="str">
        <f t="shared" si="897"/>
        <v>214.082479235077-99.2438014556393i</v>
      </c>
      <c r="F3076" t="str">
        <f t="shared" si="898"/>
        <v>2.89963415512646-1.68597325967456i</v>
      </c>
      <c r="G3076" t="str">
        <f t="shared" si="899"/>
        <v>0.996468703464511-0.0593196972368116i</v>
      </c>
      <c r="H3076" t="str">
        <f t="shared" si="900"/>
        <v>1.96386582432-85.6282784500745i</v>
      </c>
      <c r="I3076" t="str">
        <f t="shared" si="901"/>
        <v>-0.938882129553966-1.7034693511765i</v>
      </c>
      <c r="K3076" t="str">
        <f t="shared" si="902"/>
        <v>0.00133850195816283-0.00116868842232872i</v>
      </c>
      <c r="L3076" t="str">
        <f t="shared" si="903"/>
        <v>0.00025-0.00476546864159962i</v>
      </c>
      <c r="M3076" t="str">
        <f t="shared" si="904"/>
        <v>0.0025-0.0012614475815999i</v>
      </c>
      <c r="N3076">
        <f t="shared" si="905"/>
        <v>103.64044873671153</v>
      </c>
      <c r="O3076">
        <f t="shared" si="906"/>
        <v>3.2617517400932061</v>
      </c>
      <c r="P3076" s="3">
        <f t="shared" si="907"/>
        <v>3.2617517400932061</v>
      </c>
      <c r="Q3076" s="3">
        <f t="shared" si="908"/>
        <v>-76.359551263288466</v>
      </c>
      <c r="R3076">
        <f t="shared" si="909"/>
        <v>103.64044873671153</v>
      </c>
      <c r="S3076">
        <f t="shared" si="910"/>
        <v>98.692502470732919</v>
      </c>
      <c r="T3076">
        <f t="shared" si="893"/>
        <v>3.2617517400932061</v>
      </c>
    </row>
    <row r="3077" spans="1:20" x14ac:dyDescent="0.25">
      <c r="A3077">
        <f t="shared" si="894"/>
        <v>622459.67392241512</v>
      </c>
      <c r="B3077">
        <f t="shared" si="911"/>
        <v>99067.533980121705</v>
      </c>
      <c r="C3077" t="str">
        <f t="shared" si="895"/>
        <v>0.338119052515301-1.41317899066557i</v>
      </c>
      <c r="D3077" t="str">
        <f t="shared" si="896"/>
        <v>3.41481307752678-0.625624353867266i</v>
      </c>
      <c r="E3077" t="str">
        <f t="shared" si="897"/>
        <v>213.677073990847-99.8328887309536i</v>
      </c>
      <c r="F3077" t="str">
        <f t="shared" si="898"/>
        <v>2.89955618940781-1.68089554633408i</v>
      </c>
      <c r="G3077" t="str">
        <f t="shared" si="899"/>
        <v>0.996441910291844-0.0595435110300375i</v>
      </c>
      <c r="H3077" t="str">
        <f t="shared" si="900"/>
        <v>1.9463312054524-85.2957680621661i</v>
      </c>
      <c r="I3077" t="str">
        <f t="shared" si="901"/>
        <v>-0.932499475242421-1.69662942353094i</v>
      </c>
      <c r="K3077" t="str">
        <f t="shared" si="902"/>
        <v>0.00133692088575207-0.00116707999347213i</v>
      </c>
      <c r="L3077" t="str">
        <f t="shared" si="903"/>
        <v>0.00025-0.00474742841362783i</v>
      </c>
      <c r="M3077" t="str">
        <f t="shared" si="904"/>
        <v>0.0025-0.00125667222713678i</v>
      </c>
      <c r="N3077">
        <f t="shared" si="905"/>
        <v>103.45570768235383</v>
      </c>
      <c r="O3077">
        <f t="shared" si="906"/>
        <v>3.2457038420556867</v>
      </c>
      <c r="P3077" s="3">
        <f t="shared" si="907"/>
        <v>3.2457038420556867</v>
      </c>
      <c r="Q3077" s="3">
        <f t="shared" si="908"/>
        <v>-76.544292317646168</v>
      </c>
      <c r="R3077">
        <f t="shared" si="909"/>
        <v>103.45570768235383</v>
      </c>
      <c r="S3077">
        <f t="shared" si="910"/>
        <v>99.067533980121709</v>
      </c>
      <c r="T3077">
        <f t="shared" si="893"/>
        <v>3.2457038420556867</v>
      </c>
    </row>
    <row r="3078" spans="1:20" x14ac:dyDescent="0.25">
      <c r="A3078">
        <f t="shared" si="894"/>
        <v>624825.02068332036</v>
      </c>
      <c r="B3078">
        <f t="shared" si="911"/>
        <v>99443.990609246175</v>
      </c>
      <c r="C3078" t="str">
        <f t="shared" si="895"/>
        <v>0.332923701583811-1.41163799458035i</v>
      </c>
      <c r="D3078" t="str">
        <f t="shared" si="896"/>
        <v>3.41433983362233-0.626718391629014i</v>
      </c>
      <c r="E3078" t="str">
        <f t="shared" si="897"/>
        <v>213.266910762247-100.420141560082i</v>
      </c>
      <c r="F3078" t="str">
        <f t="shared" si="898"/>
        <v>2.89947763426445-1.67584194254393i</v>
      </c>
      <c r="G3078" t="str">
        <f t="shared" si="899"/>
        <v>0.996414914561467-0.0597681570816036i</v>
      </c>
      <c r="H3078" t="str">
        <f t="shared" si="900"/>
        <v>1.92894897388018-84.964602323466i</v>
      </c>
      <c r="I3078" t="str">
        <f t="shared" si="901"/>
        <v>-0.926165806781187-1.6898191540651i</v>
      </c>
      <c r="K3078" t="str">
        <f t="shared" si="902"/>
        <v>0.00133533704444255-0.00116548182546895i</v>
      </c>
      <c r="L3078" t="str">
        <f t="shared" si="903"/>
        <v>0.00025-0.00472945647900759i</v>
      </c>
      <c r="M3078" t="str">
        <f t="shared" si="904"/>
        <v>0.0025-0.00125191495032554i</v>
      </c>
      <c r="N3078">
        <f t="shared" si="905"/>
        <v>103.2702675443434</v>
      </c>
      <c r="O3078">
        <f t="shared" si="906"/>
        <v>3.2295490782916723</v>
      </c>
      <c r="P3078" s="3">
        <f t="shared" si="907"/>
        <v>3.2295490782916723</v>
      </c>
      <c r="Q3078" s="3">
        <f t="shared" si="908"/>
        <v>-76.729732455656602</v>
      </c>
      <c r="R3078">
        <f t="shared" si="909"/>
        <v>103.2702675443434</v>
      </c>
      <c r="S3078">
        <f t="shared" si="910"/>
        <v>99.443990609246171</v>
      </c>
      <c r="T3078">
        <f t="shared" si="893"/>
        <v>3.2295490782916723</v>
      </c>
    </row>
    <row r="3079" spans="1:20" x14ac:dyDescent="0.25">
      <c r="A3079">
        <f t="shared" si="894"/>
        <v>627199.35576191696</v>
      </c>
      <c r="B3079">
        <f t="shared" si="911"/>
        <v>99821.877773561311</v>
      </c>
      <c r="C3079" t="str">
        <f t="shared" si="895"/>
        <v>0.327721831404726-1.41006963178135i</v>
      </c>
      <c r="D3079" t="str">
        <f t="shared" si="896"/>
        <v>3.41386311888359-0.627820478085417i</v>
      </c>
      <c r="E3079" t="str">
        <f t="shared" si="897"/>
        <v>212.85200556914-101.005511493774i</v>
      </c>
      <c r="F3079" t="str">
        <f t="shared" si="898"/>
        <v>2.89939848527275-1.67081237480312i</v>
      </c>
      <c r="G3079" t="str">
        <f t="shared" si="899"/>
        <v>0.996387714753173-0.0599936383470987i</v>
      </c>
      <c r="H3079" t="str">
        <f t="shared" si="900"/>
        <v>1.91171774183574-84.6347751687722i</v>
      </c>
      <c r="I3079" t="str">
        <f t="shared" si="901"/>
        <v>-0.919880740580986-1.68303838219702i</v>
      </c>
      <c r="K3079" t="str">
        <f t="shared" si="902"/>
        <v>0.00133375039173647-0.00116389385259019i</v>
      </c>
      <c r="L3079" t="str">
        <f t="shared" si="903"/>
        <v>0.00025-0.0047115525792066i</v>
      </c>
      <c r="M3079" t="str">
        <f t="shared" si="904"/>
        <v>0.0025-0.00124717568273116i</v>
      </c>
      <c r="N3079">
        <f t="shared" si="905"/>
        <v>103.08413151809043</v>
      </c>
      <c r="O3079">
        <f t="shared" si="906"/>
        <v>3.2132869172933725</v>
      </c>
      <c r="P3079" s="3">
        <f t="shared" si="907"/>
        <v>3.2132869172933725</v>
      </c>
      <c r="Q3079" s="3">
        <f t="shared" si="908"/>
        <v>-76.91586848190957</v>
      </c>
      <c r="R3079">
        <f t="shared" si="909"/>
        <v>103.08413151809043</v>
      </c>
      <c r="S3079">
        <f t="shared" si="910"/>
        <v>99.821877773561312</v>
      </c>
      <c r="T3079">
        <f t="shared" si="893"/>
        <v>3.2132869172933725</v>
      </c>
    </row>
    <row r="3080" spans="1:20" x14ac:dyDescent="0.25">
      <c r="A3080">
        <f t="shared" si="894"/>
        <v>629582.71331381227</v>
      </c>
      <c r="B3080">
        <f t="shared" si="911"/>
        <v>100201.20090910085</v>
      </c>
      <c r="C3080" t="str">
        <f t="shared" si="895"/>
        <v>0.322513769103176-1.40847374177198i</v>
      </c>
      <c r="D3080" t="str">
        <f t="shared" si="896"/>
        <v>3.41338290885354-0.628930618435788i</v>
      </c>
      <c r="E3080" t="str">
        <f t="shared" si="897"/>
        <v>212.432375063006-101.588950267018i</v>
      </c>
      <c r="F3080" t="str">
        <f t="shared" si="898"/>
        <v>2.89931873797633-1.66580676994736i</v>
      </c>
      <c r="G3080" t="str">
        <f t="shared" si="899"/>
        <v>0.996360309335516-0.0602199577910058i</v>
      </c>
      <c r="H3080" t="str">
        <f t="shared" si="900"/>
        <v>1.89463613593243-84.3062805670127i</v>
      </c>
      <c r="I3080" t="str">
        <f t="shared" si="901"/>
        <v>-0.913643896139399-1.67628694855417i</v>
      </c>
      <c r="K3080" t="str">
        <f t="shared" si="902"/>
        <v>0.00133216088547913-0.00116231600891294i</v>
      </c>
      <c r="L3080" t="str">
        <f t="shared" si="903"/>
        <v>0.00025-0.00469371645667126i</v>
      </c>
      <c r="M3080" t="str">
        <f t="shared" si="904"/>
        <v>0.0025-0.00124245435617769i</v>
      </c>
      <c r="N3080">
        <f t="shared" si="905"/>
        <v>102.8973028167831</v>
      </c>
      <c r="O3080">
        <f t="shared" si="906"/>
        <v>3.1969168325127706</v>
      </c>
      <c r="P3080" s="3">
        <f t="shared" si="907"/>
        <v>3.1969168325127706</v>
      </c>
      <c r="Q3080" s="3">
        <f t="shared" si="908"/>
        <v>-77.102697183216904</v>
      </c>
      <c r="R3080">
        <f t="shared" si="909"/>
        <v>102.8973028167831</v>
      </c>
      <c r="S3080">
        <f t="shared" si="910"/>
        <v>100.20120090910085</v>
      </c>
      <c r="T3080">
        <f t="shared" si="893"/>
        <v>3.1969168325127706</v>
      </c>
    </row>
    <row r="3081" spans="1:20" x14ac:dyDescent="0.25">
      <c r="A3081">
        <f t="shared" si="894"/>
        <v>631975.12762440485</v>
      </c>
      <c r="B3081">
        <f t="shared" si="911"/>
        <v>100581.96547255544</v>
      </c>
      <c r="C3081" t="str">
        <f t="shared" si="895"/>
        <v>0.317299844222982-1.40685016809613i</v>
      </c>
      <c r="D3081" t="str">
        <f t="shared" si="896"/>
        <v>3.41289917891783-0.630048817880982i</v>
      </c>
      <c r="E3081" t="str">
        <f t="shared" si="897"/>
        <v>212.008036524174-102.170409808954i</v>
      </c>
      <c r="F3081" t="str">
        <f t="shared" si="898"/>
        <v>2.89923838788587-1.66082505514789i</v>
      </c>
      <c r="G3081" t="str">
        <f t="shared" si="899"/>
        <v>0.996332696765731-0.0604471183867095i</v>
      </c>
      <c r="H3081" t="str">
        <f t="shared" si="900"/>
        <v>1.87770279699343-83.9791125209934i</v>
      </c>
      <c r="I3081" t="str">
        <f t="shared" si="901"/>
        <v>-0.907454896014748-1.66956469496091i</v>
      </c>
      <c r="K3081" t="str">
        <f t="shared" si="902"/>
        <v>0.00133056848386108-0.00116074822832066i</v>
      </c>
      <c r="L3081" t="str">
        <f t="shared" si="903"/>
        <v>0.00025-0.00467594785482292i</v>
      </c>
      <c r="M3081" t="str">
        <f t="shared" si="904"/>
        <v>0.0025-0.00123775090274725i</v>
      </c>
      <c r="N3081">
        <f t="shared" si="905"/>
        <v>102.70978467098604</v>
      </c>
      <c r="O3081">
        <f t="shared" si="906"/>
        <v>3.180438302376662</v>
      </c>
      <c r="P3081" s="3">
        <f t="shared" si="907"/>
        <v>3.180438302376662</v>
      </c>
      <c r="Q3081" s="3">
        <f t="shared" si="908"/>
        <v>-77.290215329013961</v>
      </c>
      <c r="R3081">
        <f t="shared" si="909"/>
        <v>102.70978467098604</v>
      </c>
      <c r="S3081">
        <f t="shared" si="910"/>
        <v>100.58196547255544</v>
      </c>
      <c r="T3081">
        <f t="shared" si="893"/>
        <v>3.180438302376662</v>
      </c>
    </row>
    <row r="3082" spans="1:20" x14ac:dyDescent="0.25">
      <c r="A3082">
        <f t="shared" si="894"/>
        <v>634376.63310937758</v>
      </c>
      <c r="B3082">
        <f t="shared" si="911"/>
        <v>100964.17694135115</v>
      </c>
      <c r="C3082" t="str">
        <f t="shared" si="895"/>
        <v>0.312080388669501-1.40519875838108i</v>
      </c>
      <c r="D3082" t="str">
        <f t="shared" si="896"/>
        <v>3.41241190430391-0.631175081622293i</v>
      </c>
      <c r="E3082" t="str">
        <f t="shared" si="897"/>
        <v>211.579007858859-102.749842252738i</v>
      </c>
      <c r="F3082" t="str">
        <f t="shared" si="898"/>
        <v>2.89915743047889-1.65586715791032i</v>
      </c>
      <c r="G3082" t="str">
        <f t="shared" si="899"/>
        <v>0.99630487548965-0.0606751231165038i</v>
      </c>
      <c r="H3082" t="str">
        <f t="shared" si="900"/>
        <v>1.86091637988272-83.653265067146i</v>
      </c>
      <c r="I3082" t="str">
        <f t="shared" si="901"/>
        <v>-0.901313365800205-1.6628714644261i</v>
      </c>
      <c r="K3082" t="str">
        <f t="shared" si="902"/>
        <v>0.00132897314542022-0.00115919044450356i</v>
      </c>
      <c r="L3082" t="str">
        <f t="shared" si="903"/>
        <v>0.00025-0.00465824651805433i</v>
      </c>
      <c r="M3082" t="str">
        <f t="shared" si="904"/>
        <v>0.0025-0.00123306525477909i</v>
      </c>
      <c r="N3082">
        <f t="shared" si="905"/>
        <v>102.52158032823318</v>
      </c>
      <c r="O3082">
        <f t="shared" si="906"/>
        <v>3.1638508103002243</v>
      </c>
      <c r="P3082" s="3">
        <f t="shared" si="907"/>
        <v>3.1638508103002243</v>
      </c>
      <c r="Q3082" s="3">
        <f t="shared" si="908"/>
        <v>-77.478419671766815</v>
      </c>
      <c r="R3082">
        <f t="shared" si="909"/>
        <v>102.52158032823318</v>
      </c>
      <c r="S3082">
        <f t="shared" si="910"/>
        <v>100.96417694135116</v>
      </c>
      <c r="T3082">
        <f t="shared" si="893"/>
        <v>3.1638508103002243</v>
      </c>
    </row>
    <row r="3083" spans="1:20" x14ac:dyDescent="0.25">
      <c r="A3083">
        <f t="shared" si="894"/>
        <v>636787.26431519317</v>
      </c>
      <c r="B3083">
        <f t="shared" si="911"/>
        <v>101347.84081372828</v>
      </c>
      <c r="C3083" t="str">
        <f t="shared" si="895"/>
        <v>0.306855736651651-1.40351936437963i</v>
      </c>
      <c r="D3083" t="str">
        <f t="shared" si="896"/>
        <v>3.41192106008039-0.632309414860372i</v>
      </c>
      <c r="E3083" t="str">
        <f t="shared" si="897"/>
        <v>211.145307596026-103.327199945351i</v>
      </c>
      <c r="F3083" t="str">
        <f t="shared" si="898"/>
        <v>2.8990758611995-1.65093300607351i</v>
      </c>
      <c r="G3083" t="str">
        <f t="shared" si="899"/>
        <v>0.996276843941624-0.0609039749715994i</v>
      </c>
      <c r="H3083" t="str">
        <f t="shared" si="900"/>
        <v>1.84427555333832-83.3287322752803i</v>
      </c>
      <c r="I3083" t="str">
        <f t="shared" si="901"/>
        <v>-0.895218934098172-1.65620710113089i</v>
      </c>
      <c r="K3083" t="str">
        <f t="shared" si="902"/>
        <v>0.00132737482904391-0.00115764259095908i</v>
      </c>
      <c r="L3083" t="str">
        <f t="shared" si="903"/>
        <v>0.00025-0.00464061219172578i</v>
      </c>
      <c r="M3083" t="str">
        <f t="shared" si="904"/>
        <v>0.0025-0.00122839734486859i</v>
      </c>
      <c r="N3083">
        <f t="shared" si="905"/>
        <v>102.33269305261977</v>
      </c>
      <c r="O3083">
        <f t="shared" si="906"/>
        <v>3.147153844700787</v>
      </c>
      <c r="P3083" s="3">
        <f t="shared" si="907"/>
        <v>3.147153844700787</v>
      </c>
      <c r="Q3083" s="3">
        <f t="shared" si="908"/>
        <v>-77.667306947380226</v>
      </c>
      <c r="R3083">
        <f t="shared" si="909"/>
        <v>102.33269305261977</v>
      </c>
      <c r="S3083">
        <f t="shared" si="910"/>
        <v>101.34784081372828</v>
      </c>
      <c r="T3083">
        <f t="shared" si="893"/>
        <v>3.147153844700787</v>
      </c>
    </row>
    <row r="3084" spans="1:20" x14ac:dyDescent="0.25">
      <c r="A3084">
        <f t="shared" si="894"/>
        <v>639207.05591959087</v>
      </c>
      <c r="B3084">
        <f t="shared" si="911"/>
        <v>101732.96260882045</v>
      </c>
      <c r="C3084" t="str">
        <f t="shared" si="895"/>
        <v>0.301626224623223-1.40181184201103i</v>
      </c>
      <c r="D3084" t="str">
        <f t="shared" si="896"/>
        <v>3.41142662115607-0.63345182279408i</v>
      </c>
      <c r="E3084" t="str">
        <f t="shared" si="897"/>
        <v>210.706954884071-103.902435457348i</v>
      </c>
      <c r="F3084" t="str">
        <f t="shared" si="898"/>
        <v>2.89899367545813-1.6460225278084i</v>
      </c>
      <c r="G3084" t="str">
        <f t="shared" si="899"/>
        <v>0.996248600544437-0.0611336769521301i</v>
      </c>
      <c r="H3084" t="str">
        <f t="shared" si="900"/>
        <v>1.82777899980792-83.005508248338i</v>
      </c>
      <c r="I3084" t="str">
        <f t="shared" si="901"/>
        <v>-0.889171232494852-1.64957145041661i</v>
      </c>
      <c r="K3084" t="str">
        <f t="shared" si="902"/>
        <v>0.00132577349397123-0.00115610460099226i</v>
      </c>
      <c r="L3084" t="str">
        <f t="shared" si="903"/>
        <v>0.00025-0.00462304462216155i</v>
      </c>
      <c r="M3084" t="str">
        <f t="shared" si="904"/>
        <v>0.0025-0.00122374710586629i</v>
      </c>
      <c r="N3084">
        <f t="shared" si="905"/>
        <v>102.14312612440065</v>
      </c>
      <c r="O3084">
        <f t="shared" si="906"/>
        <v>3.1303468990095333</v>
      </c>
      <c r="P3084" s="3">
        <f t="shared" si="907"/>
        <v>3.1303468990095333</v>
      </c>
      <c r="Q3084" s="3">
        <f t="shared" si="908"/>
        <v>-77.856873875599348</v>
      </c>
      <c r="R3084">
        <f t="shared" si="909"/>
        <v>102.14312612440065</v>
      </c>
      <c r="S3084">
        <f t="shared" si="910"/>
        <v>101.73296260882046</v>
      </c>
      <c r="T3084">
        <f t="shared" si="893"/>
        <v>3.1303468990095333</v>
      </c>
    </row>
    <row r="3085" spans="1:20" x14ac:dyDescent="0.25">
      <c r="A3085">
        <f t="shared" si="894"/>
        <v>641636.04273208533</v>
      </c>
      <c r="B3085">
        <f t="shared" si="911"/>
        <v>102119.54786673398</v>
      </c>
      <c r="C3085" t="str">
        <f t="shared" si="895"/>
        <v>0.296392191223254-1.40007605140108i</v>
      </c>
      <c r="D3085" t="str">
        <f t="shared" si="896"/>
        <v>3.41092856227934-0.634602310619389i</v>
      </c>
      <c r="E3085" t="str">
        <f t="shared" si="897"/>
        <v>210.263969487321-104.475501592542i</v>
      </c>
      <c r="F3085" t="str">
        <f t="shared" si="898"/>
        <v>2.89891086863137-1.64113565161689i</v>
      </c>
      <c r="G3085" t="str">
        <f t="shared" si="899"/>
        <v>0.996220143709229-0.0613642320671596i</v>
      </c>
      <c r="H3085" t="str">
        <f t="shared" si="900"/>
        <v>1.81142541528635-82.6835871221482i</v>
      </c>
      <c r="I3085" t="str">
        <f t="shared" si="901"/>
        <v>-0.883169895535085-1.64296435877289i</v>
      </c>
      <c r="K3085" t="str">
        <f t="shared" si="902"/>
        <v>0.00132416909979509-0.00115457640771628i</v>
      </c>
      <c r="L3085" t="str">
        <f t="shared" si="903"/>
        <v>0.00025-0.00460554355664629i</v>
      </c>
      <c r="M3085" t="str">
        <f t="shared" si="904"/>
        <v>0.0025-0.00121911447087696i</v>
      </c>
      <c r="N3085">
        <f t="shared" si="905"/>
        <v>101.95288283958189</v>
      </c>
      <c r="O3085">
        <f t="shared" si="906"/>
        <v>3.1134294716831095</v>
      </c>
      <c r="P3085" s="3">
        <f t="shared" si="907"/>
        <v>3.1134294716831095</v>
      </c>
      <c r="Q3085" s="3">
        <f t="shared" si="908"/>
        <v>-78.047117160418111</v>
      </c>
      <c r="R3085">
        <f t="shared" si="909"/>
        <v>101.95288283958189</v>
      </c>
      <c r="S3085">
        <f t="shared" si="910"/>
        <v>102.11954786673398</v>
      </c>
      <c r="T3085">
        <f t="shared" si="893"/>
        <v>3.1134294716831095</v>
      </c>
    </row>
    <row r="3086" spans="1:20" x14ac:dyDescent="0.25">
      <c r="A3086">
        <f t="shared" si="894"/>
        <v>644074.2596944673</v>
      </c>
      <c r="B3086">
        <f t="shared" si="911"/>
        <v>102507.60214862757</v>
      </c>
      <c r="C3086" t="str">
        <f t="shared" si="895"/>
        <v>0.2911539772157-1.39831185692116i</v>
      </c>
      <c r="D3086" t="str">
        <f t="shared" si="896"/>
        <v>3.41042685803726-0.635760883528231i</v>
      </c>
      <c r="E3086" t="str">
        <f t="shared" si="897"/>
        <v>209.816371782356-105.046351397631i</v>
      </c>
      <c r="F3086" t="str">
        <f t="shared" si="898"/>
        <v>2.89882743606158-1.63627230633067i</v>
      </c>
      <c r="G3086" t="str">
        <f t="shared" si="899"/>
        <v>0.996191471835405-0.0615956433346878i</v>
      </c>
      <c r="H3086" t="str">
        <f t="shared" si="900"/>
        <v>1.79521350915554-82.362963065186i</v>
      </c>
      <c r="I3086" t="str">
        <f t="shared" si="901"/>
        <v>-0.877214560697374-1.63638567382582i</v>
      </c>
      <c r="K3086" t="str">
        <f t="shared" si="902"/>
        <v>0.00132256160646454-0.00115305794405293i</v>
      </c>
      <c r="L3086" t="str">
        <f t="shared" si="903"/>
        <v>0.00025-0.00458810874342129i</v>
      </c>
      <c r="M3086" t="str">
        <f t="shared" si="904"/>
        <v>0.0025-0.00121449937325858i</v>
      </c>
      <c r="N3086">
        <f t="shared" si="905"/>
        <v>101.76196650951661</v>
      </c>
      <c r="O3086">
        <f t="shared" si="906"/>
        <v>3.0964010662141077</v>
      </c>
      <c r="P3086" s="3">
        <f t="shared" si="907"/>
        <v>3.0964010662141077</v>
      </c>
      <c r="Q3086" s="3">
        <f t="shared" si="908"/>
        <v>-78.238033490483389</v>
      </c>
      <c r="R3086">
        <f t="shared" si="909"/>
        <v>101.76196650951661</v>
      </c>
      <c r="S3086">
        <f t="shared" si="910"/>
        <v>102.50760214862757</v>
      </c>
      <c r="T3086">
        <f t="shared" si="893"/>
        <v>3.0964010662141077</v>
      </c>
    </row>
    <row r="3087" spans="1:20" x14ac:dyDescent="0.25">
      <c r="A3087">
        <f t="shared" si="894"/>
        <v>646521.74188130628</v>
      </c>
      <c r="B3087">
        <f t="shared" si="911"/>
        <v>102897.13103679236</v>
      </c>
      <c r="C3087" t="str">
        <f t="shared" si="895"/>
        <v>0.285911925428286-1.39651912722617i</v>
      </c>
      <c r="D3087" t="str">
        <f t="shared" si="896"/>
        <v>3.40992148285481-0.636927546707347i</v>
      </c>
      <c r="E3087" t="str">
        <f t="shared" si="897"/>
        <v>209.364182754153-105.614938171739i</v>
      </c>
      <c r="F3087" t="str">
        <f t="shared" si="898"/>
        <v>2.89874337305686-1.63143242111016i</v>
      </c>
      <c r="G3087" t="str">
        <f t="shared" si="899"/>
        <v>0.99616258331056-0.0618279137816568i</v>
      </c>
      <c r="H3087" t="str">
        <f t="shared" si="900"/>
        <v>1.77914200402627-82.043630278333i</v>
      </c>
      <c r="I3087" t="str">
        <f t="shared" si="901"/>
        <v>-0.871304868369207-1.62983524432643i</v>
      </c>
      <c r="K3087" t="str">
        <f t="shared" si="902"/>
        <v>0.00132095097428692-0.00115154914273317i</v>
      </c>
      <c r="L3087" t="str">
        <f t="shared" si="903"/>
        <v>0.00025-0.00457073993168091i</v>
      </c>
      <c r="M3087" t="str">
        <f t="shared" si="904"/>
        <v>0.0025-0.00120990174662142i</v>
      </c>
      <c r="N3087">
        <f t="shared" si="905"/>
        <v>101.57038046049919</v>
      </c>
      <c r="O3087">
        <f t="shared" si="906"/>
        <v>3.0792611911402377</v>
      </c>
      <c r="P3087" s="3">
        <f t="shared" si="907"/>
        <v>3.0792611911402377</v>
      </c>
      <c r="Q3087" s="3">
        <f t="shared" si="908"/>
        <v>-78.429619539500806</v>
      </c>
      <c r="R3087">
        <f t="shared" si="909"/>
        <v>101.57038046049919</v>
      </c>
      <c r="S3087">
        <f t="shared" si="910"/>
        <v>102.89713103679236</v>
      </c>
      <c r="T3087">
        <f t="shared" si="893"/>
        <v>3.0792611911402377</v>
      </c>
    </row>
    <row r="3088" spans="1:20" x14ac:dyDescent="0.25">
      <c r="A3088">
        <f t="shared" si="894"/>
        <v>648978.52450045524</v>
      </c>
      <c r="B3088">
        <f t="shared" si="911"/>
        <v>103288.14013473217</v>
      </c>
      <c r="C3088" t="str">
        <f t="shared" si="895"/>
        <v>0.280666380690677-1.39469773529162i</v>
      </c>
      <c r="D3088" t="str">
        <f t="shared" si="896"/>
        <v>3.40941241099418-0.638102305337137i</v>
      </c>
      <c r="E3088" t="str">
        <f t="shared" si="897"/>
        <v>208.907423992058-106.181215475903i</v>
      </c>
      <c r="F3088" t="str">
        <f t="shared" si="898"/>
        <v>2.89865867489059-1.62661592544328i</v>
      </c>
      <c r="G3088" t="str">
        <f t="shared" si="899"/>
        <v>0.996133476510385-0.062061046443957i</v>
      </c>
      <c r="H3088" t="str">
        <f t="shared" si="900"/>
        <v>1.76320963558225-81.7255829946394i</v>
      </c>
      <c r="I3088" t="str">
        <f t="shared" si="901"/>
        <v>-0.865440461822496-1.6233129201391i</v>
      </c>
      <c r="K3088" t="str">
        <f t="shared" si="902"/>
        <v>0.00131933716393025-0.00115004993629772i</v>
      </c>
      <c r="L3088" t="str">
        <f t="shared" si="903"/>
        <v>0.00025-0.00455343687156895i</v>
      </c>
      <c r="M3088" t="str">
        <f t="shared" si="904"/>
        <v>0.0025-0.00120532152482707i</v>
      </c>
      <c r="N3088">
        <f t="shared" si="905"/>
        <v>101.37812803336097</v>
      </c>
      <c r="O3088">
        <f t="shared" si="906"/>
        <v>3.0620093600538318</v>
      </c>
      <c r="P3088" s="3">
        <f t="shared" si="907"/>
        <v>3.0620093600538318</v>
      </c>
      <c r="Q3088" s="3">
        <f t="shared" si="908"/>
        <v>-78.621871966639034</v>
      </c>
      <c r="R3088">
        <f t="shared" si="909"/>
        <v>101.37812803336097</v>
      </c>
      <c r="S3088">
        <f t="shared" si="910"/>
        <v>103.28814013473216</v>
      </c>
      <c r="T3088">
        <f t="shared" si="893"/>
        <v>3.0620093600538318</v>
      </c>
    </row>
    <row r="3089" spans="1:20" x14ac:dyDescent="0.25">
      <c r="A3089">
        <f t="shared" si="894"/>
        <v>651444.64289355697</v>
      </c>
      <c r="B3089">
        <f t="shared" si="911"/>
        <v>103680.63506724415</v>
      </c>
      <c r="C3089" t="str">
        <f t="shared" si="895"/>
        <v>0.275417689771847-1.39284755844938i</v>
      </c>
      <c r="D3089" t="str">
        <f t="shared" si="896"/>
        <v>3.40889961655386-0.639285164590478i</v>
      </c>
      <c r="E3089" t="str">
        <f t="shared" si="897"/>
        <v>208.446117685583-106.745137142462i</v>
      </c>
      <c r="F3089" t="str">
        <f t="shared" si="898"/>
        <v>2.89857333680131-1.62182274914441i</v>
      </c>
      <c r="G3089" t="str">
        <f t="shared" si="899"/>
        <v>0.996104149798592-0.0622950443664321i</v>
      </c>
      <c r="H3089" t="str">
        <f t="shared" si="900"/>
        <v>1.74741515242608-81.4088154790894i</v>
      </c>
      <c r="I3089" t="str">
        <f t="shared" si="901"/>
        <v>-0.859620987189351-1.61681855223031i</v>
      </c>
      <c r="K3089" t="str">
        <f t="shared" si="902"/>
        <v>0.00131772013642541-0.00114856025709767i</v>
      </c>
      <c r="L3089" t="str">
        <f t="shared" si="903"/>
        <v>0.00025-0.00453619931417508i</v>
      </c>
      <c r="M3089" t="str">
        <f t="shared" si="904"/>
        <v>0.0025-0.00120075864198752i</v>
      </c>
      <c r="N3089">
        <f t="shared" si="905"/>
        <v>101.18521258306528</v>
      </c>
      <c r="O3089">
        <f t="shared" si="906"/>
        <v>3.0446450916087491</v>
      </c>
      <c r="P3089" s="3">
        <f t="shared" si="907"/>
        <v>3.0446450916087491</v>
      </c>
      <c r="Q3089" s="3">
        <f t="shared" si="908"/>
        <v>-78.81478741693472</v>
      </c>
      <c r="R3089">
        <f t="shared" si="909"/>
        <v>101.18521258306528</v>
      </c>
      <c r="S3089">
        <f t="shared" si="910"/>
        <v>103.68063506724415</v>
      </c>
      <c r="T3089">
        <f t="shared" si="893"/>
        <v>3.0446450916087491</v>
      </c>
    </row>
    <row r="3090" spans="1:20" x14ac:dyDescent="0.25">
      <c r="A3090">
        <f t="shared" si="894"/>
        <v>653920.13253655261</v>
      </c>
      <c r="B3090">
        <f t="shared" si="911"/>
        <v>104074.62148049969</v>
      </c>
      <c r="C3090" t="str">
        <f t="shared" si="895"/>
        <v>0.270166201316848-1.39096847842254i</v>
      </c>
      <c r="D3090" t="str">
        <f t="shared" si="896"/>
        <v>3.40838307346793-0.640476129631543i</v>
      </c>
      <c r="E3090" t="str">
        <f t="shared" si="897"/>
        <v>207.980286620026-107.306657284378i</v>
      </c>
      <c r="F3090" t="str">
        <f t="shared" si="898"/>
        <v>2.89848735399247-1.61705282235323i</v>
      </c>
      <c r="G3090" t="str">
        <f t="shared" si="899"/>
        <v>0.996074601526822-0.0625299106028844i</v>
      </c>
      <c r="H3090" t="str">
        <f t="shared" si="900"/>
        <v>1.73175731592734-81.0933220283676i</v>
      </c>
      <c r="I3090" t="str">
        <f t="shared" si="901"/>
        <v>-0.853846093437991-1.61035199265742i</v>
      </c>
      <c r="K3090" t="str">
        <f t="shared" si="902"/>
        <v>0.00131609985316856-0.0011470800372951i</v>
      </c>
      <c r="L3090" t="str">
        <f t="shared" si="903"/>
        <v>0.00025-0.00451902701153127i</v>
      </c>
      <c r="M3090" t="str">
        <f t="shared" si="904"/>
        <v>0.0025-0.00119621303246416i</v>
      </c>
      <c r="N3090">
        <f t="shared" si="905"/>
        <v>100.9916374783061</v>
      </c>
      <c r="O3090">
        <f t="shared" si="906"/>
        <v>3.0271679095275879</v>
      </c>
      <c r="P3090" s="3">
        <f t="shared" si="907"/>
        <v>3.0271679095275879</v>
      </c>
      <c r="Q3090" s="3">
        <f t="shared" si="908"/>
        <v>-79.008362521693897</v>
      </c>
      <c r="R3090">
        <f t="shared" si="909"/>
        <v>100.9916374783061</v>
      </c>
      <c r="S3090">
        <f t="shared" si="910"/>
        <v>104.07462148049969</v>
      </c>
      <c r="T3090">
        <f t="shared" si="893"/>
        <v>3.0271679095275879</v>
      </c>
    </row>
    <row r="3091" spans="1:20" x14ac:dyDescent="0.25">
      <c r="A3091">
        <f t="shared" si="894"/>
        <v>656405.02904019156</v>
      </c>
      <c r="B3091">
        <f t="shared" si="911"/>
        <v>104470.10504212559</v>
      </c>
      <c r="C3091" t="str">
        <f t="shared" si="895"/>
        <v>0.264912265782782-1.38906038135919i</v>
      </c>
      <c r="D3091" t="str">
        <f t="shared" si="896"/>
        <v>3.40786275550528-0.641675205614614i</v>
      </c>
      <c r="E3091" t="str">
        <f t="shared" si="897"/>
        <v>207.509954171928-107.865730304472i</v>
      </c>
      <c r="F3091" t="str">
        <f t="shared" si="898"/>
        <v>2.89840072163209-1.61230607553361i</v>
      </c>
      <c r="G3091" t="str">
        <f t="shared" si="899"/>
        <v>0.99604483003456-0.0627656482160801i</v>
      </c>
      <c r="H3091" t="str">
        <f t="shared" si="900"/>
        <v>1.71623490007257-80.7790969706284i</v>
      </c>
      <c r="I3091" t="str">
        <f t="shared" si="901"/>
        <v>-0.84811543234892-1.60391309455762i</v>
      </c>
      <c r="K3091" t="str">
        <f t="shared" si="902"/>
        <v>0.00131447627592342-0.00114560920886377i</v>
      </c>
      <c r="L3091" t="str">
        <f t="shared" si="903"/>
        <v>0.00025-0.00450191971660815i</v>
      </c>
      <c r="M3091" t="str">
        <f t="shared" si="904"/>
        <v>0.0025-0.00119168463086686i</v>
      </c>
      <c r="N3091">
        <f t="shared" si="905"/>
        <v>100.79740610110217</v>
      </c>
      <c r="O3091">
        <f t="shared" si="906"/>
        <v>3.0095773426079835</v>
      </c>
      <c r="P3091" s="3">
        <f t="shared" si="907"/>
        <v>3.0095773426079835</v>
      </c>
      <c r="Q3091" s="3">
        <f t="shared" si="908"/>
        <v>-79.202593898897831</v>
      </c>
      <c r="R3091">
        <f t="shared" si="909"/>
        <v>100.79740610110217</v>
      </c>
      <c r="S3091">
        <f t="shared" si="910"/>
        <v>104.4701050421256</v>
      </c>
      <c r="T3091">
        <f t="shared" si="893"/>
        <v>3.0095773426079835</v>
      </c>
    </row>
    <row r="3092" spans="1:20" x14ac:dyDescent="0.25">
      <c r="A3092">
        <f t="shared" si="894"/>
        <v>658899.36815054435</v>
      </c>
      <c r="B3092">
        <f t="shared" si="911"/>
        <v>104867.09144128568</v>
      </c>
      <c r="C3092" t="str">
        <f t="shared" si="895"/>
        <v>0.259656235374212-1.38712315786498i</v>
      </c>
      <c r="D3092" t="str">
        <f t="shared" si="896"/>
        <v>3.40733863626881-0.642882397682864i</v>
      </c>
      <c r="E3092" t="str">
        <f t="shared" si="897"/>
        <v>207.03514430436-108.422310904557i</v>
      </c>
      <c r="F3092" t="str">
        <f t="shared" si="898"/>
        <v>2.89831343485264-1.6075824394725i</v>
      </c>
      <c r="G3092" t="str">
        <f t="shared" si="899"/>
        <v>0.996014833649049-0.0630022602777531i</v>
      </c>
      <c r="H3092" t="str">
        <f t="shared" si="900"/>
        <v>1.7008466913173-80.4661346652669i</v>
      </c>
      <c r="I3092" t="str">
        <f t="shared" si="901"/>
        <v>-0.842428658491292-1.59750171213706i</v>
      </c>
      <c r="K3092" t="str">
        <f t="shared" si="902"/>
        <v>0.00131284936682365-0.0011441477035899i</v>
      </c>
      <c r="L3092" t="str">
        <f t="shared" si="903"/>
        <v>0.00025-0.00448487718331157i</v>
      </c>
      <c r="M3092" t="str">
        <f t="shared" si="904"/>
        <v>0.0025-0.00118717337205306i</v>
      </c>
      <c r="N3092">
        <f t="shared" si="905"/>
        <v>100.60252184639698</v>
      </c>
      <c r="O3092">
        <f t="shared" si="906"/>
        <v>2.9918729247274549</v>
      </c>
      <c r="P3092" s="3">
        <f t="shared" si="907"/>
        <v>2.9918729247274549</v>
      </c>
      <c r="Q3092" s="3">
        <f t="shared" si="908"/>
        <v>-79.397478153603018</v>
      </c>
      <c r="R3092">
        <f t="shared" si="909"/>
        <v>100.60252184639698</v>
      </c>
      <c r="S3092">
        <f t="shared" si="910"/>
        <v>104.86709144128568</v>
      </c>
      <c r="T3092">
        <f t="shared" si="893"/>
        <v>2.9918729247274549</v>
      </c>
    </row>
    <row r="3093" spans="1:20" x14ac:dyDescent="0.25">
      <c r="A3093">
        <f t="shared" si="894"/>
        <v>661403.18574951647</v>
      </c>
      <c r="B3093">
        <f t="shared" si="911"/>
        <v>105265.58638876257</v>
      </c>
      <c r="C3093" t="str">
        <f t="shared" si="895"/>
        <v>0.254398463977851-1.38515670303462i</v>
      </c>
      <c r="D3093" t="str">
        <f t="shared" si="896"/>
        <v>3.40681068919459-0.644097710967136i</v>
      </c>
      <c r="E3093" t="str">
        <f t="shared" si="897"/>
        <v>206.555881562041-108.976354094504i</v>
      </c>
      <c r="F3093" t="str">
        <f t="shared" si="898"/>
        <v>2.89822548875063-1.60288184527877i</v>
      </c>
      <c r="G3093" t="str">
        <f t="shared" si="899"/>
        <v>0.995984610685206-0.06323974986861i</v>
      </c>
      <c r="H3093" t="str">
        <f t="shared" si="900"/>
        <v>1.68559148843989-80.1544295026925i</v>
      </c>
      <c r="I3093" t="str">
        <f t="shared" si="901"/>
        <v>-0.836785429199484-1.59111770065997i</v>
      </c>
      <c r="K3093" t="str">
        <f t="shared" si="902"/>
        <v>0.00131121908837523-0.00114269545307285i</v>
      </c>
      <c r="L3093" t="str">
        <f t="shared" si="903"/>
        <v>0.00025-0.00446789916647895i</v>
      </c>
      <c r="M3093" t="str">
        <f t="shared" si="904"/>
        <v>0.0025-0.00118267919112678i</v>
      </c>
      <c r="N3093">
        <f t="shared" si="905"/>
        <v>100.4069881216555</v>
      </c>
      <c r="O3093">
        <f t="shared" si="906"/>
        <v>2.9740541948476373</v>
      </c>
      <c r="P3093" s="3">
        <f t="shared" si="907"/>
        <v>2.9740541948476373</v>
      </c>
      <c r="Q3093" s="3">
        <f t="shared" si="908"/>
        <v>-79.593011878344498</v>
      </c>
      <c r="R3093">
        <f t="shared" si="909"/>
        <v>100.4069881216555</v>
      </c>
      <c r="S3093">
        <f t="shared" si="910"/>
        <v>105.26558638876257</v>
      </c>
      <c r="T3093">
        <f t="shared" si="893"/>
        <v>2.9740541948476373</v>
      </c>
    </row>
    <row r="3094" spans="1:20" x14ac:dyDescent="0.25">
      <c r="A3094">
        <f t="shared" si="894"/>
        <v>663916.5178553646</v>
      </c>
      <c r="B3094">
        <f t="shared" si="911"/>
        <v>105665.59561703987</v>
      </c>
      <c r="C3094" t="str">
        <f t="shared" si="895"/>
        <v>0.249139307096765-1.38316091648229i</v>
      </c>
      <c r="D3094" t="str">
        <f t="shared" si="896"/>
        <v>3.40627888755118-0.645321150584733i</v>
      </c>
      <c r="E3094" t="str">
        <f t="shared" si="897"/>
        <v>206.072191066298-109.527815201186i</v>
      </c>
      <c r="F3094" t="str">
        <f t="shared" si="898"/>
        <v>2.89813687838653-1.5982042243822i</v>
      </c>
      <c r="G3094" t="str">
        <f t="shared" si="899"/>
        <v>0.995954159445529-0.0634781200783336i</v>
      </c>
      <c r="H3094" t="str">
        <f t="shared" si="900"/>
        <v>1.67046810239745-79.8439759041036i</v>
      </c>
      <c r="I3094" t="str">
        <f t="shared" si="901"/>
        <v>-0.831185404549936-1.58476091643817i</v>
      </c>
      <c r="K3094" t="str">
        <f t="shared" si="902"/>
        <v>0.00130958540345889-0.00114125238872594i</v>
      </c>
      <c r="L3094" t="str">
        <f t="shared" si="903"/>
        <v>0.00025-0.00445098542187583i</v>
      </c>
      <c r="M3094" t="str">
        <f t="shared" si="904"/>
        <v>0.0025-0.00117820202343772i</v>
      </c>
      <c r="N3094">
        <f t="shared" si="905"/>
        <v>100.21080834646688</v>
      </c>
      <c r="O3094">
        <f t="shared" si="906"/>
        <v>2.9561206970180569</v>
      </c>
      <c r="P3094" s="3">
        <f t="shared" si="907"/>
        <v>2.9561206970180569</v>
      </c>
      <c r="Q3094" s="3">
        <f t="shared" si="908"/>
        <v>-79.789191653533123</v>
      </c>
      <c r="R3094">
        <f t="shared" si="909"/>
        <v>100.21080834646688</v>
      </c>
      <c r="S3094">
        <f t="shared" si="910"/>
        <v>105.66559561703987</v>
      </c>
      <c r="T3094">
        <f t="shared" si="893"/>
        <v>2.9561206970180569</v>
      </c>
    </row>
    <row r="3095" spans="1:20" x14ac:dyDescent="0.25">
      <c r="A3095">
        <f t="shared" si="894"/>
        <v>666439.40062321501</v>
      </c>
      <c r="B3095">
        <f t="shared" si="911"/>
        <v>106067.12488038462</v>
      </c>
      <c r="C3095" t="str">
        <f t="shared" si="895"/>
        <v>0.243879121783854-1.38113570237079i</v>
      </c>
      <c r="D3095" t="str">
        <f t="shared" si="896"/>
        <v>3.40574320443878-0.646552721638153i</v>
      </c>
      <c r="E3095" t="str">
        <f t="shared" si="897"/>
        <v>205.584098509851-110.076649877341i</v>
      </c>
      <c r="F3095" t="str">
        <f t="shared" si="898"/>
        <v>2.89804759878434-1.59354950853228i</v>
      </c>
      <c r="G3095" t="str">
        <f t="shared" si="899"/>
        <v>0.995923478220009-0.0637173740055869i</v>
      </c>
      <c r="H3095" t="str">
        <f t="shared" si="900"/>
        <v>1.6554753561835-79.534768321265i</v>
      </c>
      <c r="I3095" t="str">
        <f t="shared" si="901"/>
        <v>-0.825628247338107-1.57843121682044i</v>
      </c>
      <c r="K3095" t="str">
        <f t="shared" si="902"/>
        <v>0.00130794827533254-0.00113981844177727i</v>
      </c>
      <c r="L3095" t="str">
        <f t="shared" si="903"/>
        <v>0.00025-0.00443413570619229i</v>
      </c>
      <c r="M3095" t="str">
        <f t="shared" si="904"/>
        <v>0.0025-0.00117374180458031i</v>
      </c>
      <c r="N3095">
        <f t="shared" si="905"/>
        <v>100.01398595214346</v>
      </c>
      <c r="O3095">
        <f t="shared" si="906"/>
        <v>2.9380719803782029</v>
      </c>
      <c r="P3095" s="3">
        <f t="shared" si="907"/>
        <v>2.9380719803782029</v>
      </c>
      <c r="Q3095" s="3">
        <f t="shared" si="908"/>
        <v>-79.986014047856543</v>
      </c>
      <c r="R3095">
        <f t="shared" si="909"/>
        <v>100.01398595214346</v>
      </c>
      <c r="S3095">
        <f t="shared" si="910"/>
        <v>106.06712488038463</v>
      </c>
      <c r="T3095">
        <f t="shared" si="893"/>
        <v>2.9380719803782029</v>
      </c>
    </row>
    <row r="3096" spans="1:20" x14ac:dyDescent="0.25">
      <c r="A3096">
        <f t="shared" si="894"/>
        <v>668971.8703455833</v>
      </c>
      <c r="B3096">
        <f t="shared" si="911"/>
        <v>106470.17995493009</v>
      </c>
      <c r="C3096" t="str">
        <f t="shared" si="895"/>
        <v>0.238618266574803-1.37908096943969i</v>
      </c>
      <c r="D3096" t="str">
        <f t="shared" si="896"/>
        <v>3.40520361278849-0.647792429213849i</v>
      </c>
      <c r="E3096" t="str">
        <f t="shared" si="897"/>
        <v>205.091630151457-110.622814110327i</v>
      </c>
      <c r="F3096" t="str">
        <f t="shared" si="898"/>
        <v>2.89795764493148-1.58891762979714i</v>
      </c>
      <c r="G3096" t="str">
        <f t="shared" si="899"/>
        <v>0.995892565286049-0.0639575147580162i</v>
      </c>
      <c r="H3096" t="str">
        <f t="shared" si="900"/>
        <v>1.64061208468741-79.2268012362872i</v>
      </c>
      <c r="I3096" t="str">
        <f t="shared" si="901"/>
        <v>-0.820113623055713-1.57212846018221i</v>
      </c>
      <c r="K3096" t="str">
        <f t="shared" si="902"/>
        <v>0.00130630766763367-0.00113839354327064i</v>
      </c>
      <c r="L3096" t="str">
        <f t="shared" si="903"/>
        <v>0.00025-0.00441734977703955i</v>
      </c>
      <c r="M3096" t="str">
        <f t="shared" si="904"/>
        <v>0.0025-0.00116929847039282i</v>
      </c>
      <c r="N3096">
        <f t="shared" si="905"/>
        <v>99.816524381321599</v>
      </c>
      <c r="O3096">
        <f t="shared" si="906"/>
        <v>2.919907599159739</v>
      </c>
      <c r="P3096" s="3">
        <f t="shared" si="907"/>
        <v>2.919907599159739</v>
      </c>
      <c r="Q3096" s="3">
        <f t="shared" si="908"/>
        <v>-80.183475618678401</v>
      </c>
      <c r="R3096">
        <f t="shared" si="909"/>
        <v>99.816524381321599</v>
      </c>
      <c r="S3096">
        <f t="shared" si="910"/>
        <v>106.47017995493009</v>
      </c>
      <c r="T3096">
        <f t="shared" si="893"/>
        <v>2.919907599159739</v>
      </c>
    </row>
    <row r="3097" spans="1:20" x14ac:dyDescent="0.25">
      <c r="A3097">
        <f t="shared" si="894"/>
        <v>671513.96345289645</v>
      </c>
      <c r="B3097">
        <f t="shared" si="911"/>
        <v>106874.76663875883</v>
      </c>
      <c r="C3097" t="str">
        <f t="shared" si="895"/>
        <v>0.233357101420563-1.37699663103216i</v>
      </c>
      <c r="D3097" t="str">
        <f t="shared" si="896"/>
        <v>3.40466008536147-0.649040278380952i</v>
      </c>
      <c r="E3097" t="str">
        <f t="shared" si="897"/>
        <v>204.594812810386-111.166264230772i</v>
      </c>
      <c r="F3097" t="str">
        <f t="shared" si="898"/>
        <v>2.89786701177839-1.58430852056249i</v>
      </c>
      <c r="G3097" t="str">
        <f t="shared" si="899"/>
        <v>0.995861418908363-0.0641985454522541i</v>
      </c>
      <c r="H3097" t="str">
        <f t="shared" si="900"/>
        <v>1.62587713455594-78.9200691614084i</v>
      </c>
      <c r="I3097" t="str">
        <f t="shared" si="901"/>
        <v>-0.814641199868169-1.56585250591526i</v>
      </c>
      <c r="K3097" t="str">
        <f t="shared" si="902"/>
        <v>0.00130466354438188-0.00113697762406639i</v>
      </c>
      <c r="L3097" t="str">
        <f t="shared" si="903"/>
        <v>0.00025-0.00440062739294634i</v>
      </c>
      <c r="M3097" t="str">
        <f t="shared" si="904"/>
        <v>0.0025-0.00116487195695638i</v>
      </c>
      <c r="N3097">
        <f t="shared" si="905"/>
        <v>99.61842708756754</v>
      </c>
      <c r="O3097">
        <f t="shared" si="906"/>
        <v>2.9016271126870503</v>
      </c>
      <c r="P3097" s="3">
        <f t="shared" si="907"/>
        <v>2.9016271126870503</v>
      </c>
      <c r="Q3097" s="3">
        <f t="shared" si="908"/>
        <v>-80.38157291243246</v>
      </c>
      <c r="R3097">
        <f t="shared" si="909"/>
        <v>99.61842708756754</v>
      </c>
      <c r="S3097">
        <f t="shared" si="910"/>
        <v>106.87476663875883</v>
      </c>
      <c r="T3097">
        <f t="shared" si="893"/>
        <v>2.9016271126870503</v>
      </c>
    </row>
    <row r="3098" spans="1:20" x14ac:dyDescent="0.25">
      <c r="A3098">
        <f t="shared" si="894"/>
        <v>674065.71651401743</v>
      </c>
      <c r="B3098">
        <f t="shared" si="911"/>
        <v>107280.89075198611</v>
      </c>
      <c r="C3098" t="str">
        <f t="shared" si="895"/>
        <v>0.228095987619207-1.3748826051207i</v>
      </c>
      <c r="D3098" t="str">
        <f t="shared" si="896"/>
        <v>3.40411259474819-0.650296274189995i</v>
      </c>
      <c r="E3098" t="str">
        <f t="shared" si="897"/>
        <v>204.093673860738-111.706956921113i</v>
      </c>
      <c r="F3098" t="str">
        <f t="shared" si="898"/>
        <v>2.8977756942384-1.57972211353046i</v>
      </c>
      <c r="G3098" t="str">
        <f t="shared" si="899"/>
        <v>0.995830037338895-0.0644404692139222i</v>
      </c>
      <c r="H3098" t="str">
        <f t="shared" si="900"/>
        <v>1.61126936405626-78.6145666387768i</v>
      </c>
      <c r="I3098" t="str">
        <f t="shared" si="901"/>
        <v>-0.809210648592161-1.55960321441767i</v>
      </c>
      <c r="K3098" t="str">
        <f t="shared" si="902"/>
        <v>0.00130301586998132-0.00113557061484239i</v>
      </c>
      <c r="L3098" t="str">
        <f t="shared" si="903"/>
        <v>0.00025-0.0043839683133556i</v>
      </c>
      <c r="M3098" t="str">
        <f t="shared" si="904"/>
        <v>0.0025-0.00116046220059413i</v>
      </c>
      <c r="N3098">
        <f t="shared" si="905"/>
        <v>99.419697534979846</v>
      </c>
      <c r="O3098">
        <f t="shared" si="906"/>
        <v>2.883230085377293</v>
      </c>
      <c r="P3098" s="3">
        <f t="shared" si="907"/>
        <v>2.883230085377293</v>
      </c>
      <c r="Q3098" s="3">
        <f t="shared" si="908"/>
        <v>-80.580302465020154</v>
      </c>
      <c r="R3098">
        <f t="shared" si="909"/>
        <v>99.419697534979846</v>
      </c>
      <c r="S3098">
        <f t="shared" si="910"/>
        <v>107.28089075198611</v>
      </c>
      <c r="T3098">
        <f t="shared" si="893"/>
        <v>2.883230085377293</v>
      </c>
    </row>
    <row r="3099" spans="1:20" x14ac:dyDescent="0.25">
      <c r="A3099">
        <f t="shared" si="894"/>
        <v>676627.16623677069</v>
      </c>
      <c r="B3099">
        <f t="shared" si="911"/>
        <v>107688.55813684365</v>
      </c>
      <c r="C3099" t="str">
        <f t="shared" si="895"/>
        <v>0.22283528774737-1.37273881433165i</v>
      </c>
      <c r="D3099" t="str">
        <f t="shared" si="896"/>
        <v>3.40356111336769-0.651560421671629i</v>
      </c>
      <c r="E3099" t="str">
        <f t="shared" si="897"/>
        <v>203.588241225615-112.244849224023i</v>
      </c>
      <c r="F3099" t="str">
        <f t="shared" si="898"/>
        <v>2.8976836871874-1.57515834171856i</v>
      </c>
      <c r="G3099" t="str">
        <f t="shared" si="899"/>
        <v>0.995798418816723-0.0646832891776336i</v>
      </c>
      <c r="H3099" t="str">
        <f t="shared" si="900"/>
        <v>1.59678764294093-78.3102882402361i</v>
      </c>
      <c r="I3099" t="str">
        <f t="shared" si="901"/>
        <v>-0.80382164267351-1.55338044708379i</v>
      </c>
      <c r="K3099" t="str">
        <f t="shared" si="902"/>
        <v>0.00130136460922322-0.00113417244609502i</v>
      </c>
      <c r="L3099" t="str">
        <f t="shared" si="903"/>
        <v>0.00025-0.00436737229862084i</v>
      </c>
      <c r="M3099" t="str">
        <f t="shared" si="904"/>
        <v>0.0025-0.00115606913787022i</v>
      </c>
      <c r="N3099">
        <f t="shared" si="905"/>
        <v>99.220339197796719</v>
      </c>
      <c r="O3099">
        <f t="shared" si="906"/>
        <v>2.8647160867395396</v>
      </c>
      <c r="P3099" s="3">
        <f t="shared" si="907"/>
        <v>2.8647160867395396</v>
      </c>
      <c r="Q3099" s="3">
        <f t="shared" si="908"/>
        <v>-80.779660802203281</v>
      </c>
      <c r="R3099">
        <f t="shared" si="909"/>
        <v>99.220339197796719</v>
      </c>
      <c r="S3099">
        <f t="shared" si="910"/>
        <v>107.68855813684365</v>
      </c>
      <c r="T3099">
        <f t="shared" si="893"/>
        <v>2.8647160867395396</v>
      </c>
    </row>
    <row r="3100" spans="1:20" x14ac:dyDescent="0.25">
      <c r="A3100">
        <f t="shared" si="894"/>
        <v>679198.34946847043</v>
      </c>
      <c r="B3100">
        <f t="shared" si="911"/>
        <v>108097.77465776366</v>
      </c>
      <c r="C3100" t="str">
        <f t="shared" si="895"/>
        <v>0.217575365591213-1.37056518596854i</v>
      </c>
      <c r="D3100" t="str">
        <f t="shared" si="896"/>
        <v>3.40300561346675-0.652832725835305i</v>
      </c>
      <c r="E3100" t="str">
        <f t="shared" si="897"/>
        <v>203.078543371147-112.77989855073i</v>
      </c>
      <c r="F3100" t="str">
        <f t="shared" si="898"/>
        <v>2.89759098546356-1.57061713845855i</v>
      </c>
      <c r="G3100" t="str">
        <f t="shared" si="899"/>
        <v>0.995766561567972-0.0649270084869947i</v>
      </c>
      <c r="H3100" t="str">
        <f t="shared" si="900"/>
        <v>1.58243085231458-78.0072285671129i</v>
      </c>
      <c r="I3100" t="str">
        <f t="shared" si="901"/>
        <v>-0.798473858165166-1.54718406629434i</v>
      </c>
      <c r="K3100" t="str">
        <f t="shared" si="902"/>
        <v>0.00129970972728843-0.00113278304814018i</v>
      </c>
      <c r="L3100" t="str">
        <f t="shared" si="903"/>
        <v>0.00025-0.00435083911000283i</v>
      </c>
      <c r="M3100" t="str">
        <f t="shared" si="904"/>
        <v>0.0025-0.00115169270558898i</v>
      </c>
      <c r="N3100">
        <f t="shared" si="905"/>
        <v>99.020355560004276</v>
      </c>
      <c r="O3100">
        <f t="shared" si="906"/>
        <v>2.8460846913733233</v>
      </c>
      <c r="P3100" s="3">
        <f t="shared" si="907"/>
        <v>2.8460846913733233</v>
      </c>
      <c r="Q3100" s="3">
        <f t="shared" si="908"/>
        <v>-80.979644439995724</v>
      </c>
      <c r="R3100">
        <f t="shared" si="909"/>
        <v>99.020355560004276</v>
      </c>
      <c r="S3100">
        <f t="shared" si="910"/>
        <v>108.09777465776365</v>
      </c>
      <c r="T3100">
        <f t="shared" si="893"/>
        <v>2.8460846913733233</v>
      </c>
    </row>
    <row r="3101" spans="1:20" x14ac:dyDescent="0.25">
      <c r="A3101">
        <f t="shared" si="894"/>
        <v>681779.3031964507</v>
      </c>
      <c r="B3101">
        <f t="shared" si="911"/>
        <v>108508.54620146316</v>
      </c>
      <c r="C3101" t="str">
        <f t="shared" si="895"/>
        <v>0.21231658607683-1.36836165203416i</v>
      </c>
      <c r="D3101" t="str">
        <f t="shared" si="896"/>
        <v>3.4024460671191-0.654113191667969i</v>
      </c>
      <c r="E3101" t="str">
        <f t="shared" si="897"/>
        <v>202.564609300357-113.312062689214i</v>
      </c>
      <c r="F3101" t="str">
        <f t="shared" si="898"/>
        <v>2.89749758386709-1.56609843739538i</v>
      </c>
      <c r="G3101" t="str">
        <f t="shared" si="899"/>
        <v>0.995734463805718-0.0651716302946068i</v>
      </c>
      <c r="H3101" t="str">
        <f t="shared" si="900"/>
        <v>1.56819788450226-77.7053822500053i</v>
      </c>
      <c r="I3101" t="str">
        <f t="shared" si="901"/>
        <v>-0.79316697370544-1.54101393540668i</v>
      </c>
      <c r="K3101" t="str">
        <f t="shared" si="902"/>
        <v>0.00129805118974991-0.00113140235111438i</v>
      </c>
      <c r="L3101" t="str">
        <f t="shared" si="903"/>
        <v>0.00025-0.00433436850966609i</v>
      </c>
      <c r="M3101" t="str">
        <f t="shared" si="904"/>
        <v>0.0025-0.00114733284079396i</v>
      </c>
      <c r="N3101">
        <f t="shared" si="905"/>
        <v>98.819750114942465</v>
      </c>
      <c r="O3101">
        <f t="shared" si="906"/>
        <v>2.827335478965824</v>
      </c>
      <c r="P3101" s="3">
        <f t="shared" si="907"/>
        <v>2.827335478965824</v>
      </c>
      <c r="Q3101" s="3">
        <f t="shared" si="908"/>
        <v>-81.180249885057535</v>
      </c>
      <c r="R3101">
        <f t="shared" si="909"/>
        <v>98.819750114942465</v>
      </c>
      <c r="S3101">
        <f t="shared" si="910"/>
        <v>108.50854620146316</v>
      </c>
      <c r="T3101">
        <f t="shared" si="893"/>
        <v>2.827335478965824</v>
      </c>
    </row>
    <row r="3102" spans="1:20" x14ac:dyDescent="0.25">
      <c r="A3102">
        <f t="shared" si="894"/>
        <v>684370.06454859721</v>
      </c>
      <c r="B3102">
        <f t="shared" si="911"/>
        <v>108920.87867702873</v>
      </c>
      <c r="C3102" t="str">
        <f t="shared" si="895"/>
        <v>0.207059315200433-1.36612814925149i</v>
      </c>
      <c r="D3102" t="str">
        <f t="shared" si="896"/>
        <v>3.40188244622472-0.655401824132723i</v>
      </c>
      <c r="E3102" t="str">
        <f t="shared" si="897"/>
        <v>202.046468546894-113.84129981227i</v>
      </c>
      <c r="F3102" t="str">
        <f t="shared" si="898"/>
        <v>2.89740347715999-1.56160217248613i</v>
      </c>
      <c r="G3102" t="str">
        <f t="shared" si="899"/>
        <v>0.9957021237299-0.0654171577620678i</v>
      </c>
      <c r="H3102" t="str">
        <f t="shared" si="900"/>
        <v>1.55408764291957-77.4047439485745i</v>
      </c>
      <c r="I3102" t="str">
        <f t="shared" si="901"/>
        <v>-0.787900670496429-1.53486991874524i</v>
      </c>
      <c r="K3102" t="str">
        <f t="shared" si="902"/>
        <v>0.00129638896257534-0.00113003028497586i</v>
      </c>
      <c r="L3102" t="str">
        <f t="shared" si="903"/>
        <v>0.00025-0.00431796026067553i</v>
      </c>
      <c r="M3102" t="str">
        <f t="shared" si="904"/>
        <v>0.0025-0.00114298948076705i</v>
      </c>
      <c r="N3102">
        <f t="shared" si="905"/>
        <v>98.618526364920314</v>
      </c>
      <c r="O3102">
        <f t="shared" si="906"/>
        <v>2.8084680342889232</v>
      </c>
      <c r="P3102" s="3">
        <f t="shared" si="907"/>
        <v>2.8084680342889232</v>
      </c>
      <c r="Q3102" s="3">
        <f t="shared" si="908"/>
        <v>-81.381473635079686</v>
      </c>
      <c r="R3102">
        <f t="shared" si="909"/>
        <v>98.618526364920314</v>
      </c>
      <c r="S3102">
        <f t="shared" si="910"/>
        <v>108.92087867702872</v>
      </c>
      <c r="T3102">
        <f t="shared" si="893"/>
        <v>2.8084680342889232</v>
      </c>
    </row>
    <row r="3103" spans="1:20" x14ac:dyDescent="0.25">
      <c r="A3103">
        <f t="shared" si="894"/>
        <v>686970.67079388187</v>
      </c>
      <c r="B3103">
        <f t="shared" si="911"/>
        <v>109334.77801600144</v>
      </c>
      <c r="C3103" t="str">
        <f t="shared" si="895"/>
        <v>0.201803919957932-1.36386461908336i</v>
      </c>
      <c r="D3103" t="str">
        <f t="shared" si="896"/>
        <v>3.40131472250902-0.656698628167498i</v>
      </c>
      <c r="E3103" t="str">
        <f t="shared" si="897"/>
        <v>201.524151168618-114.367568485477i</v>
      </c>
      <c r="F3103" t="str">
        <f t="shared" si="898"/>
        <v>2.89730866006569-1.55712827799885i</v>
      </c>
      <c r="G3103" t="str">
        <f t="shared" si="899"/>
        <v>0.995669539527221-0.0656635940599729i</v>
      </c>
      <c r="H3103" t="str">
        <f t="shared" si="900"/>
        <v>1.54009904194438-77.1053083513365i</v>
      </c>
      <c r="I3103" t="str">
        <f t="shared" si="901"/>
        <v>-0.782674632282578-1.52875188159187i</v>
      </c>
      <c r="K3103" t="str">
        <f t="shared" si="902"/>
        <v>0.00129472301212967-0.00112866677950571i</v>
      </c>
      <c r="L3103" t="str">
        <f t="shared" si="903"/>
        <v>0.00025-0.00430161412699294i</v>
      </c>
      <c r="M3103" t="str">
        <f t="shared" si="904"/>
        <v>0.0025-0.00113866256302754i</v>
      </c>
      <c r="N3103">
        <f t="shared" si="905"/>
        <v>98.416687820824706</v>
      </c>
      <c r="O3103">
        <f t="shared" si="906"/>
        <v>2.7894819471949766</v>
      </c>
      <c r="P3103" s="3">
        <f t="shared" si="907"/>
        <v>2.7894819471949766</v>
      </c>
      <c r="Q3103" s="3">
        <f t="shared" si="908"/>
        <v>-81.583312179175294</v>
      </c>
      <c r="R3103">
        <f t="shared" si="909"/>
        <v>98.416687820824706</v>
      </c>
      <c r="S3103">
        <f t="shared" si="910"/>
        <v>109.33477801600144</v>
      </c>
      <c r="T3103">
        <f t="shared" si="893"/>
        <v>2.7894819471949766</v>
      </c>
    </row>
    <row r="3104" spans="1:20" x14ac:dyDescent="0.25">
      <c r="A3104">
        <f t="shared" si="894"/>
        <v>689581.15934289864</v>
      </c>
      <c r="B3104">
        <f t="shared" si="911"/>
        <v>109750.25017246224</v>
      </c>
      <c r="C3104" t="str">
        <f t="shared" si="895"/>
        <v>0.196550768274342-1.36157100775081i</v>
      </c>
      <c r="D3104" t="str">
        <f t="shared" si="896"/>
        <v>3.40074286752203-0.658003608683679i</v>
      </c>
      <c r="E3104" t="str">
        <f t="shared" si="897"/>
        <v>200.99768774105-114.890827675001i</v>
      </c>
      <c r="F3104" t="str">
        <f t="shared" si="898"/>
        <v>2.89721312726895-1.55267668851159i</v>
      </c>
      <c r="G3104" t="str">
        <f t="shared" si="899"/>
        <v>0.995636709371061-0.0659109423679147i</v>
      </c>
      <c r="H3104" t="str">
        <f t="shared" si="900"/>
        <v>1.52623100679029-76.8070701754586i</v>
      </c>
      <c r="I3104" t="str">
        <f t="shared" si="901"/>
        <v>-0.777488545329544-1.52265969017664i</v>
      </c>
      <c r="K3104" t="str">
        <f t="shared" si="902"/>
        <v>0.00129305330517773-0.00112731176430909i</v>
      </c>
      <c r="L3104" t="str">
        <f t="shared" si="903"/>
        <v>0.00025-0.00428532987347375i</v>
      </c>
      <c r="M3104" t="str">
        <f t="shared" si="904"/>
        <v>0.0025-0.00113435202533129i</v>
      </c>
      <c r="N3104">
        <f t="shared" si="905"/>
        <v>98.214238001739545</v>
      </c>
      <c r="O3104">
        <f t="shared" si="906"/>
        <v>2.7703768126115778</v>
      </c>
      <c r="P3104" s="3">
        <f t="shared" si="907"/>
        <v>2.7703768126115778</v>
      </c>
      <c r="Q3104" s="3">
        <f t="shared" si="908"/>
        <v>-81.785761998260455</v>
      </c>
      <c r="R3104">
        <f t="shared" si="909"/>
        <v>98.214238001739545</v>
      </c>
      <c r="S3104">
        <f t="shared" si="910"/>
        <v>109.75025017246224</v>
      </c>
      <c r="T3104">
        <f t="shared" si="893"/>
        <v>2.7703768126115778</v>
      </c>
    </row>
    <row r="3105" spans="1:20" x14ac:dyDescent="0.25">
      <c r="A3105">
        <f t="shared" si="894"/>
        <v>692201.56774840166</v>
      </c>
      <c r="B3105">
        <f t="shared" si="911"/>
        <v>110167.30112311761</v>
      </c>
      <c r="C3105" t="str">
        <f t="shared" si="895"/>
        <v>0.191300228932614-1.35924726625042i</v>
      </c>
      <c r="D3105" t="str">
        <f t="shared" si="896"/>
        <v>3.40016685263769-0.659316770564746i</v>
      </c>
      <c r="E3105" t="str">
        <f t="shared" si="897"/>
        <v>200.467109350686-115.411036755316i</v>
      </c>
      <c r="F3105" t="str">
        <f t="shared" si="898"/>
        <v>2.89711687341535-1.54824733891122i</v>
      </c>
      <c r="G3105" t="str">
        <f t="shared" si="899"/>
        <v>0.995603631421378-0.0661592058744845i</v>
      </c>
      <c r="H3105" t="str">
        <f t="shared" si="900"/>
        <v>1.51248247338154-76.5100241665536i</v>
      </c>
      <c r="I3105" t="str">
        <f t="shared" si="901"/>
        <v>-0.772342098403109-1.51659321166832i</v>
      </c>
      <c r="K3105" t="str">
        <f t="shared" si="902"/>
        <v>0.0012913798088868-0.00112596516881647i</v>
      </c>
      <c r="L3105" t="str">
        <f t="shared" si="903"/>
        <v>0.00025-0.00426910726586347i</v>
      </c>
      <c r="M3105" t="str">
        <f t="shared" si="904"/>
        <v>0.0025-0.00113005780566974i</v>
      </c>
      <c r="N3105">
        <f t="shared" si="905"/>
        <v>98.01118043455628</v>
      </c>
      <c r="O3105">
        <f t="shared" si="906"/>
        <v>2.7511522305366287</v>
      </c>
      <c r="P3105" s="3">
        <f t="shared" si="907"/>
        <v>2.7511522305366287</v>
      </c>
      <c r="Q3105" s="3">
        <f t="shared" si="908"/>
        <v>-81.98881956544372</v>
      </c>
      <c r="R3105">
        <f t="shared" si="909"/>
        <v>98.01118043455628</v>
      </c>
      <c r="S3105">
        <f t="shared" si="910"/>
        <v>110.16730112311761</v>
      </c>
      <c r="T3105">
        <f t="shared" si="893"/>
        <v>2.7511522305366287</v>
      </c>
    </row>
    <row r="3106" spans="1:20" x14ac:dyDescent="0.25">
      <c r="A3106">
        <f t="shared" si="894"/>
        <v>694831.93370584561</v>
      </c>
      <c r="B3106">
        <f t="shared" si="911"/>
        <v>110585.93686738546</v>
      </c>
      <c r="C3106" t="str">
        <f t="shared" si="895"/>
        <v>0.186052671502397-1.35689335037006i</v>
      </c>
      <c r="D3106" t="str">
        <f t="shared" si="896"/>
        <v>3.39958664905306-0.660638118664895i</v>
      </c>
      <c r="E3106" t="str">
        <f t="shared" si="897"/>
        <v>199.932447588166-115.928155516738i</v>
      </c>
      <c r="F3106" t="str">
        <f t="shared" si="898"/>
        <v>2.89701989311128-1.54384016439246i</v>
      </c>
      <c r="G3106" t="str">
        <f t="shared" si="899"/>
        <v>0.995570303824617-0.0664083877772712i</v>
      </c>
      <c r="H3106" t="str">
        <f t="shared" si="900"/>
        <v>1.49885238822976-76.21416509848i</v>
      </c>
      <c r="I3106" t="str">
        <f t="shared" si="901"/>
        <v>-0.767234982748422-1.51055231416547i</v>
      </c>
      <c r="K3106" t="str">
        <f t="shared" si="902"/>
        <v>0.00128970249082928-0.00112462692228491i</v>
      </c>
      <c r="L3106" t="str">
        <f t="shared" si="903"/>
        <v>0.00025-0.00425294607079445i</v>
      </c>
      <c r="M3106" t="str">
        <f t="shared" si="904"/>
        <v>0.0025-0.00112577984226912i</v>
      </c>
      <c r="N3106">
        <f t="shared" si="905"/>
        <v>97.807518653598621</v>
      </c>
      <c r="O3106">
        <f t="shared" si="906"/>
        <v>2.7318078060307776</v>
      </c>
      <c r="P3106" s="3">
        <f t="shared" si="907"/>
        <v>2.7318078060307776</v>
      </c>
      <c r="Q3106" s="3">
        <f t="shared" si="908"/>
        <v>-82.192481346401379</v>
      </c>
      <c r="R3106">
        <f t="shared" si="909"/>
        <v>97.807518653598621</v>
      </c>
      <c r="S3106">
        <f t="shared" si="910"/>
        <v>110.58593686738546</v>
      </c>
      <c r="T3106">
        <f t="shared" si="893"/>
        <v>2.7318078060307776</v>
      </c>
    </row>
    <row r="3107" spans="1:20" x14ac:dyDescent="0.25">
      <c r="A3107">
        <f t="shared" si="894"/>
        <v>697472.29505392793</v>
      </c>
      <c r="B3107">
        <f t="shared" si="911"/>
        <v>111006.16342748153</v>
      </c>
      <c r="C3107" t="str">
        <f t="shared" si="895"/>
        <v>0.180808466268299-1.35450922070374i</v>
      </c>
      <c r="D3107" t="str">
        <f t="shared" si="896"/>
        <v>3.39900222778757-0.661967657807644i</v>
      </c>
      <c r="E3107" t="str">
        <f t="shared" si="897"/>
        <v>199.393734541333-116.442144172874i</v>
      </c>
      <c r="F3107" t="str">
        <f t="shared" si="898"/>
        <v>2.8969221809234-1.53945510045672i</v>
      </c>
      <c r="G3107" t="str">
        <f t="shared" si="899"/>
        <v>0.995536724713611-0.0666584912828614i</v>
      </c>
      <c r="H3107" t="str">
        <f t="shared" si="900"/>
        <v>1.4853397083121-75.9194877731412i</v>
      </c>
      <c r="I3107" t="str">
        <f t="shared" si="901"/>
        <v>-0.762166892069304-1.50453686668716i</v>
      </c>
      <c r="K3107" t="str">
        <f t="shared" si="902"/>
        <v>0.00128802131898528-0.00112329695379937i</v>
      </c>
      <c r="L3107" t="str">
        <f t="shared" si="903"/>
        <v>0.00025-0.00423684605578248i</v>
      </c>
      <c r="M3107" t="str">
        <f t="shared" si="904"/>
        <v>0.0025-0.00112151807358948i</v>
      </c>
      <c r="N3107">
        <f t="shared" si="905"/>
        <v>97.603256200239059</v>
      </c>
      <c r="O3107">
        <f t="shared" si="906"/>
        <v>2.7123431492111125</v>
      </c>
      <c r="P3107" s="3">
        <f t="shared" si="907"/>
        <v>2.7123431492111125</v>
      </c>
      <c r="Q3107" s="3">
        <f t="shared" si="908"/>
        <v>-82.396743799760941</v>
      </c>
      <c r="R3107">
        <f t="shared" si="909"/>
        <v>97.603256200239059</v>
      </c>
      <c r="S3107">
        <f t="shared" si="910"/>
        <v>111.00616342748152</v>
      </c>
      <c r="T3107">
        <f t="shared" si="893"/>
        <v>2.7123431492111125</v>
      </c>
    </row>
    <row r="3108" spans="1:20" x14ac:dyDescent="0.25">
      <c r="A3108">
        <f t="shared" si="894"/>
        <v>700122.68977513281</v>
      </c>
      <c r="B3108">
        <f t="shared" si="911"/>
        <v>111427.98684850596</v>
      </c>
      <c r="C3108" t="str">
        <f t="shared" si="895"/>
        <v>0.175567984157982-1.35209484266496i</v>
      </c>
      <c r="D3108" t="str">
        <f t="shared" si="896"/>
        <v>3.39841355968219-0.663305392784409i</v>
      </c>
      <c r="E3108" t="str">
        <f t="shared" si="897"/>
        <v>198.851002788155-116.952963367905i</v>
      </c>
      <c r="F3108" t="str">
        <f t="shared" si="898"/>
        <v>2.89682373137852-1.53509208291112i</v>
      </c>
      <c r="G3108" t="str">
        <f t="shared" si="899"/>
        <v>0.995502892207485-0.0669095196068379i</v>
      </c>
      <c r="H3108" t="str">
        <f t="shared" si="900"/>
        <v>1.47194340095096-75.6259870202876i</v>
      </c>
      <c r="I3108" t="str">
        <f t="shared" si="901"/>
        <v>-0.75713752250784-1.49854673916415i</v>
      </c>
      <c r="K3108" t="str">
        <f t="shared" si="902"/>
        <v>0.00128633626174528-0.00112197519227412i</v>
      </c>
      <c r="L3108" t="str">
        <f t="shared" si="903"/>
        <v>0.00025-0.00422080698922342i</v>
      </c>
      <c r="M3108" t="str">
        <f t="shared" si="904"/>
        <v>0.0025-0.00111727243832385i</v>
      </c>
      <c r="N3108">
        <f t="shared" si="905"/>
        <v>97.398396622523251</v>
      </c>
      <c r="O3108">
        <f t="shared" si="906"/>
        <v>2.6927578752426884</v>
      </c>
      <c r="P3108" s="3">
        <f t="shared" si="907"/>
        <v>2.6927578752426884</v>
      </c>
      <c r="Q3108" s="3">
        <f t="shared" si="908"/>
        <v>-82.601603377476749</v>
      </c>
      <c r="R3108">
        <f t="shared" si="909"/>
        <v>97.398396622523251</v>
      </c>
      <c r="S3108">
        <f t="shared" si="910"/>
        <v>111.42798684850595</v>
      </c>
      <c r="T3108">
        <f t="shared" si="893"/>
        <v>2.6927578752426884</v>
      </c>
    </row>
    <row r="3109" spans="1:20" x14ac:dyDescent="0.25">
      <c r="A3109">
        <f t="shared" si="894"/>
        <v>702783.15599627828</v>
      </c>
      <c r="B3109">
        <f t="shared" si="911"/>
        <v>111851.41319853028</v>
      </c>
      <c r="C3109" t="str">
        <f t="shared" si="895"/>
        <v>0.170331596670028-1.34965018649885i</v>
      </c>
      <c r="D3109" t="str">
        <f t="shared" si="896"/>
        <v>3.39782061539875-0.664651328353112i</v>
      </c>
      <c r="E3109" t="str">
        <f t="shared" si="897"/>
        <v>198.304285389515-117.460574183734i</v>
      </c>
      <c r="F3109" t="str">
        <f t="shared" si="898"/>
        <v>2.89672453896337-1.53075104786735i</v>
      </c>
      <c r="G3109" t="str">
        <f t="shared" si="899"/>
        <v>0.995468804411563-0.0671614759737792i</v>
      </c>
      <c r="H3109" t="str">
        <f t="shared" si="900"/>
        <v>1.4586624436954-75.33365769732i</v>
      </c>
      <c r="I3109" t="str">
        <f t="shared" si="901"/>
        <v>-0.752146572624054-1.49258180243007i</v>
      </c>
      <c r="K3109" t="str">
        <f t="shared" si="902"/>
        <v>0.00128464728791284-0.0011206615664541i</v>
      </c>
      <c r="L3109" t="str">
        <f t="shared" si="903"/>
        <v>0.00025-0.00420482864038994i</v>
      </c>
      <c r="M3109" t="str">
        <f t="shared" si="904"/>
        <v>0.0025-0.00111304287539734i</v>
      </c>
      <c r="N3109">
        <f t="shared" si="905"/>
        <v>97.192943474796806</v>
      </c>
      <c r="O3109">
        <f t="shared" si="906"/>
        <v>2.6730516043296104</v>
      </c>
      <c r="P3109" s="3">
        <f t="shared" si="907"/>
        <v>2.6730516043296104</v>
      </c>
      <c r="Q3109" s="3">
        <f t="shared" si="908"/>
        <v>-82.807056525203194</v>
      </c>
      <c r="R3109">
        <f t="shared" si="909"/>
        <v>97.192943474796806</v>
      </c>
      <c r="S3109">
        <f t="shared" si="910"/>
        <v>111.85141319853028</v>
      </c>
      <c r="T3109">
        <f t="shared" si="893"/>
        <v>2.6730516043296104</v>
      </c>
    </row>
    <row r="3110" spans="1:20" x14ac:dyDescent="0.25">
      <c r="A3110">
        <f t="shared" si="894"/>
        <v>705453.73198906425</v>
      </c>
      <c r="B3110">
        <f t="shared" si="911"/>
        <v>112276.4485686847</v>
      </c>
      <c r="C3110" t="str">
        <f t="shared" si="895"/>
        <v>0.165099675801482-1.34717522729314i</v>
      </c>
      <c r="D3110" t="str">
        <f t="shared" si="896"/>
        <v>3.39722336541915-0.666005469236713i</v>
      </c>
      <c r="E3110" t="str">
        <f t="shared" si="897"/>
        <v>197.753615881898-117.964938146999i</v>
      </c>
      <c r="F3110" t="str">
        <f t="shared" si="898"/>
        <v>2.89662459812412-1.52643193174068i</v>
      </c>
      <c r="G3110" t="str">
        <f t="shared" si="899"/>
        <v>0.995434459417268-0.0674143636172571i</v>
      </c>
      <c r="H3110" t="str">
        <f t="shared" si="900"/>
        <v>1.44549582420378-75.0424946890956i</v>
      </c>
      <c r="I3110" t="str">
        <f t="shared" si="901"/>
        <v>-0.747193743375866-1.48664192821258i</v>
      </c>
      <c r="K3110" t="str">
        <f t="shared" si="902"/>
        <v>0.00128295436670718-0.00111935600491646i</v>
      </c>
      <c r="L3110" t="str">
        <f t="shared" si="903"/>
        <v>0.00025-0.00418891077942812i</v>
      </c>
      <c r="M3110" t="str">
        <f t="shared" si="904"/>
        <v>0.0025-0.00110882932396627i</v>
      </c>
      <c r="N3110">
        <f t="shared" si="905"/>
        <v>96.986900317329912</v>
      </c>
      <c r="O3110">
        <f t="shared" si="906"/>
        <v>2.6532239617059195</v>
      </c>
      <c r="P3110" s="3">
        <f t="shared" si="907"/>
        <v>2.6532239617059195</v>
      </c>
      <c r="Q3110" s="3">
        <f t="shared" si="908"/>
        <v>-83.013099682670088</v>
      </c>
      <c r="R3110">
        <f t="shared" si="909"/>
        <v>96.986900317329912</v>
      </c>
      <c r="S3110">
        <f t="shared" si="910"/>
        <v>112.2764485686847</v>
      </c>
      <c r="T3110">
        <f t="shared" si="893"/>
        <v>2.6532239617059195</v>
      </c>
    </row>
    <row r="3111" spans="1:20" x14ac:dyDescent="0.25">
      <c r="A3111">
        <f t="shared" si="894"/>
        <v>708134.45617062273</v>
      </c>
      <c r="B3111">
        <f t="shared" si="911"/>
        <v>112703.09907324571</v>
      </c>
      <c r="C3111" t="str">
        <f t="shared" si="895"/>
        <v>0.159872593975306-1.34466994498765i</v>
      </c>
      <c r="D3111" t="str">
        <f t="shared" si="896"/>
        <v>3.39662178004456-0.667367820121791i</v>
      </c>
      <c r="E3111" t="str">
        <f t="shared" si="897"/>
        <v>197.199028269938-118.466017235935i</v>
      </c>
      <c r="F3111" t="str">
        <f t="shared" si="898"/>
        <v>2.89652390326625-1.52213467124884i</v>
      </c>
      <c r="G3111" t="str">
        <f t="shared" si="899"/>
        <v>0.995399855302023-0.067668185779835i</v>
      </c>
      <c r="H3111" t="str">
        <f t="shared" si="900"/>
        <v>1.43244254012817-74.7524929077344i</v>
      </c>
      <c r="I3111" t="str">
        <f t="shared" si="901"/>
        <v>-0.742278738099132-1.48072698912485i</v>
      </c>
      <c r="K3111" t="str">
        <f t="shared" si="902"/>
        <v>0.00128125746776596-0.00111805843607199i</v>
      </c>
      <c r="L3111" t="str">
        <f t="shared" si="903"/>
        <v>0.00025-0.00417305317735417i</v>
      </c>
      <c r="M3111" t="str">
        <f t="shared" si="904"/>
        <v>0.0025-0.00110463172341728i</v>
      </c>
      <c r="N3111">
        <f t="shared" si="905"/>
        <v>96.780270715949612</v>
      </c>
      <c r="O3111">
        <f t="shared" si="906"/>
        <v>2.6332745776244968</v>
      </c>
      <c r="P3111" s="3">
        <f t="shared" si="907"/>
        <v>2.6332745776244968</v>
      </c>
      <c r="Q3111" s="3">
        <f t="shared" si="908"/>
        <v>-83.219729284050388</v>
      </c>
      <c r="R3111">
        <f t="shared" si="909"/>
        <v>96.780270715949612</v>
      </c>
      <c r="S3111">
        <f t="shared" si="910"/>
        <v>112.70309907324571</v>
      </c>
      <c r="T3111">
        <f t="shared" si="893"/>
        <v>2.6332745776244968</v>
      </c>
    </row>
    <row r="3112" spans="1:20" x14ac:dyDescent="0.25">
      <c r="A3112">
        <f t="shared" si="894"/>
        <v>710825.36710407108</v>
      </c>
      <c r="B3112">
        <f t="shared" si="911"/>
        <v>113131.37084972404</v>
      </c>
      <c r="C3112" t="str">
        <f t="shared" si="895"/>
        <v>0.154650723967614-1.34213432438281i</v>
      </c>
      <c r="D3112" t="str">
        <f t="shared" si="896"/>
        <v>3.39601582939473-0.66873838565706i</v>
      </c>
      <c r="E3112" t="str">
        <f t="shared" si="897"/>
        <v>196.640557018882-118.963773887095i</v>
      </c>
      <c r="F3112" t="str">
        <f t="shared" si="898"/>
        <v>2.89642244875421-1.51785920341103i</v>
      </c>
      <c r="G3112" t="str">
        <f t="shared" si="899"/>
        <v>0.995364990129157-0.0679229457130654i</v>
      </c>
      <c r="H3112" t="str">
        <f t="shared" si="900"/>
        <v>1.41950159900004-74.4636472924288i</v>
      </c>
      <c r="I3112" t="str">
        <f t="shared" si="901"/>
        <v>-0.737401262487945-1.47483685865699i</v>
      </c>
      <c r="K3112" t="str">
        <f t="shared" si="902"/>
        <v>0.00127955656114789-0.00111676878816674i</v>
      </c>
      <c r="L3112" t="str">
        <f t="shared" si="903"/>
        <v>0.00025-0.00415725560605117i</v>
      </c>
      <c r="M3112" t="str">
        <f t="shared" si="904"/>
        <v>0.0025-0.00110045001336649i</v>
      </c>
      <c r="N3112">
        <f t="shared" si="905"/>
        <v>96.57305824167085</v>
      </c>
      <c r="O3112">
        <f t="shared" si="906"/>
        <v>2.6132030873471357</v>
      </c>
      <c r="P3112" s="3">
        <f t="shared" si="907"/>
        <v>2.6132030873471357</v>
      </c>
      <c r="Q3112" s="3">
        <f t="shared" si="908"/>
        <v>-83.42694175832915</v>
      </c>
      <c r="R3112">
        <f t="shared" si="909"/>
        <v>96.57305824167085</v>
      </c>
      <c r="S3112">
        <f t="shared" si="910"/>
        <v>113.13137084972405</v>
      </c>
      <c r="T3112">
        <f t="shared" si="893"/>
        <v>2.6132030873471357</v>
      </c>
    </row>
    <row r="3113" spans="1:20" x14ac:dyDescent="0.25">
      <c r="A3113">
        <f t="shared" si="894"/>
        <v>713526.50349906657</v>
      </c>
      <c r="B3113">
        <f t="shared" si="911"/>
        <v>113561.270058953</v>
      </c>
      <c r="C3113" t="str">
        <f t="shared" si="895"/>
        <v>0.149434438834808-1.33956835514654i</v>
      </c>
      <c r="D3113" t="str">
        <f t="shared" si="896"/>
        <v>3.39540548340716-0.670117170451896i</v>
      </c>
      <c r="E3113" t="str">
        <f t="shared" si="897"/>
        <v>196.078237046908-119.458171001912i</v>
      </c>
      <c r="F3113" t="str">
        <f t="shared" si="898"/>
        <v>2.89632022891116-1.51360546554681i</v>
      </c>
      <c r="G3113" t="str">
        <f t="shared" si="899"/>
        <v>0.9953298619478-0.0681786466774869i</v>
      </c>
      <c r="H3113" t="str">
        <f t="shared" si="900"/>
        <v>1.40667201811751-74.1759528092531i</v>
      </c>
      <c r="I3113" t="str">
        <f t="shared" si="901"/>
        <v>-0.732561024575033-1.46897141116765i</v>
      </c>
      <c r="K3113" t="str">
        <f t="shared" si="902"/>
        <v>0.00127785161733552-0.00111548698928358i</v>
      </c>
      <c r="L3113" t="str">
        <f t="shared" si="903"/>
        <v>0.00025-0.00414151783826577i</v>
      </c>
      <c r="M3113" t="str">
        <f t="shared" si="904"/>
        <v>0.0025-0.00109628413365858i</v>
      </c>
      <c r="N3113">
        <f t="shared" si="905"/>
        <v>96.365266470333978</v>
      </c>
      <c r="O3113">
        <f t="shared" si="906"/>
        <v>2.5930091311315806</v>
      </c>
      <c r="P3113" s="3">
        <f t="shared" si="907"/>
        <v>2.5930091311315806</v>
      </c>
      <c r="Q3113" s="3">
        <f t="shared" si="908"/>
        <v>-83.634733529666022</v>
      </c>
      <c r="R3113">
        <f t="shared" si="909"/>
        <v>96.365266470333978</v>
      </c>
      <c r="S3113">
        <f t="shared" si="910"/>
        <v>113.561270058953</v>
      </c>
      <c r="T3113">
        <f t="shared" si="893"/>
        <v>2.5930091311315806</v>
      </c>
    </row>
    <row r="3114" spans="1:20" x14ac:dyDescent="0.25">
      <c r="A3114">
        <f t="shared" si="894"/>
        <v>716237.90421236306</v>
      </c>
      <c r="B3114">
        <f t="shared" si="911"/>
        <v>113992.80288517702</v>
      </c>
      <c r="C3114" t="str">
        <f t="shared" si="895"/>
        <v>0.144224111840523-1.3369720318202i</v>
      </c>
      <c r="D3114" t="str">
        <f t="shared" si="896"/>
        <v>3.39479071183647-0.671504179074869i</v>
      </c>
      <c r="E3114" t="str">
        <f t="shared" si="897"/>
        <v>195.512103717363-119.949171953123i</v>
      </c>
      <c r="F3114" t="str">
        <f t="shared" si="898"/>
        <v>2.89621723801865-1.50937339527512i</v>
      </c>
      <c r="G3114" t="str">
        <f t="shared" si="899"/>
        <v>0.995294468792786-0.0684352919426211i</v>
      </c>
      <c r="H3114" t="str">
        <f t="shared" si="900"/>
        <v>1.39395282443392-73.8894044509767i</v>
      </c>
      <c r="I3114" t="str">
        <f t="shared" si="901"/>
        <v>-0.727757734712414-1.46313052187571i</v>
      </c>
      <c r="K3114" t="str">
        <f t="shared" si="902"/>
        <v>0.00127614260723786-0.00111421296734388i</v>
      </c>
      <c r="L3114" t="str">
        <f t="shared" si="903"/>
        <v>0.00025-0.00412583964760486i</v>
      </c>
      <c r="M3114" t="str">
        <f t="shared" si="904"/>
        <v>0.0025-0.00109213402436599i</v>
      </c>
      <c r="N3114">
        <f t="shared" si="905"/>
        <v>96.156898982239682</v>
      </c>
      <c r="O3114">
        <f t="shared" si="906"/>
        <v>2.5726923542200608</v>
      </c>
      <c r="P3114" s="3">
        <f t="shared" si="907"/>
        <v>2.5726923542200608</v>
      </c>
      <c r="Q3114" s="3">
        <f t="shared" si="908"/>
        <v>-83.843101017760318</v>
      </c>
      <c r="R3114">
        <f t="shared" si="909"/>
        <v>96.156898982239682</v>
      </c>
      <c r="S3114">
        <f t="shared" si="910"/>
        <v>113.99280288517703</v>
      </c>
      <c r="T3114">
        <f t="shared" si="893"/>
        <v>2.5726923542200608</v>
      </c>
    </row>
    <row r="3115" spans="1:20" x14ac:dyDescent="0.25">
      <c r="A3115">
        <f t="shared" si="894"/>
        <v>718959.60824837</v>
      </c>
      <c r="B3115">
        <f t="shared" si="911"/>
        <v>114425.9755361407</v>
      </c>
      <c r="C3115" t="str">
        <f t="shared" si="895"/>
        <v>0.13902011638256-1.33434535382299i</v>
      </c>
      <c r="D3115" t="str">
        <f t="shared" si="896"/>
        <v>3.3941714842535-0.6728994160522i</v>
      </c>
      <c r="E3115" t="str">
        <f t="shared" si="897"/>
        <v>194.94219283088-120.436740591034i</v>
      </c>
      <c r="F3115" t="str">
        <f t="shared" si="898"/>
        <v>2.89611347031632-1.50516293051315i</v>
      </c>
      <c r="G3115" t="str">
        <f t="shared" si="899"/>
        <v>0.995258808684555-0.0686928847869683i</v>
      </c>
      <c r="H3115" t="str">
        <f t="shared" si="900"/>
        <v>1.38134305444797-73.6039972368774i</v>
      </c>
      <c r="I3115" t="str">
        <f t="shared" si="901"/>
        <v>-0.722991105552127-1.45731406685203i</v>
      </c>
      <c r="K3115" t="str">
        <f t="shared" si="902"/>
        <v>0.00127442950219319-0.00111294665010918i</v>
      </c>
      <c r="L3115" t="str">
        <f t="shared" si="903"/>
        <v>0.00025-0.00411022080853245i</v>
      </c>
      <c r="M3115" t="str">
        <f t="shared" si="904"/>
        <v>0.0025-0.001087999625788i</v>
      </c>
      <c r="N3115">
        <f t="shared" si="905"/>
        <v>95.947959361791575</v>
      </c>
      <c r="O3115">
        <f t="shared" si="906"/>
        <v>2.5522524068253998</v>
      </c>
      <c r="P3115" s="3">
        <f t="shared" si="907"/>
        <v>2.5522524068253998</v>
      </c>
      <c r="Q3115" s="3">
        <f t="shared" si="908"/>
        <v>-84.052040638208425</v>
      </c>
      <c r="R3115">
        <f t="shared" si="909"/>
        <v>95.947959361791575</v>
      </c>
      <c r="S3115">
        <f t="shared" si="910"/>
        <v>114.4259755361407</v>
      </c>
      <c r="T3115">
        <f t="shared" si="893"/>
        <v>2.5522524068253998</v>
      </c>
    </row>
    <row r="3116" spans="1:20" x14ac:dyDescent="0.25">
      <c r="A3116">
        <f t="shared" si="894"/>
        <v>721691.65475971391</v>
      </c>
      <c r="B3116">
        <f t="shared" si="911"/>
        <v>114860.79424317804</v>
      </c>
      <c r="C3116" t="str">
        <f t="shared" si="895"/>
        <v>0.133822825919719-1.33168832545524i</v>
      </c>
      <c r="D3116" t="str">
        <f t="shared" si="896"/>
        <v>3.39354777004467-0.674302885866276i</v>
      </c>
      <c r="E3116" t="str">
        <f t="shared" si="897"/>
        <v>194.368540617408-120.92084124963i</v>
      </c>
      <c r="F3116" t="str">
        <f t="shared" si="898"/>
        <v>2.89600892000164-1.50097400947537i</v>
      </c>
      <c r="G3116" t="str">
        <f t="shared" si="899"/>
        <v>0.995222879629046-0.0689514284980045i</v>
      </c>
      <c r="H3116" t="str">
        <f t="shared" si="900"/>
        <v>1.36884175409506-73.3197262125568i</v>
      </c>
      <c r="I3116" t="str">
        <f t="shared" si="901"/>
        <v>-0.71826085202722-1.45152192301136i</v>
      </c>
      <c r="K3116" t="str">
        <f t="shared" si="902"/>
        <v>0.00127271227397175-0.00111168796518297i</v>
      </c>
      <c r="L3116" t="str">
        <f t="shared" si="903"/>
        <v>0.00025-0.00409466109636626i</v>
      </c>
      <c r="M3116" t="str">
        <f t="shared" si="904"/>
        <v>0.0025-0.00108388087844989i</v>
      </c>
      <c r="N3116">
        <f t="shared" si="905"/>
        <v>95.738451197138986</v>
      </c>
      <c r="O3116">
        <f t="shared" si="906"/>
        <v>2.5316889441175383</v>
      </c>
      <c r="P3116" s="3">
        <f t="shared" si="907"/>
        <v>2.5316889441175383</v>
      </c>
      <c r="Q3116" s="3">
        <f t="shared" si="908"/>
        <v>-84.261548802861014</v>
      </c>
      <c r="R3116">
        <f t="shared" si="909"/>
        <v>95.738451197138986</v>
      </c>
      <c r="S3116">
        <f t="shared" si="910"/>
        <v>114.86079424317803</v>
      </c>
      <c r="T3116">
        <f t="shared" ref="T3116:T3179" si="912">P3116</f>
        <v>2.5316889441175383</v>
      </c>
    </row>
    <row r="3117" spans="1:20" x14ac:dyDescent="0.25">
      <c r="A3117">
        <f t="shared" ref="A3117:A3180" si="913">2*PI()*B3117</f>
        <v>724434.08304780081</v>
      </c>
      <c r="B3117">
        <f t="shared" si="911"/>
        <v>115297.26526130212</v>
      </c>
      <c r="C3117" t="str">
        <f t="shared" ref="C3117:C3180" si="914">IMPRODUCT(D3117,E3117,$C$40,,K3117,$C$41)</f>
        <v>0.128632613898572-1.32900095590031i</v>
      </c>
      <c r="D3117" t="str">
        <f t="shared" ref="D3117:D3180" si="915">IMDIV(IMPRODUCT($C$37,$C$38,COMPLEX(1,A3117/$C$38)),IMSUM(-1*A3117*A3117/$C$39,COMPLEX(0,1*A3117)))</f>
        <v>3.39291953841121-0.675714592954099i</v>
      </c>
      <c r="E3117" t="str">
        <f t="shared" ref="E3117:E3180" si="916">IMDIV(IMPRODUCT(IMSUM(F3117,G3117),$C$29,H3117),IMSUM(1,I3117))</f>
        <v>193.791183728127-121.401438752526i</v>
      </c>
      <c r="F3117" t="str">
        <f t="shared" ref="F3117:F3180" si="917">IMDIV(IMPRODUCT($C$14,$C$15,COMPLEX(1,A3117/$C$15)),IMSUM(-1*A3117*A3117/$C$16,COMPLEX(0,A3117)))</f>
        <v>2.89590358122959-1.49680657067246i</v>
      </c>
      <c r="G3117" t="str">
        <f t="shared" ref="G3117:G3180" si="918">IMDIV(1,COMPLEX(1,A3117*$C$9*$C$10))</f>
        <v>0.995186679617602-0.0692109263721756i</v>
      </c>
      <c r="H3117" t="str">
        <f t="shared" ref="H3117:H3180" si="919">IMDIV($C$3,IMSUM(K3117,COMPLEX(0,$C$28*A3117)))</f>
        <v>1.35644797864006-73.0365864497576i</v>
      </c>
      <c r="I3117" t="str">
        <f t="shared" ref="I3117:I3180" si="920">IMPRODUCT(F3117,$C$29,H3117,$C$31)</f>
        <v>-0.713566691332863-1.44575396810434i</v>
      </c>
      <c r="K3117" t="str">
        <f t="shared" ref="K3117:K3180" si="921">IF($C$26&lt;=0,IMDIV(1,IMSUM(IMDIV(1,L3117),1/$C$18)),IMDIV(1,IMSUM(IMDIV(1,L3117),1/$C$18,IMDIV(1,M3117))))</f>
        <v>0.00127099089477844-0.00111043684001246i</v>
      </c>
      <c r="L3117" t="str">
        <f t="shared" ref="L3117:L3180" si="922">IMSUM($C$21/$C$22,IMDIV(1,COMPLEX(0,$C$20*$C$22*A3117)))</f>
        <v>0.00025-0.00407916028727461i</v>
      </c>
      <c r="M3117" t="str">
        <f t="shared" ref="M3117:M3180" si="923">IMSUM($C$25/$C$26,IMDIV(1,COMPLEX(0,$C$24*$C$26*A3117)))</f>
        <v>0.0025-0.0010797777231021i</v>
      </c>
      <c r="N3117">
        <f t="shared" ref="N3117:N3180" si="924">ABS(R3117)</f>
        <v>95.528378079822431</v>
      </c>
      <c r="O3117">
        <f t="shared" ref="O3117:O3180" si="925">ABS(P3117)</f>
        <v>2.5110016262086199</v>
      </c>
      <c r="P3117" s="3">
        <f t="shared" ref="P3117:P3180" si="926">20*LOG10(IMABS(C3117))</f>
        <v>2.5110016262086199</v>
      </c>
      <c r="Q3117" s="3">
        <f t="shared" ref="Q3117:Q3180" si="927">IMARGUMENT(C3117)*180/PI()</f>
        <v>-84.471621920177569</v>
      </c>
      <c r="R3117">
        <f t="shared" ref="R3117:R3180" si="928">IF(Q3117&lt;0,Q3117+180,Q3117-180)</f>
        <v>95.528378079822431</v>
      </c>
      <c r="S3117">
        <f t="shared" ref="S3117:S3180" si="929">B3117/1000</f>
        <v>115.29726526130212</v>
      </c>
      <c r="T3117">
        <f t="shared" si="912"/>
        <v>2.5110016262086199</v>
      </c>
    </row>
    <row r="3118" spans="1:20" x14ac:dyDescent="0.25">
      <c r="A3118">
        <f t="shared" si="913"/>
        <v>727186.93256338243</v>
      </c>
      <c r="B3118">
        <f t="shared" ref="B3118:B3181" si="930">B3117*(1+B$42)</f>
        <v>115735.39486929507</v>
      </c>
      <c r="C3118" t="str">
        <f t="shared" si="914"/>
        <v>0.123449853680304-1.3262832592253i</v>
      </c>
      <c r="D3118" t="str">
        <f t="shared" si="915"/>
        <v>3.39228675836844-0.677134541705753i</v>
      </c>
      <c r="E3118" t="str">
        <f t="shared" si="916"/>
        <v>193.21015922729-121.878498418767i</v>
      </c>
      <c r="F3118" t="str">
        <f t="shared" si="917"/>
        <v>2.8957974481124-1.49266055291027i</v>
      </c>
      <c r="G3118" t="str">
        <f t="shared" si="918"/>
        <v>0.995150206626861-0.0694713817148931i</v>
      </c>
      <c r="H3118" t="str">
        <f t="shared" si="919"/>
        <v>1.3441607925716-72.7545730461826i</v>
      </c>
      <c r="I3118" t="str">
        <f t="shared" si="920"/>
        <v>-0.708908342907623-1.44001008070954i</v>
      </c>
      <c r="K3118" t="str">
        <f t="shared" si="921"/>
        <v>0.00126926533725566-0.00110919320189045i</v>
      </c>
      <c r="L3118" t="str">
        <f t="shared" si="922"/>
        <v>0.00025-0.00406371815827316i</v>
      </c>
      <c r="M3118" t="str">
        <f t="shared" si="923"/>
        <v>0.0025-0.00107569010071937i</v>
      </c>
      <c r="N3118">
        <f t="shared" si="924"/>
        <v>95.317743604424905</v>
      </c>
      <c r="O3118">
        <f t="shared" si="925"/>
        <v>2.490190118138047</v>
      </c>
      <c r="P3118" s="3">
        <f t="shared" si="926"/>
        <v>2.490190118138047</v>
      </c>
      <c r="Q3118" s="3">
        <f t="shared" si="927"/>
        <v>-84.682256395575095</v>
      </c>
      <c r="R3118">
        <f t="shared" si="928"/>
        <v>95.317743604424905</v>
      </c>
      <c r="S3118">
        <f t="shared" si="929"/>
        <v>115.73539486929506</v>
      </c>
      <c r="T3118">
        <f t="shared" si="912"/>
        <v>2.490190118138047</v>
      </c>
    </row>
    <row r="3119" spans="1:20" x14ac:dyDescent="0.25">
      <c r="A3119">
        <f t="shared" si="913"/>
        <v>729950.24290712329</v>
      </c>
      <c r="B3119">
        <f t="shared" si="930"/>
        <v>116175.18936979839</v>
      </c>
      <c r="C3119" t="str">
        <f t="shared" si="914"/>
        <v>0.118274918467442-1.32353525438042i</v>
      </c>
      <c r="D3119" t="str">
        <f t="shared" si="915"/>
        <v>3.39164939874496-0.678562736462827i</v>
      </c>
      <c r="E3119" t="str">
        <f t="shared" si="916"/>
        <v>192.625504583961-122.35198606847i</v>
      </c>
      <c r="F3119" t="str">
        <f t="shared" si="917"/>
        <v>2.89569051471917-1.4885358952888i</v>
      </c>
      <c r="G3119" t="str">
        <f t="shared" si="918"/>
        <v>0.995113458618661-0.0697327978405285i</v>
      </c>
      <c r="H3119" t="str">
        <f t="shared" si="919"/>
        <v>1.33197926949742-72.4736811253144i</v>
      </c>
      <c r="I3119" t="str">
        <f t="shared" si="920"/>
        <v>-0.704285528414932-1.43429014022562i</v>
      </c>
      <c r="K3119" t="str">
        <f t="shared" si="921"/>
        <v>0.00126753557448596-0.00110795697795718i</v>
      </c>
      <c r="L3119" t="str">
        <f t="shared" si="922"/>
        <v>0.00025-0.00404833448722172i</v>
      </c>
      <c r="M3119" t="str">
        <f t="shared" si="923"/>
        <v>0.0025-0.00107161795249987i</v>
      </c>
      <c r="N3119">
        <f t="shared" si="924"/>
        <v>95.106551368221133</v>
      </c>
      <c r="O3119">
        <f t="shared" si="925"/>
        <v>2.4692540898563911</v>
      </c>
      <c r="P3119" s="3">
        <f t="shared" si="926"/>
        <v>2.4692540898563911</v>
      </c>
      <c r="Q3119" s="3">
        <f t="shared" si="927"/>
        <v>-84.893448631778867</v>
      </c>
      <c r="R3119">
        <f t="shared" si="928"/>
        <v>95.106551368221133</v>
      </c>
      <c r="S3119">
        <f t="shared" si="929"/>
        <v>116.17518936979839</v>
      </c>
      <c r="T3119">
        <f t="shared" si="912"/>
        <v>2.4692540898563911</v>
      </c>
    </row>
    <row r="3120" spans="1:20" x14ac:dyDescent="0.25">
      <c r="A3120">
        <f t="shared" si="913"/>
        <v>732724.05383017042</v>
      </c>
      <c r="B3120">
        <f t="shared" si="930"/>
        <v>116616.65508940363</v>
      </c>
      <c r="C3120" t="str">
        <f t="shared" si="914"/>
        <v>0.113108181230753-1.32075696519713i</v>
      </c>
      <c r="D3120" t="str">
        <f t="shared" si="915"/>
        <v>3.39100742818202-0.679999181516844i</v>
      </c>
      <c r="E3120" t="str">
        <f t="shared" si="916"/>
        <v>192.037257663668-122.821868028289i</v>
      </c>
      <c r="F3120" t="str">
        <f t="shared" si="917"/>
        <v>2.89558277507564-1.48443253720115i</v>
      </c>
      <c r="G3120" t="str">
        <f t="shared" si="918"/>
        <v>0.995076433539925-0.0699951780724073i</v>
      </c>
      <c r="H3120" t="str">
        <f t="shared" si="919"/>
        <v>1.31990249204117-72.1939058362372i</v>
      </c>
      <c r="I3120" t="str">
        <f t="shared" si="920"/>
        <v>-0.699697971724685-1.42859402686363i</v>
      </c>
      <c r="K3120" t="str">
        <f t="shared" si="921"/>
        <v>0.00126580157999487-0.00110672809520234i</v>
      </c>
      <c r="L3120" t="str">
        <f t="shared" si="922"/>
        <v>0.00025-0.004033009052821i</v>
      </c>
      <c r="M3120" t="str">
        <f t="shared" si="923"/>
        <v>0.0025-0.00106756121986438i</v>
      </c>
      <c r="N3120">
        <f t="shared" si="924"/>
        <v>94.894804970835452</v>
      </c>
      <c r="O3120">
        <f t="shared" si="925"/>
        <v>2.4481932162090221</v>
      </c>
      <c r="P3120" s="3">
        <f t="shared" si="926"/>
        <v>2.4481932162090221</v>
      </c>
      <c r="Q3120" s="3">
        <f t="shared" si="927"/>
        <v>-85.105195029164548</v>
      </c>
      <c r="R3120">
        <f t="shared" si="928"/>
        <v>94.894804970835452</v>
      </c>
      <c r="S3120">
        <f t="shared" si="929"/>
        <v>116.61665508940364</v>
      </c>
      <c r="T3120">
        <f t="shared" si="912"/>
        <v>2.4481932162090221</v>
      </c>
    </row>
    <row r="3121" spans="1:20" x14ac:dyDescent="0.25">
      <c r="A3121">
        <f t="shared" si="913"/>
        <v>735508.4052347251</v>
      </c>
      <c r="B3121">
        <f t="shared" si="930"/>
        <v>117059.79837874338</v>
      </c>
      <c r="C3121" t="str">
        <f t="shared" si="914"/>
        <v>0.107950014636089-1.3179484203849i</v>
      </c>
      <c r="D3121" t="str">
        <f t="shared" si="915"/>
        <v>3.39036081513271-0.681443881107685i</v>
      </c>
      <c r="E3121" t="str">
        <f t="shared" si="916"/>
        <v>191.445456719975-123.288111136732i</v>
      </c>
      <c r="F3121" t="str">
        <f t="shared" si="917"/>
        <v>2.89547422316388-1.48035041833252i</v>
      </c>
      <c r="G3121" t="str">
        <f t="shared" si="918"/>
        <v>0.99503912932257-0.0702585257428025i</v>
      </c>
      <c r="H3121" t="str">
        <f t="shared" si="919"/>
        <v>1.30792955174055-71.9152423534615i</v>
      </c>
      <c r="I3121" t="str">
        <f t="shared" si="920"/>
        <v>-0.695145398895045-1.42292162163937i</v>
      </c>
      <c r="K3121" t="str">
        <f t="shared" si="921"/>
        <v>0.00126406332775359-0.00110550648046703i</v>
      </c>
      <c r="L3121" t="str">
        <f t="shared" si="922"/>
        <v>0.00025-0.00401774163460949i</v>
      </c>
      <c r="M3121" t="str">
        <f t="shared" si="923"/>
        <v>0.0025-0.00106351984445545i</v>
      </c>
      <c r="N3121">
        <f t="shared" si="924"/>
        <v>94.682508013897944</v>
      </c>
      <c r="O3121">
        <f t="shared" si="925"/>
        <v>2.4270071769183548</v>
      </c>
      <c r="P3121" s="3">
        <f t="shared" si="926"/>
        <v>2.4270071769183548</v>
      </c>
      <c r="Q3121" s="3">
        <f t="shared" si="927"/>
        <v>-85.317491986102056</v>
      </c>
      <c r="R3121">
        <f t="shared" si="928"/>
        <v>94.682508013897944</v>
      </c>
      <c r="S3121">
        <f t="shared" si="929"/>
        <v>117.05979837874338</v>
      </c>
      <c r="T3121">
        <f t="shared" si="912"/>
        <v>2.4270071769183548</v>
      </c>
    </row>
    <row r="3122" spans="1:20" x14ac:dyDescent="0.25">
      <c r="A3122">
        <f t="shared" si="913"/>
        <v>738303.3371746171</v>
      </c>
      <c r="B3122">
        <f t="shared" si="930"/>
        <v>117504.6256125826</v>
      </c>
      <c r="C3122" t="str">
        <f t="shared" si="914"/>
        <v>0.102800790971433-1.31510965352688i</v>
      </c>
      <c r="D3122" t="str">
        <f t="shared" si="915"/>
        <v>3.38970952786129-0.682896839421954i</v>
      </c>
      <c r="E3122" t="str">
        <f t="shared" si="916"/>
        <v>190.850140385983-123.750682749318i</v>
      </c>
      <c r="F3122" t="str">
        <f t="shared" si="917"/>
        <v>2.89536485292194-1.47628947865914i</v>
      </c>
      <c r="G3122" t="str">
        <f t="shared" si="918"/>
        <v>0.99500154388339-0.0705228441929283i</v>
      </c>
      <c r="H3122" t="str">
        <f t="shared" si="919"/>
        <v>1.29605954894661-71.6376858767472i</v>
      </c>
      <c r="I3122" t="str">
        <f t="shared" si="920"/>
        <v>-0.690627538154347-1.41727280636576i</v>
      </c>
      <c r="K3122" t="str">
        <f t="shared" si="921"/>
        <v>0.00126232079218181-0.00110429206044579i</v>
      </c>
      <c r="L3122" t="str">
        <f t="shared" si="922"/>
        <v>0.00025-0.00400253201296025i</v>
      </c>
      <c r="M3122" t="str">
        <f t="shared" si="923"/>
        <v>0.0025-0.00105949376813653i</v>
      </c>
      <c r="N3122">
        <f t="shared" si="924"/>
        <v>94.469664100708044</v>
      </c>
      <c r="O3122">
        <f t="shared" si="925"/>
        <v>2.4056956565666923</v>
      </c>
      <c r="P3122" s="3">
        <f t="shared" si="926"/>
        <v>2.4056956565666923</v>
      </c>
      <c r="Q3122" s="3">
        <f t="shared" si="927"/>
        <v>-85.530335899291956</v>
      </c>
      <c r="R3122">
        <f t="shared" si="928"/>
        <v>94.469664100708044</v>
      </c>
      <c r="S3122">
        <f t="shared" si="929"/>
        <v>117.5046256125826</v>
      </c>
      <c r="T3122">
        <f t="shared" si="912"/>
        <v>2.4056956565666923</v>
      </c>
    </row>
    <row r="3123" spans="1:20" x14ac:dyDescent="0.25">
      <c r="A3123">
        <f t="shared" si="913"/>
        <v>741108.88985588064</v>
      </c>
      <c r="B3123">
        <f t="shared" si="930"/>
        <v>117951.14318991042</v>
      </c>
      <c r="C3123" t="str">
        <f t="shared" si="914"/>
        <v>0.0976608820739607-1.31224070307412i</v>
      </c>
      <c r="D3123" t="str">
        <f t="shared" si="915"/>
        <v>3.38905353444244-0.684358060591387i</v>
      </c>
      <c r="E3123" t="str">
        <f t="shared" si="916"/>
        <v>190.251347665733-124.20955074355i</v>
      </c>
      <c r="F3123" t="str">
        <f t="shared" si="917"/>
        <v>2.89525465824359-1.47224965844727i</v>
      </c>
      <c r="G3123" t="str">
        <f t="shared" si="918"/>
        <v>0.99496367512396-0.0707881367729323i</v>
      </c>
      <c r="H3123" t="str">
        <f t="shared" si="919"/>
        <v>1.2842915927244-71.3612316309314i</v>
      </c>
      <c r="I3123" t="str">
        <f t="shared" si="920"/>
        <v>-0.686144119883211-1.41164746364548i</v>
      </c>
      <c r="K3123" t="str">
        <f t="shared" si="921"/>
        <v>0.00126057394815045-0.00110308476168873i</v>
      </c>
      <c r="L3123" t="str">
        <f t="shared" si="922"/>
        <v>0.00025-0.00398737996907775i</v>
      </c>
      <c r="M3123" t="str">
        <f t="shared" si="923"/>
        <v>0.0025-0.00105548293299117i</v>
      </c>
      <c r="N3123">
        <f t="shared" si="924"/>
        <v>94.256276835897737</v>
      </c>
      <c r="O3123">
        <f t="shared" si="925"/>
        <v>2.3842583445772001</v>
      </c>
      <c r="P3123" s="3">
        <f t="shared" si="926"/>
        <v>2.3842583445772001</v>
      </c>
      <c r="Q3123" s="3">
        <f t="shared" si="927"/>
        <v>-85.743723164102263</v>
      </c>
      <c r="R3123">
        <f t="shared" si="928"/>
        <v>94.256276835897737</v>
      </c>
      <c r="S3123">
        <f t="shared" si="929"/>
        <v>117.95114318991043</v>
      </c>
      <c r="T3123">
        <f t="shared" si="912"/>
        <v>2.3842583445772001</v>
      </c>
    </row>
    <row r="3124" spans="1:20" x14ac:dyDescent="0.25">
      <c r="A3124">
        <f t="shared" si="913"/>
        <v>743925.10363733303</v>
      </c>
      <c r="B3124">
        <f t="shared" si="930"/>
        <v>118399.35753403208</v>
      </c>
      <c r="C3124" t="str">
        <f t="shared" si="914"/>
        <v>0.0925306592573006-1.30934161233867i</v>
      </c>
      <c r="D3124" t="str">
        <f t="shared" si="915"/>
        <v>3.38839280276057-0.685827548691206i</v>
      </c>
      <c r="E3124" t="str">
        <f t="shared" si="916"/>
        <v>189.649117925564-124.664683523737i</v>
      </c>
      <c r="F3124" t="str">
        <f t="shared" si="917"/>
        <v>2.895143632978-1.46823089825221i</v>
      </c>
      <c r="G3124" t="str">
        <f t="shared" si="918"/>
        <v>0.994925520930521-0.0710544068418879i</v>
      </c>
      <c r="H3124" t="str">
        <f t="shared" si="919"/>
        <v>1.2726248007548-71.0858748657561i</v>
      </c>
      <c r="I3124" t="str">
        <f t="shared" si="920"/>
        <v>-0.681694876596819-1.40604547686352i</v>
      </c>
      <c r="K3124" t="str">
        <f t="shared" si="921"/>
        <v>0.00125882277098441-0.00110188451060369i</v>
      </c>
      <c r="L3124" t="str">
        <f t="shared" si="922"/>
        <v>0.00025-0.00397228528499477i</v>
      </c>
      <c r="M3124" t="str">
        <f t="shared" si="923"/>
        <v>0.0025-0.00105148728132214i</v>
      </c>
      <c r="N3124">
        <f t="shared" si="924"/>
        <v>94.04234982510026</v>
      </c>
      <c r="O3124">
        <f t="shared" si="925"/>
        <v>2.362694935195254</v>
      </c>
      <c r="P3124" s="3">
        <f t="shared" si="926"/>
        <v>2.362694935195254</v>
      </c>
      <c r="Q3124" s="3">
        <f t="shared" si="927"/>
        <v>-85.95765017489974</v>
      </c>
      <c r="R3124">
        <f t="shared" si="928"/>
        <v>94.04234982510026</v>
      </c>
      <c r="S3124">
        <f t="shared" si="929"/>
        <v>118.39935753403208</v>
      </c>
      <c r="T3124">
        <f t="shared" si="912"/>
        <v>2.362694935195254</v>
      </c>
    </row>
    <row r="3125" spans="1:20" x14ac:dyDescent="0.25">
      <c r="A3125">
        <f t="shared" si="913"/>
        <v>746752.01903115492</v>
      </c>
      <c r="B3125">
        <f t="shared" si="930"/>
        <v>118849.27509266141</v>
      </c>
      <c r="C3125" t="str">
        <f t="shared" si="914"/>
        <v>0.0874104932389393-1.30641242948527i</v>
      </c>
      <c r="D3125" t="str">
        <f t="shared" si="915"/>
        <v>3.38772730050901-0.687305307738456i</v>
      </c>
      <c r="E3125" t="str">
        <f t="shared" si="916"/>
        <v>189.043490885381-125.116050025648i</v>
      </c>
      <c r="F3125" t="str">
        <f t="shared" si="917"/>
        <v>2.89503177092941-1.4642331389172i</v>
      </c>
      <c r="G3125" t="str">
        <f t="shared" si="918"/>
        <v>0.994887079173881-0.071321657767786i</v>
      </c>
      <c r="H3125" t="str">
        <f t="shared" si="919"/>
        <v>1.26105829923763-70.8116108556974i</v>
      </c>
      <c r="I3125" t="str">
        <f t="shared" si="920"/>
        <v>-0.677279542927276-1.4004667301799i</v>
      </c>
      <c r="K3125" t="str">
        <f t="shared" si="921"/>
        <v>0.00125706723646536-0.00110069123345838i</v>
      </c>
      <c r="L3125" t="str">
        <f t="shared" si="922"/>
        <v>0.00025-0.0039572477435692i</v>
      </c>
      <c r="M3125" t="str">
        <f t="shared" si="923"/>
        <v>0.0025-0.00104750675565067i</v>
      </c>
      <c r="N3125">
        <f t="shared" si="924"/>
        <v>93.82788667462151</v>
      </c>
      <c r="O3125">
        <f t="shared" si="925"/>
        <v>2.3410051274681902</v>
      </c>
      <c r="P3125" s="3">
        <f t="shared" si="926"/>
        <v>2.3410051274681902</v>
      </c>
      <c r="Q3125" s="3">
        <f t="shared" si="927"/>
        <v>-86.17211332537849</v>
      </c>
      <c r="R3125">
        <f t="shared" si="928"/>
        <v>93.82788667462151</v>
      </c>
      <c r="S3125">
        <f t="shared" si="929"/>
        <v>118.84927509266141</v>
      </c>
      <c r="T3125">
        <f t="shared" si="912"/>
        <v>2.3410051274681902</v>
      </c>
    </row>
    <row r="3126" spans="1:20" x14ac:dyDescent="0.25">
      <c r="A3126">
        <f t="shared" si="913"/>
        <v>749589.67670347344</v>
      </c>
      <c r="B3126">
        <f t="shared" si="930"/>
        <v>119300.90233801353</v>
      </c>
      <c r="C3126" t="str">
        <f t="shared" si="914"/>
        <v>0.0823007540678269-1.30345320752194i</v>
      </c>
      <c r="D3126" t="str">
        <f t="shared" si="915"/>
        <v>3.38705699518948-0.688791341690365i</v>
      </c>
      <c r="E3126" t="str">
        <f t="shared" si="916"/>
        <v>188.43450660987-125.563619720988i</v>
      </c>
      <c r="F3126" t="str">
        <f t="shared" si="917"/>
        <v>2.8949190658568-1.46025632157248i</v>
      </c>
      <c r="G3126" t="str">
        <f t="shared" si="918"/>
        <v>0.994848347709301-0.0715898929275263i</v>
      </c>
      <c r="H3126" t="str">
        <f t="shared" si="919"/>
        <v>1.24959122279591-70.5384348997968i</v>
      </c>
      <c r="I3126" t="str">
        <f t="shared" si="920"/>
        <v>-0.672897855606219-1.3949111085225i</v>
      </c>
      <c r="K3126" t="str">
        <f t="shared" si="921"/>
        <v>0.0012553073208345-0.0010995048563827i</v>
      </c>
      <c r="L3126" t="str">
        <f t="shared" si="922"/>
        <v>0.00025-0.00394226712848098i</v>
      </c>
      <c r="M3126" t="str">
        <f t="shared" si="923"/>
        <v>0.0025-0.00104354129871555i</v>
      </c>
      <c r="N3126">
        <f t="shared" si="924"/>
        <v>93.612890991115137</v>
      </c>
      <c r="O3126">
        <f t="shared" si="925"/>
        <v>2.3191886252254608</v>
      </c>
      <c r="P3126" s="3">
        <f t="shared" si="926"/>
        <v>2.3191886252254608</v>
      </c>
      <c r="Q3126" s="3">
        <f t="shared" si="927"/>
        <v>-86.387109008884863</v>
      </c>
      <c r="R3126">
        <f t="shared" si="928"/>
        <v>93.612890991115137</v>
      </c>
      <c r="S3126">
        <f t="shared" si="929"/>
        <v>119.30090233801353</v>
      </c>
      <c r="T3126">
        <f t="shared" si="912"/>
        <v>2.3191886252254608</v>
      </c>
    </row>
    <row r="3127" spans="1:20" x14ac:dyDescent="0.25">
      <c r="A3127">
        <f t="shared" si="913"/>
        <v>752438.11747494666</v>
      </c>
      <c r="B3127">
        <f t="shared" si="930"/>
        <v>119754.24576689799</v>
      </c>
      <c r="C3127" t="str">
        <f t="shared" si="914"/>
        <v>0.07720181105214-1.30046400428927i</v>
      </c>
      <c r="D3127" t="str">
        <f t="shared" si="915"/>
        <v>3.3863818541112-0.690285654442634i</v>
      </c>
      <c r="E3127" t="str">
        <f t="shared" si="916"/>
        <v>187.822205499651-126.007362621719i</v>
      </c>
      <c r="F3127" t="str">
        <f t="shared" si="917"/>
        <v>2.89480551147364-1.45630038763424i</v>
      </c>
      <c r="G3127" t="str">
        <f t="shared" si="918"/>
        <v>0.994809324376392-0.0718591157069084i</v>
      </c>
      <c r="H3127" t="str">
        <f t="shared" si="919"/>
        <v>1.23822271438132-70.2663423214934i</v>
      </c>
      <c r="I3127" t="str">
        <f t="shared" si="920"/>
        <v>-0.668549553447514-1.38937849757988i</v>
      </c>
      <c r="K3127" t="str">
        <f t="shared" si="921"/>
        <v>0.0012535430007953-0.00109832530537104i</v>
      </c>
      <c r="L3127" t="str">
        <f t="shared" si="922"/>
        <v>0.00025-0.0039273432242289i</v>
      </c>
      <c r="M3127" t="str">
        <f t="shared" si="923"/>
        <v>0.0025-0.00103959085347236i</v>
      </c>
      <c r="N3127">
        <f t="shared" si="924"/>
        <v>93.397366381258678</v>
      </c>
      <c r="O3127">
        <f t="shared" si="925"/>
        <v>2.297245137057871</v>
      </c>
      <c r="P3127" s="3">
        <f t="shared" si="926"/>
        <v>2.297245137057871</v>
      </c>
      <c r="Q3127" s="3">
        <f t="shared" si="927"/>
        <v>-86.602633618741322</v>
      </c>
      <c r="R3127">
        <f t="shared" si="928"/>
        <v>93.397366381258678</v>
      </c>
      <c r="S3127">
        <f t="shared" si="929"/>
        <v>119.75424576689799</v>
      </c>
      <c r="T3127">
        <f t="shared" si="912"/>
        <v>2.297245137057871</v>
      </c>
    </row>
    <row r="3128" spans="1:20" x14ac:dyDescent="0.25">
      <c r="A3128">
        <f t="shared" si="913"/>
        <v>755297.38232135144</v>
      </c>
      <c r="B3128">
        <f t="shared" si="930"/>
        <v>120209.3119008122</v>
      </c>
      <c r="C3128" t="str">
        <f t="shared" si="914"/>
        <v>0.0721140326874332-1.29744488244836i</v>
      </c>
      <c r="D3128" t="str">
        <f t="shared" si="915"/>
        <v>3.38570184439034-0.691788249827765i</v>
      </c>
      <c r="E3128" t="str">
        <f t="shared" si="916"/>
        <v>187.206628282367-126.44724928419i</v>
      </c>
      <c r="F3128" t="str">
        <f t="shared" si="917"/>
        <v>2.89469110144755-1.4523652788036i</v>
      </c>
      <c r="G3128" t="str">
        <f t="shared" si="918"/>
        <v>0.994770006999-0.0721293295006211i</v>
      </c>
      <c r="H3128" t="str">
        <f t="shared" si="919"/>
        <v>1.22695192518092-69.9953284684579i</v>
      </c>
      <c r="I3128" t="str">
        <f t="shared" si="920"/>
        <v>-0.664234377330124-1.38386878379433i</v>
      </c>
      <c r="K3128" t="str">
        <f t="shared" si="921"/>
        <v>0.00125177425351631-0.00109715250628459i</v>
      </c>
      <c r="L3128" t="str">
        <f t="shared" si="922"/>
        <v>0.00025-0.00391247581612763i</v>
      </c>
      <c r="M3128" t="str">
        <f t="shared" si="923"/>
        <v>0.0025-0.00103565536309261i</v>
      </c>
      <c r="N3128">
        <f t="shared" si="924"/>
        <v>93.181316451440097</v>
      </c>
      <c r="O3128">
        <f t="shared" si="925"/>
        <v>2.275174376295602</v>
      </c>
      <c r="P3128" s="3">
        <f t="shared" si="926"/>
        <v>2.275174376295602</v>
      </c>
      <c r="Q3128" s="3">
        <f t="shared" si="927"/>
        <v>-86.818683548559903</v>
      </c>
      <c r="R3128">
        <f t="shared" si="928"/>
        <v>93.181316451440097</v>
      </c>
      <c r="S3128">
        <f t="shared" si="929"/>
        <v>120.2093119008122</v>
      </c>
      <c r="T3128">
        <f t="shared" si="912"/>
        <v>2.275174376295602</v>
      </c>
    </row>
    <row r="3129" spans="1:20" x14ac:dyDescent="0.25">
      <c r="A3129">
        <f t="shared" si="913"/>
        <v>758167.51237417257</v>
      </c>
      <c r="B3129">
        <f t="shared" si="930"/>
        <v>120666.10728603529</v>
      </c>
      <c r="C3129" t="str">
        <f t="shared" si="914"/>
        <v>0.0670377865848064-1.29439590946769i</v>
      </c>
      <c r="D3129" t="str">
        <f t="shared" si="915"/>
        <v>3.38501693294921-0.693299131613333i</v>
      </c>
      <c r="E3129" t="str">
        <f t="shared" si="916"/>
        <v>186.587816003722-126.883250813125i</v>
      </c>
      <c r="F3129" t="str">
        <f t="shared" si="917"/>
        <v>2.89457582939988-1.44845093706562i</v>
      </c>
      <c r="G3129" t="str">
        <f t="shared" si="918"/>
        <v>0.994730393385104-0.0724005377122336i</v>
      </c>
      <c r="H3129" t="str">
        <f t="shared" si="919"/>
        <v>1.21577801452485-69.7253887124279i</v>
      </c>
      <c r="I3129" t="str">
        <f t="shared" si="920"/>
        <v>-0.659952070181136-1.3783818543548i</v>
      </c>
      <c r="K3129" t="str">
        <f t="shared" si="921"/>
        <v>0.00125000105663387-0.00109598638485381i</v>
      </c>
      <c r="L3129" t="str">
        <f t="shared" si="922"/>
        <v>0.00025-0.00389766469030446i</v>
      </c>
      <c r="M3129" t="str">
        <f t="shared" si="923"/>
        <v>0.0025-0.00103173477096295i</v>
      </c>
      <c r="N3129">
        <f t="shared" si="924"/>
        <v>92.964744807436588</v>
      </c>
      <c r="O3129">
        <f t="shared" si="925"/>
        <v>2.2529760609866472</v>
      </c>
      <c r="P3129" s="3">
        <f t="shared" si="926"/>
        <v>2.2529760609866472</v>
      </c>
      <c r="Q3129" s="3">
        <f t="shared" si="927"/>
        <v>-87.035255192563412</v>
      </c>
      <c r="R3129">
        <f t="shared" si="928"/>
        <v>92.964744807436588</v>
      </c>
      <c r="S3129">
        <f t="shared" si="929"/>
        <v>120.66610728603528</v>
      </c>
      <c r="T3129">
        <f t="shared" si="912"/>
        <v>2.2529760609866472</v>
      </c>
    </row>
    <row r="3130" spans="1:20" x14ac:dyDescent="0.25">
      <c r="A3130">
        <f t="shared" si="913"/>
        <v>761048.54892119439</v>
      </c>
      <c r="B3130">
        <f t="shared" si="930"/>
        <v>121124.63849372222</v>
      </c>
      <c r="C3130" t="str">
        <f t="shared" si="914"/>
        <v>0.0619734393996513-1.2913171576087i</v>
      </c>
      <c r="D3130" t="str">
        <f t="shared" si="915"/>
        <v>3.38432708651564-0.694818303500284i</v>
      </c>
      <c r="E3130" t="str">
        <f t="shared" si="916"/>
        <v>185.965810018484-127.315338865409i</v>
      </c>
      <c r="F3130" t="str">
        <f t="shared" si="917"/>
        <v>2.89445968890561-1.44455730468829i</v>
      </c>
      <c r="G3130" t="str">
        <f t="shared" si="918"/>
        <v>0.994690481326697-0.0726727437541831i</v>
      </c>
      <c r="H3130" t="str">
        <f t="shared" si="919"/>
        <v>1.20470014979542-69.4565184490449i</v>
      </c>
      <c r="I3130" t="str">
        <f t="shared" si="920"/>
        <v>-0.655702376958929-1.37291759719016i</v>
      </c>
      <c r="K3130" t="str">
        <f t="shared" si="921"/>
        <v>0.00124822338825491-0.00109482686668087i</v>
      </c>
      <c r="L3130" t="str">
        <f t="shared" si="922"/>
        <v>0.00025-0.00388290963369642i</v>
      </c>
      <c r="M3130" t="str">
        <f t="shared" si="923"/>
        <v>0.0025-0.00102782902068435i</v>
      </c>
      <c r="N3130">
        <f t="shared" si="924"/>
        <v>92.74765505411014</v>
      </c>
      <c r="O3130">
        <f t="shared" si="925"/>
        <v>2.2306499138744385</v>
      </c>
      <c r="P3130" s="3">
        <f t="shared" si="926"/>
        <v>2.2306499138744385</v>
      </c>
      <c r="Q3130" s="3">
        <f t="shared" si="927"/>
        <v>-87.25234494588986</v>
      </c>
      <c r="R3130">
        <f t="shared" si="928"/>
        <v>92.74765505411014</v>
      </c>
      <c r="S3130">
        <f t="shared" si="929"/>
        <v>121.12463849372222</v>
      </c>
      <c r="T3130">
        <f t="shared" si="912"/>
        <v>2.2306499138744385</v>
      </c>
    </row>
    <row r="3131" spans="1:20" x14ac:dyDescent="0.25">
      <c r="A3131">
        <f t="shared" si="913"/>
        <v>763940.53340709489</v>
      </c>
      <c r="B3131">
        <f t="shared" si="930"/>
        <v>121584.91211999836</v>
      </c>
      <c r="C3131" t="str">
        <f t="shared" si="914"/>
        <v>0.0569213567604228-1.28820870391005i</v>
      </c>
      <c r="D3131" t="str">
        <f t="shared" si="915"/>
        <v>3.38363227162227-0.696345769121154i</v>
      </c>
      <c r="E3131" t="str">
        <f t="shared" si="916"/>
        <v>185.340651981409-127.743485653729i</v>
      </c>
      <c r="F3131" t="str">
        <f t="shared" si="917"/>
        <v>2.89434267349276-1.4406843242215i</v>
      </c>
      <c r="G3131" t="str">
        <f t="shared" si="918"/>
        <v>0.994650268599682-0.0729459510477649i</v>
      </c>
      <c r="H3131" t="str">
        <f t="shared" si="919"/>
        <v>1.19371750633701-69.1887130976918i</v>
      </c>
      <c r="I3131" t="str">
        <f t="shared" si="920"/>
        <v>-0.651485044636475-1.36747590096227i</v>
      </c>
      <c r="K3131" t="str">
        <f t="shared" si="921"/>
        <v>0.00124644122695966-0.00109367387724217i</v>
      </c>
      <c r="L3131" t="str">
        <f t="shared" si="922"/>
        <v>0.00025-0.00386821043404704i</v>
      </c>
      <c r="M3131" t="str">
        <f t="shared" si="923"/>
        <v>0.0025-0.00102393805607128i</v>
      </c>
      <c r="N3131">
        <f t="shared" si="924"/>
        <v>92.530050795094297</v>
      </c>
      <c r="O3131">
        <f t="shared" si="925"/>
        <v>2.2081956623741665</v>
      </c>
      <c r="P3131" s="3">
        <f t="shared" si="926"/>
        <v>2.2081956623741665</v>
      </c>
      <c r="Q3131" s="3">
        <f t="shared" si="927"/>
        <v>-87.469949204905703</v>
      </c>
      <c r="R3131">
        <f t="shared" si="928"/>
        <v>92.530050795094297</v>
      </c>
      <c r="S3131">
        <f t="shared" si="929"/>
        <v>121.58491211999836</v>
      </c>
      <c r="T3131">
        <f t="shared" si="912"/>
        <v>2.2081956623741665</v>
      </c>
    </row>
    <row r="3132" spans="1:20" x14ac:dyDescent="0.25">
      <c r="A3132">
        <f t="shared" si="913"/>
        <v>766843.50743404194</v>
      </c>
      <c r="B3132">
        <f t="shared" si="930"/>
        <v>122046.93478605436</v>
      </c>
      <c r="C3132" t="str">
        <f t="shared" si="914"/>
        <v>0.0518819031979771-1.28507063017082i</v>
      </c>
      <c r="D3132" t="str">
        <f t="shared" si="915"/>
        <v>3.38293245460588-0.697881532038335i</v>
      </c>
      <c r="E3132" t="str">
        <f t="shared" si="916"/>
        <v>184.712383838156-128.167663950021i</v>
      </c>
      <c r="F3132" t="str">
        <f t="shared" si="917"/>
        <v>2.89422477664229-1.43683193849606i</v>
      </c>
      <c r="G3132" t="str">
        <f t="shared" si="918"/>
        <v>0.994609752963756-0.0732201630231199i</v>
      </c>
      <c r="H3132" t="str">
        <f t="shared" si="919"/>
        <v>1.18282926736742-68.921968101333i</v>
      </c>
      <c r="I3132" t="str">
        <f t="shared" si="920"/>
        <v>-0.647299822184811-1.3620566550594i</v>
      </c>
      <c r="K3132" t="str">
        <f t="shared" si="921"/>
        <v>0.00124465455180444-0.00109252734189093i</v>
      </c>
      <c r="L3132" t="str">
        <f t="shared" si="922"/>
        <v>0.00025-0.0038535668799034i</v>
      </c>
      <c r="M3132" t="str">
        <f t="shared" si="923"/>
        <v>0.0025-0.0010200618211509i</v>
      </c>
      <c r="N3132">
        <f t="shared" si="924"/>
        <v>92.311935632494595</v>
      </c>
      <c r="O3132">
        <f t="shared" si="925"/>
        <v>2.1856130385496488</v>
      </c>
      <c r="P3132" s="3">
        <f t="shared" si="926"/>
        <v>2.1856130385496488</v>
      </c>
      <c r="Q3132" s="3">
        <f t="shared" si="927"/>
        <v>-87.688064367505405</v>
      </c>
      <c r="R3132">
        <f t="shared" si="928"/>
        <v>92.311935632494595</v>
      </c>
      <c r="S3132">
        <f t="shared" si="929"/>
        <v>122.04693478605436</v>
      </c>
      <c r="T3132">
        <f t="shared" si="912"/>
        <v>2.1856130385496488</v>
      </c>
    </row>
    <row r="3133" spans="1:20" x14ac:dyDescent="0.25">
      <c r="A3133">
        <f t="shared" si="913"/>
        <v>769757.51276229136</v>
      </c>
      <c r="B3133">
        <f t="shared" si="930"/>
        <v>122510.71313824138</v>
      </c>
      <c r="C3133" t="str">
        <f t="shared" si="914"/>
        <v>0.0468554420751024-1.28190302293245i</v>
      </c>
      <c r="D3133" t="str">
        <f t="shared" si="915"/>
        <v>3.38222760160668-0.699425595742306i</v>
      </c>
      <c r="E3133" t="str">
        <f t="shared" si="916"/>
        <v>184.081047816147-128.587847088761i</v>
      </c>
      <c r="F3133" t="str">
        <f t="shared" si="917"/>
        <v>2.89410599178759-1.4330000906227i</v>
      </c>
      <c r="G3133" t="str">
        <f t="shared" si="918"/>
        <v>0.994568932162301-0.0734953831192225i</v>
      </c>
      <c r="H3133" t="str">
        <f t="shared" si="919"/>
        <v>1.17203462389003-68.6562789263552i</v>
      </c>
      <c r="I3133" t="str">
        <f t="shared" si="920"/>
        <v>-0.643146460556648-1.35665974958946i</v>
      </c>
      <c r="K3133" t="str">
        <f t="shared" si="921"/>
        <v>0.00124286334232435-0.00109138718585981i</v>
      </c>
      <c r="L3133" t="str">
        <f t="shared" si="922"/>
        <v>0.00025-0.00383897876061308i</v>
      </c>
      <c r="M3133" t="str">
        <f t="shared" si="923"/>
        <v>0.0025-0.00101620026016228i</v>
      </c>
      <c r="N3133">
        <f t="shared" si="924"/>
        <v>92.093313166585617</v>
      </c>
      <c r="O3133">
        <f t="shared" si="925"/>
        <v>2.162901779089315</v>
      </c>
      <c r="P3133" s="3">
        <f t="shared" si="926"/>
        <v>2.162901779089315</v>
      </c>
      <c r="Q3133" s="3">
        <f t="shared" si="927"/>
        <v>-87.906686833414383</v>
      </c>
      <c r="R3133">
        <f t="shared" si="928"/>
        <v>92.093313166585617</v>
      </c>
      <c r="S3133">
        <f t="shared" si="929"/>
        <v>122.51071313824139</v>
      </c>
      <c r="T3133">
        <f t="shared" si="912"/>
        <v>2.162901779089315</v>
      </c>
    </row>
    <row r="3134" spans="1:20" x14ac:dyDescent="0.25">
      <c r="A3134">
        <f t="shared" si="913"/>
        <v>772682.59131078806</v>
      </c>
      <c r="B3134">
        <f t="shared" si="930"/>
        <v>122976.2538481667</v>
      </c>
      <c r="C3134" t="str">
        <f t="shared" si="914"/>
        <v>0.0418423355165289-1.27870597345946i</v>
      </c>
      <c r="D3134" t="str">
        <f t="shared" si="915"/>
        <v>3.38151767856772-0.700977963649823i</v>
      </c>
      <c r="E3134" t="str">
        <f t="shared" si="916"/>
        <v>183.446686415393-129.004008970076i</v>
      </c>
      <c r="F3134" t="str">
        <f t="shared" si="917"/>
        <v>2.89398631231435-1.42918872399105i</v>
      </c>
      <c r="G3134" t="str">
        <f t="shared" si="918"/>
        <v>0.994527803922267-0.0737716147838674i</v>
      </c>
      <c r="H3134" t="str">
        <f t="shared" si="919"/>
        <v>1.16133277460724-68.3916410624095i</v>
      </c>
      <c r="I3134" t="str">
        <f t="shared" si="920"/>
        <v>-0.639024712670106-1.35128507537355i</v>
      </c>
      <c r="K3134" t="str">
        <f t="shared" si="921"/>
        <v>0.00124106757853605-0.00109025333426359i</v>
      </c>
      <c r="L3134" t="str">
        <f t="shared" si="922"/>
        <v>0.00025-0.00382444586632105i</v>
      </c>
      <c r="M3134" t="str">
        <f t="shared" si="923"/>
        <v>0.0025-0.00101235331755557i</v>
      </c>
      <c r="N3134">
        <f t="shared" si="924"/>
        <v>91.874186995516297</v>
      </c>
      <c r="O3134">
        <f t="shared" si="925"/>
        <v>2.1400616252814868</v>
      </c>
      <c r="P3134" s="3">
        <f t="shared" si="926"/>
        <v>2.1400616252814868</v>
      </c>
      <c r="Q3134" s="3">
        <f t="shared" si="927"/>
        <v>-88.125813004483703</v>
      </c>
      <c r="R3134">
        <f t="shared" si="928"/>
        <v>91.874186995516297</v>
      </c>
      <c r="S3134">
        <f t="shared" si="929"/>
        <v>122.97625384816671</v>
      </c>
      <c r="T3134">
        <f t="shared" si="912"/>
        <v>2.1400616252814868</v>
      </c>
    </row>
    <row r="3135" spans="1:20" x14ac:dyDescent="0.25">
      <c r="A3135">
        <f t="shared" si="913"/>
        <v>775618.78515776899</v>
      </c>
      <c r="B3135">
        <f t="shared" si="930"/>
        <v>123443.56361278973</v>
      </c>
      <c r="C3135" t="str">
        <f t="shared" si="914"/>
        <v>0.0368429443393008-1.27547957771894i</v>
      </c>
      <c r="D3135" t="str">
        <f t="shared" si="915"/>
        <v>3.38080265123414-0.702538639102131i</v>
      </c>
      <c r="E3135" t="str">
        <f t="shared" si="916"/>
        <v>182.809342399284-129.416124062673i</v>
      </c>
      <c r="F3135" t="str">
        <f t="shared" si="917"/>
        <v>2.89386573156002-1.42539778226865i</v>
      </c>
      <c r="G3135" t="str">
        <f t="shared" si="918"/>
        <v>0.994486365954063-0.0740488614736564i</v>
      </c>
      <c r="H3135" t="str">
        <f t="shared" si="919"/>
        <v>1.15072292583486-68.1280500222553i</v>
      </c>
      <c r="I3135" t="str">
        <f t="shared" si="920"/>
        <v>-0.634934333392604-1.34593252393943i</v>
      </c>
      <c r="K3135" t="str">
        <f t="shared" si="921"/>
        <v>0.00123926724094046-0.00108912571210191i</v>
      </c>
      <c r="L3135" t="str">
        <f t="shared" si="922"/>
        <v>0.00025-0.00380996798796678i</v>
      </c>
      <c r="M3135" t="str">
        <f t="shared" si="923"/>
        <v>0.0025-0.00100852093799121i</v>
      </c>
      <c r="N3135">
        <f t="shared" si="924"/>
        <v>91.654560715017325</v>
      </c>
      <c r="O3135">
        <f t="shared" si="925"/>
        <v>2.1170923229889076</v>
      </c>
      <c r="P3135" s="3">
        <f t="shared" si="926"/>
        <v>2.1170923229889076</v>
      </c>
      <c r="Q3135" s="3">
        <f t="shared" si="927"/>
        <v>-88.345439284982675</v>
      </c>
      <c r="R3135">
        <f t="shared" si="928"/>
        <v>91.654560715017325</v>
      </c>
      <c r="S3135">
        <f t="shared" si="929"/>
        <v>123.44356361278973</v>
      </c>
      <c r="T3135">
        <f t="shared" si="912"/>
        <v>2.1170923229889076</v>
      </c>
    </row>
    <row r="3136" spans="1:20" x14ac:dyDescent="0.25">
      <c r="A3136">
        <f t="shared" si="913"/>
        <v>778566.13654136856</v>
      </c>
      <c r="B3136">
        <f t="shared" si="930"/>
        <v>123912.64915451834</v>
      </c>
      <c r="C3136" t="str">
        <f t="shared" si="914"/>
        <v>0.0318576279835812-1.27222393635906i</v>
      </c>
      <c r="D3136" t="str">
        <f t="shared" si="915"/>
        <v>3.38008248515256-0.704107625363123i</v>
      </c>
      <c r="E3136" t="str">
        <f t="shared" si="916"/>
        <v>182.16905878537-129.824167406616i</v>
      </c>
      <c r="F3136" t="str">
        <f t="shared" si="917"/>
        <v>2.89374424281364-1.42162720939997i</v>
      </c>
      <c r="G3136" t="str">
        <f t="shared" si="918"/>
        <v>0.994444615951435-0.0743271266539847i</v>
      </c>
      <c r="H3136" t="str">
        <f t="shared" si="919"/>
        <v>1.14020429141759-67.8655013416046i</v>
      </c>
      <c r="I3136" t="str">
        <f t="shared" si="920"/>
        <v>-0.6308750795249-1.34060198751509i</v>
      </c>
      <c r="K3136" t="str">
        <f t="shared" si="921"/>
        <v>0.00123746231052549-0.00108800424426207i</v>
      </c>
      <c r="L3136" t="str">
        <f t="shared" si="922"/>
        <v>0.00025-0.00379554491728111i</v>
      </c>
      <c r="M3136" t="str">
        <f t="shared" si="923"/>
        <v>0.0025-0.00100470306633912i</v>
      </c>
      <c r="N3136">
        <f t="shared" si="924"/>
        <v>91.434437918112323</v>
      </c>
      <c r="O3136">
        <f t="shared" si="925"/>
        <v>2.0939936226240712</v>
      </c>
      <c r="P3136" s="3">
        <f t="shared" si="926"/>
        <v>2.0939936226240712</v>
      </c>
      <c r="Q3136" s="3">
        <f t="shared" si="927"/>
        <v>-88.565562081887677</v>
      </c>
      <c r="R3136">
        <f t="shared" si="928"/>
        <v>91.434437918112323</v>
      </c>
      <c r="S3136">
        <f t="shared" si="929"/>
        <v>123.91264915451833</v>
      </c>
      <c r="T3136">
        <f t="shared" si="912"/>
        <v>2.0939936226240712</v>
      </c>
    </row>
    <row r="3137" spans="1:20" x14ac:dyDescent="0.25">
      <c r="A3137">
        <f t="shared" si="913"/>
        <v>781524.68786022579</v>
      </c>
      <c r="B3137">
        <f t="shared" si="930"/>
        <v>124383.5172213055</v>
      </c>
      <c r="C3137" t="str">
        <f t="shared" si="914"/>
        <v>0.0268867444438405-1.26893915468619i</v>
      </c>
      <c r="D3137" t="str">
        <f t="shared" si="915"/>
        <v>3.37935714567043-0.705684925617525i</v>
      </c>
      <c r="E3137" t="str">
        <f t="shared" si="916"/>
        <v>181.525878836092-130.228114615912i</v>
      </c>
      <c r="F3137" t="str">
        <f t="shared" si="917"/>
        <v>2.89362183931541-1.41787694960539i</v>
      </c>
      <c r="G3137" t="str">
        <f t="shared" si="918"/>
        <v>0.994402551591361-0.0746064137990257i</v>
      </c>
      <c r="H3137" t="str">
        <f t="shared" si="919"/>
        <v>1.12977609264556-67.6039905789693i</v>
      </c>
      <c r="I3137" t="str">
        <f t="shared" si="920"/>
        <v>-0.626846709785248-1.33529335902246i</v>
      </c>
      <c r="K3137" t="str">
        <f t="shared" si="921"/>
        <v>0.00123565276876872-0.00108688885552191i</v>
      </c>
      <c r="L3137" t="str">
        <f t="shared" si="922"/>
        <v>0.00025-0.00378117644678334i</v>
      </c>
      <c r="M3137" t="str">
        <f t="shared" si="923"/>
        <v>0.0025-0.00100089964767794i</v>
      </c>
      <c r="N3137">
        <f t="shared" si="924"/>
        <v>91.213822194830598</v>
      </c>
      <c r="O3137">
        <f t="shared" si="925"/>
        <v>2.0707652791225915</v>
      </c>
      <c r="P3137" s="3">
        <f t="shared" si="926"/>
        <v>2.0707652791225915</v>
      </c>
      <c r="Q3137" s="3">
        <f t="shared" si="927"/>
        <v>-88.786177805169402</v>
      </c>
      <c r="R3137">
        <f t="shared" si="928"/>
        <v>91.213822194830598</v>
      </c>
      <c r="S3137">
        <f t="shared" si="929"/>
        <v>124.38351722130551</v>
      </c>
      <c r="T3137">
        <f t="shared" si="912"/>
        <v>2.0707652791225915</v>
      </c>
    </row>
    <row r="3138" spans="1:20" x14ac:dyDescent="0.25">
      <c r="A3138">
        <f t="shared" si="913"/>
        <v>784494.48167409457</v>
      </c>
      <c r="B3138">
        <f t="shared" si="930"/>
        <v>124856.17458674646</v>
      </c>
      <c r="C3138" t="str">
        <f t="shared" si="914"/>
        <v>0.0219306502006681-1.26562534264096i</v>
      </c>
      <c r="D3138" t="str">
        <f t="shared" si="915"/>
        <v>3.37862659793535-0.707270542969018i</v>
      </c>
      <c r="E3138" t="str">
        <f t="shared" si="916"/>
        <v>180.879846049515-130.62794188093i</v>
      </c>
      <c r="F3138" t="str">
        <f t="shared" si="917"/>
        <v>2.89349851425639-1.41414694738023i</v>
      </c>
      <c r="G3138" t="str">
        <f t="shared" si="918"/>
        <v>0.994360170533926-0.0748867263917161i</v>
      </c>
      <c r="H3138" t="str">
        <f t="shared" si="919"/>
        <v>1.11943755817181-67.343513315508i</v>
      </c>
      <c r="I3138" t="str">
        <f t="shared" si="920"/>
        <v>-0.622848984793712-1.33000653207111i</v>
      </c>
      <c r="K3138" t="str">
        <f t="shared" si="921"/>
        <v>0.00123383859764011-0.00108577947055263i</v>
      </c>
      <c r="L3138" t="str">
        <f t="shared" si="922"/>
        <v>0.00025-0.00376686236977817i</v>
      </c>
      <c r="M3138" t="str">
        <f t="shared" si="923"/>
        <v>0.0025-0.000997110627294227i</v>
      </c>
      <c r="N3138">
        <f t="shared" si="924"/>
        <v>90.992717131930405</v>
      </c>
      <c r="O3138">
        <f t="shared" si="925"/>
        <v>2.0474070519167293</v>
      </c>
      <c r="P3138" s="3">
        <f t="shared" si="926"/>
        <v>2.0474070519167293</v>
      </c>
      <c r="Q3138" s="3">
        <f t="shared" si="927"/>
        <v>-89.007282868069595</v>
      </c>
      <c r="R3138">
        <f t="shared" si="928"/>
        <v>90.992717131930405</v>
      </c>
      <c r="S3138">
        <f t="shared" si="929"/>
        <v>124.85617458674646</v>
      </c>
      <c r="T3138">
        <f t="shared" si="912"/>
        <v>2.0474070519167293</v>
      </c>
    </row>
    <row r="3139" spans="1:20" x14ac:dyDescent="0.25">
      <c r="A3139">
        <f t="shared" si="913"/>
        <v>787475.56070445618</v>
      </c>
      <c r="B3139">
        <f t="shared" si="930"/>
        <v>125330.62805017611</v>
      </c>
      <c r="C3139" t="str">
        <f t="shared" si="914"/>
        <v>0.0169897001529107-1.26228261477324i</v>
      </c>
      <c r="D3139" t="str">
        <f t="shared" si="915"/>
        <v>3.37789080689448-0.708864480438378i</v>
      </c>
      <c r="E3139" t="str">
        <f t="shared" si="916"/>
        <v>180.231004150029-131.023625970647i</v>
      </c>
      <c r="F3139" t="str">
        <f t="shared" si="917"/>
        <v>2.89337426077814-1.41043714749375i</v>
      </c>
      <c r="G3139" t="str">
        <f t="shared" si="918"/>
        <v>0.994317470422209-0.0751680679237407i</v>
      </c>
      <c r="H3139" t="str">
        <f t="shared" si="919"/>
        <v>1.10918792393094-67.0840651548751i</v>
      </c>
      <c r="I3139" t="str">
        <f t="shared" si="920"/>
        <v>-0.618881667056602-1.32474140095208i</v>
      </c>
      <c r="K3139" t="str">
        <f t="shared" si="921"/>
        <v>0.0012320197796047-0.00108467601392184i</v>
      </c>
      <c r="L3139" t="str">
        <f t="shared" si="922"/>
        <v>0.00025-0.00375260248035284i</v>
      </c>
      <c r="M3139" t="str">
        <f t="shared" si="923"/>
        <v>0.0025-0.000993335950681631i</v>
      </c>
      <c r="N3139">
        <f t="shared" si="924"/>
        <v>90.771126312618946</v>
      </c>
      <c r="O3139">
        <f t="shared" si="925"/>
        <v>2.023918704908894</v>
      </c>
      <c r="P3139" s="3">
        <f t="shared" si="926"/>
        <v>2.023918704908894</v>
      </c>
      <c r="Q3139" s="3">
        <f t="shared" si="927"/>
        <v>-89.228873687381054</v>
      </c>
      <c r="R3139">
        <f t="shared" si="928"/>
        <v>90.771126312618946</v>
      </c>
      <c r="S3139">
        <f t="shared" si="929"/>
        <v>125.3306280501761</v>
      </c>
      <c r="T3139">
        <f t="shared" si="912"/>
        <v>2.023918704908894</v>
      </c>
    </row>
    <row r="3140" spans="1:20" x14ac:dyDescent="0.25">
      <c r="A3140">
        <f t="shared" si="913"/>
        <v>790467.9678351332</v>
      </c>
      <c r="B3140">
        <f t="shared" si="930"/>
        <v>125806.88443676678</v>
      </c>
      <c r="C3140" t="str">
        <f t="shared" si="914"/>
        <v>0.0120642475503978-1.25891109021589i</v>
      </c>
      <c r="D3140" t="str">
        <f t="shared" si="915"/>
        <v>3.37714973729387-0.710466740961583i</v>
      </c>
      <c r="E3140" t="str">
        <f t="shared" si="916"/>
        <v>179.579397079046-131.415144234722i</v>
      </c>
      <c r="F3140" t="str">
        <f t="shared" si="917"/>
        <v>2.89324907197244-1.40674749498816i</v>
      </c>
      <c r="G3140" t="str">
        <f t="shared" si="918"/>
        <v>0.994274448882169-0.0754504418955154i</v>
      </c>
      <c r="H3140" t="str">
        <f t="shared" si="919"/>
        <v>1.09902643305854-66.8256417230712i</v>
      </c>
      <c r="I3140" t="str">
        <f t="shared" si="920"/>
        <v>-0.614944520951053-1.31949786063178i</v>
      </c>
      <c r="K3140" t="str">
        <f t="shared" si="921"/>
        <v>0.00123019629762524-0.00108357841009654i</v>
      </c>
      <c r="L3140" t="str">
        <f t="shared" si="922"/>
        <v>0.00025-0.00373839657337402i</v>
      </c>
      <c r="M3140" t="str">
        <f t="shared" si="923"/>
        <v>0.0025-0.000989575563540185i</v>
      </c>
      <c r="N3140">
        <f t="shared" si="924"/>
        <v>90.549053316279597</v>
      </c>
      <c r="O3140">
        <f t="shared" si="925"/>
        <v>2.0003000064440557</v>
      </c>
      <c r="P3140" s="3">
        <f t="shared" si="926"/>
        <v>2.0003000064440557</v>
      </c>
      <c r="Q3140" s="3">
        <f t="shared" si="927"/>
        <v>-89.450946683720403</v>
      </c>
      <c r="R3140">
        <f t="shared" si="928"/>
        <v>90.549053316279597</v>
      </c>
      <c r="S3140">
        <f t="shared" si="929"/>
        <v>125.80688443676678</v>
      </c>
      <c r="T3140">
        <f t="shared" si="912"/>
        <v>2.0003000064440557</v>
      </c>
    </row>
    <row r="3141" spans="1:20" x14ac:dyDescent="0.25">
      <c r="A3141">
        <f t="shared" si="913"/>
        <v>793471.74611290672</v>
      </c>
      <c r="B3141">
        <f t="shared" si="930"/>
        <v>126284.95059762649</v>
      </c>
      <c r="C3141" t="str">
        <f t="shared" si="914"/>
        <v>0.00715464392722187-1.25551089265745i</v>
      </c>
      <c r="D3141" t="str">
        <f t="shared" si="915"/>
        <v>3.37640335367783-0.71207732738792i</v>
      </c>
      <c r="E3141" t="str">
        <f t="shared" si="916"/>
        <v>178.925068985685-131.802474605397i</v>
      </c>
      <c r="F3141" t="str">
        <f t="shared" si="917"/>
        <v>2.89312294088084-1.40307793517764i</v>
      </c>
      <c r="G3141" t="str">
        <f t="shared" si="918"/>
        <v>0.994231103522519-0.0757338518161704i</v>
      </c>
      <c r="H3141" t="str">
        <f t="shared" si="919"/>
        <v>1.08895233581183-66.5682386682943i</v>
      </c>
      <c r="I3141" t="str">
        <f t="shared" si="920"/>
        <v>-0.611037312709738-1.31427580674586i</v>
      </c>
      <c r="K3141" t="str">
        <f t="shared" si="921"/>
        <v>0.00122836813516489-0.00108248658344617i</v>
      </c>
      <c r="L3141" t="str">
        <f t="shared" si="922"/>
        <v>0.00025-0.00372424444448497i</v>
      </c>
      <c r="M3141" t="str">
        <f t="shared" si="923"/>
        <v>0.0025-0.000985829411775434i</v>
      </c>
      <c r="N3141">
        <f t="shared" si="924"/>
        <v>90.32650171820444</v>
      </c>
      <c r="O3141">
        <f t="shared" si="925"/>
        <v>1.9765507292821027</v>
      </c>
      <c r="P3141" s="3">
        <f t="shared" si="926"/>
        <v>1.9765507292821027</v>
      </c>
      <c r="Q3141" s="3">
        <f t="shared" si="927"/>
        <v>-89.67349828179556</v>
      </c>
      <c r="R3141">
        <f t="shared" si="928"/>
        <v>90.32650171820444</v>
      </c>
      <c r="S3141">
        <f t="shared" si="929"/>
        <v>126.28495059762649</v>
      </c>
      <c r="T3141">
        <f t="shared" si="912"/>
        <v>1.9765507292821027</v>
      </c>
    </row>
    <row r="3142" spans="1:20" x14ac:dyDescent="0.25">
      <c r="A3142">
        <f t="shared" si="913"/>
        <v>796486.9387481357</v>
      </c>
      <c r="B3142">
        <f t="shared" si="930"/>
        <v>126764.83340989747</v>
      </c>
      <c r="C3142" t="str">
        <f t="shared" si="914"/>
        <v>0.00226123903549835-1.25208215031377i</v>
      </c>
      <c r="D3142" t="str">
        <f t="shared" si="915"/>
        <v>3.37565162038839-0.713696242478049i</v>
      </c>
      <c r="E3142" t="str">
        <f t="shared" si="916"/>
        <v>178.268064217448-132.185595599226i</v>
      </c>
      <c r="F3142" t="str">
        <f t="shared" si="917"/>
        <v>2.89299586049442-1.39942841364736i</v>
      </c>
      <c r="G3142" t="str">
        <f t="shared" si="918"/>
        <v>0.994187431934614-0.0760183012035332i</v>
      </c>
      <c r="H3142" t="str">
        <f t="shared" si="919"/>
        <v>1.07896488949106-66.3118516607921i</v>
      </c>
      <c r="I3142" t="str">
        <f t="shared" si="920"/>
        <v>-0.607159810405707-1.30907513559334i</v>
      </c>
      <c r="K3142" t="str">
        <f t="shared" si="921"/>
        <v>0.00122653527618983-0.00108140045824579i</v>
      </c>
      <c r="L3142" t="str">
        <f t="shared" si="922"/>
        <v>0.00025-0.00371014589010259i</v>
      </c>
      <c r="M3142" t="str">
        <f t="shared" si="923"/>
        <v>0.0025-0.00098209744149774i</v>
      </c>
      <c r="N3142">
        <f t="shared" si="924"/>
        <v>90.103475089327134</v>
      </c>
      <c r="O3142">
        <f t="shared" si="925"/>
        <v>1.9526706505701108</v>
      </c>
      <c r="P3142" s="3">
        <f t="shared" si="926"/>
        <v>1.9526706505701108</v>
      </c>
      <c r="Q3142" s="3">
        <f t="shared" si="927"/>
        <v>-89.896524910672866</v>
      </c>
      <c r="R3142">
        <f t="shared" si="928"/>
        <v>90.103475089327134</v>
      </c>
      <c r="S3142">
        <f t="shared" si="929"/>
        <v>126.76483340989748</v>
      </c>
      <c r="T3142">
        <f t="shared" si="912"/>
        <v>1.9526706505701108</v>
      </c>
    </row>
    <row r="3143" spans="1:20" x14ac:dyDescent="0.25">
      <c r="A3143">
        <f t="shared" si="913"/>
        <v>799513.58911537868</v>
      </c>
      <c r="B3143">
        <f t="shared" si="930"/>
        <v>127246.53977685509</v>
      </c>
      <c r="C3143" t="str">
        <f t="shared" si="914"/>
        <v>-0.00261561922026221-1.24862499589837i</v>
      </c>
      <c r="D3143" t="str">
        <f t="shared" si="915"/>
        <v>3.37489450156455-0.715323488902074i</v>
      </c>
      <c r="E3143" t="str">
        <f t="shared" si="916"/>
        <v>177.608427310898-132.564486318636i</v>
      </c>
      <c r="F3143" t="str">
        <f t="shared" si="917"/>
        <v>2.89286782375335-1.39579887625248i</v>
      </c>
      <c r="G3143" t="str">
        <f t="shared" si="918"/>
        <v>0.994143431692331-0.0763037935841103i</v>
      </c>
      <c r="H3143" t="str">
        <f t="shared" si="919"/>
        <v>1.069063358362-66.0564763927168i</v>
      </c>
      <c r="I3143" t="str">
        <f t="shared" si="920"/>
        <v>-0.603311783937363-1.30389574413058i</v>
      </c>
      <c r="K3143" t="str">
        <f t="shared" si="921"/>
        <v>0.00122469770517187-0.00108031995867921i</v>
      </c>
      <c r="L3143" t="str">
        <f t="shared" si="922"/>
        <v>0.00025-0.00369610070741441i</v>
      </c>
      <c r="M3143" t="str">
        <f t="shared" si="923"/>
        <v>0.0025-0.000978379599021461i</v>
      </c>
      <c r="N3143">
        <f t="shared" si="924"/>
        <v>89.879976995962025</v>
      </c>
      <c r="O3143">
        <f t="shared" si="925"/>
        <v>1.9286595518129934</v>
      </c>
      <c r="P3143" s="3">
        <f t="shared" si="926"/>
        <v>1.9286595518129934</v>
      </c>
      <c r="Q3143" s="3">
        <f t="shared" si="927"/>
        <v>-90.120023004037975</v>
      </c>
      <c r="R3143">
        <f t="shared" si="928"/>
        <v>89.879976995962025</v>
      </c>
      <c r="S3143">
        <f t="shared" si="929"/>
        <v>127.24653977685509</v>
      </c>
      <c r="T3143">
        <f t="shared" si="912"/>
        <v>1.9286595518129934</v>
      </c>
    </row>
    <row r="3144" spans="1:20" x14ac:dyDescent="0.25">
      <c r="A3144">
        <f t="shared" si="913"/>
        <v>802551.74075401714</v>
      </c>
      <c r="B3144">
        <f t="shared" si="930"/>
        <v>127730.07662800714</v>
      </c>
      <c r="C3144" t="str">
        <f t="shared" si="914"/>
        <v>-0.00747558484814226-1.24513956659197i</v>
      </c>
      <c r="D3144" t="str">
        <f t="shared" si="915"/>
        <v>3.37413196114181-0.716959069237581i</v>
      </c>
      <c r="E3144" t="str">
        <f t="shared" si="916"/>
        <v>176.946202982332-132.939126453307i</v>
      </c>
      <c r="F3144" t="str">
        <f t="shared" si="917"/>
        <v>2.89273882354665-1.39218926911718i</v>
      </c>
      <c r="G3144" t="str">
        <f t="shared" si="918"/>
        <v>0.994099100351945-0.0765903324930677i</v>
      </c>
      <c r="H3144" t="str">
        <f t="shared" si="919"/>
        <v>1.05924701357938-65.8021085779798i</v>
      </c>
      <c r="I3144" t="str">
        <f t="shared" si="920"/>
        <v>-0.599493005013567-1.29873752996557i</v>
      </c>
      <c r="K3144" t="str">
        <f t="shared" si="921"/>
        <v>0.00122285540709112-0.00107924500884226i</v>
      </c>
      <c r="L3144" t="str">
        <f t="shared" si="922"/>
        <v>0.00025-0.00368210869437579i</v>
      </c>
      <c r="M3144" t="str">
        <f t="shared" si="923"/>
        <v>0.0025-0.000974675830864173i</v>
      </c>
      <c r="N3144">
        <f t="shared" si="924"/>
        <v>89.65601099954911</v>
      </c>
      <c r="O3144">
        <f t="shared" si="925"/>
        <v>1.9045172188454633</v>
      </c>
      <c r="P3144" s="3">
        <f t="shared" si="926"/>
        <v>1.9045172188454633</v>
      </c>
      <c r="Q3144" s="3">
        <f t="shared" si="927"/>
        <v>-90.34398900045089</v>
      </c>
      <c r="R3144">
        <f t="shared" si="928"/>
        <v>89.65601099954911</v>
      </c>
      <c r="S3144">
        <f t="shared" si="929"/>
        <v>127.73007662800714</v>
      </c>
      <c r="T3144">
        <f t="shared" si="912"/>
        <v>1.9045172188454633</v>
      </c>
    </row>
    <row r="3145" spans="1:20" x14ac:dyDescent="0.25">
      <c r="A3145">
        <f t="shared" si="913"/>
        <v>805601.43736888235</v>
      </c>
      <c r="B3145">
        <f t="shared" si="930"/>
        <v>128215.45091919356</v>
      </c>
      <c r="C3145" t="str">
        <f t="shared" si="914"/>
        <v>-0.0123183138333125-1.2416260040108i</v>
      </c>
      <c r="D3145" t="str">
        <f t="shared" si="915"/>
        <v>3.37336396285151-0.718602985967675i</v>
      </c>
      <c r="E3145" t="str">
        <f t="shared" si="916"/>
        <v>176.28143611847-133.309496281396i</v>
      </c>
      <c r="F3145" t="str">
        <f t="shared" si="917"/>
        <v>2.8926088527117-1.38859953863368i</v>
      </c>
      <c r="G3145" t="str">
        <f t="shared" si="918"/>
        <v>0.99405443545201-0.076877921474213i</v>
      </c>
      <c r="H3145" t="str">
        <f t="shared" si="919"/>
        <v>1.04951513311116-65.5487439521079i</v>
      </c>
      <c r="I3145" t="str">
        <f t="shared" si="920"/>
        <v>-0.595703247138867-1.29360039135201i</v>
      </c>
      <c r="K3145" t="str">
        <f t="shared" si="921"/>
        <v>0.00122100836743851-0.00107817553274612i</v>
      </c>
      <c r="L3145" t="str">
        <f t="shared" si="922"/>
        <v>0.00025-0.00366816964970689i</v>
      </c>
      <c r="M3145" t="str">
        <f t="shared" si="923"/>
        <v>0.0025-0.000970986083745942i</v>
      </c>
      <c r="N3145">
        <f t="shared" si="924"/>
        <v>89.431580656397941</v>
      </c>
      <c r="O3145">
        <f t="shared" si="925"/>
        <v>1.8802434418025644</v>
      </c>
      <c r="P3145" s="3">
        <f t="shared" si="926"/>
        <v>1.8802434418025644</v>
      </c>
      <c r="Q3145" s="3">
        <f t="shared" si="927"/>
        <v>-90.568419343602059</v>
      </c>
      <c r="R3145">
        <f t="shared" si="928"/>
        <v>89.431580656397941</v>
      </c>
      <c r="S3145">
        <f t="shared" si="929"/>
        <v>128.21545091919356</v>
      </c>
      <c r="T3145">
        <f t="shared" si="912"/>
        <v>1.8802434418025644</v>
      </c>
    </row>
    <row r="3146" spans="1:20" x14ac:dyDescent="0.25">
      <c r="A3146">
        <f t="shared" si="913"/>
        <v>808662.72283088416</v>
      </c>
      <c r="B3146">
        <f t="shared" si="930"/>
        <v>128702.66963268651</v>
      </c>
      <c r="C3146" t="str">
        <f t="shared" si="914"/>
        <v>-0.0171434642017669-1.23808445417384i</v>
      </c>
      <c r="D3146" t="str">
        <f t="shared" si="915"/>
        <v>3.37259047022021-0.720255241478982i</v>
      </c>
      <c r="E3146" t="str">
        <f t="shared" si="916"/>
        <v>175.614171767139-133.675576670584i</v>
      </c>
      <c r="F3146" t="str">
        <f t="shared" si="917"/>
        <v>2.89247790403402-1.38502963146127i</v>
      </c>
      <c r="G3146" t="str">
        <f t="shared" si="918"/>
        <v>0.99400943451324-0.0771665640799742i</v>
      </c>
      <c r="H3146" t="str">
        <f t="shared" si="919"/>
        <v>1.03986700166378-65.2963782721011i</v>
      </c>
      <c r="I3146" t="str">
        <f t="shared" si="920"/>
        <v>-0.591942285598866-1.28848422718368i</v>
      </c>
      <c r="K3146" t="str">
        <f t="shared" si="921"/>
        <v>0.00121915657221839-0.00107711145432057i</v>
      </c>
      <c r="L3146" t="str">
        <f t="shared" si="922"/>
        <v>0.00025-0.00365428337288992i</v>
      </c>
      <c r="M3146" t="str">
        <f t="shared" si="923"/>
        <v>0.0025-0.000967310304588509i</v>
      </c>
      <c r="N3146">
        <f t="shared" si="924"/>
        <v>89.20668951744139</v>
      </c>
      <c r="O3146">
        <f t="shared" si="925"/>
        <v>1.8558380150896669</v>
      </c>
      <c r="P3146" s="3">
        <f t="shared" si="926"/>
        <v>1.8558380150896669</v>
      </c>
      <c r="Q3146" s="3">
        <f t="shared" si="927"/>
        <v>-90.79331048255861</v>
      </c>
      <c r="R3146">
        <f t="shared" si="928"/>
        <v>89.20668951744139</v>
      </c>
      <c r="S3146">
        <f t="shared" si="929"/>
        <v>128.70266963268651</v>
      </c>
      <c r="T3146">
        <f t="shared" si="912"/>
        <v>1.8558380150896669</v>
      </c>
    </row>
    <row r="3147" spans="1:20" x14ac:dyDescent="0.25">
      <c r="A3147">
        <f t="shared" si="913"/>
        <v>811735.64117764158</v>
      </c>
      <c r="B3147">
        <f t="shared" si="930"/>
        <v>129191.73977729071</v>
      </c>
      <c r="C3147" t="str">
        <f t="shared" si="914"/>
        <v>-0.0219506960835139-1.2345150674692i</v>
      </c>
      <c r="D3147" t="str">
        <f t="shared" si="915"/>
        <v>3.37181144656921-0.721915838059652i</v>
      </c>
      <c r="E3147" t="str">
        <f t="shared" si="916"/>
        <v>174.944455127975-134.037349078952i</v>
      </c>
      <c r="F3147" t="str">
        <f t="shared" si="917"/>
        <v>2.89234597024681-1.38147949452531i</v>
      </c>
      <c r="G3147" t="str">
        <f t="shared" si="918"/>
        <v>0.993964095038382-0.0774562638713794i</v>
      </c>
      <c r="H3147" t="str">
        <f t="shared" si="919"/>
        <v>1.03030191060836-65.0450073162916i</v>
      </c>
      <c r="I3147" t="str">
        <f t="shared" si="920"/>
        <v>-0.588209897445698-1.28338893698878i</v>
      </c>
      <c r="K3147" t="str">
        <f t="shared" si="921"/>
        <v>0.0012173000079511-0.00107605269741753i</v>
      </c>
      <c r="L3147" t="str">
        <f t="shared" si="922"/>
        <v>0.00025-0.00364044966416608i</v>
      </c>
      <c r="M3147" t="str">
        <f t="shared" si="923"/>
        <v>0.0025-0.000963648440514548i</v>
      </c>
      <c r="N3147">
        <f t="shared" si="924"/>
        <v>88.981341127988685</v>
      </c>
      <c r="O3147">
        <f t="shared" si="925"/>
        <v>1.8313007373533767</v>
      </c>
      <c r="P3147" s="3">
        <f t="shared" si="926"/>
        <v>1.8313007373533767</v>
      </c>
      <c r="Q3147" s="3">
        <f t="shared" si="927"/>
        <v>-91.018658872011315</v>
      </c>
      <c r="R3147">
        <f t="shared" si="928"/>
        <v>88.981341127988685</v>
      </c>
      <c r="S3147">
        <f t="shared" si="929"/>
        <v>129.19173977729071</v>
      </c>
      <c r="T3147">
        <f t="shared" si="912"/>
        <v>1.8313007373533767</v>
      </c>
    </row>
    <row r="3148" spans="1:20" x14ac:dyDescent="0.25">
      <c r="A3148">
        <f t="shared" si="913"/>
        <v>814820.23661411658</v>
      </c>
      <c r="B3148">
        <f t="shared" si="930"/>
        <v>129682.66838844442</v>
      </c>
      <c r="C3148" t="str">
        <f t="shared" si="914"/>
        <v>-0.0267396717750232-1.23091799861929i</v>
      </c>
      <c r="D3148" t="str">
        <f t="shared" si="915"/>
        <v>3.37102685501385-0.723584777897333i</v>
      </c>
      <c r="E3148" t="str">
        <f t="shared" si="916"/>
        <v>174.272331543145-134.394795555697i</v>
      </c>
      <c r="F3148" t="str">
        <f t="shared" si="917"/>
        <v>2.89221304403069-1.37794907501629i</v>
      </c>
      <c r="G3148" t="str">
        <f t="shared" si="918"/>
        <v>0.993918414512095-0.0777470244180358i</v>
      </c>
      <c r="H3148" t="str">
        <f t="shared" si="919"/>
        <v>1.02081915790771-64.7946268842035i</v>
      </c>
      <c r="I3148" t="str">
        <f t="shared" si="920"/>
        <v>-0.584505861483652-1.27831442092433i</v>
      </c>
      <c r="K3148" t="str">
        <f t="shared" si="921"/>
        <v>0.00121543866167547-0.00107499918581443i</v>
      </c>
      <c r="L3148" t="str">
        <f t="shared" si="922"/>
        <v>0.00025-0.00362666832453286i</v>
      </c>
      <c r="M3148" t="str">
        <f t="shared" si="923"/>
        <v>0.0025-0.00096000043884693i</v>
      </c>
      <c r="N3148">
        <f t="shared" si="924"/>
        <v>88.755539027486293</v>
      </c>
      <c r="O3148">
        <f t="shared" si="925"/>
        <v>1.806631411450742</v>
      </c>
      <c r="P3148" s="3">
        <f t="shared" si="926"/>
        <v>1.806631411450742</v>
      </c>
      <c r="Q3148" s="3">
        <f t="shared" si="927"/>
        <v>-91.244460972513707</v>
      </c>
      <c r="R3148">
        <f t="shared" si="928"/>
        <v>88.755539027486293</v>
      </c>
      <c r="S3148">
        <f t="shared" si="929"/>
        <v>129.68266838844443</v>
      </c>
      <c r="T3148">
        <f t="shared" si="912"/>
        <v>1.806631411450742</v>
      </c>
    </row>
    <row r="3149" spans="1:20" x14ac:dyDescent="0.25">
      <c r="A3149">
        <f t="shared" si="913"/>
        <v>817916.5535132502</v>
      </c>
      <c r="B3149">
        <f t="shared" si="930"/>
        <v>130175.46252832051</v>
      </c>
      <c r="C3149" t="str">
        <f t="shared" si="914"/>
        <v>-0.0315100558010417-1.22729340664509i</v>
      </c>
      <c r="D3149" t="str">
        <f t="shared" si="915"/>
        <v>3.37023665846308-0.72526206307712i</v>
      </c>
      <c r="E3149" t="str">
        <f t="shared" si="916"/>
        <v>173.597846488073-134.747898741675i</v>
      </c>
      <c r="F3149" t="str">
        <f t="shared" si="917"/>
        <v>2.89207911801322-1.37443832038883i</v>
      </c>
      <c r="G3149" t="str">
        <f t="shared" si="918"/>
        <v>0.993872390400827-0.0780388492981075i</v>
      </c>
      <c r="H3149" t="str">
        <f t="shared" si="919"/>
        <v>1.01141804804428-64.5452327964137i</v>
      </c>
      <c r="I3149" t="str">
        <f t="shared" si="920"/>
        <v>-0.580829958254897-1.27326057977063i</v>
      </c>
      <c r="K3149" t="str">
        <f t="shared" si="921"/>
        <v>0.00121357252095134-0.00107395084321777i</v>
      </c>
      <c r="L3149" t="str">
        <f t="shared" si="922"/>
        <v>0.00025-0.00361293915574104i</v>
      </c>
      <c r="M3149" t="str">
        <f t="shared" si="923"/>
        <v>0.0025-0.000956366247107922i</v>
      </c>
      <c r="N3149">
        <f t="shared" si="924"/>
        <v>88.529286749280118</v>
      </c>
      <c r="O3149">
        <f t="shared" si="925"/>
        <v>1.7818298444188927</v>
      </c>
      <c r="P3149" s="3">
        <f t="shared" si="926"/>
        <v>1.7818298444188927</v>
      </c>
      <c r="Q3149" s="3">
        <f t="shared" si="927"/>
        <v>-91.470713250719882</v>
      </c>
      <c r="R3149">
        <f t="shared" si="928"/>
        <v>88.529286749280118</v>
      </c>
      <c r="S3149">
        <f t="shared" si="929"/>
        <v>130.17546252832051</v>
      </c>
      <c r="T3149">
        <f t="shared" si="912"/>
        <v>1.7818298444188927</v>
      </c>
    </row>
    <row r="3150" spans="1:20" x14ac:dyDescent="0.25">
      <c r="A3150">
        <f t="shared" si="913"/>
        <v>821024.63641660055</v>
      </c>
      <c r="B3150">
        <f t="shared" si="930"/>
        <v>130670.12928592812</v>
      </c>
      <c r="C3150" t="str">
        <f t="shared" si="914"/>
        <v>-0.03626151497568-1.22364145482935i</v>
      </c>
      <c r="D3150" t="str">
        <f t="shared" si="915"/>
        <v>3.36944081961877-0.726947695579506i</v>
      </c>
      <c r="E3150" t="str">
        <f t="shared" si="916"/>
        <v>172.9210455622-135.096641869778i</v>
      </c>
      <c r="F3150" t="str">
        <f t="shared" si="917"/>
        <v>2.89194418476864-1.37094717836071i</v>
      </c>
      <c r="G3150" t="str">
        <f t="shared" si="918"/>
        <v>0.993826020152692-0.0783317420982932i</v>
      </c>
      <c r="H3150" t="str">
        <f t="shared" si="919"/>
        <v>1.00209789194891-64.2968208944146i</v>
      </c>
      <c r="I3150" t="str">
        <f t="shared" si="920"/>
        <v>-0.577181970025342-1.26822731492584i</v>
      </c>
      <c r="K3150" t="str">
        <f t="shared" si="921"/>
        <v>0.00121170157386202-0.00107290759326669i</v>
      </c>
      <c r="L3150" t="str">
        <f t="shared" si="922"/>
        <v>0.00025-0.00359926196029193i</v>
      </c>
      <c r="M3150" t="str">
        <f t="shared" si="923"/>
        <v>0.0025-0.000952745813018455i</v>
      </c>
      <c r="N3150">
        <f t="shared" si="924"/>
        <v>88.302587820383394</v>
      </c>
      <c r="O3150">
        <f t="shared" si="925"/>
        <v>1.7568958474437704</v>
      </c>
      <c r="P3150" s="3">
        <f t="shared" si="926"/>
        <v>1.7568958474437704</v>
      </c>
      <c r="Q3150" s="3">
        <f t="shared" si="927"/>
        <v>-91.697412179616606</v>
      </c>
      <c r="R3150">
        <f t="shared" si="928"/>
        <v>88.302587820383394</v>
      </c>
      <c r="S3150">
        <f t="shared" si="929"/>
        <v>130.67012928592811</v>
      </c>
      <c r="T3150">
        <f t="shared" si="912"/>
        <v>1.7568958474437704</v>
      </c>
    </row>
    <row r="3151" spans="1:20" x14ac:dyDescent="0.25">
      <c r="A3151">
        <f t="shared" si="913"/>
        <v>824144.53003498376</v>
      </c>
      <c r="B3151">
        <f t="shared" si="930"/>
        <v>131166.67577721467</v>
      </c>
      <c r="C3151" t="str">
        <f t="shared" si="914"/>
        <v>-0.0409937184627743-1.21996231067902i</v>
      </c>
      <c r="D3151" t="str">
        <f t="shared" si="915"/>
        <v>3.36863930097527-0.728641677278314i</v>
      </c>
      <c r="E3151" t="str">
        <f t="shared" si="916"/>
        <v>172.241974479769-135.441008765155i</v>
      </c>
      <c r="F3151" t="str">
        <f t="shared" si="917"/>
        <v>2.89180823681747-1.36747559691192i</v>
      </c>
      <c r="G3151" t="str">
        <f t="shared" si="918"/>
        <v>0.993779301197337-0.0786257064138023i</v>
      </c>
      <c r="H3151" t="str">
        <f t="shared" si="919"/>
        <v>0.992858006930606-64.0493870404777i</v>
      </c>
      <c r="I3151" t="str">
        <f t="shared" si="920"/>
        <v>-0.573561680770625-1.26321452840057i</v>
      </c>
      <c r="K3151" t="str">
        <f t="shared" si="921"/>
        <v>0.00120982580901681-0.00107186935953662i</v>
      </c>
      <c r="L3151" t="str">
        <f t="shared" si="922"/>
        <v>0.00025-0.00358563654143449i</v>
      </c>
      <c r="M3151" t="str">
        <f t="shared" si="923"/>
        <v>0.0025-0.000949139084497366i</v>
      </c>
      <c r="N3151">
        <f t="shared" si="924"/>
        <v>88.07544576124883</v>
      </c>
      <c r="O3151">
        <f t="shared" si="925"/>
        <v>1.7318292358300138</v>
      </c>
      <c r="P3151" s="3">
        <f t="shared" si="926"/>
        <v>1.7318292358300138</v>
      </c>
      <c r="Q3151" s="3">
        <f t="shared" si="927"/>
        <v>-91.92455423875117</v>
      </c>
      <c r="R3151">
        <f t="shared" si="928"/>
        <v>88.07544576124883</v>
      </c>
      <c r="S3151">
        <f t="shared" si="929"/>
        <v>131.16667577721466</v>
      </c>
      <c r="T3151">
        <f t="shared" si="912"/>
        <v>1.7318292358300138</v>
      </c>
    </row>
    <row r="3152" spans="1:20" x14ac:dyDescent="0.25">
      <c r="A3152">
        <f t="shared" si="913"/>
        <v>827276.27924911678</v>
      </c>
      <c r="B3152">
        <f t="shared" si="930"/>
        <v>131665.1091451681</v>
      </c>
      <c r="C3152" t="str">
        <f t="shared" si="914"/>
        <v>-0.0457063378355582-1.21625614588647i</v>
      </c>
      <c r="D3152" t="str">
        <f t="shared" si="915"/>
        <v>3.36783206481884-0.730344009938591i</v>
      </c>
      <c r="E3152" t="str">
        <f t="shared" si="916"/>
        <v>171.56067906063-135.780983845262i</v>
      </c>
      <c r="F3152" t="str">
        <f t="shared" si="917"/>
        <v>2.89167126662614-1.36402352428367i</v>
      </c>
      <c r="G3152" t="str">
        <f t="shared" si="918"/>
        <v>0.993732230945827-0.0789207458483316i</v>
      </c>
      <c r="H3152" t="str">
        <f t="shared" si="919"/>
        <v>0.98369771660692-63.8029271175176i</v>
      </c>
      <c r="I3152" t="str">
        <f t="shared" si="920"/>
        <v>-0.569968876162202-1.25822212281249i</v>
      </c>
      <c r="K3152" t="str">
        <f t="shared" si="921"/>
        <v>0.00120794521555337-0.00107083606554297i</v>
      </c>
      <c r="L3152" t="str">
        <f t="shared" si="922"/>
        <v>0.00025-0.00357206270316246i</v>
      </c>
      <c r="M3152" t="str">
        <f t="shared" si="923"/>
        <v>0.0025-0.000945546009660653i</v>
      </c>
      <c r="N3152">
        <f t="shared" si="924"/>
        <v>87.847864085542682</v>
      </c>
      <c r="O3152">
        <f t="shared" si="925"/>
        <v>1.7066298289687487</v>
      </c>
      <c r="P3152" s="3">
        <f t="shared" si="926"/>
        <v>1.7066298289687487</v>
      </c>
      <c r="Q3152" s="3">
        <f t="shared" si="927"/>
        <v>-92.152135914457318</v>
      </c>
      <c r="R3152">
        <f t="shared" si="928"/>
        <v>87.847864085542682</v>
      </c>
      <c r="S3152">
        <f t="shared" si="929"/>
        <v>131.66510914516809</v>
      </c>
      <c r="T3152">
        <f t="shared" si="912"/>
        <v>1.7066298289687487</v>
      </c>
    </row>
    <row r="3153" spans="1:20" x14ac:dyDescent="0.25">
      <c r="A3153">
        <f t="shared" si="913"/>
        <v>830419.92911026336</v>
      </c>
      <c r="B3153">
        <f t="shared" si="930"/>
        <v>132165.43655991973</v>
      </c>
      <c r="C3153" t="str">
        <f t="shared" si="914"/>
        <v>-0.0503990471354996-1.21252313628986i</v>
      </c>
      <c r="D3153" t="str">
        <f t="shared" si="915"/>
        <v>3.36701907322706-0.7320546952145i</v>
      </c>
      <c r="E3153" t="str">
        <f t="shared" si="916"/>
        <v>170.877205221077-136.116552119746i</v>
      </c>
      <c r="F3153" t="str">
        <f t="shared" si="917"/>
        <v>2.89153326660661-1.36059090897744i</v>
      </c>
      <c r="G3153" t="str">
        <f t="shared" si="918"/>
        <v>0.993684806790508-0.0792168640140403i</v>
      </c>
      <c r="H3153" t="str">
        <f t="shared" si="919"/>
        <v>0.97461635083537-63.5574370289579i</v>
      </c>
      <c r="I3153" t="str">
        <f t="shared" si="920"/>
        <v>-0.566403343553575-1.25325000138113i</v>
      </c>
      <c r="K3153" t="str">
        <f t="shared" si="921"/>
        <v>0.00120605978314015-0.00106980763474483i</v>
      </c>
      <c r="L3153" t="str">
        <f t="shared" si="922"/>
        <v>0.00025-0.00355854025021166i</v>
      </c>
      <c r="M3153" t="str">
        <f t="shared" si="923"/>
        <v>0.0025-0.000941966536820734i</v>
      </c>
      <c r="N3153">
        <f t="shared" si="924"/>
        <v>87.619846299926891</v>
      </c>
      <c r="O3153">
        <f t="shared" si="925"/>
        <v>1.6812974503057265</v>
      </c>
      <c r="P3153" s="3">
        <f t="shared" si="926"/>
        <v>1.6812974503057265</v>
      </c>
      <c r="Q3153" s="3">
        <f t="shared" si="927"/>
        <v>-92.380153700073109</v>
      </c>
      <c r="R3153">
        <f t="shared" si="928"/>
        <v>87.619846299926891</v>
      </c>
      <c r="S3153">
        <f t="shared" si="929"/>
        <v>132.16543655991973</v>
      </c>
      <c r="T3153">
        <f t="shared" si="912"/>
        <v>1.6812974503057265</v>
      </c>
    </row>
    <row r="3154" spans="1:20" x14ac:dyDescent="0.25">
      <c r="A3154">
        <f t="shared" si="913"/>
        <v>833575.5248408824</v>
      </c>
      <c r="B3154">
        <f t="shared" si="930"/>
        <v>132667.66521884743</v>
      </c>
      <c r="C3154" t="str">
        <f t="shared" si="914"/>
        <v>-0.0550715229304777-1.20876346183279i</v>
      </c>
      <c r="D3154" t="str">
        <f t="shared" si="915"/>
        <v>3.36620028806841-0.733773734647196i</v>
      </c>
      <c r="E3154" t="str">
        <f t="shared" si="916"/>
        <v>170.191598964735-136.447699190188i</v>
      </c>
      <c r="F3154" t="str">
        <f t="shared" si="917"/>
        <v>2.89139422911601-1.35717769975399i</v>
      </c>
      <c r="G3154" t="str">
        <f t="shared" si="918"/>
        <v>0.993637026104887-0.0795140645315246i</v>
      </c>
      <c r="H3154" t="str">
        <f t="shared" si="919"/>
        <v>0.965613245645627-63.3129126985986i</v>
      </c>
      <c r="I3154" t="str">
        <f t="shared" si="920"/>
        <v>-0.56286487196662-1.24829806792257i</v>
      </c>
      <c r="K3154" t="str">
        <f t="shared" si="921"/>
        <v>0.0012041695019788-0.00106878399054887i</v>
      </c>
      <c r="L3154" t="str">
        <f t="shared" si="922"/>
        <v>0.00025-0.00354506898805704i</v>
      </c>
      <c r="M3154" t="str">
        <f t="shared" si="923"/>
        <v>0.0025-0.000938400614485691i</v>
      </c>
      <c r="N3154">
        <f t="shared" si="924"/>
        <v>87.391395903840632</v>
      </c>
      <c r="O3154">
        <f t="shared" si="925"/>
        <v>1.6558319273106636</v>
      </c>
      <c r="P3154" s="3">
        <f t="shared" si="926"/>
        <v>1.6558319273106636</v>
      </c>
      <c r="Q3154" s="3">
        <f t="shared" si="927"/>
        <v>-92.608604096159368</v>
      </c>
      <c r="R3154">
        <f t="shared" si="928"/>
        <v>87.391395903840632</v>
      </c>
      <c r="S3154">
        <f t="shared" si="929"/>
        <v>132.66766521884742</v>
      </c>
      <c r="T3154">
        <f t="shared" si="912"/>
        <v>1.6558319273106636</v>
      </c>
    </row>
    <row r="3155" spans="1:20" x14ac:dyDescent="0.25">
      <c r="A3155">
        <f t="shared" si="913"/>
        <v>836743.11183527787</v>
      </c>
      <c r="B3155">
        <f t="shared" si="930"/>
        <v>133171.80234667906</v>
      </c>
      <c r="C3155" t="str">
        <f t="shared" si="914"/>
        <v>-0.0597234443720598-1.20497730652265i</v>
      </c>
      <c r="D3155" t="str">
        <f t="shared" si="915"/>
        <v>3.36537567100168-0.735501129662673i</v>
      </c>
      <c r="E3155" t="str">
        <f t="shared" si="916"/>
        <v>169.503906373458-136.774411249657i</v>
      </c>
      <c r="F3155" t="str">
        <f t="shared" si="917"/>
        <v>2.89125414645631-1.35378384563243i</v>
      </c>
      <c r="G3155" t="str">
        <f t="shared" si="918"/>
        <v>0.993588886243498-0.079812351029792i</v>
      </c>
      <c r="H3155" t="str">
        <f t="shared" si="919"/>
        <v>0.956687743172439-63.0693500704828i</v>
      </c>
      <c r="I3155" t="str">
        <f t="shared" si="920"/>
        <v>-0.559353252078054-1.24336622684437i</v>
      </c>
      <c r="K3155" t="str">
        <f t="shared" si="921"/>
        <v>0.00120227436280647-0.00106776505631309i</v>
      </c>
      <c r="L3155" t="str">
        <f t="shared" si="922"/>
        <v>0.00025-0.00353164872290998i</v>
      </c>
      <c r="M3155" t="str">
        <f t="shared" si="923"/>
        <v>0.0025-0.000934848191358524i</v>
      </c>
      <c r="N3155">
        <f t="shared" si="924"/>
        <v>87.162516389290857</v>
      </c>
      <c r="O3155">
        <f t="shared" si="925"/>
        <v>1.6302330914434937</v>
      </c>
      <c r="P3155" s="3">
        <f t="shared" si="926"/>
        <v>1.6302330914434937</v>
      </c>
      <c r="Q3155" s="3">
        <f t="shared" si="927"/>
        <v>-92.837483610709143</v>
      </c>
      <c r="R3155">
        <f t="shared" si="928"/>
        <v>87.162516389290857</v>
      </c>
      <c r="S3155">
        <f t="shared" si="929"/>
        <v>133.17180234667907</v>
      </c>
      <c r="T3155">
        <f t="shared" si="912"/>
        <v>1.6302330914434937</v>
      </c>
    </row>
    <row r="3156" spans="1:20" x14ac:dyDescent="0.25">
      <c r="A3156">
        <f t="shared" si="913"/>
        <v>839922.73566025181</v>
      </c>
      <c r="B3156">
        <f t="shared" si="930"/>
        <v>133677.85519559644</v>
      </c>
      <c r="C3156" t="str">
        <f t="shared" si="914"/>
        <v>-0.0643544932520786-1.20116485838849i</v>
      </c>
      <c r="D3156" t="str">
        <f t="shared" si="915"/>
        <v>3.36454518347553-0.73723688156961i</v>
      </c>
      <c r="E3156" t="str">
        <f t="shared" si="916"/>
        <v>168.814173598291-137.096675082133i</v>
      </c>
      <c r="F3156" t="str">
        <f t="shared" si="917"/>
        <v>2.89111301087382-1.35040929588922i</v>
      </c>
      <c r="G3156" t="str">
        <f t="shared" si="918"/>
        <v>0.993540384541779-0.0801117271462339i</v>
      </c>
      <c r="H3156" t="str">
        <f t="shared" si="919"/>
        <v>0.947839191589499-62.8267451087671i</v>
      </c>
      <c r="I3156" t="str">
        <f t="shared" si="920"/>
        <v>-0.555868276205997-1.23845438314038i</v>
      </c>
      <c r="K3156" t="str">
        <f t="shared" si="921"/>
        <v>0.00120037435689819-0.00106675075535082i</v>
      </c>
      <c r="L3156" t="str">
        <f t="shared" si="922"/>
        <v>0.00025-0.00351827926171547i</v>
      </c>
      <c r="M3156" t="str">
        <f t="shared" si="923"/>
        <v>0.0025-0.000931309216336443i</v>
      </c>
      <c r="N3156">
        <f t="shared" si="924"/>
        <v>86.933211240643089</v>
      </c>
      <c r="O3156">
        <f t="shared" si="925"/>
        <v>1.6045007781233096</v>
      </c>
      <c r="P3156" s="3">
        <f t="shared" si="926"/>
        <v>1.6045007781233096</v>
      </c>
      <c r="Q3156" s="3">
        <f t="shared" si="927"/>
        <v>-93.066788759356911</v>
      </c>
      <c r="R3156">
        <f t="shared" si="928"/>
        <v>86.933211240643089</v>
      </c>
      <c r="S3156">
        <f t="shared" si="929"/>
        <v>133.67785519559644</v>
      </c>
      <c r="T3156">
        <f t="shared" si="912"/>
        <v>1.6045007781233096</v>
      </c>
    </row>
    <row r="3157" spans="1:20" x14ac:dyDescent="0.25">
      <c r="A3157">
        <f t="shared" si="913"/>
        <v>843114.44205576077</v>
      </c>
      <c r="B3157">
        <f t="shared" si="930"/>
        <v>134185.8310453397</v>
      </c>
      <c r="C3157" t="str">
        <f t="shared" si="914"/>
        <v>-0.06896435405835-1.19732630943773i</v>
      </c>
      <c r="D3157" t="str">
        <f t="shared" si="915"/>
        <v>3.36370878672794-0.738980991557175i</v>
      </c>
      <c r="E3157" t="str">
        <f t="shared" si="916"/>
        <v>168.122446850468-137.414478061758i</v>
      </c>
      <c r="F3157" t="str">
        <f t="shared" si="917"/>
        <v>2.89097081455899-1.34705400005724i</v>
      </c>
      <c r="G3157" t="str">
        <f t="shared" si="918"/>
        <v>0.993491518315936-0.0804121965265988i</v>
      </c>
      <c r="H3157" t="str">
        <f t="shared" si="919"/>
        <v>0.939066945043973-62.5850937975908i</v>
      </c>
      <c r="I3157" t="str">
        <f t="shared" si="920"/>
        <v>-0.552409738296666-1.23356244238576i</v>
      </c>
      <c r="K3157" t="str">
        <f t="shared" si="921"/>
        <v>0.0011984694760691-0.00106574101093467i</v>
      </c>
      <c r="L3157" t="str">
        <f t="shared" si="922"/>
        <v>0.00025-0.0035049604121493i</v>
      </c>
      <c r="M3157" t="str">
        <f t="shared" si="923"/>
        <v>0.0025-0.000927783638510112i</v>
      </c>
      <c r="N3157">
        <f t="shared" si="924"/>
        <v>86.703483934418003</v>
      </c>
      <c r="O3157">
        <f t="shared" si="925"/>
        <v>1.578634826694993</v>
      </c>
      <c r="P3157" s="3">
        <f t="shared" si="926"/>
        <v>1.578634826694993</v>
      </c>
      <c r="Q3157" s="3">
        <f t="shared" si="927"/>
        <v>-93.296516065581997</v>
      </c>
      <c r="R3157">
        <f t="shared" si="928"/>
        <v>86.703483934418003</v>
      </c>
      <c r="S3157">
        <f t="shared" si="929"/>
        <v>134.18583104533971</v>
      </c>
      <c r="T3157">
        <f t="shared" si="912"/>
        <v>1.578634826694993</v>
      </c>
    </row>
    <row r="3158" spans="1:20" x14ac:dyDescent="0.25">
      <c r="A3158">
        <f t="shared" si="913"/>
        <v>846318.27693557262</v>
      </c>
      <c r="B3158">
        <f t="shared" si="930"/>
        <v>134695.73720331199</v>
      </c>
      <c r="C3158" t="str">
        <f t="shared" si="914"/>
        <v>-0.0735527140295602-1.19346185561218i</v>
      </c>
      <c r="D3158" t="str">
        <f t="shared" si="915"/>
        <v>3.36286644178579-0.740733460692836i</v>
      </c>
      <c r="E3158" t="str">
        <f t="shared" si="916"/>
        <v>167.428772392446-137.727808151939i</v>
      </c>
      <c r="F3158" t="str">
        <f t="shared" si="917"/>
        <v>2.89082754964585-1.34371790792482i</v>
      </c>
      <c r="G3158" t="str">
        <f t="shared" si="918"/>
        <v>0.993442284862815-0.0807137628249635i</v>
      </c>
      <c r="H3158" t="str">
        <f t="shared" si="919"/>
        <v>0.930370363591905-62.3443921409469i</v>
      </c>
      <c r="I3158" t="str">
        <f t="shared" si="920"/>
        <v>-0.548977433911168-1.22869031073191i</v>
      </c>
      <c r="K3158" t="str">
        <f t="shared" si="921"/>
        <v>0.00119655971267677-0.00106473574630052i</v>
      </c>
      <c r="L3158" t="str">
        <f t="shared" si="922"/>
        <v>0.00025-0.00349169198261536i</v>
      </c>
      <c r="M3158" t="str">
        <f t="shared" si="923"/>
        <v>0.0025-0.000924271407162886i</v>
      </c>
      <c r="N3158">
        <f t="shared" si="924"/>
        <v>86.473337939092772</v>
      </c>
      <c r="O3158">
        <f t="shared" si="925"/>
        <v>1.5526350803967861</v>
      </c>
      <c r="P3158" s="3">
        <f t="shared" si="926"/>
        <v>1.5526350803967861</v>
      </c>
      <c r="Q3158" s="3">
        <f t="shared" si="927"/>
        <v>-93.526662060907228</v>
      </c>
      <c r="R3158">
        <f t="shared" si="928"/>
        <v>86.473337939092772</v>
      </c>
      <c r="S3158">
        <f t="shared" si="929"/>
        <v>134.69573720331198</v>
      </c>
      <c r="T3158">
        <f t="shared" si="912"/>
        <v>1.5526350803967861</v>
      </c>
    </row>
    <row r="3159" spans="1:20" x14ac:dyDescent="0.25">
      <c r="A3159">
        <f t="shared" si="913"/>
        <v>849534.28638792795</v>
      </c>
      <c r="B3159">
        <f t="shared" si="930"/>
        <v>135207.58100468459</v>
      </c>
      <c r="C3159" t="str">
        <f t="shared" si="914"/>
        <v>-0.0781192632093465-1.18957169674319i</v>
      </c>
      <c r="D3159" t="str">
        <f t="shared" si="915"/>
        <v>3.36201810946435-0.742494289920146i</v>
      </c>
      <c r="E3159" t="str">
        <f t="shared" si="916"/>
        <v>166.733196529012-138.036653904296i</v>
      </c>
      <c r="F3159" t="str">
        <f t="shared" si="917"/>
        <v>2.89068320821177-1.34040096953474i</v>
      </c>
      <c r="G3159" t="str">
        <f t="shared" si="918"/>
        <v>0.993392681459773-0.0810164297037042i</v>
      </c>
      <c r="H3159" t="str">
        <f t="shared" si="919"/>
        <v>0.921748813134358-62.1046361625554i</v>
      </c>
      <c r="I3159" t="str">
        <f t="shared" si="920"/>
        <v>-0.545571160212406-1.22383789490161i</v>
      </c>
      <c r="K3159" t="str">
        <f t="shared" si="921"/>
        <v>0.00119464505962338-0.00106373488465167i</v>
      </c>
      <c r="L3159" t="str">
        <f t="shared" si="922"/>
        <v>0.00025-0.00347847378224283i</v>
      </c>
      <c r="M3159" t="str">
        <f t="shared" si="923"/>
        <v>0.0025-0.00092077247177016i</v>
      </c>
      <c r="N3159">
        <f t="shared" si="924"/>
        <v>86.242776714904807</v>
      </c>
      <c r="O3159">
        <f t="shared" si="925"/>
        <v>1.526501386327429</v>
      </c>
      <c r="P3159" s="3">
        <f t="shared" si="926"/>
        <v>1.526501386327429</v>
      </c>
      <c r="Q3159" s="3">
        <f t="shared" si="927"/>
        <v>-93.757223285095193</v>
      </c>
      <c r="R3159">
        <f t="shared" si="928"/>
        <v>86.242776714904807</v>
      </c>
      <c r="S3159">
        <f t="shared" si="929"/>
        <v>135.20758100468458</v>
      </c>
      <c r="T3159">
        <f t="shared" si="912"/>
        <v>1.526501386327429</v>
      </c>
    </row>
    <row r="3160" spans="1:20" x14ac:dyDescent="0.25">
      <c r="A3160">
        <f t="shared" si="913"/>
        <v>852762.51667620195</v>
      </c>
      <c r="B3160">
        <f t="shared" si="930"/>
        <v>135721.36981250238</v>
      </c>
      <c r="C3160" t="str">
        <f t="shared" si="914"/>
        <v>-0.0826636944994825-1.18565603650592i</v>
      </c>
      <c r="D3160" t="str">
        <f t="shared" si="915"/>
        <v>3.36116375036681-0.744263480056491i</v>
      </c>
      <c r="E3160" t="str">
        <f t="shared" si="916"/>
        <v>166.035765598415-138.341004457462i</v>
      </c>
      <c r="F3160" t="str">
        <f t="shared" si="917"/>
        <v>2.89053778227699-1.33710313518335i</v>
      </c>
      <c r="G3160" t="str">
        <f t="shared" si="918"/>
        <v>0.993342705364541-0.0813202008334669i</v>
      </c>
      <c r="H3160" t="str">
        <f t="shared" si="919"/>
        <v>0.913201665354333-61.8658219057352i</v>
      </c>
      <c r="I3160" t="str">
        <f t="shared" si="920"/>
        <v>-0.542190715952125-1.21900510218407i</v>
      </c>
      <c r="K3160" t="str">
        <f t="shared" si="921"/>
        <v>0.00119272551035796-0.00106273834916289i</v>
      </c>
      <c r="L3160" t="str">
        <f t="shared" si="922"/>
        <v>0.00025-0.00346530562088348i</v>
      </c>
      <c r="M3160" t="str">
        <f t="shared" si="923"/>
        <v>0.0025-0.000917286781998565i</v>
      </c>
      <c r="N3160">
        <f t="shared" si="924"/>
        <v>86.011803713661536</v>
      </c>
      <c r="O3160">
        <f t="shared" si="925"/>
        <v>1.5002335954126125</v>
      </c>
      <c r="P3160" s="3">
        <f t="shared" si="926"/>
        <v>1.5002335954126125</v>
      </c>
      <c r="Q3160" s="3">
        <f t="shared" si="927"/>
        <v>-93.988196286338464</v>
      </c>
      <c r="R3160">
        <f t="shared" si="928"/>
        <v>86.011803713661536</v>
      </c>
      <c r="S3160">
        <f t="shared" si="929"/>
        <v>135.72136981250239</v>
      </c>
      <c r="T3160">
        <f t="shared" si="912"/>
        <v>1.5002335954126125</v>
      </c>
    </row>
    <row r="3161" spans="1:20" x14ac:dyDescent="0.25">
      <c r="A3161">
        <f t="shared" si="913"/>
        <v>856003.01423957164</v>
      </c>
      <c r="B3161">
        <f t="shared" si="930"/>
        <v>136237.1110177899</v>
      </c>
      <c r="C3161" t="str">
        <f t="shared" si="914"/>
        <v>-0.0871857037122328-1.18171508237292i</v>
      </c>
      <c r="D3161" t="str">
        <f t="shared" si="915"/>
        <v>3.36030332488389-0.746041031790839i</v>
      </c>
      <c r="E3161" t="str">
        <f t="shared" si="916"/>
        <v>165.336525963575-138.64084953572i</v>
      </c>
      <c r="F3161" t="str">
        <f t="shared" si="917"/>
        <v>2.89039126380428-1.33382435541955i</v>
      </c>
      <c r="G3161" t="str">
        <f t="shared" si="918"/>
        <v>0.993292353815097-0.0816250798931369i</v>
      </c>
      <c r="H3161" t="str">
        <f t="shared" si="919"/>
        <v>0.904728297654406-61.6279454332793i</v>
      </c>
      <c r="I3161" t="str">
        <f t="shared" si="920"/>
        <v>-0.538835901458025-1.21419184043015i</v>
      </c>
      <c r="K3161" t="str">
        <f t="shared" si="921"/>
        <v>0.0011908010588785-0.00106174606298472i</v>
      </c>
      <c r="L3161" t="str">
        <f t="shared" si="922"/>
        <v>0.00025-0.00345218730910887i</v>
      </c>
      <c r="M3161" t="str">
        <f t="shared" si="923"/>
        <v>0.0025-0.000913814287705287i</v>
      </c>
      <c r="N3161">
        <f t="shared" si="924"/>
        <v>85.780422378552842</v>
      </c>
      <c r="O3161">
        <f t="shared" si="925"/>
        <v>1.4738315623720153</v>
      </c>
      <c r="P3161" s="3">
        <f t="shared" si="926"/>
        <v>1.4738315623720153</v>
      </c>
      <c r="Q3161" s="3">
        <f t="shared" si="927"/>
        <v>-94.219577621447158</v>
      </c>
      <c r="R3161">
        <f t="shared" si="928"/>
        <v>85.780422378552842</v>
      </c>
      <c r="S3161">
        <f t="shared" si="929"/>
        <v>136.23711101778989</v>
      </c>
      <c r="T3161">
        <f t="shared" si="912"/>
        <v>1.4738315623720153</v>
      </c>
    </row>
    <row r="3162" spans="1:20" x14ac:dyDescent="0.25">
      <c r="A3162">
        <f t="shared" si="913"/>
        <v>859255.82569368195</v>
      </c>
      <c r="B3162">
        <f t="shared" si="930"/>
        <v>136754.8120396575</v>
      </c>
      <c r="C3162" t="str">
        <f t="shared" si="914"/>
        <v>-0.0916849896218084-1.17774904556686i</v>
      </c>
      <c r="D3162" t="str">
        <f t="shared" si="915"/>
        <v>3.35943679319336-0.747826945681486i</v>
      </c>
      <c r="E3162" t="str">
        <f t="shared" si="916"/>
        <v>164.635524003336-138.93617944751i</v>
      </c>
      <c r="F3162" t="str">
        <f t="shared" si="917"/>
        <v>2.89024364469853-1.33056458104386i</v>
      </c>
      <c r="G3162" t="str">
        <f t="shared" si="918"/>
        <v>0.993241624029527-0.0819310705698072i</v>
      </c>
      <c r="H3162" t="str">
        <f t="shared" si="919"/>
        <v>0.896328093095173-61.3910028273299i</v>
      </c>
      <c r="I3162" t="str">
        <f t="shared" si="920"/>
        <v>-0.53550651862102-1.20939801804756i</v>
      </c>
      <c r="K3162" t="str">
        <f t="shared" si="921"/>
        <v>0.00118887169973411-0.00106075794924763i</v>
      </c>
      <c r="L3162" t="str">
        <f t="shared" si="922"/>
        <v>0.00025-0.00343911865820768i</v>
      </c>
      <c r="M3162" t="str">
        <f t="shared" si="923"/>
        <v>0.0025-0.000910354938937329i</v>
      </c>
      <c r="N3162">
        <f t="shared" si="924"/>
        <v>85.548636143968608</v>
      </c>
      <c r="O3162">
        <f t="shared" si="925"/>
        <v>1.4472951456857039</v>
      </c>
      <c r="P3162" s="3">
        <f t="shared" si="926"/>
        <v>1.4472951456857039</v>
      </c>
      <c r="Q3162" s="3">
        <f t="shared" si="927"/>
        <v>-94.451363856031392</v>
      </c>
      <c r="R3162">
        <f t="shared" si="928"/>
        <v>85.548636143968608</v>
      </c>
      <c r="S3162">
        <f t="shared" si="929"/>
        <v>136.75481203965751</v>
      </c>
      <c r="T3162">
        <f t="shared" si="912"/>
        <v>1.4472951456857039</v>
      </c>
    </row>
    <row r="3163" spans="1:20" x14ac:dyDescent="0.25">
      <c r="A3163">
        <f t="shared" si="913"/>
        <v>862520.99783131795</v>
      </c>
      <c r="B3163">
        <f t="shared" si="930"/>
        <v>137274.48032540819</v>
      </c>
      <c r="C3163" t="str">
        <f t="shared" si="914"/>
        <v>-0.0961612540149624-1.17375814101251i</v>
      </c>
      <c r="D3163" t="str">
        <f t="shared" si="915"/>
        <v>3.35856411525959-0.749621222153738i</v>
      </c>
      <c r="E3163" t="str">
        <f t="shared" si="916"/>
        <v>163.932806103789-139.226985083783i</v>
      </c>
      <c r="F3163" t="str">
        <f t="shared" si="917"/>
        <v>2.89009491680634-1.32732376310744i</v>
      </c>
      <c r="G3163" t="str">
        <f t="shared" si="918"/>
        <v>0.993190513205893-0.0822381765587468i</v>
      </c>
      <c r="H3163" t="str">
        <f t="shared" si="919"/>
        <v>0.88800044033436-61.1549901892549i</v>
      </c>
      <c r="I3163" t="str">
        <f t="shared" si="920"/>
        <v>-0.532202370882578-1.20462354399611i</v>
      </c>
      <c r="K3163" t="str">
        <f t="shared" si="921"/>
        <v>0.00118693742802707-0.00105977393106636i</v>
      </c>
      <c r="L3163" t="str">
        <f t="shared" si="922"/>
        <v>0.00025-0.00342609948018298i</v>
      </c>
      <c r="M3163" t="str">
        <f t="shared" si="923"/>
        <v>0.0025-0.000906908685930787i</v>
      </c>
      <c r="N3163">
        <f t="shared" si="924"/>
        <v>85.316448435318733</v>
      </c>
      <c r="O3163">
        <f t="shared" si="925"/>
        <v>1.4206242075603872</v>
      </c>
      <c r="P3163" s="3">
        <f t="shared" si="926"/>
        <v>1.4206242075603872</v>
      </c>
      <c r="Q3163" s="3">
        <f t="shared" si="927"/>
        <v>-94.683551564681267</v>
      </c>
      <c r="R3163">
        <f t="shared" si="928"/>
        <v>85.316448435318733</v>
      </c>
      <c r="S3163">
        <f t="shared" si="929"/>
        <v>137.27448032540821</v>
      </c>
      <c r="T3163">
        <f t="shared" si="912"/>
        <v>1.4206242075603872</v>
      </c>
    </row>
    <row r="3164" spans="1:20" x14ac:dyDescent="0.25">
      <c r="A3164">
        <f t="shared" si="913"/>
        <v>865798.57762307697</v>
      </c>
      <c r="B3164">
        <f t="shared" si="930"/>
        <v>137796.12335064475</v>
      </c>
      <c r="C3164" t="str">
        <f t="shared" si="914"/>
        <v>-0.100614201740635-1.16974258728808i</v>
      </c>
      <c r="D3164" t="str">
        <f t="shared" si="915"/>
        <v>3.35768525083323-0.751423861497624i</v>
      </c>
      <c r="E3164" t="str">
        <f t="shared" si="916"/>
        <v>163.228418649653-139.513257916208i</v>
      </c>
      <c r="F3164" t="str">
        <f t="shared" si="917"/>
        <v>2.88994507191566-1.32410185291116i</v>
      </c>
      <c r="G3164" t="str">
        <f t="shared" si="918"/>
        <v>0.993139018522099-0.0825464015633676i</v>
      </c>
      <c r="H3164" t="str">
        <f t="shared" si="919"/>
        <v>0.879744733566729-60.9199036395245i</v>
      </c>
      <c r="I3164" t="str">
        <f t="shared" si="920"/>
        <v>-0.528923263222189-1.19986832778307i</v>
      </c>
      <c r="K3164" t="str">
        <f t="shared" si="921"/>
        <v>0.00118499823941494-0.00105879393154428i</v>
      </c>
      <c r="L3164" t="str">
        <f t="shared" si="922"/>
        <v>0.00025-0.00341312958774954i</v>
      </c>
      <c r="M3164" t="str">
        <f t="shared" si="923"/>
        <v>0.0025-0.000903475479110172i</v>
      </c>
      <c r="N3164">
        <f t="shared" si="924"/>
        <v>85.083862668860192</v>
      </c>
      <c r="O3164">
        <f t="shared" si="925"/>
        <v>1.3938186138962787</v>
      </c>
      <c r="P3164" s="3">
        <f t="shared" si="926"/>
        <v>1.3938186138962787</v>
      </c>
      <c r="Q3164" s="3">
        <f t="shared" si="927"/>
        <v>-94.916137331139808</v>
      </c>
      <c r="R3164">
        <f t="shared" si="928"/>
        <v>85.083862668860192</v>
      </c>
      <c r="S3164">
        <f t="shared" si="929"/>
        <v>137.79612335064473</v>
      </c>
      <c r="T3164">
        <f t="shared" si="912"/>
        <v>1.3938186138962787</v>
      </c>
    </row>
    <row r="3165" spans="1:20" x14ac:dyDescent="0.25">
      <c r="A3165">
        <f t="shared" si="913"/>
        <v>869088.6122180447</v>
      </c>
      <c r="B3165">
        <f t="shared" si="930"/>
        <v>138319.74861937721</v>
      </c>
      <c r="C3165" t="str">
        <f t="shared" si="914"/>
        <v>-0.105043540758741-1.16570260657564i</v>
      </c>
      <c r="D3165" t="str">
        <f t="shared" si="915"/>
        <v>3.35680015945069-0.753234863865543i</v>
      </c>
      <c r="E3165" t="str">
        <f t="shared" si="916"/>
        <v>162.522408015723-139.794989995238i</v>
      </c>
      <c r="F3165" t="str">
        <f t="shared" si="917"/>
        <v>2.88979410175539-1.32089880200466i</v>
      </c>
      <c r="G3165" t="str">
        <f t="shared" si="918"/>
        <v>0.993087137135753-0.0828557492951906i</v>
      </c>
      <c r="H3165" t="str">
        <f t="shared" si="919"/>
        <v>0.871560372464627-60.6857393175906i</v>
      </c>
      <c r="I3165" t="str">
        <f t="shared" si="920"/>
        <v>-0.525669002144942-1.19513227945853i</v>
      </c>
      <c r="K3165" t="str">
        <f t="shared" si="921"/>
        <v>0.00118305413011248-0.00105781787377779i</v>
      </c>
      <c r="L3165" t="str">
        <f t="shared" si="922"/>
        <v>0.00025-0.00340020879433108i</v>
      </c>
      <c r="M3165" t="str">
        <f t="shared" si="923"/>
        <v>0.0025-0.000900055269087636i</v>
      </c>
      <c r="N3165">
        <f t="shared" si="924"/>
        <v>84.850882251524681</v>
      </c>
      <c r="O3165">
        <f t="shared" si="925"/>
        <v>1.3668782342523853</v>
      </c>
      <c r="P3165" s="3">
        <f t="shared" si="926"/>
        <v>1.3668782342523853</v>
      </c>
      <c r="Q3165" s="3">
        <f t="shared" si="927"/>
        <v>-95.149117748475319</v>
      </c>
      <c r="R3165">
        <f t="shared" si="928"/>
        <v>84.850882251524681</v>
      </c>
      <c r="S3165">
        <f t="shared" si="929"/>
        <v>138.31974861937721</v>
      </c>
      <c r="T3165">
        <f t="shared" si="912"/>
        <v>1.3668782342523853</v>
      </c>
    </row>
    <row r="3166" spans="1:20" x14ac:dyDescent="0.25">
      <c r="A3166">
        <f t="shared" si="913"/>
        <v>872391.14894447336</v>
      </c>
      <c r="B3166">
        <f t="shared" si="930"/>
        <v>138845.36366413085</v>
      </c>
      <c r="C3166" t="str">
        <f t="shared" si="914"/>
        <v>-0.109448982187981-1.16163842461101i</v>
      </c>
      <c r="D3166" t="str">
        <f t="shared" si="915"/>
        <v>3.35590880043384-0.755054229269943i</v>
      </c>
      <c r="E3166" t="str">
        <f t="shared" si="916"/>
        <v>161.814820558383-140.072173948033i</v>
      </c>
      <c r="F3166" t="str">
        <f t="shared" si="917"/>
        <v>2.88964199799497-1.31771456218535i</v>
      </c>
      <c r="G3166" t="str">
        <f t="shared" si="918"/>
        <v>0.99303486618403-0.0831662234738118i</v>
      </c>
      <c r="H3166" t="str">
        <f t="shared" si="919"/>
        <v>0.863446762119302-60.4524933817655i</v>
      </c>
      <c r="I3166" t="str">
        <f t="shared" si="920"/>
        <v>-0.52243939566918-1.19041530961086i</v>
      </c>
      <c r="K3166" t="str">
        <f t="shared" si="921"/>
        <v>0.00118110509689368-0.00105684568086078i</v>
      </c>
      <c r="L3166" t="str">
        <f t="shared" si="922"/>
        <v>0.00025-0.00338733691405765i</v>
      </c>
      <c r="M3166" t="str">
        <f t="shared" si="923"/>
        <v>0.0025-0.000896648006662324i</v>
      </c>
      <c r="N3166">
        <f t="shared" si="924"/>
        <v>84.617510580753716</v>
      </c>
      <c r="O3166">
        <f t="shared" si="925"/>
        <v>1.3398029418128954</v>
      </c>
      <c r="P3166" s="3">
        <f t="shared" si="926"/>
        <v>1.3398029418128954</v>
      </c>
      <c r="Q3166" s="3">
        <f t="shared" si="927"/>
        <v>-95.382489419246284</v>
      </c>
      <c r="R3166">
        <f t="shared" si="928"/>
        <v>84.617510580753716</v>
      </c>
      <c r="S3166">
        <f t="shared" si="929"/>
        <v>138.84536366413084</v>
      </c>
      <c r="T3166">
        <f t="shared" si="912"/>
        <v>1.3398029418128954</v>
      </c>
    </row>
    <row r="3167" spans="1:20" x14ac:dyDescent="0.25">
      <c r="A3167">
        <f t="shared" si="913"/>
        <v>875706.23531046242</v>
      </c>
      <c r="B3167">
        <f t="shared" si="930"/>
        <v>139372.97604605457</v>
      </c>
      <c r="C3167" t="str">
        <f t="shared" si="914"/>
        <v>-0.113830240352781-1.15755027063301i</v>
      </c>
      <c r="D3167" t="str">
        <f t="shared" si="915"/>
        <v>3.35501113288959-0.756881957580934i</v>
      </c>
      <c r="E3167" t="str">
        <f t="shared" si="916"/>
        <v>161.105702607201-140.344802976262i</v>
      </c>
      <c r="F3167" t="str">
        <f t="shared" si="917"/>
        <v>2.88948875224399-1.3145490854975i</v>
      </c>
      <c r="G3167" t="str">
        <f t="shared" si="918"/>
        <v>0.992982202783537-0.0834778278268667i</v>
      </c>
      <c r="H3167" t="str">
        <f t="shared" si="919"/>
        <v>0.855403312982911-60.2201620091023i</v>
      </c>
      <c r="I3167" t="str">
        <f t="shared" si="920"/>
        <v>-0.519234253314287-1.18571732936211i</v>
      </c>
      <c r="K3167" t="str">
        <f t="shared" si="921"/>
        <v>0.0011791511370937-0.00105587727588917i</v>
      </c>
      <c r="L3167" t="str">
        <f t="shared" si="922"/>
        <v>0.00025-0.00337451376176296i</v>
      </c>
      <c r="M3167" t="str">
        <f t="shared" si="923"/>
        <v>0.0025-0.000893253642819602i</v>
      </c>
      <c r="N3167">
        <f t="shared" si="924"/>
        <v>84.383751044334886</v>
      </c>
      <c r="O3167">
        <f t="shared" si="925"/>
        <v>1.3125926133537966</v>
      </c>
      <c r="P3167" s="3">
        <f t="shared" si="926"/>
        <v>1.3125926133537966</v>
      </c>
      <c r="Q3167" s="3">
        <f t="shared" si="927"/>
        <v>-95.616248955665114</v>
      </c>
      <c r="R3167">
        <f t="shared" si="928"/>
        <v>84.383751044334886</v>
      </c>
      <c r="S3167">
        <f t="shared" si="929"/>
        <v>139.37297604605456</v>
      </c>
      <c r="T3167">
        <f t="shared" si="912"/>
        <v>1.3125926133537966</v>
      </c>
    </row>
    <row r="3168" spans="1:20" x14ac:dyDescent="0.25">
      <c r="A3168">
        <f t="shared" si="913"/>
        <v>879033.91900464229</v>
      </c>
      <c r="B3168">
        <f t="shared" si="930"/>
        <v>139902.59335502959</v>
      </c>
      <c r="C3168" t="str">
        <f t="shared" si="914"/>
        <v>-0.118187032829247-1.15343837733173i</v>
      </c>
      <c r="D3168" t="str">
        <f t="shared" si="915"/>
        <v>3.35410711570954-0.758718048523916i</v>
      </c>
      <c r="E3168" t="str">
        <f t="shared" si="916"/>
        <v>160.395100456576-140.612870853736i</v>
      </c>
      <c r="F3168" t="str">
        <f t="shared" si="917"/>
        <v>2.88933435605177-1.31140232423126i</v>
      </c>
      <c r="G3168" t="str">
        <f t="shared" si="918"/>
        <v>0.992929144030172-0.0837905660899937i</v>
      </c>
      <c r="H3168" t="str">
        <f t="shared" si="919"/>
        <v>0.847429440811138-59.9887413952762i</v>
      </c>
      <c r="I3168" t="str">
        <f t="shared" si="920"/>
        <v>-0.516053386088567-1.18103825036363i</v>
      </c>
      <c r="K3168" t="str">
        <f t="shared" si="921"/>
        <v>0.00117719224861066-0.00105491258196546i</v>
      </c>
      <c r="L3168" t="str">
        <f t="shared" si="922"/>
        <v>0.00025-0.00336173915298162i</v>
      </c>
      <c r="M3168" t="str">
        <f t="shared" si="923"/>
        <v>0.0025-0.000889872128730434i</v>
      </c>
      <c r="N3168">
        <f t="shared" si="924"/>
        <v>84.149607020242982</v>
      </c>
      <c r="O3168">
        <f t="shared" si="925"/>
        <v>1.2852471292070438</v>
      </c>
      <c r="P3168" s="3">
        <f t="shared" si="926"/>
        <v>1.2852471292070438</v>
      </c>
      <c r="Q3168" s="3">
        <f t="shared" si="927"/>
        <v>-95.850392979757018</v>
      </c>
      <c r="R3168">
        <f t="shared" si="928"/>
        <v>84.149607020242982</v>
      </c>
      <c r="S3168">
        <f t="shared" si="929"/>
        <v>139.90259335502958</v>
      </c>
      <c r="T3168">
        <f t="shared" si="912"/>
        <v>1.2852471292070438</v>
      </c>
    </row>
    <row r="3169" spans="1:20" x14ac:dyDescent="0.25">
      <c r="A3169">
        <f t="shared" si="913"/>
        <v>882374.24789685989</v>
      </c>
      <c r="B3169">
        <f t="shared" si="930"/>
        <v>140434.22320977869</v>
      </c>
      <c r="C3169" t="str">
        <f t="shared" si="914"/>
        <v>-0.122519080490174-1.14930298079668i</v>
      </c>
      <c r="D3169" t="str">
        <f t="shared" si="915"/>
        <v>3.35319670756964-0.760562501677174i</v>
      </c>
      <c r="E3169" t="str">
        <f t="shared" si="916"/>
        <v>159.683060357493-140.876371923949i</v>
      </c>
      <c r="F3169" t="str">
        <f t="shared" si="917"/>
        <v>2.88917880090697-1.30827423092175i</v>
      </c>
      <c r="G3169" t="str">
        <f t="shared" si="918"/>
        <v>0.992875686998989-0.0841044420067978i</v>
      </c>
      <c r="H3169" t="str">
        <f t="shared" si="919"/>
        <v>0.839524566606633-59.758227754467i</v>
      </c>
      <c r="I3169" t="str">
        <f t="shared" si="920"/>
        <v>-0.51289660647724-1.17637798479156i</v>
      </c>
      <c r="K3169" t="str">
        <f t="shared" si="921"/>
        <v>0.00117522842990759-0.00105395152220336i</v>
      </c>
      <c r="L3169" t="str">
        <f t="shared" si="922"/>
        <v>0.00025-0.00334901290394663i</v>
      </c>
      <c r="M3169" t="str">
        <f t="shared" si="923"/>
        <v>0.0025-0.000886503415750575i</v>
      </c>
      <c r="N3169">
        <f t="shared" si="924"/>
        <v>83.915081876487292</v>
      </c>
      <c r="O3169">
        <f t="shared" si="925"/>
        <v>1.2577663732284818</v>
      </c>
      <c r="P3169" s="3">
        <f t="shared" si="926"/>
        <v>1.2577663732284818</v>
      </c>
      <c r="Q3169" s="3">
        <f t="shared" si="927"/>
        <v>-96.084918123512708</v>
      </c>
      <c r="R3169">
        <f t="shared" si="928"/>
        <v>83.915081876487292</v>
      </c>
      <c r="S3169">
        <f t="shared" si="929"/>
        <v>140.43422320977868</v>
      </c>
      <c r="T3169">
        <f t="shared" si="912"/>
        <v>1.2577663732284818</v>
      </c>
    </row>
    <row r="3170" spans="1:20" x14ac:dyDescent="0.25">
      <c r="A3170">
        <f t="shared" si="913"/>
        <v>885727.27003886795</v>
      </c>
      <c r="B3170">
        <f t="shared" si="930"/>
        <v>140967.87325797585</v>
      </c>
      <c r="C3170" t="str">
        <f t="shared" si="914"/>
        <v>-0.126826107549109-1.14514432046377i</v>
      </c>
      <c r="D3170" t="str">
        <f t="shared" si="915"/>
        <v>3.35227986692981-0.762415316469453i</v>
      </c>
      <c r="E3170" t="str">
        <f t="shared" si="916"/>
        <v>158.969628509315-141.135301097445i</v>
      </c>
      <c r="F3170" t="str">
        <f t="shared" si="917"/>
        <v>2.88902207823719-1.30516475834805i</v>
      </c>
      <c r="G3170" t="str">
        <f t="shared" si="918"/>
        <v>0.992821828744051-0.0844194593288126i</v>
      </c>
      <c r="H3170" t="str">
        <f t="shared" si="919"/>
        <v>0.831688116562992-59.5286173192417i</v>
      </c>
      <c r="I3170" t="str">
        <f t="shared" si="920"/>
        <v>-0.509763728430499-1.17173644534251i</v>
      </c>
      <c r="K3170" t="str">
        <f t="shared" si="921"/>
        <v>0.00117325968001416-0.00105299401973246i</v>
      </c>
      <c r="L3170" t="str">
        <f t="shared" si="922"/>
        <v>0.00025-0.0033363348315866i</v>
      </c>
      <c r="M3170" t="str">
        <f t="shared" si="923"/>
        <v>0.0025-0.000883147455419981i</v>
      </c>
      <c r="N3170">
        <f t="shared" si="924"/>
        <v>83.680178970959517</v>
      </c>
      <c r="O3170">
        <f t="shared" si="925"/>
        <v>1.2301502327616596</v>
      </c>
      <c r="P3170" s="3">
        <f t="shared" si="926"/>
        <v>1.2301502327616596</v>
      </c>
      <c r="Q3170" s="3">
        <f t="shared" si="927"/>
        <v>-96.319821029040483</v>
      </c>
      <c r="R3170">
        <f t="shared" si="928"/>
        <v>83.680178970959517</v>
      </c>
      <c r="S3170">
        <f t="shared" si="929"/>
        <v>140.96787325797584</v>
      </c>
      <c r="T3170">
        <f t="shared" si="912"/>
        <v>1.2301502327616596</v>
      </c>
    </row>
    <row r="3171" spans="1:20" x14ac:dyDescent="0.25">
      <c r="A3171">
        <f t="shared" si="913"/>
        <v>889093.0336650156</v>
      </c>
      <c r="B3171">
        <f t="shared" si="930"/>
        <v>141503.55117635615</v>
      </c>
      <c r="C3171" t="str">
        <f t="shared" si="914"/>
        <v>-0.131107841603443-1.14096263906208i</v>
      </c>
      <c r="D3171" t="str">
        <f t="shared" si="915"/>
        <v>3.35135655203366-0.764276492177511i</v>
      </c>
      <c r="E3171" t="str">
        <f t="shared" si="916"/>
        <v>158.254851051693-141.38965384909i</v>
      </c>
      <c r="F3171" t="str">
        <f t="shared" si="917"/>
        <v>2.88886417940855-1.30207385953232i</v>
      </c>
      <c r="G3171" t="str">
        <f t="shared" si="918"/>
        <v>0.992767566298298-0.0847356218154613i</v>
      </c>
      <c r="H3171" t="str">
        <f t="shared" si="919"/>
        <v>0.823919522009468-59.2999063404391i</v>
      </c>
      <c r="I3171" t="str">
        <f t="shared" si="920"/>
        <v>-0.506654567351734-1.16711354522921i</v>
      </c>
      <c r="K3171" t="str">
        <f t="shared" si="921"/>
        <v>0.00117128599852843-0.00105203999770296i</v>
      </c>
      <c r="L3171" t="str">
        <f t="shared" si="922"/>
        <v>0.00025-0.00332370475352321i</v>
      </c>
      <c r="M3171" t="str">
        <f t="shared" si="923"/>
        <v>0.0025-0.000879804199462023i</v>
      </c>
      <c r="N3171">
        <f t="shared" si="924"/>
        <v>83.444901651287836</v>
      </c>
      <c r="O3171">
        <f t="shared" si="925"/>
        <v>1.2023985986044816</v>
      </c>
      <c r="P3171" s="3">
        <f t="shared" si="926"/>
        <v>1.2023985986044816</v>
      </c>
      <c r="Q3171" s="3">
        <f t="shared" si="927"/>
        <v>-96.555098348712164</v>
      </c>
      <c r="R3171">
        <f t="shared" si="928"/>
        <v>83.444901651287836</v>
      </c>
      <c r="S3171">
        <f t="shared" si="929"/>
        <v>141.50355117635615</v>
      </c>
      <c r="T3171">
        <f t="shared" si="912"/>
        <v>1.2023985986044816</v>
      </c>
    </row>
    <row r="3172" spans="1:20" x14ac:dyDescent="0.25">
      <c r="A3172">
        <f t="shared" si="913"/>
        <v>892471.58719294274</v>
      </c>
      <c r="B3172">
        <f t="shared" si="930"/>
        <v>142041.26467082632</v>
      </c>
      <c r="C3172" t="str">
        <f t="shared" si="914"/>
        <v>-0.135364013676539-1.1367581825599i</v>
      </c>
      <c r="D3172" t="str">
        <f t="shared" si="915"/>
        <v>3.35042672090818-0.766146027923678i</v>
      </c>
      <c r="E3172" t="str">
        <f t="shared" si="916"/>
        <v>157.538774056534-141.639426215195i</v>
      </c>
      <c r="F3172" t="str">
        <f t="shared" si="917"/>
        <v>2.88870509572529-1.29900148773877i</v>
      </c>
      <c r="G3172" t="str">
        <f t="shared" si="918"/>
        <v>0.992712896673397-0.085052933234017i</v>
      </c>
      <c r="H3172" t="str">
        <f t="shared" si="919"/>
        <v>0.816218219356335-59.0720910870549i</v>
      </c>
      <c r="I3172" t="str">
        <f t="shared" si="920"/>
        <v>-0.503568940085778-1.16250919817622i</v>
      </c>
      <c r="K3172" t="str">
        <f t="shared" si="921"/>
        <v>0.00116930738561858-0.00105108937929048i</v>
      </c>
      <c r="L3172" t="str">
        <f t="shared" si="922"/>
        <v>0.00025-0.00331112248806855i</v>
      </c>
      <c r="M3172" t="str">
        <f t="shared" si="923"/>
        <v>0.0025-0.00087647359978285i</v>
      </c>
      <c r="N3172">
        <f t="shared" si="924"/>
        <v>83.209253254693692</v>
      </c>
      <c r="O3172">
        <f t="shared" si="925"/>
        <v>1.1745113649747323</v>
      </c>
      <c r="P3172" s="3">
        <f t="shared" si="926"/>
        <v>1.1745113649747323</v>
      </c>
      <c r="Q3172" s="3">
        <f t="shared" si="927"/>
        <v>-96.790746745306308</v>
      </c>
      <c r="R3172">
        <f t="shared" si="928"/>
        <v>83.209253254693692</v>
      </c>
      <c r="S3172">
        <f t="shared" si="929"/>
        <v>142.04126467082631</v>
      </c>
      <c r="T3172">
        <f t="shared" si="912"/>
        <v>1.1745113649747323</v>
      </c>
    </row>
    <row r="3173" spans="1:20" x14ac:dyDescent="0.25">
      <c r="A3173">
        <f t="shared" si="913"/>
        <v>895862.97922427603</v>
      </c>
      <c r="B3173">
        <f t="shared" si="930"/>
        <v>142581.02147657546</v>
      </c>
      <c r="C3173" t="str">
        <f t="shared" si="914"/>
        <v>-0.139594358258826-1.1325312001102i</v>
      </c>
      <c r="D3173" t="str">
        <f t="shared" si="915"/>
        <v>3.34949033136339-0.768023922673351i</v>
      </c>
      <c r="E3173" t="str">
        <f t="shared" si="916"/>
        <v>156.821443520063-141.884614790526i</v>
      </c>
      <c r="F3173" t="str">
        <f t="shared" si="917"/>
        <v>2.88854481842931-1.29594759647281i</v>
      </c>
      <c r="G3173" t="str">
        <f t="shared" si="918"/>
        <v>0.992657816859609-0.085371397359563i</v>
      </c>
      <c r="H3173" t="str">
        <f t="shared" si="919"/>
        <v>0.808583650040871-58.8451678461272i</v>
      </c>
      <c r="I3173" t="str">
        <f t="shared" si="920"/>
        <v>-0.500506664907333-1.15792331841566i</v>
      </c>
      <c r="K3173" t="str">
        <f t="shared" si="921"/>
        <v>0.00116732384202454-0.00105014208770081i</v>
      </c>
      <c r="L3173" t="str">
        <f t="shared" si="922"/>
        <v>0.00025-0.0032985878542225i</v>
      </c>
      <c r="M3173" t="str">
        <f t="shared" si="923"/>
        <v>0.0025-0.000873155608470666i</v>
      </c>
      <c r="N3173">
        <f t="shared" si="924"/>
        <v>82.973237107854899</v>
      </c>
      <c r="O3173">
        <f t="shared" si="925"/>
        <v>1.1464884294754332</v>
      </c>
      <c r="P3173" s="3">
        <f t="shared" si="926"/>
        <v>1.1464884294754332</v>
      </c>
      <c r="Q3173" s="3">
        <f t="shared" si="927"/>
        <v>-97.026762892145101</v>
      </c>
      <c r="R3173">
        <f t="shared" si="928"/>
        <v>82.973237107854899</v>
      </c>
      <c r="S3173">
        <f t="shared" si="929"/>
        <v>142.58102147657547</v>
      </c>
      <c r="T3173">
        <f t="shared" si="912"/>
        <v>1.1464884294754332</v>
      </c>
    </row>
    <row r="3174" spans="1:20" x14ac:dyDescent="0.25">
      <c r="A3174">
        <f t="shared" si="913"/>
        <v>899267.25854532828</v>
      </c>
      <c r="B3174">
        <f t="shared" si="930"/>
        <v>143122.82935818646</v>
      </c>
      <c r="C3174" t="str">
        <f t="shared" si="914"/>
        <v>-0.143798613347996-1.12828194399553i</v>
      </c>
      <c r="D3174" t="str">
        <f t="shared" si="915"/>
        <v>3.34854734099211-0.769910175232523i</v>
      </c>
      <c r="E3174" t="str">
        <f t="shared" si="916"/>
        <v>156.102905354965-142.125216725181i</v>
      </c>
      <c r="F3174" t="str">
        <f t="shared" si="917"/>
        <v>2.88838333869983-1.29291213948002i</v>
      </c>
      <c r="G3174" t="str">
        <f t="shared" si="918"/>
        <v>0.992602323825636-0.0856910179749506i</v>
      </c>
      <c r="H3174" t="str">
        <f t="shared" si="919"/>
        <v>0.801015260473999-58.619132922624i</v>
      </c>
      <c r="I3174" t="str">
        <f t="shared" si="920"/>
        <v>-0.497467561509424-1.15335582068311i</v>
      </c>
      <c r="K3174" t="str">
        <f t="shared" si="921"/>
        <v>0.00116533536905959-0.00104919804617488i</v>
      </c>
      <c r="L3174" t="str">
        <f t="shared" si="922"/>
        <v>0.00025-0.00328610067167016i</v>
      </c>
      <c r="M3174" t="str">
        <f t="shared" si="923"/>
        <v>0.0025-0.00086985017779504i</v>
      </c>
      <c r="N3174">
        <f t="shared" si="924"/>
        <v>82.73685652676798</v>
      </c>
      <c r="O3174">
        <f t="shared" si="925"/>
        <v>1.1183296930600686</v>
      </c>
      <c r="P3174" s="3">
        <f t="shared" si="926"/>
        <v>1.1183296930600686</v>
      </c>
      <c r="Q3174" s="3">
        <f t="shared" si="927"/>
        <v>-97.26314347323202</v>
      </c>
      <c r="R3174">
        <f t="shared" si="928"/>
        <v>82.73685652676798</v>
      </c>
      <c r="S3174">
        <f t="shared" si="929"/>
        <v>143.12282935818646</v>
      </c>
      <c r="T3174">
        <f t="shared" si="912"/>
        <v>1.1183296930600686</v>
      </c>
    </row>
    <row r="3175" spans="1:20" x14ac:dyDescent="0.25">
      <c r="A3175">
        <f t="shared" si="913"/>
        <v>902684.47412780055</v>
      </c>
      <c r="B3175">
        <f t="shared" si="930"/>
        <v>143666.69610974757</v>
      </c>
      <c r="C3175" t="str">
        <f t="shared" si="914"/>
        <v>-0.14797652048812-1.12401066957259i</v>
      </c>
      <c r="D3175" t="str">
        <f t="shared" si="915"/>
        <v>3.34759770716968-0.771804784245243i</v>
      </c>
      <c r="E3175" t="str">
        <f t="shared" si="916"/>
        <v>155.383205382628-142.361229721362i</v>
      </c>
      <c r="F3175" t="str">
        <f t="shared" si="917"/>
        <v>2.88822064765289-1.28989507074524i</v>
      </c>
      <c r="G3175" t="str">
        <f t="shared" si="918"/>
        <v>0.992546414518486-0.0860117988707571i</v>
      </c>
      <c r="H3175" t="str">
        <f t="shared" si="919"/>
        <v>0.793512501987566-58.3939826393303i</v>
      </c>
      <c r="I3175" t="str">
        <f t="shared" si="920"/>
        <v>-0.49445145099199-1.14880662021335i</v>
      </c>
      <c r="K3175" t="str">
        <f t="shared" si="921"/>
        <v>0.00116334196861194-0.00104825717799364i</v>
      </c>
      <c r="L3175" t="str">
        <f t="shared" si="922"/>
        <v>0.00025-0.00327366076077919i</v>
      </c>
      <c r="M3175" t="str">
        <f t="shared" si="923"/>
        <v>0.0025-0.000866557260206258i</v>
      </c>
      <c r="N3175">
        <f t="shared" si="924"/>
        <v>82.500114816619813</v>
      </c>
      <c r="O3175">
        <f t="shared" si="925"/>
        <v>1.0900350599991286</v>
      </c>
      <c r="P3175" s="3">
        <f t="shared" si="926"/>
        <v>1.0900350599991286</v>
      </c>
      <c r="Q3175" s="3">
        <f t="shared" si="927"/>
        <v>-97.499885183380187</v>
      </c>
      <c r="R3175">
        <f t="shared" si="928"/>
        <v>82.500114816619813</v>
      </c>
      <c r="S3175">
        <f t="shared" si="929"/>
        <v>143.66669610974756</v>
      </c>
      <c r="T3175">
        <f t="shared" si="912"/>
        <v>1.0900350599991286</v>
      </c>
    </row>
    <row r="3176" spans="1:20" x14ac:dyDescent="0.25">
      <c r="A3176">
        <f t="shared" si="913"/>
        <v>906114.67512948636</v>
      </c>
      <c r="B3176">
        <f t="shared" si="930"/>
        <v>144212.62955496463</v>
      </c>
      <c r="C3176" t="str">
        <f t="shared" si="914"/>
        <v>-0.152127824807794-1.11971763521599i</v>
      </c>
      <c r="D3176" t="str">
        <f t="shared" si="915"/>
        <v>3.3466413870537-0.773707748191101i</v>
      </c>
      <c r="E3176" t="str">
        <f t="shared" si="916"/>
        <v>154.662389325458-142.59265203001i</v>
      </c>
      <c r="F3176" t="str">
        <f t="shared" si="917"/>
        <v>2.88805673634103-1.28689634449162i</v>
      </c>
      <c r="G3176" t="str">
        <f t="shared" si="918"/>
        <v>0.992490085863324-0.086333743845243i</v>
      </c>
      <c r="H3176" t="str">
        <f t="shared" si="919"/>
        <v>0.786074830782212-58.1697133367375i</v>
      </c>
      <c r="I3176" t="str">
        <f t="shared" si="920"/>
        <v>-0.491458155850562-1.14427563273633i</v>
      </c>
      <c r="K3176" t="str">
        <f t="shared" si="921"/>
        <v>0.00116134364314619-0.00104731940648302i</v>
      </c>
      <c r="L3176" t="str">
        <f t="shared" si="922"/>
        <v>0.00025-0.00326126794259733i</v>
      </c>
      <c r="M3176" t="str">
        <f t="shared" si="923"/>
        <v>0.0025-0.000863276808334583i</v>
      </c>
      <c r="N3176">
        <f t="shared" si="924"/>
        <v>82.263015271659583</v>
      </c>
      <c r="O3176">
        <f t="shared" si="925"/>
        <v>1.0616044378443714</v>
      </c>
      <c r="P3176" s="3">
        <f t="shared" si="926"/>
        <v>1.0616044378443714</v>
      </c>
      <c r="Q3176" s="3">
        <f t="shared" si="927"/>
        <v>-97.736984728340417</v>
      </c>
      <c r="R3176">
        <f t="shared" si="928"/>
        <v>82.263015271659583</v>
      </c>
      <c r="S3176">
        <f t="shared" si="929"/>
        <v>144.21262955496462</v>
      </c>
      <c r="T3176">
        <f t="shared" si="912"/>
        <v>1.0616044378443714</v>
      </c>
    </row>
    <row r="3177" spans="1:20" x14ac:dyDescent="0.25">
      <c r="A3177">
        <f t="shared" si="913"/>
        <v>909557.91089497844</v>
      </c>
      <c r="B3177">
        <f t="shared" si="930"/>
        <v>144760.63754727351</v>
      </c>
      <c r="C3177" t="str">
        <f t="shared" si="914"/>
        <v>-0.156252275057304-1.11540310226184i</v>
      </c>
      <c r="D3177" t="str">
        <f t="shared" si="915"/>
        <v>3.3456783375838-0.775619065382648i</v>
      </c>
      <c r="E3177" t="str">
        <f t="shared" si="916"/>
        <v>153.940502799302-142.819482447343i</v>
      </c>
      <c r="F3177" t="str">
        <f t="shared" si="917"/>
        <v>2.88789159575275-1.28391591517967i</v>
      </c>
      <c r="G3177" t="str">
        <f t="shared" si="918"/>
        <v>0.992433334763325-0.0866568567043072i</v>
      </c>
      <c r="H3177" t="str">
        <f t="shared" si="919"/>
        <v>0.778701707875917-57.9463213729324i</v>
      </c>
      <c r="I3177" t="str">
        <f t="shared" si="920"/>
        <v>-0.488487499965032-1.13976277447307i</v>
      </c>
      <c r="K3177" t="str">
        <f t="shared" si="921"/>
        <v>0.00115934039570483-0.00104638465501901i</v>
      </c>
      <c r="L3177" t="str">
        <f t="shared" si="922"/>
        <v>0.00025-0.00324892203884969i</v>
      </c>
      <c r="M3177" t="str">
        <f t="shared" si="923"/>
        <v>0.0025-0.000860008774989626i</v>
      </c>
      <c r="N3177">
        <f t="shared" si="924"/>
        <v>82.025561175075225</v>
      </c>
      <c r="O3177">
        <f t="shared" si="925"/>
        <v>1.0330377373954538</v>
      </c>
      <c r="P3177" s="3">
        <f t="shared" si="926"/>
        <v>1.0330377373954538</v>
      </c>
      <c r="Q3177" s="3">
        <f t="shared" si="927"/>
        <v>-97.974438824924775</v>
      </c>
      <c r="R3177">
        <f t="shared" si="928"/>
        <v>82.025561175075225</v>
      </c>
      <c r="S3177">
        <f t="shared" si="929"/>
        <v>144.76063754727352</v>
      </c>
      <c r="T3177">
        <f t="shared" si="912"/>
        <v>1.0330377373954538</v>
      </c>
    </row>
    <row r="3178" spans="1:20" x14ac:dyDescent="0.25">
      <c r="A3178">
        <f t="shared" si="913"/>
        <v>913014.23095637932</v>
      </c>
      <c r="B3178">
        <f t="shared" si="930"/>
        <v>145310.72796995315</v>
      </c>
      <c r="C3178" t="str">
        <f t="shared" si="914"/>
        <v>-0.160349623644742-1.11106733495062i</v>
      </c>
      <c r="D3178" t="str">
        <f t="shared" si="915"/>
        <v>3.3447085154814-0.777538733962843i</v>
      </c>
      <c r="E3178" t="str">
        <f t="shared" si="916"/>
        <v>153.21759130595-143.041720311263i</v>
      </c>
      <c r="F3178" t="str">
        <f t="shared" si="917"/>
        <v>2.88772521681215-1.28095373750632i</v>
      </c>
      <c r="G3178" t="str">
        <f t="shared" si="918"/>
        <v>0.992376158099534-0.0869811412614424i</v>
      </c>
      <c r="H3178" t="str">
        <f t="shared" si="919"/>
        <v>0.771392599053062-57.723803123488i</v>
      </c>
      <c r="I3178" t="str">
        <f t="shared" si="920"/>
        <v>-0.485539308588523-1.13526796213167i</v>
      </c>
      <c r="K3178" t="str">
        <f t="shared" si="921"/>
        <v>0.00115733222990958-0.0010454528470327i</v>
      </c>
      <c r="L3178" t="str">
        <f t="shared" si="922"/>
        <v>0.00025-0.00323662287193634i</v>
      </c>
      <c r="M3178" t="str">
        <f t="shared" si="923"/>
        <v>0.0025-0.000856753113159616i</v>
      </c>
      <c r="N3178">
        <f t="shared" si="924"/>
        <v>81.787755798874144</v>
      </c>
      <c r="O3178">
        <f t="shared" si="925"/>
        <v>1.0043348726645698</v>
      </c>
      <c r="P3178" s="3">
        <f t="shared" si="926"/>
        <v>1.0043348726645698</v>
      </c>
      <c r="Q3178" s="3">
        <f t="shared" si="927"/>
        <v>-98.212244201125856</v>
      </c>
      <c r="R3178">
        <f t="shared" si="928"/>
        <v>81.787755798874144</v>
      </c>
      <c r="S3178">
        <f t="shared" si="929"/>
        <v>145.31072796995315</v>
      </c>
      <c r="T3178">
        <f t="shared" si="912"/>
        <v>1.0043348726645698</v>
      </c>
    </row>
    <row r="3179" spans="1:20" x14ac:dyDescent="0.25">
      <c r="A3179">
        <f t="shared" si="913"/>
        <v>916483.6850340137</v>
      </c>
      <c r="B3179">
        <f t="shared" si="930"/>
        <v>145862.90873623898</v>
      </c>
      <c r="C3179" t="str">
        <f t="shared" si="914"/>
        <v>-0.164419626671113-1.10671060036981i</v>
      </c>
      <c r="D3179" t="str">
        <f t="shared" si="915"/>
        <v>3.34373187724952-0.77946675190245i</v>
      </c>
      <c r="E3179" t="str">
        <f t="shared" si="916"/>
        <v>152.493700225753-143.25936549767i</v>
      </c>
      <c r="F3179" t="str">
        <f t="shared" si="917"/>
        <v>2.88755759037856-1.27800976640398i</v>
      </c>
      <c r="G3179" t="str">
        <f t="shared" si="918"/>
        <v>0.992318552730711-0.0873066013376891i</v>
      </c>
      <c r="H3179" t="str">
        <f t="shared" si="919"/>
        <v>0.764146974814193-57.5021549813545i</v>
      </c>
      <c r="I3179" t="str">
        <f t="shared" si="920"/>
        <v>-0.482613408336351-1.13079111290334i</v>
      </c>
      <c r="K3179" t="str">
        <f t="shared" si="921"/>
        <v>0.00115531914996278-0.00104452390601542i</v>
      </c>
      <c r="L3179" t="str">
        <f t="shared" si="922"/>
        <v>0.00025-0.00322437026492961i</v>
      </c>
      <c r="M3179" t="str">
        <f t="shared" si="923"/>
        <v>0.0025-0.00085350977601078i</v>
      </c>
      <c r="N3179">
        <f t="shared" si="924"/>
        <v>81.549602403768091</v>
      </c>
      <c r="O3179">
        <f t="shared" si="925"/>
        <v>0.97549576084267409</v>
      </c>
      <c r="P3179" s="3">
        <f t="shared" si="926"/>
        <v>0.97549576084267409</v>
      </c>
      <c r="Q3179" s="3">
        <f t="shared" si="927"/>
        <v>-98.450397596231909</v>
      </c>
      <c r="R3179">
        <f t="shared" si="928"/>
        <v>81.549602403768091</v>
      </c>
      <c r="S3179">
        <f t="shared" si="929"/>
        <v>145.86290873623898</v>
      </c>
      <c r="T3179">
        <f t="shared" si="912"/>
        <v>0.97549576084267409</v>
      </c>
    </row>
    <row r="3180" spans="1:20" x14ac:dyDescent="0.25">
      <c r="A3180">
        <f t="shared" si="913"/>
        <v>919966.32303714298</v>
      </c>
      <c r="B3180">
        <f t="shared" si="930"/>
        <v>146417.18778943669</v>
      </c>
      <c r="C3180" t="str">
        <f t="shared" si="914"/>
        <v>-0.168462043964443-1.10233316839595i</v>
      </c>
      <c r="D3180" t="str">
        <f t="shared" si="915"/>
        <v>3.34274837917259-0.781403116997423i</v>
      </c>
      <c r="E3180" t="str">
        <f t="shared" si="916"/>
        <v>151.768874810311-143.472418416656i</v>
      </c>
      <c r="F3180" t="str">
        <f t="shared" si="917"/>
        <v>2.88738870724595-1.27508395703958i</v>
      </c>
      <c r="G3180" t="str">
        <f t="shared" si="918"/>
        <v>0.99226051549319-0.0876332407615882i</v>
      </c>
      <c r="H3180" t="str">
        <f t="shared" si="919"/>
        <v>0.756964310326299-57.2813733567519i</v>
      </c>
      <c r="I3180" t="str">
        <f t="shared" si="920"/>
        <v>-0.479709627175071-1.1263321444584i</v>
      </c>
      <c r="K3180" t="str">
        <f t="shared" si="921"/>
        <v>0.00115330116064864-0.00104359775552387i</v>
      </c>
      <c r="L3180" t="str">
        <f t="shared" si="922"/>
        <v>0.00025-0.00321216404157164i</v>
      </c>
      <c r="M3180" t="str">
        <f t="shared" si="923"/>
        <v>0.0025-0.000850278716886612i</v>
      </c>
      <c r="N3180">
        <f t="shared" si="924"/>
        <v>81.311104239060327</v>
      </c>
      <c r="O3180">
        <f t="shared" si="925"/>
        <v>0.94652032226458016</v>
      </c>
      <c r="P3180" s="3">
        <f t="shared" si="926"/>
        <v>0.94652032226458016</v>
      </c>
      <c r="Q3180" s="3">
        <f t="shared" si="927"/>
        <v>-98.688895760939673</v>
      </c>
      <c r="R3180">
        <f t="shared" si="928"/>
        <v>81.311104239060327</v>
      </c>
      <c r="S3180">
        <f t="shared" si="929"/>
        <v>146.4171877894367</v>
      </c>
      <c r="T3180">
        <f t="shared" ref="T3180:T3243" si="931">P3180</f>
        <v>0.94652032226458016</v>
      </c>
    </row>
    <row r="3181" spans="1:20" x14ac:dyDescent="0.25">
      <c r="A3181">
        <f t="shared" ref="A3181:A3244" si="932">2*PI()*B3181</f>
        <v>923462.19506468414</v>
      </c>
      <c r="B3181">
        <f t="shared" si="930"/>
        <v>146973.57310303656</v>
      </c>
      <c r="C3181" t="str">
        <f t="shared" ref="C3181:C3244" si="933">IMPRODUCT(D3181,E3181,$C$40,,K3181,$C$41)</f>
        <v>-0.172476639112847-1.0979353116364i</v>
      </c>
      <c r="D3181" t="str">
        <f t="shared" ref="D3181:D3244" si="934">IMDIV(IMPRODUCT($C$37,$C$38,COMPLEX(1,A3181/$C$38)),IMSUM(-1*A3181*A3181/$C$39,COMPLEX(0,1*A3181)))</f>
        <v>3.34175797731626-0.783347826866281i</v>
      </c>
      <c r="E3181" t="str">
        <f t="shared" ref="E3181:E3244" si="935">IMDIV(IMPRODUCT(IMSUM(F3181,G3181),$C$29,H3181),IMSUM(1,I3181))</f>
        <v>151.043160175282-143.680880008595i</v>
      </c>
      <c r="F3181" t="str">
        <f t="shared" ref="F3181:F3244" si="936">IMDIV(IMPRODUCT($C$14,$C$15,COMPLEX(1,A3181/$C$15)),IMSUM(-1*A3181*A3181/$C$16,COMPLEX(0,A3181)))</f>
        <v>2.88721855814266-1.27217626481361i</v>
      </c>
      <c r="G3181" t="str">
        <f t="shared" ref="G3181:G3244" si="937">IMDIV(1,COMPLEX(1,A3181*$C$9*$C$10))</f>
        <v>0.992202043200728-0.0879610633691337i</v>
      </c>
      <c r="H3181" t="str">
        <f t="shared" ref="H3181:H3244" si="938">IMDIV($C$3,IMSUM(K3181,COMPLEX(0,$C$28*A3181)))</f>
        <v>0.749844085373709-57.0614546770625i</v>
      </c>
      <c r="I3181" t="str">
        <f t="shared" ref="I3181:I3244" si="939">IMPRODUCT(F3181,$C$29,H3181,$C$31)</f>
        <v>-0.476827794411617-1.12189097494248i</v>
      </c>
      <c r="K3181" t="str">
        <f t="shared" ref="K3181:K3244" si="940">IF($C$26&lt;=0,IMDIV(1,IMSUM(IMDIV(1,L3181),1/$C$18)),IMDIV(1,IMSUM(IMDIV(1,L3181),1/$C$18,IMDIV(1,M3181))))</f>
        <v>0.00115127826733448-0.00104267431918539i</v>
      </c>
      <c r="L3181" t="str">
        <f t="shared" ref="L3181:L3244" si="941">IMSUM($C$21/$C$22,IMDIV(1,COMPLEX(0,$C$20*$C$22*A3181)))</f>
        <v>0.00025-0.0032000040262718i</v>
      </c>
      <c r="M3181" t="str">
        <f t="shared" ref="M3181:M3244" si="942">IMSUM($C$25/$C$26,IMDIV(1,COMPLEX(0,$C$24*$C$26*A3181)))</f>
        <v>0.0025-0.000847059889307243i</v>
      </c>
      <c r="N3181">
        <f t="shared" ref="N3181:N3244" si="943">ABS(R3181)</f>
        <v>81.072264542537354</v>
      </c>
      <c r="O3181">
        <f t="shared" ref="O3181:O3244" si="944">ABS(P3181)</f>
        <v>0.9174084803748801</v>
      </c>
      <c r="P3181" s="3">
        <f t="shared" ref="P3181:P3244" si="945">20*LOG10(IMABS(C3181))</f>
        <v>0.9174084803748801</v>
      </c>
      <c r="Q3181" s="3">
        <f t="shared" ref="Q3181:Q3244" si="946">IMARGUMENT(C3181)*180/PI()</f>
        <v>-98.927735457462646</v>
      </c>
      <c r="R3181">
        <f t="shared" ref="R3181:R3244" si="947">IF(Q3181&lt;0,Q3181+180,Q3181-180)</f>
        <v>81.072264542537354</v>
      </c>
      <c r="S3181">
        <f t="shared" ref="S3181:S3244" si="948">B3181/1000</f>
        <v>146.97357310303656</v>
      </c>
      <c r="T3181">
        <f t="shared" si="931"/>
        <v>0.9174084803748801</v>
      </c>
    </row>
    <row r="3182" spans="1:20" x14ac:dyDescent="0.25">
      <c r="A3182">
        <f t="shared" si="932"/>
        <v>926971.35140593001</v>
      </c>
      <c r="B3182">
        <f t="shared" ref="B3182:B3245" si="949">B3181*(1+B$42)</f>
        <v>147532.0726808281</v>
      </c>
      <c r="C3182" t="str">
        <f t="shared" si="933"/>
        <v>-0.176463179496569-1.09351730537069i</v>
      </c>
      <c r="D3182" t="str">
        <f t="shared" si="934"/>
        <v>3.34076062752728-0.785300878947449i</v>
      </c>
      <c r="E3182" t="str">
        <f t="shared" si="935"/>
        <v>150.316601293284-143.884751740137i</v>
      </c>
      <c r="F3182" t="str">
        <f t="shared" si="936"/>
        <v>2.88704713373086-1.26928664535924i</v>
      </c>
      <c r="G3182" t="str">
        <f t="shared" si="937"/>
        <v>0.992143132644353-0.0882900730037231i</v>
      </c>
      <c r="H3182" t="str">
        <f t="shared" si="938"/>
        <v>0.742785784309574-56.8423953867253i</v>
      </c>
      <c r="I3182" t="str">
        <f t="shared" si="939"/>
        <v>-0.473967740682567-1.11746752297261i</v>
      </c>
      <c r="K3182" t="str">
        <f t="shared" si="940"/>
        <v>0.0011492504759719-0.00104175352070319i</v>
      </c>
      <c r="L3182" t="str">
        <f t="shared" si="941"/>
        <v>0.00025-0.0031878900441042i</v>
      </c>
      <c r="M3182" t="str">
        <f t="shared" si="942"/>
        <v>0.0025-0.000843853246968761i</v>
      </c>
      <c r="N3182">
        <f t="shared" si="943"/>
        <v>80.833086540364704</v>
      </c>
      <c r="O3182">
        <f t="shared" si="944"/>
        <v>0.8881601616937006</v>
      </c>
      <c r="P3182" s="3">
        <f t="shared" si="945"/>
        <v>0.8881601616937006</v>
      </c>
      <c r="Q3182" s="3">
        <f t="shared" si="946"/>
        <v>-99.166913459635296</v>
      </c>
      <c r="R3182">
        <f t="shared" si="947"/>
        <v>80.833086540364704</v>
      </c>
      <c r="S3182">
        <f t="shared" si="948"/>
        <v>147.53207268082809</v>
      </c>
      <c r="T3182">
        <f t="shared" si="931"/>
        <v>0.8881601616937006</v>
      </c>
    </row>
    <row r="3183" spans="1:20" x14ac:dyDescent="0.25">
      <c r="A3183">
        <f t="shared" si="932"/>
        <v>930493.84254127252</v>
      </c>
      <c r="B3183">
        <f t="shared" si="949"/>
        <v>148092.69455701526</v>
      </c>
      <c r="C3183" t="str">
        <f t="shared" si="933"/>
        <v>-0.18042143631899-1.08907942749147i</v>
      </c>
      <c r="D3183" t="str">
        <f t="shared" si="934"/>
        <v>3.33975628543328-0.787262270496585i</v>
      </c>
      <c r="E3183" t="str">
        <f t="shared" si="935"/>
        <v>149.589242986894-144.084035600091i</v>
      </c>
      <c r="F3183" t="str">
        <f t="shared" si="936"/>
        <v>2.88687442460619-1.2664150545413i</v>
      </c>
      <c r="G3183" t="str">
        <f t="shared" si="937"/>
        <v>0.992083780592218-0.0886202735161081i</v>
      </c>
      <c r="H3183" t="str">
        <f t="shared" si="938"/>
        <v>0.735788896007899-56.6241919471303i</v>
      </c>
      <c r="I3183" t="str">
        <f t="shared" si="939"/>
        <v>-0.471129297943431-1.11306170763342i</v>
      </c>
      <c r="K3183" t="str">
        <f t="shared" si="940"/>
        <v>0.00114721779309789-0.00104083528386166i</v>
      </c>
      <c r="L3183" t="str">
        <f t="shared" si="941"/>
        <v>0.00025-0.00317582192080514i</v>
      </c>
      <c r="M3183" t="str">
        <f t="shared" si="942"/>
        <v>0.0025-0.000840658743742541i</v>
      </c>
      <c r="N3183">
        <f t="shared" si="943"/>
        <v>80.593573446985687</v>
      </c>
      <c r="O3183">
        <f t="shared" si="944"/>
        <v>0.8587752957821827</v>
      </c>
      <c r="P3183" s="3">
        <f t="shared" si="945"/>
        <v>0.8587752957821827</v>
      </c>
      <c r="Q3183" s="3">
        <f t="shared" si="946"/>
        <v>-99.406426553014313</v>
      </c>
      <c r="R3183">
        <f t="shared" si="947"/>
        <v>80.593573446985687</v>
      </c>
      <c r="S3183">
        <f t="shared" si="948"/>
        <v>148.09269455701525</v>
      </c>
      <c r="T3183">
        <f t="shared" si="931"/>
        <v>0.8587752957821827</v>
      </c>
    </row>
    <row r="3184" spans="1:20" x14ac:dyDescent="0.25">
      <c r="A3184">
        <f t="shared" si="932"/>
        <v>934029.71914292953</v>
      </c>
      <c r="B3184">
        <f t="shared" si="949"/>
        <v>148655.44679633193</v>
      </c>
      <c r="C3184" t="str">
        <f t="shared" si="933"/>
        <v>-0.184351184636605-1.08462195844516i</v>
      </c>
      <c r="D3184" t="str">
        <f t="shared" si="934"/>
        <v>3.33874490644276-0.789231998583906i</v>
      </c>
      <c r="E3184" t="str">
        <f t="shared" si="935"/>
        <v>148.861129921752-144.278734095216i</v>
      </c>
      <c r="F3184" t="str">
        <f t="shared" si="936"/>
        <v>2.88670042129722-1.26356144845538i</v>
      </c>
      <c r="G3184" t="str">
        <f t="shared" si="937"/>
        <v>0.992023983789447-0.0889516687643431i</v>
      </c>
      <c r="H3184" t="str">
        <f t="shared" si="938"/>
        <v>0.728852913816167-56.4068408365142i</v>
      </c>
      <c r="I3184" t="str">
        <f t="shared" si="939"/>
        <v>-0.468312299458092-1.10867344847338i</v>
      </c>
      <c r="K3184" t="str">
        <f t="shared" si="940"/>
        <v>0.0011451802258359-0.00103991953253172i</v>
      </c>
      <c r="L3184" t="str">
        <f t="shared" si="941"/>
        <v>0.00025-0.00316379948277062i</v>
      </c>
      <c r="M3184" t="str">
        <f t="shared" si="942"/>
        <v>0.0025-0.000837476333674576i</v>
      </c>
      <c r="N3184">
        <f t="shared" si="943"/>
        <v>80.353728465024261</v>
      </c>
      <c r="O3184">
        <f t="shared" si="944"/>
        <v>0.82925381520835606</v>
      </c>
      <c r="P3184" s="3">
        <f t="shared" si="945"/>
        <v>0.82925381520835606</v>
      </c>
      <c r="Q3184" s="3">
        <f t="shared" si="946"/>
        <v>-99.646271534975739</v>
      </c>
      <c r="R3184">
        <f t="shared" si="947"/>
        <v>80.353728465024261</v>
      </c>
      <c r="S3184">
        <f t="shared" si="948"/>
        <v>148.65544679633194</v>
      </c>
      <c r="T3184">
        <f t="shared" si="931"/>
        <v>0.82925381520835606</v>
      </c>
    </row>
    <row r="3185" spans="1:20" x14ac:dyDescent="0.25">
      <c r="A3185">
        <f t="shared" si="932"/>
        <v>937579.03207567276</v>
      </c>
      <c r="B3185">
        <f t="shared" si="949"/>
        <v>149220.33749415801</v>
      </c>
      <c r="C3185" t="str">
        <f t="shared" si="933"/>
        <v>-0.188252203387995-1.08014518117228i</v>
      </c>
      <c r="D3185" t="str">
        <f t="shared" si="934"/>
        <v>3.33772644574489-0.791210060091453i</v>
      </c>
      <c r="E3185" t="str">
        <f t="shared" si="935"/>
        <v>148.132306599775-144.468850245919i</v>
      </c>
      <c r="F3185" t="str">
        <f t="shared" si="936"/>
        <v>2.88652511426513-1.26072578342687i</v>
      </c>
      <c r="G3185" t="str">
        <f t="shared" si="937"/>
        <v>0.991963738957986-0.0892842626137339i</v>
      </c>
      <c r="H3185" t="str">
        <f t="shared" si="938"/>
        <v>0.72197733550846-56.1903385498569i</v>
      </c>
      <c r="I3185" t="str">
        <f t="shared" si="939"/>
        <v>-0.465516579788302-1.10430266550107i</v>
      </c>
      <c r="K3185" t="str">
        <f t="shared" si="940"/>
        <v>0.00114313778189677-0.00103900619067621i</v>
      </c>
      <c r="L3185" t="str">
        <f t="shared" si="941"/>
        <v>0.00025-0.00315182255705381i</v>
      </c>
      <c r="M3185" t="str">
        <f t="shared" si="942"/>
        <v>0.0025-0.000834305970984833i</v>
      </c>
      <c r="N3185">
        <f t="shared" si="943"/>
        <v>80.113554785189706</v>
      </c>
      <c r="O3185">
        <f t="shared" si="944"/>
        <v>0.79959565551314282</v>
      </c>
      <c r="P3185" s="3">
        <f t="shared" si="945"/>
        <v>0.79959565551314282</v>
      </c>
      <c r="Q3185" s="3">
        <f t="shared" si="946"/>
        <v>-99.886445214810294</v>
      </c>
      <c r="R3185">
        <f t="shared" si="947"/>
        <v>80.113554785189706</v>
      </c>
      <c r="S3185">
        <f t="shared" si="948"/>
        <v>149.220337494158</v>
      </c>
      <c r="T3185">
        <f t="shared" si="931"/>
        <v>0.79959565551314282</v>
      </c>
    </row>
    <row r="3186" spans="1:20" x14ac:dyDescent="0.25">
      <c r="A3186">
        <f t="shared" si="932"/>
        <v>941141.83239756036</v>
      </c>
      <c r="B3186">
        <f t="shared" si="949"/>
        <v>149787.37477663581</v>
      </c>
      <c r="C3186" t="str">
        <f t="shared" si="933"/>
        <v>-0.192124275421688-1.07564938104747i</v>
      </c>
      <c r="D3186" t="str">
        <f t="shared" si="934"/>
        <v>3.33670085830945-0.793196451710381i</v>
      </c>
      <c r="E3186" t="str">
        <f t="shared" si="935"/>
        <v>147.402817352468-144.654387581852i</v>
      </c>
      <c r="F3186" t="str">
        <f t="shared" si="936"/>
        <v>2.88634849390317-1.25790801601004i</v>
      </c>
      <c r="G3186" t="str">
        <f t="shared" si="937"/>
        <v>0.991903042796447-0.0896180589367837i</v>
      </c>
      <c r="H3186" t="str">
        <f t="shared" si="938"/>
        <v>0.71516166323924-55.9746815987782i</v>
      </c>
      <c r="I3186" t="str">
        <f t="shared" si="939"/>
        <v>-0.462741974783279-1.09994927918148i</v>
      </c>
      <c r="K3186" t="str">
        <f t="shared" si="940"/>
        <v>0.00114109046957975-0.00103809518235533i</v>
      </c>
      <c r="L3186" t="str">
        <f t="shared" si="941"/>
        <v>0.00025-0.00313989097136264i</v>
      </c>
      <c r="M3186" t="str">
        <f t="shared" si="942"/>
        <v>0.0025-0.00083114761006658i</v>
      </c>
      <c r="N3186">
        <f t="shared" si="943"/>
        <v>79.873055586188784</v>
      </c>
      <c r="O3186">
        <f t="shared" si="944"/>
        <v>0.769800755176278</v>
      </c>
      <c r="P3186" s="3">
        <f t="shared" si="945"/>
        <v>0.769800755176278</v>
      </c>
      <c r="Q3186" s="3">
        <f t="shared" si="946"/>
        <v>-100.12694441381122</v>
      </c>
      <c r="R3186">
        <f t="shared" si="947"/>
        <v>79.873055586188784</v>
      </c>
      <c r="S3186">
        <f t="shared" si="948"/>
        <v>149.7873747766358</v>
      </c>
      <c r="T3186">
        <f t="shared" si="931"/>
        <v>0.769800755176278</v>
      </c>
    </row>
    <row r="3187" spans="1:20" x14ac:dyDescent="0.25">
      <c r="A3187">
        <f t="shared" si="932"/>
        <v>944718.17136067105</v>
      </c>
      <c r="B3187">
        <f t="shared" si="949"/>
        <v>150356.56680078703</v>
      </c>
      <c r="C3187" t="str">
        <f t="shared" si="933"/>
        <v>-0.195967187523084-1.07113484581917i</v>
      </c>
      <c r="D3187" t="str">
        <f t="shared" si="934"/>
        <v>3.33566809888678-0.795191169938204i</v>
      </c>
      <c r="E3187" t="str">
        <f t="shared" si="935"/>
        <v>146.672706334347-144.835350137426i</v>
      </c>
      <c r="F3187" t="str">
        <f t="shared" si="936"/>
        <v>2.88617055053626-1.25510810298704i</v>
      </c>
      <c r="G3187" t="str">
        <f t="shared" si="937"/>
        <v>0.991841891979956-0.0899530616131403i</v>
      </c>
      <c r="H3187" t="str">
        <f t="shared" si="938"/>
        <v>0.708405403497539-55.7598665114363i</v>
      </c>
      <c r="I3187" t="str">
        <f t="shared" si="939"/>
        <v>-0.459988321569372-1.09561321043235i</v>
      </c>
      <c r="K3187" t="str">
        <f t="shared" si="940"/>
        <v>0.00113903829777327-0.00103718643173212i</v>
      </c>
      <c r="L3187" t="str">
        <f t="shared" si="941"/>
        <v>0.00025-0.00312800455405722i</v>
      </c>
      <c r="M3187" t="str">
        <f t="shared" si="942"/>
        <v>0.0025-0.000828001205485735i</v>
      </c>
      <c r="N3187">
        <f t="shared" si="943"/>
        <v>79.632234034635374</v>
      </c>
      <c r="O3187">
        <f t="shared" si="944"/>
        <v>0.7398690555819788</v>
      </c>
      <c r="P3187" s="3">
        <f t="shared" si="945"/>
        <v>0.7398690555819788</v>
      </c>
      <c r="Q3187" s="3">
        <f t="shared" si="946"/>
        <v>-100.36776596536463</v>
      </c>
      <c r="R3187">
        <f t="shared" si="947"/>
        <v>79.632234034635374</v>
      </c>
      <c r="S3187">
        <f t="shared" si="948"/>
        <v>150.35656680078702</v>
      </c>
      <c r="T3187">
        <f t="shared" si="931"/>
        <v>0.7398690555819788</v>
      </c>
    </row>
    <row r="3188" spans="1:20" x14ac:dyDescent="0.25">
      <c r="A3188">
        <f t="shared" si="932"/>
        <v>948308.10041184153</v>
      </c>
      <c r="B3188">
        <f t="shared" si="949"/>
        <v>150927.92175463002</v>
      </c>
      <c r="C3188" t="str">
        <f t="shared" si="933"/>
        <v>-0.199780730440233-1.06660186554919i</v>
      </c>
      <c r="D3188" t="str">
        <f t="shared" si="934"/>
        <v>3.3346281220077-0.797194211076024i</v>
      </c>
      <c r="E3188" t="str">
        <f t="shared" si="935"/>
        <v>145.94201751647-145.011742447231i</v>
      </c>
      <c r="F3188" t="str">
        <f t="shared" si="936"/>
        <v>2.88599127442054-1.25232600136702i</v>
      </c>
      <c r="G3188" t="str">
        <f t="shared" si="937"/>
        <v>0.99178028316-0.0902892745295403i</v>
      </c>
      <c r="H3188" t="str">
        <f t="shared" si="938"/>
        <v>0.701708067061798-55.5458898324262i</v>
      </c>
      <c r="I3188" t="str">
        <f t="shared" si="939"/>
        <v>-0.457255458539844-1.09129438062059i</v>
      </c>
      <c r="K3188" t="str">
        <f t="shared" si="940"/>
        <v>0.0011369812759558-0.00103627986307797i</v>
      </c>
      <c r="L3188" t="str">
        <f t="shared" si="941"/>
        <v>0.00025-0.00311616313414746i</v>
      </c>
      <c r="M3188" t="str">
        <f t="shared" si="942"/>
        <v>0.0025-0.000824866711980208i</v>
      </c>
      <c r="N3188">
        <f t="shared" si="943"/>
        <v>79.391093284970779</v>
      </c>
      <c r="O3188">
        <f t="shared" si="944"/>
        <v>0.70980050098578229</v>
      </c>
      <c r="P3188" s="3">
        <f t="shared" si="945"/>
        <v>0.70980050098578229</v>
      </c>
      <c r="Q3188" s="3">
        <f t="shared" si="946"/>
        <v>-100.60890671502922</v>
      </c>
      <c r="R3188">
        <f t="shared" si="947"/>
        <v>79.391093284970779</v>
      </c>
      <c r="S3188">
        <f t="shared" si="948"/>
        <v>150.92792175463003</v>
      </c>
      <c r="T3188">
        <f t="shared" si="931"/>
        <v>0.70980050098578229</v>
      </c>
    </row>
    <row r="3189" spans="1:20" x14ac:dyDescent="0.25">
      <c r="A3189">
        <f t="shared" si="932"/>
        <v>951911.67119340657</v>
      </c>
      <c r="B3189">
        <f t="shared" si="949"/>
        <v>151501.44785729761</v>
      </c>
      <c r="C3189" t="str">
        <f t="shared" si="933"/>
        <v>-0.203564698908688-1.06205073255188i</v>
      </c>
      <c r="D3189" t="str">
        <f t="shared" si="934"/>
        <v>3.33358088198349-0.799205571225745i</v>
      </c>
      <c r="E3189" t="str">
        <f t="shared" si="935"/>
        <v>145.210794680073-145.183569541382i</v>
      </c>
      <c r="F3189" t="str">
        <f t="shared" si="936"/>
        <v>2.88581065574287-1.24956166838515i</v>
      </c>
      <c r="G3189" t="str">
        <f t="shared" si="937"/>
        <v>0.991718212964269-0.0906267015797526i</v>
      </c>
      <c r="H3189" t="str">
        <f t="shared" si="938"/>
        <v>0.695069168955174-55.3327481226794i</v>
      </c>
      <c r="I3189" t="str">
        <f t="shared" si="939"/>
        <v>-0.454543225344713-1.08699271155863i</v>
      </c>
      <c r="K3189" t="str">
        <f t="shared" si="940"/>
        <v>0.00113491941419656-0.00103537540077819i</v>
      </c>
      <c r="L3189" t="str">
        <f t="shared" si="941"/>
        <v>0.00025-0.00310436654129055i</v>
      </c>
      <c r="M3189" t="str">
        <f t="shared" si="942"/>
        <v>0.0025-0.000821744084459264i</v>
      </c>
      <c r="N3189">
        <f t="shared" si="943"/>
        <v>79.149636479379879</v>
      </c>
      <c r="O3189">
        <f t="shared" si="944"/>
        <v>0.67959503848039171</v>
      </c>
      <c r="P3189" s="3">
        <f t="shared" si="945"/>
        <v>0.67959503848039171</v>
      </c>
      <c r="Q3189" s="3">
        <f t="shared" si="946"/>
        <v>-100.85036352062012</v>
      </c>
      <c r="R3189">
        <f t="shared" si="947"/>
        <v>79.149636479379879</v>
      </c>
      <c r="S3189">
        <f t="shared" si="948"/>
        <v>151.50144785729762</v>
      </c>
      <c r="T3189">
        <f t="shared" si="931"/>
        <v>0.67959503848039171</v>
      </c>
    </row>
    <row r="3190" spans="1:20" x14ac:dyDescent="0.25">
      <c r="A3190">
        <f t="shared" si="932"/>
        <v>955528.93554394157</v>
      </c>
      <c r="B3190">
        <f t="shared" si="949"/>
        <v>152077.15335915535</v>
      </c>
      <c r="C3190" t="str">
        <f t="shared" si="933"/>
        <v>-0.20731889167519-1.05748174133316i</v>
      </c>
      <c r="D3190" t="str">
        <f t="shared" si="934"/>
        <v>3.33252633290592-0.801225246287266i</v>
      </c>
      <c r="E3190" t="str">
        <f t="shared" si="935"/>
        <v>144.479081410317-145.350836940765i</v>
      </c>
      <c r="F3190" t="str">
        <f t="shared" si="936"/>
        <v>2.88562868462046-1.24681506150169i</v>
      </c>
      <c r="G3190" t="str">
        <f t="shared" si="937"/>
        <v>0.991655677996505-0.0909653466645222i</v>
      </c>
      <c r="H3190" t="str">
        <f t="shared" si="938"/>
        <v>0.688488228401416-55.1204379593642i</v>
      </c>
      <c r="I3190" t="str">
        <f t="shared" si="939"/>
        <v>-0.451851462880691-1.08270812550098i</v>
      </c>
      <c r="K3190" t="str">
        <f t="shared" si="940"/>
        <v>0.00113285272315623-0.00103447296933759i</v>
      </c>
      <c r="L3190" t="str">
        <f t="shared" si="941"/>
        <v>0.00025-0.00309261460578855i</v>
      </c>
      <c r="M3190" t="str">
        <f t="shared" si="942"/>
        <v>0.0025-0.000818633278002856i</v>
      </c>
      <c r="N3190">
        <f t="shared" si="943"/>
        <v>78.907866747718217</v>
      </c>
      <c r="O3190">
        <f t="shared" si="944"/>
        <v>0.64925261796210809</v>
      </c>
      <c r="P3190" s="3">
        <f t="shared" si="945"/>
        <v>0.64925261796210809</v>
      </c>
      <c r="Q3190" s="3">
        <f t="shared" si="946"/>
        <v>-101.09213325228178</v>
      </c>
      <c r="R3190">
        <f t="shared" si="947"/>
        <v>78.907866747718217</v>
      </c>
      <c r="S3190">
        <f t="shared" si="948"/>
        <v>152.07715335915535</v>
      </c>
      <c r="T3190">
        <f t="shared" si="931"/>
        <v>0.64925261796210809</v>
      </c>
    </row>
    <row r="3191" spans="1:20" x14ac:dyDescent="0.25">
      <c r="A3191">
        <f t="shared" si="932"/>
        <v>959159.94549900852</v>
      </c>
      <c r="B3191">
        <f t="shared" si="949"/>
        <v>152655.04654192014</v>
      </c>
      <c r="C3191" t="str">
        <f t="shared" si="933"/>
        <v>-0.211043111520459-1.0528951885293i</v>
      </c>
      <c r="D3191" t="str">
        <f t="shared" si="934"/>
        <v>3.33146442864714-0.803253231955657i</v>
      </c>
      <c r="E3191" t="str">
        <f t="shared" si="935"/>
        <v>143.746921090149-145.51355065222i</v>
      </c>
      <c r="F3191" t="str">
        <f t="shared" si="936"/>
        <v>2.88544535110033-1.24408613840101i</v>
      </c>
      <c r="G3191" t="str">
        <f t="shared" si="937"/>
        <v>0.99159267483634-0.091305213691511i</v>
      </c>
      <c r="H3191" t="str">
        <f t="shared" si="938"/>
        <v>0.681964768781193-54.9089559357869i</v>
      </c>
      <c r="I3191" t="str">
        <f t="shared" si="939"/>
        <v>-0.449180013281193-1.07844054514062i</v>
      </c>
      <c r="K3191" t="str">
        <f t="shared" si="940"/>
        <v>0.00113078121408748-0.00103357249338614i</v>
      </c>
      <c r="L3191" t="str">
        <f t="shared" si="941"/>
        <v>0.00025-0.00308090715858593i</v>
      </c>
      <c r="M3191" t="str">
        <f t="shared" si="942"/>
        <v>0.0025-0.000815534247860983i</v>
      </c>
      <c r="N3191">
        <f t="shared" si="943"/>
        <v>78.665787207434335</v>
      </c>
      <c r="O3191">
        <f t="shared" si="944"/>
        <v>0.6187731920972307</v>
      </c>
      <c r="P3191" s="3">
        <f t="shared" si="945"/>
        <v>0.6187731920972307</v>
      </c>
      <c r="Q3191" s="3">
        <f t="shared" si="946"/>
        <v>-101.33421279256567</v>
      </c>
      <c r="R3191">
        <f t="shared" si="947"/>
        <v>78.665787207434335</v>
      </c>
      <c r="S3191">
        <f t="shared" si="948"/>
        <v>152.65504654192014</v>
      </c>
      <c r="T3191">
        <f t="shared" si="931"/>
        <v>0.6187731920972307</v>
      </c>
    </row>
    <row r="3192" spans="1:20" x14ac:dyDescent="0.25">
      <c r="A3192">
        <f t="shared" si="932"/>
        <v>962804.75329190469</v>
      </c>
      <c r="B3192">
        <f t="shared" si="949"/>
        <v>153235.13571877943</v>
      </c>
      <c r="C3192" t="str">
        <f t="shared" si="933"/>
        <v>-0.214737165280813-1.04829137284557i</v>
      </c>
      <c r="D3192" t="str">
        <f t="shared" si="934"/>
        <v>3.33039512285984-0.805289523718311i</v>
      </c>
      <c r="E3192" t="str">
        <f t="shared" si="935"/>
        <v>143.014356894271-145.671717163634i</v>
      </c>
      <c r="F3192" t="str">
        <f t="shared" si="936"/>
        <v>2.88526064515894-1.2413748569907i</v>
      </c>
      <c r="G3192" t="str">
        <f t="shared" si="937"/>
        <v>0.99152920003914-0.0916463065752388i</v>
      </c>
      <c r="H3192" t="str">
        <f t="shared" si="938"/>
        <v>0.675498317589007-54.6982986612934i</v>
      </c>
      <c r="I3192" t="str">
        <f t="shared" si="939"/>
        <v>-0.446528719906455-1.07418989360562i</v>
      </c>
      <c r="K3192" t="str">
        <f t="shared" si="940"/>
        <v>0.00112870489883556-0.00103267389768463i</v>
      </c>
      <c r="L3192" t="str">
        <f t="shared" si="941"/>
        <v>0.00025-0.00306924403126711i</v>
      </c>
      <c r="M3192" t="str">
        <f t="shared" si="942"/>
        <v>0.0025-0.00081244694945306i</v>
      </c>
      <c r="N3192">
        <f t="shared" si="943"/>
        <v>78.423400963503013</v>
      </c>
      <c r="O3192">
        <f t="shared" si="944"/>
        <v>0.58815671628881272</v>
      </c>
      <c r="P3192" s="3">
        <f t="shared" si="945"/>
        <v>0.58815671628881272</v>
      </c>
      <c r="Q3192" s="3">
        <f t="shared" si="946"/>
        <v>-101.57659903649699</v>
      </c>
      <c r="R3192">
        <f t="shared" si="947"/>
        <v>78.423400963503013</v>
      </c>
      <c r="S3192">
        <f t="shared" si="948"/>
        <v>153.23513571877945</v>
      </c>
      <c r="T3192">
        <f t="shared" si="931"/>
        <v>0.58815671628881272</v>
      </c>
    </row>
    <row r="3193" spans="1:20" x14ac:dyDescent="0.25">
      <c r="A3193">
        <f t="shared" si="932"/>
        <v>966463.41135441407</v>
      </c>
      <c r="B3193">
        <f t="shared" si="949"/>
        <v>153817.42923451081</v>
      </c>
      <c r="C3193" t="str">
        <f t="shared" si="933"/>
        <v>-0.218400863868825-1.04367059499468i</v>
      </c>
      <c r="D3193" t="str">
        <f t="shared" si="934"/>
        <v>3.3293183689772-0.807334116852069i</v>
      </c>
      <c r="E3193" t="str">
        <f t="shared" si="935"/>
        <v>142.281431783221-145.825343438968i</v>
      </c>
      <c r="F3193" t="str">
        <f t="shared" si="936"/>
        <v>2.88507455670162-1.23868117540059i</v>
      </c>
      <c r="G3193" t="str">
        <f t="shared" si="937"/>
        <v>0.99146525013585-0.0919886292370225i</v>
      </c>
      <c r="H3193" t="str">
        <f t="shared" si="938"/>
        <v>0.669088406390562-54.4884627611721i</v>
      </c>
      <c r="I3193" t="str">
        <f t="shared" si="939"/>
        <v>-0.443897427333707-1.06995609445566i</v>
      </c>
      <c r="K3193" t="str">
        <f t="shared" si="940"/>
        <v>0.00112662378983875-0.00103177710713036i</v>
      </c>
      <c r="L3193" t="str">
        <f t="shared" si="941"/>
        <v>0.00025-0.00305762505605411i</v>
      </c>
      <c r="M3193" t="str">
        <f t="shared" si="942"/>
        <v>0.0025-0.000809371338367266i</v>
      </c>
      <c r="N3193">
        <f t="shared" si="943"/>
        <v>78.180711108357272</v>
      </c>
      <c r="O3193">
        <f t="shared" si="944"/>
        <v>0.55740314864331397</v>
      </c>
      <c r="P3193" s="3">
        <f t="shared" si="945"/>
        <v>0.55740314864331397</v>
      </c>
      <c r="Q3193" s="3">
        <f t="shared" si="946"/>
        <v>-101.81928889164273</v>
      </c>
      <c r="R3193">
        <f t="shared" si="947"/>
        <v>78.180711108357272</v>
      </c>
      <c r="S3193">
        <f t="shared" si="948"/>
        <v>153.81742923451083</v>
      </c>
      <c r="T3193">
        <f t="shared" si="931"/>
        <v>0.55740314864331397</v>
      </c>
    </row>
    <row r="3194" spans="1:20" x14ac:dyDescent="0.25">
      <c r="A3194">
        <f t="shared" si="932"/>
        <v>970135.97231756081</v>
      </c>
      <c r="B3194">
        <f t="shared" si="949"/>
        <v>154401.93546560194</v>
      </c>
      <c r="C3194" t="str">
        <f t="shared" si="933"/>
        <v>-0.222034022292953-1.03903315763508i</v>
      </c>
      <c r="D3194" t="str">
        <f t="shared" si="934"/>
        <v>3.32823412021301-0.80938700642035i</v>
      </c>
      <c r="E3194" t="str">
        <f t="shared" si="935"/>
        <v>141.548188497569-145.974436913208i</v>
      </c>
      <c r="F3194" t="str">
        <f t="shared" si="936"/>
        <v>2.88488707556219-1.2360050519818i</v>
      </c>
      <c r="G3194" t="str">
        <f t="shared" si="937"/>
        <v>0.991400821632829-0.0923321856049145i</v>
      </c>
      <c r="H3194" t="str">
        <f t="shared" si="938"/>
        <v>0.662734570780657-54.2794448765573i</v>
      </c>
      <c r="I3194" t="str">
        <f t="shared" si="939"/>
        <v>-0.441285981347441-1.06573907167863i</v>
      </c>
      <c r="K3194" t="str">
        <f t="shared" si="940"/>
        <v>0.00112453790012874-0.00103088204676292i</v>
      </c>
      <c r="L3194" t="str">
        <f t="shared" si="941"/>
        <v>0.00025-0.00304605006580405i</v>
      </c>
      <c r="M3194" t="str">
        <f t="shared" si="942"/>
        <v>0.0025-0.000806307370359896i</v>
      </c>
      <c r="N3194">
        <f t="shared" si="943"/>
        <v>77.93772072182324</v>
      </c>
      <c r="O3194">
        <f t="shared" si="944"/>
        <v>0.52651244993745128</v>
      </c>
      <c r="P3194" s="3">
        <f t="shared" si="945"/>
        <v>0.52651244993745128</v>
      </c>
      <c r="Q3194" s="3">
        <f t="shared" si="946"/>
        <v>-102.06227927817676</v>
      </c>
      <c r="R3194">
        <f t="shared" si="947"/>
        <v>77.93772072182324</v>
      </c>
      <c r="S3194">
        <f t="shared" si="948"/>
        <v>154.40193546560195</v>
      </c>
      <c r="T3194">
        <f t="shared" si="931"/>
        <v>0.52651244993745128</v>
      </c>
    </row>
    <row r="3195" spans="1:20" x14ac:dyDescent="0.25">
      <c r="A3195">
        <f t="shared" si="932"/>
        <v>973822.48901236767</v>
      </c>
      <c r="B3195">
        <f t="shared" si="949"/>
        <v>154988.66282037125</v>
      </c>
      <c r="C3195" t="str">
        <f t="shared" si="933"/>
        <v>-0.225636459676064-1.03437936530921i</v>
      </c>
      <c r="D3195" t="str">
        <f t="shared" si="934"/>
        <v>3.32714232956173-0.811448187270239i</v>
      </c>
      <c r="E3195" t="str">
        <f t="shared" si="935"/>
        <v>140.814669552231-146.119005487243i</v>
      </c>
      <c r="F3195" t="str">
        <f t="shared" si="936"/>
        <v>2.88469819150251-1.23334644530582i</v>
      </c>
      <c r="G3195" t="str">
        <f t="shared" si="937"/>
        <v>0.991335911011696-0.0926769796136402i</v>
      </c>
      <c r="H3195" t="str">
        <f t="shared" si="938"/>
        <v>0.656436350341578-54.071241664333i</v>
      </c>
      <c r="I3195" t="str">
        <f t="shared" si="939"/>
        <v>-0.438694228929764-1.06153874968731i</v>
      </c>
      <c r="K3195" t="str">
        <f t="shared" si="940"/>
        <v>0.001122447243331-0.00102998864176997i</v>
      </c>
      <c r="L3195" t="str">
        <f t="shared" si="941"/>
        <v>0.00025-0.00303451889400683i</v>
      </c>
      <c r="M3195" t="str">
        <f t="shared" si="942"/>
        <v>0.0025-0.000803255001354749i</v>
      </c>
      <c r="N3195">
        <f t="shared" si="943"/>
        <v>77.694432871062787</v>
      </c>
      <c r="O3195">
        <f t="shared" si="944"/>
        <v>0.49548458358570946</v>
      </c>
      <c r="P3195" s="3">
        <f t="shared" si="945"/>
        <v>0.49548458358570946</v>
      </c>
      <c r="Q3195" s="3">
        <f t="shared" si="946"/>
        <v>-102.30556712893721</v>
      </c>
      <c r="R3195">
        <f t="shared" si="947"/>
        <v>77.694432871062787</v>
      </c>
      <c r="S3195">
        <f t="shared" si="948"/>
        <v>154.98866282037125</v>
      </c>
      <c r="T3195">
        <f t="shared" si="931"/>
        <v>0.49548458358570946</v>
      </c>
    </row>
    <row r="3196" spans="1:20" x14ac:dyDescent="0.25">
      <c r="A3196">
        <f t="shared" si="932"/>
        <v>977523.01447061473</v>
      </c>
      <c r="B3196">
        <f t="shared" si="949"/>
        <v>155577.61973908867</v>
      </c>
      <c r="C3196" t="str">
        <f t="shared" si="933"/>
        <v>-0.229207999273045-1.02970952438146i</v>
      </c>
      <c r="D3196" t="str">
        <f t="shared" si="934"/>
        <v>3.32604294979862-0.813517654029555i</v>
      </c>
      <c r="E3196" t="str">
        <f t="shared" si="935"/>
        <v>140.080917230881-146.259057522686i</v>
      </c>
      <c r="F3196" t="str">
        <f t="shared" si="936"/>
        <v>2.88450789421189-1.23070531416354i</v>
      </c>
      <c r="G3196" t="str">
        <f t="shared" si="937"/>
        <v>0.991270514729163-0.0930230152045334i</v>
      </c>
      <c r="H3196" t="str">
        <f t="shared" si="938"/>
        <v>0.650193288601929-53.863849797038i</v>
      </c>
      <c r="I3196" t="str">
        <f t="shared" si="939"/>
        <v>-0.436122018250814-1.05735505331598i</v>
      </c>
      <c r="K3196" t="str">
        <f t="shared" si="940"/>
        <v>0.00112035183366496-0.00102909681749303i</v>
      </c>
      <c r="L3196" t="str">
        <f t="shared" si="941"/>
        <v>0.00025-0.00302303137478265i</v>
      </c>
      <c r="M3196" t="str">
        <f t="shared" si="942"/>
        <v>0.0025-0.000800214187442469i</v>
      </c>
      <c r="N3196">
        <f t="shared" si="943"/>
        <v>77.450850610510912</v>
      </c>
      <c r="O3196">
        <f t="shared" si="944"/>
        <v>0.46431951560675377</v>
      </c>
      <c r="P3196" s="3">
        <f t="shared" si="945"/>
        <v>0.46431951560675377</v>
      </c>
      <c r="Q3196" s="3">
        <f t="shared" si="946"/>
        <v>-102.54914938948909</v>
      </c>
      <c r="R3196">
        <f t="shared" si="947"/>
        <v>77.450850610510912</v>
      </c>
      <c r="S3196">
        <f t="shared" si="948"/>
        <v>155.57761973908868</v>
      </c>
      <c r="T3196">
        <f t="shared" si="931"/>
        <v>0.46431951560675377</v>
      </c>
    </row>
    <row r="3197" spans="1:20" x14ac:dyDescent="0.25">
      <c r="A3197">
        <f t="shared" si="932"/>
        <v>981237.601925603</v>
      </c>
      <c r="B3197">
        <f t="shared" si="949"/>
        <v>156168.81469409721</v>
      </c>
      <c r="C3197" t="str">
        <f t="shared" si="933"/>
        <v>-0.232748468487218-1.02502394297624i</v>
      </c>
      <c r="D3197" t="str">
        <f t="shared" si="934"/>
        <v>3.32493593347983-0.815595401103928i</v>
      </c>
      <c r="E3197" t="str">
        <f t="shared" si="935"/>
        <v>139.346973580505-146.394601836617i</v>
      </c>
      <c r="F3197" t="str">
        <f t="shared" si="936"/>
        <v>2.88431617330678-1.2280816175643i</v>
      </c>
      <c r="G3197" t="str">
        <f t="shared" si="937"/>
        <v>0.991204629216881-0.0933702963254716i</v>
      </c>
      <c r="H3197" t="str">
        <f t="shared" si="938"/>
        <v>0.644004932996024-53.6572659627717i</v>
      </c>
      <c r="I3197" t="str">
        <f t="shared" si="939"/>
        <v>-0.433569198659275-1.05318790781719i</v>
      </c>
      <c r="K3197" t="str">
        <f t="shared" si="940"/>
        <v>0.00111825168594426-0.00102820649943333i</v>
      </c>
      <c r="L3197" t="str">
        <f t="shared" si="941"/>
        <v>0.00025-0.00301158734287971i</v>
      </c>
      <c r="M3197" t="str">
        <f t="shared" si="942"/>
        <v>0.0025-0.000797184884879924i</v>
      </c>
      <c r="N3197">
        <f t="shared" si="943"/>
        <v>77.206976981827481</v>
      </c>
      <c r="O3197">
        <f t="shared" si="944"/>
        <v>0.43301721459130715</v>
      </c>
      <c r="P3197" s="3">
        <f t="shared" si="945"/>
        <v>0.43301721459130715</v>
      </c>
      <c r="Q3197" s="3">
        <f t="shared" si="946"/>
        <v>-102.79302301817252</v>
      </c>
      <c r="R3197">
        <f t="shared" si="947"/>
        <v>77.206976981827481</v>
      </c>
      <c r="S3197">
        <f t="shared" si="948"/>
        <v>156.16881469409719</v>
      </c>
      <c r="T3197">
        <f t="shared" si="931"/>
        <v>0.43301721459130715</v>
      </c>
    </row>
    <row r="3198" spans="1:20" x14ac:dyDescent="0.25">
      <c r="A3198">
        <f t="shared" si="932"/>
        <v>984966.3048129204</v>
      </c>
      <c r="B3198">
        <f t="shared" si="949"/>
        <v>156762.25618993479</v>
      </c>
      <c r="C3198" t="str">
        <f t="shared" si="933"/>
        <v>-0.236257698885903-1.02032293091587i</v>
      </c>
      <c r="D3198" t="str">
        <f t="shared" si="934"/>
        <v>3.32382123294261-0.817681422673811i</v>
      </c>
      <c r="E3198" t="str">
        <f t="shared" si="935"/>
        <v>138.612880406041-146.525647696277i</v>
      </c>
      <c r="F3198" t="str">
        <f t="shared" si="936"/>
        <v>2.88412301833018-1.22547531473496i</v>
      </c>
      <c r="G3198" t="str">
        <f t="shared" si="937"/>
        <v>0.99113825088127-0.0937188269308095i</v>
      </c>
      <c r="H3198" t="str">
        <f t="shared" si="938"/>
        <v>0.637870834823683-53.4514868651i</v>
      </c>
      <c r="I3198" t="str">
        <f t="shared" si="939"/>
        <v>-0.431035620672957-1.04903723885847i</v>
      </c>
      <c r="K3198" t="str">
        <f t="shared" si="940"/>
        <v>0.00111614681557681-0.0010273176132577i</v>
      </c>
      <c r="L3198" t="str">
        <f t="shared" si="941"/>
        <v>0.00025-0.00300018663367176i</v>
      </c>
      <c r="M3198" t="str">
        <f t="shared" si="942"/>
        <v>0.0025-0.000794167050089581i</v>
      </c>
      <c r="N3198">
        <f t="shared" si="943"/>
        <v>76.962815013841364</v>
      </c>
      <c r="O3198">
        <f t="shared" si="944"/>
        <v>0.4015776516696587</v>
      </c>
      <c r="P3198" s="3">
        <f t="shared" si="945"/>
        <v>0.4015776516696587</v>
      </c>
      <c r="Q3198" s="3">
        <f t="shared" si="946"/>
        <v>-103.03718498615864</v>
      </c>
      <c r="R3198">
        <f t="shared" si="947"/>
        <v>76.962815013841364</v>
      </c>
      <c r="S3198">
        <f t="shared" si="948"/>
        <v>156.76225618993479</v>
      </c>
      <c r="T3198">
        <f t="shared" si="931"/>
        <v>0.4015776516696587</v>
      </c>
    </row>
    <row r="3199" spans="1:20" x14ac:dyDescent="0.25">
      <c r="A3199">
        <f t="shared" si="932"/>
        <v>988709.17677120958</v>
      </c>
      <c r="B3199">
        <f t="shared" si="949"/>
        <v>157357.95276345656</v>
      </c>
      <c r="C3199" t="str">
        <f t="shared" si="933"/>
        <v>-0.23973552621486-1.0156067996584i</v>
      </c>
      <c r="D3199" t="str">
        <f t="shared" si="934"/>
        <v>3.32269880030544-0.819775712691513i</v>
      </c>
      <c r="E3199" t="str">
        <f t="shared" si="935"/>
        <v>137.878679265158-146.652204813693i</v>
      </c>
      <c r="F3199" t="str">
        <f t="shared" si="936"/>
        <v>2.88392841875122-1.22288636511896i</v>
      </c>
      <c r="G3199" t="str">
        <f t="shared" si="937"/>
        <v>0.991071376103359-0.0940686109813115i</v>
      </c>
      <c r="H3199" t="str">
        <f t="shared" si="938"/>
        <v>0.631790549210534-53.2465092229624i</v>
      </c>
      <c r="I3199" t="str">
        <f t="shared" si="939"/>
        <v>-0.428521135969468-1.04490297251909i</v>
      </c>
      <c r="K3199" t="str">
        <f t="shared" si="940"/>
        <v>0.00111403723856483-0.00102643008480451i</v>
      </c>
      <c r="L3199" t="str">
        <f t="shared" si="941"/>
        <v>0.00025-0.00298882908315577i</v>
      </c>
      <c r="M3199" t="str">
        <f t="shared" si="942"/>
        <v>0.0025-0.000791160639658882i</v>
      </c>
      <c r="N3199">
        <f t="shared" si="943"/>
        <v>76.718367722502379</v>
      </c>
      <c r="O3199">
        <f t="shared" si="944"/>
        <v>0.37000080047901235</v>
      </c>
      <c r="P3199" s="3">
        <f t="shared" si="945"/>
        <v>0.37000080047901235</v>
      </c>
      <c r="Q3199" s="3">
        <f t="shared" si="946"/>
        <v>-103.28163227749762</v>
      </c>
      <c r="R3199">
        <f t="shared" si="947"/>
        <v>76.718367722502379</v>
      </c>
      <c r="S3199">
        <f t="shared" si="948"/>
        <v>157.35795276345655</v>
      </c>
      <c r="T3199">
        <f t="shared" si="931"/>
        <v>0.37000080047901235</v>
      </c>
    </row>
    <row r="3200" spans="1:20" x14ac:dyDescent="0.25">
      <c r="A3200">
        <f t="shared" si="932"/>
        <v>992466.27164294035</v>
      </c>
      <c r="B3200">
        <f t="shared" si="949"/>
        <v>157955.91298395771</v>
      </c>
      <c r="C3200" t="str">
        <f t="shared" si="933"/>
        <v>-0.243181790411719-1.01087586223549i</v>
      </c>
      <c r="D3200" t="str">
        <f t="shared" si="934"/>
        <v>3.32156858746824-0.821878264878199i</v>
      </c>
      <c r="E3200" t="str">
        <f t="shared" si="935"/>
        <v>137.144411463134-146.774283340258i</v>
      </c>
      <c r="F3200" t="str">
        <f t="shared" si="936"/>
        <v>2.88373236396464-1.22031472837532i</v>
      </c>
      <c r="G3200" t="str">
        <f t="shared" si="937"/>
        <v>0.991004001238624-0.0944196524440832i</v>
      </c>
      <c r="H3200" t="str">
        <f t="shared" si="938"/>
        <v>0.625763635068786-53.0423297705801i</v>
      </c>
      <c r="I3200" t="str">
        <f t="shared" si="939"/>
        <v>-0.426025597376937-1.04078503528687i</v>
      </c>
      <c r="K3200" t="str">
        <f t="shared" si="940"/>
        <v>0.00111192297150483-0.00102554384008952i</v>
      </c>
      <c r="L3200" t="str">
        <f t="shared" si="941"/>
        <v>0.00025-0.00297751452794956i</v>
      </c>
      <c r="M3200" t="str">
        <f t="shared" si="942"/>
        <v>0.0025-0.000788165610339585i</v>
      </c>
      <c r="N3200">
        <f t="shared" si="943"/>
        <v>76.473638110837243</v>
      </c>
      <c r="O3200">
        <f t="shared" si="944"/>
        <v>0.33828663713182483</v>
      </c>
      <c r="P3200" s="3">
        <f t="shared" si="945"/>
        <v>0.33828663713182483</v>
      </c>
      <c r="Q3200" s="3">
        <f t="shared" si="946"/>
        <v>-103.52636188916276</v>
      </c>
      <c r="R3200">
        <f t="shared" si="947"/>
        <v>76.473638110837243</v>
      </c>
      <c r="S3200">
        <f t="shared" si="948"/>
        <v>157.95591298395772</v>
      </c>
      <c r="T3200">
        <f t="shared" si="931"/>
        <v>0.33828663713182483</v>
      </c>
    </row>
    <row r="3201" spans="1:20" x14ac:dyDescent="0.25">
      <c r="A3201">
        <f t="shared" si="932"/>
        <v>996237.64347518352</v>
      </c>
      <c r="B3201">
        <f t="shared" si="949"/>
        <v>158556.14545329675</v>
      </c>
      <c r="C3201" t="str">
        <f t="shared" si="933"/>
        <v>-0.246596335618379-1.00613043319017i</v>
      </c>
      <c r="D3201" t="str">
        <f t="shared" si="934"/>
        <v>3.32043054611259-0.823989072720856i</v>
      </c>
      <c r="E3201" t="str">
        <f t="shared" si="935"/>
        <v>136.41011804787-146.891893861235i</v>
      </c>
      <c r="F3201" t="str">
        <f t="shared" si="936"/>
        <v>2.88353484329038-1.21776036437776i</v>
      </c>
      <c r="G3201" t="str">
        <f t="shared" si="937"/>
        <v>0.990936122616819-0.0947719552925007i</v>
      </c>
      <c r="H3201" t="str">
        <f t="shared" si="938"/>
        <v>0.619789655058439-52.8389452573642i</v>
      </c>
      <c r="I3201" t="str">
        <f t="shared" si="939"/>
        <v>-0.423548858864852-1.03668335405508i</v>
      </c>
      <c r="K3201" t="str">
        <f t="shared" si="940"/>
        <v>0.00110980403158746-0.00102465880531194i</v>
      </c>
      <c r="L3201" t="str">
        <f t="shared" si="941"/>
        <v>0.00025-0.00296624280528946i</v>
      </c>
      <c r="M3201" t="str">
        <f t="shared" si="942"/>
        <v>0.0025-0.000785181919047212i</v>
      </c>
      <c r="N3201">
        <f t="shared" si="943"/>
        <v>76.228629168907787</v>
      </c>
      <c r="O3201">
        <f t="shared" si="944"/>
        <v>0.30643514018344631</v>
      </c>
      <c r="P3201" s="3">
        <f t="shared" si="945"/>
        <v>0.30643514018344631</v>
      </c>
      <c r="Q3201" s="3">
        <f t="shared" si="946"/>
        <v>-103.77137083109221</v>
      </c>
      <c r="R3201">
        <f t="shared" si="947"/>
        <v>76.228629168907787</v>
      </c>
      <c r="S3201">
        <f t="shared" si="948"/>
        <v>158.55614545329675</v>
      </c>
      <c r="T3201">
        <f t="shared" si="931"/>
        <v>0.30643514018344631</v>
      </c>
    </row>
    <row r="3202" spans="1:20" x14ac:dyDescent="0.25">
      <c r="A3202">
        <f t="shared" si="932"/>
        <v>1000023.3465203893</v>
      </c>
      <c r="B3202">
        <f t="shared" si="949"/>
        <v>159158.65880601929</v>
      </c>
      <c r="C3202" t="str">
        <f t="shared" si="933"/>
        <v>-0.249979010192503-1.00137082851466i</v>
      </c>
      <c r="D3202" t="str">
        <f t="shared" si="934"/>
        <v>3.31928462770197-0.82610812946926i</v>
      </c>
      <c r="E3202" t="str">
        <f t="shared" si="935"/>
        <v>135.675839804996-147.005047390241i</v>
      </c>
      <c r="F3202" t="str">
        <f t="shared" si="936"/>
        <v>2.88333584597302-1.21522323321368i</v>
      </c>
      <c r="G3202" t="str">
        <f t="shared" si="937"/>
        <v>0.990867736541813-0.0951255235061402i</v>
      </c>
      <c r="H3202" t="str">
        <f t="shared" si="938"/>
        <v>0.613868175548963-52.6363524478247i</v>
      </c>
      <c r="I3202" t="str">
        <f t="shared" si="939"/>
        <v>-0.421090775534931-1.0325978561192i</v>
      </c>
      <c r="K3202" t="str">
        <f t="shared" si="940"/>
        <v>0.00110768043659733-0.00102377490686039i</v>
      </c>
      <c r="L3202" t="str">
        <f t="shared" si="941"/>
        <v>0.00025-0.00295501375302795i</v>
      </c>
      <c r="M3202" t="str">
        <f t="shared" si="942"/>
        <v>0.0025-0.000782209522860337i</v>
      </c>
      <c r="N3202">
        <f t="shared" si="943"/>
        <v>75.983343873766927</v>
      </c>
      <c r="O3202">
        <f t="shared" si="944"/>
        <v>0.27444629060067482</v>
      </c>
      <c r="P3202" s="3">
        <f t="shared" si="945"/>
        <v>0.27444629060067482</v>
      </c>
      <c r="Q3202" s="3">
        <f t="shared" si="946"/>
        <v>-104.01665612623307</v>
      </c>
      <c r="R3202">
        <f t="shared" si="947"/>
        <v>75.983343873766927</v>
      </c>
      <c r="S3202">
        <f t="shared" si="948"/>
        <v>159.15865880601928</v>
      </c>
      <c r="T3202">
        <f t="shared" si="931"/>
        <v>0.27444629060067482</v>
      </c>
    </row>
    <row r="3203" spans="1:20" x14ac:dyDescent="0.25">
      <c r="A3203">
        <f t="shared" si="932"/>
        <v>1003823.4352371667</v>
      </c>
      <c r="B3203">
        <f t="shared" si="949"/>
        <v>159763.46170948216</v>
      </c>
      <c r="C3203" t="str">
        <f t="shared" si="933"/>
        <v>-0.25332966671782-0.996597365588172i</v>
      </c>
      <c r="D3203" t="str">
        <f t="shared" si="934"/>
        <v>3.31813078348203-0.828235428132918i</v>
      </c>
      <c r="E3203" t="str">
        <f t="shared" si="935"/>
        <v>134.941617253118-147.113755363649i</v>
      </c>
      <c r="F3203" t="str">
        <f t="shared" si="936"/>
        <v>2.88313536118134-1.21270329518326i</v>
      </c>
      <c r="G3203" t="str">
        <f t="shared" si="937"/>
        <v>0.990798839291423-0.0954803610707053i</v>
      </c>
      <c r="H3203" t="str">
        <f t="shared" si="938"/>
        <v>0.607998766581422-52.4345481214807i</v>
      </c>
      <c r="I3203" t="str">
        <f t="shared" si="939"/>
        <v>-0.418651203612106-1.02852846917393i</v>
      </c>
      <c r="K3203" t="str">
        <f t="shared" si="940"/>
        <v>0.00110555220491273-0.00102289207131889i</v>
      </c>
      <c r="L3203" t="str">
        <f t="shared" si="941"/>
        <v>0.00025-0.00294382720963135i</v>
      </c>
      <c r="M3203" t="str">
        <f t="shared" si="942"/>
        <v>0.0025-0.000779248379020066i</v>
      </c>
      <c r="N3203">
        <f t="shared" si="943"/>
        <v>75.737785189426972</v>
      </c>
      <c r="O3203">
        <f t="shared" si="944"/>
        <v>0.24232007172982126</v>
      </c>
      <c r="P3203" s="3">
        <f t="shared" si="945"/>
        <v>0.24232007172982126</v>
      </c>
      <c r="Q3203" s="3">
        <f t="shared" si="946"/>
        <v>-104.26221481057303</v>
      </c>
      <c r="R3203">
        <f t="shared" si="947"/>
        <v>75.737785189426972</v>
      </c>
      <c r="S3203">
        <f t="shared" si="948"/>
        <v>159.76346170948216</v>
      </c>
      <c r="T3203">
        <f t="shared" si="931"/>
        <v>0.24232007172982126</v>
      </c>
    </row>
    <row r="3204" spans="1:20" x14ac:dyDescent="0.25">
      <c r="A3204">
        <f t="shared" si="932"/>
        <v>1007637.964291068</v>
      </c>
      <c r="B3204">
        <f t="shared" si="949"/>
        <v>160370.56286397821</v>
      </c>
      <c r="C3204" t="str">
        <f t="shared" si="933"/>
        <v>-0.256648162013627-0.991810363114818i</v>
      </c>
      <c r="D3204" t="str">
        <f t="shared" si="934"/>
        <v>3.31696896448091-0.830370961477996i</v>
      </c>
      <c r="E3204" t="str">
        <f t="shared" si="935"/>
        <v>134.207490639166-147.218029634973i</v>
      </c>
      <c r="F3204" t="str">
        <f t="shared" si="936"/>
        <v>2.88293337800784-1.21020051079851i</v>
      </c>
      <c r="G3204" t="str">
        <f t="shared" si="937"/>
        <v>0.990729427117245-0.0958364719779529i</v>
      </c>
      <c r="H3204" t="str">
        <f t="shared" si="938"/>
        <v>0.602181001831043-52.2335290727705i</v>
      </c>
      <c r="I3204" t="str">
        <f t="shared" si="939"/>
        <v>-0.416230000435565-1.02447512131004i</v>
      </c>
      <c r="K3204" t="str">
        <f t="shared" si="940"/>
        <v>0.00110341935550528-0.00102201022547296i</v>
      </c>
      <c r="L3204" t="str">
        <f t="shared" si="941"/>
        <v>0.00025-0.00293268301417748i</v>
      </c>
      <c r="M3204" t="str">
        <f t="shared" si="942"/>
        <v>0.0025-0.000776298444929333i</v>
      </c>
      <c r="N3204">
        <f t="shared" si="943"/>
        <v>75.491956066820862</v>
      </c>
      <c r="O3204">
        <f t="shared" si="944"/>
        <v>0.21005646926600191</v>
      </c>
      <c r="P3204" s="3">
        <f t="shared" si="945"/>
        <v>0.21005646926600191</v>
      </c>
      <c r="Q3204" s="3">
        <f t="shared" si="946"/>
        <v>-104.50804393317914</v>
      </c>
      <c r="R3204">
        <f t="shared" si="947"/>
        <v>75.491956066820862</v>
      </c>
      <c r="S3204">
        <f t="shared" si="948"/>
        <v>160.37056286397822</v>
      </c>
      <c r="T3204">
        <f t="shared" si="931"/>
        <v>0.21005646926600191</v>
      </c>
    </row>
    <row r="3205" spans="1:20" x14ac:dyDescent="0.25">
      <c r="A3205">
        <f t="shared" si="932"/>
        <v>1011466.9885553742</v>
      </c>
      <c r="B3205">
        <f t="shared" si="949"/>
        <v>160979.97100286133</v>
      </c>
      <c r="C3205" t="str">
        <f t="shared" si="933"/>
        <v>-0.259934357143129-0.987010141061416i</v>
      </c>
      <c r="D3205" t="str">
        <f t="shared" si="934"/>
        <v>3.31579912150949-0.832514722024196i</v>
      </c>
      <c r="E3205" t="str">
        <f t="shared" si="935"/>
        <v>133.473499933865-147.317882469181i</v>
      </c>
      <c r="F3205" t="str">
        <f t="shared" si="936"/>
        <v>2.8827298854682-1.20771484078226i</v>
      </c>
      <c r="G3205" t="str">
        <f t="shared" si="937"/>
        <v>0.990659496244487-0.0961938602256188i</v>
      </c>
      <c r="H3205" t="str">
        <f t="shared" si="938"/>
        <v>0.596414458570206-52.0332921109631i</v>
      </c>
      <c r="I3205" t="str">
        <f t="shared" si="939"/>
        <v>-0.413827024449853-1.0204377410114i</v>
      </c>
      <c r="K3205" t="str">
        <f t="shared" si="940"/>
        <v>0.00110128190793947-0.00102112929631566i</v>
      </c>
      <c r="L3205" t="str">
        <f t="shared" si="941"/>
        <v>0.00025-0.00292158100635333i</v>
      </c>
      <c r="M3205" t="str">
        <f t="shared" si="942"/>
        <v>0.0025-0.000773359678152353i</v>
      </c>
      <c r="N3205">
        <f t="shared" si="943"/>
        <v>75.245859443772659</v>
      </c>
      <c r="O3205">
        <f t="shared" si="944"/>
        <v>0.17765547122100045</v>
      </c>
      <c r="P3205" s="3">
        <f t="shared" si="945"/>
        <v>0.17765547122100045</v>
      </c>
      <c r="Q3205" s="3">
        <f t="shared" si="946"/>
        <v>-104.75414055622734</v>
      </c>
      <c r="R3205">
        <f t="shared" si="947"/>
        <v>75.245859443772659</v>
      </c>
      <c r="S3205">
        <f t="shared" si="948"/>
        <v>160.97997100286133</v>
      </c>
      <c r="T3205">
        <f t="shared" si="931"/>
        <v>0.17765547122100045</v>
      </c>
    </row>
    <row r="3206" spans="1:20" x14ac:dyDescent="0.25">
      <c r="A3206">
        <f t="shared" si="932"/>
        <v>1015310.5631118846</v>
      </c>
      <c r="B3206">
        <f t="shared" si="949"/>
        <v>161591.69489267221</v>
      </c>
      <c r="C3206" t="str">
        <f t="shared" si="933"/>
        <v>-0.263188117420876-0.982197020595564i</v>
      </c>
      <c r="D3206" t="str">
        <f t="shared" si="934"/>
        <v>3.31462120516175-0.834666702041655i</v>
      </c>
      <c r="E3206" t="str">
        <f t="shared" si="935"/>
        <v>132.739684827327-147.413326536993i</v>
      </c>
      <c r="F3206" t="str">
        <f t="shared" si="936"/>
        <v>2.88252487250084-1.20524624606724i</v>
      </c>
      <c r="G3206" t="str">
        <f t="shared" si="937"/>
        <v>0.990589042871803-0.0965525298173407i</v>
      </c>
      <c r="H3206" t="str">
        <f t="shared" si="938"/>
        <v>0.59069871763192-51.8338340600701i</v>
      </c>
      <c r="I3206" t="str">
        <f t="shared" si="939"/>
        <v>-0.411442135196069-1.01641625715192i</v>
      </c>
      <c r="K3206" t="str">
        <f t="shared" si="940"/>
        <v>0.0010991398823722-0.00102024921105368i</v>
      </c>
      <c r="L3206" t="str">
        <f t="shared" si="941"/>
        <v>0.00025-0.00291052102645281i</v>
      </c>
      <c r="M3206" t="str">
        <f t="shared" si="942"/>
        <v>0.0025-0.000770432036413981i</v>
      </c>
      <c r="N3206">
        <f t="shared" si="943"/>
        <v>74.999498244968862</v>
      </c>
      <c r="O3206">
        <f t="shared" si="944"/>
        <v>0.14511706789319109</v>
      </c>
      <c r="P3206" s="3">
        <f t="shared" si="945"/>
        <v>0.14511706789319109</v>
      </c>
      <c r="Q3206" s="3">
        <f t="shared" si="946"/>
        <v>-105.00050175503114</v>
      </c>
      <c r="R3206">
        <f t="shared" si="947"/>
        <v>74.999498244968862</v>
      </c>
      <c r="S3206">
        <f t="shared" si="948"/>
        <v>161.59169489267222</v>
      </c>
      <c r="T3206">
        <f t="shared" si="931"/>
        <v>0.14511706789319109</v>
      </c>
    </row>
    <row r="3207" spans="1:20" x14ac:dyDescent="0.25">
      <c r="A3207">
        <f t="shared" si="932"/>
        <v>1019168.7432517098</v>
      </c>
      <c r="B3207">
        <f t="shared" si="949"/>
        <v>162205.74333326437</v>
      </c>
      <c r="C3207" t="str">
        <f t="shared" si="933"/>
        <v>-0.266409312419182-0.977371324023629i</v>
      </c>
      <c r="D3207" t="str">
        <f t="shared" si="934"/>
        <v>3.31343516581517-0.836826893547803i</v>
      </c>
      <c r="E3207" t="str">
        <f t="shared" si="935"/>
        <v>132.006084724751-147.504374909118i</v>
      </c>
      <c r="F3207" t="str">
        <f t="shared" si="936"/>
        <v>2.8823183279664-1.20279468779514i</v>
      </c>
      <c r="G3207" t="str">
        <f t="shared" si="937"/>
        <v>0.990518063171115-0.0969124847625814i</v>
      </c>
      <c r="H3207" t="str">
        <f t="shared" si="938"/>
        <v>0.585033363373656-51.635151758758i</v>
      </c>
      <c r="I3207" t="str">
        <f t="shared" si="939"/>
        <v>-0.409075193303133-1.01241059899261i</v>
      </c>
      <c r="K3207" t="str">
        <f t="shared" si="940"/>
        <v>0.00109699329955214-0.00101936989711346i</v>
      </c>
      <c r="L3207" t="str">
        <f t="shared" si="941"/>
        <v>0.00025-0.00289950291537439i</v>
      </c>
      <c r="M3207" t="str">
        <f t="shared" si="942"/>
        <v>0.0025-0.0007675154775991i</v>
      </c>
      <c r="N3207">
        <f t="shared" si="943"/>
        <v>74.752875381931347</v>
      </c>
      <c r="O3207">
        <f t="shared" si="944"/>
        <v>0.11244125183619111</v>
      </c>
      <c r="P3207" s="3">
        <f t="shared" si="945"/>
        <v>0.11244125183619111</v>
      </c>
      <c r="Q3207" s="3">
        <f t="shared" si="946"/>
        <v>-105.24712461806865</v>
      </c>
      <c r="R3207">
        <f t="shared" si="947"/>
        <v>74.752875381931347</v>
      </c>
      <c r="S3207">
        <f t="shared" si="948"/>
        <v>162.20574333326437</v>
      </c>
      <c r="T3207">
        <f t="shared" si="931"/>
        <v>0.11244125183619111</v>
      </c>
    </row>
    <row r="3208" spans="1:20" x14ac:dyDescent="0.25">
      <c r="A3208">
        <f t="shared" si="932"/>
        <v>1023041.5844760663</v>
      </c>
      <c r="B3208">
        <f t="shared" si="949"/>
        <v>162822.12515793077</v>
      </c>
      <c r="C3208" t="str">
        <f t="shared" si="933"/>
        <v>-0.269597815973594-0.97253337472897i</v>
      </c>
      <c r="D3208" t="str">
        <f t="shared" si="934"/>
        <v>3.31224095363114-0.838995288304237i</v>
      </c>
      <c r="E3208" t="str">
        <f t="shared" si="935"/>
        <v>131.272738742252-147.591041050468i</v>
      </c>
      <c r="F3208" t="str">
        <f t="shared" si="936"/>
        <v>2.88211024064726-1.20036012731566i</v>
      </c>
      <c r="G3208" t="str">
        <f t="shared" si="937"/>
        <v>0.990446553287453-0.0972737290765492i</v>
      </c>
      <c r="H3208" t="str">
        <f t="shared" si="938"/>
        <v>0.579417983641652-51.4372420602616i</v>
      </c>
      <c r="I3208" t="str">
        <f t="shared" si="939"/>
        <v>-0.406726060479126-1.00842069617864i</v>
      </c>
      <c r="K3208" t="str">
        <f t="shared" si="940"/>
        <v>0.00109484218081907-0.00101849128214734i</v>
      </c>
      <c r="L3208" t="str">
        <f t="shared" si="941"/>
        <v>0.00025-0.00288852651461884i</v>
      </c>
      <c r="M3208" t="str">
        <f t="shared" si="942"/>
        <v>0.0025-0.000764609959752047i</v>
      </c>
      <c r="N3208">
        <f t="shared" si="943"/>
        <v>74.505993752993305</v>
      </c>
      <c r="O3208">
        <f t="shared" si="944"/>
        <v>7.9628017828896946E-2</v>
      </c>
      <c r="P3208" s="3">
        <f t="shared" si="945"/>
        <v>7.9628017828896946E-2</v>
      </c>
      <c r="Q3208" s="3">
        <f t="shared" si="946"/>
        <v>-105.49400624700669</v>
      </c>
      <c r="R3208">
        <f t="shared" si="947"/>
        <v>74.505993752993305</v>
      </c>
      <c r="S3208">
        <f t="shared" si="948"/>
        <v>162.82212515793077</v>
      </c>
      <c r="T3208">
        <f t="shared" si="931"/>
        <v>7.9628017828896946E-2</v>
      </c>
    </row>
    <row r="3209" spans="1:20" x14ac:dyDescent="0.25">
      <c r="A3209">
        <f t="shared" si="932"/>
        <v>1026929.1424970755</v>
      </c>
      <c r="B3209">
        <f t="shared" si="949"/>
        <v>163440.84923353093</v>
      </c>
      <c r="C3209" t="str">
        <f t="shared" si="933"/>
        <v>-0.272753506187339-0.967683497110151i</v>
      </c>
      <c r="D3209" t="str">
        <f t="shared" si="934"/>
        <v>3.3110385185553-0.841171877813505i</v>
      </c>
      <c r="E3209" t="str">
        <f t="shared" si="935"/>
        <v>130.539685702796-147.673338814332i</v>
      </c>
      <c r="F3209" t="str">
        <f t="shared" si="936"/>
        <v>2.88190059924704-1.19794252618551i</v>
      </c>
      <c r="G3209" t="str">
        <f t="shared" si="937"/>
        <v>0.990374509338772-0.0976362667801179i</v>
      </c>
      <c r="H3209" t="str">
        <f t="shared" si="938"/>
        <v>0.573852169735619-51.2401018322978i</v>
      </c>
      <c r="I3209" t="str">
        <f t="shared" si="939"/>
        <v>-0.404394599502673-1.0044464787364i</v>
      </c>
      <c r="K3209" t="str">
        <f t="shared" si="940"/>
        <v>0.00109268654810311-0.00101761329403969i</v>
      </c>
      <c r="L3209" t="str">
        <f t="shared" si="941"/>
        <v>0.00025-0.00287759166628695i</v>
      </c>
      <c r="M3209" t="str">
        <f t="shared" si="942"/>
        <v>0.0025-0.000761715441075957i</v>
      </c>
      <c r="N3209">
        <f t="shared" si="943"/>
        <v>74.258856243278458</v>
      </c>
      <c r="O3209">
        <f t="shared" si="944"/>
        <v>4.6677362844584909E-2</v>
      </c>
      <c r="P3209" s="3">
        <f t="shared" si="945"/>
        <v>4.6677362844584909E-2</v>
      </c>
      <c r="Q3209" s="3">
        <f t="shared" si="946"/>
        <v>-105.74114375672154</v>
      </c>
      <c r="R3209">
        <f t="shared" si="947"/>
        <v>74.258856243278458</v>
      </c>
      <c r="S3209">
        <f t="shared" si="948"/>
        <v>163.44084923353094</v>
      </c>
      <c r="T3209">
        <f t="shared" si="931"/>
        <v>4.6677362844584909E-2</v>
      </c>
    </row>
    <row r="3210" spans="1:20" x14ac:dyDescent="0.25">
      <c r="A3210">
        <f t="shared" si="932"/>
        <v>1030831.4732385643</v>
      </c>
      <c r="B3210">
        <f t="shared" si="949"/>
        <v>164061.92446061835</v>
      </c>
      <c r="C3210" t="str">
        <f t="shared" si="933"/>
        <v>-0.275876265434817-0.962822016519407i</v>
      </c>
      <c r="D3210" t="str">
        <f t="shared" si="934"/>
        <v>3.30982781031806-0.843356653315945i</v>
      </c>
      <c r="E3210" t="str">
        <f t="shared" si="935"/>
        <v>129.80696413226-147.751282436517i</v>
      </c>
      <c r="F3210" t="str">
        <f t="shared" si="936"/>
        <v>2.8816893923901-1.19554184616749i</v>
      </c>
      <c r="G3210" t="str">
        <f t="shared" si="937"/>
        <v>0.990301927415791-0.098000101899745i</v>
      </c>
      <c r="H3210" t="str">
        <f t="shared" si="938"/>
        <v>0.568335516373875-51.04372795698i</v>
      </c>
      <c r="I3210" t="str">
        <f t="shared" si="939"/>
        <v>-0.402080674214441-1.00048787707063i</v>
      </c>
      <c r="K3210" t="str">
        <f t="shared" si="940"/>
        <v>0.00109052642392391-0.00101673586091308i</v>
      </c>
      <c r="L3210" t="str">
        <f t="shared" si="941"/>
        <v>0.00025-0.00286669821307725i</v>
      </c>
      <c r="M3210" t="str">
        <f t="shared" si="942"/>
        <v>0.0025-0.000758831879932215i</v>
      </c>
      <c r="N3210">
        <f t="shared" si="943"/>
        <v>74.011465724683404</v>
      </c>
      <c r="O3210">
        <f t="shared" si="944"/>
        <v>1.3589286021223508E-2</v>
      </c>
      <c r="P3210" s="3">
        <f t="shared" si="945"/>
        <v>1.3589286021223508E-2</v>
      </c>
      <c r="Q3210" s="3">
        <f t="shared" si="946"/>
        <v>-105.9885342753166</v>
      </c>
      <c r="R3210">
        <f t="shared" si="947"/>
        <v>74.011465724683404</v>
      </c>
      <c r="S3210">
        <f t="shared" si="948"/>
        <v>164.06192446061834</v>
      </c>
      <c r="T3210">
        <f t="shared" si="931"/>
        <v>1.3589286021223508E-2</v>
      </c>
    </row>
    <row r="3211" spans="1:20" x14ac:dyDescent="0.25">
      <c r="A3211">
        <f t="shared" si="932"/>
        <v>1034748.6328368708</v>
      </c>
      <c r="B3211">
        <f t="shared" si="949"/>
        <v>164685.35977356869</v>
      </c>
      <c r="C3211" t="str">
        <f t="shared" si="933"/>
        <v>-0.278965980364203-0.957949259201137i</v>
      </c>
      <c r="D3211" t="str">
        <f t="shared" si="934"/>
        <v>3.30860877843492-0.8455496057864i</v>
      </c>
      <c r="E3211" t="str">
        <f t="shared" si="935"/>
        <v>129.074612255599-147.824886529469i</v>
      </c>
      <c r="F3211" t="str">
        <f t="shared" si="936"/>
        <v>2.88147660862095-1.19315804922946i</v>
      </c>
      <c r="G3211" t="str">
        <f t="shared" si="937"/>
        <v>0.990228803581811-0.098365238467389i</v>
      </c>
      <c r="H3211" t="str">
        <f t="shared" si="938"/>
        <v>0.56286762165886-50.8481173307334i</v>
      </c>
      <c r="I3211" t="str">
        <f t="shared" si="939"/>
        <v>-0.39978414950865-0.996544821961539i</v>
      </c>
      <c r="K3211" t="str">
        <f t="shared" si="940"/>
        <v>0.00108836183138969-0.00101585891113451i</v>
      </c>
      <c r="L3211" t="str">
        <f t="shared" si="941"/>
        <v>0.00025-0.00285584599828378i</v>
      </c>
      <c r="M3211" t="str">
        <f t="shared" si="942"/>
        <v>0.0025-0.00075595923483982i</v>
      </c>
      <c r="N3211">
        <f t="shared" si="943"/>
        <v>73.763825055856998</v>
      </c>
      <c r="O3211">
        <f t="shared" si="944"/>
        <v>1.9636211368795831E-2</v>
      </c>
      <c r="P3211" s="3">
        <f t="shared" si="945"/>
        <v>-1.9636211368795831E-2</v>
      </c>
      <c r="Q3211" s="3">
        <f t="shared" si="946"/>
        <v>-106.236174944143</v>
      </c>
      <c r="R3211">
        <f t="shared" si="947"/>
        <v>73.763825055856998</v>
      </c>
      <c r="S3211">
        <f t="shared" si="948"/>
        <v>164.68535977356871</v>
      </c>
      <c r="T3211">
        <f t="shared" si="931"/>
        <v>-1.9636211368795831E-2</v>
      </c>
    </row>
    <row r="3212" spans="1:20" x14ac:dyDescent="0.25">
      <c r="A3212">
        <f t="shared" si="932"/>
        <v>1038680.677641651</v>
      </c>
      <c r="B3212">
        <f t="shared" si="949"/>
        <v>165311.16414070825</v>
      </c>
      <c r="C3212" t="str">
        <f t="shared" si="933"/>
        <v>-0.282022541898962-0.953065552230708i</v>
      </c>
      <c r="D3212" t="str">
        <f t="shared" si="934"/>
        <v>3.30738137220721-0.847750725931117i</v>
      </c>
      <c r="E3212" t="str">
        <f t="shared" si="935"/>
        <v>128.342667993146-147.894166076351i</v>
      </c>
      <c r="F3212" t="str">
        <f t="shared" si="936"/>
        <v>2.88126223640389-1.19079109754349i</v>
      </c>
      <c r="G3212" t="str">
        <f t="shared" si="937"/>
        <v>0.990155133872545-0.0987316805204251i</v>
      </c>
      <c r="H3212" t="str">
        <f t="shared" si="938"/>
        <v>0.557448087043082-50.6532668642106i</v>
      </c>
      <c r="I3212" t="str">
        <f t="shared" si="939"/>
        <v>-0.397504891324735-0.992617244561999i</v>
      </c>
      <c r="K3212" t="str">
        <f t="shared" si="940"/>
        <v>0.00108619279419624-0.00101498237332154i</v>
      </c>
      <c r="L3212" t="str">
        <f t="shared" si="941"/>
        <v>0.00025-0.00284503486579376i</v>
      </c>
      <c r="M3212" t="str">
        <f t="shared" si="942"/>
        <v>0.0025-0.000753097464474817i</v>
      </c>
      <c r="N3212">
        <f t="shared" si="943"/>
        <v>73.515937082191442</v>
      </c>
      <c r="O3212">
        <f t="shared" si="944"/>
        <v>5.2999125947836838E-2</v>
      </c>
      <c r="P3212" s="3">
        <f t="shared" si="945"/>
        <v>-5.2999125947836838E-2</v>
      </c>
      <c r="Q3212" s="3">
        <f t="shared" si="946"/>
        <v>-106.48406291780856</v>
      </c>
      <c r="R3212">
        <f t="shared" si="947"/>
        <v>73.515937082191442</v>
      </c>
      <c r="S3212">
        <f t="shared" si="948"/>
        <v>165.31116414070826</v>
      </c>
      <c r="T3212">
        <f t="shared" si="931"/>
        <v>-5.2999125947836838E-2</v>
      </c>
    </row>
    <row r="3213" spans="1:20" x14ac:dyDescent="0.25">
      <c r="A3213">
        <f t="shared" si="932"/>
        <v>1042627.6642166892</v>
      </c>
      <c r="B3213">
        <f t="shared" si="949"/>
        <v>165939.34656444294</v>
      </c>
      <c r="C3213" t="str">
        <f t="shared" si="933"/>
        <v>-0.285045845238527-0.948171223453334i</v>
      </c>
      <c r="D3213" t="str">
        <f t="shared" si="934"/>
        <v>3.30614554072242-0.849960004184378i</v>
      </c>
      <c r="E3213" t="str">
        <f t="shared" si="935"/>
        <v>127.611168957015-147.959136425109i</v>
      </c>
      <c r="F3213" t="str">
        <f t="shared" si="936"/>
        <v>2.88104626412243-1.18844095348482i</v>
      </c>
      <c r="G3213" t="str">
        <f t="shared" si="937"/>
        <v>0.990080914295944-0.0990994321015587i</v>
      </c>
      <c r="H3213" t="str">
        <f t="shared" si="938"/>
        <v>0.552076517295456-50.4591734822083i</v>
      </c>
      <c r="I3213" t="str">
        <f t="shared" si="939"/>
        <v>-0.395242766638998-0.988705076394754i</v>
      </c>
      <c r="K3213" t="str">
        <f t="shared" si="940"/>
        <v>0.00108401933662584-0.00101410617634859i</v>
      </c>
      <c r="L3213" t="str">
        <f t="shared" si="941"/>
        <v>0.00025-0.00283426466008543i</v>
      </c>
      <c r="M3213" t="str">
        <f t="shared" si="942"/>
        <v>0.0025-0.000750246527669671i</v>
      </c>
      <c r="N3213">
        <f t="shared" si="943"/>
        <v>73.267804635807948</v>
      </c>
      <c r="O3213">
        <f t="shared" si="944"/>
        <v>8.6499452262555135E-2</v>
      </c>
      <c r="P3213" s="3">
        <f t="shared" si="945"/>
        <v>-8.6499452262555135E-2</v>
      </c>
      <c r="Q3213" s="3">
        <f t="shared" si="946"/>
        <v>-106.73219536419205</v>
      </c>
      <c r="R3213">
        <f t="shared" si="947"/>
        <v>73.267804635807948</v>
      </c>
      <c r="S3213">
        <f t="shared" si="948"/>
        <v>165.93934656444293</v>
      </c>
      <c r="T3213">
        <f t="shared" si="931"/>
        <v>-8.6499452262555135E-2</v>
      </c>
    </row>
    <row r="3214" spans="1:20" x14ac:dyDescent="0.25">
      <c r="A3214">
        <f t="shared" si="932"/>
        <v>1046589.6493407126</v>
      </c>
      <c r="B3214">
        <f t="shared" si="949"/>
        <v>166569.91608138781</v>
      </c>
      <c r="C3214" t="str">
        <f t="shared" si="933"/>
        <v>-0.288035789858-0.94326660142316i</v>
      </c>
      <c r="D3214" t="str">
        <f t="shared" si="934"/>
        <v>3.30490123285483-0.852177430705314i</v>
      </c>
      <c r="E3214" t="str">
        <f t="shared" si="935"/>
        <v>126.880152447619-148.019813282512i</v>
      </c>
      <c r="F3214" t="str">
        <f t="shared" si="936"/>
        <v>2.88082868007877-1.18610757963092i</v>
      </c>
      <c r="G3214" t="str">
        <f t="shared" si="937"/>
        <v>0.990006140832019-0.0994684972587389i</v>
      </c>
      <c r="H3214" t="str">
        <f t="shared" si="938"/>
        <v>0.546752520468026-50.2658341235839i</v>
      </c>
      <c r="I3214" t="str">
        <f t="shared" si="939"/>
        <v>-0.392997643456366-0.984808249349622i</v>
      </c>
      <c r="K3214" t="str">
        <f t="shared" si="940"/>
        <v>0.00108184148354607-0.0010132302493531i</v>
      </c>
      <c r="L3214" t="str">
        <f t="shared" si="941"/>
        <v>0.00025-0.00282353522622578i</v>
      </c>
      <c r="M3214" t="str">
        <f t="shared" si="942"/>
        <v>0.0025-0.000747406383412704i</v>
      </c>
      <c r="N3214">
        <f t="shared" si="943"/>
        <v>73.01943053554696</v>
      </c>
      <c r="O3214">
        <f t="shared" si="944"/>
        <v>0.12013718281321456</v>
      </c>
      <c r="P3214" s="3">
        <f t="shared" si="945"/>
        <v>-0.12013718281321456</v>
      </c>
      <c r="Q3214" s="3">
        <f t="shared" si="946"/>
        <v>-106.98056946445304</v>
      </c>
      <c r="R3214">
        <f t="shared" si="947"/>
        <v>73.01943053554696</v>
      </c>
      <c r="S3214">
        <f t="shared" si="948"/>
        <v>166.56991608138782</v>
      </c>
      <c r="T3214">
        <f t="shared" si="931"/>
        <v>-0.12013718281321456</v>
      </c>
    </row>
    <row r="3215" spans="1:20" x14ac:dyDescent="0.25">
      <c r="A3215">
        <f t="shared" si="932"/>
        <v>1050566.6900082075</v>
      </c>
      <c r="B3215">
        <f t="shared" si="949"/>
        <v>167202.8817624971</v>
      </c>
      <c r="C3215" t="str">
        <f t="shared" si="933"/>
        <v>-0.290992279506911-0.93835201534255i</v>
      </c>
      <c r="D3215" t="str">
        <f t="shared" si="934"/>
        <v>3.30364839726606-0.854402995374536i</v>
      </c>
      <c r="E3215" t="str">
        <f t="shared" si="935"/>
        <v>126.149655450306-148.076212708169i</v>
      </c>
      <c r="F3215" t="str">
        <f t="shared" si="936"/>
        <v>2.88060947249324-1.18379093876049i</v>
      </c>
      <c r="G3215" t="str">
        <f t="shared" si="937"/>
        <v>0.989930809432665-0.0998388800450708i</v>
      </c>
      <c r="H3215" t="str">
        <f t="shared" si="938"/>
        <v>0.541475707863074-50.073245741173i</v>
      </c>
      <c r="I3215" t="str">
        <f t="shared" si="939"/>
        <v>-0.3907693908022-0.980926695680725i</v>
      </c>
      <c r="K3215" t="str">
        <f t="shared" si="940"/>
        <v>0.00107965926040853-0.0010123545217418i</v>
      </c>
      <c r="L3215" t="str">
        <f t="shared" si="941"/>
        <v>0.00025-0.00281284640986828i</v>
      </c>
      <c r="M3215" t="str">
        <f t="shared" si="942"/>
        <v>0.0025-0.000744576990847486i</v>
      </c>
      <c r="N3215">
        <f t="shared" si="943"/>
        <v>72.770817586960902</v>
      </c>
      <c r="O3215">
        <f t="shared" si="944"/>
        <v>0.15391230808285963</v>
      </c>
      <c r="P3215" s="3">
        <f t="shared" si="945"/>
        <v>-0.15391230808285963</v>
      </c>
      <c r="Q3215" s="3">
        <f t="shared" si="946"/>
        <v>-107.2291824130391</v>
      </c>
      <c r="R3215">
        <f t="shared" si="947"/>
        <v>72.770817586960902</v>
      </c>
      <c r="S3215">
        <f t="shared" si="948"/>
        <v>167.2028817624971</v>
      </c>
      <c r="T3215">
        <f t="shared" si="931"/>
        <v>-0.15391230808285963</v>
      </c>
    </row>
    <row r="3216" spans="1:20" x14ac:dyDescent="0.25">
      <c r="A3216">
        <f t="shared" si="932"/>
        <v>1054558.8434302385</v>
      </c>
      <c r="B3216">
        <f t="shared" si="949"/>
        <v>167838.25271319458</v>
      </c>
      <c r="C3216" t="str">
        <f t="shared" si="933"/>
        <v>-0.293915222207045-0.933427795001735i</v>
      </c>
      <c r="D3216" t="str">
        <f t="shared" si="934"/>
        <v>3.30238698240572-0.856636687790925i</v>
      </c>
      <c r="E3216" t="str">
        <f t="shared" si="935"/>
        <v>125.419714632131-148.128351108531i</v>
      </c>
      <c r="F3216" t="str">
        <f t="shared" si="936"/>
        <v>2.88038862950396-1.18149099385257i</v>
      </c>
      <c r="G3216" t="str">
        <f t="shared" si="937"/>
        <v>0.989854916021485-0.100210584518722i</v>
      </c>
      <c r="H3216" t="str">
        <f t="shared" si="938"/>
        <v>0.536245694000665-49.8814053017092i</v>
      </c>
      <c r="I3216" t="str">
        <f t="shared" si="939"/>
        <v>-0.388557878714214-0.977060348003871i</v>
      </c>
      <c r="K3216" t="str">
        <f t="shared" si="940"/>
        <v>0.0010774726932475-0.00101147892319697i</v>
      </c>
      <c r="L3216" t="str">
        <f t="shared" si="941"/>
        <v>0.00025-0.00280219805725072i</v>
      </c>
      <c r="M3216" t="str">
        <f t="shared" si="942"/>
        <v>0.0025-0.000741758309272249i</v>
      </c>
      <c r="N3216">
        <f t="shared" si="943"/>
        <v>72.5219685823118</v>
      </c>
      <c r="O3216">
        <f t="shared" si="944"/>
        <v>0.18782481656510583</v>
      </c>
      <c r="P3216" s="3">
        <f t="shared" si="945"/>
        <v>-0.18782481656510583</v>
      </c>
      <c r="Q3216" s="3">
        <f t="shared" si="946"/>
        <v>-107.4780314176882</v>
      </c>
      <c r="R3216">
        <f t="shared" si="947"/>
        <v>72.5219685823118</v>
      </c>
      <c r="S3216">
        <f t="shared" si="948"/>
        <v>167.83825271319458</v>
      </c>
      <c r="T3216">
        <f t="shared" si="931"/>
        <v>-0.18782481656510583</v>
      </c>
    </row>
    <row r="3217" spans="1:20" x14ac:dyDescent="0.25">
      <c r="A3217">
        <f t="shared" si="932"/>
        <v>1058566.1670352735</v>
      </c>
      <c r="B3217">
        <f t="shared" si="949"/>
        <v>168476.03807350472</v>
      </c>
      <c r="C3217" t="str">
        <f t="shared" si="933"/>
        <v>-0.296804530249393-0.928494270718466i</v>
      </c>
      <c r="D3217" t="str">
        <f t="shared" si="934"/>
        <v>3.30111693651202-0.858878497268235i</v>
      </c>
      <c r="E3217" t="str">
        <f t="shared" si="935"/>
        <v>124.690366338696-148.176245230874i</v>
      </c>
      <c r="F3217" t="str">
        <f t="shared" si="936"/>
        <v>2.8801661391661-1.17920770808549i</v>
      </c>
      <c r="G3217" t="str">
        <f t="shared" si="937"/>
        <v>0.989778456493612-0.100583614742835i</v>
      </c>
      <c r="H3217" t="str">
        <f t="shared" si="938"/>
        <v>0.531062096586505-49.6903097857413i</v>
      </c>
      <c r="I3217" t="str">
        <f t="shared" si="939"/>
        <v>-0.38636297823439-0.973209139293747i</v>
      </c>
      <c r="K3217" t="str">
        <f t="shared" si="940"/>
        <v>0.00107528180867852-0.00101060338368268i</v>
      </c>
      <c r="L3217" t="str">
        <f t="shared" si="941"/>
        <v>0.00025-0.00279159001519299i</v>
      </c>
      <c r="M3217" t="str">
        <f t="shared" si="942"/>
        <v>0.0025-0.000738950298139323i</v>
      </c>
      <c r="N3217">
        <f t="shared" si="943"/>
        <v>72.272886300564934</v>
      </c>
      <c r="O3217">
        <f t="shared" si="944"/>
        <v>0.22187469479358471</v>
      </c>
      <c r="P3217" s="3">
        <f t="shared" si="945"/>
        <v>-0.22187469479358471</v>
      </c>
      <c r="Q3217" s="3">
        <f t="shared" si="946"/>
        <v>-107.72711369943507</v>
      </c>
      <c r="R3217">
        <f t="shared" si="947"/>
        <v>72.272886300564934</v>
      </c>
      <c r="S3217">
        <f t="shared" si="948"/>
        <v>168.47603807350472</v>
      </c>
      <c r="T3217">
        <f t="shared" si="931"/>
        <v>-0.22187469479358471</v>
      </c>
    </row>
    <row r="3218" spans="1:20" x14ac:dyDescent="0.25">
      <c r="A3218">
        <f t="shared" si="932"/>
        <v>1062588.7184700074</v>
      </c>
      <c r="B3218">
        <f t="shared" si="949"/>
        <v>169116.24701818405</v>
      </c>
      <c r="C3218" t="str">
        <f t="shared" si="933"/>
        <v>-0.299660120190186-0.923551773278097i</v>
      </c>
      <c r="D3218" t="str">
        <f t="shared" si="934"/>
        <v>3.2998382076124-0.861128412831766i</v>
      </c>
      <c r="E3218" t="str">
        <f t="shared" si="935"/>
        <v>123.961646591145-148.219912157278i</v>
      </c>
      <c r="F3218" t="str">
        <f t="shared" si="936"/>
        <v>2.87994198945148-1.17694104483592i</v>
      </c>
      <c r="G3218" t="str">
        <f t="shared" si="937"/>
        <v>0.989701426715528-0.100957974785433i</v>
      </c>
      <c r="H3218" t="str">
        <f t="shared" si="938"/>
        <v>0.525924536480183-49.499956187552i</v>
      </c>
      <c r="I3218" t="str">
        <f t="shared" si="939"/>
        <v>-0.384184561400995-0.969373002881281i</v>
      </c>
      <c r="K3218" t="str">
        <f t="shared" si="940"/>
        <v>0.00107308663389683-0.00100972783345107i</v>
      </c>
      <c r="L3218" t="str">
        <f t="shared" si="941"/>
        <v>0.00025-0.00278102213109483i</v>
      </c>
      <c r="M3218" t="str">
        <f t="shared" si="942"/>
        <v>0.0025-0.000736152917054513i</v>
      </c>
      <c r="N3218">
        <f t="shared" si="943"/>
        <v>72.023573507387724</v>
      </c>
      <c r="O3218">
        <f t="shared" si="944"/>
        <v>0.25606192736966077</v>
      </c>
      <c r="P3218" s="3">
        <f t="shared" si="945"/>
        <v>-0.25606192736966077</v>
      </c>
      <c r="Q3218" s="3">
        <f t="shared" si="946"/>
        <v>-107.97642649261228</v>
      </c>
      <c r="R3218">
        <f t="shared" si="947"/>
        <v>72.023573507387724</v>
      </c>
      <c r="S3218">
        <f t="shared" si="948"/>
        <v>169.11624701818405</v>
      </c>
      <c r="T3218">
        <f t="shared" si="931"/>
        <v>-0.25606192736966077</v>
      </c>
    </row>
    <row r="3219" spans="1:20" x14ac:dyDescent="0.25">
      <c r="A3219">
        <f t="shared" si="932"/>
        <v>1066626.5556001936</v>
      </c>
      <c r="B3219">
        <f t="shared" si="949"/>
        <v>169758.88875685315</v>
      </c>
      <c r="C3219" t="str">
        <f t="shared" si="933"/>
        <v>-0.302481912845949-0.918600633873922i</v>
      </c>
      <c r="D3219" t="str">
        <f t="shared" si="934"/>
        <v>3.29855074352436-0.863386423215058i</v>
      </c>
      <c r="E3219" t="str">
        <f t="shared" si="935"/>
        <v>123.233591083269-148.259369298576i</v>
      </c>
      <c r="F3219" t="str">
        <f t="shared" si="936"/>
        <v>2.8797161682481-1.17469096767797i</v>
      </c>
      <c r="G3219" t="str">
        <f t="shared" si="937"/>
        <v>0.989623822524887-0.101333668719324i</v>
      </c>
      <c r="H3219" t="str">
        <f t="shared" si="938"/>
        <v>0.520832637663876-49.3103415150817i</v>
      </c>
      <c r="I3219" t="str">
        <f t="shared" si="939"/>
        <v>-0.382022501240718-0.965551872451094i</v>
      </c>
      <c r="K3219" t="str">
        <f t="shared" si="940"/>
        <v>0.00107088719667574-0.00100885220304861i</v>
      </c>
      <c r="L3219" t="str">
        <f t="shared" si="941"/>
        <v>0.00025-0.00277049425293369i</v>
      </c>
      <c r="M3219" t="str">
        <f t="shared" si="942"/>
        <v>0.0025-0.000733366125776562i</v>
      </c>
      <c r="N3219">
        <f t="shared" si="943"/>
        <v>71.774032955155405</v>
      </c>
      <c r="O3219">
        <f t="shared" si="944"/>
        <v>0.29038649699022623</v>
      </c>
      <c r="P3219" s="3">
        <f t="shared" si="945"/>
        <v>-0.29038649699022623</v>
      </c>
      <c r="Q3219" s="3">
        <f t="shared" si="946"/>
        <v>-108.22596704484459</v>
      </c>
      <c r="R3219">
        <f t="shared" si="947"/>
        <v>71.774032955155405</v>
      </c>
      <c r="S3219">
        <f t="shared" si="948"/>
        <v>169.75888875685314</v>
      </c>
      <c r="T3219">
        <f t="shared" si="931"/>
        <v>-0.29038649699022623</v>
      </c>
    </row>
    <row r="3220" spans="1:20" x14ac:dyDescent="0.25">
      <c r="A3220">
        <f t="shared" si="932"/>
        <v>1070679.7365114742</v>
      </c>
      <c r="B3220">
        <f t="shared" si="949"/>
        <v>170403.97253412919</v>
      </c>
      <c r="C3220" t="str">
        <f t="shared" si="933"/>
        <v>-0.305269833287794-0.913641184047676i</v>
      </c>
      <c r="D3220" t="str">
        <f t="shared" si="934"/>
        <v>3.297254491856-0.865652516856421i</v>
      </c>
      <c r="E3220" t="str">
        <f t="shared" si="935"/>
        <v>122.506235178691-148.294634388315i</v>
      </c>
      <c r="F3220" t="str">
        <f t="shared" si="936"/>
        <v>2.87948866335945-1.17245744038208i</v>
      </c>
      <c r="G3220" t="str">
        <f t="shared" si="937"/>
        <v>0.989545639730333-0.101710700622005i</v>
      </c>
      <c r="H3220" t="str">
        <f t="shared" si="938"/>
        <v>0.51578602721128-49.1214627898445i</v>
      </c>
      <c r="I3220" t="str">
        <f t="shared" si="939"/>
        <v>-0.379876671760734-0.961745682038738i</v>
      </c>
      <c r="K3220" t="str">
        <f t="shared" si="940"/>
        <v>0.00106868352536499-0.00100797642332238i</v>
      </c>
      <c r="L3220" t="str">
        <f t="shared" si="941"/>
        <v>0.00025-0.00276000622926248i</v>
      </c>
      <c r="M3220" t="str">
        <f t="shared" si="942"/>
        <v>0.0025-0.000730589884216539i</v>
      </c>
      <c r="N3220">
        <f t="shared" si="943"/>
        <v>71.524267382948821</v>
      </c>
      <c r="O3220">
        <f t="shared" si="944"/>
        <v>0.32484838447591363</v>
      </c>
      <c r="P3220" s="3">
        <f t="shared" si="945"/>
        <v>-0.32484838447591363</v>
      </c>
      <c r="Q3220" s="3">
        <f t="shared" si="946"/>
        <v>-108.47573261705118</v>
      </c>
      <c r="R3220">
        <f t="shared" si="947"/>
        <v>71.524267382948821</v>
      </c>
      <c r="S3220">
        <f t="shared" si="948"/>
        <v>170.4039725341292</v>
      </c>
      <c r="T3220">
        <f t="shared" si="931"/>
        <v>-0.32484838447591363</v>
      </c>
    </row>
    <row r="3221" spans="1:20" x14ac:dyDescent="0.25">
      <c r="A3221">
        <f t="shared" si="932"/>
        <v>1074748.319510218</v>
      </c>
      <c r="B3221">
        <f t="shared" si="949"/>
        <v>171051.50762975888</v>
      </c>
      <c r="C3221" t="str">
        <f t="shared" si="933"/>
        <v>-0.308023810834719-0.908673755630474i</v>
      </c>
      <c r="D3221" t="str">
        <f t="shared" si="934"/>
        <v>3.29594940000694-0.867926681895617i</v>
      </c>
      <c r="E3221" t="str">
        <f t="shared" si="935"/>
        <v>121.779613908205-148.325725476694i</v>
      </c>
      <c r="F3221" t="str">
        <f t="shared" si="936"/>
        <v>2.87925946250409-1.17024042691417i</v>
      </c>
      <c r="G3221" t="str">
        <f t="shared" si="937"/>
        <v>0.989466874111317-0.102089074575568i</v>
      </c>
      <c r="H3221" t="str">
        <f t="shared" si="938"/>
        <v>0.510784335257051-48.9333170468537i</v>
      </c>
      <c r="I3221" t="str">
        <f t="shared" si="939"/>
        <v>-0.377746947940993-0.957954366028232i</v>
      </c>
      <c r="K3221" t="str">
        <f t="shared" si="940"/>
        <v>0.00106647564888889-0.00100710042542634i</v>
      </c>
      <c r="L3221" t="str">
        <f t="shared" si="941"/>
        <v>0.00025-0.00274955790920749i</v>
      </c>
      <c r="M3221" t="str">
        <f t="shared" si="942"/>
        <v>0.0025-0.00072782415243728i</v>
      </c>
      <c r="N3221">
        <f t="shared" si="943"/>
        <v>71.27427951656334</v>
      </c>
      <c r="O3221">
        <f t="shared" si="944"/>
        <v>0.35944756879812745</v>
      </c>
      <c r="P3221" s="3">
        <f t="shared" si="945"/>
        <v>-0.35944756879812745</v>
      </c>
      <c r="Q3221" s="3">
        <f t="shared" si="946"/>
        <v>-108.72572048343666</v>
      </c>
      <c r="R3221">
        <f t="shared" si="947"/>
        <v>71.27427951656334</v>
      </c>
      <c r="S3221">
        <f t="shared" si="948"/>
        <v>171.05150762975887</v>
      </c>
      <c r="T3221">
        <f t="shared" si="931"/>
        <v>-0.35944756879812745</v>
      </c>
    </row>
    <row r="3222" spans="1:20" x14ac:dyDescent="0.25">
      <c r="A3222">
        <f t="shared" si="932"/>
        <v>1078832.3631243568</v>
      </c>
      <c r="B3222">
        <f t="shared" si="949"/>
        <v>171701.50335875197</v>
      </c>
      <c r="C3222" t="str">
        <f t="shared" si="933"/>
        <v>-0.310743779046102-0.903698680683991i</v>
      </c>
      <c r="D3222" t="str">
        <f t="shared" si="934"/>
        <v>3.29463541516905-0.870208906170432i</v>
      </c>
      <c r="E3222" t="str">
        <f t="shared" si="935"/>
        <v>121.053761967202-148.352660924504i</v>
      </c>
      <c r="F3222" t="str">
        <f t="shared" si="936"/>
        <v>2.8790285533152-1.1680398914346i</v>
      </c>
      <c r="G3222" t="str">
        <f t="shared" si="937"/>
        <v>0.98938752141792-0.102468794666596i</v>
      </c>
      <c r="H3222" t="str">
        <f t="shared" si="938"/>
        <v>0.505827194966473-48.7459013345402i</v>
      </c>
      <c r="I3222" t="str">
        <f t="shared" si="939"/>
        <v>-0.375633205726441-0.954177859149453i</v>
      </c>
      <c r="K3222" t="str">
        <f t="shared" si="940"/>
        <v>0.00106426359674447-0.00100622414082763i</v>
      </c>
      <c r="L3222" t="str">
        <f t="shared" si="941"/>
        <v>0.00025-0.00273914914246613i</v>
      </c>
      <c r="M3222" t="str">
        <f t="shared" si="942"/>
        <v>0.0025-0.000725068890652797i</v>
      </c>
      <c r="N3222">
        <f t="shared" si="943"/>
        <v>71.024072068514542</v>
      </c>
      <c r="O3222">
        <f t="shared" si="944"/>
        <v>0.39418402710621031</v>
      </c>
      <c r="P3222" s="3">
        <f t="shared" si="945"/>
        <v>-0.39418402710621031</v>
      </c>
      <c r="Q3222" s="3">
        <f t="shared" si="946"/>
        <v>-108.97592793148546</v>
      </c>
      <c r="R3222">
        <f t="shared" si="947"/>
        <v>71.024072068514542</v>
      </c>
      <c r="S3222">
        <f t="shared" si="948"/>
        <v>171.70150335875198</v>
      </c>
      <c r="T3222">
        <f t="shared" si="931"/>
        <v>-0.39418402710621031</v>
      </c>
    </row>
    <row r="3223" spans="1:20" x14ac:dyDescent="0.25">
      <c r="A3223">
        <f t="shared" si="932"/>
        <v>1082931.9261042292</v>
      </c>
      <c r="B3223">
        <f t="shared" si="949"/>
        <v>172353.96907151522</v>
      </c>
      <c r="C3223" t="str">
        <f t="shared" si="933"/>
        <v>-0.313429675713341-0.898716291441919i</v>
      </c>
      <c r="D3223" t="str">
        <f t="shared" si="934"/>
        <v>3.29331248432727-0.87249917721322i</v>
      </c>
      <c r="E3223" t="str">
        <f t="shared" si="935"/>
        <v>120.328713713203-148.375459397068i</v>
      </c>
      <c r="F3223" t="str">
        <f t="shared" si="936"/>
        <v>2.87879592333986-1.16585579829723i</v>
      </c>
      <c r="G3223" t="str">
        <f t="shared" si="937"/>
        <v>0.989307577370664-0.102849864986066i</v>
      </c>
      <c r="H3223" t="str">
        <f t="shared" si="938"/>
        <v>0.500914242505551-48.5592127146758i</v>
      </c>
      <c r="I3223" t="str">
        <f t="shared" si="939"/>
        <v>-0.373535322019387-0.950416096475559i</v>
      </c>
      <c r="K3223" t="str">
        <f t="shared" si="940"/>
        <v>0.00106204739899949-0.00100534750131284i</v>
      </c>
      <c r="L3223" t="str">
        <f t="shared" si="941"/>
        <v>0.00025-0.00272877977930477i</v>
      </c>
      <c r="M3223" t="str">
        <f t="shared" si="942"/>
        <v>0.0025-0.000722324059227731i</v>
      </c>
      <c r="N3223">
        <f t="shared" si="943"/>
        <v>70.773647738044176</v>
      </c>
      <c r="O3223">
        <f t="shared" si="944"/>
        <v>0.42905773475469222</v>
      </c>
      <c r="P3223" s="3">
        <f t="shared" si="945"/>
        <v>-0.42905773475469222</v>
      </c>
      <c r="Q3223" s="3">
        <f t="shared" si="946"/>
        <v>-109.22635226195582</v>
      </c>
      <c r="R3223">
        <f t="shared" si="947"/>
        <v>70.773647738044176</v>
      </c>
      <c r="S3223">
        <f t="shared" si="948"/>
        <v>172.35396907151522</v>
      </c>
      <c r="T3223">
        <f t="shared" si="931"/>
        <v>-0.42905773475469222</v>
      </c>
    </row>
    <row r="3224" spans="1:20" x14ac:dyDescent="0.25">
      <c r="A3224">
        <f t="shared" si="932"/>
        <v>1087047.0674234254</v>
      </c>
      <c r="B3224">
        <f t="shared" si="949"/>
        <v>173008.91415398699</v>
      </c>
      <c r="C3224" t="str">
        <f t="shared" si="933"/>
        <v>-0.31608144285052-0.893726920251856i</v>
      </c>
      <c r="D3224" t="str">
        <f t="shared" si="934"/>
        <v>3.29198055426044-0.874797482247455i</v>
      </c>
      <c r="E3224" t="str">
        <f t="shared" si="935"/>
        <v>119.604503163528-148.394139858167i</v>
      </c>
      <c r="F3224" t="str">
        <f t="shared" si="936"/>
        <v>2.87856156003862-1.16368811204835i</v>
      </c>
      <c r="G3224" t="str">
        <f t="shared" si="937"/>
        <v>0.989227037660332-0.103232289629244i</v>
      </c>
      <c r="H3224" t="str">
        <f t="shared" si="938"/>
        <v>0.496045117011507-48.3732482622983i</v>
      </c>
      <c r="I3224" t="str">
        <f t="shared" si="939"/>
        <v>-0.371453174671881-0.946669013420548i</v>
      </c>
      <c r="K3224" t="str">
        <f t="shared" si="940"/>
        <v>0.00105982708629039-0.00100447043899428i</v>
      </c>
      <c r="L3224" t="str">
        <f t="shared" si="941"/>
        <v>0.00025-0.00271844967055665i</v>
      </c>
      <c r="M3224" t="str">
        <f t="shared" si="942"/>
        <v>0.0025-0.000719589618676759i</v>
      </c>
      <c r="N3224">
        <f t="shared" si="943"/>
        <v>70.523009211136696</v>
      </c>
      <c r="O3224">
        <f t="shared" si="944"/>
        <v>0.46406866532980406</v>
      </c>
      <c r="P3224" s="3">
        <f t="shared" si="945"/>
        <v>-0.46406866532980406</v>
      </c>
      <c r="Q3224" s="3">
        <f t="shared" si="946"/>
        <v>-109.4769907888633</v>
      </c>
      <c r="R3224">
        <f t="shared" si="947"/>
        <v>70.523009211136696</v>
      </c>
      <c r="S3224">
        <f t="shared" si="948"/>
        <v>173.00891415398698</v>
      </c>
      <c r="T3224">
        <f t="shared" si="931"/>
        <v>-0.46406866532980406</v>
      </c>
    </row>
    <row r="3225" spans="1:20" x14ac:dyDescent="0.25">
      <c r="A3225">
        <f t="shared" si="932"/>
        <v>1091177.8462796344</v>
      </c>
      <c r="B3225">
        <f t="shared" si="949"/>
        <v>173666.34802777215</v>
      </c>
      <c r="C3225" t="str">
        <f t="shared" si="933"/>
        <v>-0.318699026684397-0.888730899517495i</v>
      </c>
      <c r="D3225" t="str">
        <f t="shared" si="934"/>
        <v>3.29063957154227-0.877103808184324i</v>
      </c>
      <c r="E3225" t="str">
        <f t="shared" si="935"/>
        <v>118.881163993048-148.408721563984i</v>
      </c>
      <c r="F3225" t="str">
        <f t="shared" si="936"/>
        <v>2.87832545078501-1.16153679742584i</v>
      </c>
      <c r="G3225" t="str">
        <f t="shared" si="937"/>
        <v>0.989145897947784-0.103616072695584i</v>
      </c>
      <c r="H3225" t="str">
        <f t="shared" si="938"/>
        <v>0.491219460563519-48.188005065633i</v>
      </c>
      <c r="I3225" t="str">
        <f t="shared" si="939"/>
        <v>-0.369386642478211-0.942936545736748i</v>
      </c>
      <c r="K3225" t="str">
        <f t="shared" si="940"/>
        <v>0.00105760268982013-0.00100359288631626i</v>
      </c>
      <c r="L3225" t="str">
        <f t="shared" si="941"/>
        <v>0.00025-0.0027081586676197i</v>
      </c>
      <c r="M3225" t="str">
        <f t="shared" si="942"/>
        <v>0.0025-0.00071686552966404i</v>
      </c>
      <c r="N3225">
        <f t="shared" si="943"/>
        <v>70.272159160527309</v>
      </c>
      <c r="O3225">
        <f t="shared" si="944"/>
        <v>0.49921679067563279</v>
      </c>
      <c r="P3225" s="3">
        <f t="shared" si="945"/>
        <v>-0.49921679067563279</v>
      </c>
      <c r="Q3225" s="3">
        <f t="shared" si="946"/>
        <v>-109.72784083947269</v>
      </c>
      <c r="R3225">
        <f t="shared" si="947"/>
        <v>70.272159160527309</v>
      </c>
      <c r="S3225">
        <f t="shared" si="948"/>
        <v>173.66634802777216</v>
      </c>
      <c r="T3225">
        <f t="shared" si="931"/>
        <v>-0.49921679067563279</v>
      </c>
    </row>
    <row r="3226" spans="1:20" x14ac:dyDescent="0.25">
      <c r="A3226">
        <f t="shared" si="932"/>
        <v>1095324.322095497</v>
      </c>
      <c r="B3226">
        <f t="shared" si="949"/>
        <v>174326.28015027769</v>
      </c>
      <c r="C3226" t="str">
        <f t="shared" si="933"/>
        <v>-0.321282377643447-0.883728561641106i</v>
      </c>
      <c r="D3226" t="str">
        <f t="shared" si="934"/>
        <v>3.28928948254211-0.879418141619135i</v>
      </c>
      <c r="E3226" t="str">
        <f t="shared" si="935"/>
        <v>118.158729532053-148.419224057041i</v>
      </c>
      <c r="F3226" t="str">
        <f t="shared" si="936"/>
        <v>2.87808758286483-1.15940181935802i</v>
      </c>
      <c r="G3226" t="str">
        <f t="shared" si="937"/>
        <v>0.989064153863767-0.10400121828862i</v>
      </c>
      <c r="H3226" t="str">
        <f t="shared" si="938"/>
        <v>0.486436918153842-48.0034802260168i</v>
      </c>
      <c r="I3226" t="str">
        <f t="shared" si="939"/>
        <v>-0.367335605167371-0.939218629512296i</v>
      </c>
      <c r="K3226" t="str">
        <f t="shared" si="940"/>
        <v>0.00105537424135594-0.00100271477606136i</v>
      </c>
      <c r="L3226" t="str">
        <f t="shared" si="941"/>
        <v>0.00025-0.00269790662245437i</v>
      </c>
      <c r="M3226" t="str">
        <f t="shared" si="942"/>
        <v>0.0025-0.000714151753002629i</v>
      </c>
      <c r="N3226">
        <f t="shared" si="943"/>
        <v>70.02110024571634</v>
      </c>
      <c r="O3226">
        <f t="shared" si="944"/>
        <v>0.53450208092090323</v>
      </c>
      <c r="P3226" s="3">
        <f t="shared" si="945"/>
        <v>-0.53450208092090323</v>
      </c>
      <c r="Q3226" s="3">
        <f t="shared" si="946"/>
        <v>-109.97889975428366</v>
      </c>
      <c r="R3226">
        <f t="shared" si="947"/>
        <v>70.02110024571634</v>
      </c>
      <c r="S3226">
        <f t="shared" si="948"/>
        <v>174.32628015027768</v>
      </c>
      <c r="T3226">
        <f t="shared" si="931"/>
        <v>-0.53450208092090323</v>
      </c>
    </row>
    <row r="3227" spans="1:20" x14ac:dyDescent="0.25">
      <c r="A3227">
        <f t="shared" si="932"/>
        <v>1099486.5545194601</v>
      </c>
      <c r="B3227">
        <f t="shared" si="949"/>
        <v>174988.72001484875</v>
      </c>
      <c r="C3227" t="str">
        <f t="shared" si="933"/>
        <v>-0.323831450346076-0.878720238966537i</v>
      </c>
      <c r="D3227" t="str">
        <f t="shared" si="934"/>
        <v>3.28793023342612-0.881740468827958i</v>
      </c>
      <c r="E3227" t="str">
        <f t="shared" si="935"/>
        <v>117.437232764241-148.425667160134i</v>
      </c>
      <c r="F3227" t="str">
        <f t="shared" si="936"/>
        <v>2.87784794347587-1.15728314296282i</v>
      </c>
      <c r="G3227" t="str">
        <f t="shared" si="937"/>
        <v>0.988981801008737-0.10438773051586i</v>
      </c>
      <c r="H3227" t="str">
        <f t="shared" si="938"/>
        <v>0.481697137659323-47.8196708578243i</v>
      </c>
      <c r="I3227" t="str">
        <f t="shared" si="939"/>
        <v>-0.365299943395706-0.93551520116881i</v>
      </c>
      <c r="K3227" t="str">
        <f t="shared" si="940"/>
        <v>0.00105314177322699-0.00100183604135668i</v>
      </c>
      <c r="L3227" t="str">
        <f t="shared" si="941"/>
        <v>0.00025-0.00268769338758156i</v>
      </c>
      <c r="M3227" t="str">
        <f t="shared" si="942"/>
        <v>0.0025-0.000711448249653941i</v>
      </c>
      <c r="N3227">
        <f t="shared" si="943"/>
        <v>69.769835112988787</v>
      </c>
      <c r="O3227">
        <f t="shared" si="944"/>
        <v>0.56992450450424725</v>
      </c>
      <c r="P3227" s="3">
        <f t="shared" si="945"/>
        <v>-0.56992450450424725</v>
      </c>
      <c r="Q3227" s="3">
        <f t="shared" si="946"/>
        <v>-110.23016488701121</v>
      </c>
      <c r="R3227">
        <f t="shared" si="947"/>
        <v>69.769835112988787</v>
      </c>
      <c r="S3227">
        <f t="shared" si="948"/>
        <v>174.98872001484875</v>
      </c>
      <c r="T3227">
        <f t="shared" si="931"/>
        <v>-0.56992450450424725</v>
      </c>
    </row>
    <row r="3228" spans="1:20" x14ac:dyDescent="0.25">
      <c r="A3228">
        <f t="shared" si="932"/>
        <v>1103664.6034266341</v>
      </c>
      <c r="B3228">
        <f t="shared" si="949"/>
        <v>175653.67715090519</v>
      </c>
      <c r="C3228" t="str">
        <f t="shared" si="933"/>
        <v>-0.326346203588129-0.873706263722427i</v>
      </c>
      <c r="D3228" t="str">
        <f t="shared" si="934"/>
        <v>3.28656177015806-0.884070775763991i</v>
      </c>
      <c r="E3228" t="str">
        <f t="shared" si="935"/>
        <v>116.716706324786-148.428070970294i</v>
      </c>
      <c r="F3228" t="str">
        <f t="shared" si="936"/>
        <v>2.87760651972713-1.15518073354667i</v>
      </c>
      <c r="G3228" t="str">
        <f t="shared" si="937"/>
        <v>0.988898834952662-0.104775613488681i</v>
      </c>
      <c r="H3228" t="str">
        <f t="shared" si="938"/>
        <v>0.476999769813134-47.6365740883899i</v>
      </c>
      <c r="I3228" t="str">
        <f t="shared" si="939"/>
        <v>-0.363279538739496-0.931826197458838i</v>
      </c>
      <c r="K3228" t="str">
        <f t="shared" si="940"/>
        <v>0.00105090531832196-0.00100095661568013i</v>
      </c>
      <c r="L3228" t="str">
        <f t="shared" si="941"/>
        <v>0.00025-0.00267751881608045i</v>
      </c>
      <c r="M3228" t="str">
        <f t="shared" si="942"/>
        <v>0.0025-0.000708754980727178i</v>
      </c>
      <c r="N3228">
        <f t="shared" si="943"/>
        <v>69.518366395425531</v>
      </c>
      <c r="O3228">
        <f t="shared" si="944"/>
        <v>0.60548402820032177</v>
      </c>
      <c r="P3228" s="3">
        <f t="shared" si="945"/>
        <v>-0.60548402820032177</v>
      </c>
      <c r="Q3228" s="3">
        <f t="shared" si="946"/>
        <v>-110.48163360457447</v>
      </c>
      <c r="R3228">
        <f t="shared" si="947"/>
        <v>69.518366395425531</v>
      </c>
      <c r="S3228">
        <f t="shared" si="948"/>
        <v>175.6536771509052</v>
      </c>
      <c r="T3228">
        <f t="shared" si="931"/>
        <v>-0.60548402820032177</v>
      </c>
    </row>
    <row r="3229" spans="1:20" x14ac:dyDescent="0.25">
      <c r="A3229">
        <f t="shared" si="932"/>
        <v>1107858.5289196554</v>
      </c>
      <c r="B3229">
        <f t="shared" si="949"/>
        <v>176321.16112407864</v>
      </c>
      <c r="C3229" t="str">
        <f t="shared" si="933"/>
        <v>-0.328826600329467-0.868686967965954i</v>
      </c>
      <c r="D3229" t="str">
        <f t="shared" si="934"/>
        <v>3.28518403850037-0.886409048054063i</v>
      </c>
      <c r="E3229" t="str">
        <f t="shared" si="935"/>
        <v>115.997182498546-148.426455852744i</v>
      </c>
      <c r="F3229" t="str">
        <f t="shared" si="936"/>
        <v>2.87736329863831-1.15309455660355i</v>
      </c>
      <c r="G3229" t="str">
        <f t="shared" si="937"/>
        <v>0.988815251234843-0.10516487132221i</v>
      </c>
      <c r="H3229" t="str">
        <f t="shared" si="938"/>
        <v>0.472344468177003-47.4541870579386i</v>
      </c>
      <c r="I3229" t="str">
        <f t="shared" si="939"/>
        <v>-0.361274273687705-0.92815155546357i</v>
      </c>
      <c r="K3229" t="str">
        <f t="shared" si="940"/>
        <v>0.00104866491008649-0.00100007643286666i</v>
      </c>
      <c r="L3229" t="str">
        <f t="shared" si="941"/>
        <v>0.00025-0.00266738276158643i</v>
      </c>
      <c r="M3229" t="str">
        <f t="shared" si="942"/>
        <v>0.0025-0.000706071907478758i</v>
      </c>
      <c r="N3229">
        <f t="shared" si="943"/>
        <v>69.266696712926304</v>
      </c>
      <c r="O3229">
        <f t="shared" si="944"/>
        <v>0.64118061714486019</v>
      </c>
      <c r="P3229" s="3">
        <f t="shared" si="945"/>
        <v>-0.64118061714486019</v>
      </c>
      <c r="Q3229" s="3">
        <f t="shared" si="946"/>
        <v>-110.7333032870737</v>
      </c>
      <c r="R3229">
        <f t="shared" si="947"/>
        <v>69.266696712926304</v>
      </c>
      <c r="S3229">
        <f t="shared" si="948"/>
        <v>176.32116112407866</v>
      </c>
      <c r="T3229">
        <f t="shared" si="931"/>
        <v>-0.64118061714486019</v>
      </c>
    </row>
    <row r="3230" spans="1:20" x14ac:dyDescent="0.25">
      <c r="A3230">
        <f t="shared" si="932"/>
        <v>1112068.39132955</v>
      </c>
      <c r="B3230">
        <f t="shared" si="949"/>
        <v>176991.18153635014</v>
      </c>
      <c r="C3230" t="str">
        <f t="shared" si="933"/>
        <v>-0.331272607679777-0.863662683526948i</v>
      </c>
      <c r="D3230" t="str">
        <f t="shared" si="934"/>
        <v>3.28379698401536-0.888755270995158i</v>
      </c>
      <c r="E3230" t="str">
        <f t="shared" si="935"/>
        <v>115.27869321835-148.42084243486i</v>
      </c>
      <c r="F3230" t="str">
        <f t="shared" si="936"/>
        <v>2.87711826713948-1.15102457781406i</v>
      </c>
      <c r="G3230" t="str">
        <f t="shared" si="937"/>
        <v>0.988731045363721-0.105555508135221i</v>
      </c>
      <c r="H3230" t="str">
        <f t="shared" si="938"/>
        <v>0.467730889113601-47.2725069195068i</v>
      </c>
      <c r="I3230" t="str">
        <f t="shared" si="939"/>
        <v>-0.359284031634726-0.924491212590436i</v>
      </c>
      <c r="K3230" t="str">
        <f t="shared" si="940"/>
        <v>0.00104642058252064-0.000999195427114459i</v>
      </c>
      <c r="L3230" t="str">
        <f t="shared" si="941"/>
        <v>0.00025-0.00265728507828893i</v>
      </c>
      <c r="M3230" t="str">
        <f t="shared" si="942"/>
        <v>0.0025-0.000703398991311773i</v>
      </c>
      <c r="N3230">
        <f t="shared" si="943"/>
        <v>69.014828672231943</v>
      </c>
      <c r="O3230">
        <f t="shared" si="944"/>
        <v>0.67701423485969614</v>
      </c>
      <c r="P3230" s="3">
        <f t="shared" si="945"/>
        <v>-0.67701423485969614</v>
      </c>
      <c r="Q3230" s="3">
        <f t="shared" si="946"/>
        <v>-110.98517132776806</v>
      </c>
      <c r="R3230">
        <f t="shared" si="947"/>
        <v>69.014828672231943</v>
      </c>
      <c r="S3230">
        <f t="shared" si="948"/>
        <v>176.99118153635013</v>
      </c>
      <c r="T3230">
        <f t="shared" si="931"/>
        <v>-0.67701423485969614</v>
      </c>
    </row>
    <row r="3231" spans="1:20" x14ac:dyDescent="0.25">
      <c r="A3231">
        <f t="shared" si="932"/>
        <v>1116294.2512166023</v>
      </c>
      <c r="B3231">
        <f t="shared" si="949"/>
        <v>177663.74802618826</v>
      </c>
      <c r="C3231" t="str">
        <f t="shared" si="933"/>
        <v>-0.333684196883666-0.858633741952321i</v>
      </c>
      <c r="D3231" t="str">
        <f t="shared" si="934"/>
        <v>3.28240055206605-0.891109429550715i</v>
      </c>
      <c r="E3231" t="str">
        <f t="shared" si="935"/>
        <v>114.561270063396-148.41125160016i</v>
      </c>
      <c r="F3231" t="str">
        <f t="shared" si="936"/>
        <v>2.87687141207018-1.14897076304429i</v>
      </c>
      <c r="G3231" t="str">
        <f t="shared" si="937"/>
        <v>0.988646212816687-0.105947528050016i</v>
      </c>
      <c r="H3231" t="str">
        <f t="shared" si="938"/>
        <v>0.463158691759404-47.0915308388742i</v>
      </c>
      <c r="I3231" t="str">
        <f t="shared" si="939"/>
        <v>-0.357308696873198-0.920845106570741i</v>
      </c>
      <c r="K3231" t="str">
        <f t="shared" si="940"/>
        <v>0.00104417237017611-0.000998313532991248i</v>
      </c>
      <c r="L3231" t="str">
        <f t="shared" si="941"/>
        <v>0.00025-0.0026472256209294i</v>
      </c>
      <c r="M3231" t="str">
        <f t="shared" si="942"/>
        <v>0.0025-0.00070073619377543i</v>
      </c>
      <c r="N3231">
        <f t="shared" si="943"/>
        <v>68.762764866941737</v>
      </c>
      <c r="O3231">
        <f t="shared" si="944"/>
        <v>0.71298484327818135</v>
      </c>
      <c r="P3231" s="3">
        <f t="shared" si="945"/>
        <v>-0.71298484327818135</v>
      </c>
      <c r="Q3231" s="3">
        <f t="shared" si="946"/>
        <v>-111.23723513305826</v>
      </c>
      <c r="R3231">
        <f t="shared" si="947"/>
        <v>68.762764866941737</v>
      </c>
      <c r="S3231">
        <f t="shared" si="948"/>
        <v>177.66374802618827</v>
      </c>
      <c r="T3231">
        <f t="shared" si="931"/>
        <v>-0.71298484327818135</v>
      </c>
    </row>
    <row r="3232" spans="1:20" x14ac:dyDescent="0.25">
      <c r="A3232">
        <f t="shared" si="932"/>
        <v>1120536.1693712254</v>
      </c>
      <c r="B3232">
        <f t="shared" si="949"/>
        <v>178338.87026868778</v>
      </c>
      <c r="C3232" t="str">
        <f t="shared" si="933"/>
        <v>-0.336061343304914-0.853600474451064i</v>
      </c>
      <c r="D3232" t="str">
        <f t="shared" si="934"/>
        <v>3.2809946878175-0.893471508347142i</v>
      </c>
      <c r="E3232" t="str">
        <f t="shared" si="935"/>
        <v>113.844944257754-148.397704482298i</v>
      </c>
      <c r="F3232" t="str">
        <f t="shared" si="936"/>
        <v>2.87662272017914-1.14693307834492i</v>
      </c>
      <c r="G3232" t="str">
        <f t="shared" si="937"/>
        <v>0.988560749039896-0.106340935192312i</v>
      </c>
      <c r="H3232" t="str">
        <f t="shared" si="938"/>
        <v>0.458627537997733-46.9112559944868i</v>
      </c>
      <c r="I3232" t="str">
        <f t="shared" si="939"/>
        <v>-0.355348154586878-0.917213175457345i</v>
      </c>
      <c r="K3232" t="str">
        <f t="shared" si="940"/>
        <v>0.00104192030815348-0.000997430685440422i</v>
      </c>
      <c r="L3232" t="str">
        <f t="shared" si="941"/>
        <v>0.00025-0.00263720424479916i</v>
      </c>
      <c r="M3232" t="str">
        <f t="shared" si="942"/>
        <v>0.0025-0.000698083476564485i</v>
      </c>
      <c r="N3232">
        <f t="shared" si="943"/>
        <v>68.510507877539382</v>
      </c>
      <c r="O3232">
        <f t="shared" si="944"/>
        <v>0.74909240276933953</v>
      </c>
      <c r="P3232" s="3">
        <f t="shared" si="945"/>
        <v>-0.74909240276933953</v>
      </c>
      <c r="Q3232" s="3">
        <f t="shared" si="946"/>
        <v>-111.48949212246062</v>
      </c>
      <c r="R3232">
        <f t="shared" si="947"/>
        <v>68.510507877539382</v>
      </c>
      <c r="S3232">
        <f t="shared" si="948"/>
        <v>178.33887026868777</v>
      </c>
      <c r="T3232">
        <f t="shared" si="931"/>
        <v>-0.74909240276933953</v>
      </c>
    </row>
    <row r="3233" spans="1:20" x14ac:dyDescent="0.25">
      <c r="A3233">
        <f t="shared" si="932"/>
        <v>1124794.206814836</v>
      </c>
      <c r="B3233">
        <f t="shared" si="949"/>
        <v>179016.5579757088</v>
      </c>
      <c r="C3233" t="str">
        <f t="shared" si="933"/>
        <v>-0.338404026409966-0.848563211839663i</v>
      </c>
      <c r="D3233" t="str">
        <f t="shared" si="934"/>
        <v>3.27957933623795-0.895841491670231i</v>
      </c>
      <c r="E3233" t="str">
        <f t="shared" si="935"/>
        <v>113.129746668979-148.38022245907i</v>
      </c>
      <c r="F3233" t="str">
        <f t="shared" si="936"/>
        <v>2.87637217812366-1.14491148995021i</v>
      </c>
      <c r="G3233" t="str">
        <f t="shared" si="937"/>
        <v>0.988474649448073-0.106735733691122i</v>
      </c>
      <c r="H3233" t="str">
        <f t="shared" si="938"/>
        <v>0.454137092432267-46.7316795773883i</v>
      </c>
      <c r="I3233" t="str">
        <f t="shared" si="939"/>
        <v>-0.353402290843606-0.913595357622406i</v>
      </c>
      <c r="K3233" t="str">
        <f t="shared" si="940"/>
        <v>0.00103966443209934-0.000996546819787291i</v>
      </c>
      <c r="L3233" t="str">
        <f t="shared" si="941"/>
        <v>0.00025-0.00262722080573735i</v>
      </c>
      <c r="M3233" t="str">
        <f t="shared" si="942"/>
        <v>0.0025-0.00069544080151871i</v>
      </c>
      <c r="N3233">
        <f t="shared" si="943"/>
        <v>68.258060271419808</v>
      </c>
      <c r="O3233">
        <f t="shared" si="944"/>
        <v>0.78533687216188341</v>
      </c>
      <c r="P3233" s="3">
        <f t="shared" si="945"/>
        <v>-0.78533687216188341</v>
      </c>
      <c r="Q3233" s="3">
        <f t="shared" si="946"/>
        <v>-111.74193972858019</v>
      </c>
      <c r="R3233">
        <f t="shared" si="947"/>
        <v>68.258060271419808</v>
      </c>
      <c r="S3233">
        <f t="shared" si="948"/>
        <v>179.01655797570879</v>
      </c>
      <c r="T3233">
        <f t="shared" si="931"/>
        <v>-0.78533687216188341</v>
      </c>
    </row>
    <row r="3234" spans="1:20" x14ac:dyDescent="0.25">
      <c r="A3234">
        <f t="shared" si="932"/>
        <v>1129068.4248007324</v>
      </c>
      <c r="B3234">
        <f t="shared" si="949"/>
        <v>179696.82089601649</v>
      </c>
      <c r="C3234" t="str">
        <f t="shared" si="933"/>
        <v>-0.340712229750731-0.843522284487828i</v>
      </c>
      <c r="D3234" t="str">
        <f t="shared" si="934"/>
        <v>3.27815444209992-0.898219363461479i</v>
      </c>
      <c r="E3234" t="str">
        <f t="shared" si="935"/>
        <v>112.415707806803-148.358827146449i</v>
      </c>
      <c r="F3234" t="str">
        <f t="shared" si="936"/>
        <v>2.87611977246898-1.14290596427696i</v>
      </c>
      <c r="G3234" t="str">
        <f t="shared" si="937"/>
        <v>0.988387909424322-0.107131927678637i</v>
      </c>
      <c r="H3234" t="str">
        <f t="shared" si="938"/>
        <v>0.449687022360704-46.5527987911456i</v>
      </c>
      <c r="I3234" t="str">
        <f t="shared" si="939"/>
        <v>-0.351470992588264-0.909991591755022i</v>
      </c>
      <c r="K3234" t="str">
        <f t="shared" si="940"/>
        <v>0.00103740477820326-0.000995661871745239i</v>
      </c>
      <c r="L3234" t="str">
        <f t="shared" si="941"/>
        <v>0.00025-0.00261727516012887i</v>
      </c>
      <c r="M3234" t="str">
        <f t="shared" si="942"/>
        <v>0.0025-0.000692808130622345i</v>
      </c>
      <c r="N3234">
        <f t="shared" si="943"/>
        <v>68.005424602910608</v>
      </c>
      <c r="O3234">
        <f t="shared" si="944"/>
        <v>0.82171820876896851</v>
      </c>
      <c r="P3234" s="3">
        <f t="shared" si="945"/>
        <v>-0.82171820876896851</v>
      </c>
      <c r="Q3234" s="3">
        <f t="shared" si="946"/>
        <v>-111.99457539708939</v>
      </c>
      <c r="R3234">
        <f t="shared" si="947"/>
        <v>68.005424602910608</v>
      </c>
      <c r="S3234">
        <f t="shared" si="948"/>
        <v>179.6968208960165</v>
      </c>
      <c r="T3234">
        <f t="shared" si="931"/>
        <v>-0.82171820876896851</v>
      </c>
    </row>
    <row r="3235" spans="1:20" x14ac:dyDescent="0.25">
      <c r="A3235">
        <f t="shared" si="932"/>
        <v>1133358.8848149753</v>
      </c>
      <c r="B3235">
        <f t="shared" si="949"/>
        <v>180379.66881542135</v>
      </c>
      <c r="C3235" t="str">
        <f t="shared" si="933"/>
        <v>-0.342985940946563-0.838478022264784i</v>
      </c>
      <c r="D3235" t="str">
        <f t="shared" si="934"/>
        <v>3.27671994998148-0.900605107314472i</v>
      </c>
      <c r="E3235" t="str">
        <f t="shared" si="935"/>
        <v>111.702857821942-148.333540392625i</v>
      </c>
      <c r="F3235" t="str">
        <f t="shared" si="936"/>
        <v>2.87586548968771-1.1409164679235i</v>
      </c>
      <c r="G3235" t="str">
        <f t="shared" si="937"/>
        <v>0.988300524319932-0.107529521290108i</v>
      </c>
      <c r="H3235" t="str">
        <f t="shared" si="938"/>
        <v>0.445276997748874-46.3746108517798i</v>
      </c>
      <c r="I3235" t="str">
        <f t="shared" si="939"/>
        <v>-0.349554147635836-0.906401816859007i</v>
      </c>
      <c r="K3235" t="str">
        <f t="shared" si="940"/>
        <v>0.00103514138319474-0.000994775777421878i</v>
      </c>
      <c r="L3235" t="str">
        <f t="shared" si="941"/>
        <v>0.00025-0.00260736716490224i</v>
      </c>
      <c r="M3235" t="str">
        <f t="shared" si="942"/>
        <v>0.0025-0.000690185426003536i</v>
      </c>
      <c r="N3235">
        <f t="shared" si="943"/>
        <v>67.752603413302054</v>
      </c>
      <c r="O3235">
        <f t="shared" si="944"/>
        <v>0.85823636841201845</v>
      </c>
      <c r="P3235" s="3">
        <f t="shared" si="945"/>
        <v>-0.85823636841201845</v>
      </c>
      <c r="Q3235" s="3">
        <f t="shared" si="946"/>
        <v>-112.24739658669795</v>
      </c>
      <c r="R3235">
        <f t="shared" si="947"/>
        <v>67.752603413302054</v>
      </c>
      <c r="S3235">
        <f t="shared" si="948"/>
        <v>180.37966881542135</v>
      </c>
      <c r="T3235">
        <f t="shared" si="931"/>
        <v>-0.85823636841201845</v>
      </c>
    </row>
    <row r="3236" spans="1:20" x14ac:dyDescent="0.25">
      <c r="A3236">
        <f t="shared" si="932"/>
        <v>1137665.6485772722</v>
      </c>
      <c r="B3236">
        <f t="shared" si="949"/>
        <v>181065.11155691996</v>
      </c>
      <c r="C3236" t="str">
        <f t="shared" si="933"/>
        <v>-0.345225151665539-0.833430754486153i</v>
      </c>
      <c r="D3236" t="str">
        <f t="shared" si="934"/>
        <v>3.27527580426766-0.902998706471327i</v>
      </c>
      <c r="E3236" t="str">
        <f t="shared" si="935"/>
        <v>110.991226505015-148.304384272077i</v>
      </c>
      <c r="F3236" t="str">
        <f t="shared" si="936"/>
        <v>2.87560931615948-1.13894296766874i</v>
      </c>
      <c r="G3236" t="str">
        <f t="shared" si="937"/>
        <v>0.988212489454188-0.107928518663718i</v>
      </c>
      <c r="H3236" t="str">
        <f t="shared" si="938"/>
        <v>0.440906691205111-46.1971129876954i</v>
      </c>
      <c r="I3236" t="str">
        <f t="shared" si="939"/>
        <v>-0.347651644664536-0.902825972250717i</v>
      </c>
      <c r="K3236" t="str">
        <f t="shared" si="940"/>
        <v>0.00103287428434008-0.00099388847332519i</v>
      </c>
      <c r="L3236" t="str">
        <f t="shared" si="941"/>
        <v>0.00025-0.00259749667752763i</v>
      </c>
      <c r="M3236" t="str">
        <f t="shared" si="942"/>
        <v>0.0025-0.000687572649933788i</v>
      </c>
      <c r="N3236">
        <f t="shared" si="943"/>
        <v>67.49959923087917</v>
      </c>
      <c r="O3236">
        <f t="shared" si="944"/>
        <v>0.89489130544309203</v>
      </c>
      <c r="P3236" s="3">
        <f t="shared" si="945"/>
        <v>-0.89489130544309203</v>
      </c>
      <c r="Q3236" s="3">
        <f t="shared" si="946"/>
        <v>-112.50040076912083</v>
      </c>
      <c r="R3236">
        <f t="shared" si="947"/>
        <v>67.49959923087917</v>
      </c>
      <c r="S3236">
        <f t="shared" si="948"/>
        <v>181.06511155691996</v>
      </c>
      <c r="T3236">
        <f t="shared" si="931"/>
        <v>-0.89489130544309203</v>
      </c>
    </row>
    <row r="3237" spans="1:20" x14ac:dyDescent="0.25">
      <c r="A3237">
        <f t="shared" si="932"/>
        <v>1141988.7780418657</v>
      </c>
      <c r="B3237">
        <f t="shared" si="949"/>
        <v>181753.15898083625</v>
      </c>
      <c r="C3237" t="str">
        <f t="shared" si="933"/>
        <v>-0.347429857605038-0.828380809860991i</v>
      </c>
      <c r="D3237" t="str">
        <f t="shared" si="934"/>
        <v>3.27382194915153-0.905400143818892i</v>
      </c>
      <c r="E3237" t="str">
        <f t="shared" si="935"/>
        <v>110.280843285527-148.271381079659i</v>
      </c>
      <c r="F3237" t="str">
        <f t="shared" si="936"/>
        <v>2.87535123817007-1.13698543047107i</v>
      </c>
      <c r="G3237" t="str">
        <f t="shared" si="937"/>
        <v>0.988123800114174-0.108328923940461i</v>
      </c>
      <c r="H3237" t="str">
        <f t="shared" si="938"/>
        <v>0.436575777954867-46.0203024396097i</v>
      </c>
      <c r="I3237" t="str">
        <f t="shared" si="939"/>
        <v>-0.345763373208932-0.899263997556728i</v>
      </c>
      <c r="K3237" t="str">
        <f t="shared" si="940"/>
        <v>0.00103060351943905-0.000992999896369647i</v>
      </c>
      <c r="L3237" t="str">
        <f t="shared" si="941"/>
        <v>0.00025-0.00258766355601478i</v>
      </c>
      <c r="M3237" t="str">
        <f t="shared" si="942"/>
        <v>0.0025-0.000684969764827442i</v>
      </c>
      <c r="N3237">
        <f t="shared" si="943"/>
        <v>67.246414570946826</v>
      </c>
      <c r="O3237">
        <f t="shared" si="944"/>
        <v>0.93168297276976753</v>
      </c>
      <c r="P3237" s="3">
        <f t="shared" si="945"/>
        <v>-0.93168297276976753</v>
      </c>
      <c r="Q3237" s="3">
        <f t="shared" si="946"/>
        <v>-112.75358542905317</v>
      </c>
      <c r="R3237">
        <f t="shared" si="947"/>
        <v>67.246414570946826</v>
      </c>
      <c r="S3237">
        <f t="shared" si="948"/>
        <v>181.75315898083625</v>
      </c>
      <c r="T3237">
        <f t="shared" si="931"/>
        <v>-0.93168297276976753</v>
      </c>
    </row>
    <row r="3238" spans="1:20" x14ac:dyDescent="0.25">
      <c r="A3238">
        <f t="shared" si="932"/>
        <v>1146328.3353984249</v>
      </c>
      <c r="B3238">
        <f t="shared" si="949"/>
        <v>182443.82098496344</v>
      </c>
      <c r="C3238" t="str">
        <f t="shared" si="933"/>
        <v>-0.349600058471631-0.823328516439639i</v>
      </c>
      <c r="D3238" t="str">
        <f t="shared" si="934"/>
        <v>3.2723583286358-0.90780940188523i</v>
      </c>
      <c r="E3238" t="str">
        <f t="shared" si="935"/>
        <v>109.571737230972-148.234553324719i</v>
      </c>
      <c r="F3238" t="str">
        <f t="shared" si="936"/>
        <v>2.87509124191108-1.13504382346746i</v>
      </c>
      <c r="G3238" t="str">
        <f t="shared" si="937"/>
        <v>0.988034451554577-0.108730741264018i</v>
      </c>
      <c r="H3238" t="str">
        <f t="shared" si="938"/>
        <v>0.432283935815714-45.8441764604825i</v>
      </c>
      <c r="I3238" t="str">
        <f t="shared" si="939"/>
        <v>-0.343889223653196-0.895715832711698i</v>
      </c>
      <c r="K3238" t="str">
        <f t="shared" si="940"/>
        <v>0.00102832912682161-0.000992109983882297i</v>
      </c>
      <c r="L3238" t="str">
        <f t="shared" si="941"/>
        <v>0.00025-0.00257786765891092i</v>
      </c>
      <c r="M3238" t="str">
        <f t="shared" si="942"/>
        <v>0.0025-0.000682376733241123i</v>
      </c>
      <c r="N3238">
        <f t="shared" si="943"/>
        <v>66.993051935862027</v>
      </c>
      <c r="O3238">
        <f t="shared" si="944"/>
        <v>0.96861132187677157</v>
      </c>
      <c r="P3238" s="3">
        <f t="shared" si="945"/>
        <v>-0.96861132187677157</v>
      </c>
      <c r="Q3238" s="3">
        <f t="shared" si="946"/>
        <v>-113.00694806413797</v>
      </c>
      <c r="R3238">
        <f t="shared" si="947"/>
        <v>66.993051935862027</v>
      </c>
      <c r="S3238">
        <f t="shared" si="948"/>
        <v>182.44382098496345</v>
      </c>
      <c r="T3238">
        <f t="shared" si="931"/>
        <v>-0.96861132187677157</v>
      </c>
    </row>
    <row r="3239" spans="1:20" x14ac:dyDescent="0.25">
      <c r="A3239">
        <f t="shared" si="932"/>
        <v>1150684.383072939</v>
      </c>
      <c r="B3239">
        <f t="shared" si="949"/>
        <v>183137.10750470631</v>
      </c>
      <c r="C3239" t="str">
        <f t="shared" si="933"/>
        <v>-0.35173575796016-0.818274201561827i</v>
      </c>
      <c r="D3239" t="str">
        <f t="shared" si="934"/>
        <v>3.27088488653394-0.910226462835765i</v>
      </c>
      <c r="E3239" t="str">
        <f t="shared" si="935"/>
        <v>108.863937046032-148.19392372523i</v>
      </c>
      <c r="F3239" t="str">
        <f t="shared" si="936"/>
        <v>2.87482931347919-1.13311811397228i</v>
      </c>
      <c r="G3239" t="str">
        <f t="shared" si="937"/>
        <v>0.987944438997497-0.109133974780625i</v>
      </c>
      <c r="H3239" t="str">
        <f t="shared" si="938"/>
        <v>0.428030845172624-45.6687323154503i</v>
      </c>
      <c r="I3239" t="str">
        <f t="shared" si="939"/>
        <v>-0.342029087224348-0.892181417956205i</v>
      </c>
      <c r="K3239" t="str">
        <f t="shared" si="940"/>
        <v>0.0010260511453444-0.000991218673608833i</v>
      </c>
      <c r="L3239" t="str">
        <f t="shared" si="941"/>
        <v>0.00025-0.00256810884529878i</v>
      </c>
      <c r="M3239" t="str">
        <f t="shared" si="942"/>
        <v>0.0025-0.000679793517873204i</v>
      </c>
      <c r="N3239">
        <f t="shared" si="943"/>
        <v>66.739513815068861</v>
      </c>
      <c r="O3239">
        <f t="shared" si="944"/>
        <v>1.0056763028499101</v>
      </c>
      <c r="P3239" s="3">
        <f t="shared" si="945"/>
        <v>-1.0056763028499101</v>
      </c>
      <c r="Q3239" s="3">
        <f t="shared" si="946"/>
        <v>-113.26048618493114</v>
      </c>
      <c r="R3239">
        <f t="shared" si="947"/>
        <v>66.739513815068861</v>
      </c>
      <c r="S3239">
        <f t="shared" si="948"/>
        <v>183.13710750470631</v>
      </c>
      <c r="T3239">
        <f t="shared" si="931"/>
        <v>-1.0056763028499101</v>
      </c>
    </row>
    <row r="3240" spans="1:20" x14ac:dyDescent="0.25">
      <c r="A3240">
        <f t="shared" si="932"/>
        <v>1155056.983728616</v>
      </c>
      <c r="B3240">
        <f t="shared" si="949"/>
        <v>183833.02851322418</v>
      </c>
      <c r="C3240" t="str">
        <f t="shared" si="933"/>
        <v>-0.353836963732272-0.813218191805483i</v>
      </c>
      <c r="D3240" t="str">
        <f t="shared" si="934"/>
        <v>3.26940156647189-0.912651308469745i</v>
      </c>
      <c r="E3240" t="str">
        <f t="shared" si="935"/>
        <v>108.157471071858-148.149515201958i</v>
      </c>
      <c r="F3240" t="str">
        <f t="shared" si="936"/>
        <v>2.8745654388758-1.13120826947646i</v>
      </c>
      <c r="G3240" t="str">
        <f t="shared" si="937"/>
        <v>0.987853757632243-0.109538628638945i</v>
      </c>
      <c r="H3240" t="str">
        <f t="shared" si="938"/>
        <v>0.423816188953485-45.4939672817532i</v>
      </c>
      <c r="I3240" t="str">
        <f t="shared" si="939"/>
        <v>-0.3401828559856-0.88866069383457i</v>
      </c>
      <c r="K3240" t="str">
        <f t="shared" si="940"/>
        <v>0.00102376961438729-0.000990325903719632i</v>
      </c>
      <c r="L3240" t="str">
        <f t="shared" si="941"/>
        <v>0.00025-0.00255838697479456i</v>
      </c>
      <c r="M3240" t="str">
        <f t="shared" si="942"/>
        <v>0.0025-0.000677220081563268i</v>
      </c>
      <c r="N3240">
        <f t="shared" si="943"/>
        <v>66.485802685130849</v>
      </c>
      <c r="O3240">
        <f t="shared" si="944"/>
        <v>1.0428778643974463</v>
      </c>
      <c r="P3240" s="3">
        <f t="shared" si="945"/>
        <v>-1.0428778643974463</v>
      </c>
      <c r="Q3240" s="3">
        <f t="shared" si="946"/>
        <v>-113.51419731486915</v>
      </c>
      <c r="R3240">
        <f t="shared" si="947"/>
        <v>66.485802685130849</v>
      </c>
      <c r="S3240">
        <f t="shared" si="948"/>
        <v>183.83302851322418</v>
      </c>
      <c r="T3240">
        <f t="shared" si="931"/>
        <v>-1.0428778643974463</v>
      </c>
    </row>
    <row r="3241" spans="1:20" x14ac:dyDescent="0.25">
      <c r="A3241">
        <f t="shared" si="932"/>
        <v>1159446.200266785</v>
      </c>
      <c r="B3241">
        <f t="shared" si="949"/>
        <v>184531.59402157445</v>
      </c>
      <c r="C3241" t="str">
        <f t="shared" si="933"/>
        <v>-0.355903687394208-0.808160812935877i</v>
      </c>
      <c r="D3241" t="str">
        <f t="shared" si="934"/>
        <v>3.26790831188935-0.915083920216433i</v>
      </c>
      <c r="E3241" t="str">
        <f t="shared" si="935"/>
        <v>107.452367285453-148.101350872657i</v>
      </c>
      <c r="F3241" t="str">
        <f t="shared" si="936"/>
        <v>2.87429960400624-1.12931425764633i</v>
      </c>
      <c r="G3241" t="str">
        <f t="shared" si="937"/>
        <v>0.987762402615143-0.109944706989937i</v>
      </c>
      <c r="H3241" t="str">
        <f t="shared" si="938"/>
        <v>0.419639652604971-45.3198786486706i</v>
      </c>
      <c r="I3241" t="str">
        <f t="shared" si="939"/>
        <v>-0.338350422829724-0.885153601192729i</v>
      </c>
      <c r="K3241" t="str">
        <f t="shared" si="940"/>
        <v>0.00102148457384966-0.000989431612815768i</v>
      </c>
      <c r="L3241" t="str">
        <f t="shared" si="941"/>
        <v>0.00025-0.00254870190754589i</v>
      </c>
      <c r="M3241" t="str">
        <f t="shared" si="942"/>
        <v>0.0025-0.000674656387291557i</v>
      </c>
      <c r="N3241">
        <f t="shared" si="943"/>
        <v>66.231921009764164</v>
      </c>
      <c r="O3241">
        <f t="shared" si="944"/>
        <v>1.0802159538730167</v>
      </c>
      <c r="P3241" s="3">
        <f t="shared" si="945"/>
        <v>-1.0802159538730167</v>
      </c>
      <c r="Q3241" s="3">
        <f t="shared" si="946"/>
        <v>-113.76807899023584</v>
      </c>
      <c r="R3241">
        <f t="shared" si="947"/>
        <v>66.231921009764164</v>
      </c>
      <c r="S3241">
        <f t="shared" si="948"/>
        <v>184.53159402157445</v>
      </c>
      <c r="T3241">
        <f t="shared" si="931"/>
        <v>-1.0802159538730167</v>
      </c>
    </row>
    <row r="3242" spans="1:20" x14ac:dyDescent="0.25">
      <c r="A3242">
        <f t="shared" si="932"/>
        <v>1163852.0958277988</v>
      </c>
      <c r="B3242">
        <f t="shared" si="949"/>
        <v>185232.81407885643</v>
      </c>
      <c r="C3242" t="str">
        <f t="shared" si="933"/>
        <v>-0.357935944473919-0.803102389855345i</v>
      </c>
      <c r="D3242" t="str">
        <f t="shared" si="934"/>
        <v>3.26640506604127-0.917524279131346i</v>
      </c>
      <c r="E3242" t="str">
        <f t="shared" si="935"/>
        <v>106.748653299137-148.049454046287i</v>
      </c>
      <c r="F3242" t="str">
        <f t="shared" si="936"/>
        <v>2.87403179467926-1.12743604632263i</v>
      </c>
      <c r="G3242" t="str">
        <f t="shared" si="937"/>
        <v>0.987670369069342-0.110352213986724i</v>
      </c>
      <c r="H3242" t="str">
        <f t="shared" si="938"/>
        <v>0.415500924068671-45.1464637174517i</v>
      </c>
      <c r="I3242" t="str">
        <f t="shared" si="939"/>
        <v>-0.336531681472476-0.881660081176103i</v>
      </c>
      <c r="K3242" t="str">
        <f t="shared" si="940"/>
        <v>0.00101919606414674-0.000988535739935i</v>
      </c>
      <c r="L3242" t="str">
        <f t="shared" si="941"/>
        <v>0.00025-0.00253905350422981i</v>
      </c>
      <c r="M3242" t="str">
        <f t="shared" si="942"/>
        <v>0.0025-0.000672102398178479i</v>
      </c>
      <c r="N3242">
        <f t="shared" si="943"/>
        <v>65.977871239874034</v>
      </c>
      <c r="O3242">
        <f t="shared" si="944"/>
        <v>1.1176905172978246</v>
      </c>
      <c r="P3242" s="3">
        <f t="shared" si="945"/>
        <v>-1.1176905172978246</v>
      </c>
      <c r="Q3242" s="3">
        <f t="shared" si="946"/>
        <v>-114.02212876012597</v>
      </c>
      <c r="R3242">
        <f t="shared" si="947"/>
        <v>65.977871239874034</v>
      </c>
      <c r="S3242">
        <f t="shared" si="948"/>
        <v>185.23281407885642</v>
      </c>
      <c r="T3242">
        <f t="shared" si="931"/>
        <v>-1.1176905172978246</v>
      </c>
    </row>
    <row r="3243" spans="1:20" x14ac:dyDescent="0.25">
      <c r="A3243">
        <f t="shared" si="932"/>
        <v>1168274.7337919443</v>
      </c>
      <c r="B3243">
        <f t="shared" si="949"/>
        <v>185936.69877235609</v>
      </c>
      <c r="C3243" t="str">
        <f t="shared" si="933"/>
        <v>-0.359933754397558-0.798043246553677i</v>
      </c>
      <c r="D3243" t="str">
        <f t="shared" si="934"/>
        <v>3.26489177199958-0.919972365892633i</v>
      </c>
      <c r="E3243" t="str">
        <f t="shared" si="935"/>
        <v>106.046356360125-147.993848217271i</v>
      </c>
      <c r="F3243" t="str">
        <f t="shared" si="936"/>
        <v>2.87376199660657-1.12557360351954i</v>
      </c>
      <c r="G3243" t="str">
        <f t="shared" si="937"/>
        <v>0.987577652084606-0.11076115378445i</v>
      </c>
      <c r="H3243" t="str">
        <f t="shared" si="938"/>
        <v>0.411399693757537-44.9737198012503i</v>
      </c>
      <c r="I3243" t="str">
        <f t="shared" si="939"/>
        <v>-0.334726526446117-0.878180075227578i</v>
      </c>
      <c r="K3243" t="str">
        <f t="shared" si="940"/>
        <v>0.00101690412620579-0.000987638224557707i</v>
      </c>
      <c r="L3243" t="str">
        <f t="shared" si="941"/>
        <v>0.00025-0.00252944162605082i</v>
      </c>
      <c r="M3243" t="str">
        <f t="shared" si="942"/>
        <v>0.0025-0.000669558077484041i</v>
      </c>
      <c r="N3243">
        <f t="shared" si="943"/>
        <v>65.723655813594036</v>
      </c>
      <c r="O3243">
        <f t="shared" si="944"/>
        <v>1.1553014993812367</v>
      </c>
      <c r="P3243" s="3">
        <f t="shared" si="945"/>
        <v>-1.1553014993812367</v>
      </c>
      <c r="Q3243" s="3">
        <f t="shared" si="946"/>
        <v>-114.27634418640596</v>
      </c>
      <c r="R3243">
        <f t="shared" si="947"/>
        <v>65.723655813594036</v>
      </c>
      <c r="S3243">
        <f t="shared" si="948"/>
        <v>185.9366987723561</v>
      </c>
      <c r="T3243">
        <f t="shared" si="931"/>
        <v>-1.1553014993812367</v>
      </c>
    </row>
    <row r="3244" spans="1:20" x14ac:dyDescent="0.25">
      <c r="A3244">
        <f t="shared" si="932"/>
        <v>1172714.1777803539</v>
      </c>
      <c r="B3244">
        <f t="shared" si="949"/>
        <v>186643.25822769105</v>
      </c>
      <c r="C3244" t="str">
        <f t="shared" si="933"/>
        <v>-0.361897140465315-0.792983706058751i</v>
      </c>
      <c r="D3244" t="str">
        <f t="shared" si="934"/>
        <v>3.26336837265454-0.922428160797185i</v>
      </c>
      <c r="E3244" t="str">
        <f t="shared" si="935"/>
        <v>105.345503350159-147.934557059774i</v>
      </c>
      <c r="F3244" t="str">
        <f t="shared" si="936"/>
        <v>2.87349019540209-1.12372689742354i</v>
      </c>
      <c r="G3244" t="str">
        <f t="shared" si="937"/>
        <v>0.987484246717122-0.111171530540153i</v>
      </c>
      <c r="H3244" t="str">
        <f t="shared" si="938"/>
        <v>0.407335654532523-44.8016442250556i</v>
      </c>
      <c r="I3244" t="str">
        <f t="shared" si="939"/>
        <v>-0.332934853092894-0.87471352508533i</v>
      </c>
      <c r="K3244" t="str">
        <f t="shared" si="940"/>
        <v>0.00101460880146218-0.000986739006612821i</v>
      </c>
      <c r="L3244" t="str">
        <f t="shared" si="941"/>
        <v>0.00025-0.00251986613473881i</v>
      </c>
      <c r="M3244" t="str">
        <f t="shared" si="942"/>
        <v>0.0025-0.000667023388607335i</v>
      </c>
      <c r="N3244">
        <f t="shared" si="943"/>
        <v>65.469277156319691</v>
      </c>
      <c r="O3244">
        <f t="shared" si="944"/>
        <v>1.1930488435437951</v>
      </c>
      <c r="P3244" s="3">
        <f t="shared" si="945"/>
        <v>-1.1930488435437951</v>
      </c>
      <c r="Q3244" s="3">
        <f t="shared" si="946"/>
        <v>-114.53072284368031</v>
      </c>
      <c r="R3244">
        <f t="shared" si="947"/>
        <v>65.469277156319691</v>
      </c>
      <c r="S3244">
        <f t="shared" si="948"/>
        <v>186.64325822769106</v>
      </c>
      <c r="T3244">
        <f t="shared" ref="T3244:T3307" si="950">P3244</f>
        <v>-1.1930488435437951</v>
      </c>
    </row>
    <row r="3245" spans="1:20" x14ac:dyDescent="0.25">
      <c r="A3245">
        <f t="shared" ref="A3245:A3308" si="951">2*PI()*B3245</f>
        <v>1177170.4916559192</v>
      </c>
      <c r="B3245">
        <f t="shared" si="949"/>
        <v>187352.50260895627</v>
      </c>
      <c r="C3245" t="str">
        <f t="shared" ref="C3245:C3308" si="952">IMPRODUCT(D3245,E3245,$C$40,,K3245,$C$41)</f>
        <v>-0.363826129826668-0.78792409038802i</v>
      </c>
      <c r="D3245" t="str">
        <f t="shared" ref="D3245:D3308" si="953">IMDIV(IMPRODUCT($C$37,$C$38,COMPLEX(1,A3245/$C$38)),IMSUM(-1*A3245*A3245/$C$39,COMPLEX(0,1*A3245)))</f>
        <v>3.2618348107166-0.924891643756968i</v>
      </c>
      <c r="E3245" t="str">
        <f t="shared" ref="E3245:E3308" si="954">IMDIV(IMPRODUCT(IMSUM(F3245,G3245),$C$29,H3245),IMSUM(1,I3245))</f>
        <v>104.64612078526-147.871604422032i</v>
      </c>
      <c r="F3245" t="str">
        <f t="shared" ref="F3245:F3308" si="955">IMDIV(IMPRODUCT($C$14,$C$15,COMPLEX(1,A3245/$C$15)),IMSUM(-1*A3245*A3245/$C$16,COMPLEX(0,A3245)))</f>
        <v>2.87321637658146-1.12189589639245i</v>
      </c>
      <c r="G3245" t="str">
        <f t="shared" ref="G3245:G3308" si="956">IMDIV(1,COMPLEX(1,A3245*$C$9*$C$10))</f>
        <v>0.987390147989296-0.111583348412618i</v>
      </c>
      <c r="H3245" t="str">
        <f t="shared" ref="H3245:H3308" si="957">IMDIV($C$3,IMSUM(K3245,COMPLEX(0,$C$28*A3245)))</f>
        <v>0.403308501679603-44.6302343256282i</v>
      </c>
      <c r="I3245" t="str">
        <f t="shared" ref="I3245:I3308" si="958">IMPRODUCT(F3245,$C$29,H3245,$C$31)</f>
        <v>-0.331156557558668-0.871260372780839i</v>
      </c>
      <c r="K3245" t="str">
        <f t="shared" ref="K3245:K3308" si="959">IF($C$26&lt;=0,IMDIV(1,IMSUM(IMDIV(1,L3245),1/$C$18)),IMDIV(1,IMSUM(IMDIV(1,L3245),1/$C$18,IMDIV(1,M3245))))</f>
        <v>0.0010123101318554-0.000985838026483696i</v>
      </c>
      <c r="L3245" t="str">
        <f t="shared" ref="L3245:L3308" si="960">IMSUM($C$21/$C$22,IMDIV(1,COMPLEX(0,$C$20*$C$22*A3245)))</f>
        <v>0.00025-0.00251032689254713i</v>
      </c>
      <c r="M3245" t="str">
        <f t="shared" ref="M3245:M3308" si="961">IMSUM($C$25/$C$26,IMDIV(1,COMPLEX(0,$C$24*$C$26*A3245)))</f>
        <v>0.0025-0.000664498295086005i</v>
      </c>
      <c r="N3245">
        <f t="shared" ref="N3245:N3308" si="962">ABS(R3245)</f>
        <v>65.214737680748712</v>
      </c>
      <c r="O3245">
        <f t="shared" ref="O3245:O3308" si="963">ABS(P3245)</f>
        <v>1.2309324919370019</v>
      </c>
      <c r="P3245" s="3">
        <f t="shared" ref="P3245:P3308" si="964">20*LOG10(IMABS(C3245))</f>
        <v>-1.2309324919370019</v>
      </c>
      <c r="Q3245" s="3">
        <f t="shared" ref="Q3245:Q3308" si="965">IMARGUMENT(C3245)*180/PI()</f>
        <v>-114.78526231925129</v>
      </c>
      <c r="R3245">
        <f t="shared" ref="R3245:R3308" si="966">IF(Q3245&lt;0,Q3245+180,Q3245-180)</f>
        <v>65.214737680748712</v>
      </c>
      <c r="S3245">
        <f t="shared" ref="S3245:S3308" si="967">B3245/1000</f>
        <v>187.35250260895629</v>
      </c>
      <c r="T3245">
        <f t="shared" si="950"/>
        <v>-1.2309324919370019</v>
      </c>
    </row>
    <row r="3246" spans="1:20" x14ac:dyDescent="0.25">
      <c r="A3246">
        <f t="shared" si="951"/>
        <v>1181643.7395242117</v>
      </c>
      <c r="B3246">
        <f t="shared" ref="B3246:B3309" si="968">B3245*(1+B$42)</f>
        <v>188064.44211887033</v>
      </c>
      <c r="C3246" t="str">
        <f t="shared" si="952"/>
        <v>-0.365720753454905-0.782864720500348i</v>
      </c>
      <c r="D3246" t="str">
        <f t="shared" si="953"/>
        <v>3.26029102871793-0.927362794295202i</v>
      </c>
      <c r="E3246" t="str">
        <f t="shared" si="954"/>
        <v>103.948234815553-147.805014320689i</v>
      </c>
      <c r="F3246" t="str">
        <f t="shared" si="955"/>
        <v>2.8729405255615-1.12008056895438i</v>
      </c>
      <c r="G3246" t="str">
        <f t="shared" si="956"/>
        <v>0.987295350889557-0.11199661156224i</v>
      </c>
      <c r="H3246" t="str">
        <f t="shared" si="957"/>
        <v>0.399317932887016-44.4594874514337i</v>
      </c>
      <c r="I3246" t="str">
        <f t="shared" si="958"/>
        <v>-0.329391536786545-0.867820560636854i</v>
      </c>
      <c r="K3246" t="str">
        <f t="shared" si="959"/>
        <v>0.00101000815982502-0.000984935225013963i</v>
      </c>
      <c r="L3246" t="str">
        <f t="shared" si="960"/>
        <v>0.00025-0.00250082376225058i</v>
      </c>
      <c r="M3246" t="str">
        <f t="shared" si="961"/>
        <v>0.0025-0.000661982760595743i</v>
      </c>
      <c r="N3246">
        <f t="shared" si="962"/>
        <v>64.960039786923346</v>
      </c>
      <c r="O3246">
        <f t="shared" si="963"/>
        <v>1.2689523854651252</v>
      </c>
      <c r="P3246" s="3">
        <f t="shared" si="964"/>
        <v>-1.2689523854651252</v>
      </c>
      <c r="Q3246" s="3">
        <f t="shared" si="965"/>
        <v>-115.03996021307665</v>
      </c>
      <c r="R3246">
        <f t="shared" si="966"/>
        <v>64.960039786923346</v>
      </c>
      <c r="S3246">
        <f t="shared" si="967"/>
        <v>188.06444211887032</v>
      </c>
      <c r="T3246">
        <f t="shared" si="950"/>
        <v>-1.2689523854651252</v>
      </c>
    </row>
    <row r="3247" spans="1:20" x14ac:dyDescent="0.25">
      <c r="A3247">
        <f t="shared" si="951"/>
        <v>1186133.9857344038</v>
      </c>
      <c r="B3247">
        <f t="shared" si="968"/>
        <v>188779.08699892205</v>
      </c>
      <c r="C3247" t="str">
        <f t="shared" si="952"/>
        <v>-0.3675810461212-0.777805916248457i</v>
      </c>
      <c r="D3247" t="str">
        <f t="shared" si="953"/>
        <v>3.2587369690142-0.929841591542549i</v>
      </c>
      <c r="E3247" t="str">
        <f t="shared" si="954"/>
        <v>103.251871225173-147.734810935202i</v>
      </c>
      <c r="F3247" t="str">
        <f t="shared" si="955"/>
        <v>2.87266262765951-1.11828088380667i</v>
      </c>
      <c r="G3247" t="str">
        <f t="shared" si="956"/>
        <v>0.987199850372151-0.11241132415088i</v>
      </c>
      <c r="H3247" t="str">
        <f t="shared" si="957"/>
        <v>0.395363648222769-44.2894009625775i</v>
      </c>
      <c r="I3247" t="str">
        <f t="shared" si="958"/>
        <v>-0.327639688510563-0.864394031265346i</v>
      </c>
      <c r="K3247" t="str">
        <f t="shared" si="959"/>
        <v>0.00100770292830643-0.000984030543513332i</v>
      </c>
      <c r="L3247" t="str">
        <f t="shared" si="960"/>
        <v>0.00025-0.00249135660714344i</v>
      </c>
      <c r="M3247" t="str">
        <f t="shared" si="961"/>
        <v>0.0025-0.000659476748949734i</v>
      </c>
      <c r="N3247">
        <f t="shared" si="962"/>
        <v>64.705185862265438</v>
      </c>
      <c r="O3247">
        <f t="shared" si="963"/>
        <v>1.3071084638056178</v>
      </c>
      <c r="P3247" s="3">
        <f t="shared" si="964"/>
        <v>-1.3071084638056178</v>
      </c>
      <c r="Q3247" s="3">
        <f t="shared" si="965"/>
        <v>-115.29481413773456</v>
      </c>
      <c r="R3247">
        <f t="shared" si="966"/>
        <v>64.705185862265438</v>
      </c>
      <c r="S3247">
        <f t="shared" si="967"/>
        <v>188.77908699892205</v>
      </c>
      <c r="T3247">
        <f t="shared" si="950"/>
        <v>-1.3071084638056178</v>
      </c>
    </row>
    <row r="3248" spans="1:20" x14ac:dyDescent="0.25">
      <c r="A3248">
        <f t="shared" si="951"/>
        <v>1190641.2948801946</v>
      </c>
      <c r="B3248">
        <f t="shared" si="968"/>
        <v>189496.44752951796</v>
      </c>
      <c r="C3248" t="str">
        <f t="shared" si="952"/>
        <v>-0.369407046367957-0.772747996331971i</v>
      </c>
      <c r="D3248" t="str">
        <f t="shared" si="953"/>
        <v>3.25717257378629-0.932328014233343i</v>
      </c>
      <c r="E3248" t="str">
        <f t="shared" si="954"/>
        <v>102.557055432267-147.661018602257i</v>
      </c>
      <c r="F3248" t="str">
        <f t="shared" si="955"/>
        <v>2.87238266809273-1.11649680981483i</v>
      </c>
      <c r="G3248" t="str">
        <f t="shared" si="956"/>
        <v>0.98710364135694-0.112827490341714i</v>
      </c>
      <c r="H3248" t="str">
        <f t="shared" si="957"/>
        <v>0.391445350112457-44.1199722307415i</v>
      </c>
      <c r="I3248" t="str">
        <f t="shared" si="958"/>
        <v>-0.325900911249434-0.860980727565547i</v>
      </c>
      <c r="K3248" t="str">
        <f t="shared" si="959"/>
        <v>0.00100539448072665-0.000983123923763359i</v>
      </c>
      <c r="L3248" t="str">
        <f t="shared" si="960"/>
        <v>0.00025-0.00248192529103749i</v>
      </c>
      <c r="M3248" t="str">
        <f t="shared" si="961"/>
        <v>0.0025-0.00065698022409816i</v>
      </c>
      <c r="N3248">
        <f t="shared" si="962"/>
        <v>64.450178281621689</v>
      </c>
      <c r="O3248">
        <f t="shared" si="963"/>
        <v>1.3454006654295589</v>
      </c>
      <c r="P3248" s="3">
        <f t="shared" si="964"/>
        <v>-1.3454006654295589</v>
      </c>
      <c r="Q3248" s="3">
        <f t="shared" si="965"/>
        <v>-115.54982171837831</v>
      </c>
      <c r="R3248">
        <f t="shared" si="966"/>
        <v>64.450178281621689</v>
      </c>
      <c r="S3248">
        <f t="shared" si="967"/>
        <v>189.49644752951795</v>
      </c>
      <c r="T3248">
        <f t="shared" si="950"/>
        <v>-1.3454006654295589</v>
      </c>
    </row>
    <row r="3249" spans="1:20" x14ac:dyDescent="0.25">
      <c r="A3249">
        <f t="shared" si="951"/>
        <v>1195165.7318007394</v>
      </c>
      <c r="B3249">
        <f t="shared" si="968"/>
        <v>190216.53403013013</v>
      </c>
      <c r="C3249" t="str">
        <f t="shared" si="952"/>
        <v>-0.371198796481632-0.767691278251006i</v>
      </c>
      <c r="D3249" t="str">
        <f t="shared" si="953"/>
        <v>3.25559778504215-0.934822040701739i</v>
      </c>
      <c r="E3249" t="str">
        <f t="shared" si="954"/>
        <v>101.86381248907-147.583661810234i</v>
      </c>
      <c r="F3249" t="str">
        <f t="shared" si="955"/>
        <v>2.87210063197776-1.1147283160115i</v>
      </c>
      <c r="G3249" t="str">
        <f t="shared" si="956"/>
        <v>0.987006718729203-0.113245114299095i</v>
      </c>
      <c r="H3249" t="str">
        <f t="shared" si="957"/>
        <v>0.387562743317293-43.9511986391177i</v>
      </c>
      <c r="I3249" t="str">
        <f t="shared" si="958"/>
        <v>-0.324175104300327-0.857580592721941i</v>
      </c>
      <c r="K3249" t="str">
        <f t="shared" si="959"/>
        <v>0.00100308286099996-0.000982215308023177i</v>
      </c>
      <c r="L3249" t="str">
        <f t="shared" si="960"/>
        <v>0.00025-0.00247252967826011i</v>
      </c>
      <c r="M3249" t="str">
        <f t="shared" si="961"/>
        <v>0.0025-0.000654493150127673i</v>
      </c>
      <c r="N3249">
        <f t="shared" si="962"/>
        <v>64.195019407305338</v>
      </c>
      <c r="O3249">
        <f t="shared" si="963"/>
        <v>1.3838289276218199</v>
      </c>
      <c r="P3249" s="3">
        <f t="shared" si="964"/>
        <v>-1.3838289276218199</v>
      </c>
      <c r="Q3249" s="3">
        <f t="shared" si="965"/>
        <v>-115.80498059269466</v>
      </c>
      <c r="R3249">
        <f t="shared" si="966"/>
        <v>64.195019407305338</v>
      </c>
      <c r="S3249">
        <f t="shared" si="967"/>
        <v>190.21653403013013</v>
      </c>
      <c r="T3249">
        <f t="shared" si="950"/>
        <v>-1.3838289276218199</v>
      </c>
    </row>
    <row r="3250" spans="1:20" x14ac:dyDescent="0.25">
      <c r="A3250">
        <f t="shared" si="951"/>
        <v>1199707.3615815823</v>
      </c>
      <c r="B3250">
        <f t="shared" si="968"/>
        <v>190939.35685944464</v>
      </c>
      <c r="C3250" t="str">
        <f t="shared" si="952"/>
        <v>-0.372956342465012-0.762636078260302i</v>
      </c>
      <c r="D3250" t="str">
        <f t="shared" si="953"/>
        <v>3.25401254461864-0.937323648877938i</v>
      </c>
      <c r="E3250" t="str">
        <f t="shared" si="954"/>
        <v>101.172167082063-147.502765193711i</v>
      </c>
      <c r="F3250" t="str">
        <f t="shared" si="955"/>
        <v>2.87181650433004-1.11297537159543i</v>
      </c>
      <c r="G3250" t="str">
        <f t="shared" si="956"/>
        <v>0.986909077339427-0.113664200188397i</v>
      </c>
      <c r="H3250" t="str">
        <f t="shared" si="957"/>
        <v>0.383715534912405-43.7830775823453i</v>
      </c>
      <c r="I3250" t="str">
        <f t="shared" si="958"/>
        <v>-0.322462167732724-0.854193570202339i</v>
      </c>
      <c r="K3250" t="str">
        <f t="shared" si="959"/>
        <v>0.00100076811352341-0.00098130463903517i</v>
      </c>
      <c r="L3250" t="str">
        <f t="shared" si="960"/>
        <v>0.00025-0.00246316963365223i</v>
      </c>
      <c r="M3250" t="str">
        <f t="shared" si="961"/>
        <v>0.0025-0.000652015491260885i</v>
      </c>
      <c r="N3250">
        <f t="shared" si="962"/>
        <v>63.939711589136223</v>
      </c>
      <c r="O3250">
        <f t="shared" si="963"/>
        <v>1.4223931865011972</v>
      </c>
      <c r="P3250" s="3">
        <f t="shared" si="964"/>
        <v>-1.4223931865011972</v>
      </c>
      <c r="Q3250" s="3">
        <f t="shared" si="965"/>
        <v>-116.06028841086378</v>
      </c>
      <c r="R3250">
        <f t="shared" si="966"/>
        <v>63.939711589136223</v>
      </c>
      <c r="S3250">
        <f t="shared" si="967"/>
        <v>190.93935685944464</v>
      </c>
      <c r="T3250">
        <f t="shared" si="950"/>
        <v>-1.4223931865011972</v>
      </c>
    </row>
    <row r="3251" spans="1:20" x14ac:dyDescent="0.25">
      <c r="A3251">
        <f t="shared" si="951"/>
        <v>1204266.2495555924</v>
      </c>
      <c r="B3251">
        <f t="shared" si="968"/>
        <v>191664.92641551053</v>
      </c>
      <c r="C3251" t="str">
        <f t="shared" si="952"/>
        <v>-0.374679734008861-0.757582711324026i</v>
      </c>
      <c r="D3251" t="str">
        <f t="shared" si="953"/>
        <v>3.25241679418339-0.939832816284277i</v>
      </c>
      <c r="E3251" t="str">
        <f t="shared" si="954"/>
        <v>100.48214353222-147.418353528008i</v>
      </c>
      <c r="F3251" t="str">
        <f t="shared" si="955"/>
        <v>2.8715302700631-1.11123794593039i</v>
      </c>
      <c r="G3251" t="str">
        <f t="shared" si="956"/>
        <v>0.986810712003106-0.114084752175866i</v>
      </c>
      <c r="H3251" t="str">
        <f t="shared" si="957"/>
        <v>0.37990343426546-43.6156064664486i</v>
      </c>
      <c r="I3251" t="str">
        <f t="shared" si="958"/>
        <v>-0.320762002382306-0.85081960375592i</v>
      </c>
      <c r="K3251" t="str">
        <f t="shared" si="959"/>
        <v>0.000998450283172347-0.00098039186003062i</v>
      </c>
      <c r="L3251" t="str">
        <f t="shared" si="960"/>
        <v>0.00025-0.00245384502256648i</v>
      </c>
      <c r="M3251" t="str">
        <f t="shared" si="961"/>
        <v>0.0025-0.000649547211855831i</v>
      </c>
      <c r="N3251">
        <f t="shared" si="962"/>
        <v>63.684257164488145</v>
      </c>
      <c r="O3251">
        <f t="shared" si="963"/>
        <v>1.4610933770397982</v>
      </c>
      <c r="P3251" s="3">
        <f t="shared" si="964"/>
        <v>-1.4610933770397982</v>
      </c>
      <c r="Q3251" s="3">
        <f t="shared" si="965"/>
        <v>-116.31574283551186</v>
      </c>
      <c r="R3251">
        <f t="shared" si="966"/>
        <v>63.684257164488145</v>
      </c>
      <c r="S3251">
        <f t="shared" si="967"/>
        <v>191.66492641551054</v>
      </c>
      <c r="T3251">
        <f t="shared" si="950"/>
        <v>-1.4610933770397982</v>
      </c>
    </row>
    <row r="3252" spans="1:20" x14ac:dyDescent="0.25">
      <c r="A3252">
        <f t="shared" si="951"/>
        <v>1208842.4613039037</v>
      </c>
      <c r="B3252">
        <f t="shared" si="968"/>
        <v>192393.25313588948</v>
      </c>
      <c r="C3252" t="str">
        <f t="shared" si="952"/>
        <v>-0.376369024463109-0.752531491071039i</v>
      </c>
      <c r="D3252" t="str">
        <f t="shared" si="953"/>
        <v>3.25081047523677-0.942349520031434i</v>
      </c>
      <c r="E3252" t="str">
        <f t="shared" si="954"/>
        <v>99.7937657953154-147.330451723769i</v>
      </c>
      <c r="F3252" t="str">
        <f t="shared" si="955"/>
        <v>2.87124191398806-1.10951600854407i</v>
      </c>
      <c r="G3252" t="str">
        <f t="shared" si="956"/>
        <v>0.986711617500537-0.114506774428465i</v>
      </c>
      <c r="H3252" t="str">
        <f t="shared" si="957"/>
        <v>0.376126153015437-43.4487827087717i</v>
      </c>
      <c r="I3252" t="str">
        <f t="shared" si="958"/>
        <v>-0.319074509844866-0.847458637411287i</v>
      </c>
      <c r="K3252" t="str">
        <f t="shared" si="959"/>
        <v>0.000996129415295744-0.000979476914735296i</v>
      </c>
      <c r="L3252" t="str">
        <f t="shared" si="960"/>
        <v>0.00025-0.00244455571086519i</v>
      </c>
      <c r="M3252" t="str">
        <f t="shared" si="961"/>
        <v>0.0025-0.00064708827640549i</v>
      </c>
      <c r="N3252">
        <f t="shared" si="962"/>
        <v>63.428658458328471</v>
      </c>
      <c r="O3252">
        <f t="shared" si="963"/>
        <v>1.4999294330829702</v>
      </c>
      <c r="P3252" s="3">
        <f t="shared" si="964"/>
        <v>-1.4999294330829702</v>
      </c>
      <c r="Q3252" s="3">
        <f t="shared" si="965"/>
        <v>-116.57134154167153</v>
      </c>
      <c r="R3252">
        <f t="shared" si="966"/>
        <v>63.428658458328471</v>
      </c>
      <c r="S3252">
        <f t="shared" si="967"/>
        <v>192.39325313588947</v>
      </c>
      <c r="T3252">
        <f t="shared" si="950"/>
        <v>-1.4999294330829702</v>
      </c>
    </row>
    <row r="3253" spans="1:20" x14ac:dyDescent="0.25">
      <c r="A3253">
        <f t="shared" si="951"/>
        <v>1213436.0626568585</v>
      </c>
      <c r="B3253">
        <f t="shared" si="968"/>
        <v>193124.34749780587</v>
      </c>
      <c r="C3253" t="str">
        <f t="shared" si="952"/>
        <v>-0.378024270807422-0.747482729750911i</v>
      </c>
      <c r="D3253" t="str">
        <f t="shared" si="953"/>
        <v>3.24919352911384-0.944873736814538i</v>
      </c>
      <c r="E3253" t="str">
        <f t="shared" si="954"/>
        <v>99.1070574623359-147.239084821593i</v>
      </c>
      <c r="F3253" t="str">
        <f t="shared" si="955"/>
        <v>2.87095142081302-1.1078095291271i</v>
      </c>
      <c r="G3253" t="str">
        <f t="shared" si="956"/>
        <v>0.98661178857661-0.114930271113719i</v>
      </c>
      <c r="H3253" t="str">
        <f t="shared" si="957"/>
        <v>0.37238340505178-43.2826037379198i</v>
      </c>
      <c r="I3253" t="str">
        <f t="shared" si="958"/>
        <v>-0.317399592470344-0.844110615474633i</v>
      </c>
      <c r="K3253" t="str">
        <f t="shared" si="959"/>
        <v>0.000993805555711527-0.000978559747374999i</v>
      </c>
      <c r="L3253" t="str">
        <f t="shared" si="960"/>
        <v>0.00025-0.0024353015649185i</v>
      </c>
      <c r="M3253" t="str">
        <f t="shared" si="961"/>
        <v>0.0025-0.000644638649537248i</v>
      </c>
      <c r="N3253">
        <f t="shared" si="962"/>
        <v>63.172917783267749</v>
      </c>
      <c r="O3253">
        <f t="shared" si="963"/>
        <v>1.5389012873679142</v>
      </c>
      <c r="P3253" s="3">
        <f t="shared" si="964"/>
        <v>-1.5389012873679142</v>
      </c>
      <c r="Q3253" s="3">
        <f t="shared" si="965"/>
        <v>-116.82708221673225</v>
      </c>
      <c r="R3253">
        <f t="shared" si="966"/>
        <v>63.172917783267749</v>
      </c>
      <c r="S3253">
        <f t="shared" si="967"/>
        <v>193.12434749780587</v>
      </c>
      <c r="T3253">
        <f t="shared" si="950"/>
        <v>-1.5389012873679142</v>
      </c>
    </row>
    <row r="3254" spans="1:20" x14ac:dyDescent="0.25">
      <c r="A3254">
        <f t="shared" si="951"/>
        <v>1218047.1196949545</v>
      </c>
      <c r="B3254">
        <f t="shared" si="968"/>
        <v>193858.22001829752</v>
      </c>
      <c r="C3254" t="str">
        <f t="shared" si="952"/>
        <v>-0.37964553362131-0.742436738190386i</v>
      </c>
      <c r="D3254" t="str">
        <f t="shared" si="953"/>
        <v>3.24756589698647-0.947405442909339i</v>
      </c>
      <c r="E3254" t="str">
        <f t="shared" si="954"/>
        <v>98.4220417599402-147.144277986696i</v>
      </c>
      <c r="F3254" t="str">
        <f t="shared" si="955"/>
        <v>2.87065877514249-1.10611847753192i</v>
      </c>
      <c r="G3254" t="str">
        <f t="shared" si="956"/>
        <v>0.986511219940606-0.11535524639956i</v>
      </c>
      <c r="H3254" t="str">
        <f t="shared" si="957"/>
        <v>0.368674906493642-43.1170669936925i</v>
      </c>
      <c r="I3254" t="str">
        <f t="shared" si="958"/>
        <v>-0.315737153356814-0.840775482527771i</v>
      </c>
      <c r="K3254" t="str">
        <f t="shared" si="959"/>
        <v>0.000991478750701751-0.000977640302681048i</v>
      </c>
      <c r="L3254" t="str">
        <f t="shared" si="960"/>
        <v>0.00025-0.0024260824516024i</v>
      </c>
      <c r="M3254" t="str">
        <f t="shared" si="961"/>
        <v>0.0025-0.000642198296012402i</v>
      </c>
      <c r="N3254">
        <f t="shared" si="962"/>
        <v>62.917037439601842</v>
      </c>
      <c r="O3254">
        <f t="shared" si="963"/>
        <v>1.5780088715431946</v>
      </c>
      <c r="P3254" s="3">
        <f t="shared" si="964"/>
        <v>-1.5780088715431946</v>
      </c>
      <c r="Q3254" s="3">
        <f t="shared" si="965"/>
        <v>-117.08296256039816</v>
      </c>
      <c r="R3254">
        <f t="shared" si="966"/>
        <v>62.917037439601842</v>
      </c>
      <c r="S3254">
        <f t="shared" si="967"/>
        <v>193.85822001829752</v>
      </c>
      <c r="T3254">
        <f t="shared" si="950"/>
        <v>-1.5780088715431946</v>
      </c>
    </row>
    <row r="3255" spans="1:20" x14ac:dyDescent="0.25">
      <c r="A3255">
        <f t="shared" si="951"/>
        <v>1222675.6987497953</v>
      </c>
      <c r="B3255">
        <f t="shared" si="968"/>
        <v>194594.88125436706</v>
      </c>
      <c r="C3255" t="str">
        <f t="shared" si="952"/>
        <v>-0.381232877053676-0.737393825750554i</v>
      </c>
      <c r="D3255" t="str">
        <f t="shared" si="953"/>
        <v>3.24592751986523-0.949944614168238i</v>
      </c>
      <c r="E3255" t="str">
        <f t="shared" si="954"/>
        <v>97.7387415510166-147.046056503633i</v>
      </c>
      <c r="F3255" t="str">
        <f t="shared" si="955"/>
        <v>2.8703639614767-1.10444282377169i</v>
      </c>
      <c r="G3255" t="str">
        <f t="shared" si="956"/>
        <v>0.986409906265991-0.115781704454159i</v>
      </c>
      <c r="H3255" t="str">
        <f t="shared" si="957"/>
        <v>0.365000375669565-42.9521699270274i</v>
      </c>
      <c r="I3255" t="str">
        <f t="shared" si="958"/>
        <v>-0.314087096344592-0.837453183426341i</v>
      </c>
      <c r="K3255" t="str">
        <f t="shared" si="959"/>
        <v>0.000989149047007744-0.000976718525895739i</v>
      </c>
      <c r="L3255" t="str">
        <f t="shared" si="960"/>
        <v>0.00025-0.00241689823829688i</v>
      </c>
      <c r="M3255" t="str">
        <f t="shared" si="961"/>
        <v>0.0025-0.000639767180725644i</v>
      </c>
      <c r="N3255">
        <f t="shared" si="962"/>
        <v>62.661019715360794</v>
      </c>
      <c r="O3255">
        <f t="shared" si="963"/>
        <v>1.6172521161872893</v>
      </c>
      <c r="P3255" s="3">
        <f t="shared" si="964"/>
        <v>-1.6172521161872893</v>
      </c>
      <c r="Q3255" s="3">
        <f t="shared" si="965"/>
        <v>-117.33898028463921</v>
      </c>
      <c r="R3255">
        <f t="shared" si="966"/>
        <v>62.661019715360794</v>
      </c>
      <c r="S3255">
        <f t="shared" si="967"/>
        <v>194.59488125436707</v>
      </c>
      <c r="T3255">
        <f t="shared" si="950"/>
        <v>-1.6172521161872893</v>
      </c>
    </row>
    <row r="3256" spans="1:20" x14ac:dyDescent="0.25">
      <c r="A3256">
        <f t="shared" si="951"/>
        <v>1227321.8664050447</v>
      </c>
      <c r="B3256">
        <f t="shared" si="968"/>
        <v>195334.34180313366</v>
      </c>
      <c r="C3256" t="str">
        <f t="shared" si="952"/>
        <v>-0.382786368791951-0.732354300284599i</v>
      </c>
      <c r="D3256" t="str">
        <f t="shared" si="953"/>
        <v>3.24427833860178-0.952491226016552i</v>
      </c>
      <c r="E3256" t="str">
        <f t="shared" si="954"/>
        <v>97.0571793352983-146.944445771053i</v>
      </c>
      <c r="F3256" t="str">
        <f t="shared" si="955"/>
        <v>2.87006696421114-1.10278253801931i</v>
      </c>
      <c r="G3256" t="str">
        <f t="shared" si="956"/>
        <v>0.986307842190202-0.116209649445774i</v>
      </c>
      <c r="H3256" t="str">
        <f t="shared" si="957"/>
        <v>0.361359533097207-42.7879099999341i</v>
      </c>
      <c r="I3256" t="str">
        <f t="shared" si="958"/>
        <v>-0.312449326010364-0.834143663297904i</v>
      </c>
      <c r="K3256" t="str">
        <f t="shared" si="959"/>
        <v>0.000986816491825097-0.000975794362777725i</v>
      </c>
      <c r="L3256" t="str">
        <f t="shared" si="960"/>
        <v>0.00025-0.00240774879288392i</v>
      </c>
      <c r="M3256" t="str">
        <f t="shared" si="961"/>
        <v>0.0025-0.000637345268704566i</v>
      </c>
      <c r="N3256">
        <f t="shared" si="962"/>
        <v>62.404866886352224</v>
      </c>
      <c r="O3256">
        <f t="shared" si="963"/>
        <v>1.6566309508268087</v>
      </c>
      <c r="P3256" s="3">
        <f t="shared" si="964"/>
        <v>-1.6566309508268087</v>
      </c>
      <c r="Q3256" s="3">
        <f t="shared" si="965"/>
        <v>-117.59513311364778</v>
      </c>
      <c r="R3256">
        <f t="shared" si="966"/>
        <v>62.404866886352224</v>
      </c>
      <c r="S3256">
        <f t="shared" si="967"/>
        <v>195.33434180313367</v>
      </c>
      <c r="T3256">
        <f t="shared" si="950"/>
        <v>-1.6566309508268087</v>
      </c>
    </row>
    <row r="3257" spans="1:20" x14ac:dyDescent="0.25">
      <c r="A3257">
        <f t="shared" si="951"/>
        <v>1231985.689497384</v>
      </c>
      <c r="B3257">
        <f t="shared" si="968"/>
        <v>196076.61230198559</v>
      </c>
      <c r="C3257" t="str">
        <f t="shared" si="952"/>
        <v>-0.384306080030623-0.727318468096115i</v>
      </c>
      <c r="D3257" t="str">
        <f t="shared" si="953"/>
        <v>3.24261829389076-0.955045253448421i</v>
      </c>
      <c r="E3257" t="str">
        <f t="shared" si="954"/>
        <v>96.3773772500557-146.839471296506i</v>
      </c>
      <c r="F3257" t="str">
        <f t="shared" si="955"/>
        <v>2.86976776763574-1.1011375906062i</v>
      </c>
      <c r="G3257" t="str">
        <f t="shared" si="956"/>
        <v>0.986205022314446-0.116639085542577i</v>
      </c>
      <c r="H3257" t="str">
        <f t="shared" si="957"/>
        <v>0.357752101463475-42.6242846854372i</v>
      </c>
      <c r="I3257" t="str">
        <f t="shared" si="958"/>
        <v>-0.310823747661346-0.830846867540116i</v>
      </c>
      <c r="K3257" t="str">
        <f t="shared" si="959"/>
        <v>0.000984481132798641-0.000974867759607351i</v>
      </c>
      <c r="L3257" t="str">
        <f t="shared" si="960"/>
        <v>0.00025-0.00239863398374568i</v>
      </c>
      <c r="M3257" t="str">
        <f t="shared" si="961"/>
        <v>0.0025-0.00063493252510915i</v>
      </c>
      <c r="N3257">
        <f t="shared" si="962"/>
        <v>62.1485812162108</v>
      </c>
      <c r="O3257">
        <f t="shared" si="963"/>
        <v>1.6961453039554883</v>
      </c>
      <c r="P3257" s="3">
        <f t="shared" si="964"/>
        <v>-1.6961453039554883</v>
      </c>
      <c r="Q3257" s="3">
        <f t="shared" si="965"/>
        <v>-117.8514187837892</v>
      </c>
      <c r="R3257">
        <f t="shared" si="966"/>
        <v>62.1485812162108</v>
      </c>
      <c r="S3257">
        <f t="shared" si="967"/>
        <v>196.07661230198559</v>
      </c>
      <c r="T3257">
        <f t="shared" si="950"/>
        <v>-1.6961453039554883</v>
      </c>
    </row>
    <row r="3258" spans="1:20" x14ac:dyDescent="0.25">
      <c r="A3258">
        <f t="shared" si="951"/>
        <v>1236667.2351174741</v>
      </c>
      <c r="B3258">
        <f t="shared" si="968"/>
        <v>196821.70342873313</v>
      </c>
      <c r="C3258" t="str">
        <f t="shared" si="952"/>
        <v>-0.385792085439377-0.72228663389817i</v>
      </c>
      <c r="D3258" t="str">
        <f t="shared" si="953"/>
        <v>3.24094732627223-0.957606671023079i</v>
      </c>
      <c r="E3258" t="str">
        <f t="shared" si="954"/>
        <v>95.699357070871-146.731158691292i</v>
      </c>
      <c r="F3258" t="str">
        <f t="shared" si="955"/>
        <v>2.86946635593448-1.09950795202132i</v>
      </c>
      <c r="G3258" t="str">
        <f t="shared" si="956"/>
        <v>0.986101441203488-0.117070016912494i</v>
      </c>
      <c r="H3258" t="str">
        <f t="shared" si="957"/>
        <v>0.354177805604829-42.4612914675154i</v>
      </c>
      <c r="I3258" t="str">
        <f t="shared" si="958"/>
        <v>-0.309210267329529-0.827562741818963i</v>
      </c>
      <c r="K3258" t="str">
        <f t="shared" si="959"/>
        <v>0.000982143018017299-0.000973938663191939i</v>
      </c>
      <c r="L3258" t="str">
        <f t="shared" si="960"/>
        <v>0.00025-0.00238955367976259i</v>
      </c>
      <c r="M3258" t="str">
        <f t="shared" si="961"/>
        <v>0.0025-0.000632528915231273i</v>
      </c>
      <c r="N3258">
        <f t="shared" si="962"/>
        <v>61.89216495644726</v>
      </c>
      <c r="O3258">
        <f t="shared" si="963"/>
        <v>1.735795103051339</v>
      </c>
      <c r="P3258" s="3">
        <f t="shared" si="964"/>
        <v>-1.735795103051339</v>
      </c>
      <c r="Q3258" s="3">
        <f t="shared" si="965"/>
        <v>-118.10783504355274</v>
      </c>
      <c r="R3258">
        <f t="shared" si="966"/>
        <v>61.89216495644726</v>
      </c>
      <c r="S3258">
        <f t="shared" si="967"/>
        <v>196.82170342873314</v>
      </c>
      <c r="T3258">
        <f t="shared" si="950"/>
        <v>-1.735795103051339</v>
      </c>
    </row>
    <row r="3259" spans="1:20" x14ac:dyDescent="0.25">
      <c r="A3259">
        <f t="shared" si="951"/>
        <v>1241366.5706109204</v>
      </c>
      <c r="B3259">
        <f t="shared" si="968"/>
        <v>197569.62590176234</v>
      </c>
      <c r="C3259" t="str">
        <f t="shared" si="952"/>
        <v>-0.387244463130771-0.717259100772834i</v>
      </c>
      <c r="D3259" t="str">
        <f t="shared" si="953"/>
        <v>3.2392653761338-0.96017545286083i</v>
      </c>
      <c r="E3259" t="str">
        <f t="shared" si="954"/>
        <v>95.0231402124603-146.619533665365i</v>
      </c>
      <c r="F3259" t="str">
        <f t="shared" si="955"/>
        <v>2.86916271318466-1.09789359291005i</v>
      </c>
      <c r="G3259" t="str">
        <f t="shared" si="956"/>
        <v>0.985997093385441-0.117502447723029i</v>
      </c>
      <c r="H3259" t="str">
        <f t="shared" si="957"/>
        <v>0.350636372487781-42.2989278410403i</v>
      </c>
      <c r="I3259" t="str">
        <f t="shared" si="958"/>
        <v>-0.307608791765933-0.824291232066897i</v>
      </c>
      <c r="K3259" t="str">
        <f t="shared" si="959"/>
        <v>0.000979802196008846-0.000973007020871016i</v>
      </c>
      <c r="L3259" t="str">
        <f t="shared" si="960"/>
        <v>0.00025-0.00238050775031141i</v>
      </c>
      <c r="M3259" t="str">
        <f t="shared" si="961"/>
        <v>0.0025-0.000630134404494195i</v>
      </c>
      <c r="N3259">
        <f t="shared" si="962"/>
        <v>61.635620346492914</v>
      </c>
      <c r="O3259">
        <f t="shared" si="963"/>
        <v>1.7755802745950588</v>
      </c>
      <c r="P3259" s="3">
        <f t="shared" si="964"/>
        <v>-1.7755802745950588</v>
      </c>
      <c r="Q3259" s="3">
        <f t="shared" si="965"/>
        <v>-118.36437965350709</v>
      </c>
      <c r="R3259">
        <f t="shared" si="966"/>
        <v>61.635620346492914</v>
      </c>
      <c r="S3259">
        <f t="shared" si="967"/>
        <v>197.56962590176235</v>
      </c>
      <c r="T3259">
        <f t="shared" si="950"/>
        <v>-1.7755802745950588</v>
      </c>
    </row>
    <row r="3260" spans="1:20" x14ac:dyDescent="0.25">
      <c r="A3260">
        <f t="shared" si="951"/>
        <v>1246083.7635792419</v>
      </c>
      <c r="B3260">
        <f t="shared" si="968"/>
        <v>198320.39048018903</v>
      </c>
      <c r="C3260" t="str">
        <f t="shared" si="952"/>
        <v>-0.388663294627411-0.712236170131433i</v>
      </c>
      <c r="D3260" t="str">
        <f t="shared" si="953"/>
        <v>3.23757238371305-0.962751572639191i</v>
      </c>
      <c r="E3260" t="str">
        <f t="shared" si="954"/>
        <v>94.3487477295784-146.504622022274i</v>
      </c>
      <c r="F3260" t="str">
        <f t="shared" si="955"/>
        <v>2.86885682335633-1.09629448407307i</v>
      </c>
      <c r="G3260" t="str">
        <f t="shared" si="956"/>
        <v>0.985891973351555-0.117936382141101i</v>
      </c>
      <c r="H3260" t="str">
        <f t="shared" si="957"/>
        <v>0.347127531189685-42.1371913117176i</v>
      </c>
      <c r="I3260" t="str">
        <f t="shared" si="958"/>
        <v>-0.306019228434911-0.821032284481078i</v>
      </c>
      <c r="K3260" t="str">
        <f t="shared" si="959"/>
        <v>0.000977458715734611-0.000972072780521469i</v>
      </c>
      <c r="L3260" t="str">
        <f t="shared" si="960"/>
        <v>0.00025-0.00237149606526341i</v>
      </c>
      <c r="M3260" t="str">
        <f t="shared" si="961"/>
        <v>0.0025-0.000627748958452078i</v>
      </c>
      <c r="N3260">
        <f t="shared" si="962"/>
        <v>61.37894961375099</v>
      </c>
      <c r="O3260">
        <f t="shared" si="963"/>
        <v>1.8155007440875237</v>
      </c>
      <c r="P3260" s="3">
        <f t="shared" si="964"/>
        <v>-1.8155007440875237</v>
      </c>
      <c r="Q3260" s="3">
        <f t="shared" si="965"/>
        <v>-118.62105038624901</v>
      </c>
      <c r="R3260">
        <f t="shared" si="966"/>
        <v>61.37894961375099</v>
      </c>
      <c r="S3260">
        <f t="shared" si="967"/>
        <v>198.32039048018902</v>
      </c>
      <c r="T3260">
        <f t="shared" si="950"/>
        <v>-1.8155007440875237</v>
      </c>
    </row>
    <row r="3261" spans="1:20" x14ac:dyDescent="0.25">
      <c r="A3261">
        <f t="shared" si="951"/>
        <v>1250818.8818808431</v>
      </c>
      <c r="B3261">
        <f t="shared" si="968"/>
        <v>199074.00796401376</v>
      </c>
      <c r="C3261" t="str">
        <f t="shared" si="952"/>
        <v>-0.390048664828715-0.707218141675433i</v>
      </c>
      <c r="D3261" t="str">
        <f t="shared" si="953"/>
        <v>3.2358682890998-0.965335003588909i</v>
      </c>
      <c r="E3261" t="str">
        <f t="shared" si="954"/>
        <v>93.6762003179927-146.386449654165i</v>
      </c>
      <c r="F3261" t="str">
        <f t="shared" si="955"/>
        <v>2.86854867031164-1.0947105964653i</v>
      </c>
      <c r="G3261" t="str">
        <f t="shared" si="956"/>
        <v>0.98578607555601-0.118371824332865i</v>
      </c>
      <c r="H3261" t="str">
        <f t="shared" si="957"/>
        <v>0.343651012879783-41.9760793960297i</v>
      </c>
      <c r="I3261" t="str">
        <f t="shared" si="958"/>
        <v>-0.304441485508536-0.817785845521625i</v>
      </c>
      <c r="K3261" t="str">
        <f t="shared" si="959"/>
        <v>0.000975112626584095-0.00097113589056265i</v>
      </c>
      <c r="L3261" t="str">
        <f t="shared" si="960"/>
        <v>0.00025-0.00236251849498247i</v>
      </c>
      <c r="M3261" t="str">
        <f t="shared" si="961"/>
        <v>0.0025-0.000625372542789477i</v>
      </c>
      <c r="N3261">
        <f t="shared" si="962"/>
        <v>61.122154973646388</v>
      </c>
      <c r="O3261">
        <f t="shared" si="963"/>
        <v>1.8555564360669621</v>
      </c>
      <c r="P3261" s="3">
        <f t="shared" si="964"/>
        <v>-1.8555564360669621</v>
      </c>
      <c r="Q3261" s="3">
        <f t="shared" si="965"/>
        <v>-118.87784502635361</v>
      </c>
      <c r="R3261">
        <f t="shared" si="966"/>
        <v>61.122154973646388</v>
      </c>
      <c r="S3261">
        <f t="shared" si="967"/>
        <v>199.07400796401376</v>
      </c>
      <c r="T3261">
        <f t="shared" si="950"/>
        <v>-1.8555564360669621</v>
      </c>
    </row>
    <row r="3262" spans="1:20" x14ac:dyDescent="0.25">
      <c r="A3262">
        <f t="shared" si="951"/>
        <v>1255571.9936319904</v>
      </c>
      <c r="B3262">
        <f t="shared" si="968"/>
        <v>199830.489194277</v>
      </c>
      <c r="C3262" t="str">
        <f t="shared" si="952"/>
        <v>-0.39140066197727-0.702205313357893i</v>
      </c>
      <c r="D3262" t="str">
        <f t="shared" si="953"/>
        <v>3.23415303223858-0.967925718490062i</v>
      </c>
      <c r="E3262" t="str">
        <f t="shared" si="954"/>
        <v>93.005518315508-146.265042536824i</v>
      </c>
      <c r="F3262" t="str">
        <f t="shared" si="955"/>
        <v>2.86823823780425-1.09314190119474i</v>
      </c>
      <c r="G3262" t="str">
        <f t="shared" si="956"/>
        <v>0.985679394415702-0.118808778463535i</v>
      </c>
      <c r="H3262" t="str">
        <f t="shared" si="957"/>
        <v>0.340206550800374-41.8155896211747i</v>
      </c>
      <c r="I3262" t="str">
        <f t="shared" si="958"/>
        <v>-0.302875471860968-0.814551861909824i</v>
      </c>
      <c r="K3262" t="str">
        <f t="shared" si="959"/>
        <v>0.000972763978369481-0.000970196299961423i</v>
      </c>
      <c r="L3262" t="str">
        <f t="shared" si="960"/>
        <v>0.00025-0.00235357491032324i</v>
      </c>
      <c r="M3262" t="str">
        <f t="shared" si="961"/>
        <v>0.0025-0.000623005123320857i</v>
      </c>
      <c r="N3262">
        <f t="shared" si="962"/>
        <v>60.865238629672717</v>
      </c>
      <c r="O3262">
        <f t="shared" si="963"/>
        <v>1.8957472741263866</v>
      </c>
      <c r="P3262" s="3">
        <f t="shared" si="964"/>
        <v>-1.8957472741263866</v>
      </c>
      <c r="Q3262" s="3">
        <f t="shared" si="965"/>
        <v>-119.13476137032728</v>
      </c>
      <c r="R3262">
        <f t="shared" si="966"/>
        <v>60.865238629672717</v>
      </c>
      <c r="S3262">
        <f t="shared" si="967"/>
        <v>199.83048919427699</v>
      </c>
      <c r="T3262">
        <f t="shared" si="950"/>
        <v>-1.8957472741263866</v>
      </c>
    </row>
    <row r="3263" spans="1:20" x14ac:dyDescent="0.25">
      <c r="A3263">
        <f t="shared" si="951"/>
        <v>1260343.1672077919</v>
      </c>
      <c r="B3263">
        <f t="shared" si="968"/>
        <v>200589.84505321525</v>
      </c>
      <c r="C3263" t="str">
        <f t="shared" si="952"/>
        <v>-0.392719377624733-0.697197981345655i</v>
      </c>
      <c r="D3263" t="str">
        <f t="shared" si="953"/>
        <v>3.23242655293108-0.970523689668115i</v>
      </c>
      <c r="E3263" t="str">
        <f t="shared" si="954"/>
        <v>92.3367217030759-146.140426724776i</v>
      </c>
      <c r="F3263" t="str">
        <f t="shared" si="955"/>
        <v>2.86792550947874-1.09158836952145i</v>
      </c>
      <c r="G3263" t="str">
        <f t="shared" si="956"/>
        <v>0.985571924310029-0.119247248697214i</v>
      </c>
      <c r="H3263" t="str">
        <f t="shared" si="957"/>
        <v>0.336793880248333-41.655719525011i</v>
      </c>
      <c r="I3263" t="str">
        <f t="shared" si="958"/>
        <v>-0.301321097062944-0.811330280626455i</v>
      </c>
      <c r="K3263" t="str">
        <f t="shared" si="959"/>
        <v>0.000970412821320091-0.000969253958237143i</v>
      </c>
      <c r="L3263" t="str">
        <f t="shared" si="960"/>
        <v>0.00025-0.00234466518262925i</v>
      </c>
      <c r="M3263" t="str">
        <f t="shared" si="961"/>
        <v>0.0025-0.000620646665990096i</v>
      </c>
      <c r="N3263">
        <f t="shared" si="962"/>
        <v>60.608202773445399</v>
      </c>
      <c r="O3263">
        <f t="shared" si="963"/>
        <v>1.9360731809301035</v>
      </c>
      <c r="P3263" s="3">
        <f t="shared" si="964"/>
        <v>-1.9360731809301035</v>
      </c>
      <c r="Q3263" s="3">
        <f t="shared" si="965"/>
        <v>-119.3917972265546</v>
      </c>
      <c r="R3263">
        <f t="shared" si="966"/>
        <v>60.608202773445399</v>
      </c>
      <c r="S3263">
        <f t="shared" si="967"/>
        <v>200.58984505321524</v>
      </c>
      <c r="T3263">
        <f t="shared" si="950"/>
        <v>-1.9360731809301035</v>
      </c>
    </row>
    <row r="3264" spans="1:20" x14ac:dyDescent="0.25">
      <c r="A3264">
        <f t="shared" si="951"/>
        <v>1265132.4712431815</v>
      </c>
      <c r="B3264">
        <f t="shared" si="968"/>
        <v>201352.08646441746</v>
      </c>
      <c r="C3264" t="str">
        <f t="shared" si="952"/>
        <v>-0.394004906597371-0.692196439982064i</v>
      </c>
      <c r="D3264" t="str">
        <f t="shared" si="953"/>
        <v>3.2306887908387-0.973128888989955i</v>
      </c>
      <c r="E3264" t="str">
        <f t="shared" si="954"/>
        <v>91.6698301059431-146.012628346431i</v>
      </c>
      <c r="F3264" t="str">
        <f t="shared" si="955"/>
        <v>2.86761046886992-1.09004997285636i</v>
      </c>
      <c r="G3264" t="str">
        <f t="shared" si="956"/>
        <v>0.985463659580685-0.119687239196703i</v>
      </c>
      <c r="H3264" t="str">
        <f t="shared" si="957"/>
        <v>0.333412738556745-41.4964666559973i</v>
      </c>
      <c r="I3264" t="str">
        <f t="shared" si="958"/>
        <v>-0.299778271376233-0.808121048910011i</v>
      </c>
      <c r="K3264" t="str">
        <f t="shared" si="959"/>
        <v>0.000968059206076735-0.000968308815466558i</v>
      </c>
      <c r="L3264" t="str">
        <f t="shared" si="960"/>
        <v>0.00025-0.00233578918373107i</v>
      </c>
      <c r="M3264" t="str">
        <f t="shared" si="961"/>
        <v>0.0025-0.000618297136869991i</v>
      </c>
      <c r="N3264">
        <f t="shared" si="962"/>
        <v>60.351049584748935</v>
      </c>
      <c r="O3264">
        <f t="shared" si="963"/>
        <v>1.9765340782308169</v>
      </c>
      <c r="P3264" s="3">
        <f t="shared" si="964"/>
        <v>-1.9765340782308169</v>
      </c>
      <c r="Q3264" s="3">
        <f t="shared" si="965"/>
        <v>-119.64895041525106</v>
      </c>
      <c r="R3264">
        <f t="shared" si="966"/>
        <v>60.351049584748935</v>
      </c>
      <c r="S3264">
        <f t="shared" si="967"/>
        <v>201.35208646441745</v>
      </c>
      <c r="T3264">
        <f t="shared" si="950"/>
        <v>-1.9765340782308169</v>
      </c>
    </row>
    <row r="3265" spans="1:20" x14ac:dyDescent="0.25">
      <c r="A3265">
        <f t="shared" si="951"/>
        <v>1269939.9746339056</v>
      </c>
      <c r="B3265">
        <f t="shared" si="968"/>
        <v>202117.22439298226</v>
      </c>
      <c r="C3265" t="str">
        <f t="shared" si="952"/>
        <v>-0.395257346961167-0.687200981750402i</v>
      </c>
      <c r="D3265" t="str">
        <f t="shared" si="953"/>
        <v>3.22893968548503-0.975741287859948i</v>
      </c>
      <c r="E3265" t="str">
        <f t="shared" si="954"/>
        <v>91.0048627948781-145.881673599283i</v>
      </c>
      <c r="F3265" t="str">
        <f t="shared" si="955"/>
        <v>2.86729309940229-1.08852668276015i</v>
      </c>
      <c r="G3265" t="str">
        <f t="shared" si="956"/>
        <v>0.985354594531439-0.120128754123327i</v>
      </c>
      <c r="H3265" t="str">
        <f t="shared" si="957"/>
        <v>0.33006286507682-41.3378285731358i</v>
      </c>
      <c r="I3265" t="str">
        <f t="shared" si="958"/>
        <v>-0.298246905748175-0.804924114255024i</v>
      </c>
      <c r="K3265" t="str">
        <f t="shared" si="959"/>
        <v>0.000965703183686023-0.000967360822288665i</v>
      </c>
      <c r="L3265" t="str">
        <f t="shared" si="960"/>
        <v>0.00025-0.00232694678594448i</v>
      </c>
      <c r="M3265" t="str">
        <f t="shared" si="961"/>
        <v>0.0025-0.000615956502161777i</v>
      </c>
      <c r="N3265">
        <f t="shared" si="962"/>
        <v>60.093781231589318</v>
      </c>
      <c r="O3265">
        <f t="shared" si="963"/>
        <v>2.0171298868861061</v>
      </c>
      <c r="P3265" s="3">
        <f t="shared" si="964"/>
        <v>-2.0171298868861061</v>
      </c>
      <c r="Q3265" s="3">
        <f t="shared" si="965"/>
        <v>-119.90621876841068</v>
      </c>
      <c r="R3265">
        <f t="shared" si="966"/>
        <v>60.093781231589318</v>
      </c>
      <c r="S3265">
        <f t="shared" si="967"/>
        <v>202.11722439298225</v>
      </c>
      <c r="T3265">
        <f t="shared" si="950"/>
        <v>-2.0171298868861061</v>
      </c>
    </row>
    <row r="3266" spans="1:20" x14ac:dyDescent="0.25">
      <c r="A3266">
        <f t="shared" si="951"/>
        <v>1274765.7465375145</v>
      </c>
      <c r="B3266">
        <f t="shared" si="968"/>
        <v>202885.26984567559</v>
      </c>
      <c r="C3266" t="str">
        <f t="shared" si="952"/>
        <v>-0.396476799986582-0.682211897238005i</v>
      </c>
      <c r="D3266" t="str">
        <f t="shared" si="953"/>
        <v>3.22717917625862-0.978360857216016i</v>
      </c>
      <c r="E3266" t="str">
        <f t="shared" si="954"/>
        <v>90.3418386874583-145.747588745162i</v>
      </c>
      <c r="F3266" t="str">
        <f t="shared" si="955"/>
        <v>2.86697338438938-1.08701847094223i</v>
      </c>
      <c r="G3266" t="str">
        <f t="shared" si="956"/>
        <v>0.985244723427926-0.120571797636743i</v>
      </c>
      <c r="H3266" t="str">
        <f t="shared" si="957"/>
        <v>0.326744001160039-41.179802845917i</v>
      </c>
      <c r="I3266" t="str">
        <f t="shared" si="958"/>
        <v>-0.296726911806299-0.801739424410405i</v>
      </c>
      <c r="K3266" t="str">
        <f t="shared" si="959"/>
        <v>0.000963344805594558-0.000966409929909489i</v>
      </c>
      <c r="L3266" t="str">
        <f t="shared" si="960"/>
        <v>0.00025-0.00231813786206862i</v>
      </c>
      <c r="M3266" t="str">
        <f t="shared" si="961"/>
        <v>0.0025-0.000613624728194635i</v>
      </c>
      <c r="N3266">
        <f t="shared" si="962"/>
        <v>59.836399870245884</v>
      </c>
      <c r="O3266">
        <f t="shared" si="963"/>
        <v>2.0578605268741406</v>
      </c>
      <c r="P3266" s="3">
        <f t="shared" si="964"/>
        <v>-2.0578605268741406</v>
      </c>
      <c r="Q3266" s="3">
        <f t="shared" si="965"/>
        <v>-120.16360012975412</v>
      </c>
      <c r="R3266">
        <f t="shared" si="966"/>
        <v>59.836399870245884</v>
      </c>
      <c r="S3266">
        <f t="shared" si="967"/>
        <v>202.88526984567559</v>
      </c>
      <c r="T3266">
        <f t="shared" si="950"/>
        <v>-2.0578605268741406</v>
      </c>
    </row>
    <row r="3267" spans="1:20" x14ac:dyDescent="0.25">
      <c r="A3267">
        <f t="shared" si="951"/>
        <v>1279609.8563743569</v>
      </c>
      <c r="B3267">
        <f t="shared" si="968"/>
        <v>203656.23387108915</v>
      </c>
      <c r="C3267" t="str">
        <f t="shared" si="952"/>
        <v>-0.397663370112918-0.677229475100883i</v>
      </c>
      <c r="D3267" t="str">
        <f t="shared" si="953"/>
        <v>3.22540720241546-0.980987567525573i</v>
      </c>
      <c r="E3267" t="str">
        <f t="shared" si="954"/>
        <v>89.6807763493995-145.610400105538i</v>
      </c>
      <c r="F3267" t="str">
        <f t="shared" si="955"/>
        <v>2.86665130703306-1.08552530925945i</v>
      </c>
      <c r="G3267" t="str">
        <f t="shared" si="956"/>
        <v>0.985134040497432-0.121016373894759i</v>
      </c>
      <c r="H3267" t="str">
        <f t="shared" si="957"/>
        <v>0.323455890140458-41.0223870542616i</v>
      </c>
      <c r="I3267" t="str">
        <f t="shared" si="958"/>
        <v>-0.295218201852886-0.798566927377717i</v>
      </c>
      <c r="K3267" t="str">
        <f t="shared" si="959"/>
        <v>0.000960984123643052-0.000965456090106782i</v>
      </c>
      <c r="L3267" t="str">
        <f t="shared" si="960"/>
        <v>0.00025-0.00230936228538416i</v>
      </c>
      <c r="M3267" t="str">
        <f t="shared" si="961"/>
        <v>0.0025-0.000611301781425219i</v>
      </c>
      <c r="N3267">
        <f t="shared" si="962"/>
        <v>59.578907645320484</v>
      </c>
      <c r="O3267">
        <f t="shared" si="963"/>
        <v>2.0987259173107331</v>
      </c>
      <c r="P3267" s="3">
        <f t="shared" si="964"/>
        <v>-2.0987259173107331</v>
      </c>
      <c r="Q3267" s="3">
        <f t="shared" si="965"/>
        <v>-120.42109235467952</v>
      </c>
      <c r="R3267">
        <f t="shared" si="966"/>
        <v>59.578907645320484</v>
      </c>
      <c r="S3267">
        <f t="shared" si="967"/>
        <v>203.65623387108914</v>
      </c>
      <c r="T3267">
        <f t="shared" si="950"/>
        <v>-2.0987259173107331</v>
      </c>
    </row>
    <row r="3268" spans="1:20" x14ac:dyDescent="0.25">
      <c r="A3268">
        <f t="shared" si="951"/>
        <v>1284472.3738285794</v>
      </c>
      <c r="B3268">
        <f t="shared" si="968"/>
        <v>204430.12755979929</v>
      </c>
      <c r="C3268" t="str">
        <f t="shared" si="952"/>
        <v>-0.398817164912365-0.672254002029184i</v>
      </c>
      <c r="D3268" t="str">
        <f t="shared" si="953"/>
        <v>3.2236237030819-0.983621388781714i</v>
      </c>
      <c r="E3268" t="str">
        <f t="shared" si="954"/>
        <v>89.0216939959615-145.470134056877i</v>
      </c>
      <c r="F3268" t="str">
        <f t="shared" si="955"/>
        <v>2.86632685042309-1.08404716971512i</v>
      </c>
      <c r="G3268" t="str">
        <f t="shared" si="956"/>
        <v>0.985022539928678-0.121462487053138i</v>
      </c>
      <c r="H3268" t="str">
        <f t="shared" si="957"/>
        <v>0.320198277317252-40.8655787884641i</v>
      </c>
      <c r="I3268" t="str">
        <f t="shared" si="958"/>
        <v>-0.293720688859676-0.795406571409569i</v>
      </c>
      <c r="K3268" t="str">
        <f t="shared" si="959"/>
        <v>0.000958621190060419-0.000964499255234672i</v>
      </c>
      <c r="L3268" t="str">
        <f t="shared" si="960"/>
        <v>0.00025-0.00230061992965149i</v>
      </c>
      <c r="M3268" t="str">
        <f t="shared" si="961"/>
        <v>0.0025-0.000608987628437157i</v>
      </c>
      <c r="N3268">
        <f t="shared" si="962"/>
        <v>59.321306689790859</v>
      </c>
      <c r="O3268">
        <f t="shared" si="963"/>
        <v>2.1397259764641783</v>
      </c>
      <c r="P3268" s="3">
        <f t="shared" si="964"/>
        <v>-2.1397259764641783</v>
      </c>
      <c r="Q3268" s="3">
        <f t="shared" si="965"/>
        <v>-120.67869331020914</v>
      </c>
      <c r="R3268">
        <f t="shared" si="966"/>
        <v>59.321306689790859</v>
      </c>
      <c r="S3268">
        <f t="shared" si="967"/>
        <v>204.4301275597993</v>
      </c>
      <c r="T3268">
        <f t="shared" si="950"/>
        <v>-2.1397259764641783</v>
      </c>
    </row>
    <row r="3269" spans="1:20" x14ac:dyDescent="0.25">
      <c r="A3269">
        <f t="shared" si="951"/>
        <v>1289353.368849128</v>
      </c>
      <c r="B3269">
        <f t="shared" si="968"/>
        <v>205206.96204452653</v>
      </c>
      <c r="C3269" t="str">
        <f t="shared" si="952"/>
        <v>-0.399938295053651-0.667285762713147i</v>
      </c>
      <c r="D3269" t="str">
        <f t="shared" si="953"/>
        <v>3.22182861725728-0.986262290499092i</v>
      </c>
      <c r="E3269" t="str">
        <f t="shared" si="954"/>
        <v>88.3646094933973-145.326817026053i</v>
      </c>
      <c r="F3269" t="str">
        <f t="shared" si="955"/>
        <v>2.86599999753629-1.08258402445778i</v>
      </c>
      <c r="G3269" t="str">
        <f t="shared" si="956"/>
        <v>0.984910215871607-0.121910141265406i</v>
      </c>
      <c r="H3269" t="str">
        <f t="shared" si="957"/>
        <v>0.316970909937498-40.7093756491391i</v>
      </c>
      <c r="I3269" t="str">
        <f t="shared" si="958"/>
        <v>-0.292234286462557-0.792258305007952i</v>
      </c>
      <c r="K3269" t="str">
        <f t="shared" si="959"/>
        <v>0.000956256057457711-0.000963539378228224i</v>
      </c>
      <c r="L3269" t="str">
        <f t="shared" si="960"/>
        <v>0.00025-0.00229191066910887i</v>
      </c>
      <c r="M3269" t="str">
        <f t="shared" si="961"/>
        <v>0.0025-0.000606682235940582i</v>
      </c>
      <c r="N3269">
        <f t="shared" si="962"/>
        <v>59.063599125061856</v>
      </c>
      <c r="O3269">
        <f t="shared" si="963"/>
        <v>2.1808606217716999</v>
      </c>
      <c r="P3269" s="3">
        <f t="shared" si="964"/>
        <v>-2.1808606217716999</v>
      </c>
      <c r="Q3269" s="3">
        <f t="shared" si="965"/>
        <v>-120.93640087493814</v>
      </c>
      <c r="R3269">
        <f t="shared" si="966"/>
        <v>59.063599125061856</v>
      </c>
      <c r="S3269">
        <f t="shared" si="967"/>
        <v>205.20696204452653</v>
      </c>
      <c r="T3269">
        <f t="shared" si="950"/>
        <v>-2.1808606217716999</v>
      </c>
    </row>
    <row r="3270" spans="1:20" x14ac:dyDescent="0.25">
      <c r="A3270">
        <f t="shared" si="951"/>
        <v>1294252.911650755</v>
      </c>
      <c r="B3270">
        <f t="shared" si="968"/>
        <v>205986.74850029574</v>
      </c>
      <c r="C3270" t="str">
        <f t="shared" si="952"/>
        <v>-0.401026874265407-0.662325039809808i</v>
      </c>
      <c r="D3270" t="str">
        <f t="shared" si="953"/>
        <v>3.22002188381684-0.988910241710065i</v>
      </c>
      <c r="E3270" t="str">
        <f t="shared" si="954"/>
        <v>87.7095403604618-145.180475485811i</v>
      </c>
      <c r="F3270" t="str">
        <f t="shared" si="955"/>
        <v>2.86567073123608-1.08113584578011i</v>
      </c>
      <c r="G3270" t="str">
        <f t="shared" si="956"/>
        <v>0.984797062437165-0.122359340682663i</v>
      </c>
      <c r="H3270" t="str">
        <f t="shared" si="957"/>
        <v>0.313773537179115-40.553775247164i</v>
      </c>
      <c r="I3270" t="str">
        <f t="shared" si="958"/>
        <v>-0.290758908956321-0.789122076922624i</v>
      </c>
      <c r="K3270" t="str">
        <f t="shared" si="959"/>
        <v>0.000953888778822052-0.000962576412607928i</v>
      </c>
      <c r="L3270" t="str">
        <f t="shared" si="960"/>
        <v>0.00025-0.00228323437847069i</v>
      </c>
      <c r="M3270" t="str">
        <f t="shared" si="961"/>
        <v>0.0025-0.00060438557077165i</v>
      </c>
      <c r="N3270">
        <f t="shared" si="962"/>
        <v>58.805787061017512</v>
      </c>
      <c r="O3270">
        <f t="shared" si="963"/>
        <v>2.2221297698545368</v>
      </c>
      <c r="P3270" s="3">
        <f t="shared" si="964"/>
        <v>-2.2221297698545368</v>
      </c>
      <c r="Q3270" s="3">
        <f t="shared" si="965"/>
        <v>-121.19421293898249</v>
      </c>
      <c r="R3270">
        <f t="shared" si="966"/>
        <v>58.805787061017512</v>
      </c>
      <c r="S3270">
        <f t="shared" si="967"/>
        <v>205.98674850029573</v>
      </c>
      <c r="T3270">
        <f t="shared" si="950"/>
        <v>-2.2221297698545368</v>
      </c>
    </row>
    <row r="3271" spans="1:20" x14ac:dyDescent="0.25">
      <c r="A3271">
        <f t="shared" si="951"/>
        <v>1299171.0727150277</v>
      </c>
      <c r="B3271">
        <f t="shared" si="968"/>
        <v>206769.49814459687</v>
      </c>
      <c r="C3271" t="str">
        <f t="shared" si="952"/>
        <v>-0.402083019299194-0.657372113910307i</v>
      </c>
      <c r="D3271" t="str">
        <f t="shared" si="953"/>
        <v>3.21820344151455-0.991565210960623i</v>
      </c>
      <c r="E3271" t="str">
        <f t="shared" si="954"/>
        <v>87.0565037699665-145.031135950291i</v>
      </c>
      <c r="F3271" t="str">
        <f t="shared" si="955"/>
        <v>2.86533903427169-1.07970260611773i</v>
      </c>
      <c r="G3271" t="str">
        <f t="shared" si="956"/>
        <v>0.984683073697084-0.12281008945338i</v>
      </c>
      <c r="H3271" t="str">
        <f t="shared" si="957"/>
        <v>0.310605910134032-40.3987752036244i</v>
      </c>
      <c r="I3271" t="str">
        <f t="shared" si="958"/>
        <v>-0.289294471289433-0.785997836149463i</v>
      </c>
      <c r="K3271" t="str">
        <f t="shared" si="959"/>
        <v>0.000951519407510453-0.000961610312484119i</v>
      </c>
      <c r="L3271" t="str">
        <f t="shared" si="960"/>
        <v>0.00025-0.00227459093292557i</v>
      </c>
      <c r="M3271" t="str">
        <f t="shared" si="961"/>
        <v>0.0025-0.000602097599892062i</v>
      </c>
      <c r="N3271">
        <f t="shared" si="962"/>
        <v>58.547872596071898</v>
      </c>
      <c r="O3271">
        <f t="shared" si="963"/>
        <v>2.2635333365334462</v>
      </c>
      <c r="P3271" s="3">
        <f t="shared" si="964"/>
        <v>-2.2635333365334462</v>
      </c>
      <c r="Q3271" s="3">
        <f t="shared" si="965"/>
        <v>-121.4521274039281</v>
      </c>
      <c r="R3271">
        <f t="shared" si="966"/>
        <v>58.547872596071898</v>
      </c>
      <c r="S3271">
        <f t="shared" si="967"/>
        <v>206.76949814459687</v>
      </c>
      <c r="T3271">
        <f t="shared" si="950"/>
        <v>-2.2635333365334462</v>
      </c>
    </row>
    <row r="3272" spans="1:20" x14ac:dyDescent="0.25">
      <c r="A3272">
        <f t="shared" si="951"/>
        <v>1304107.9227913448</v>
      </c>
      <c r="B3272">
        <f t="shared" si="968"/>
        <v>207555.22223754635</v>
      </c>
      <c r="C3272" t="str">
        <f t="shared" si="952"/>
        <v>-0.403106849892195-0.65242726350796i</v>
      </c>
      <c r="D3272" t="str">
        <f t="shared" si="953"/>
        <v>3.21637322898617-0.994227166306526i</v>
      </c>
      <c r="E3272" t="str">
        <f t="shared" si="954"/>
        <v>86.4055165504088-144.878824970598i</v>
      </c>
      <c r="F3272" t="str">
        <f t="shared" si="955"/>
        <v>2.86500488927772-1.07828427804811i</v>
      </c>
      <c r="G3272" t="str">
        <f t="shared" si="956"/>
        <v>0.98456824368367-0.123262391723197i</v>
      </c>
      <c r="H3272" t="str">
        <f t="shared" si="957"/>
        <v>0.307467781791591-40.2443731497618i</v>
      </c>
      <c r="I3272" t="str">
        <f t="shared" si="958"/>
        <v>-0.287840889058897-0.782885531928962i</v>
      </c>
      <c r="K3272" t="str">
        <f t="shared" si="959"/>
        <v>0.000949147997243584-0.000960641032561312i</v>
      </c>
      <c r="L3272" t="str">
        <f t="shared" si="960"/>
        <v>0.00025-0.00226598020813466i</v>
      </c>
      <c r="M3272" t="str">
        <f t="shared" si="961"/>
        <v>0.0025-0.000599818290388584i</v>
      </c>
      <c r="N3272">
        <f t="shared" si="962"/>
        <v>58.289857817226348</v>
      </c>
      <c r="O3272">
        <f t="shared" si="963"/>
        <v>2.3050712368431663</v>
      </c>
      <c r="P3272" s="3">
        <f t="shared" si="964"/>
        <v>-2.3050712368431663</v>
      </c>
      <c r="Q3272" s="3">
        <f t="shared" si="965"/>
        <v>-121.71014218277365</v>
      </c>
      <c r="R3272">
        <f t="shared" si="966"/>
        <v>58.289857817226348</v>
      </c>
      <c r="S3272">
        <f t="shared" si="967"/>
        <v>207.55522223754636</v>
      </c>
      <c r="T3272">
        <f t="shared" si="950"/>
        <v>-2.3050712368431663</v>
      </c>
    </row>
    <row r="3273" spans="1:20" x14ac:dyDescent="0.25">
      <c r="A3273">
        <f t="shared" si="951"/>
        <v>1309063.532897952</v>
      </c>
      <c r="B3273">
        <f t="shared" si="968"/>
        <v>208343.93208204902</v>
      </c>
      <c r="C3273" t="str">
        <f t="shared" si="952"/>
        <v>-0.404098488729639-0.647490764966782i</v>
      </c>
      <c r="D3273" t="str">
        <f t="shared" si="953"/>
        <v>3.21453118475205-0.9968960753092i</v>
      </c>
      <c r="E3273" t="str">
        <f t="shared" si="954"/>
        <v>85.7565951876124-144.72356913043i</v>
      </c>
      <c r="F3273" t="str">
        <f t="shared" si="955"/>
        <v>2.86466827877329-1.07688083428934i</v>
      </c>
      <c r="G3273" t="str">
        <f t="shared" si="956"/>
        <v>0.984452566389583-0.123716251634726i</v>
      </c>
      <c r="H3273" t="str">
        <f t="shared" si="957"/>
        <v>0.304358907022073-40.0905667269162i</v>
      </c>
      <c r="I3273" t="str">
        <f t="shared" si="958"/>
        <v>-0.286398078505087-0.779785113744532i</v>
      </c>
      <c r="K3273" t="str">
        <f t="shared" si="959"/>
        <v>0.000946774602099448-0.000959668528142473i</v>
      </c>
      <c r="L3273" t="str">
        <f t="shared" si="960"/>
        <v>0.00025-0.00225740208022978i</v>
      </c>
      <c r="M3273" t="str">
        <f t="shared" si="961"/>
        <v>0.0025-0.00059754760947259i</v>
      </c>
      <c r="N3273">
        <f t="shared" si="962"/>
        <v>58.0317448001164</v>
      </c>
      <c r="O3273">
        <f t="shared" si="963"/>
        <v>2.3467433850484838</v>
      </c>
      <c r="P3273" s="3">
        <f t="shared" si="964"/>
        <v>-2.3467433850484838</v>
      </c>
      <c r="Q3273" s="3">
        <f t="shared" si="965"/>
        <v>-121.9682551998836</v>
      </c>
      <c r="R3273">
        <f t="shared" si="966"/>
        <v>58.0317448001164</v>
      </c>
      <c r="S3273">
        <f t="shared" si="967"/>
        <v>208.34393208204904</v>
      </c>
      <c r="T3273">
        <f t="shared" si="950"/>
        <v>-2.3467433850484838</v>
      </c>
    </row>
    <row r="3274" spans="1:20" x14ac:dyDescent="0.25">
      <c r="A3274">
        <f t="shared" si="951"/>
        <v>1314037.9743229644</v>
      </c>
      <c r="B3274">
        <f t="shared" si="968"/>
        <v>209135.63902396083</v>
      </c>
      <c r="C3274" t="str">
        <f t="shared" si="952"/>
        <v>-0.405058061406954-0.64256289249093i</v>
      </c>
      <c r="D3274" t="str">
        <f t="shared" si="953"/>
        <v>3.2126772472204-0.999571905031871i</v>
      </c>
      <c r="E3274" t="str">
        <f t="shared" si="954"/>
        <v>85.1097558264559-144.56539504177i</v>
      </c>
      <c r="F3274" t="str">
        <f t="shared" si="955"/>
        <v>2.86432918516162-1.07549224769906i</v>
      </c>
      <c r="G3274" t="str">
        <f t="shared" si="956"/>
        <v>0.984336035767614-0.124171673327345i</v>
      </c>
      <c r="H3274" t="str">
        <f t="shared" si="957"/>
        <v>0.301279042560497-39.9373535864743i</v>
      </c>
      <c r="I3274" t="str">
        <f t="shared" si="958"/>
        <v>-0.284965956506692-0.776696531321023i</v>
      </c>
      <c r="K3274" t="str">
        <f t="shared" si="959"/>
        <v>0.000944399276507014-0.000958692755133195i</v>
      </c>
      <c r="L3274" t="str">
        <f t="shared" si="960"/>
        <v>0.00025-0.0022488564258117i</v>
      </c>
      <c r="M3274" t="str">
        <f t="shared" si="961"/>
        <v>0.0025-0.000595285524479566i</v>
      </c>
      <c r="N3274">
        <f t="shared" si="962"/>
        <v>57.773535609068162</v>
      </c>
      <c r="O3274">
        <f t="shared" si="963"/>
        <v>2.3885496946575842</v>
      </c>
      <c r="P3274" s="3">
        <f t="shared" si="964"/>
        <v>-2.3885496946575842</v>
      </c>
      <c r="Q3274" s="3">
        <f t="shared" si="965"/>
        <v>-122.22646439093184</v>
      </c>
      <c r="R3274">
        <f t="shared" si="966"/>
        <v>57.773535609068162</v>
      </c>
      <c r="S3274">
        <f t="shared" si="967"/>
        <v>209.13563902396083</v>
      </c>
      <c r="T3274">
        <f t="shared" si="950"/>
        <v>-2.3885496946575842</v>
      </c>
    </row>
    <row r="3275" spans="1:20" x14ac:dyDescent="0.25">
      <c r="A3275">
        <f t="shared" si="951"/>
        <v>1319031.3186253917</v>
      </c>
      <c r="B3275">
        <f t="shared" si="968"/>
        <v>209930.35445225189</v>
      </c>
      <c r="C3275" t="str">
        <f t="shared" si="952"/>
        <v>-0.405985696391575-0.637643918094601i</v>
      </c>
      <c r="D3275" t="str">
        <f t="shared" si="953"/>
        <v>3.21081135469022-1.00225462203551i</v>
      </c>
      <c r="E3275" t="str">
        <f t="shared" si="954"/>
        <v>84.4650142726277-144.404329340621i</v>
      </c>
      <c r="F3275" t="str">
        <f t="shared" si="955"/>
        <v>2.86398759072922-1.07411849127318i</v>
      </c>
      <c r="G3275" t="str">
        <f t="shared" si="956"/>
        <v>0.984218645730474-0.124628660936983i</v>
      </c>
      <c r="H3275" t="str">
        <f t="shared" si="957"/>
        <v>0.298227946990584-39.7847313898165i</v>
      </c>
      <c r="I3275" t="str">
        <f t="shared" si="958"/>
        <v>-0.283544440575647-0.773619734623141i</v>
      </c>
      <c r="K3275" t="str">
        <f t="shared" si="959"/>
        <v>0.000942022075239753-0.000957713670045791i</v>
      </c>
      <c r="L3275" t="str">
        <f t="shared" si="960"/>
        <v>0.00025-0.00224034312194829i</v>
      </c>
      <c r="M3275" t="str">
        <f t="shared" si="961"/>
        <v>0.0025-0.000593032002868666i</v>
      </c>
      <c r="N3275">
        <f t="shared" si="962"/>
        <v>57.515232297151073</v>
      </c>
      <c r="O3275">
        <f t="shared" si="963"/>
        <v>2.4304900784375856</v>
      </c>
      <c r="P3275" s="3">
        <f t="shared" si="964"/>
        <v>-2.4304900784375856</v>
      </c>
      <c r="Q3275" s="3">
        <f t="shared" si="965"/>
        <v>-122.48476770284893</v>
      </c>
      <c r="R3275">
        <f t="shared" si="966"/>
        <v>57.515232297151073</v>
      </c>
      <c r="S3275">
        <f t="shared" si="967"/>
        <v>209.93035445225189</v>
      </c>
      <c r="T3275">
        <f t="shared" si="950"/>
        <v>-2.4304900784375856</v>
      </c>
    </row>
    <row r="3276" spans="1:20" x14ac:dyDescent="0.25">
      <c r="A3276">
        <f t="shared" si="951"/>
        <v>1324043.6376361684</v>
      </c>
      <c r="B3276">
        <f t="shared" si="968"/>
        <v>210728.08979917047</v>
      </c>
      <c r="C3276" t="str">
        <f t="shared" si="952"/>
        <v>-0.406881524984574-0.632734111572696i</v>
      </c>
      <c r="D3276" t="str">
        <f t="shared" si="953"/>
        <v>3.20893344535456-1.0049441923749i</v>
      </c>
      <c r="E3276" t="str">
        <f t="shared" si="954"/>
        <v>83.8223859944287-144.240398682805i</v>
      </c>
      <c r="F3276" t="str">
        <f t="shared" si="955"/>
        <v>2.86364347764535-1.07275953814481i</v>
      </c>
      <c r="G3276" t="str">
        <f t="shared" si="956"/>
        <v>0.984100390150573-0.125087218595917i</v>
      </c>
      <c r="H3276" t="str">
        <f t="shared" si="957"/>
        <v>0.295205380728894-39.6326978082623i</v>
      </c>
      <c r="I3276" t="str">
        <f t="shared" si="958"/>
        <v>-0.282133448852135-0.770554673853899i</v>
      </c>
      <c r="K3276" t="str">
        <f t="shared" si="959"/>
        <v>0.000939643053409131-0.000956731230003332i</v>
      </c>
      <c r="L3276" t="str">
        <f t="shared" si="960"/>
        <v>0.00025-0.00223186204617284i</v>
      </c>
      <c r="M3276" t="str">
        <f t="shared" si="961"/>
        <v>0.0025-0.000590787012222221i</v>
      </c>
      <c r="N3276">
        <f t="shared" si="962"/>
        <v>57.256836906229395</v>
      </c>
      <c r="O3276">
        <f t="shared" si="963"/>
        <v>2.4725644484284142</v>
      </c>
      <c r="P3276" s="3">
        <f t="shared" si="964"/>
        <v>-2.4725644484284142</v>
      </c>
      <c r="Q3276" s="3">
        <f t="shared" si="965"/>
        <v>-122.7431630937706</v>
      </c>
      <c r="R3276">
        <f t="shared" si="966"/>
        <v>57.256836906229395</v>
      </c>
      <c r="S3276">
        <f t="shared" si="967"/>
        <v>210.72808979917048</v>
      </c>
      <c r="T3276">
        <f t="shared" si="950"/>
        <v>-2.4725644484284142</v>
      </c>
    </row>
    <row r="3277" spans="1:20" x14ac:dyDescent="0.25">
      <c r="A3277">
        <f t="shared" si="951"/>
        <v>1329075.0034591858</v>
      </c>
      <c r="B3277">
        <f t="shared" si="968"/>
        <v>211528.85654040732</v>
      </c>
      <c r="C3277" t="str">
        <f t="shared" si="952"/>
        <v>-0.407745681281972-0.627833740472153i</v>
      </c>
      <c r="D3277" t="str">
        <f t="shared" si="953"/>
        <v>3.20704345730375-1.00764058159466i</v>
      </c>
      <c r="E3277" t="str">
        <f t="shared" si="954"/>
        <v>83.1818861246329-144.073629739819i</v>
      </c>
      <c r="F3277" t="str">
        <f t="shared" si="955"/>
        <v>2.86329682796139-1.07141536158301i</v>
      </c>
      <c r="G3277" t="str">
        <f t="shared" si="956"/>
        <v>0.983981262859797-0.125547350432559i</v>
      </c>
      <c r="H3277" t="str">
        <f t="shared" si="957"/>
        <v>0.292211106009196-39.4812505230191i</v>
      </c>
      <c r="I3277" t="str">
        <f t="shared" si="958"/>
        <v>-0.280732900099611-0.767501299453126i</v>
      </c>
      <c r="K3277" t="str">
        <f t="shared" si="959"/>
        <v>0.000937262266458017-0.000955745392743566i</v>
      </c>
      <c r="L3277" t="str">
        <f t="shared" si="960"/>
        <v>0.00025-0.00222341307648221i</v>
      </c>
      <c r="M3277" t="str">
        <f t="shared" si="961"/>
        <v>0.0025-0.00058855052024529i</v>
      </c>
      <c r="N3277">
        <f t="shared" si="962"/>
        <v>56.998351467018082</v>
      </c>
      <c r="O3277">
        <f t="shared" si="963"/>
        <v>2.5147727159568385</v>
      </c>
      <c r="P3277" s="3">
        <f t="shared" si="964"/>
        <v>-2.5147727159568385</v>
      </c>
      <c r="Q3277" s="3">
        <f t="shared" si="965"/>
        <v>-123.00164853298192</v>
      </c>
      <c r="R3277">
        <f t="shared" si="966"/>
        <v>56.998351467018082</v>
      </c>
      <c r="S3277">
        <f t="shared" si="967"/>
        <v>211.5288565404073</v>
      </c>
      <c r="T3277">
        <f t="shared" si="950"/>
        <v>-2.5147727159568385</v>
      </c>
    </row>
    <row r="3278" spans="1:20" x14ac:dyDescent="0.25">
      <c r="A3278">
        <f t="shared" si="951"/>
        <v>1334125.4884723306</v>
      </c>
      <c r="B3278">
        <f t="shared" si="968"/>
        <v>212332.66619526086</v>
      </c>
      <c r="C3278" t="str">
        <f t="shared" si="952"/>
        <v>-0.408578302135849-0.622943070063855i</v>
      </c>
      <c r="D3278" t="str">
        <f t="shared" si="953"/>
        <v>3.20514132852861-1.01034375472524i</v>
      </c>
      <c r="E3278" t="str">
        <f t="shared" si="954"/>
        <v>82.5435294623708-143.904049194743i</v>
      </c>
      <c r="F3278" t="str">
        <f t="shared" si="955"/>
        <v>2.8629476236101-1.07008593499164i</v>
      </c>
      <c r="G3278" t="str">
        <f t="shared" si="956"/>
        <v>0.983861257649292-0.126009060571235i</v>
      </c>
      <c r="H3278" t="str">
        <f t="shared" si="957"/>
        <v>0.289244886866984-39.3303872251289i</v>
      </c>
      <c r="I3278" t="str">
        <f t="shared" si="958"/>
        <v>-0.279342713699875-0.764459562095908i</v>
      </c>
      <c r="K3278" t="str">
        <f t="shared" si="959"/>
        <v>0.000934879770154033-0.000954756116622776i</v>
      </c>
      <c r="L3278" t="str">
        <f t="shared" si="960"/>
        <v>0.00025-0.00221499609133513i</v>
      </c>
      <c r="M3278" t="str">
        <f t="shared" si="961"/>
        <v>0.0025-0.000586322494765181i</v>
      </c>
      <c r="N3278">
        <f t="shared" si="962"/>
        <v>56.739777999132741</v>
      </c>
      <c r="O3278">
        <f t="shared" si="963"/>
        <v>2.5571147916509411</v>
      </c>
      <c r="P3278" s="3">
        <f t="shared" si="964"/>
        <v>-2.5571147916509411</v>
      </c>
      <c r="Q3278" s="3">
        <f t="shared" si="965"/>
        <v>-123.26022200086726</v>
      </c>
      <c r="R3278">
        <f t="shared" si="966"/>
        <v>56.739777999132741</v>
      </c>
      <c r="S3278">
        <f t="shared" si="967"/>
        <v>212.33266619526086</v>
      </c>
      <c r="T3278">
        <f t="shared" si="950"/>
        <v>-2.5571147916509411</v>
      </c>
    </row>
    <row r="3279" spans="1:20" x14ac:dyDescent="0.25">
      <c r="A3279">
        <f t="shared" si="951"/>
        <v>1339195.1653285257</v>
      </c>
      <c r="B3279">
        <f t="shared" si="968"/>
        <v>213139.53032680287</v>
      </c>
      <c r="C3279" t="str">
        <f t="shared" si="952"/>
        <v>-0.409379527115178-0.618062363315337i</v>
      </c>
      <c r="D3279" t="str">
        <f t="shared" si="953"/>
        <v>3.20322699692382-1.01305367627895i</v>
      </c>
      <c r="E3279" t="str">
        <f t="shared" si="954"/>
        <v>81.9073304750815-143.731683738207i</v>
      </c>
      <c r="F3279" t="str">
        <f t="shared" si="955"/>
        <v>2.86259584640509-1.06877123190815i</v>
      </c>
      <c r="G3279" t="str">
        <f t="shared" si="956"/>
        <v>0.983740368269243-0.126472353131968i</v>
      </c>
      <c r="H3279" t="str">
        <f t="shared" si="957"/>
        <v>0.286306489124231-39.1801056154181i</v>
      </c>
      <c r="I3279" t="str">
        <f t="shared" si="958"/>
        <v>-0.277962809648188-0.761429412691157i</v>
      </c>
      <c r="K3279" t="str">
        <f t="shared" si="959"/>
        <v>0.000932495620582864-0.000953763360619551i</v>
      </c>
      <c r="L3279" t="str">
        <f t="shared" si="960"/>
        <v>0.00025-0.00220661096965046i</v>
      </c>
      <c r="M3279" t="str">
        <f t="shared" si="961"/>
        <v>0.0025-0.000584102903731003i</v>
      </c>
      <c r="N3279">
        <f t="shared" si="962"/>
        <v>56.481118511147898</v>
      </c>
      <c r="O3279">
        <f t="shared" si="963"/>
        <v>2.5995905854534209</v>
      </c>
      <c r="P3279" s="3">
        <f t="shared" si="964"/>
        <v>-2.5995905854534209</v>
      </c>
      <c r="Q3279" s="3">
        <f t="shared" si="965"/>
        <v>-123.5188814888521</v>
      </c>
      <c r="R3279">
        <f t="shared" si="966"/>
        <v>56.481118511147898</v>
      </c>
      <c r="S3279">
        <f t="shared" si="967"/>
        <v>213.13953032680286</v>
      </c>
      <c r="T3279">
        <f t="shared" si="950"/>
        <v>-2.5995905854534209</v>
      </c>
    </row>
    <row r="3280" spans="1:20" x14ac:dyDescent="0.25">
      <c r="A3280">
        <f t="shared" si="951"/>
        <v>1344284.1069567739</v>
      </c>
      <c r="B3280">
        <f t="shared" si="968"/>
        <v>213949.46054204472</v>
      </c>
      <c r="C3280" t="str">
        <f t="shared" si="952"/>
        <v>-0.410149498466521-0.613191880864022i</v>
      </c>
      <c r="D3280" t="str">
        <f t="shared" si="953"/>
        <v>3.20130040029138-1.01577031024606i</v>
      </c>
      <c r="E3280" t="str">
        <f t="shared" si="954"/>
        <v>81.2733033004783-143.556560064417i</v>
      </c>
      <c r="F3280" t="str">
        <f t="shared" si="955"/>
        <v>2.86224147804013-1.06747122600239i</v>
      </c>
      <c r="G3280" t="str">
        <f t="shared" si="956"/>
        <v>0.983618588428651-0.126937232230261i</v>
      </c>
      <c r="H3280" t="str">
        <f t="shared" si="957"/>
        <v>0.283395680374243-39.0304034044429i</v>
      </c>
      <c r="I3280" t="str">
        <f t="shared" si="958"/>
        <v>-0.276593108548397-0.75841080238005i</v>
      </c>
      <c r="K3280" t="str">
        <f t="shared" si="959"/>
        <v>0.000930109874141447-0.000952767084338458i</v>
      </c>
      <c r="L3280" t="str">
        <f t="shared" si="960"/>
        <v>0.00025-0.0021982575908054i</v>
      </c>
      <c r="M3280" t="str">
        <f t="shared" si="961"/>
        <v>0.0025-0.000581891715213194i</v>
      </c>
      <c r="N3280">
        <f t="shared" si="962"/>
        <v>56.222375000644732</v>
      </c>
      <c r="O3280">
        <f t="shared" si="963"/>
        <v>2.6422000066355125</v>
      </c>
      <c r="P3280" s="3">
        <f t="shared" si="964"/>
        <v>-2.6422000066355125</v>
      </c>
      <c r="Q3280" s="3">
        <f t="shared" si="965"/>
        <v>-123.77762499935527</v>
      </c>
      <c r="R3280">
        <f t="shared" si="966"/>
        <v>56.222375000644732</v>
      </c>
      <c r="S3280">
        <f t="shared" si="967"/>
        <v>213.94946054204473</v>
      </c>
      <c r="T3280">
        <f t="shared" si="950"/>
        <v>-2.6422000066355125</v>
      </c>
    </row>
    <row r="3281" spans="1:20" x14ac:dyDescent="0.25">
      <c r="A3281">
        <f t="shared" si="951"/>
        <v>1349392.3865632098</v>
      </c>
      <c r="B3281">
        <f t="shared" si="968"/>
        <v>214762.4684921045</v>
      </c>
      <c r="C3281" t="str">
        <f t="shared" si="952"/>
        <v>-0.410888361074399-0.608331880991233i</v>
      </c>
      <c r="D3281" t="str">
        <f t="shared" si="953"/>
        <v>3.1993614763439-1.01849362009072i</v>
      </c>
      <c r="E3281" t="str">
        <f t="shared" si="954"/>
        <v>80.6414617485832-143.378704867236i</v>
      </c>
      <c r="F3281" t="str">
        <f t="shared" si="955"/>
        <v>2.86188450008849-1.0661858910754i</v>
      </c>
      <c r="G3281" t="str">
        <f t="shared" si="956"/>
        <v>0.983495911795115-0.127403701976867i</v>
      </c>
      <c r="H3281" t="str">
        <f t="shared" si="957"/>
        <v>0.280512229966814-38.8812783124424i</v>
      </c>
      <c r="I3281" t="str">
        <f t="shared" si="958"/>
        <v>-0.275233531608148-0.755403682534646i</v>
      </c>
      <c r="K3281" t="str">
        <f t="shared" si="959"/>
        <v>0.000927722587531166-0.00095176724801363i</v>
      </c>
      <c r="L3281" t="str">
        <f t="shared" si="960"/>
        <v>0.00025-0.00218993583463379i</v>
      </c>
      <c r="M3281" t="str">
        <f t="shared" si="961"/>
        <v>0.0025-0.000579688897403061i</v>
      </c>
      <c r="N3281">
        <f t="shared" si="962"/>
        <v>55.963549454270748</v>
      </c>
      <c r="O3281">
        <f t="shared" si="963"/>
        <v>2.6849429638104247</v>
      </c>
      <c r="P3281" s="3">
        <f t="shared" si="964"/>
        <v>-2.6849429638104247</v>
      </c>
      <c r="Q3281" s="3">
        <f t="shared" si="965"/>
        <v>-124.03645054572925</v>
      </c>
      <c r="R3281">
        <f t="shared" si="966"/>
        <v>55.963549454270748</v>
      </c>
      <c r="S3281">
        <f t="shared" si="967"/>
        <v>214.76246849210449</v>
      </c>
      <c r="T3281">
        <f t="shared" si="950"/>
        <v>-2.6849429638104247</v>
      </c>
    </row>
    <row r="3282" spans="1:20" x14ac:dyDescent="0.25">
      <c r="A3282">
        <f t="shared" si="951"/>
        <v>1354520.0776321499</v>
      </c>
      <c r="B3282">
        <f t="shared" si="968"/>
        <v>215578.56587237449</v>
      </c>
      <c r="C3282" t="str">
        <f t="shared" si="952"/>
        <v>-0.411596262421594-0.603482619596799i</v>
      </c>
      <c r="D3282" t="str">
        <f t="shared" si="953"/>
        <v>3.19741016270832-1.0212235687471i</v>
      </c>
      <c r="E3282" t="str">
        <f t="shared" si="954"/>
        <v>80.0118193037719-143.198144836323i</v>
      </c>
      <c r="F3282" t="str">
        <f t="shared" si="955"/>
        <v>2.86152489400233-1.06491520105823i</v>
      </c>
      <c r="G3282" t="str">
        <f t="shared" si="956"/>
        <v>0.983372331994609-0.127871766477566i</v>
      </c>
      <c r="H3282" t="str">
        <f t="shared" si="957"/>
        <v>0.277655908993424-38.7327280692837i</v>
      </c>
      <c r="I3282" t="str">
        <f t="shared" si="958"/>
        <v>-0.273884000634093-0.752408004756356i</v>
      </c>
      <c r="K3282" t="str">
        <f t="shared" si="959"/>
        <v>0.000925333817750943-0.000950763812512278i</v>
      </c>
      <c r="L3282" t="str">
        <f t="shared" si="960"/>
        <v>0.00025-0.00218164558142438i</v>
      </c>
      <c r="M3282" t="str">
        <f t="shared" si="961"/>
        <v>0.0025-0.000577494418612335i</v>
      </c>
      <c r="N3282">
        <f t="shared" si="962"/>
        <v>55.704643847788688</v>
      </c>
      <c r="O3282">
        <f t="shared" si="963"/>
        <v>2.7278193649464635</v>
      </c>
      <c r="P3282" s="3">
        <f t="shared" si="964"/>
        <v>-2.7278193649464635</v>
      </c>
      <c r="Q3282" s="3">
        <f t="shared" si="965"/>
        <v>-124.29535615221131</v>
      </c>
      <c r="R3282">
        <f t="shared" si="966"/>
        <v>55.704643847788688</v>
      </c>
      <c r="S3282">
        <f t="shared" si="967"/>
        <v>215.5785658723745</v>
      </c>
      <c r="T3282">
        <f t="shared" si="950"/>
        <v>-2.7278193649464635</v>
      </c>
    </row>
    <row r="3283" spans="1:20" x14ac:dyDescent="0.25">
      <c r="A3283">
        <f t="shared" si="951"/>
        <v>1359667.2539271521</v>
      </c>
      <c r="B3283">
        <f t="shared" si="968"/>
        <v>216397.76442268951</v>
      </c>
      <c r="C3283" t="str">
        <f t="shared" si="952"/>
        <v>-0.412273352549169-0.598644350174368i</v>
      </c>
      <c r="D3283" t="str">
        <f t="shared" si="953"/>
        <v>3.19544639692934-1.02396011861541i</v>
      </c>
      <c r="E3283" t="str">
        <f t="shared" si="954"/>
        <v>79.3843891268827-143.014906653331i</v>
      </c>
      <c r="F3283" t="str">
        <f t="shared" si="955"/>
        <v>2.86116264111206-1.06365913001068i</v>
      </c>
      <c r="G3283" t="str">
        <f t="shared" si="956"/>
        <v>0.983247842611261-0.128341429832933i</v>
      </c>
      <c r="H3283" t="str">
        <f t="shared" si="957"/>
        <v>0.274826490272733-38.5847504144141i</v>
      </c>
      <c r="I3283" t="str">
        <f t="shared" si="958"/>
        <v>-0.272544438027151-0.749423720874551i</v>
      </c>
      <c r="K3283" t="str">
        <f t="shared" si="959"/>
        <v>0.000922943622090288-0.000949756739338088i</v>
      </c>
      <c r="L3283" t="str">
        <f t="shared" si="960"/>
        <v>0.00025-0.00217338671191909i</v>
      </c>
      <c r="M3283" t="str">
        <f t="shared" si="961"/>
        <v>0.0025-0.000575308247272699i</v>
      </c>
      <c r="N3283">
        <f t="shared" si="962"/>
        <v>55.445660146132951</v>
      </c>
      <c r="O3283">
        <f t="shared" si="963"/>
        <v>2.7708291173801851</v>
      </c>
      <c r="P3283" s="3">
        <f t="shared" si="964"/>
        <v>-2.7708291173801851</v>
      </c>
      <c r="Q3283" s="3">
        <f t="shared" si="965"/>
        <v>-124.55433985386705</v>
      </c>
      <c r="R3283">
        <f t="shared" si="966"/>
        <v>55.445660146132951</v>
      </c>
      <c r="S3283">
        <f t="shared" si="967"/>
        <v>216.39776442268951</v>
      </c>
      <c r="T3283">
        <f t="shared" si="950"/>
        <v>-2.7708291173801851</v>
      </c>
    </row>
    <row r="3284" spans="1:20" x14ac:dyDescent="0.25">
      <c r="A3284">
        <f t="shared" si="951"/>
        <v>1364833.9894920753</v>
      </c>
      <c r="B3284">
        <f t="shared" si="968"/>
        <v>217220.07592749572</v>
      </c>
      <c r="C3284" t="str">
        <f t="shared" si="952"/>
        <v>-0.412919784016338-0.593817323787325i</v>
      </c>
      <c r="D3284" t="str">
        <f t="shared" si="953"/>
        <v>3.19347011647308-1.0267032315579i</v>
      </c>
      <c r="E3284" t="str">
        <f t="shared" si="954"/>
        <v>78.7591840573381-142.829016988156i</v>
      </c>
      <c r="F3284" t="str">
        <f t="shared" si="955"/>
        <v>2.8607977226256-1.0624176521201i</v>
      </c>
      <c r="G3284" t="str">
        <f t="shared" si="956"/>
        <v>0.983122437187129-0.128812696138107i</v>
      </c>
      <c r="H3284" t="str">
        <f t="shared" si="957"/>
        <v>0.272023748336181-38.4373430968106i</v>
      </c>
      <c r="I3284" t="str">
        <f t="shared" si="958"/>
        <v>-0.271214766777811-0.746450782945106i</v>
      </c>
      <c r="K3284" t="str">
        <f t="shared" si="959"/>
        <v>0.000920552058122284-0.000948745990634555i</v>
      </c>
      <c r="L3284" t="str">
        <f t="shared" si="960"/>
        <v>0.00025-0.0021651591073113i</v>
      </c>
      <c r="M3284" t="str">
        <f t="shared" si="961"/>
        <v>0.0025-0.000573130351935344i</v>
      </c>
      <c r="N3284">
        <f t="shared" si="962"/>
        <v>55.1866003034622</v>
      </c>
      <c r="O3284">
        <f t="shared" si="963"/>
        <v>2.8139721278298166</v>
      </c>
      <c r="P3284" s="3">
        <f t="shared" si="964"/>
        <v>-2.8139721278298166</v>
      </c>
      <c r="Q3284" s="3">
        <f t="shared" si="965"/>
        <v>-124.8133996965378</v>
      </c>
      <c r="R3284">
        <f t="shared" si="966"/>
        <v>55.1866003034622</v>
      </c>
      <c r="S3284">
        <f t="shared" si="967"/>
        <v>217.22007592749571</v>
      </c>
      <c r="T3284">
        <f t="shared" si="950"/>
        <v>-2.8139721278298166</v>
      </c>
    </row>
    <row r="3285" spans="1:20" x14ac:dyDescent="0.25">
      <c r="A3285">
        <f t="shared" si="951"/>
        <v>1370020.3586521451</v>
      </c>
      <c r="B3285">
        <f t="shared" si="968"/>
        <v>218045.5122160202</v>
      </c>
      <c r="C3285" t="str">
        <f t="shared" si="952"/>
        <v>-0.413535711860203-0.589001789045461i</v>
      </c>
      <c r="D3285" t="str">
        <f t="shared" si="953"/>
        <v>3.19148125873084-1.02945286889499i</v>
      </c>
      <c r="E3285" t="str">
        <f t="shared" si="954"/>
        <v>78.1362166153193-142.640502495254i</v>
      </c>
      <c r="F3285" t="str">
        <f t="shared" si="955"/>
        <v>2.86043011962792-1.0611907417002i</v>
      </c>
      <c r="G3285" t="str">
        <f t="shared" si="956"/>
        <v>0.98299610922198-0.129285569482556i</v>
      </c>
      <c r="H3285" t="str">
        <f t="shared" si="957"/>
        <v>0.269247459413762-38.2905038749279i</v>
      </c>
      <c r="I3285" t="str">
        <f t="shared" si="958"/>
        <v>-0.269894910461462-0.743489143248984i</v>
      </c>
      <c r="K3285" t="str">
        <f t="shared" si="959"/>
        <v>0.00091815918369654-0.000947731529188191i</v>
      </c>
      <c r="L3285" t="str">
        <f t="shared" si="960"/>
        <v>0.00025-0.00215696264924417i</v>
      </c>
      <c r="M3285" t="str">
        <f t="shared" si="961"/>
        <v>0.0025-0.000570960701270517i</v>
      </c>
      <c r="N3285">
        <f t="shared" si="962"/>
        <v>54.927466263213475</v>
      </c>
      <c r="O3285">
        <f t="shared" si="963"/>
        <v>2.8572483024074464</v>
      </c>
      <c r="P3285" s="3">
        <f t="shared" si="964"/>
        <v>-2.8572483024074464</v>
      </c>
      <c r="Q3285" s="3">
        <f t="shared" si="965"/>
        <v>-125.07253373678653</v>
      </c>
      <c r="R3285">
        <f t="shared" si="966"/>
        <v>54.927466263213475</v>
      </c>
      <c r="S3285">
        <f t="shared" si="967"/>
        <v>218.0455122160202</v>
      </c>
      <c r="T3285">
        <f t="shared" si="950"/>
        <v>-2.8572483024074464</v>
      </c>
    </row>
    <row r="3286" spans="1:20" x14ac:dyDescent="0.25">
      <c r="A3286">
        <f t="shared" si="951"/>
        <v>1375226.4360150232</v>
      </c>
      <c r="B3286">
        <f t="shared" si="968"/>
        <v>218874.08516244107</v>
      </c>
      <c r="C3286" t="str">
        <f t="shared" si="952"/>
        <v>-0.41412129355528-0.584197992082249i</v>
      </c>
      <c r="D3286" t="str">
        <f t="shared" si="953"/>
        <v>3.18947976102276-1.03220899140126i</v>
      </c>
      <c r="E3286" t="str">
        <f t="shared" si="954"/>
        <v>77.5154990039722-142.449389810008i</v>
      </c>
      <c r="F3286" t="str">
        <f t="shared" si="955"/>
        <v>2.86005981308019-1.05997837318974i</v>
      </c>
      <c r="G3286" t="str">
        <f t="shared" si="956"/>
        <v>0.982868852173067-0.129760053949838i</v>
      </c>
      <c r="H3286" t="str">
        <f t="shared" si="957"/>
        <v>0.266497401420029-38.1442305166535i</v>
      </c>
      <c r="I3286" t="str">
        <f t="shared" si="958"/>
        <v>-0.268584793233776-0.740538754290871i</v>
      </c>
      <c r="K3286" t="str">
        <f t="shared" si="959"/>
        <v>0.000915765056932056-0.000946713318431676i</v>
      </c>
      <c r="L3286" t="str">
        <f t="shared" si="960"/>
        <v>0.00025-0.0021487972198089i</v>
      </c>
      <c r="M3286" t="str">
        <f t="shared" si="961"/>
        <v>0.0025-0.000568799264067061i</v>
      </c>
      <c r="N3286">
        <f t="shared" si="962"/>
        <v>54.668259958158046</v>
      </c>
      <c r="O3286">
        <f t="shared" si="963"/>
        <v>2.9006575466319666</v>
      </c>
      <c r="P3286" s="3">
        <f t="shared" si="964"/>
        <v>-2.9006575466319666</v>
      </c>
      <c r="Q3286" s="3">
        <f t="shared" si="965"/>
        <v>-125.33174004184195</v>
      </c>
      <c r="R3286">
        <f t="shared" si="966"/>
        <v>54.668259958158046</v>
      </c>
      <c r="S3286">
        <f t="shared" si="967"/>
        <v>218.87408516244108</v>
      </c>
      <c r="T3286">
        <f t="shared" si="950"/>
        <v>-2.9006575466319666</v>
      </c>
    </row>
    <row r="3287" spans="1:20" x14ac:dyDescent="0.25">
      <c r="A3287">
        <f t="shared" si="951"/>
        <v>1380452.2964718803</v>
      </c>
      <c r="B3287">
        <f t="shared" si="968"/>
        <v>219705.80668605835</v>
      </c>
      <c r="C3287" t="str">
        <f t="shared" si="952"/>
        <v>-0.414676688972946-0.579406176532714i</v>
      </c>
      <c r="D3287" t="str">
        <f t="shared" si="953"/>
        <v>3.18746556060167-1.03497155930157i</v>
      </c>
      <c r="E3287" t="str">
        <f t="shared" si="954"/>
        <v>76.8970431116261-142.255705545152i</v>
      </c>
      <c r="F3287" t="str">
        <f t="shared" si="955"/>
        <v>2.85968678381923-1.05878052115134i</v>
      </c>
      <c r="G3287" t="str">
        <f t="shared" si="956"/>
        <v>0.982740659454904-0.130236153617358i</v>
      </c>
      <c r="H3287" t="str">
        <f t="shared" si="957"/>
        <v>0.263773353940166-37.9985207992535i</v>
      </c>
      <c r="I3287" t="str">
        <f t="shared" si="958"/>
        <v>-0.267284339826087-0.737599568797708i</v>
      </c>
      <c r="K3287" t="str">
        <f t="shared" si="959"/>
        <v>0.000913369736210047-0.000945691322446886i</v>
      </c>
      <c r="L3287" t="str">
        <f t="shared" si="960"/>
        <v>0.00025-0.00214066270154304i</v>
      </c>
      <c r="M3287" t="str">
        <f t="shared" si="961"/>
        <v>0.0025-0.000566646009231981i</v>
      </c>
      <c r="N3287">
        <f t="shared" si="962"/>
        <v>54.408983310449514</v>
      </c>
      <c r="O3287">
        <f t="shared" si="963"/>
        <v>2.9441997654421126</v>
      </c>
      <c r="P3287" s="3">
        <f t="shared" si="964"/>
        <v>-2.9441997654421126</v>
      </c>
      <c r="Q3287" s="3">
        <f t="shared" si="965"/>
        <v>-125.59101668955049</v>
      </c>
      <c r="R3287">
        <f t="shared" si="966"/>
        <v>54.408983310449514</v>
      </c>
      <c r="S3287">
        <f t="shared" si="967"/>
        <v>219.70580668605834</v>
      </c>
      <c r="T3287">
        <f t="shared" si="950"/>
        <v>-2.9441997654421126</v>
      </c>
    </row>
    <row r="3288" spans="1:20" x14ac:dyDescent="0.25">
      <c r="A3288">
        <f t="shared" si="951"/>
        <v>1385698.0151984736</v>
      </c>
      <c r="B3288">
        <f t="shared" si="968"/>
        <v>220540.68875146538</v>
      </c>
      <c r="C3288" t="str">
        <f t="shared" si="952"/>
        <v>-0.415202060340695-0.574626583512174i</v>
      </c>
      <c r="D3288" t="str">
        <f t="shared" si="953"/>
        <v>3.18543859465704-1.03774053226713i</v>
      </c>
      <c r="E3288" t="str">
        <f t="shared" si="954"/>
        <v>76.2808605140834-142.059476287263i</v>
      </c>
      <c r="F3288" t="str">
        <f t="shared" si="955"/>
        <v>2.85931101255687-1.05759716027023i</v>
      </c>
      <c r="G3288" t="str">
        <f t="shared" si="956"/>
        <v>0.982611524439047-0.130713872556128i</v>
      </c>
      <c r="H3288" t="str">
        <f t="shared" si="957"/>
        <v>0.261075098216344-37.8533725093287i</v>
      </c>
      <c r="I3288" t="str">
        <f t="shared" si="958"/>
        <v>-0.265993475540876-0.734671539717413i</v>
      </c>
      <c r="K3288" t="str">
        <f t="shared" si="959"/>
        <v>0.000910973280166739-0.000944665505967829i</v>
      </c>
      <c r="L3288" t="str">
        <f t="shared" si="960"/>
        <v>0.00025-0.00213255897742881i</v>
      </c>
      <c r="M3288" t="str">
        <f t="shared" si="961"/>
        <v>0.0025-0.000564500905789978i</v>
      </c>
      <c r="N3288">
        <f t="shared" si="962"/>
        <v>54.149638231685557</v>
      </c>
      <c r="O3288">
        <f t="shared" si="963"/>
        <v>2.9878748632076406</v>
      </c>
      <c r="P3288" s="3">
        <f t="shared" si="964"/>
        <v>-2.9878748632076406</v>
      </c>
      <c r="Q3288" s="3">
        <f t="shared" si="965"/>
        <v>-125.85036176831444</v>
      </c>
      <c r="R3288">
        <f t="shared" si="966"/>
        <v>54.149638231685557</v>
      </c>
      <c r="S3288">
        <f t="shared" si="967"/>
        <v>220.54068875146538</v>
      </c>
      <c r="T3288">
        <f t="shared" si="950"/>
        <v>-2.9878748632076406</v>
      </c>
    </row>
    <row r="3289" spans="1:20" x14ac:dyDescent="0.25">
      <c r="A3289">
        <f t="shared" si="951"/>
        <v>1390963.6676562277</v>
      </c>
      <c r="B3289">
        <f t="shared" si="968"/>
        <v>221378.74336872096</v>
      </c>
      <c r="C3289" t="str">
        <f t="shared" si="952"/>
        <v>-0.41569757220131-0.569859451595357i</v>
      </c>
      <c r="D3289" t="str">
        <f t="shared" si="953"/>
        <v>3.18339880031879-1.04051586941158i</v>
      </c>
      <c r="E3289" t="str">
        <f t="shared" si="954"/>
        <v>75.6669624768929-141.860728593293i</v>
      </c>
      <c r="F3289" t="str">
        <f t="shared" si="955"/>
        <v>2.85893247987925-1.05642826535296i</v>
      </c>
      <c r="G3289" t="str">
        <f t="shared" si="956"/>
        <v>0.982481440453862-0.131193214830516i</v>
      </c>
      <c r="H3289" t="str">
        <f t="shared" si="957"/>
        <v>0.258402417134128-37.7087834427619i</v>
      </c>
      <c r="I3289" t="str">
        <f t="shared" si="958"/>
        <v>-0.264712126247202-0.731754620217411i</v>
      </c>
      <c r="K3289" t="str">
        <f t="shared" si="959"/>
        <v>0.000908575747686094-0.000943635834383505i</v>
      </c>
      <c r="L3289" t="str">
        <f t="shared" si="960"/>
        <v>0.00025-0.00212448593089142i</v>
      </c>
      <c r="M3289" t="str">
        <f t="shared" si="961"/>
        <v>0.0025-0.000562363922883023i</v>
      </c>
      <c r="N3289">
        <f t="shared" si="962"/>
        <v>53.89022662295416</v>
      </c>
      <c r="O3289">
        <f t="shared" si="963"/>
        <v>3.0316827437429232</v>
      </c>
      <c r="P3289" s="3">
        <f t="shared" si="964"/>
        <v>-3.0316827437429232</v>
      </c>
      <c r="Q3289" s="3">
        <f t="shared" si="965"/>
        <v>-126.10977337704584</v>
      </c>
      <c r="R3289">
        <f t="shared" si="966"/>
        <v>53.89022662295416</v>
      </c>
      <c r="S3289">
        <f t="shared" si="967"/>
        <v>221.37874336872096</v>
      </c>
      <c r="T3289">
        <f t="shared" si="950"/>
        <v>-3.0316827437429232</v>
      </c>
    </row>
    <row r="3290" spans="1:20" x14ac:dyDescent="0.25">
      <c r="A3290">
        <f t="shared" si="951"/>
        <v>1396249.3295933213</v>
      </c>
      <c r="B3290">
        <f t="shared" si="968"/>
        <v>222219.98259352209</v>
      </c>
      <c r="C3290" t="str">
        <f t="shared" si="952"/>
        <v>-0.416163391371905-0.565105016796442i</v>
      </c>
      <c r="D3290" t="str">
        <f t="shared" si="953"/>
        <v>3.18134611466142-1.04329752928711i</v>
      </c>
      <c r="E3290" t="str">
        <f t="shared" si="954"/>
        <v>75.0553599576965-141.659488987178i</v>
      </c>
      <c r="F3290" t="str">
        <f t="shared" si="955"/>
        <v>2.85855116624624-1.05527381132623i</v>
      </c>
      <c r="G3290" t="str">
        <f t="shared" si="956"/>
        <v>0.982350400784312-0.131674184498i</v>
      </c>
      <c r="H3290" t="str">
        <f t="shared" si="957"/>
        <v>0.255755095209134-37.5647514046733i</v>
      </c>
      <c r="I3290" t="str">
        <f t="shared" si="958"/>
        <v>-0.26344021837627-0.728848763683377i</v>
      </c>
      <c r="K3290" t="str">
        <f t="shared" si="959"/>
        <v>0.000906177197892484-0.000942602273740638i</v>
      </c>
      <c r="L3290" t="str">
        <f t="shared" si="960"/>
        <v>0.00025-0.00211644344579739i</v>
      </c>
      <c r="M3290" t="str">
        <f t="shared" si="961"/>
        <v>0.0025-0.000560235029769898i</v>
      </c>
      <c r="N3290">
        <f t="shared" si="962"/>
        <v>53.630750374893296</v>
      </c>
      <c r="O3290">
        <f t="shared" si="963"/>
        <v>3.0756233103178587</v>
      </c>
      <c r="P3290" s="3">
        <f t="shared" si="964"/>
        <v>-3.0756233103178587</v>
      </c>
      <c r="Q3290" s="3">
        <f t="shared" si="965"/>
        <v>-126.3692496251067</v>
      </c>
      <c r="R3290">
        <f t="shared" si="966"/>
        <v>53.630750374893296</v>
      </c>
      <c r="S3290">
        <f t="shared" si="967"/>
        <v>222.21998259352208</v>
      </c>
      <c r="T3290">
        <f t="shared" si="950"/>
        <v>-3.0756233103178587</v>
      </c>
    </row>
    <row r="3291" spans="1:20" x14ac:dyDescent="0.25">
      <c r="A3291">
        <f t="shared" si="951"/>
        <v>1401555.0770457759</v>
      </c>
      <c r="B3291">
        <f t="shared" si="968"/>
        <v>223064.41852737748</v>
      </c>
      <c r="C3291" t="str">
        <f t="shared" si="952"/>
        <v>-0.416599686902863-0.560363512549558i</v>
      </c>
      <c r="D3291" t="str">
        <f t="shared" si="953"/>
        <v>3.179280474708-1.0460854698805i</v>
      </c>
      <c r="E3291" t="str">
        <f t="shared" si="954"/>
        <v>74.4460636085687-141.45578395649i</v>
      </c>
      <c r="F3291" t="str">
        <f t="shared" si="955"/>
        <v>2.85816705199068-1.0541337732355i</v>
      </c>
      <c r="G3291" t="str">
        <f t="shared" si="956"/>
        <v>0.982218398671723-0.132156785608908i</v>
      </c>
      <c r="H3291" t="str">
        <f t="shared" si="957"/>
        <v>0.253132918573796-37.4212742093712i</v>
      </c>
      <c r="I3291" t="str">
        <f t="shared" si="958"/>
        <v>-0.262177678916936-0.725953923717828i</v>
      </c>
      <c r="K3291" t="str">
        <f t="shared" si="959"/>
        <v>0.000903777690143334-0.000941564790746336i</v>
      </c>
      <c r="L3291" t="str">
        <f t="shared" si="960"/>
        <v>0.00025-0.00210843140645287i</v>
      </c>
      <c r="M3291" t="str">
        <f t="shared" si="961"/>
        <v>0.0025-0.00055811419582576i</v>
      </c>
      <c r="N3291">
        <f t="shared" si="962"/>
        <v>53.371211367741552</v>
      </c>
      <c r="O3291">
        <f t="shared" si="963"/>
        <v>3.1196964656706112</v>
      </c>
      <c r="P3291" s="3">
        <f t="shared" si="964"/>
        <v>-3.1196964656706112</v>
      </c>
      <c r="Q3291" s="3">
        <f t="shared" si="965"/>
        <v>-126.62878863225845</v>
      </c>
      <c r="R3291">
        <f t="shared" si="966"/>
        <v>53.371211367741552</v>
      </c>
      <c r="S3291">
        <f t="shared" si="967"/>
        <v>223.06441852737748</v>
      </c>
      <c r="T3291">
        <f t="shared" si="950"/>
        <v>-3.1196964656706112</v>
      </c>
    </row>
    <row r="3292" spans="1:20" x14ac:dyDescent="0.25">
      <c r="A3292">
        <f t="shared" si="951"/>
        <v>1406880.98633855</v>
      </c>
      <c r="B3292">
        <f t="shared" si="968"/>
        <v>223912.06331778152</v>
      </c>
      <c r="C3292" t="str">
        <f t="shared" si="952"/>
        <v>-0.4170066300367-0.55563516969004i</v>
      </c>
      <c r="D3292" t="str">
        <f t="shared" si="953"/>
        <v>3.17720181743432-1.04887964860937i</v>
      </c>
      <c r="E3292" t="str">
        <f t="shared" si="954"/>
        <v>73.8390837784062-141.249639949151i</v>
      </c>
      <c r="F3292" t="str">
        <f t="shared" si="955"/>
        <v>2.85778011731785-1.05300812624381i</v>
      </c>
      <c r="G3292" t="str">
        <f t="shared" si="956"/>
        <v>0.982085427313564-0.132641022206172i</v>
      </c>
      <c r="H3292" t="str">
        <f t="shared" si="957"/>
        <v>0.250535674964307-37.2783496803046i</v>
      </c>
      <c r="I3292" t="str">
        <f t="shared" si="958"/>
        <v>-0.260924435411312-0.723070054138826i</v>
      </c>
      <c r="K3292" t="str">
        <f t="shared" si="959"/>
        <v>0.00090137728402171-0.000940523352770629i</v>
      </c>
      <c r="L3292" t="str">
        <f t="shared" si="960"/>
        <v>0.00025-0.00210044969760198i</v>
      </c>
      <c r="M3292" t="str">
        <f t="shared" si="961"/>
        <v>0.0025-0.000556001390541702i</v>
      </c>
      <c r="N3292">
        <f t="shared" si="962"/>
        <v>53.111611471392365</v>
      </c>
      <c r="O3292">
        <f t="shared" si="963"/>
        <v>3.1639021120190902</v>
      </c>
      <c r="P3292" s="3">
        <f t="shared" si="964"/>
        <v>-3.1639021120190902</v>
      </c>
      <c r="Q3292" s="3">
        <f t="shared" si="965"/>
        <v>-126.88838852860763</v>
      </c>
      <c r="R3292">
        <f t="shared" si="966"/>
        <v>53.111611471392365</v>
      </c>
      <c r="S3292">
        <f t="shared" si="967"/>
        <v>223.91206331778153</v>
      </c>
      <c r="T3292">
        <f t="shared" si="950"/>
        <v>-3.1639021120190902</v>
      </c>
    </row>
    <row r="3293" spans="1:20" x14ac:dyDescent="0.25">
      <c r="A3293">
        <f t="shared" si="951"/>
        <v>1412227.1340866366</v>
      </c>
      <c r="B3293">
        <f t="shared" si="968"/>
        <v>224762.9291583891</v>
      </c>
      <c r="C3293" t="str">
        <f t="shared" si="952"/>
        <v>-0.417384394166818-0.550920216436297i</v>
      </c>
      <c r="D3293" t="str">
        <f t="shared" si="953"/>
        <v>3.17511007977307-1.05168002231814i</v>
      </c>
      <c r="E3293" t="str">
        <f t="shared" si="954"/>
        <v>73.2344305153289-141.041083370208i</v>
      </c>
      <c r="F3293" t="str">
        <f t="shared" si="955"/>
        <v>2.85739034230468-1.05189684563046i</v>
      </c>
      <c r="G3293" t="str">
        <f t="shared" si="956"/>
        <v>0.981951479863222-0.133126898325059i</v>
      </c>
      <c r="H3293" t="str">
        <f t="shared" si="957"/>
        <v>0.247963153707713-37.1359756500169i</v>
      </c>
      <c r="I3293" t="str">
        <f t="shared" si="958"/>
        <v>-0.259680415950384-0.720197108978645i</v>
      </c>
      <c r="K3293" t="str">
        <f t="shared" si="959"/>
        <v>0.00089897603932887-0.000939477927848928i</v>
      </c>
      <c r="L3293" t="str">
        <f t="shared" si="960"/>
        <v>0.00025-0.00209249820442516i</v>
      </c>
      <c r="M3293" t="str">
        <f t="shared" si="961"/>
        <v>0.0025-0.000553896583524307i</v>
      </c>
      <c r="N3293">
        <f t="shared" si="962"/>
        <v>52.851952545448185</v>
      </c>
      <c r="O3293">
        <f t="shared" si="963"/>
        <v>3.2082401510728809</v>
      </c>
      <c r="P3293" s="3">
        <f t="shared" si="964"/>
        <v>-3.2082401510728809</v>
      </c>
      <c r="Q3293" s="3">
        <f t="shared" si="965"/>
        <v>-127.14804745455181</v>
      </c>
      <c r="R3293">
        <f t="shared" si="966"/>
        <v>52.851952545448185</v>
      </c>
      <c r="S3293">
        <f t="shared" si="967"/>
        <v>224.76292915838911</v>
      </c>
      <c r="T3293">
        <f t="shared" si="950"/>
        <v>-3.2082401510728809</v>
      </c>
    </row>
    <row r="3294" spans="1:20" x14ac:dyDescent="0.25">
      <c r="A3294">
        <f t="shared" si="951"/>
        <v>1417593.5971961659</v>
      </c>
      <c r="B3294">
        <f t="shared" si="968"/>
        <v>225617.02828919099</v>
      </c>
      <c r="C3294" t="str">
        <f t="shared" si="952"/>
        <v>-0.417733154796233-0.546218878372368i</v>
      </c>
      <c r="D3294" t="str">
        <f t="shared" si="953"/>
        <v>3.17300519861814-1.05448654727435i</v>
      </c>
      <c r="E3294" t="str">
        <f t="shared" si="954"/>
        <v>72.6321135691183-140.830140578661i</v>
      </c>
      <c r="F3294" t="str">
        <f t="shared" si="955"/>
        <v>2.85699770689924-1.05079990678972i</v>
      </c>
      <c r="G3294" t="str">
        <f t="shared" si="956"/>
        <v>0.981816549429774-0.133614417992917i</v>
      </c>
      <c r="H3294" t="str">
        <f t="shared" si="957"/>
        <v>0.245415145709163-36.9941499600984i</v>
      </c>
      <c r="I3294" t="str">
        <f t="shared" si="958"/>
        <v>-0.258445549169658-0.717335042482482i</v>
      </c>
      <c r="K3294" t="str">
        <f t="shared" si="959"/>
        <v>0.000896574016076775-0.000938428484684367i</v>
      </c>
      <c r="L3294" t="str">
        <f t="shared" si="960"/>
        <v>0.00025-0.00208457681253752i</v>
      </c>
      <c r="M3294" t="str">
        <f t="shared" si="961"/>
        <v>0.0025-0.000551799744495226i</v>
      </c>
      <c r="N3294">
        <f t="shared" si="962"/>
        <v>52.592236439273606</v>
      </c>
      <c r="O3294">
        <f t="shared" si="963"/>
        <v>3.2527104840443233</v>
      </c>
      <c r="P3294" s="3">
        <f t="shared" si="964"/>
        <v>-3.2527104840443233</v>
      </c>
      <c r="Q3294" s="3">
        <f t="shared" si="965"/>
        <v>-127.40776356072639</v>
      </c>
      <c r="R3294">
        <f t="shared" si="966"/>
        <v>52.592236439273606</v>
      </c>
      <c r="S3294">
        <f t="shared" si="967"/>
        <v>225.61702828919098</v>
      </c>
      <c r="T3294">
        <f t="shared" si="950"/>
        <v>-3.2527104840443233</v>
      </c>
    </row>
    <row r="3295" spans="1:20" x14ac:dyDescent="0.25">
      <c r="A3295">
        <f t="shared" si="951"/>
        <v>1422980.4528655114</v>
      </c>
      <c r="B3295">
        <f t="shared" si="968"/>
        <v>226474.37299668993</v>
      </c>
      <c r="C3295" t="str">
        <f t="shared" si="952"/>
        <v>-0.418053089496175-0.541531378431092i</v>
      </c>
      <c r="D3295" t="str">
        <f t="shared" si="953"/>
        <v>3.17088711082891-1.0572991791647i</v>
      </c>
      <c r="E3295" t="str">
        <f t="shared" si="954"/>
        <v>72.0321423936727-140.61683788435i</v>
      </c>
      <c r="F3295" t="str">
        <f t="shared" si="955"/>
        <v>2.85660219092-1.04971728522958i</v>
      </c>
      <c r="G3295" t="str">
        <f t="shared" si="956"/>
        <v>0.981680629077769-0.134103585228901i</v>
      </c>
      <c r="H3295" t="str">
        <f t="shared" si="957"/>
        <v>0.242891443439315-36.8528704611411i</v>
      </c>
      <c r="I3295" t="str">
        <f t="shared" si="958"/>
        <v>-0.257219764244868-0.714483809107171i</v>
      </c>
      <c r="K3295" t="str">
        <f t="shared" si="959"/>
        <v>0.000894171274480546-0.000937374992650038i</v>
      </c>
      <c r="L3295" t="str">
        <f t="shared" si="960"/>
        <v>0.00025-0.00207668540798717i</v>
      </c>
      <c r="M3295" t="str">
        <f t="shared" si="961"/>
        <v>0.0025-0.000549710843290722i</v>
      </c>
      <c r="N3295">
        <f t="shared" si="962"/>
        <v>52.332464992051058</v>
      </c>
      <c r="O3295">
        <f t="shared" si="963"/>
        <v>3.2973130116602962</v>
      </c>
      <c r="P3295" s="3">
        <f t="shared" si="964"/>
        <v>-3.2973130116602962</v>
      </c>
      <c r="Q3295" s="3">
        <f t="shared" si="965"/>
        <v>-127.66753500794894</v>
      </c>
      <c r="R3295">
        <f t="shared" si="966"/>
        <v>52.332464992051058</v>
      </c>
      <c r="S3295">
        <f t="shared" si="967"/>
        <v>226.47437299668994</v>
      </c>
      <c r="T3295">
        <f t="shared" si="950"/>
        <v>-3.2973130116602962</v>
      </c>
    </row>
    <row r="3296" spans="1:20" x14ac:dyDescent="0.25">
      <c r="A3296">
        <f t="shared" si="951"/>
        <v>1428387.7785864004</v>
      </c>
      <c r="B3296">
        <f t="shared" si="968"/>
        <v>227334.97561407735</v>
      </c>
      <c r="C3296" t="str">
        <f t="shared" si="952"/>
        <v>-0.418344377864706-0.53685793687789i</v>
      </c>
      <c r="D3296" t="str">
        <f t="shared" si="953"/>
        <v>3.16875575323463-1.06011787309126i</v>
      </c>
      <c r="E3296" t="str">
        <f t="shared" si="954"/>
        <v>71.4345261494752-140.401201544894i</v>
      </c>
      <c r="F3296" t="str">
        <f t="shared" si="955"/>
        <v>2.85620377405512-1.04864895657035i</v>
      </c>
      <c r="G3296" t="str">
        <f t="shared" si="956"/>
        <v>0.981543711826993-0.134594404043712i</v>
      </c>
      <c r="H3296" t="str">
        <f t="shared" si="957"/>
        <v>0.240391840921871-36.712135012691i</v>
      </c>
      <c r="I3296" t="str">
        <f t="shared" si="958"/>
        <v>-0.256002990887657-0.71164336351985i</v>
      </c>
      <c r="K3296" t="str">
        <f t="shared" si="959"/>
        <v>0.000891767874950907-0.000936317421791158i</v>
      </c>
      <c r="L3296" t="str">
        <f t="shared" si="960"/>
        <v>0.00025-0.00206882387725361i</v>
      </c>
      <c r="M3296" t="str">
        <f t="shared" si="961"/>
        <v>0.0025-0.00054762984986125i</v>
      </c>
      <c r="N3296">
        <f t="shared" si="962"/>
        <v>52.072640032830009</v>
      </c>
      <c r="O3296">
        <f t="shared" si="963"/>
        <v>3.3420476341736771</v>
      </c>
      <c r="P3296" s="3">
        <f t="shared" si="964"/>
        <v>-3.3420476341736771</v>
      </c>
      <c r="Q3296" s="3">
        <f t="shared" si="965"/>
        <v>-127.92735996716999</v>
      </c>
      <c r="R3296">
        <f t="shared" si="966"/>
        <v>52.072640032830009</v>
      </c>
      <c r="S3296">
        <f t="shared" si="967"/>
        <v>227.33497561407736</v>
      </c>
      <c r="T3296">
        <f t="shared" si="950"/>
        <v>-3.3420476341736771</v>
      </c>
    </row>
    <row r="3297" spans="1:20" x14ac:dyDescent="0.25">
      <c r="A3297">
        <f t="shared" si="951"/>
        <v>1433815.6521450288</v>
      </c>
      <c r="B3297">
        <f t="shared" si="968"/>
        <v>228198.84852141087</v>
      </c>
      <c r="C3297" t="str">
        <f t="shared" si="952"/>
        <v>-0.418607201485244-0.532198771295287i</v>
      </c>
      <c r="D3297" t="str">
        <f t="shared" si="953"/>
        <v>3.16661106263889-1.06294258356766i</v>
      </c>
      <c r="E3297" t="str">
        <f t="shared" si="954"/>
        <v>70.8392737061064-140.183257762698i</v>
      </c>
      <c r="F3297" t="str">
        <f t="shared" si="955"/>
        <v>2.85580243586196-1.04759489654348i</v>
      </c>
      <c r="G3297" t="str">
        <f t="shared" si="956"/>
        <v>0.981405790652251-0.135086878439325i</v>
      </c>
      <c r="H3297" t="str">
        <f t="shared" si="957"/>
        <v>0.237916133721284-36.5719414832036i</v>
      </c>
      <c r="I3297" t="str">
        <f t="shared" si="958"/>
        <v>-0.254795159341377-0.708813660596762i</v>
      </c>
      <c r="K3297" t="str">
        <f t="shared" si="959"/>
        <v>0.000889363878086569-0.000935255742827077i</v>
      </c>
      <c r="L3297" t="str">
        <f t="shared" si="960"/>
        <v>0.00025-0.00206099210724607i</v>
      </c>
      <c r="M3297" t="str">
        <f t="shared" si="961"/>
        <v>0.0025-0.000545556734271018i</v>
      </c>
      <c r="N3297">
        <f t="shared" si="962"/>
        <v>51.812763380584869</v>
      </c>
      <c r="O3297">
        <f t="shared" si="963"/>
        <v>3.3869142513741055</v>
      </c>
      <c r="P3297" s="3">
        <f t="shared" si="964"/>
        <v>-3.3869142513741055</v>
      </c>
      <c r="Q3297" s="3">
        <f t="shared" si="965"/>
        <v>-128.18723661941513</v>
      </c>
      <c r="R3297">
        <f t="shared" si="966"/>
        <v>51.812763380584869</v>
      </c>
      <c r="S3297">
        <f t="shared" si="967"/>
        <v>228.19884852141087</v>
      </c>
      <c r="T3297">
        <f t="shared" si="950"/>
        <v>-3.3869142513741055</v>
      </c>
    </row>
    <row r="3298" spans="1:20" x14ac:dyDescent="0.25">
      <c r="A3298">
        <f t="shared" si="951"/>
        <v>1439264.1516231799</v>
      </c>
      <c r="B3298">
        <f t="shared" si="968"/>
        <v>229066.00414579222</v>
      </c>
      <c r="C3298" t="str">
        <f t="shared" si="952"/>
        <v>-0.418841743885071-0.527554096567996i</v>
      </c>
      <c r="D3298" t="str">
        <f t="shared" si="953"/>
        <v>3.16445297582415-1.06577326451533i</v>
      </c>
      <c r="E3298" t="str">
        <f t="shared" si="954"/>
        <v>70.2463936447604-139.963032682001i</v>
      </c>
      <c r="F3298" t="str">
        <f t="shared" si="955"/>
        <v>2.85539815576625-1.04655508099013i</v>
      </c>
      <c r="G3298" t="str">
        <f t="shared" si="956"/>
        <v>0.98126685848314-0.135581012408705i</v>
      </c>
      <c r="H3298" t="str">
        <f t="shared" si="957"/>
        <v>0.235464118930612-36.4322877499988i</v>
      </c>
      <c r="I3298" t="str">
        <f t="shared" si="958"/>
        <v>-0.253596200376848-0.705994655421956i</v>
      </c>
      <c r="K3298" t="str">
        <f t="shared" si="959"/>
        <v>0.000886959344666608-0.000934189927153236i</v>
      </c>
      <c r="L3298" t="str">
        <f t="shared" si="960"/>
        <v>0.00025-0.00205318998530193i</v>
      </c>
      <c r="M3298" t="str">
        <f t="shared" si="961"/>
        <v>0.0025-0.000543491466697569i</v>
      </c>
      <c r="N3298">
        <f t="shared" si="962"/>
        <v>51.552836844267205</v>
      </c>
      <c r="O3298">
        <f t="shared" si="963"/>
        <v>3.4319127625992807</v>
      </c>
      <c r="P3298" s="3">
        <f t="shared" si="964"/>
        <v>-3.4319127625992807</v>
      </c>
      <c r="Q3298" s="3">
        <f t="shared" si="965"/>
        <v>-128.4471631557328</v>
      </c>
      <c r="R3298">
        <f t="shared" si="966"/>
        <v>51.552836844267205</v>
      </c>
      <c r="S3298">
        <f t="shared" si="967"/>
        <v>229.06600414579222</v>
      </c>
      <c r="T3298">
        <f t="shared" si="950"/>
        <v>-3.4319127625992807</v>
      </c>
    </row>
    <row r="3299" spans="1:20" x14ac:dyDescent="0.25">
      <c r="A3299">
        <f t="shared" si="951"/>
        <v>1444733.3553993478</v>
      </c>
      <c r="B3299">
        <f t="shared" si="968"/>
        <v>229936.45496154623</v>
      </c>
      <c r="C3299" t="str">
        <f t="shared" si="952"/>
        <v>-0.419048190493848-0.522924124868648i</v>
      </c>
      <c r="D3299" t="str">
        <f t="shared" si="953"/>
        <v>3.1622814295563-1.06860986925965i</v>
      </c>
      <c r="E3299" t="str">
        <f t="shared" si="954"/>
        <v>69.6558942607799-139.740552385999i</v>
      </c>
      <c r="F3299" t="str">
        <f t="shared" si="955"/>
        <v>2.85499091306157-1.04552948585993i</v>
      </c>
      <c r="G3299" t="str">
        <f t="shared" si="956"/>
        <v>0.98112690820382-0.136076809935541i</v>
      </c>
      <c r="H3299" t="str">
        <f t="shared" si="957"/>
        <v>0.23303559515948-36.2931716992143i</v>
      </c>
      <c r="I3299" t="str">
        <f t="shared" si="958"/>
        <v>-0.252406045288188-0.703186303286047i</v>
      </c>
      <c r="K3299" t="str">
        <f t="shared" si="959"/>
        <v>0.000884554335642762-0.00093311994684298i</v>
      </c>
      <c r="L3299" t="str">
        <f t="shared" si="960"/>
        <v>0.00025-0.00204541739918502i</v>
      </c>
      <c r="M3299" t="str">
        <f t="shared" si="961"/>
        <v>0.0025-0.000541434017431328i</v>
      </c>
      <c r="N3299">
        <f t="shared" si="962"/>
        <v>51.292862222856996</v>
      </c>
      <c r="O3299">
        <f t="shared" si="963"/>
        <v>3.4770430667458103</v>
      </c>
      <c r="P3299" s="3">
        <f t="shared" si="964"/>
        <v>-3.4770430667458103</v>
      </c>
      <c r="Q3299" s="3">
        <f t="shared" si="965"/>
        <v>-128.707137777143</v>
      </c>
      <c r="R3299">
        <f t="shared" si="966"/>
        <v>51.292862222856996</v>
      </c>
      <c r="S3299">
        <f t="shared" si="967"/>
        <v>229.93645496154622</v>
      </c>
      <c r="T3299">
        <f t="shared" si="950"/>
        <v>-3.4770430667458103</v>
      </c>
    </row>
    <row r="3300" spans="1:20" x14ac:dyDescent="0.25">
      <c r="A3300">
        <f t="shared" si="951"/>
        <v>1450223.3421498656</v>
      </c>
      <c r="B3300">
        <f t="shared" si="968"/>
        <v>230810.21349040011</v>
      </c>
      <c r="C3300" t="str">
        <f t="shared" si="952"/>
        <v>-0.419226728602054-0.518309065644186i</v>
      </c>
      <c r="D3300" t="str">
        <f t="shared" si="953"/>
        <v>3.16009636058932-1.07145235052624i</v>
      </c>
      <c r="E3300" t="str">
        <f t="shared" si="954"/>
        <v>69.0677835662193-139.515842894005i</v>
      </c>
      <c r="F3300" t="str">
        <f t="shared" si="955"/>
        <v>2.85458068690857-1.04451808720957i</v>
      </c>
      <c r="G3300" t="str">
        <f t="shared" si="956"/>
        <v>0.98098593265279-0.136574274993958i</v>
      </c>
      <c r="H3300" t="str">
        <f t="shared" si="957"/>
        <v>0.230630362522227-36.154591225762i</v>
      </c>
      <c r="I3300" t="str">
        <f t="shared" si="958"/>
        <v>-0.251224625888659-0.700388559684972i</v>
      </c>
      <c r="K3300" t="str">
        <f t="shared" si="959"/>
        <v>0.00088214891213176-0.000932045774649293i</v>
      </c>
      <c r="L3300" t="str">
        <f t="shared" si="960"/>
        <v>0.00025-0.0020376742370841i</v>
      </c>
      <c r="M3300" t="str">
        <f t="shared" si="961"/>
        <v>0.0025-0.000539384356875203i</v>
      </c>
      <c r="N3300">
        <f t="shared" si="962"/>
        <v>51.032841305418998</v>
      </c>
      <c r="O3300">
        <f t="shared" si="963"/>
        <v>3.5223050622801582</v>
      </c>
      <c r="P3300" s="3">
        <f t="shared" si="964"/>
        <v>-3.5223050622801582</v>
      </c>
      <c r="Q3300" s="3">
        <f t="shared" si="965"/>
        <v>-128.967158694581</v>
      </c>
      <c r="R3300">
        <f t="shared" si="966"/>
        <v>51.032841305418998</v>
      </c>
      <c r="S3300">
        <f t="shared" si="967"/>
        <v>230.81021349040012</v>
      </c>
      <c r="T3300">
        <f t="shared" si="950"/>
        <v>-3.5223050622801582</v>
      </c>
    </row>
    <row r="3301" spans="1:20" x14ac:dyDescent="0.25">
      <c r="A3301">
        <f t="shared" si="951"/>
        <v>1455734.1908500351</v>
      </c>
      <c r="B3301">
        <f t="shared" si="968"/>
        <v>231687.29230166363</v>
      </c>
      <c r="C3301" t="str">
        <f t="shared" si="952"/>
        <v>-0.41937754731947-0.513709125602877i</v>
      </c>
      <c r="D3301" t="str">
        <f t="shared" si="953"/>
        <v>3.15789770567003-1.07430066043723i</v>
      </c>
      <c r="E3301" t="str">
        <f t="shared" si="954"/>
        <v>68.482069292421-139.288930158676i</v>
      </c>
      <c r="F3301" t="str">
        <f t="shared" si="955"/>
        <v>2.85416745633442-1.04352086120155i</v>
      </c>
      <c r="G3301" t="str">
        <f t="shared" si="956"/>
        <v>0.980843924622667-0.137073411548232i</v>
      </c>
      <c r="H3301" t="str">
        <f t="shared" si="957"/>
        <v>0.228248222626178-36.0165442332839i</v>
      </c>
      <c r="I3301" t="str">
        <f t="shared" si="958"/>
        <v>-0.250051874506572-0.6976013803188i</v>
      </c>
      <c r="K3301" t="str">
        <f t="shared" si="959"/>
        <v>0.000879743135407573-0.000930967384006408i</v>
      </c>
      <c r="L3301" t="str">
        <f t="shared" si="960"/>
        <v>0.00025-0.00202996038761118i</v>
      </c>
      <c r="M3301" t="str">
        <f t="shared" si="961"/>
        <v>0.0025-0.000537342455544137i</v>
      </c>
      <c r="N3301">
        <f t="shared" si="962"/>
        <v>50.772775871155375</v>
      </c>
      <c r="O3301">
        <f t="shared" si="963"/>
        <v>3.5676986472492098</v>
      </c>
      <c r="P3301" s="3">
        <f t="shared" si="964"/>
        <v>-3.5676986472492098</v>
      </c>
      <c r="Q3301" s="3">
        <f t="shared" si="965"/>
        <v>-129.22722412884463</v>
      </c>
      <c r="R3301">
        <f t="shared" si="966"/>
        <v>50.772775871155375</v>
      </c>
      <c r="S3301">
        <f t="shared" si="967"/>
        <v>231.68729230166363</v>
      </c>
      <c r="T3301">
        <f t="shared" si="950"/>
        <v>-3.5676986472492098</v>
      </c>
    </row>
    <row r="3302" spans="1:20" x14ac:dyDescent="0.25">
      <c r="A3302">
        <f t="shared" si="951"/>
        <v>1461265.9807752653</v>
      </c>
      <c r="B3302">
        <f t="shared" si="968"/>
        <v>232567.70401240996</v>
      </c>
      <c r="C3302" t="str">
        <f t="shared" si="952"/>
        <v>-0.419500837533674-0.509124508701929i</v>
      </c>
      <c r="D3302" t="str">
        <f t="shared" si="953"/>
        <v>3.15568540154282-1.0771547505075i</v>
      </c>
      <c r="E3302" t="str">
        <f t="shared" si="954"/>
        <v>67.8987588926023-139.0598400633i</v>
      </c>
      <c r="F3302" t="str">
        <f t="shared" si="955"/>
        <v>2.8537512002321-1.04253778410276i</v>
      </c>
      <c r="G3302" t="str">
        <f t="shared" si="956"/>
        <v>0.980700876859951-0.137574223552504i</v>
      </c>
      <c r="H3302" t="str">
        <f t="shared" si="957"/>
        <v>0.225888978560033-35.8790286341065i</v>
      </c>
      <c r="I3302" t="str">
        <f t="shared" si="958"/>
        <v>-0.24888772398118-0.694824721090475i</v>
      </c>
      <c r="K3302" t="str">
        <f t="shared" si="959"/>
        <v>0.000877337066893649-0.000929884749031316i</v>
      </c>
      <c r="L3302" t="str">
        <f t="shared" si="960"/>
        <v>0.00025-0.00202227573979994i</v>
      </c>
      <c r="M3302" t="str">
        <f t="shared" si="961"/>
        <v>0.0025-0.00053530828406469i</v>
      </c>
      <c r="N3302">
        <f t="shared" si="962"/>
        <v>50.512667689456549</v>
      </c>
      <c r="O3302">
        <f t="shared" si="963"/>
        <v>3.6132237192909211</v>
      </c>
      <c r="P3302" s="3">
        <f t="shared" si="964"/>
        <v>-3.6132237192909211</v>
      </c>
      <c r="Q3302" s="3">
        <f t="shared" si="965"/>
        <v>-129.48733231054345</v>
      </c>
      <c r="R3302">
        <f t="shared" si="966"/>
        <v>50.512667689456549</v>
      </c>
      <c r="S3302">
        <f t="shared" si="967"/>
        <v>232.56770401240996</v>
      </c>
      <c r="T3302">
        <f t="shared" si="950"/>
        <v>-3.6132237192909211</v>
      </c>
    </row>
    <row r="3303" spans="1:20" x14ac:dyDescent="0.25">
      <c r="A3303">
        <f t="shared" si="951"/>
        <v>1466818.7915022112</v>
      </c>
      <c r="B3303">
        <f t="shared" si="968"/>
        <v>233451.46128765712</v>
      </c>
      <c r="C3303" t="str">
        <f t="shared" si="952"/>
        <v>-0.41959679186849-0.50455541613577i</v>
      </c>
      <c r="D3303" t="str">
        <f t="shared" si="953"/>
        <v>3.15345938495454-1.08001457164101i</v>
      </c>
      <c r="E3303" t="str">
        <f t="shared" si="954"/>
        <v>67.3178595444676-138.828598419121i</v>
      </c>
      <c r="F3303" t="str">
        <f t="shared" si="955"/>
        <v>2.85333189735975-1.04156883228315i</v>
      </c>
      <c r="G3303" t="str">
        <f t="shared" si="956"/>
        <v>0.980556782064806-0.138076714950489i</v>
      </c>
      <c r="H3303" t="str">
        <f t="shared" si="957"/>
        <v>0.223552434882423-35.7420423491982i</v>
      </c>
      <c r="I3303" t="str">
        <f t="shared" si="958"/>
        <v>-0.247732107658644-0.692058538104644i</v>
      </c>
      <c r="K3303" t="str">
        <f t="shared" si="959"/>
        <v>0.000874930768155142-0.000928797844525173i</v>
      </c>
      <c r="L3303" t="str">
        <f t="shared" si="960"/>
        <v>0.00025-0.00201462018310415i</v>
      </c>
      <c r="M3303" t="str">
        <f t="shared" si="961"/>
        <v>0.0025-0.000533281813174626i</v>
      </c>
      <c r="N3303">
        <f t="shared" si="962"/>
        <v>50.25251851995796</v>
      </c>
      <c r="O3303">
        <f t="shared" si="963"/>
        <v>3.6588801756449851</v>
      </c>
      <c r="P3303" s="3">
        <f t="shared" si="964"/>
        <v>-3.6588801756449851</v>
      </c>
      <c r="Q3303" s="3">
        <f t="shared" si="965"/>
        <v>-129.74748148004204</v>
      </c>
      <c r="R3303">
        <f t="shared" si="966"/>
        <v>50.25251851995796</v>
      </c>
      <c r="S3303">
        <f t="shared" si="967"/>
        <v>233.45146128765711</v>
      </c>
      <c r="T3303">
        <f t="shared" si="950"/>
        <v>-3.6588801756449851</v>
      </c>
    </row>
    <row r="3304" spans="1:20" x14ac:dyDescent="0.25">
      <c r="A3304">
        <f t="shared" si="951"/>
        <v>1472392.7029099197</v>
      </c>
      <c r="B3304">
        <f t="shared" si="968"/>
        <v>234338.57684055023</v>
      </c>
      <c r="C3304" t="str">
        <f t="shared" si="952"/>
        <v>-0.419665604642537-0.500002046324927i</v>
      </c>
      <c r="D3304" t="str">
        <f t="shared" si="953"/>
        <v>3.15121959265941-1.08288007412708i</v>
      </c>
      <c r="E3304" t="str">
        <f t="shared" si="954"/>
        <v>66.7393781528277-138.595230962741i</v>
      </c>
      <c r="F3304" t="str">
        <f t="shared" si="955"/>
        <v>2.85290952633999-1.04061398221436i</v>
      </c>
      <c r="G3304" t="str">
        <f t="shared" si="956"/>
        <v>0.980411632890832-0.13858088967518i</v>
      </c>
      <c r="H3304" t="str">
        <f t="shared" si="957"/>
        <v>0.221238397610585-35.6055833081254i</v>
      </c>
      <c r="I3304" t="str">
        <f t="shared" si="958"/>
        <v>-0.246584959388003-0.689302787666448i</v>
      </c>
      <c r="K3304" t="str">
        <f t="shared" si="959"/>
        <v>0.000872524300891085-0.000927706645974595i</v>
      </c>
      <c r="L3304" t="str">
        <f t="shared" si="960"/>
        <v>0.00025-0.00200699360739604i</v>
      </c>
      <c r="M3304" t="str">
        <f t="shared" si="961"/>
        <v>0.0025-0.000531263013722481i</v>
      </c>
      <c r="N3304">
        <f t="shared" si="962"/>
        <v>49.992330112590537</v>
      </c>
      <c r="O3304">
        <f t="shared" si="963"/>
        <v>3.7046679131629672</v>
      </c>
      <c r="P3304" s="3">
        <f t="shared" si="964"/>
        <v>-3.7046679131629672</v>
      </c>
      <c r="Q3304" s="3">
        <f t="shared" si="965"/>
        <v>-130.00766988740946</v>
      </c>
      <c r="R3304">
        <f t="shared" si="966"/>
        <v>49.992330112590537</v>
      </c>
      <c r="S3304">
        <f t="shared" si="967"/>
        <v>234.33857684055022</v>
      </c>
      <c r="T3304">
        <f t="shared" si="950"/>
        <v>-3.7046679131629672</v>
      </c>
    </row>
    <row r="3305" spans="1:20" x14ac:dyDescent="0.25">
      <c r="A3305">
        <f t="shared" si="951"/>
        <v>1477987.7951809773</v>
      </c>
      <c r="B3305">
        <f t="shared" si="968"/>
        <v>235229.06343254432</v>
      </c>
      <c r="C3305" t="str">
        <f t="shared" si="952"/>
        <v>-0.41970747182776-0.495464594905521i</v>
      </c>
      <c r="D3305" t="str">
        <f t="shared" si="953"/>
        <v>3.14896596142401-1.0857512076368i</v>
      </c>
      <c r="E3305" t="str">
        <f t="shared" si="954"/>
        <v>66.1633213522345-138.359763353558i</v>
      </c>
      <c r="F3305" t="str">
        <f t="shared" si="955"/>
        <v>2.8524840656593-1.03967321046838i</v>
      </c>
      <c r="G3305" t="str">
        <f t="shared" si="956"/>
        <v>0.980265421944839-0.139086751648551i</v>
      </c>
      <c r="H3305" t="str">
        <f t="shared" si="957"/>
        <v>0.218946674209166-35.4696494490086i</v>
      </c>
      <c r="I3305" t="str">
        <f t="shared" si="958"/>
        <v>-0.245446213517197-0.686557426280344i</v>
      </c>
      <c r="K3305" t="str">
        <f t="shared" si="959"/>
        <v>0.000870117726926583-0.000926611129552841i</v>
      </c>
      <c r="L3305" t="str">
        <f t="shared" si="960"/>
        <v>0.00025-0.00199939590296477i</v>
      </c>
      <c r="M3305" t="str">
        <f t="shared" si="961"/>
        <v>0.0025-0.000529251856667146i</v>
      </c>
      <c r="N3305">
        <f t="shared" si="962"/>
        <v>49.732104207634393</v>
      </c>
      <c r="O3305">
        <f t="shared" si="963"/>
        <v>3.7505868283187906</v>
      </c>
      <c r="P3305" s="3">
        <f t="shared" si="964"/>
        <v>-3.7505868283187906</v>
      </c>
      <c r="Q3305" s="3">
        <f t="shared" si="965"/>
        <v>-130.26789579236561</v>
      </c>
      <c r="R3305">
        <f t="shared" si="966"/>
        <v>49.732104207634393</v>
      </c>
      <c r="S3305">
        <f t="shared" si="967"/>
        <v>235.22906343254434</v>
      </c>
      <c r="T3305">
        <f t="shared" si="950"/>
        <v>-3.7505868283187906</v>
      </c>
    </row>
    <row r="3306" spans="1:20" x14ac:dyDescent="0.25">
      <c r="A3306">
        <f t="shared" si="951"/>
        <v>1483604.1488026651</v>
      </c>
      <c r="B3306">
        <f t="shared" si="968"/>
        <v>236122.93387358799</v>
      </c>
      <c r="C3306" t="str">
        <f t="shared" si="952"/>
        <v>-0.419722591008011-0.490943254719404i</v>
      </c>
      <c r="D3306" t="str">
        <f t="shared" si="953"/>
        <v>3.14669842803236-1.08862792121936i</v>
      </c>
      <c r="E3306" t="str">
        <f t="shared" si="954"/>
        <v>65.5896955096328-138.122221171269i</v>
      </c>
      <c r="F3306" t="str">
        <f t="shared" si="955"/>
        <v>2.85205549366736-1.03874649371614i</v>
      </c>
      <c r="G3306" t="str">
        <f t="shared" si="956"/>
        <v>0.980118141786622-0.139594304781254i</v>
      </c>
      <c r="H3306" t="str">
        <f t="shared" si="957"/>
        <v>0.216677073579178-35.334238718481i</v>
      </c>
      <c r="I3306" t="str">
        <f t="shared" si="958"/>
        <v>-0.244315804889109-0.683822410648957i</v>
      </c>
      <c r="K3306" t="str">
        <f t="shared" si="959"/>
        <v>0.000867711108204944-0.000925511272120895i</v>
      </c>
      <c r="L3306" t="str">
        <f t="shared" si="960"/>
        <v>0.00025-0.00199182696051482i</v>
      </c>
      <c r="M3306" t="str">
        <f t="shared" si="961"/>
        <v>0.0025-0.000527248313077451i</v>
      </c>
      <c r="N3306">
        <f t="shared" si="962"/>
        <v>49.471842535773192</v>
      </c>
      <c r="O3306">
        <f t="shared" si="963"/>
        <v>3.7966368172187752</v>
      </c>
      <c r="P3306" s="3">
        <f t="shared" si="964"/>
        <v>-3.7966368172187752</v>
      </c>
      <c r="Q3306" s="3">
        <f t="shared" si="965"/>
        <v>-130.52815746422681</v>
      </c>
      <c r="R3306">
        <f t="shared" si="966"/>
        <v>49.471842535773192</v>
      </c>
      <c r="S3306">
        <f t="shared" si="967"/>
        <v>236.12293387358798</v>
      </c>
      <c r="T3306">
        <f t="shared" si="950"/>
        <v>-3.7966368172187752</v>
      </c>
    </row>
    <row r="3307" spans="1:20" x14ac:dyDescent="0.25">
      <c r="A3307">
        <f t="shared" si="951"/>
        <v>1489241.8445681152</v>
      </c>
      <c r="B3307">
        <f t="shared" si="968"/>
        <v>237020.20102230762</v>
      </c>
      <c r="C3307" t="str">
        <f t="shared" si="952"/>
        <v>-0.4197111613377-0.486438215804856i</v>
      </c>
      <c r="D3307" t="str">
        <f t="shared" si="953"/>
        <v>3.14441692929099-1.09151016329844i</v>
      </c>
      <c r="E3307" t="str">
        <f t="shared" si="954"/>
        <v>65.0185067270165-137.882629913428i</v>
      </c>
      <c r="F3307" t="str">
        <f t="shared" si="955"/>
        <v>2.85162378857639-1.03783380872615i</v>
      </c>
      <c r="G3307" t="str">
        <f t="shared" si="956"/>
        <v>0.979969784928732-0.140103552972315i</v>
      </c>
      <c r="H3307" t="str">
        <f t="shared" si="957"/>
        <v>0.214429406047041-35.1993490716442i</v>
      </c>
      <c r="I3307" t="str">
        <f t="shared" si="958"/>
        <v>-0.243193668837636-0.681097697671894i</v>
      </c>
      <c r="K3307" t="str">
        <f t="shared" si="959"/>
        <v>0.000865304506779798-0.000924407051228426i</v>
      </c>
      <c r="L3307" t="str">
        <f t="shared" si="960"/>
        <v>0.00025-0.00198428667116439i</v>
      </c>
      <c r="M3307" t="str">
        <f t="shared" si="961"/>
        <v>0.0025-0.000525252354131751i</v>
      </c>
      <c r="N3307">
        <f t="shared" si="962"/>
        <v>49.211546818144569</v>
      </c>
      <c r="O3307">
        <f t="shared" si="963"/>
        <v>3.8428177756119055</v>
      </c>
      <c r="P3307" s="3">
        <f t="shared" si="964"/>
        <v>-3.8428177756119055</v>
      </c>
      <c r="Q3307" s="3">
        <f t="shared" si="965"/>
        <v>-130.78845318185543</v>
      </c>
      <c r="R3307">
        <f t="shared" si="966"/>
        <v>49.211546818144569</v>
      </c>
      <c r="S3307">
        <f t="shared" si="967"/>
        <v>237.02020102230762</v>
      </c>
      <c r="T3307">
        <f t="shared" si="950"/>
        <v>-3.8428177756119055</v>
      </c>
    </row>
    <row r="3308" spans="1:20" x14ac:dyDescent="0.25">
      <c r="A3308">
        <f t="shared" si="951"/>
        <v>1494900.963577474</v>
      </c>
      <c r="B3308">
        <f t="shared" si="968"/>
        <v>237920.8777861924</v>
      </c>
      <c r="C3308" t="str">
        <f t="shared" si="952"/>
        <v>-0.419673383500481-0.481949665387966i</v>
      </c>
      <c r="D3308" t="str">
        <f t="shared" si="953"/>
        <v>3.14212140203422-1.09439788166863i</v>
      </c>
      <c r="E3308" t="str">
        <f t="shared" si="954"/>
        <v>64.4497608441014-137.641014993051i</v>
      </c>
      <c r="F3308" t="str">
        <f t="shared" si="955"/>
        <v>2.85118892846047-1.03693513236306i</v>
      </c>
      <c r="G3308" t="str">
        <f t="shared" si="956"/>
        <v>0.979820343836257-0.140614500108829i</v>
      </c>
      <c r="H3308" t="str">
        <f t="shared" si="957"/>
        <v>0.212203483353809-35.0649784720271i</v>
      </c>
      <c r="I3308" t="str">
        <f t="shared" si="958"/>
        <v>-0.242079741183794-0.678383244444609i</v>
      </c>
      <c r="K3308" t="str">
        <f t="shared" si="959"/>
        <v>0.000862897984807246-0.000923298445114659i</v>
      </c>
      <c r="L3308" t="str">
        <f t="shared" si="960"/>
        <v>0.00025-0.00197677492644391i</v>
      </c>
      <c r="M3308" t="str">
        <f t="shared" si="961"/>
        <v>0.0025-0.000523263951117505i</v>
      </c>
      <c r="N3308">
        <f t="shared" si="962"/>
        <v>48.951218766396096</v>
      </c>
      <c r="O3308">
        <f t="shared" si="963"/>
        <v>3.889129598899439</v>
      </c>
      <c r="P3308" s="3">
        <f t="shared" si="964"/>
        <v>-3.889129598899439</v>
      </c>
      <c r="Q3308" s="3">
        <f t="shared" si="965"/>
        <v>-131.0487812336039</v>
      </c>
      <c r="R3308">
        <f t="shared" si="966"/>
        <v>48.951218766396096</v>
      </c>
      <c r="S3308">
        <f t="shared" si="967"/>
        <v>237.92087778619239</v>
      </c>
      <c r="T3308">
        <f t="shared" ref="T3308:T3371" si="969">P3308</f>
        <v>-3.889129598899439</v>
      </c>
    </row>
    <row r="3309" spans="1:20" x14ac:dyDescent="0.25">
      <c r="A3309">
        <f t="shared" ref="A3309:A3372" si="970">2*PI()*B3309</f>
        <v>1500581.5872390685</v>
      </c>
      <c r="B3309">
        <f t="shared" si="968"/>
        <v>238824.97712177993</v>
      </c>
      <c r="C3309" t="str">
        <f t="shared" ref="C3309:C3372" si="971">IMPRODUCT(D3309,E3309,$C$40,,K3309,$C$41)</f>
        <v>-0.419609459668002-0.477477787874488i</v>
      </c>
      <c r="D3309" t="str">
        <f t="shared" ref="D3309:D3372" si="972">IMDIV(IMPRODUCT($C$37,$C$38,COMPLEX(1,A3309/$C$38)),IMSUM(-1*A3309*A3309/$C$39,COMPLEX(0,1*A3309)))</f>
        <v>3.13981178312931-1.09729102349185i</v>
      </c>
      <c r="E3309" t="str">
        <f t="shared" ref="E3309:E3372" si="973">IMDIV(IMPRODUCT(IMSUM(F3309,G3309),$C$29,H3309),IMSUM(1,I3309))</f>
        <v>63.883463440998-137.397401736275i</v>
      </c>
      <c r="F3309" t="str">
        <f t="shared" ref="F3309:F3372" si="974">IMDIV(IMPRODUCT($C$14,$C$15,COMPLEX(1,A3309/$C$15)),IMSUM(-1*A3309*A3309/$C$16,COMPLEX(0,A3309)))</f>
        <v>2.85075089125484-1.0360504415863i</v>
      </c>
      <c r="G3309" t="str">
        <f t="shared" ref="G3309:G3372" si="975">IMDIV(1,COMPLEX(1,A3309*$C$9*$C$10))</f>
        <v>0.97966981092659-0.141127150065641i</v>
      </c>
      <c r="H3309" t="str">
        <f t="shared" ref="H3309:H3372" si="976">IMDIV($C$3,IMSUM(K3309,COMPLEX(0,$C$28*A3309)))</f>
        <v>0.20999911864446-34.9311248915428i</v>
      </c>
      <c r="I3309" t="str">
        <f t="shared" ref="I3309:I3372" si="977">IMPRODUCT(F3309,$C$29,H3309,$C$31)</f>
        <v>-0.240973958231851-0.675679008257235i</v>
      </c>
      <c r="K3309" t="str">
        <f t="shared" ref="K3309:K3372" si="978">IF($C$26&lt;=0,IMDIV(1,IMSUM(IMDIV(1,L3309),1/$C$18)),IMDIV(1,IMSUM(IMDIV(1,L3309),1/$C$18,IMDIV(1,M3309))))</f>
        <v>0.000860491604537921-0.000922185432709114i</v>
      </c>
      <c r="L3309" t="str">
        <f t="shared" ref="L3309:L3372" si="979">IMSUM($C$21/$C$22,IMDIV(1,COMPLEX(0,$C$20*$C$22*A3309)))</f>
        <v>0.00025-0.00196929161829439i</v>
      </c>
      <c r="M3309" t="str">
        <f t="shared" ref="M3309:M3372" si="980">IMSUM($C$25/$C$26,IMDIV(1,COMPLEX(0,$C$24*$C$26*A3309)))</f>
        <v>0.0025-0.000521283075430866i</v>
      </c>
      <c r="N3309">
        <f t="shared" ref="N3309:N3372" si="981">ABS(R3309)</f>
        <v>48.690860082734446</v>
      </c>
      <c r="O3309">
        <f t="shared" ref="O3309:O3372" si="982">ABS(P3309)</f>
        <v>3.9355721821457674</v>
      </c>
      <c r="P3309" s="3">
        <f t="shared" ref="P3309:P3372" si="983">20*LOG10(IMABS(C3309))</f>
        <v>-3.9355721821457674</v>
      </c>
      <c r="Q3309" s="3">
        <f t="shared" ref="Q3309:Q3372" si="984">IMARGUMENT(C3309)*180/PI()</f>
        <v>-131.30913991726555</v>
      </c>
      <c r="R3309">
        <f t="shared" ref="R3309:R3372" si="985">IF(Q3309&lt;0,Q3309+180,Q3309-180)</f>
        <v>48.690860082734446</v>
      </c>
      <c r="S3309">
        <f t="shared" ref="S3309:S3372" si="986">B3309/1000</f>
        <v>238.82497712177994</v>
      </c>
      <c r="T3309">
        <f t="shared" si="969"/>
        <v>-3.9355721821457674</v>
      </c>
    </row>
    <row r="3310" spans="1:20" x14ac:dyDescent="0.25">
      <c r="A3310">
        <f t="shared" si="970"/>
        <v>1506283.7972705769</v>
      </c>
      <c r="B3310">
        <f t="shared" ref="B3310:B3373" si="987">B3309*(1+B$42)</f>
        <v>239732.51203484269</v>
      </c>
      <c r="C3310" t="str">
        <f t="shared" si="971"/>
        <v>-0.419519593458768-0.473022764842485i</v>
      </c>
      <c r="D3310" t="str">
        <f t="shared" si="972"/>
        <v>3.1374880094819-1.1001895352939i</v>
      </c>
      <c r="E3310" t="str">
        <f t="shared" si="973"/>
        <v>63.319619840916-137.151815380082i</v>
      </c>
      <c r="F3310" t="str">
        <f t="shared" si="974"/>
        <v>2.85030965475543-1.03517971344865i</v>
      </c>
      <c r="G3310" t="str">
        <f t="shared" si="975"/>
        <v>0.979518178569205-0.141641506705035i</v>
      </c>
      <c r="H3310" t="str">
        <f t="shared" si="976"/>
        <v>0.207816126457371-34.7977863104481i</v>
      </c>
      <c r="I3310" t="str">
        <f t="shared" si="977"/>
        <v>-0.239876256765503-0.672984946593525i</v>
      </c>
      <c r="K3310" t="str">
        <f t="shared" si="978"/>
        <v>0.000858085428309103-0.00092106799363225i</v>
      </c>
      <c r="L3310" t="str">
        <f t="shared" si="979"/>
        <v>0.00025-0.00196183663906594i</v>
      </c>
      <c r="M3310" t="str">
        <f t="shared" si="980"/>
        <v>0.0025-0.000519309698576276i</v>
      </c>
      <c r="N3310">
        <f t="shared" si="981"/>
        <v>48.430472459982468</v>
      </c>
      <c r="O3310">
        <f t="shared" si="982"/>
        <v>3.9821454200868907</v>
      </c>
      <c r="P3310" s="3">
        <f t="shared" si="983"/>
        <v>-3.9821454200868907</v>
      </c>
      <c r="Q3310" s="3">
        <f t="shared" si="984"/>
        <v>-131.56952754001753</v>
      </c>
      <c r="R3310">
        <f t="shared" si="985"/>
        <v>48.430472459982468</v>
      </c>
      <c r="S3310">
        <f t="shared" si="986"/>
        <v>239.7325120348427</v>
      </c>
      <c r="T3310">
        <f t="shared" si="969"/>
        <v>-3.9821454200868907</v>
      </c>
    </row>
    <row r="3311" spans="1:20" x14ac:dyDescent="0.25">
      <c r="A3311">
        <f t="shared" si="970"/>
        <v>1512007.6757002051</v>
      </c>
      <c r="B3311">
        <f t="shared" si="987"/>
        <v>240643.49558057511</v>
      </c>
      <c r="C3311" t="str">
        <f t="shared" si="971"/>
        <v>-0.419403989897057-0.468584775035374i</v>
      </c>
      <c r="D3311" t="str">
        <f t="shared" si="972"/>
        <v>3.13515001804138-1.10309336296086i</v>
      </c>
      <c r="E3311" t="str">
        <f t="shared" si="973"/>
        <v>62.7582351128444-136.904281070062i</v>
      </c>
      <c r="F3311" t="str">
        <f t="shared" si="974"/>
        <v>2.84986519661797-1.03432292509484i</v>
      </c>
      <c r="G3311" t="str">
        <f t="shared" si="975"/>
        <v>0.979365439085434-0.142157573876417i</v>
      </c>
      <c r="H3311" t="str">
        <f t="shared" si="976"/>
        <v>0.205654322713852-34.6649607173003i</v>
      </c>
      <c r="I3311" t="str">
        <f t="shared" si="977"/>
        <v>-0.238786574044059-0.670301017129645i</v>
      </c>
      <c r="K3311" t="str">
        <f t="shared" si="978"/>
        <v>0.000855679518536777-0.000919946108195991i</v>
      </c>
      <c r="L3311" t="str">
        <f t="shared" si="979"/>
        <v>0.00025-0.00195440988151618i</v>
      </c>
      <c r="M3311" t="str">
        <f t="shared" si="980"/>
        <v>0.0025-0.000517343792166047i</v>
      </c>
      <c r="N3311">
        <f t="shared" si="981"/>
        <v>48.170057581627447</v>
      </c>
      <c r="O3311">
        <f t="shared" si="982"/>
        <v>4.0288492071411044</v>
      </c>
      <c r="P3311" s="3">
        <f t="shared" si="983"/>
        <v>-4.0288492071411044</v>
      </c>
      <c r="Q3311" s="3">
        <f t="shared" si="984"/>
        <v>-131.82994241837255</v>
      </c>
      <c r="R3311">
        <f t="shared" si="985"/>
        <v>48.170057581627447</v>
      </c>
      <c r="S3311">
        <f t="shared" si="986"/>
        <v>240.64349558057512</v>
      </c>
      <c r="T3311">
        <f t="shared" si="969"/>
        <v>-4.0288492071411044</v>
      </c>
    </row>
    <row r="3312" spans="1:20" x14ac:dyDescent="0.25">
      <c r="A3312">
        <f t="shared" si="970"/>
        <v>1517753.304867866</v>
      </c>
      <c r="B3312">
        <f t="shared" si="987"/>
        <v>241557.94086378129</v>
      </c>
      <c r="C3312" t="str">
        <f t="shared" si="971"/>
        <v>-0.419262855371913-0.464163994355684i</v>
      </c>
      <c r="D3312" t="str">
        <f t="shared" si="972"/>
        <v>3.13279774580634-1.1060024517357i</v>
      </c>
      <c r="E3312" t="str">
        <f t="shared" si="973"/>
        <v>62.1993140742676-136.654823858231i</v>
      </c>
      <c r="F3312" t="str">
        <f t="shared" si="974"/>
        <v>2.84941749435748-1.03348005376009i</v>
      </c>
      <c r="G3312" t="str">
        <f t="shared" si="975"/>
        <v>0.979211584748242-0.142675355415988i</v>
      </c>
      <c r="H3312" t="str">
        <f t="shared" si="976"/>
        <v>0.20351352470786-34.5326461089181i</v>
      </c>
      <c r="I3312" t="str">
        <f t="shared" si="977"/>
        <v>-0.237704847798672-0.667627177733137i</v>
      </c>
      <c r="K3312" t="str">
        <f t="shared" si="978"/>
        <v>0.000853273937707701-0.000918819757404145i</v>
      </c>
      <c r="L3312" t="str">
        <f t="shared" si="979"/>
        <v>0.00025-0.0019470112388087i</v>
      </c>
      <c r="M3312" t="str">
        <f t="shared" si="980"/>
        <v>0.0025-0.00051538532791995i</v>
      </c>
      <c r="N3312">
        <f t="shared" si="981"/>
        <v>47.909617121877005</v>
      </c>
      <c r="O3312">
        <f t="shared" si="982"/>
        <v>4.0756834374184523</v>
      </c>
      <c r="P3312" s="3">
        <f t="shared" si="983"/>
        <v>-4.0756834374184523</v>
      </c>
      <c r="Q3312" s="3">
        <f t="shared" si="984"/>
        <v>-132.09038287812299</v>
      </c>
      <c r="R3312">
        <f t="shared" si="985"/>
        <v>47.909617121877005</v>
      </c>
      <c r="S3312">
        <f t="shared" si="986"/>
        <v>241.55794086378128</v>
      </c>
      <c r="T3312">
        <f t="shared" si="969"/>
        <v>-4.0756834374184523</v>
      </c>
    </row>
    <row r="3313" spans="1:20" x14ac:dyDescent="0.25">
      <c r="A3313">
        <f t="shared" si="970"/>
        <v>1523520.7674263639</v>
      </c>
      <c r="B3313">
        <f t="shared" si="987"/>
        <v>242475.86103906366</v>
      </c>
      <c r="C3313" t="str">
        <f t="shared" si="971"/>
        <v>-0.419096397596285-0.459760595859384i</v>
      </c>
      <c r="D3313" t="str">
        <f t="shared" si="972"/>
        <v>3.13043112983014-1.10891674621478i</v>
      </c>
      <c r="E3313" t="str">
        <f t="shared" si="973"/>
        <v>61.6428612938757-136.403468700911i</v>
      </c>
      <c r="F3313" t="str">
        <f t="shared" si="974"/>
        <v>2.84896652534762-1.03265107676871i</v>
      </c>
      <c r="G3313" t="str">
        <f t="shared" si="975"/>
        <v>0.979056607781998-0.143194855146421i</v>
      </c>
      <c r="H3313" t="str">
        <f t="shared" si="976"/>
        <v>0.201393551095784-34.400840490339i</v>
      </c>
      <c r="I3313" t="str">
        <f t="shared" si="977"/>
        <v>-0.236631016228596-0.664963386461795i</v>
      </c>
      <c r="K3313" t="str">
        <f t="shared" si="978"/>
        <v>0.000850868748371477-0.00091768892295271i</v>
      </c>
      <c r="L3313" t="str">
        <f t="shared" si="979"/>
        <v>0.00025-0.00193964060451156i</v>
      </c>
      <c r="M3313" t="str">
        <f t="shared" si="980"/>
        <v>0.0025-0.000513434277664825i</v>
      </c>
      <c r="N3313">
        <f t="shared" si="981"/>
        <v>47.64915274571166</v>
      </c>
      <c r="O3313">
        <f t="shared" si="982"/>
        <v>4.1226480047298582</v>
      </c>
      <c r="P3313" s="3">
        <f t="shared" si="983"/>
        <v>-4.1226480047298582</v>
      </c>
      <c r="Q3313" s="3">
        <f t="shared" si="984"/>
        <v>-132.35084725428834</v>
      </c>
      <c r="R3313">
        <f t="shared" si="985"/>
        <v>47.64915274571166</v>
      </c>
      <c r="S3313">
        <f t="shared" si="986"/>
        <v>242.47586103906366</v>
      </c>
      <c r="T3313">
        <f t="shared" si="969"/>
        <v>-4.1226480047298582</v>
      </c>
    </row>
    <row r="3314" spans="1:20" x14ac:dyDescent="0.25">
      <c r="A3314">
        <f t="shared" si="970"/>
        <v>1529310.1463425842</v>
      </c>
      <c r="B3314">
        <f t="shared" si="987"/>
        <v>243397.26931101212</v>
      </c>
      <c r="C3314" t="str">
        <f t="shared" si="971"/>
        <v>-0.418904825566229-0.455374749750712i</v>
      </c>
      <c r="D3314" t="str">
        <f t="shared" si="972"/>
        <v>3.12805010722649-1.11183619034447i</v>
      </c>
      <c r="E3314" t="str">
        <f t="shared" si="973"/>
        <v>61.0888810942717-136.150240456646i</v>
      </c>
      <c r="F3314" t="str">
        <f t="shared" si="974"/>
        <v>2.84851226681991-1.03183597153259i</v>
      </c>
      <c r="G3314" t="str">
        <f t="shared" si="975"/>
        <v>0.978900500362257-0.143716076876528i</v>
      </c>
      <c r="H3314" t="str">
        <f t="shared" si="976"/>
        <v>0.199294221886372-34.2695418747793i</v>
      </c>
      <c r="I3314" t="str">
        <f t="shared" si="977"/>
        <v>-0.235565017997454-0.662309601562553i</v>
      </c>
      <c r="K3314" t="str">
        <f t="shared" si="978"/>
        <v>0.000848464013132589-0.000916553587230069i</v>
      </c>
      <c r="L3314" t="str">
        <f t="shared" si="979"/>
        <v>0.00025-0.0019322978725957i</v>
      </c>
      <c r="M3314" t="str">
        <f t="shared" si="980"/>
        <v>0.0025-0.000511490613334154i</v>
      </c>
      <c r="N3314">
        <f t="shared" si="981"/>
        <v>47.388666108934586</v>
      </c>
      <c r="O3314">
        <f t="shared" si="982"/>
        <v>4.1697428025974421</v>
      </c>
      <c r="P3314" s="3">
        <f t="shared" si="983"/>
        <v>-4.1697428025974421</v>
      </c>
      <c r="Q3314" s="3">
        <f t="shared" si="984"/>
        <v>-132.61133389106541</v>
      </c>
      <c r="R3314">
        <f t="shared" si="985"/>
        <v>47.388666108934586</v>
      </c>
      <c r="S3314">
        <f t="shared" si="986"/>
        <v>243.39726931101211</v>
      </c>
      <c r="T3314">
        <f t="shared" si="969"/>
        <v>-4.1697428025974421</v>
      </c>
    </row>
    <row r="3315" spans="1:20" x14ac:dyDescent="0.25">
      <c r="A3315">
        <f t="shared" si="970"/>
        <v>1535121.524898686</v>
      </c>
      <c r="B3315">
        <f t="shared" si="987"/>
        <v>244322.17893439397</v>
      </c>
      <c r="C3315" t="str">
        <f t="shared" si="971"/>
        <v>-0.418688349520266-0.451006623377707i</v>
      </c>
      <c r="D3315" t="str">
        <f t="shared" si="972"/>
        <v>3.12565461517515-1.11476072741775i</v>
      </c>
      <c r="E3315" t="str">
        <f t="shared" si="973"/>
        <v>60.5373775547052-135.895163884187i</v>
      </c>
      <c r="F3315" t="str">
        <f t="shared" si="974"/>
        <v>2.8480546958632-1.03103471554981i</v>
      </c>
      <c r="G3315" t="str">
        <f t="shared" si="975"/>
        <v>0.978743254615527-0.144239024400931i</v>
      </c>
      <c r="H3315" t="str">
        <f t="shared" si="976"/>
        <v>0.197215358430764-34.1387482835943i</v>
      </c>
      <c r="I3315" t="str">
        <f t="shared" si="977"/>
        <v>-0.23450679222957-0.659665781470448i</v>
      </c>
      <c r="K3315" t="str">
        <f t="shared" si="978"/>
        <v>0.000846059794642455-0.000915413733317078i</v>
      </c>
      <c r="L3315" t="str">
        <f t="shared" si="979"/>
        <v>0.00025-0.00192498293743345i</v>
      </c>
      <c r="M3315" t="str">
        <f t="shared" si="980"/>
        <v>0.0025-0.000509554306967677i</v>
      </c>
      <c r="N3315">
        <f t="shared" si="981"/>
        <v>47.128158858227039</v>
      </c>
      <c r="O3315">
        <f t="shared" si="982"/>
        <v>4.2169677242630534</v>
      </c>
      <c r="P3315" s="3">
        <f t="shared" si="983"/>
        <v>-4.2169677242630534</v>
      </c>
      <c r="Q3315" s="3">
        <f t="shared" si="984"/>
        <v>-132.87184114177296</v>
      </c>
      <c r="R3315">
        <f t="shared" si="985"/>
        <v>47.128158858227039</v>
      </c>
      <c r="S3315">
        <f t="shared" si="986"/>
        <v>244.32217893439397</v>
      </c>
      <c r="T3315">
        <f t="shared" si="969"/>
        <v>-4.2169677242630534</v>
      </c>
    </row>
    <row r="3316" spans="1:20" x14ac:dyDescent="0.25">
      <c r="A3316">
        <f t="shared" si="970"/>
        <v>1540954.986693301</v>
      </c>
      <c r="B3316">
        <f t="shared" si="987"/>
        <v>245250.60321434468</v>
      </c>
      <c r="C3316" t="str">
        <f t="shared" si="971"/>
        <v>-0.418447180898845-0.446656381228239i</v>
      </c>
      <c r="D3316" t="str">
        <f t="shared" si="972"/>
        <v>3.12324459092777-1.11769030007094i</v>
      </c>
      <c r="E3316" t="str">
        <f t="shared" si="973"/>
        <v>59.9883545137933-135.638263640514i</v>
      </c>
      <c r="F3316" t="str">
        <f t="shared" si="974"/>
        <v>2.84759378942302-1.03024728640319i</v>
      </c>
      <c r="G3316" t="str">
        <f t="shared" si="975"/>
        <v>0.978584862619055-0.14476370149972i</v>
      </c>
      <c r="H3316" t="str">
        <f t="shared" si="976"/>
        <v>0.195156783412641-34.0084577462374i</v>
      </c>
      <c r="I3316" t="str">
        <f t="shared" si="977"/>
        <v>-0.233456278506311-0.657031884807538i</v>
      </c>
      <c r="K3316" t="str">
        <f t="shared" si="978"/>
        <v>0.000843656155591483-0.000914269344987029i</v>
      </c>
      <c r="L3316" t="str">
        <f t="shared" si="979"/>
        <v>0.00025-0.00191769569379702i</v>
      </c>
      <c r="M3316" t="str">
        <f t="shared" si="980"/>
        <v>0.0025-0.000507625330710974i</v>
      </c>
      <c r="N3316">
        <f t="shared" si="981"/>
        <v>46.867632631200053</v>
      </c>
      <c r="O3316">
        <f t="shared" si="982"/>
        <v>4.2643226626977064</v>
      </c>
      <c r="P3316" s="3">
        <f t="shared" si="983"/>
        <v>-4.2643226626977064</v>
      </c>
      <c r="Q3316" s="3">
        <f t="shared" si="984"/>
        <v>-133.13236736879995</v>
      </c>
      <c r="R3316">
        <f t="shared" si="985"/>
        <v>46.867632631200053</v>
      </c>
      <c r="S3316">
        <f t="shared" si="986"/>
        <v>245.25060321434469</v>
      </c>
      <c r="T3316">
        <f t="shared" si="969"/>
        <v>-4.2643226626977064</v>
      </c>
    </row>
    <row r="3317" spans="1:20" x14ac:dyDescent="0.25">
      <c r="A3317">
        <f t="shared" si="970"/>
        <v>1546810.6156427357</v>
      </c>
      <c r="B3317">
        <f t="shared" si="987"/>
        <v>246182.55550655921</v>
      </c>
      <c r="C3317" t="str">
        <f t="shared" si="971"/>
        <v>-0.418181532303911-0.442324184926575i</v>
      </c>
      <c r="D3317" t="str">
        <f t="shared" si="972"/>
        <v>3.12081997181355-1.12062485028028i</v>
      </c>
      <c r="E3317" t="str">
        <f t="shared" si="973"/>
        <v>59.4418155722454-135.37956427891i</v>
      </c>
      <c r="F3317" t="str">
        <f t="shared" si="974"/>
        <v>2.84712952430083-1.02947366175873i</v>
      </c>
      <c r="G3317" t="str">
        <f t="shared" si="975"/>
        <v>0.978425316400595-0.145290111938117i</v>
      </c>
      <c r="H3317" t="str">
        <f t="shared" si="976"/>
        <v>0.193118320838483-33.8786683002205i</v>
      </c>
      <c r="I3317" t="str">
        <f t="shared" si="977"/>
        <v>-0.232413416862435-0.654407870381818i</v>
      </c>
      <c r="K3317" t="str">
        <f t="shared" si="978"/>
        <v>0.000841253158701117-0.000913120406705532i</v>
      </c>
      <c r="L3317" t="str">
        <f t="shared" si="979"/>
        <v>0.00025-0.00191043603685696i</v>
      </c>
      <c r="M3317" t="str">
        <f t="shared" si="980"/>
        <v>0.0025-0.000505703656815079i</v>
      </c>
      <c r="N3317">
        <f t="shared" si="981"/>
        <v>46.607089056446256</v>
      </c>
      <c r="O3317">
        <f t="shared" si="982"/>
        <v>4.3118075106115104</v>
      </c>
      <c r="P3317" s="3">
        <f t="shared" si="983"/>
        <v>-4.3118075106115104</v>
      </c>
      <c r="Q3317" s="3">
        <f t="shared" si="984"/>
        <v>-133.39291094355374</v>
      </c>
      <c r="R3317">
        <f t="shared" si="985"/>
        <v>46.607089056446256</v>
      </c>
      <c r="S3317">
        <f t="shared" si="986"/>
        <v>246.1825555065592</v>
      </c>
      <c r="T3317">
        <f t="shared" si="969"/>
        <v>-4.3118075106115104</v>
      </c>
    </row>
    <row r="3318" spans="1:20" x14ac:dyDescent="0.25">
      <c r="A3318">
        <f t="shared" si="970"/>
        <v>1552688.4959821783</v>
      </c>
      <c r="B3318">
        <f t="shared" si="987"/>
        <v>247118.04921748413</v>
      </c>
      <c r="C3318" t="str">
        <f t="shared" si="971"/>
        <v>-0.417891617458672-0.438010193230611i</v>
      </c>
      <c r="D3318" t="str">
        <f t="shared" si="972"/>
        <v>3.11838069524529-1.12356431935875i</v>
      </c>
      <c r="E3318" t="str">
        <f t="shared" si="973"/>
        <v>58.8977640956018-135.119090247096i</v>
      </c>
      <c r="F3318" t="str">
        <f t="shared" si="974"/>
        <v>2.84666187715347-1.02871381936421i</v>
      </c>
      <c r="G3318" t="str">
        <f t="shared" si="975"/>
        <v>0.978264607938189-0.145818259466126i</v>
      </c>
      <c r="H3318" t="str">
        <f t="shared" si="976"/>
        <v>0.191099796027936-33.749377991075i</v>
      </c>
      <c r="I3318" t="str">
        <f t="shared" si="977"/>
        <v>-0.231378147782515-0.651793697186209i</v>
      </c>
      <c r="K3318" t="str">
        <f t="shared" si="978"/>
        <v>0.000838850866715887-0.000911966903630244i</v>
      </c>
      <c r="L3318" t="str">
        <f t="shared" si="979"/>
        <v>0.00025-0.00190320386218068i</v>
      </c>
      <c r="M3318" t="str">
        <f t="shared" si="980"/>
        <v>0.0025-0.00050378925763606i</v>
      </c>
      <c r="N3318">
        <f t="shared" si="981"/>
        <v>46.346529753593472</v>
      </c>
      <c r="O3318">
        <f t="shared" si="982"/>
        <v>4.3594221604618806</v>
      </c>
      <c r="P3318" s="3">
        <f t="shared" si="983"/>
        <v>-4.3594221604618806</v>
      </c>
      <c r="Q3318" s="3">
        <f t="shared" si="984"/>
        <v>-133.65347024640653</v>
      </c>
      <c r="R3318">
        <f t="shared" si="985"/>
        <v>46.346529753593472</v>
      </c>
      <c r="S3318">
        <f t="shared" si="986"/>
        <v>247.11804921748413</v>
      </c>
      <c r="T3318">
        <f t="shared" si="969"/>
        <v>-4.3594221604618806</v>
      </c>
    </row>
    <row r="3319" spans="1:20" x14ac:dyDescent="0.25">
      <c r="A3319">
        <f t="shared" si="970"/>
        <v>1558588.7122669106</v>
      </c>
      <c r="B3319">
        <f t="shared" si="987"/>
        <v>248057.09780451059</v>
      </c>
      <c r="C3319" t="str">
        <f t="shared" si="971"/>
        <v>-0.417577651167448-0.433714562029546i</v>
      </c>
      <c r="D3319" t="str">
        <f t="shared" si="972"/>
        <v>3.11592669872526-1.12650864795277i</v>
      </c>
      <c r="E3319" t="str">
        <f t="shared" si="973"/>
        <v>58.3562032169603-134.8568658854i</v>
      </c>
      <c r="F3319" t="str">
        <f t="shared" si="974"/>
        <v>2.84619082449244-1.02796773704765i</v>
      </c>
      <c r="G3319" t="str">
        <f t="shared" si="975"/>
        <v>0.978102729159943-0.14634814781819i</v>
      </c>
      <c r="H3319" t="str">
        <f t="shared" si="976"/>
        <v>0.189101035604293-33.6205848723122i</v>
      </c>
      <c r="I3319" t="str">
        <f t="shared" si="977"/>
        <v>-0.230350412197347-0.649189324397489i</v>
      </c>
      <c r="K3319" t="str">
        <f t="shared" si="978"/>
        <v>0.000836449342395447-0.000910808821610521i</v>
      </c>
      <c r="L3319" t="str">
        <f t="shared" si="979"/>
        <v>0.00025-0.0018959990657309i</v>
      </c>
      <c r="M3319" t="str">
        <f t="shared" si="980"/>
        <v>0.0025-0.000501882105634649i</v>
      </c>
      <c r="N3319">
        <f t="shared" si="981"/>
        <v>46.085956333355909</v>
      </c>
      <c r="O3319">
        <f t="shared" si="982"/>
        <v>4.4071665044635324</v>
      </c>
      <c r="P3319" s="3">
        <f t="shared" si="983"/>
        <v>-4.4071665044635324</v>
      </c>
      <c r="Q3319" s="3">
        <f t="shared" si="984"/>
        <v>-133.91404366664409</v>
      </c>
      <c r="R3319">
        <f t="shared" si="985"/>
        <v>46.085956333355909</v>
      </c>
      <c r="S3319">
        <f t="shared" si="986"/>
        <v>248.05709780451059</v>
      </c>
      <c r="T3319">
        <f t="shared" si="969"/>
        <v>-4.4071665044635324</v>
      </c>
    </row>
    <row r="3320" spans="1:20" x14ac:dyDescent="0.25">
      <c r="A3320">
        <f t="shared" si="970"/>
        <v>1564511.3493735248</v>
      </c>
      <c r="B3320">
        <f t="shared" si="987"/>
        <v>248999.71477616773</v>
      </c>
      <c r="C3320" t="str">
        <f t="shared" si="971"/>
        <v>-0.417239849275738-0.429437444342217i</v>
      </c>
      <c r="D3320" t="str">
        <f t="shared" si="972"/>
        <v>3.1134579198513-1.12945777603905i</v>
      </c>
      <c r="E3320" t="str">
        <f t="shared" si="973"/>
        <v>57.8171358397154-134.592915424991i</v>
      </c>
      <c r="F3320" t="str">
        <f t="shared" si="974"/>
        <v>2.84571634268332-1.02723539271585i</v>
      </c>
      <c r="G3320" t="str">
        <f t="shared" si="975"/>
        <v>0.977939671943802-0.146879780712835i</v>
      </c>
      <c r="H3320" t="str">
        <f t="shared" si="976"/>
        <v>0.187121867485066-33.4922870053839i</v>
      </c>
      <c r="I3320" t="str">
        <f t="shared" si="977"/>
        <v>-0.229330151480415-0.646594711375274i</v>
      </c>
      <c r="K3320" t="str">
        <f t="shared" si="978"/>
        <v>0.000834048648506662-0.000909646147186942i</v>
      </c>
      <c r="L3320" t="str">
        <f t="shared" si="979"/>
        <v>0.00025-0.00188882154386421i</v>
      </c>
      <c r="M3320" t="str">
        <f t="shared" si="980"/>
        <v>0.0025-0.000499982173375822i</v>
      </c>
      <c r="N3320">
        <f t="shared" si="981"/>
        <v>45.825370397587562</v>
      </c>
      <c r="O3320">
        <f t="shared" si="982"/>
        <v>4.4550404345966417</v>
      </c>
      <c r="P3320" s="3">
        <f t="shared" si="983"/>
        <v>-4.4550404345966417</v>
      </c>
      <c r="Q3320" s="3">
        <f t="shared" si="984"/>
        <v>-134.17462960241244</v>
      </c>
      <c r="R3320">
        <f t="shared" si="985"/>
        <v>45.825370397587562</v>
      </c>
      <c r="S3320">
        <f t="shared" si="986"/>
        <v>248.99971477616774</v>
      </c>
      <c r="T3320">
        <f t="shared" si="969"/>
        <v>-4.4550404345966417</v>
      </c>
    </row>
    <row r="3321" spans="1:20" x14ac:dyDescent="0.25">
      <c r="A3321">
        <f t="shared" si="970"/>
        <v>1570456.4925011443</v>
      </c>
      <c r="B3321">
        <f t="shared" si="987"/>
        <v>249945.91369231718</v>
      </c>
      <c r="C3321" t="str">
        <f t="shared" si="971"/>
        <v>-0.416878428630385-0.425178990315904i</v>
      </c>
      <c r="D3321" t="str">
        <f t="shared" si="972"/>
        <v>3.11097429632288-1.13241164292137i</v>
      </c>
      <c r="E3321" t="str">
        <f t="shared" si="973"/>
        <v>57.28056464029-134.327262986149i</v>
      </c>
      <c r="F3321" t="str">
        <f t="shared" si="974"/>
        <v>2.84523840794504-1.02651676435284i</v>
      </c>
      <c r="G3321" t="str">
        <f t="shared" si="975"/>
        <v>0.977775428117335-0.147413161852316i</v>
      </c>
      <c r="H3321" t="str">
        <f t="shared" si="976"/>
        <v>0.185162120872692-33.3644824596448i</v>
      </c>
      <c r="I3321" t="str">
        <f t="shared" si="977"/>
        <v>-0.228317307444368-0.644009817660995i</v>
      </c>
      <c r="K3321" t="str">
        <f t="shared" si="978"/>
        <v>0.000831648847815669-0.000908478867590729i</v>
      </c>
      <c r="L3321" t="str">
        <f t="shared" si="979"/>
        <v>0.00025-0.00188167119332956i</v>
      </c>
      <c r="M3321" t="str">
        <f t="shared" si="980"/>
        <v>0.0025-0.000498089433528414i</v>
      </c>
      <c r="N3321">
        <f t="shared" si="981"/>
        <v>45.564773539334993</v>
      </c>
      <c r="O3321">
        <f t="shared" si="982"/>
        <v>4.5030438426163597</v>
      </c>
      <c r="P3321" s="3">
        <f t="shared" si="983"/>
        <v>-4.5030438426163597</v>
      </c>
      <c r="Q3321" s="3">
        <f t="shared" si="984"/>
        <v>-134.43522646066501</v>
      </c>
      <c r="R3321">
        <f t="shared" si="985"/>
        <v>45.564773539334993</v>
      </c>
      <c r="S3321">
        <f t="shared" si="986"/>
        <v>249.94591369231716</v>
      </c>
      <c r="T3321">
        <f t="shared" si="969"/>
        <v>-4.5030438426163597</v>
      </c>
    </row>
    <row r="3322" spans="1:20" x14ac:dyDescent="0.25">
      <c r="A3322">
        <f t="shared" si="970"/>
        <v>1576424.2271726485</v>
      </c>
      <c r="B3322">
        <f t="shared" si="987"/>
        <v>250895.70816434798</v>
      </c>
      <c r="C3322" t="str">
        <f t="shared" si="971"/>
        <v>-0.41649360703996-0.420939347225706i</v>
      </c>
      <c r="D3322" t="str">
        <f t="shared" si="972"/>
        <v>3.10847576594733-1.13537018722755i</v>
      </c>
      <c r="E3322" t="str">
        <f t="shared" si="973"/>
        <v>56.7464920708719-134.059932576588i</v>
      </c>
      <c r="F3322" t="str">
        <f t="shared" si="974"/>
        <v>2.84475699634931-1.02581183001838i</v>
      </c>
      <c r="G3322" t="str">
        <f t="shared" si="975"/>
        <v>0.977609989457505-0.147948294922253i</v>
      </c>
      <c r="H3322" t="str">
        <f t="shared" si="976"/>
        <v>0.183221626245308-33.2371693123132i</v>
      </c>
      <c r="I3322" t="str">
        <f t="shared" si="977"/>
        <v>-0.227311822337531-0.64143460297689i</v>
      </c>
      <c r="K3322" t="str">
        <f t="shared" si="978"/>
        <v>0.000829250003079931-0.000907306970743054i</v>
      </c>
      <c r="L3322" t="str">
        <f t="shared" si="979"/>
        <v>0.00025-0.00187454791126675i</v>
      </c>
      <c r="M3322" t="str">
        <f t="shared" si="980"/>
        <v>0.0025-0.000496203858864728i</v>
      </c>
      <c r="N3322">
        <f t="shared" si="981"/>
        <v>45.304167342888178</v>
      </c>
      <c r="O3322">
        <f t="shared" si="982"/>
        <v>4.551176620061506</v>
      </c>
      <c r="P3322" s="3">
        <f t="shared" si="983"/>
        <v>-4.551176620061506</v>
      </c>
      <c r="Q3322" s="3">
        <f t="shared" si="984"/>
        <v>-134.69583265711182</v>
      </c>
      <c r="R3322">
        <f t="shared" si="985"/>
        <v>45.304167342888178</v>
      </c>
      <c r="S3322">
        <f t="shared" si="986"/>
        <v>250.89570816434798</v>
      </c>
      <c r="T3322">
        <f t="shared" si="969"/>
        <v>-4.551176620061506</v>
      </c>
    </row>
    <row r="3323" spans="1:20" x14ac:dyDescent="0.25">
      <c r="A3323">
        <f t="shared" si="970"/>
        <v>1582414.6392359047</v>
      </c>
      <c r="B3323">
        <f t="shared" si="987"/>
        <v>251849.1118553725</v>
      </c>
      <c r="C3323" t="str">
        <f t="shared" si="971"/>
        <v>-0.416085603235299-0.416718659474475i</v>
      </c>
      <c r="D3323" t="str">
        <f t="shared" si="972"/>
        <v>3.10596226664612-1.1383333469063i</v>
      </c>
      <c r="E3323" t="str">
        <f t="shared" si="973"/>
        <v>56.2149203621451-133.790948089831i</v>
      </c>
      <c r="F3323" t="str">
        <f t="shared" si="974"/>
        <v>2.84427208381997-1.02512056784646i</v>
      </c>
      <c r="G3323" t="str">
        <f t="shared" si="975"/>
        <v>0.977443347690451-0.148485183591276i</v>
      </c>
      <c r="H3323" t="str">
        <f t="shared" si="976"/>
        <v>0.181300215347648-33.1103456484331i</v>
      </c>
      <c r="I3323" t="str">
        <f t="shared" si="977"/>
        <v>-0.226313638840444-0.638869027224999i</v>
      </c>
      <c r="K3323" t="str">
        <f t="shared" si="978"/>
        <v>0.000826852177040354-0.000906130445254227i</v>
      </c>
      <c r="L3323" t="str">
        <f t="shared" si="979"/>
        <v>0.00025-0.00186745159520497i</v>
      </c>
      <c r="M3323" t="str">
        <f t="shared" si="980"/>
        <v>0.0025-0.000494325422260139i</v>
      </c>
      <c r="N3323">
        <f t="shared" si="981"/>
        <v>45.043553383834734</v>
      </c>
      <c r="O3323">
        <f t="shared" si="982"/>
        <v>4.5994386582631579</v>
      </c>
      <c r="P3323" s="3">
        <f t="shared" si="983"/>
        <v>-4.5994386582631579</v>
      </c>
      <c r="Q3323" s="3">
        <f t="shared" si="984"/>
        <v>-134.95644661616527</v>
      </c>
      <c r="R3323">
        <f t="shared" si="985"/>
        <v>45.043553383834734</v>
      </c>
      <c r="S3323">
        <f t="shared" si="986"/>
        <v>251.84911185537248</v>
      </c>
      <c r="T3323">
        <f t="shared" si="969"/>
        <v>-4.5994386582631579</v>
      </c>
    </row>
    <row r="3324" spans="1:20" x14ac:dyDescent="0.25">
      <c r="A3324">
        <f t="shared" si="970"/>
        <v>1588427.8148650012</v>
      </c>
      <c r="B3324">
        <f t="shared" si="987"/>
        <v>252806.13848042293</v>
      </c>
      <c r="C3324" t="str">
        <f t="shared" si="971"/>
        <v>-0.415654636830209-0.412517068593232i</v>
      </c>
      <c r="D3324" t="str">
        <f t="shared" si="972"/>
        <v>3.10343373646105-1.1413010592242i</v>
      </c>
      <c r="E3324" t="str">
        <f t="shared" si="973"/>
        <v>55.6858515260215-133.520333303625i</v>
      </c>
      <c r="F3324" t="str">
        <f t="shared" si="974"/>
        <v>2.84378364613226-1.0244429560437i</v>
      </c>
      <c r="G3324" t="str">
        <f t="shared" si="975"/>
        <v>0.977275494491271-0.149023831510645i</v>
      </c>
      <c r="H3324" t="str">
        <f t="shared" si="976"/>
        <v>0.179397721182044-32.9840095608365i</v>
      </c>
      <c r="I3324" t="str">
        <f t="shared" si="977"/>
        <v>-0.225322700062422-0.63631305048616i</v>
      </c>
      <c r="K3324" t="str">
        <f t="shared" si="978"/>
        <v>0.000824455432413376-0.000904949280422789i</v>
      </c>
      <c r="L3324" t="str">
        <f t="shared" si="979"/>
        <v>0.00025-0.00186038214306134i</v>
      </c>
      <c r="M3324" t="str">
        <f t="shared" si="980"/>
        <v>0.0025-0.000492454096692706i</v>
      </c>
      <c r="N3324">
        <f t="shared" si="981"/>
        <v>44.782933229110967</v>
      </c>
      <c r="O3324">
        <f t="shared" si="982"/>
        <v>4.6478298483538802</v>
      </c>
      <c r="P3324" s="3">
        <f t="shared" si="983"/>
        <v>-4.6478298483538802</v>
      </c>
      <c r="Q3324" s="3">
        <f t="shared" si="984"/>
        <v>-135.21706677088903</v>
      </c>
      <c r="R3324">
        <f t="shared" si="985"/>
        <v>44.782933229110967</v>
      </c>
      <c r="S3324">
        <f t="shared" si="986"/>
        <v>252.80613848042293</v>
      </c>
      <c r="T3324">
        <f t="shared" si="969"/>
        <v>-4.6478298483538802</v>
      </c>
    </row>
    <row r="3325" spans="1:20" x14ac:dyDescent="0.25">
      <c r="A3325">
        <f t="shared" si="970"/>
        <v>1594463.8405614882</v>
      </c>
      <c r="B3325">
        <f t="shared" si="987"/>
        <v>253766.80180664855</v>
      </c>
      <c r="C3325" t="str">
        <f t="shared" si="971"/>
        <v>-0.415200928282405-0.408334713242169i</v>
      </c>
      <c r="D3325" t="str">
        <f t="shared" si="972"/>
        <v>3.10089011356085-1.14427326076272i</v>
      </c>
      <c r="E3325" t="str">
        <f t="shared" si="973"/>
        <v>55.1592873583696-133.248111878409i</v>
      </c>
      <c r="F3325" t="str">
        <f t="shared" si="974"/>
        <v>2.8432916589123-1.02377897288784i</v>
      </c>
      <c r="G3325" t="str">
        <f t="shared" si="975"/>
        <v>0.977106421483795-0.149564242313889i</v>
      </c>
      <c r="H3325" t="str">
        <f t="shared" si="976"/>
        <v>0.177513977999494-32.8581591501049i</v>
      </c>
      <c r="I3325" t="str">
        <f t="shared" si="977"/>
        <v>-0.22433894953814-0.63376663301903i</v>
      </c>
      <c r="K3325" t="str">
        <f t="shared" si="978"/>
        <v>0.000822059831883078-0.000903763466234483i</v>
      </c>
      <c r="L3325" t="str">
        <f t="shared" si="979"/>
        <v>0.00025-0.0018533394531394i</v>
      </c>
      <c r="M3325" t="str">
        <f t="shared" si="980"/>
        <v>0.0025-0.000490589855242783i</v>
      </c>
      <c r="N3325">
        <f t="shared" si="981"/>
        <v>44.522308437054704</v>
      </c>
      <c r="O3325">
        <f t="shared" si="982"/>
        <v>4.6963500812758241</v>
      </c>
      <c r="P3325" s="3">
        <f t="shared" si="983"/>
        <v>-4.6963500812758241</v>
      </c>
      <c r="Q3325" s="3">
        <f t="shared" si="984"/>
        <v>-135.4776915629453</v>
      </c>
      <c r="R3325">
        <f t="shared" si="985"/>
        <v>44.522308437054704</v>
      </c>
      <c r="S3325">
        <f t="shared" si="986"/>
        <v>253.76680180664854</v>
      </c>
      <c r="T3325">
        <f t="shared" si="969"/>
        <v>-4.6963500812758241</v>
      </c>
    </row>
    <row r="3326" spans="1:20" x14ac:dyDescent="0.25">
      <c r="A3326">
        <f t="shared" si="970"/>
        <v>1600522.803155622</v>
      </c>
      <c r="B3326">
        <f t="shared" si="987"/>
        <v>254731.11565351381</v>
      </c>
      <c r="C3326" t="str">
        <f t="shared" si="971"/>
        <v>-0.41472469885459-0.404171729212145i</v>
      </c>
      <c r="D3326" t="str">
        <f t="shared" si="972"/>
        <v>3.09833133624747-1.14724988741529i</v>
      </c>
      <c r="E3326" t="str">
        <f t="shared" si="973"/>
        <v>54.6352294417455-132.974307355824i</v>
      </c>
      <c r="F3326" t="str">
        <f t="shared" si="974"/>
        <v>2.8427960976364-1.02312859672619i</v>
      </c>
      <c r="G3326" t="str">
        <f t="shared" si="975"/>
        <v>0.976936120240371-0.150106419616426i</v>
      </c>
      <c r="H3326" t="str">
        <f t="shared" si="976"/>
        <v>0.175648821290887-32.7327925245335i</v>
      </c>
      <c r="I3326" t="str">
        <f t="shared" si="977"/>
        <v>-0.223362331224265-0.631229735259129i</v>
      </c>
      <c r="K3326" t="str">
        <f t="shared" si="978"/>
        <v>0.000819665438093346-0.000902572993361126i</v>
      </c>
      <c r="L3326" t="str">
        <f t="shared" si="979"/>
        <v>0.00025-0.00184632342412772i</v>
      </c>
      <c r="M3326" t="str">
        <f t="shared" si="980"/>
        <v>0.0025-0.000488732671092631i</v>
      </c>
      <c r="N3326">
        <f t="shared" si="981"/>
        <v>44.261680557459357</v>
      </c>
      <c r="O3326">
        <f t="shared" si="982"/>
        <v>4.7449992477895995</v>
      </c>
      <c r="P3326" s="3">
        <f t="shared" si="983"/>
        <v>-4.7449992477895995</v>
      </c>
      <c r="Q3326" s="3">
        <f t="shared" si="984"/>
        <v>-135.73831944254064</v>
      </c>
      <c r="R3326">
        <f t="shared" si="985"/>
        <v>44.261680557459357</v>
      </c>
      <c r="S3326">
        <f t="shared" si="986"/>
        <v>254.73111565351383</v>
      </c>
      <c r="T3326">
        <f t="shared" si="969"/>
        <v>-4.7449992477895995</v>
      </c>
    </row>
    <row r="3327" spans="1:20" x14ac:dyDescent="0.25">
      <c r="A3327">
        <f t="shared" si="970"/>
        <v>1606604.7898076132</v>
      </c>
      <c r="B3327">
        <f t="shared" si="987"/>
        <v>255699.09389299716</v>
      </c>
      <c r="C3327" t="str">
        <f t="shared" si="971"/>
        <v>-0.414226170575773-0.400028249426672i</v>
      </c>
      <c r="D3327" t="str">
        <f t="shared" si="972"/>
        <v>3.09575734296272-1.15023087438434i</v>
      </c>
      <c r="E3327" t="str">
        <f t="shared" si="973"/>
        <v>54.1136791481079-132.698943157272i</v>
      </c>
      <c r="F3327" t="str">
        <f t="shared" si="974"/>
        <v>2.84229693763038-1.02249180597405i</v>
      </c>
      <c r="G3327" t="str">
        <f t="shared" si="975"/>
        <v>0.976764582281645-0.15065036701518i</v>
      </c>
      <c r="H3327" t="str">
        <f t="shared" si="976"/>
        <v>0.173802087778247-32.6079078000927i</v>
      </c>
      <c r="I3327" t="str">
        <f t="shared" si="977"/>
        <v>-0.222392789496088-0.628702317817838i</v>
      </c>
      <c r="K3327" t="str">
        <f t="shared" si="978"/>
        <v>0.000817272313639983-0.000901377853159347i</v>
      </c>
      <c r="L3327" t="str">
        <f t="shared" si="979"/>
        <v>0.00025-0.00183933395509835i</v>
      </c>
      <c r="M3327" t="str">
        <f t="shared" si="980"/>
        <v>0.0025-0.000486882517526034i</v>
      </c>
      <c r="N3327">
        <f t="shared" si="981"/>
        <v>44.001051131623996</v>
      </c>
      <c r="O3327">
        <f t="shared" si="982"/>
        <v>4.7937772384829875</v>
      </c>
      <c r="P3327" s="3">
        <f t="shared" si="983"/>
        <v>-4.7937772384829875</v>
      </c>
      <c r="Q3327" s="3">
        <f t="shared" si="984"/>
        <v>-135.998948868376</v>
      </c>
      <c r="R3327">
        <f t="shared" si="985"/>
        <v>44.001051131623996</v>
      </c>
      <c r="S3327">
        <f t="shared" si="986"/>
        <v>255.69909389299715</v>
      </c>
      <c r="T3327">
        <f t="shared" si="969"/>
        <v>-4.7937772384829875</v>
      </c>
    </row>
    <row r="3328" spans="1:20" x14ac:dyDescent="0.25">
      <c r="A3328">
        <f t="shared" si="970"/>
        <v>1612709.8880088823</v>
      </c>
      <c r="B3328">
        <f t="shared" si="987"/>
        <v>256670.75044979056</v>
      </c>
      <c r="C3328" t="str">
        <f t="shared" si="971"/>
        <v>-0.413705566202791-0.395904403944458i</v>
      </c>
      <c r="D3328" t="str">
        <f t="shared" si="972"/>
        <v>3.09316807229486-1.1532161561785i</v>
      </c>
      <c r="E3328" t="str">
        <f t="shared" si="973"/>
        <v>53.5946376415392-132.42204258252i</v>
      </c>
      <c r="F3328" t="str">
        <f t="shared" si="974"/>
        <v>2.841794154069-1.02186857911312i</v>
      </c>
      <c r="G3328" t="str">
        <f t="shared" si="975"/>
        <v>0.976591799076341-0.151196088088205i</v>
      </c>
      <c r="H3328" t="str">
        <f t="shared" si="976"/>
        <v>0.171973615406137-32.4835031003915i</v>
      </c>
      <c r="I3328" t="str">
        <f t="shared" si="977"/>
        <v>-0.221430269144194-0.626184341481457i</v>
      </c>
      <c r="K3328" t="str">
        <f t="shared" si="978"/>
        <v>0.000814880521062913-0.000900178037669246i</v>
      </c>
      <c r="L3328" t="str">
        <f t="shared" si="979"/>
        <v>0.00025-0.00183237094550543i</v>
      </c>
      <c r="M3328" t="str">
        <f t="shared" si="980"/>
        <v>0.0025-0.000485039367927906i</v>
      </c>
      <c r="N3328">
        <f t="shared" si="981"/>
        <v>43.740421692406869</v>
      </c>
      <c r="O3328">
        <f t="shared" si="982"/>
        <v>4.8426839437791571</v>
      </c>
      <c r="P3328" s="3">
        <f t="shared" si="983"/>
        <v>-4.8426839437791571</v>
      </c>
      <c r="Q3328" s="3">
        <f t="shared" si="984"/>
        <v>-136.25957830759313</v>
      </c>
      <c r="R3328">
        <f t="shared" si="985"/>
        <v>43.740421692406869</v>
      </c>
      <c r="S3328">
        <f t="shared" si="986"/>
        <v>256.67075044979055</v>
      </c>
      <c r="T3328">
        <f t="shared" si="969"/>
        <v>-4.8426839437791571</v>
      </c>
    </row>
    <row r="3329" spans="1:20" x14ac:dyDescent="0.25">
      <c r="A3329">
        <f t="shared" si="970"/>
        <v>1618838.185583316</v>
      </c>
      <c r="B3329">
        <f t="shared" si="987"/>
        <v>257646.09930149978</v>
      </c>
      <c r="C3329" t="str">
        <f t="shared" si="971"/>
        <v>-0.413163109182031-0.391800319962447i</v>
      </c>
      <c r="D3329" t="str">
        <f t="shared" si="972"/>
        <v>3.0905634629853-1.15620566660978i</v>
      </c>
      <c r="E3329" t="str">
        <f t="shared" si="973"/>
        <v>53.0781058809635-132.143628808347i</v>
      </c>
      <c r="F3329" t="str">
        <f t="shared" si="974"/>
        <v>2.84128772197529-1.02125889468992i</v>
      </c>
      <c r="G3329" t="str">
        <f t="shared" si="975"/>
        <v>0.976417762041046-0.151743586394289i</v>
      </c>
      <c r="H3329" t="str">
        <f t="shared" si="976"/>
        <v>0.17016324333312-32.3595765566417i</v>
      </c>
      <c r="I3329" t="str">
        <f t="shared" si="977"/>
        <v>-0.220474715371161-0.623675767210266i</v>
      </c>
      <c r="K3329" t="str">
        <f t="shared" si="978"/>
        <v>0.000812490122838365-0.00089897353961293i</v>
      </c>
      <c r="L3329" t="str">
        <f t="shared" si="979"/>
        <v>0.00025-0.00182543429518373i</v>
      </c>
      <c r="M3329" t="str">
        <f t="shared" si="980"/>
        <v>0.0025-0.000483203195783928i</v>
      </c>
      <c r="N3329">
        <f t="shared" si="981"/>
        <v>43.479793764279322</v>
      </c>
      <c r="O3329">
        <f t="shared" si="982"/>
        <v>4.8917192539450678</v>
      </c>
      <c r="P3329" s="3">
        <f t="shared" si="983"/>
        <v>-4.8917192539450678</v>
      </c>
      <c r="Q3329" s="3">
        <f t="shared" si="984"/>
        <v>-136.52020623572068</v>
      </c>
      <c r="R3329">
        <f t="shared" si="985"/>
        <v>43.479793764279322</v>
      </c>
      <c r="S3329">
        <f t="shared" si="986"/>
        <v>257.64609930149976</v>
      </c>
      <c r="T3329">
        <f t="shared" si="969"/>
        <v>-4.8917192539450678</v>
      </c>
    </row>
    <row r="3330" spans="1:20" x14ac:dyDescent="0.25">
      <c r="A3330">
        <f t="shared" si="970"/>
        <v>1624989.7706885326</v>
      </c>
      <c r="B3330">
        <f t="shared" si="987"/>
        <v>258625.15447884548</v>
      </c>
      <c r="C3330" t="str">
        <f t="shared" si="971"/>
        <v>-0.412599023611402-0.38771612181933i</v>
      </c>
      <c r="D3330" t="str">
        <f t="shared" si="972"/>
        <v>3.08794345393537-1.15919933879084i</v>
      </c>
      <c r="E3330" t="str">
        <f t="shared" si="973"/>
        <v>52.5640846228486-131.863724887239i</v>
      </c>
      <c r="F3330" t="str">
        <f t="shared" si="974"/>
        <v>2.84077761621998-1.02066273131423i</v>
      </c>
      <c r="G3330" t="str">
        <f t="shared" si="975"/>
        <v>0.97624246253999-0.152292865472569i</v>
      </c>
      <c r="H3330" t="str">
        <f t="shared" si="976"/>
        <v>0.168370811923314-32.23612630762i</v>
      </c>
      <c r="I3330" t="str">
        <f t="shared" si="977"/>
        <v>-0.219526073788281-0.621176556137565i</v>
      </c>
      <c r="K3330" t="str">
        <f t="shared" si="978"/>
        <v>0.000810101181371099-0.000897764352392938i</v>
      </c>
      <c r="L3330" t="str">
        <f t="shared" si="979"/>
        <v>0.00025-0.00181852390434721i</v>
      </c>
      <c r="M3330" t="str">
        <f t="shared" si="980"/>
        <v>0.0025-0.000481373974680143i</v>
      </c>
      <c r="N3330">
        <f t="shared" si="981"/>
        <v>43.219168863376098</v>
      </c>
      <c r="O3330">
        <f t="shared" si="982"/>
        <v>4.9408830590997841</v>
      </c>
      <c r="P3330" s="3">
        <f t="shared" si="983"/>
        <v>-4.9408830590997841</v>
      </c>
      <c r="Q3330" s="3">
        <f t="shared" si="984"/>
        <v>-136.7808311366239</v>
      </c>
      <c r="R3330">
        <f t="shared" si="985"/>
        <v>43.219168863376098</v>
      </c>
      <c r="S3330">
        <f t="shared" si="986"/>
        <v>258.6251544788455</v>
      </c>
      <c r="T3330">
        <f t="shared" si="969"/>
        <v>-4.9408830590997841</v>
      </c>
    </row>
    <row r="3331" spans="1:20" x14ac:dyDescent="0.25">
      <c r="A3331">
        <f t="shared" si="970"/>
        <v>1631164.7318171491</v>
      </c>
      <c r="B3331">
        <f t="shared" si="987"/>
        <v>259607.9300658651</v>
      </c>
      <c r="C3331" t="str">
        <f t="shared" si="971"/>
        <v>-0.412013534202474-0.383651930999563i</v>
      </c>
      <c r="D3331" t="str">
        <f t="shared" si="972"/>
        <v>3.08530798421308-1.16219710513219i</v>
      </c>
      <c r="E3331" t="str">
        <f t="shared" si="973"/>
        <v>52.0525744239097-131.582353746123i</v>
      </c>
      <c r="F3331" t="str">
        <f t="shared" si="974"/>
        <v>2.84026381152073-1.02008006765739i</v>
      </c>
      <c r="G3331" t="str">
        <f t="shared" si="975"/>
        <v>0.976065891884833-0.15284392884213i</v>
      </c>
      <c r="H3331" t="str">
        <f t="shared" si="976"/>
        <v>0.166596162738057-32.1131504996337i</v>
      </c>
      <c r="I3331" t="str">
        <f t="shared" si="977"/>
        <v>-0.218584290412302-0.618686669568745i</v>
      </c>
      <c r="K3331" t="str">
        <f t="shared" si="978"/>
        <v>0.000807713758986648-0.00089655047009056i</v>
      </c>
      <c r="L3331" t="str">
        <f t="shared" si="979"/>
        <v>0.00025-0.00181163967358758i</v>
      </c>
      <c r="M3331" t="str">
        <f t="shared" si="980"/>
        <v>0.0025-0.000479551678302594i</v>
      </c>
      <c r="N3331">
        <f t="shared" si="981"/>
        <v>42.958548497550254</v>
      </c>
      <c r="O3331">
        <f t="shared" si="982"/>
        <v>4.9901752492232649</v>
      </c>
      <c r="P3331" s="3">
        <f t="shared" si="983"/>
        <v>-4.9901752492232649</v>
      </c>
      <c r="Q3331" s="3">
        <f t="shared" si="984"/>
        <v>-137.04145150244975</v>
      </c>
      <c r="R3331">
        <f t="shared" si="985"/>
        <v>42.958548497550254</v>
      </c>
      <c r="S3331">
        <f t="shared" si="986"/>
        <v>259.60793006586511</v>
      </c>
      <c r="T3331">
        <f t="shared" si="969"/>
        <v>-4.9901752492232649</v>
      </c>
    </row>
    <row r="3332" spans="1:20" x14ac:dyDescent="0.25">
      <c r="A3332">
        <f t="shared" si="970"/>
        <v>1637363.1577980544</v>
      </c>
      <c r="B3332">
        <f t="shared" si="987"/>
        <v>260594.44020011541</v>
      </c>
      <c r="C3332" t="str">
        <f t="shared" si="971"/>
        <v>-0.411406866242941-0.379607866137893i</v>
      </c>
      <c r="D3332" t="str">
        <f t="shared" si="972"/>
        <v>3.08265699306012-1.16519889733969i</v>
      </c>
      <c r="E3332" t="str">
        <f t="shared" si="973"/>
        <v>51.5435756438073-131.299538185151i</v>
      </c>
      <c r="F3332" t="str">
        <f t="shared" si="974"/>
        <v>2.83974628244169-1.01951088245079i</v>
      </c>
      <c r="G3332" t="str">
        <f t="shared" si="975"/>
        <v>0.97588804133445-0.153396780001606i</v>
      </c>
      <c r="H3332" t="str">
        <f t="shared" si="976"/>
        <v>0.164839138527626-31.9906472864832i</v>
      </c>
      <c r="I3332" t="str">
        <f t="shared" si="977"/>
        <v>-0.217649311662208-0.616206068980374i</v>
      </c>
      <c r="K3332" t="str">
        <f t="shared" si="978"/>
        <v>0.000805327917923588-0.00089533188746405i</v>
      </c>
      <c r="L3332" t="str">
        <f t="shared" si="979"/>
        <v>0.00025-0.00180478150387286i</v>
      </c>
      <c r="M3332" t="str">
        <f t="shared" si="980"/>
        <v>0.0025-0.000477736280436934i</v>
      </c>
      <c r="N3332">
        <f t="shared" si="981"/>
        <v>42.697934166423778</v>
      </c>
      <c r="O3332">
        <f t="shared" si="982"/>
        <v>5.0395957141638661</v>
      </c>
      <c r="P3332" s="3">
        <f t="shared" si="983"/>
        <v>-5.0395957141638661</v>
      </c>
      <c r="Q3332" s="3">
        <f t="shared" si="984"/>
        <v>-137.30206583357622</v>
      </c>
      <c r="R3332">
        <f t="shared" si="985"/>
        <v>42.697934166423778</v>
      </c>
      <c r="S3332">
        <f t="shared" si="986"/>
        <v>260.5944402001154</v>
      </c>
      <c r="T3332">
        <f t="shared" si="969"/>
        <v>-5.0395957141638661</v>
      </c>
    </row>
    <row r="3333" spans="1:20" x14ac:dyDescent="0.25">
      <c r="A3333">
        <f t="shared" si="970"/>
        <v>1643585.137797687</v>
      </c>
      <c r="B3333">
        <f t="shared" si="987"/>
        <v>261584.69907287584</v>
      </c>
      <c r="C3333" t="str">
        <f t="shared" si="971"/>
        <v>-0.410779245559222-0.375584043024339i</v>
      </c>
      <c r="D3333" t="str">
        <f t="shared" si="972"/>
        <v>3.07999041989874-1.16820464641179i</v>
      </c>
      <c r="E3333" t="str">
        <f t="shared" si="973"/>
        <v>51.0370884478327-131.01530087652i</v>
      </c>
      <c r="F3333" t="str">
        <f t="shared" si="974"/>
        <v>2.83922500339271-1.01895515448415i</v>
      </c>
      <c r="G3333" t="str">
        <f t="shared" si="975"/>
        <v>0.975708902094712-0.153951422428778i</v>
      </c>
      <c r="H3333" t="str">
        <f t="shared" si="976"/>
        <v>0.163099583223084-31.8686148294277i</v>
      </c>
      <c r="I3333" t="str">
        <f t="shared" si="977"/>
        <v>-0.216721084356008-0.613734716019269i</v>
      </c>
      <c r="K3333" t="str">
        <f t="shared" si="978"/>
        <v>0.000802943720325857-0.000894108599946731i</v>
      </c>
      <c r="L3333" t="str">
        <f t="shared" si="979"/>
        <v>0.00025-0.00179794929654598i</v>
      </c>
      <c r="M3333" t="str">
        <f t="shared" si="980"/>
        <v>0.0025-0.000475927754968055i</v>
      </c>
      <c r="N3333">
        <f t="shared" si="981"/>
        <v>42.43732736144301</v>
      </c>
      <c r="O3333">
        <f t="shared" si="982"/>
        <v>5.0891443436471997</v>
      </c>
      <c r="P3333" s="3">
        <f t="shared" si="983"/>
        <v>-5.0891443436471997</v>
      </c>
      <c r="Q3333" s="3">
        <f t="shared" si="984"/>
        <v>-137.56267263855699</v>
      </c>
      <c r="R3333">
        <f t="shared" si="985"/>
        <v>42.43732736144301</v>
      </c>
      <c r="S3333">
        <f t="shared" si="986"/>
        <v>261.58469907287582</v>
      </c>
      <c r="T3333">
        <f t="shared" si="969"/>
        <v>-5.0891443436471997</v>
      </c>
    </row>
    <row r="3334" spans="1:20" x14ac:dyDescent="0.25">
      <c r="A3334">
        <f t="shared" si="970"/>
        <v>1649830.7613213183</v>
      </c>
      <c r="B3334">
        <f t="shared" si="987"/>
        <v>262578.7209293528</v>
      </c>
      <c r="C3334" t="str">
        <f t="shared" si="971"/>
        <v>-0.410130898479406-0.371580574609676i</v>
      </c>
      <c r="D3334" t="str">
        <f t="shared" si="972"/>
        <v>3.07730820433889-1.17121428263713i</v>
      </c>
      <c r="E3334" t="str">
        <f t="shared" si="973"/>
        <v>50.5331128095917-130.729664363343i</v>
      </c>
      <c r="F3334" t="str">
        <f t="shared" si="974"/>
        <v>2.83869994862886-1.01841286260396i</v>
      </c>
      <c r="G3334" t="str">
        <f t="shared" si="975"/>
        <v>0.975528465318278-0.154507859580161i</v>
      </c>
      <c r="H3334" t="str">
        <f t="shared" si="976"/>
        <v>0.16137734192817-31.7470512971488i</v>
      </c>
      <c r="I3334" t="str">
        <f t="shared" si="977"/>
        <v>-0.215799555707568-0.6112725725016i</v>
      </c>
      <c r="K3334" t="str">
        <f t="shared" si="978"/>
        <v>0.000800561228235081-0.000892880603644996i</v>
      </c>
      <c r="L3334" t="str">
        <f t="shared" si="979"/>
        <v>0.00025-0.00179114295332336i</v>
      </c>
      <c r="M3334" t="str">
        <f t="shared" si="980"/>
        <v>0.0025-0.000474126075879712i</v>
      </c>
      <c r="N3334">
        <f t="shared" si="981"/>
        <v>42.176729565929321</v>
      </c>
      <c r="O3334">
        <f t="shared" si="982"/>
        <v>5.1388210272835284</v>
      </c>
      <c r="P3334" s="3">
        <f t="shared" si="983"/>
        <v>-5.1388210272835284</v>
      </c>
      <c r="Q3334" s="3">
        <f t="shared" si="984"/>
        <v>-137.82327043407068</v>
      </c>
      <c r="R3334">
        <f t="shared" si="985"/>
        <v>42.176729565929321</v>
      </c>
      <c r="S3334">
        <f t="shared" si="986"/>
        <v>262.57872092935281</v>
      </c>
      <c r="T3334">
        <f t="shared" si="969"/>
        <v>-5.1388210272835284</v>
      </c>
    </row>
    <row r="3335" spans="1:20" x14ac:dyDescent="0.25">
      <c r="A3335">
        <f t="shared" si="970"/>
        <v>1656100.1182143395</v>
      </c>
      <c r="B3335">
        <f t="shared" si="987"/>
        <v>263576.52006888436</v>
      </c>
      <c r="C3335" t="str">
        <f t="shared" si="971"/>
        <v>-0.409462051796361-0.367597571011353i</v>
      </c>
      <c r="D3335" t="str">
        <f t="shared" si="972"/>
        <v>3.07461028618529-1.17422773559194i</v>
      </c>
      <c r="E3335" t="str">
        <f t="shared" si="973"/>
        <v>50.0316485136747-130.442651058553i</v>
      </c>
      <c r="F3335" t="str">
        <f t="shared" si="974"/>
        <v>2.83817109224969-1.01788398571177i</v>
      </c>
      <c r="G3335" t="str">
        <f t="shared" si="975"/>
        <v>0.975346722104382-0.155066094890596i</v>
      </c>
      <c r="H3335" t="str">
        <f t="shared" si="976"/>
        <v>0.159672260911306-31.6259548657161i</v>
      </c>
      <c r="I3335" t="str">
        <f t="shared" si="977"/>
        <v>-0.214884673323453-0.608819600411978i</v>
      </c>
      <c r="K3335" t="str">
        <f t="shared" si="978"/>
        <v>0.000798180503582932-0.000891647895336194i</v>
      </c>
      <c r="L3335" t="str">
        <f t="shared" si="979"/>
        <v>0.00025-0.00178436237629344i</v>
      </c>
      <c r="M3335" t="str">
        <f t="shared" si="980"/>
        <v>0.0025-0.000472331217254146i</v>
      </c>
      <c r="N3335">
        <f t="shared" si="981"/>
        <v>41.916142255133167</v>
      </c>
      <c r="O3335">
        <f t="shared" si="982"/>
        <v>5.1886256545764713</v>
      </c>
      <c r="P3335" s="3">
        <f t="shared" si="983"/>
        <v>-5.1886256545764713</v>
      </c>
      <c r="Q3335" s="3">
        <f t="shared" si="984"/>
        <v>-138.08385774486683</v>
      </c>
      <c r="R3335">
        <f t="shared" si="985"/>
        <v>41.916142255133167</v>
      </c>
      <c r="S3335">
        <f t="shared" si="986"/>
        <v>263.57652006888435</v>
      </c>
      <c r="T3335">
        <f t="shared" si="969"/>
        <v>-5.1886256545764713</v>
      </c>
    </row>
    <row r="3336" spans="1:20" x14ac:dyDescent="0.25">
      <c r="A3336">
        <f t="shared" si="970"/>
        <v>1662393.298663554</v>
      </c>
      <c r="B3336">
        <f t="shared" si="987"/>
        <v>264578.11084514612</v>
      </c>
      <c r="C3336" t="str">
        <f t="shared" si="971"/>
        <v>-0.408772932731149-0.363635139519918i</v>
      </c>
      <c r="D3336" t="str">
        <f t="shared" si="972"/>
        <v>3.07189660544462-1.17724493413767i</v>
      </c>
      <c r="E3336" t="str">
        <f t="shared" si="973"/>
        <v>49.5326951583243-130.154283243854i</v>
      </c>
      <c r="F3336" t="str">
        <f t="shared" si="974"/>
        <v>2.83763840819868-1.01736850276253i</v>
      </c>
      <c r="G3336" t="str">
        <f t="shared" si="975"/>
        <v>0.975163663498616-0.155626131772829i</v>
      </c>
      <c r="H3336" t="str">
        <f t="shared" si="976"/>
        <v>0.157984187597668-31.5053237185519i</v>
      </c>
      <c r="I3336" t="str">
        <f t="shared" si="977"/>
        <v>-0.213976385199794-0.606375761902571i</v>
      </c>
      <c r="K3336" t="str">
        <f t="shared" si="978"/>
        <v>0.000795801608183556-0.000890410472466429i</v>
      </c>
      <c r="L3336" t="str">
        <f t="shared" si="979"/>
        <v>0.00025-0.00177760746791536i</v>
      </c>
      <c r="M3336" t="str">
        <f t="shared" si="980"/>
        <v>0.0025-0.000470543153271713i</v>
      </c>
      <c r="N3336">
        <f t="shared" si="981"/>
        <v>41.655566896287866</v>
      </c>
      <c r="O3336">
        <f t="shared" si="982"/>
        <v>5.2385581149306031</v>
      </c>
      <c r="P3336" s="3">
        <f t="shared" si="983"/>
        <v>-5.2385581149306031</v>
      </c>
      <c r="Q3336" s="3">
        <f t="shared" si="984"/>
        <v>-138.34443310371213</v>
      </c>
      <c r="R3336">
        <f t="shared" si="985"/>
        <v>41.655566896287866</v>
      </c>
      <c r="S3336">
        <f t="shared" si="986"/>
        <v>264.57811084514611</v>
      </c>
      <c r="T3336">
        <f t="shared" si="969"/>
        <v>-5.2385581149306031</v>
      </c>
    </row>
    <row r="3337" spans="1:20" x14ac:dyDescent="0.25">
      <c r="A3337">
        <f t="shared" si="970"/>
        <v>1668710.3931984755</v>
      </c>
      <c r="B3337">
        <f t="shared" si="987"/>
        <v>265583.50766635768</v>
      </c>
      <c r="C3337" t="str">
        <f t="shared" si="971"/>
        <v>-0.408063768896676-0.359693384605834i</v>
      </c>
      <c r="D3337" t="str">
        <f t="shared" si="972"/>
        <v>3.06916710233274-1.18026580641858i</v>
      </c>
      <c r="E3337" t="str">
        <f t="shared" si="973"/>
        <v>49.036252158082-129.864583068708i</v>
      </c>
      <c r="F3337" t="str">
        <f t="shared" si="974"/>
        <v>2.83710187026261-1.01686639276295i</v>
      </c>
      <c r="G3337" t="str">
        <f t="shared" si="975"/>
        <v>0.974979280492725-0.156187973617093i</v>
      </c>
      <c r="H3337" t="str">
        <f t="shared" si="976"/>
        <v>0.156312970561341-31.3851560463962i</v>
      </c>
      <c r="I3337" t="str">
        <f t="shared" si="977"/>
        <v>-0.213074639719187-0.603941019292208i</v>
      </c>
      <c r="K3337" t="str">
        <f t="shared" si="978"/>
        <v>0.000793424603725999-0.000889168333148233i</v>
      </c>
      <c r="L3337" t="str">
        <f t="shared" si="979"/>
        <v>0.00025-0.0017708781310175i</v>
      </c>
      <c r="M3337" t="str">
        <f t="shared" si="980"/>
        <v>0.0025-0.000468761858210514i</v>
      </c>
      <c r="N3337">
        <f t="shared" si="981"/>
        <v>41.395004948660301</v>
      </c>
      <c r="O3337">
        <f t="shared" si="982"/>
        <v>5.2886182976600251</v>
      </c>
      <c r="P3337" s="3">
        <f t="shared" si="983"/>
        <v>-5.2886182976600251</v>
      </c>
      <c r="Q3337" s="3">
        <f t="shared" si="984"/>
        <v>-138.6049950513397</v>
      </c>
      <c r="R3337">
        <f t="shared" si="985"/>
        <v>41.395004948660301</v>
      </c>
      <c r="S3337">
        <f t="shared" si="986"/>
        <v>265.58350766635766</v>
      </c>
      <c r="T3337">
        <f t="shared" si="969"/>
        <v>-5.2886182976600251</v>
      </c>
    </row>
    <row r="3338" spans="1:20" x14ac:dyDescent="0.25">
      <c r="A3338">
        <f t="shared" si="970"/>
        <v>1675051.4926926296</v>
      </c>
      <c r="B3338">
        <f t="shared" si="987"/>
        <v>266592.72499548981</v>
      </c>
      <c r="C3338" t="str">
        <f t="shared" si="971"/>
        <v>-0.407334788261647-0.355772407926866i</v>
      </c>
      <c r="D3338" t="str">
        <f t="shared" si="972"/>
        <v>3.06642171728215-1.18329027985949i</v>
      </c>
      <c r="E3338" t="str">
        <f t="shared" si="973"/>
        <v>48.5423187464489-129.573572549375i</v>
      </c>
      <c r="F3338" t="str">
        <f t="shared" si="974"/>
        <v>2.83656145207098-1.01637763476982i</v>
      </c>
      <c r="G3338" t="str">
        <f t="shared" si="975"/>
        <v>0.974793564024394-0.156751623790678i</v>
      </c>
      <c r="H3338" t="str">
        <f t="shared" si="976"/>
        <v>0.154658459517566-31.2654500472735i</v>
      </c>
      <c r="I3338" t="str">
        <f t="shared" si="977"/>
        <v>-0.212179385647627-0.601515335065535i</v>
      </c>
      <c r="K3338" t="str">
        <f t="shared" si="978"/>
        <v>0.000791049551766677-0.000887921476158145i</v>
      </c>
      <c r="L3338" t="str">
        <f t="shared" si="979"/>
        <v>0.00025-0.00176417426879607i</v>
      </c>
      <c r="M3338" t="str">
        <f t="shared" si="980"/>
        <v>0.0025-0.000466987306446018i</v>
      </c>
      <c r="N3338">
        <f t="shared" si="981"/>
        <v>41.134457863608048</v>
      </c>
      <c r="O3338">
        <f t="shared" si="982"/>
        <v>5.3388060919951634</v>
      </c>
      <c r="P3338" s="3">
        <f t="shared" si="983"/>
        <v>-5.3388060919951634</v>
      </c>
      <c r="Q3338" s="3">
        <f t="shared" si="984"/>
        <v>-138.86554213639195</v>
      </c>
      <c r="R3338">
        <f t="shared" si="985"/>
        <v>41.134457863608048</v>
      </c>
      <c r="S3338">
        <f t="shared" si="986"/>
        <v>266.59272499548979</v>
      </c>
      <c r="T3338">
        <f t="shared" si="969"/>
        <v>-5.3388060919951634</v>
      </c>
    </row>
    <row r="3339" spans="1:20" x14ac:dyDescent="0.25">
      <c r="A3339">
        <f t="shared" si="970"/>
        <v>1681416.6883648618</v>
      </c>
      <c r="B3339">
        <f t="shared" si="987"/>
        <v>267605.77735047269</v>
      </c>
      <c r="C3339" t="str">
        <f t="shared" si="971"/>
        <v>-0.406586219114741-0.351872308335761i</v>
      </c>
      <c r="D3339" t="str">
        <f t="shared" si="972"/>
        <v>3.06366039094926-1.18631828116346i</v>
      </c>
      <c r="E3339" t="str">
        <f t="shared" si="973"/>
        <v>48.0508939785029-129.281273567975i</v>
      </c>
      <c r="F3339" t="str">
        <f t="shared" si="974"/>
        <v>2.83601712709535-1.01590220788829i</v>
      </c>
      <c r="G3339" t="str">
        <f t="shared" si="975"/>
        <v>0.974606504977041-0.157317085637506i</v>
      </c>
      <c r="H3339" t="str">
        <f t="shared" si="976"/>
        <v>0.15302050531504-31.1462039264565i</v>
      </c>
      <c r="I3339" t="str">
        <f t="shared" si="977"/>
        <v>-0.21129057213143-0.599098671872096i</v>
      </c>
      <c r="K3339" t="str">
        <f t="shared" si="978"/>
        <v>0.000788676513721922-0.000886669900934195i</v>
      </c>
      <c r="L3339" t="str">
        <f t="shared" si="979"/>
        <v>0.00025-0.00175749578481378i</v>
      </c>
      <c r="M3339" t="str">
        <f t="shared" si="980"/>
        <v>0.0025-0.000465219472450706i</v>
      </c>
      <c r="N3339">
        <f t="shared" si="981"/>
        <v>40.873927084628519</v>
      </c>
      <c r="O3339">
        <f t="shared" si="982"/>
        <v>5.389121387091711</v>
      </c>
      <c r="P3339" s="3">
        <f t="shared" si="983"/>
        <v>-5.389121387091711</v>
      </c>
      <c r="Q3339" s="3">
        <f t="shared" si="984"/>
        <v>-139.12607291537148</v>
      </c>
      <c r="R3339">
        <f t="shared" si="985"/>
        <v>40.873927084628519</v>
      </c>
      <c r="S3339">
        <f t="shared" si="986"/>
        <v>267.60577735047269</v>
      </c>
      <c r="T3339">
        <f t="shared" si="969"/>
        <v>-5.389121387091711</v>
      </c>
    </row>
    <row r="3340" spans="1:20" x14ac:dyDescent="0.25">
      <c r="A3340">
        <f t="shared" si="970"/>
        <v>1687806.0717806481</v>
      </c>
      <c r="B3340">
        <f t="shared" si="987"/>
        <v>268622.67930440448</v>
      </c>
      <c r="C3340" t="str">
        <f t="shared" si="971"/>
        <v>-0.405818290029087-0.347993181888504i</v>
      </c>
      <c r="D3340" t="str">
        <f t="shared" si="972"/>
        <v>3.06088306422192-1.18934973630961i</v>
      </c>
      <c r="E3340" t="str">
        <f t="shared" si="973"/>
        <v>47.5619767335396-128.987707871604i</v>
      </c>
      <c r="F3340" t="str">
        <f t="shared" si="974"/>
        <v>2.83546886864877-1.01544009127015i</v>
      </c>
      <c r="G3340" t="str">
        <f t="shared" si="975"/>
        <v>0.97441809417961-0.15788436247769i</v>
      </c>
      <c r="H3340" t="str">
        <f t="shared" si="976"/>
        <v>0.151398959928328-31.0274158964349i</v>
      </c>
      <c r="I3340" t="str">
        <f t="shared" si="977"/>
        <v>-0.210408148694217-0.596690992525531i</v>
      </c>
      <c r="K3340" t="str">
        <f t="shared" si="978"/>
        <v>0.000786305550860516-0.000885413607573264i</v>
      </c>
      <c r="L3340" t="str">
        <f t="shared" si="979"/>
        <v>0.00025-0.00175084258299838i</v>
      </c>
      <c r="M3340" t="str">
        <f t="shared" si="980"/>
        <v>0.0025-0.00046345833079369i</v>
      </c>
      <c r="N3340">
        <f t="shared" si="981"/>
        <v>40.61341404741691</v>
      </c>
      <c r="O3340">
        <f t="shared" si="982"/>
        <v>5.4395640720378067</v>
      </c>
      <c r="P3340" s="3">
        <f t="shared" si="983"/>
        <v>-5.4395640720378067</v>
      </c>
      <c r="Q3340" s="3">
        <f t="shared" si="984"/>
        <v>-139.38658595258309</v>
      </c>
      <c r="R3340">
        <f t="shared" si="985"/>
        <v>40.61341404741691</v>
      </c>
      <c r="S3340">
        <f t="shared" si="986"/>
        <v>268.62267930440447</v>
      </c>
      <c r="T3340">
        <f t="shared" si="969"/>
        <v>-5.4395640720378067</v>
      </c>
    </row>
    <row r="3341" spans="1:20" x14ac:dyDescent="0.25">
      <c r="A3341">
        <f t="shared" si="970"/>
        <v>1694219.7348534146</v>
      </c>
      <c r="B3341">
        <f t="shared" si="987"/>
        <v>269643.44548576121</v>
      </c>
      <c r="C3341" t="str">
        <f t="shared" si="971"/>
        <v>-0.405031229827031-0.344135121852917i</v>
      </c>
      <c r="D3341" t="str">
        <f t="shared" si="972"/>
        <v>3.058089678227-1.19238457055105i</v>
      </c>
      <c r="E3341" t="str">
        <f t="shared" si="973"/>
        <v>47.0755657176761-128.692897071479i</v>
      </c>
      <c r="F3341" t="str">
        <f t="shared" si="974"/>
        <v>2.83491664988519-1.01499126411218i</v>
      </c>
      <c r="G3341" t="str">
        <f t="shared" si="975"/>
        <v>0.974228322406363-0.158453457607104i</v>
      </c>
      <c r="H3341" t="str">
        <f t="shared" si="976"/>
        <v>0.149793676450314-30.909084176879i</v>
      </c>
      <c r="I3341" t="str">
        <f t="shared" si="977"/>
        <v>-0.209532065233903-0.59429226000268i</v>
      </c>
      <c r="K3341" t="str">
        <f t="shared" si="978"/>
        <v>0.000783936724296314-0.000884152596828372i</v>
      </c>
      <c r="L3341" t="str">
        <f t="shared" si="979"/>
        <v>0.00025-0.00174421456764134i</v>
      </c>
      <c r="M3341" t="str">
        <f t="shared" si="980"/>
        <v>0.0025-0.000461703856140355i</v>
      </c>
      <c r="N3341">
        <f t="shared" si="981"/>
        <v>40.352920179916822</v>
      </c>
      <c r="O3341">
        <f t="shared" si="982"/>
        <v>5.4901340358619679</v>
      </c>
      <c r="P3341" s="3">
        <f t="shared" si="983"/>
        <v>-5.4901340358619679</v>
      </c>
      <c r="Q3341" s="3">
        <f t="shared" si="984"/>
        <v>-139.64707982008318</v>
      </c>
      <c r="R3341">
        <f t="shared" si="985"/>
        <v>40.352920179916822</v>
      </c>
      <c r="S3341">
        <f t="shared" si="986"/>
        <v>269.64344548576122</v>
      </c>
      <c r="T3341">
        <f t="shared" si="969"/>
        <v>-5.4901340358619679</v>
      </c>
    </row>
    <row r="3342" spans="1:20" x14ac:dyDescent="0.25">
      <c r="A3342">
        <f t="shared" si="970"/>
        <v>1700657.7698458575</v>
      </c>
      <c r="B3342">
        <f t="shared" si="987"/>
        <v>270668.09057860711</v>
      </c>
      <c r="C3342" t="str">
        <f t="shared" si="971"/>
        <v>-0.404225267545169-0.340298218717726i</v>
      </c>
      <c r="D3342" t="str">
        <f t="shared" si="972"/>
        <v>3.05528017433793-1.19542270841274i</v>
      </c>
      <c r="E3342" t="str">
        <f t="shared" si="973"/>
        <v>46.5916594664576-128.39686264213i</v>
      </c>
      <c r="F3342" t="str">
        <f t="shared" si="974"/>
        <v>2.83436044379879-1.01455570565435i</v>
      </c>
      <c r="G3342" t="str">
        <f t="shared" si="975"/>
        <v>0.974037180376677-0.159024374296929i</v>
      </c>
      <c r="H3342" t="str">
        <f t="shared" si="976"/>
        <v>0.148204509084758-30.7912069946083i</v>
      </c>
      <c r="I3342" t="str">
        <f t="shared" si="977"/>
        <v>-0.208662272019711-0.591902437442759i</v>
      </c>
      <c r="K3342" t="str">
        <f t="shared" si="978"/>
        <v>0.00078157009498089-0.000882886870105833i</v>
      </c>
      <c r="L3342" t="str">
        <f t="shared" si="979"/>
        <v>0.00025-0.00173761164339644i</v>
      </c>
      <c r="M3342" t="str">
        <f t="shared" si="980"/>
        <v>0.0025-0.000459956023252i</v>
      </c>
      <c r="N3342">
        <f t="shared" si="981"/>
        <v>40.092446902375286</v>
      </c>
      <c r="O3342">
        <f t="shared" si="982"/>
        <v>5.540831167540782</v>
      </c>
      <c r="P3342" s="3">
        <f t="shared" si="983"/>
        <v>-5.540831167540782</v>
      </c>
      <c r="Q3342" s="3">
        <f t="shared" si="984"/>
        <v>-139.90755309762471</v>
      </c>
      <c r="R3342">
        <f t="shared" si="985"/>
        <v>40.092446902375286</v>
      </c>
      <c r="S3342">
        <f t="shared" si="986"/>
        <v>270.66809057860712</v>
      </c>
      <c r="T3342">
        <f t="shared" si="969"/>
        <v>-5.540831167540782</v>
      </c>
    </row>
    <row r="3343" spans="1:20" x14ac:dyDescent="0.25">
      <c r="A3343">
        <f t="shared" si="970"/>
        <v>1707120.2693712721</v>
      </c>
      <c r="B3343">
        <f t="shared" si="987"/>
        <v>271696.62932280585</v>
      </c>
      <c r="C3343" t="str">
        <f t="shared" si="971"/>
        <v>-0.403400632399696-0.336482560202041i</v>
      </c>
      <c r="D3343" t="str">
        <f t="shared" si="972"/>
        <v>3.05245449418246-1.19846407368959i</v>
      </c>
      <c r="E3343" t="str">
        <f t="shared" si="973"/>
        <v>46.1102563474489-128.099625920626i</v>
      </c>
      <c r="F3343" t="str">
        <f t="shared" si="974"/>
        <v>2.83380022322353-1.01413339517812i</v>
      </c>
      <c r="G3343" t="str">
        <f t="shared" si="975"/>
        <v>0.973844658754836-0.159597115793216i</v>
      </c>
      <c r="H3343" t="str">
        <f t="shared" si="976"/>
        <v>0.146631313138893-30.6737825835563i</v>
      </c>
      <c r="I3343" t="str">
        <f t="shared" si="977"/>
        <v>-0.207798719689205-0.589521488146516i</v>
      </c>
      <c r="K3343" t="str">
        <f t="shared" si="978"/>
        <v>0.000779205723696217-0.000881616429462337i</v>
      </c>
      <c r="L3343" t="str">
        <f t="shared" si="979"/>
        <v>0.00025-0.00173103371527838i</v>
      </c>
      <c r="M3343" t="str">
        <f t="shared" si="980"/>
        <v>0.0025-0.000458214806985455i</v>
      </c>
      <c r="N3343">
        <f t="shared" si="981"/>
        <v>39.831995627395884</v>
      </c>
      <c r="O3343">
        <f t="shared" si="982"/>
        <v>5.5916553560063207</v>
      </c>
      <c r="P3343" s="3">
        <f t="shared" si="983"/>
        <v>-5.5916553560063207</v>
      </c>
      <c r="Q3343" s="3">
        <f t="shared" si="984"/>
        <v>-140.16800437260412</v>
      </c>
      <c r="R3343">
        <f t="shared" si="985"/>
        <v>39.831995627395884</v>
      </c>
      <c r="S3343">
        <f t="shared" si="986"/>
        <v>271.69662932280585</v>
      </c>
      <c r="T3343">
        <f t="shared" si="969"/>
        <v>-5.5916553560063207</v>
      </c>
    </row>
    <row r="3344" spans="1:20" x14ac:dyDescent="0.25">
      <c r="A3344">
        <f t="shared" si="970"/>
        <v>1713607.3263948828</v>
      </c>
      <c r="B3344">
        <f t="shared" si="987"/>
        <v>272729.0765142325</v>
      </c>
      <c r="C3344" t="str">
        <f t="shared" si="971"/>
        <v>-0.402557553751999-0.332688231265253i</v>
      </c>
      <c r="D3344" t="str">
        <f t="shared" si="972"/>
        <v>3.04961257965036-1.20150858944443i</v>
      </c>
      <c r="E3344" t="str">
        <f t="shared" si="973"/>
        <v>45.6313545628128-127.801208105833i</v>
      </c>
      <c r="F3344" t="str">
        <f t="shared" si="974"/>
        <v>2.8332359608324-1.0137243120047i</v>
      </c>
      <c r="G3344" t="str">
        <f t="shared" si="975"/>
        <v>0.973650748149833-0.160171685316424i</v>
      </c>
      <c r="H3344" t="str">
        <f t="shared" si="976"/>
        <v>0.145073945016137-30.5568091847394i</v>
      </c>
      <c r="I3344" t="str">
        <f t="shared" si="977"/>
        <v>-0.206941359245372-0.587149375575411i</v>
      </c>
      <c r="K3344" t="str">
        <f t="shared" si="978"/>
        <v>0.000776843671047446-0.000880341277601913i</v>
      </c>
      <c r="L3344" t="str">
        <f t="shared" si="979"/>
        <v>0.00025-0.00172448068866147i</v>
      </c>
      <c r="M3344" t="str">
        <f t="shared" si="980"/>
        <v>0.0025-0.000456480182292741i</v>
      </c>
      <c r="N3344">
        <f t="shared" si="981"/>
        <v>39.571567759995503</v>
      </c>
      <c r="O3344">
        <f t="shared" si="982"/>
        <v>5.6426064901540709</v>
      </c>
      <c r="P3344" s="3">
        <f t="shared" si="983"/>
        <v>-5.6426064901540709</v>
      </c>
      <c r="Q3344" s="3">
        <f t="shared" si="984"/>
        <v>-140.4284322400045</v>
      </c>
      <c r="R3344">
        <f t="shared" si="985"/>
        <v>39.571567759995503</v>
      </c>
      <c r="S3344">
        <f t="shared" si="986"/>
        <v>272.72907651423247</v>
      </c>
      <c r="T3344">
        <f t="shared" si="969"/>
        <v>-5.6426064901540709</v>
      </c>
    </row>
    <row r="3345" spans="1:20" x14ac:dyDescent="0.25">
      <c r="A3345">
        <f t="shared" si="970"/>
        <v>1720119.0342351834</v>
      </c>
      <c r="B3345">
        <f t="shared" si="987"/>
        <v>273765.44700498658</v>
      </c>
      <c r="C3345" t="str">
        <f t="shared" si="971"/>
        <v>-0.401696261074618-0.328915314117312i</v>
      </c>
      <c r="D3345" t="str">
        <f t="shared" si="972"/>
        <v>3.04675437290129-1.20455617800624i</v>
      </c>
      <c r="E3345" t="str">
        <f t="shared" si="973"/>
        <v>45.154952151873-127.501630257719i</v>
      </c>
      <c r="F3345" t="str">
        <f t="shared" si="974"/>
        <v>2.83266762913693-1.01332843549325i</v>
      </c>
      <c r="G3345" t="str">
        <f t="shared" si="975"/>
        <v>0.973455439115166-0.16074808606097i</v>
      </c>
      <c r="H3345" t="str">
        <f t="shared" si="976"/>
        <v>0.143532262208833-30.4402850462225i</v>
      </c>
      <c r="I3345" t="str">
        <f t="shared" si="977"/>
        <v>-0.206090142053684-0.58478606335078i</v>
      </c>
      <c r="K3345" t="str">
        <f t="shared" si="978"/>
        <v>0.000774483997455663-0.000879061417872807i</v>
      </c>
      <c r="L3345" t="str">
        <f t="shared" si="979"/>
        <v>0.00025-0.00171795246927821i</v>
      </c>
      <c r="M3345" t="str">
        <f t="shared" si="980"/>
        <v>0.0025-0.000454752124220703i</v>
      </c>
      <c r="N3345">
        <f t="shared" si="981"/>
        <v>39.311164697654505</v>
      </c>
      <c r="O3345">
        <f t="shared" si="982"/>
        <v>5.6936844588502842</v>
      </c>
      <c r="P3345" s="3">
        <f t="shared" si="983"/>
        <v>-5.6936844588502842</v>
      </c>
      <c r="Q3345" s="3">
        <f t="shared" si="984"/>
        <v>-140.6888353023455</v>
      </c>
      <c r="R3345">
        <f t="shared" si="985"/>
        <v>39.311164697654505</v>
      </c>
      <c r="S3345">
        <f t="shared" si="986"/>
        <v>273.76544700498658</v>
      </c>
      <c r="T3345">
        <f t="shared" si="969"/>
        <v>-5.6936844588502842</v>
      </c>
    </row>
    <row r="3346" spans="1:20" x14ac:dyDescent="0.25">
      <c r="A3346">
        <f t="shared" si="970"/>
        <v>1726655.486565277</v>
      </c>
      <c r="B3346">
        <f t="shared" si="987"/>
        <v>274805.75570360554</v>
      </c>
      <c r="C3346" t="str">
        <f t="shared" si="971"/>
        <v>-0.40081698391745-0.325163888229452i</v>
      </c>
      <c r="D3346" t="str">
        <f t="shared" si="972"/>
        <v>3.04387981637266-1.2076067609683i</v>
      </c>
      <c r="E3346" t="str">
        <f t="shared" si="973"/>
        <v>44.6810469936719-127.200913296687i</v>
      </c>
      <c r="F3346" t="str">
        <f t="shared" si="974"/>
        <v>2.83209520048658-1.01294574503912i</v>
      </c>
      <c r="G3346" t="str">
        <f t="shared" si="975"/>
        <v>0.97325872214864-0.161326321194765i</v>
      </c>
      <c r="H3346" t="str">
        <f t="shared" si="976"/>
        <v>0.142006123291085-30.324208423087i</v>
      </c>
      <c r="I3346" t="str">
        <f t="shared" si="977"/>
        <v>-0.205245019839212-0.582431515253027i</v>
      </c>
      <c r="K3346" t="str">
        <f t="shared" si="978"/>
        <v>0.000772126763150769-0.000877776854264262i</v>
      </c>
      <c r="L3346" t="str">
        <f t="shared" si="979"/>
        <v>0.00025-0.00171144896321798i</v>
      </c>
      <c r="M3346" t="str">
        <f t="shared" si="980"/>
        <v>0.0025-0.000453030607910642i</v>
      </c>
      <c r="N3346">
        <f t="shared" si="981"/>
        <v>39.050787830374901</v>
      </c>
      <c r="O3346">
        <f t="shared" si="982"/>
        <v>5.7448891509394961</v>
      </c>
      <c r="P3346" s="3">
        <f t="shared" si="983"/>
        <v>-5.7448891509394961</v>
      </c>
      <c r="Q3346" s="3">
        <f t="shared" si="984"/>
        <v>-140.9492121696251</v>
      </c>
      <c r="R3346">
        <f t="shared" si="985"/>
        <v>39.050787830374901</v>
      </c>
      <c r="S3346">
        <f t="shared" si="986"/>
        <v>274.80575570360554</v>
      </c>
      <c r="T3346">
        <f t="shared" si="969"/>
        <v>-5.7448891509394961</v>
      </c>
    </row>
    <row r="3347" spans="1:20" x14ac:dyDescent="0.25">
      <c r="A3347">
        <f t="shared" si="970"/>
        <v>1733216.777414225</v>
      </c>
      <c r="B3347">
        <f t="shared" si="987"/>
        <v>275850.01757527923</v>
      </c>
      <c r="C3347" t="str">
        <f t="shared" si="971"/>
        <v>-0.399919951874308-0.32143403034529i</v>
      </c>
      <c r="D3347" t="str">
        <f t="shared" si="972"/>
        <v>3.04098885278764-1.21066025918654i</v>
      </c>
      <c r="E3347" t="str">
        <f t="shared" si="973"/>
        <v>44.2096368095106-126.899078002952i</v>
      </c>
      <c r="F3347" t="str">
        <f t="shared" si="974"/>
        <v>2.83151864706818-1.01257622007211i</v>
      </c>
      <c r="G3347" t="str">
        <f t="shared" si="975"/>
        <v>0.973060587692165-0.161906393858747i</v>
      </c>
      <c r="H3347" t="str">
        <f t="shared" si="976"/>
        <v>0.140495387911653-30.2085775773988i</v>
      </c>
      <c r="I3347" t="str">
        <f t="shared" si="977"/>
        <v>-0.204405944683777-0.58008569522083i</v>
      </c>
      <c r="K3347" t="str">
        <f t="shared" si="978"/>
        <v>0.00076977202816436-0.00087648759140319i</v>
      </c>
      <c r="L3347" t="str">
        <f t="shared" si="979"/>
        <v>0.00025-0.00170497007692566i</v>
      </c>
      <c r="M3347" t="str">
        <f t="shared" si="980"/>
        <v>0.0025-0.000451315608597969i</v>
      </c>
      <c r="N3347">
        <f t="shared" si="981"/>
        <v>38.790438540733732</v>
      </c>
      <c r="O3347">
        <f t="shared" si="982"/>
        <v>5.7962204552516479</v>
      </c>
      <c r="P3347" s="3">
        <f t="shared" si="983"/>
        <v>-5.7962204552516479</v>
      </c>
      <c r="Q3347" s="3">
        <f t="shared" si="984"/>
        <v>-141.20956145926627</v>
      </c>
      <c r="R3347">
        <f t="shared" si="985"/>
        <v>38.790438540733732</v>
      </c>
      <c r="S3347">
        <f t="shared" si="986"/>
        <v>275.85001757527925</v>
      </c>
      <c r="T3347">
        <f t="shared" si="969"/>
        <v>-5.7962204552516479</v>
      </c>
    </row>
    <row r="3348" spans="1:20" x14ac:dyDescent="0.25">
      <c r="A3348">
        <f t="shared" si="970"/>
        <v>1739803.0011683991</v>
      </c>
      <c r="B3348">
        <f t="shared" si="987"/>
        <v>276898.24764206528</v>
      </c>
      <c r="C3348" t="str">
        <f t="shared" si="971"/>
        <v>-0.399005394549753-0.317725814492295i</v>
      </c>
      <c r="D3348" t="str">
        <f t="shared" si="972"/>
        <v>3.03808142516314-1.21371659277786i</v>
      </c>
      <c r="E3348" t="str">
        <f t="shared" si="973"/>
        <v>43.7407191654738-126.596145015943i</v>
      </c>
      <c r="F3348" t="str">
        <f t="shared" si="974"/>
        <v>2.83093794090536-1.01221984005461i</v>
      </c>
      <c r="G3348" t="str">
        <f t="shared" si="975"/>
        <v>0.972861026131562-0.162488307166412i</v>
      </c>
      <c r="H3348" t="str">
        <f t="shared" si="976"/>
        <v>0.138999916786918-30.0933907781755i</v>
      </c>
      <c r="I3348" t="str">
        <f t="shared" si="977"/>
        <v>-0.203572869023074-0.57774856735033i</v>
      </c>
      <c r="K3348" t="str">
        <f t="shared" si="978"/>
        <v>0.000767419852322693-0.000875193634550763i</v>
      </c>
      <c r="L3348" t="str">
        <f t="shared" si="979"/>
        <v>0.00025-0.0016985157172003i</v>
      </c>
      <c r="M3348" t="str">
        <f t="shared" si="980"/>
        <v>0.0025-0.000449607101611845i</v>
      </c>
      <c r="N3348">
        <f t="shared" si="981"/>
        <v>38.530118203937747</v>
      </c>
      <c r="O3348">
        <f t="shared" si="982"/>
        <v>5.8476782606098263</v>
      </c>
      <c r="P3348" s="3">
        <f t="shared" si="983"/>
        <v>-5.8476782606098263</v>
      </c>
      <c r="Q3348" s="3">
        <f t="shared" si="984"/>
        <v>-141.46988179606225</v>
      </c>
      <c r="R3348">
        <f t="shared" si="985"/>
        <v>38.530118203937747</v>
      </c>
      <c r="S3348">
        <f t="shared" si="986"/>
        <v>276.89824764206526</v>
      </c>
      <c r="T3348">
        <f t="shared" si="969"/>
        <v>-5.8476782606098263</v>
      </c>
    </row>
    <row r="3349" spans="1:20" x14ac:dyDescent="0.25">
      <c r="A3349">
        <f t="shared" si="970"/>
        <v>1746414.2525728389</v>
      </c>
      <c r="B3349">
        <f t="shared" si="987"/>
        <v>277950.46098310512</v>
      </c>
      <c r="C3349" t="str">
        <f t="shared" si="971"/>
        <v>-0.398073541526258-0.31403931199365i</v>
      </c>
      <c r="D3349" t="str">
        <f t="shared" si="972"/>
        <v>3.03515747681794-1.21677568111853i</v>
      </c>
      <c r="E3349" t="str">
        <f t="shared" si="973"/>
        <v>43.2742914749386-126.292134833748i</v>
      </c>
      <c r="F3349" t="str">
        <f t="shared" si="974"/>
        <v>2.83035305385789-1.01187658447981i</v>
      </c>
      <c r="G3349" t="str">
        <f t="shared" si="975"/>
        <v>0.972660027796366-0.163072064203341i</v>
      </c>
      <c r="H3349" t="str">
        <f t="shared" si="976"/>
        <v>0.137519571693901-29.9786463013541i</v>
      </c>
      <c r="I3349" t="str">
        <f t="shared" si="977"/>
        <v>-0.20274574564386-0.575420095894311i</v>
      </c>
      <c r="K3349" t="str">
        <f t="shared" si="978"/>
        <v>0.000765070295239691-0.000873894989598899i</v>
      </c>
      <c r="L3349" t="str">
        <f t="shared" si="979"/>
        <v>0.00025-0.00169208579119377i</v>
      </c>
      <c r="M3349" t="str">
        <f t="shared" si="980"/>
        <v>0.0025-0.00044790506237482i</v>
      </c>
      <c r="N3349">
        <f t="shared" si="981"/>
        <v>38.269828187878119</v>
      </c>
      <c r="O3349">
        <f t="shared" si="982"/>
        <v>5.8992624558376257</v>
      </c>
      <c r="P3349" s="3">
        <f t="shared" si="983"/>
        <v>-5.8992624558376257</v>
      </c>
      <c r="Q3349" s="3">
        <f t="shared" si="984"/>
        <v>-141.73017181212188</v>
      </c>
      <c r="R3349">
        <f t="shared" si="985"/>
        <v>38.269828187878119</v>
      </c>
      <c r="S3349">
        <f t="shared" si="986"/>
        <v>277.95046098310513</v>
      </c>
      <c r="T3349">
        <f t="shared" si="969"/>
        <v>-5.8992624558376257</v>
      </c>
    </row>
    <row r="3350" spans="1:20" x14ac:dyDescent="0.25">
      <c r="A3350">
        <f t="shared" si="970"/>
        <v>1753050.626732616</v>
      </c>
      <c r="B3350">
        <f t="shared" si="987"/>
        <v>279006.67273484095</v>
      </c>
      <c r="C3350" t="str">
        <f t="shared" si="971"/>
        <v>-0.39712462233169-0.310374591480507i</v>
      </c>
      <c r="D3350" t="str">
        <f t="shared" si="972"/>
        <v>3.03221695138087-1.21983744284278i</v>
      </c>
      <c r="E3350" t="str">
        <f t="shared" si="973"/>
        <v>42.8103510010806-125.987067812587i</v>
      </c>
      <c r="F3350" t="str">
        <f t="shared" si="974"/>
        <v>2.82976395762127-1.01154643286991i</v>
      </c>
      <c r="G3350" t="str">
        <f t="shared" si="975"/>
        <v>0.972457582959632-0.163657668026714i</v>
      </c>
      <c r="H3350" t="str">
        <f t="shared" si="976"/>
        <v>0.136054215463374-29.8643424297608i</v>
      </c>
      <c r="I3350" t="str">
        <f t="shared" si="977"/>
        <v>-0.201924527681161-0.573100245261482i</v>
      </c>
      <c r="K3350" t="str">
        <f t="shared" si="978"/>
        <v>0.000762723416310006-0.000872591663066659i</v>
      </c>
      <c r="L3350" t="str">
        <f t="shared" si="979"/>
        <v>0.00025-0.00168568020640941i</v>
      </c>
      <c r="M3350" t="str">
        <f t="shared" si="980"/>
        <v>0.0025-0.000446209466402491i</v>
      </c>
      <c r="N3350">
        <f t="shared" si="981"/>
        <v>38.009569853186832</v>
      </c>
      <c r="O3350">
        <f t="shared" si="982"/>
        <v>5.9509729297662872</v>
      </c>
      <c r="P3350" s="3">
        <f t="shared" si="983"/>
        <v>-5.9509729297662872</v>
      </c>
      <c r="Q3350" s="3">
        <f t="shared" si="984"/>
        <v>-141.99043014681317</v>
      </c>
      <c r="R3350">
        <f t="shared" si="985"/>
        <v>38.009569853186832</v>
      </c>
      <c r="S3350">
        <f t="shared" si="986"/>
        <v>279.00667273484095</v>
      </c>
      <c r="T3350">
        <f t="shared" si="969"/>
        <v>-5.9509729297662872</v>
      </c>
    </row>
    <row r="3351" spans="1:20" x14ac:dyDescent="0.25">
      <c r="A3351">
        <f t="shared" si="970"/>
        <v>1759712.2191141997</v>
      </c>
      <c r="B3351">
        <f t="shared" si="987"/>
        <v>280066.89809123334</v>
      </c>
      <c r="C3351" t="str">
        <f t="shared" si="971"/>
        <v>-0.396158866407136-0.306731718904601i</v>
      </c>
      <c r="D3351" t="str">
        <f t="shared" si="972"/>
        <v>3.02925979279903-1.22290179584135i</v>
      </c>
      <c r="E3351" t="str">
        <f t="shared" si="973"/>
        <v>42.3488948593521-125.68096416633i</v>
      </c>
      <c r="F3351" t="str">
        <f t="shared" si="974"/>
        <v>2.82917062372604-1.01122936477425i</v>
      </c>
      <c r="G3351" t="str">
        <f t="shared" si="975"/>
        <v>0.972253681837744-0.16424512166483i</v>
      </c>
      <c r="H3351" t="str">
        <f t="shared" si="976"/>
        <v>0.134603711973003-29.7504774530776i</v>
      </c>
      <c r="I3351" t="str">
        <f t="shared" si="977"/>
        <v>-0.201109168615474-0.570788980015628i</v>
      </c>
      <c r="K3351" t="str">
        <f t="shared" si="978"/>
        <v>0.000760379274702169-0.000871283662096559i</v>
      </c>
      <c r="L3351" t="str">
        <f t="shared" si="979"/>
        <v>0.00025-0.00167929887070075i</v>
      </c>
      <c r="M3351" t="str">
        <f t="shared" si="980"/>
        <v>0.0025-0.00044452028930314i</v>
      </c>
      <c r="N3351">
        <f t="shared" si="981"/>
        <v>37.749344553291138</v>
      </c>
      <c r="O3351">
        <f t="shared" si="982"/>
        <v>6.0028095712416016</v>
      </c>
      <c r="P3351" s="3">
        <f t="shared" si="983"/>
        <v>-6.0028095712416016</v>
      </c>
      <c r="Q3351" s="3">
        <f t="shared" si="984"/>
        <v>-142.25065544670886</v>
      </c>
      <c r="R3351">
        <f t="shared" si="985"/>
        <v>37.749344553291138</v>
      </c>
      <c r="S3351">
        <f t="shared" si="986"/>
        <v>280.06689809123333</v>
      </c>
      <c r="T3351">
        <f t="shared" si="969"/>
        <v>-6.0028095712416016</v>
      </c>
    </row>
    <row r="3352" spans="1:20" x14ac:dyDescent="0.25">
      <c r="A3352">
        <f t="shared" si="970"/>
        <v>1766399.1255468337</v>
      </c>
      <c r="B3352">
        <f t="shared" si="987"/>
        <v>281131.15230398002</v>
      </c>
      <c r="C3352" t="str">
        <f t="shared" si="971"/>
        <v>-0.395176503075007-0.303110757551214i</v>
      </c>
      <c r="D3352" t="str">
        <f t="shared" si="972"/>
        <v>3.02628594534611-1.22596865726012i</v>
      </c>
      <c r="E3352" t="str">
        <f t="shared" si="973"/>
        <v>41.8899200199527-125.373843966033i</v>
      </c>
      <c r="F3352" t="str">
        <f t="shared" si="974"/>
        <v>2.82857302353731-1.01092535976747i</v>
      </c>
      <c r="G3352" t="str">
        <f t="shared" si="975"/>
        <v>0.97204831459022-0.164834428116618i</v>
      </c>
      <c r="H3352" t="str">
        <f t="shared" si="976"/>
        <v>0.133167926140573-29.6370496678122i</v>
      </c>
      <c r="I3352" t="str">
        <f t="shared" si="977"/>
        <v>-0.20029962227002-0.568486264874888i</v>
      </c>
      <c r="K3352" t="str">
        <f t="shared" si="978"/>
        <v>0.000758037929351755-0.000869970994450773i</v>
      </c>
      <c r="L3352" t="str">
        <f t="shared" si="979"/>
        <v>0.00025-0.00167294169227012i</v>
      </c>
      <c r="M3352" t="str">
        <f t="shared" si="980"/>
        <v>0.0025-0.000442837506777386i</v>
      </c>
      <c r="N3352">
        <f t="shared" si="981"/>
        <v>37.489153634470568</v>
      </c>
      <c r="O3352">
        <f t="shared" si="982"/>
        <v>6.0547722691315222</v>
      </c>
      <c r="P3352" s="3">
        <f t="shared" si="983"/>
        <v>-6.0547722691315222</v>
      </c>
      <c r="Q3352" s="3">
        <f t="shared" si="984"/>
        <v>-142.51084636552943</v>
      </c>
      <c r="R3352">
        <f t="shared" si="985"/>
        <v>37.489153634470568</v>
      </c>
      <c r="S3352">
        <f t="shared" si="986"/>
        <v>281.13115230398</v>
      </c>
      <c r="T3352">
        <f t="shared" si="969"/>
        <v>-6.0547722691315222</v>
      </c>
    </row>
    <row r="3353" spans="1:20" x14ac:dyDescent="0.25">
      <c r="A3353">
        <f t="shared" si="970"/>
        <v>1773111.4422239116</v>
      </c>
      <c r="B3353">
        <f t="shared" si="987"/>
        <v>282199.45068273513</v>
      </c>
      <c r="C3353" t="str">
        <f t="shared" si="971"/>
        <v>-0.394177761507518-0.299511768052497i</v>
      </c>
      <c r="D3353" t="str">
        <f t="shared" si="972"/>
        <v>3.02329535363072-1.22903794349892i</v>
      </c>
      <c r="E3353" t="str">
        <f t="shared" si="973"/>
        <v>41.433423310281-125.065727139517i</v>
      </c>
      <c r="F3353" t="str">
        <f t="shared" si="974"/>
        <v>2.82797112825412-1.01063439744769i</v>
      </c>
      <c r="G3353" t="str">
        <f t="shared" si="975"/>
        <v>0.971841471319528-0.165425590351141i</v>
      </c>
      <c r="H3353" t="str">
        <f t="shared" si="976"/>
        <v>0.13174672391727-29.5240573772664i</v>
      </c>
      <c r="I3353" t="str">
        <f t="shared" si="977"/>
        <v>-0.199495842808008-0.566192064710959i</v>
      </c>
      <c r="K3353" t="str">
        <f t="shared" si="978"/>
        <v>0.000755699438954656-0.000868653668507273i</v>
      </c>
      <c r="L3353" t="str">
        <f t="shared" si="979"/>
        <v>0.00025-0.00166660857966739i</v>
      </c>
      <c r="M3353" t="str">
        <f t="shared" si="980"/>
        <v>0.0025-0.000441161094617837i</v>
      </c>
      <c r="N3353">
        <f t="shared" si="981"/>
        <v>37.228998435910881</v>
      </c>
      <c r="O3353">
        <f t="shared" si="982"/>
        <v>6.1068609123331017</v>
      </c>
      <c r="P3353" s="3">
        <f t="shared" si="983"/>
        <v>-6.1068609123331017</v>
      </c>
      <c r="Q3353" s="3">
        <f t="shared" si="984"/>
        <v>-142.77100156408912</v>
      </c>
      <c r="R3353">
        <f t="shared" si="985"/>
        <v>37.228998435910881</v>
      </c>
      <c r="S3353">
        <f t="shared" si="986"/>
        <v>282.19945068273512</v>
      </c>
      <c r="T3353">
        <f t="shared" si="969"/>
        <v>-6.1068609123331017</v>
      </c>
    </row>
    <row r="3354" spans="1:20" x14ac:dyDescent="0.25">
      <c r="A3354">
        <f t="shared" si="970"/>
        <v>1779849.2657043624</v>
      </c>
      <c r="B3354">
        <f t="shared" si="987"/>
        <v>283271.80859532952</v>
      </c>
      <c r="C3354" t="str">
        <f t="shared" si="971"/>
        <v>-0.39316287069548-0.295934808401174i</v>
      </c>
      <c r="D3354" t="str">
        <f t="shared" si="972"/>
        <v>3.0202879626049-1.23210957021033i</v>
      </c>
      <c r="E3354" t="str">
        <f t="shared" si="973"/>
        <v>40.9794014173786-124.756633470979i</v>
      </c>
      <c r="F3354" t="str">
        <f t="shared" si="974"/>
        <v>2.827364908909-1.01035645743459i</v>
      </c>
      <c r="G3354" t="str">
        <f t="shared" si="975"/>
        <v>0.971633142070894-0.166018611307095i</v>
      </c>
      <c r="H3354" t="str">
        <f t="shared" si="976"/>
        <v>0.130339972281023-29.4114988915058i</v>
      </c>
      <c r="I3354" t="str">
        <f t="shared" si="977"/>
        <v>-0.198697784729914-0.563906344548376i</v>
      </c>
      <c r="K3354" t="str">
        <f t="shared" si="978"/>
        <v>0.000753363861960373-0.000867331693255844i</v>
      </c>
      <c r="L3354" t="str">
        <f t="shared" si="979"/>
        <v>0.00025-0.00166029944178859i</v>
      </c>
      <c r="M3354" t="str">
        <f t="shared" si="980"/>
        <v>0.0025-0.000439491028708744i</v>
      </c>
      <c r="N3354">
        <f t="shared" si="981"/>
        <v>36.968880289762978</v>
      </c>
      <c r="O3354">
        <f t="shared" si="982"/>
        <v>6.1590753897792849</v>
      </c>
      <c r="P3354" s="3">
        <f t="shared" si="983"/>
        <v>-6.1590753897792849</v>
      </c>
      <c r="Q3354" s="3">
        <f t="shared" si="984"/>
        <v>-143.03111971023702</v>
      </c>
      <c r="R3354">
        <f t="shared" si="985"/>
        <v>36.968880289762978</v>
      </c>
      <c r="S3354">
        <f t="shared" si="986"/>
        <v>283.2718085953295</v>
      </c>
      <c r="T3354">
        <f t="shared" si="969"/>
        <v>-6.1590753897792849</v>
      </c>
    </row>
    <row r="3355" spans="1:20" x14ac:dyDescent="0.25">
      <c r="A3355">
        <f t="shared" si="970"/>
        <v>1786612.6929140391</v>
      </c>
      <c r="B3355">
        <f t="shared" si="987"/>
        <v>284348.24146799179</v>
      </c>
      <c r="C3355" t="str">
        <f t="shared" si="971"/>
        <v>-0.392132059417417-0.292379933964508i</v>
      </c>
      <c r="D3355" t="str">
        <f t="shared" si="972"/>
        <v>3.01726371757256-1.23518345229858i</v>
      </c>
      <c r="E3355" t="str">
        <f t="shared" si="973"/>
        <v>40.5278508903404-124.446582600623i</v>
      </c>
      <c r="F3355" t="str">
        <f t="shared" si="974"/>
        <v>2.82675433636734-1.01009151936756i</v>
      </c>
      <c r="G3355" t="str">
        <f t="shared" si="975"/>
        <v>0.971423316832119-0.166613493892313i</v>
      </c>
      <c r="H3355" t="str">
        <f t="shared" si="976"/>
        <v>0.128947539229896-29.2993725273275i</v>
      </c>
      <c r="I3355" t="str">
        <f t="shared" si="977"/>
        <v>-0.197905402870784-0.561629069563707i</v>
      </c>
      <c r="K3355" t="str">
        <f t="shared" si="978"/>
        <v>0.000751031256565416-0.000866005078294054i</v>
      </c>
      <c r="L3355" t="str">
        <f t="shared" si="979"/>
        <v>0.00025-0.00165401418787467i</v>
      </c>
      <c r="M3355" t="str">
        <f t="shared" si="980"/>
        <v>0.0025-0.000437827285025646i</v>
      </c>
      <c r="N3355">
        <f t="shared" si="981"/>
        <v>36.708800521195514</v>
      </c>
      <c r="O3355">
        <f t="shared" si="982"/>
        <v>6.2114155904466628</v>
      </c>
      <c r="P3355" s="3">
        <f t="shared" si="983"/>
        <v>-6.2114155904466628</v>
      </c>
      <c r="Q3355" s="3">
        <f t="shared" si="984"/>
        <v>-143.29119947880449</v>
      </c>
      <c r="R3355">
        <f t="shared" si="985"/>
        <v>36.708800521195514</v>
      </c>
      <c r="S3355">
        <f t="shared" si="986"/>
        <v>284.34824146799178</v>
      </c>
      <c r="T3355">
        <f t="shared" si="969"/>
        <v>-6.2114155904466628</v>
      </c>
    </row>
    <row r="3356" spans="1:20" x14ac:dyDescent="0.25">
      <c r="A3356">
        <f t="shared" si="970"/>
        <v>1793401.8211471124</v>
      </c>
      <c r="B3356">
        <f t="shared" si="987"/>
        <v>285428.76478557015</v>
      </c>
      <c r="C3356" t="str">
        <f t="shared" si="971"/>
        <v>-0.391085556209062-0.28884719749872i</v>
      </c>
      <c r="D3356" t="str">
        <f t="shared" si="972"/>
        <v>3.01422256419806-1.23825950391859i</v>
      </c>
      <c r="E3356" t="str">
        <f t="shared" si="973"/>
        <v>40.0787681427355-124.135594024345i</v>
      </c>
      <c r="F3356" t="str">
        <f t="shared" si="974"/>
        <v>2.82613938132691-1.00983956290379i</v>
      </c>
      <c r="G3356" t="str">
        <f t="shared" si="975"/>
        <v>0.971211985533395-0.167210240983248i</v>
      </c>
      <c r="H3356" t="str">
        <f t="shared" si="976"/>
        <v>0.127569293775554-29.1876766082318i</v>
      </c>
      <c r="I3356" t="str">
        <f t="shared" si="977"/>
        <v>-0.197118652397573-0.559360205084867i</v>
      </c>
      <c r="K3356" t="str">
        <f t="shared" si="978"/>
        <v>0.000748701680706737-0.000864673833823101i</v>
      </c>
      <c r="L3356" t="str">
        <f t="shared" si="979"/>
        <v>0.00025-0.00164775272751013i</v>
      </c>
      <c r="M3356" t="str">
        <f t="shared" si="980"/>
        <v>0.0025-0.000436169839635034i</v>
      </c>
      <c r="N3356">
        <f t="shared" si="981"/>
        <v>36.448760448455403</v>
      </c>
      <c r="O3356">
        <f t="shared" si="982"/>
        <v>6.2638814033613874</v>
      </c>
      <c r="P3356" s="3">
        <f t="shared" si="983"/>
        <v>-6.2638814033613874</v>
      </c>
      <c r="Q3356" s="3">
        <f t="shared" si="984"/>
        <v>-143.5512395515446</v>
      </c>
      <c r="R3356">
        <f t="shared" si="985"/>
        <v>36.448760448455403</v>
      </c>
      <c r="S3356">
        <f t="shared" si="986"/>
        <v>285.42876478557014</v>
      </c>
      <c r="T3356">
        <f t="shared" si="969"/>
        <v>-6.2638814033613874</v>
      </c>
    </row>
    <row r="3357" spans="1:20" x14ac:dyDescent="0.25">
      <c r="A3357">
        <f t="shared" si="970"/>
        <v>1800216.7480674714</v>
      </c>
      <c r="B3357">
        <f t="shared" si="987"/>
        <v>286513.39409175533</v>
      </c>
      <c r="C3357" t="str">
        <f t="shared" si="971"/>
        <v>-0.390023589333141-0.28533664916363i</v>
      </c>
      <c r="D3357" t="str">
        <f t="shared" si="972"/>
        <v>3.01116444851486-1.24133763847499i</v>
      </c>
      <c r="E3357" t="str">
        <f t="shared" si="973"/>
        <v>39.6321494549867-123.823687093422i</v>
      </c>
      <c r="F3357" t="str">
        <f t="shared" si="974"/>
        <v>2.8255200143173-1.00960056771639i</v>
      </c>
      <c r="G3357" t="str">
        <f t="shared" si="975"/>
        <v>0.970999138047121-0.167808855424464i</v>
      </c>
      <c r="H3357" t="str">
        <f t="shared" si="976"/>
        <v>0.12620510593678-29.0764094643902i</v>
      </c>
      <c r="I3357" t="str">
        <f t="shared" si="977"/>
        <v>-0.196337488806485-0.557099716590344i</v>
      </c>
      <c r="K3357" t="str">
        <f t="shared" si="978"/>
        <v>0.000746375192055258-0.000863337970643595i</v>
      </c>
      <c r="L3357" t="str">
        <f t="shared" si="979"/>
        <v>0.00025-0.00164151497062177i</v>
      </c>
      <c r="M3357" t="str">
        <f t="shared" si="980"/>
        <v>0.0025-0.000434518668693996i</v>
      </c>
      <c r="N3357">
        <f t="shared" si="981"/>
        <v>36.188761382923275</v>
      </c>
      <c r="O3357">
        <f t="shared" si="982"/>
        <v>6.3164727176068967</v>
      </c>
      <c r="P3357" s="3">
        <f t="shared" si="983"/>
        <v>-6.3164727176068967</v>
      </c>
      <c r="Q3357" s="3">
        <f t="shared" si="984"/>
        <v>-143.81123861707673</v>
      </c>
      <c r="R3357">
        <f t="shared" si="985"/>
        <v>36.188761382923275</v>
      </c>
      <c r="S3357">
        <f t="shared" si="986"/>
        <v>286.51339409175534</v>
      </c>
      <c r="T3357">
        <f t="shared" si="969"/>
        <v>-6.3164727176068967</v>
      </c>
    </row>
    <row r="3358" spans="1:20" x14ac:dyDescent="0.25">
      <c r="A3358">
        <f t="shared" si="970"/>
        <v>1807057.5717101281</v>
      </c>
      <c r="B3358">
        <f t="shared" si="987"/>
        <v>287602.14498930401</v>
      </c>
      <c r="C3358" t="str">
        <f t="shared" si="971"/>
        <v>-0.388946386749556-0.281848336537668i</v>
      </c>
      <c r="D3358" t="str">
        <f t="shared" si="972"/>
        <v>3.00808931693423-1.24441776862134i</v>
      </c>
      <c r="E3358" t="str">
        <f t="shared" si="973"/>
        <v>39.1879909767463-123.510881014253i</v>
      </c>
      <c r="F3358" t="str">
        <f t="shared" si="974"/>
        <v>2.82489620569942-1.00937451349243i</v>
      </c>
      <c r="G3358" t="str">
        <f t="shared" si="975"/>
        <v>0.970784764187726-0.168409340028121i</v>
      </c>
      <c r="H3358" t="str">
        <f t="shared" si="976"/>
        <v>0.124854846733031-28.9655694326156i</v>
      </c>
      <c r="I3358" t="str">
        <f t="shared" si="977"/>
        <v>-0.195561867920339-0.554847569708475i</v>
      </c>
      <c r="K3358" t="str">
        <f t="shared" si="978"/>
        <v>0.000744051848009428-0.000861997500151247i</v>
      </c>
      <c r="L3358" t="str">
        <f t="shared" si="979"/>
        <v>0.00025-0.00163530082747735i</v>
      </c>
      <c r="M3358" t="str">
        <f t="shared" si="980"/>
        <v>0.0025-0.000432873748449887i</v>
      </c>
      <c r="N3358">
        <f t="shared" si="981"/>
        <v>35.928804629168695</v>
      </c>
      <c r="O3358">
        <f t="shared" si="982"/>
        <v>6.369189422330348</v>
      </c>
      <c r="P3358" s="3">
        <f t="shared" si="983"/>
        <v>-6.369189422330348</v>
      </c>
      <c r="Q3358" s="3">
        <f t="shared" si="984"/>
        <v>-144.0711953708313</v>
      </c>
      <c r="R3358">
        <f t="shared" si="985"/>
        <v>35.928804629168695</v>
      </c>
      <c r="S3358">
        <f t="shared" si="986"/>
        <v>287.60214498930401</v>
      </c>
      <c r="T3358">
        <f t="shared" si="969"/>
        <v>-6.369189422330348</v>
      </c>
    </row>
    <row r="3359" spans="1:20" x14ac:dyDescent="0.25">
      <c r="A3359">
        <f t="shared" si="970"/>
        <v>1813924.3904826264</v>
      </c>
      <c r="B3359">
        <f t="shared" si="987"/>
        <v>288695.03314026335</v>
      </c>
      <c r="C3359" t="str">
        <f t="shared" si="971"/>
        <v>-0.38785417608587-0.278382304633214i</v>
      </c>
      <c r="D3359" t="str">
        <f t="shared" si="972"/>
        <v>3.00499711625393-1.2474998062594i</v>
      </c>
      <c r="E3359" t="str">
        <f t="shared" si="973"/>
        <v>38.7462887292569-123.197194848115i</v>
      </c>
      <c r="F3359" t="str">
        <f t="shared" si="974"/>
        <v>2.82426792566495-1.00916137993104i</v>
      </c>
      <c r="G3359" t="str">
        <f t="shared" si="975"/>
        <v>0.970568853711487-0.169011697573443i</v>
      </c>
      <c r="H3359" t="str">
        <f t="shared" si="976"/>
        <v>0.123518388178088-28.8551548563333i</v>
      </c>
      <c r="I3359" t="str">
        <f t="shared" si="977"/>
        <v>-0.19479174588597-0.552603730216738i</v>
      </c>
      <c r="K3359" t="str">
        <f t="shared" si="978"/>
        <v>0.000741731705688916-0.000860652434332488i</v>
      </c>
      <c r="L3359" t="str">
        <f t="shared" si="979"/>
        <v>0.00025-0.00162911020868435i</v>
      </c>
      <c r="M3359" t="str">
        <f t="shared" si="980"/>
        <v>0.0025-0.000431235055239975i</v>
      </c>
      <c r="N3359">
        <f t="shared" si="981"/>
        <v>35.668891485011272</v>
      </c>
      <c r="O3359">
        <f t="shared" si="982"/>
        <v>6.4220314067494773</v>
      </c>
      <c r="P3359" s="3">
        <f t="shared" si="983"/>
        <v>-6.4220314067494773</v>
      </c>
      <c r="Q3359" s="3">
        <f t="shared" si="984"/>
        <v>-144.33110851498873</v>
      </c>
      <c r="R3359">
        <f t="shared" si="985"/>
        <v>35.668891485011272</v>
      </c>
      <c r="S3359">
        <f t="shared" si="986"/>
        <v>288.69503314026332</v>
      </c>
      <c r="T3359">
        <f t="shared" si="969"/>
        <v>-6.4220314067494773</v>
      </c>
    </row>
    <row r="3360" spans="1:20" x14ac:dyDescent="0.25">
      <c r="A3360">
        <f t="shared" si="970"/>
        <v>1820817.3031664602</v>
      </c>
      <c r="B3360">
        <f t="shared" si="987"/>
        <v>289792.07426619634</v>
      </c>
      <c r="C3360" t="str">
        <f t="shared" si="971"/>
        <v>-0.386747184608186-0.274938595912219i</v>
      </c>
      <c r="D3360" t="str">
        <f t="shared" si="972"/>
        <v>3.00188779366716-1.25058366253843i</v>
      </c>
      <c r="E3360" t="str">
        <f t="shared" si="973"/>
        <v>38.3070386076879-122.88264751096i</v>
      </c>
      <c r="F3360" t="str">
        <f t="shared" si="974"/>
        <v>2.82363514423589-1.00896114674145i</v>
      </c>
      <c r="G3360" t="str">
        <f t="shared" si="975"/>
        <v>0.970351396316357-0.169615930806197i</v>
      </c>
      <c r="H3360" t="str">
        <f t="shared" si="976"/>
        <v>0.122195603273713-28.7451640855504i</v>
      </c>
      <c r="I3360" t="str">
        <f t="shared" si="977"/>
        <v>-0.194027079171628-0.550368164041028i</v>
      </c>
      <c r="K3360" t="str">
        <f t="shared" si="978"/>
        <v>0.00073941482192829-0.000859302785759994i</v>
      </c>
      <c r="L3360" t="str">
        <f t="shared" si="979"/>
        <v>0.00025-0.00162294302518863i</v>
      </c>
      <c r="M3360" t="str">
        <f t="shared" si="980"/>
        <v>0.0025-0.00042960256549111i</v>
      </c>
      <c r="N3360">
        <f t="shared" si="981"/>
        <v>35.409023241575767</v>
      </c>
      <c r="O3360">
        <f t="shared" si="982"/>
        <v>6.4749985601590847</v>
      </c>
      <c r="P3360" s="3">
        <f t="shared" si="983"/>
        <v>-6.4749985601590847</v>
      </c>
      <c r="Q3360" s="3">
        <f t="shared" si="984"/>
        <v>-144.59097675842423</v>
      </c>
      <c r="R3360">
        <f t="shared" si="985"/>
        <v>35.409023241575767</v>
      </c>
      <c r="S3360">
        <f t="shared" si="986"/>
        <v>289.79207426619632</v>
      </c>
      <c r="T3360">
        <f t="shared" si="969"/>
        <v>-6.4749985601590847</v>
      </c>
    </row>
    <row r="3361" spans="1:20" x14ac:dyDescent="0.25">
      <c r="A3361">
        <f t="shared" si="970"/>
        <v>1827736.4089184932</v>
      </c>
      <c r="B3361">
        <f t="shared" si="987"/>
        <v>290893.28414840793</v>
      </c>
      <c r="C3361" t="str">
        <f t="shared" si="971"/>
        <v>-0.385625639192327-0.27151725030212i</v>
      </c>
      <c r="D3361" t="str">
        <f t="shared" si="972"/>
        <v>2.99876129677132-1.25366924785467i</v>
      </c>
      <c r="E3361" t="str">
        <f t="shared" si="973"/>
        <v>37.8702363834555-122.567257773227i</v>
      </c>
      <c r="F3361" t="str">
        <f t="shared" si="974"/>
        <v>2.82299783126395-1.00877379364105i</v>
      </c>
      <c r="G3361" t="str">
        <f t="shared" si="975"/>
        <v>0.970132381641789-0.170222042438161i</v>
      </c>
      <c r="H3361" t="str">
        <f t="shared" si="976"/>
        <v>0.120886366003391-28.6355954768264i</v>
      </c>
      <c r="I3361" t="str">
        <f t="shared" si="977"/>
        <v>-0.193267824564416-0.548140837254926i</v>
      </c>
      <c r="K3361" t="str">
        <f t="shared" si="978"/>
        <v>0.000737101253270854-0.000857948567588136i</v>
      </c>
      <c r="L3361" t="str">
        <f t="shared" si="979"/>
        <v>0.00025-0.0016167991882732i</v>
      </c>
      <c r="M3361" t="str">
        <f t="shared" si="980"/>
        <v>0.0025-0.000427976255719376i</v>
      </c>
      <c r="N3361">
        <f t="shared" si="981"/>
        <v>35.149201183350044</v>
      </c>
      <c r="O3361">
        <f t="shared" si="982"/>
        <v>6.5280907719382988</v>
      </c>
      <c r="P3361" s="3">
        <f t="shared" si="983"/>
        <v>-6.5280907719382988</v>
      </c>
      <c r="Q3361" s="3">
        <f t="shared" si="984"/>
        <v>-144.85079881664996</v>
      </c>
      <c r="R3361">
        <f t="shared" si="985"/>
        <v>35.149201183350044</v>
      </c>
      <c r="S3361">
        <f t="shared" si="986"/>
        <v>290.89328414840793</v>
      </c>
      <c r="T3361">
        <f t="shared" si="969"/>
        <v>-6.5280907719382988</v>
      </c>
    </row>
    <row r="3362" spans="1:20" x14ac:dyDescent="0.25">
      <c r="A3362">
        <f t="shared" si="970"/>
        <v>1834681.8072723837</v>
      </c>
      <c r="B3362">
        <f t="shared" si="987"/>
        <v>291998.67862817191</v>
      </c>
      <c r="C3362" t="str">
        <f t="shared" si="971"/>
        <v>-0.384489766295418-0.268118305212095i</v>
      </c>
      <c r="D3362" t="str">
        <f t="shared" si="972"/>
        <v>2.995617573577-1.25675647185085i</v>
      </c>
      <c r="E3362" t="str">
        <f t="shared" si="973"/>
        <v>37.4358777065339-122.251044259697i</v>
      </c>
      <c r="F3362" t="str">
        <f t="shared" si="974"/>
        <v>2.82235595643015-1.00859930035338i</v>
      </c>
      <c r="G3362" t="str">
        <f t="shared" si="975"/>
        <v>0.969911799268564-0.170830035146578i</v>
      </c>
      <c r="H3362" t="str">
        <f t="shared" si="976"/>
        <v>0.119590551326113-28.5264473932439i</v>
      </c>
      <c r="I3362" t="str">
        <f t="shared" si="977"/>
        <v>-0.192513939167735-0.545921716079022i</v>
      </c>
      <c r="K3362" t="str">
        <f t="shared" si="978"/>
        <v>0.000734791055962482-0.00085658979354834i</v>
      </c>
      <c r="L3362" t="str">
        <f t="shared" si="979"/>
        <v>0.00025-0.00161067860955688i</v>
      </c>
      <c r="M3362" t="str">
        <f t="shared" si="980"/>
        <v>0.0025-0.000426356102529761i</v>
      </c>
      <c r="N3362">
        <f t="shared" si="981"/>
        <v>34.889426588245044</v>
      </c>
      <c r="O3362">
        <f t="shared" si="982"/>
        <v>6.5813079315566299</v>
      </c>
      <c r="P3362" s="3">
        <f t="shared" si="983"/>
        <v>-6.5813079315566299</v>
      </c>
      <c r="Q3362" s="3">
        <f t="shared" si="984"/>
        <v>-145.11057341175496</v>
      </c>
      <c r="R3362">
        <f t="shared" si="985"/>
        <v>34.889426588245044</v>
      </c>
      <c r="S3362">
        <f t="shared" si="986"/>
        <v>291.99867862817189</v>
      </c>
      <c r="T3362">
        <f t="shared" si="969"/>
        <v>-6.5813079315566299</v>
      </c>
    </row>
    <row r="3363" spans="1:20" x14ac:dyDescent="0.25">
      <c r="A3363">
        <f t="shared" si="970"/>
        <v>1841653.5981400188</v>
      </c>
      <c r="B3363">
        <f t="shared" si="987"/>
        <v>293108.27360695897</v>
      </c>
      <c r="C3363" t="str">
        <f t="shared" si="971"/>
        <v>-0.383339791927805-0.264741795549571i</v>
      </c>
      <c r="D3363" t="str">
        <f t="shared" si="972"/>
        <v>2.99245657251704-1.25984524341586i</v>
      </c>
      <c r="E3363" t="str">
        <f t="shared" si="973"/>
        <v>37.0039581077389-121.934025449363i</v>
      </c>
      <c r="F3363" t="str">
        <f t="shared" si="974"/>
        <v>2.82170948924427-1.00843764660619i</v>
      </c>
      <c r="G3363" t="str">
        <f t="shared" si="975"/>
        <v>0.96968963871862-0.171439911573623i</v>
      </c>
      <c r="H3363" t="str">
        <f t="shared" si="976"/>
        <v>0.118308035170215-28.4177182043801i</v>
      </c>
      <c r="I3363" t="str">
        <f t="shared" si="977"/>
        <v>-0.191765380398763-0.543710766880211i</v>
      </c>
      <c r="K3363" t="str">
        <f t="shared" si="978"/>
        <v>0.000732484285945603-0.000855226477944404i</v>
      </c>
      <c r="L3363" t="str">
        <f t="shared" si="979"/>
        <v>0.00025-0.00160458120099311i</v>
      </c>
      <c r="M3363" t="str">
        <f t="shared" si="980"/>
        <v>0.0025-0.000424742082615822i</v>
      </c>
      <c r="N3363">
        <f t="shared" si="981"/>
        <v>34.629700727652249</v>
      </c>
      <c r="O3363">
        <f t="shared" si="982"/>
        <v>6.6346499285806413</v>
      </c>
      <c r="P3363" s="3">
        <f t="shared" si="983"/>
        <v>-6.6346499285806413</v>
      </c>
      <c r="Q3363" s="3">
        <f t="shared" si="984"/>
        <v>-145.37029927234775</v>
      </c>
      <c r="R3363">
        <f t="shared" si="985"/>
        <v>34.629700727652249</v>
      </c>
      <c r="S3363">
        <f t="shared" si="986"/>
        <v>293.10827360695896</v>
      </c>
      <c r="T3363">
        <f t="shared" si="969"/>
        <v>-6.6346499285806413</v>
      </c>
    </row>
    <row r="3364" spans="1:20" x14ac:dyDescent="0.25">
      <c r="A3364">
        <f t="shared" si="970"/>
        <v>1848651.8818129511</v>
      </c>
      <c r="B3364">
        <f t="shared" si="987"/>
        <v>294222.08504666545</v>
      </c>
      <c r="C3364" t="str">
        <f t="shared" si="971"/>
        <v>-0.382175941625333-0.261387753737013i</v>
      </c>
      <c r="D3364" t="str">
        <f t="shared" si="972"/>
        <v>2.9892782424555-1.26293547068446i</v>
      </c>
      <c r="E3364" t="str">
        <f t="shared" si="973"/>
        <v>36.5744730009996-121.616219675336i</v>
      </c>
      <c r="F3364" t="str">
        <f t="shared" si="974"/>
        <v>2.82105839904441-1.00828881212943i</v>
      </c>
      <c r="G3364" t="str">
        <f t="shared" si="975"/>
        <v>0.969465889454892-0.172051674325848i</v>
      </c>
      <c r="H3364" t="str">
        <f t="shared" si="976"/>
        <v>0.117038694427255-28.3094062862771i</v>
      </c>
      <c r="I3364" t="str">
        <f t="shared" si="977"/>
        <v>-0.191022105985943-0.541507956171001i</v>
      </c>
      <c r="K3364" t="str">
        <f t="shared" si="978"/>
        <v>0.000730180998853185-0.000853858635647694i</v>
      </c>
      <c r="L3364" t="str">
        <f t="shared" si="979"/>
        <v>0.00025-0.0015985068748686i</v>
      </c>
      <c r="M3364" t="str">
        <f t="shared" si="980"/>
        <v>0.0025-0.000423134172759336i</v>
      </c>
      <c r="N3364">
        <f t="shared" si="981"/>
        <v>34.370024866502092</v>
      </c>
      <c r="O3364">
        <f t="shared" si="982"/>
        <v>6.6881166526805806</v>
      </c>
      <c r="P3364" s="3">
        <f t="shared" si="983"/>
        <v>-6.6881166526805806</v>
      </c>
      <c r="Q3364" s="3">
        <f t="shared" si="984"/>
        <v>-145.62997513349791</v>
      </c>
      <c r="R3364">
        <f t="shared" si="985"/>
        <v>34.370024866502092</v>
      </c>
      <c r="S3364">
        <f t="shared" si="986"/>
        <v>294.22208504666543</v>
      </c>
      <c r="T3364">
        <f t="shared" si="969"/>
        <v>-6.6881166526805806</v>
      </c>
    </row>
    <row r="3365" spans="1:20" x14ac:dyDescent="0.25">
      <c r="A3365">
        <f t="shared" si="970"/>
        <v>1855676.7589638403</v>
      </c>
      <c r="B3365">
        <f t="shared" si="987"/>
        <v>295340.1289698428</v>
      </c>
      <c r="C3365" t="str">
        <f t="shared" si="971"/>
        <v>-0.38099844042199-0.258056209729007i</v>
      </c>
      <c r="D3365" t="str">
        <f t="shared" si="972"/>
        <v>2.98608253269686-1.26602706103708i</v>
      </c>
      <c r="E3365" t="str">
        <f t="shared" si="973"/>
        <v>36.1474176856066-121.297645124772i</v>
      </c>
      <c r="F3365" t="str">
        <f t="shared" si="974"/>
        <v>2.82040265499645-1.00815277665323i</v>
      </c>
      <c r="G3365" t="str">
        <f t="shared" si="975"/>
        <v>0.969240540881134-0.172665325973632i</v>
      </c>
      <c r="H3365" t="str">
        <f t="shared" si="976"/>
        <v>0.115782406945949-28.2015100214126i</v>
      </c>
      <c r="I3365" t="str">
        <f t="shared" si="977"/>
        <v>-0.190284073966486-0.539313250608805i</v>
      </c>
      <c r="K3365" t="str">
        <f t="shared" si="978"/>
        <v>0.000727881250002868-0.000852486282092306i</v>
      </c>
      <c r="L3365" t="str">
        <f t="shared" si="979"/>
        <v>0.00025-0.00159245554380215i</v>
      </c>
      <c r="M3365" t="str">
        <f t="shared" si="980"/>
        <v>0.0025-0.000421532349829983i</v>
      </c>
      <c r="N3365">
        <f t="shared" si="981"/>
        <v>34.110400263323271</v>
      </c>
      <c r="O3365">
        <f t="shared" si="982"/>
        <v>6.7417079936366884</v>
      </c>
      <c r="P3365" s="3">
        <f t="shared" si="983"/>
        <v>-6.7417079936366884</v>
      </c>
      <c r="Q3365" s="3">
        <f t="shared" si="984"/>
        <v>-145.88959973667673</v>
      </c>
      <c r="R3365">
        <f t="shared" si="985"/>
        <v>34.110400263323271</v>
      </c>
      <c r="S3365">
        <f t="shared" si="986"/>
        <v>295.34012896984279</v>
      </c>
      <c r="T3365">
        <f t="shared" si="969"/>
        <v>-6.7417079936366884</v>
      </c>
    </row>
    <row r="3366" spans="1:20" x14ac:dyDescent="0.25">
      <c r="A3366">
        <f t="shared" si="970"/>
        <v>1862728.330647903</v>
      </c>
      <c r="B3366">
        <f t="shared" si="987"/>
        <v>296462.42145992821</v>
      </c>
      <c r="C3366" t="str">
        <f t="shared" si="971"/>
        <v>-0.379807512822912-0.254747191029618i</v>
      </c>
      <c r="D3366" t="str">
        <f t="shared" si="972"/>
        <v>2.98286939299515-1.26911992109977i</v>
      </c>
      <c r="E3366" t="str">
        <f t="shared" si="973"/>
        <v>35.7227873484533-120.978319838831i</v>
      </c>
      <c r="F3366" t="str">
        <f t="shared" si="974"/>
        <v>2.81974222609363-1.00802951990588i</v>
      </c>
      <c r="G3366" t="str">
        <f t="shared" si="975"/>
        <v>0.969013582341771-0.173280869050621i</v>
      </c>
      <c r="H3366" t="str">
        <f t="shared" si="976"/>
        <v>0.114539051526163-28.0940277986734i</v>
      </c>
      <c r="I3366" t="str">
        <f t="shared" si="977"/>
        <v>-0.189551242683917-0.537126616995311i</v>
      </c>
      <c r="K3366" t="str">
        <f t="shared" si="978"/>
        <v>0.000725585094391124-0.00085110943327012i</v>
      </c>
      <c r="L3366" t="str">
        <f t="shared" si="979"/>
        <v>0.00025-0.00158642712074333i</v>
      </c>
      <c r="M3366" t="str">
        <f t="shared" si="980"/>
        <v>0.0025-0.000419936590784999i</v>
      </c>
      <c r="N3366">
        <f t="shared" si="981"/>
        <v>33.85082817030414</v>
      </c>
      <c r="O3366">
        <f t="shared" si="982"/>
        <v>6.7954238413454284</v>
      </c>
      <c r="P3366" s="3">
        <f t="shared" si="983"/>
        <v>-6.7954238413454284</v>
      </c>
      <c r="Q3366" s="3">
        <f t="shared" si="984"/>
        <v>-146.14917182969586</v>
      </c>
      <c r="R3366">
        <f t="shared" si="985"/>
        <v>33.85082817030414</v>
      </c>
      <c r="S3366">
        <f t="shared" si="986"/>
        <v>296.46242145992824</v>
      </c>
      <c r="T3366">
        <f t="shared" si="969"/>
        <v>-6.7954238413454284</v>
      </c>
    </row>
    <row r="3367" spans="1:20" x14ac:dyDescent="0.25">
      <c r="A3367">
        <f t="shared" si="970"/>
        <v>1869806.6983043649</v>
      </c>
      <c r="B3367">
        <f t="shared" si="987"/>
        <v>297588.97866147594</v>
      </c>
      <c r="C3367" t="str">
        <f t="shared" si="971"/>
        <v>-0.378603382777757-0.251460722709976i</v>
      </c>
      <c r="D3367" t="str">
        <f t="shared" si="972"/>
        <v>2.97963877356324-1.27221395674423i</v>
      </c>
      <c r="E3367" t="str">
        <f t="shared" si="973"/>
        <v>35.3005770662449-120.658261712656i</v>
      </c>
      <c r="F3367" t="str">
        <f t="shared" si="974"/>
        <v>2.81907708115603-1.0079190216118i</v>
      </c>
      <c r="G3367" t="str">
        <f t="shared" si="975"/>
        <v>0.968785003121729-0.173898306053167i</v>
      </c>
      <c r="H3367" t="str">
        <f t="shared" si="976"/>
        <v>0.113308507912924-27.9869580133251i</v>
      </c>
      <c r="I3367" t="str">
        <f t="shared" si="977"/>
        <v>-0.188823570785615-0.534948022275763i</v>
      </c>
      <c r="K3367" t="str">
        <f t="shared" si="978"/>
        <v>0.000723292586687507-0.000849728105725808i</v>
      </c>
      <c r="L3367" t="str">
        <f t="shared" si="979"/>
        <v>0.00025-0.00158042151897124i</v>
      </c>
      <c r="M3367" t="str">
        <f t="shared" si="980"/>
        <v>0.0025-0.000418346872668858i</v>
      </c>
      <c r="N3367">
        <f t="shared" si="981"/>
        <v>33.591309833349953</v>
      </c>
      <c r="O3367">
        <f t="shared" si="982"/>
        <v>6.8492640858259399</v>
      </c>
      <c r="P3367" s="3">
        <f t="shared" si="983"/>
        <v>-6.8492640858259399</v>
      </c>
      <c r="Q3367" s="3">
        <f t="shared" si="984"/>
        <v>-146.40869016665005</v>
      </c>
      <c r="R3367">
        <f t="shared" si="985"/>
        <v>33.591309833349953</v>
      </c>
      <c r="S3367">
        <f t="shared" si="986"/>
        <v>297.58897866147595</v>
      </c>
      <c r="T3367">
        <f t="shared" si="969"/>
        <v>-6.8492640858259399</v>
      </c>
    </row>
    <row r="3368" spans="1:20" x14ac:dyDescent="0.25">
      <c r="A3368">
        <f t="shared" si="970"/>
        <v>1876911.9637579217</v>
      </c>
      <c r="B3368">
        <f t="shared" si="987"/>
        <v>298719.81678038958</v>
      </c>
      <c r="C3368" t="str">
        <f t="shared" si="971"/>
        <v>-0.377386273654428-0.248196827426134i</v>
      </c>
      <c r="D3368" t="str">
        <f t="shared" si="972"/>
        <v>2.97639062508207-1.27530907308791i</v>
      </c>
      <c r="E3368" t="str">
        <f t="shared" si="973"/>
        <v>34.8807818076967-120.337488495376i</v>
      </c>
      <c r="F3368" t="str">
        <f t="shared" si="974"/>
        <v>2.81840718883016-1.00782126148946i</v>
      </c>
      <c r="G3368" t="str">
        <f t="shared" si="975"/>
        <v>0.968554792446278-0.174517639439759i</v>
      </c>
      <c r="H3368" t="str">
        <f t="shared" si="976"/>
        <v>0.112090656790511-27.8802990669843i</v>
      </c>
      <c r="I3368" t="str">
        <f t="shared" si="977"/>
        <v>-0.188101017220376-0.532777433538312i</v>
      </c>
      <c r="K3368" t="str">
        <f t="shared" si="978"/>
        <v>0.000721003781229011-0.000848342316551764i</v>
      </c>
      <c r="L3368" t="str">
        <f t="shared" si="979"/>
        <v>0.00025-0.00157443865209329i</v>
      </c>
      <c r="M3368" t="str">
        <f t="shared" si="980"/>
        <v>0.0025-0.000416763172612928i</v>
      </c>
      <c r="N3368">
        <f t="shared" si="981"/>
        <v>33.331846492143569</v>
      </c>
      <c r="O3368">
        <f t="shared" si="982"/>
        <v>6.9032286172265565</v>
      </c>
      <c r="P3368" s="3">
        <f t="shared" si="983"/>
        <v>-6.9032286172265565</v>
      </c>
      <c r="Q3368" s="3">
        <f t="shared" si="984"/>
        <v>-146.66815350785643</v>
      </c>
      <c r="R3368">
        <f t="shared" si="985"/>
        <v>33.331846492143569</v>
      </c>
      <c r="S3368">
        <f t="shared" si="986"/>
        <v>298.71981678038958</v>
      </c>
      <c r="T3368">
        <f t="shared" si="969"/>
        <v>-6.9032286172265565</v>
      </c>
    </row>
    <row r="3369" spans="1:20" x14ac:dyDescent="0.25">
      <c r="A3369">
        <f t="shared" si="970"/>
        <v>1884044.229220202</v>
      </c>
      <c r="B3369">
        <f t="shared" si="987"/>
        <v>299854.95208415505</v>
      </c>
      <c r="C3369" t="str">
        <f t="shared" si="971"/>
        <v>-0.376156408213198-0.244955525437194i</v>
      </c>
      <c r="D3369" t="str">
        <f t="shared" si="972"/>
        <v>2.97312489871006-1.27840517449427i</v>
      </c>
      <c r="E3369" t="str">
        <f t="shared" si="973"/>
        <v>34.4633964357139-120.016017790143i</v>
      </c>
      <c r="F3369" t="str">
        <f t="shared" si="974"/>
        <v>2.81773251758851-1.0077362192494i</v>
      </c>
      <c r="G3369" t="str">
        <f t="shared" si="975"/>
        <v>0.968322939480882-0.175138871630447i</v>
      </c>
      <c r="H3369" t="str">
        <f t="shared" si="976"/>
        <v>0.110885379776563-27.7740493675909i</v>
      </c>
      <c r="I3369" t="str">
        <f t="shared" si="977"/>
        <v>-0.187383541236023-0.530614818013362i</v>
      </c>
      <c r="K3369" t="str">
        <f t="shared" si="978"/>
        <v>0.000718718732014471-0.00084695208338296i</v>
      </c>
      <c r="L3369" t="str">
        <f t="shared" si="979"/>
        <v>0.00025-0.00156847843404392i</v>
      </c>
      <c r="M3369" t="str">
        <f t="shared" si="980"/>
        <v>0.0025-0.000415185467835154i</v>
      </c>
      <c r="N3369">
        <f t="shared" si="981"/>
        <v>33.072439380206362</v>
      </c>
      <c r="O3369">
        <f t="shared" si="982"/>
        <v>6.9573173258305161</v>
      </c>
      <c r="P3369" s="3">
        <f t="shared" si="983"/>
        <v>-6.9573173258305161</v>
      </c>
      <c r="Q3369" s="3">
        <f t="shared" si="984"/>
        <v>-146.92756061979364</v>
      </c>
      <c r="R3369">
        <f t="shared" si="985"/>
        <v>33.072439380206362</v>
      </c>
      <c r="S3369">
        <f t="shared" si="986"/>
        <v>299.85495208415506</v>
      </c>
      <c r="T3369">
        <f t="shared" si="969"/>
        <v>-6.9573173258305161</v>
      </c>
    </row>
    <row r="3370" spans="1:20" x14ac:dyDescent="0.25">
      <c r="A3370">
        <f t="shared" si="970"/>
        <v>1891203.5972912388</v>
      </c>
      <c r="B3370">
        <f t="shared" si="987"/>
        <v>300994.40090207488</v>
      </c>
      <c r="C3370" t="str">
        <f t="shared" si="971"/>
        <v>-0.374914008581178-0.241736834623664i</v>
      </c>
      <c r="D3370" t="str">
        <f t="shared" si="972"/>
        <v>2.96984154609249-1.28150216457311i</v>
      </c>
      <c r="E3370" t="str">
        <f t="shared" si="973"/>
        <v>34.048415709554-119.693867054185i</v>
      </c>
      <c r="F3370" t="str">
        <f t="shared" si="974"/>
        <v>2.81705303572906-1.00766387459202i</v>
      </c>
      <c r="G3370" t="str">
        <f t="shared" si="975"/>
        <v>0.968089433331042-0.175762005006269i</v>
      </c>
      <c r="H3370" t="str">
        <f t="shared" si="976"/>
        <v>0.109692559416259-27.6682073293806i</v>
      </c>
      <c r="I3370" t="str">
        <f t="shared" si="977"/>
        <v>-0.186671102376992-0.528460143072911i</v>
      </c>
      <c r="K3370" t="str">
        <f t="shared" si="978"/>
        <v>0.000716437492699079-0.000845557424391746i</v>
      </c>
      <c r="L3370" t="str">
        <f t="shared" si="979"/>
        <v>0.00025-0.0015625407790834i</v>
      </c>
      <c r="M3370" t="str">
        <f t="shared" si="980"/>
        <v>0.0025-0.000413613735639724i</v>
      </c>
      <c r="N3370">
        <f t="shared" si="981"/>
        <v>32.813089724959639</v>
      </c>
      <c r="O3370">
        <f t="shared" si="982"/>
        <v>7.0115301020621672</v>
      </c>
      <c r="P3370" s="3">
        <f t="shared" si="983"/>
        <v>-7.0115301020621672</v>
      </c>
      <c r="Q3370" s="3">
        <f t="shared" si="984"/>
        <v>-147.18691027504036</v>
      </c>
      <c r="R3370">
        <f t="shared" si="985"/>
        <v>32.813089724959639</v>
      </c>
      <c r="S3370">
        <f t="shared" si="986"/>
        <v>300.99440090207486</v>
      </c>
      <c r="T3370">
        <f t="shared" si="969"/>
        <v>-7.0115301020621672</v>
      </c>
    </row>
    <row r="3371" spans="1:20" x14ac:dyDescent="0.25">
      <c r="A3371">
        <f t="shared" si="970"/>
        <v>1898390.1709609458</v>
      </c>
      <c r="B3371">
        <f t="shared" si="987"/>
        <v>302138.17962550279</v>
      </c>
      <c r="C3371" t="str">
        <f t="shared" si="971"/>
        <v>-0.373659296227177-0.238540770506036i</v>
      </c>
      <c r="D3371" t="str">
        <f t="shared" si="972"/>
        <v>2.96654051937097-1.284599946181i</v>
      </c>
      <c r="E3371" t="str">
        <f t="shared" si="973"/>
        <v>33.6358342869632-119.371053598888i</v>
      </c>
      <c r="F3371" t="str">
        <f t="shared" si="974"/>
        <v>2.8163687113749-1.00760420720564i</v>
      </c>
      <c r="G3371" t="str">
        <f t="shared" si="975"/>
        <v>0.967854263042149-0.176387041908659i</v>
      </c>
      <c r="H3371" t="str">
        <f t="shared" si="976"/>
        <v>0.108512079176511-27.5627713728563i</v>
      </c>
      <c r="I3371" t="str">
        <f t="shared" si="977"/>
        <v>-0.185963660481978-0.526313376229898i</v>
      </c>
      <c r="K3371" t="str">
        <f t="shared" si="978"/>
        <v>0.000714160116588965-0.000844158358282573i</v>
      </c>
      <c r="L3371" t="str">
        <f t="shared" si="979"/>
        <v>0.00025-0.00155662560179658i</v>
      </c>
      <c r="M3371" t="str">
        <f t="shared" si="980"/>
        <v>0.0025-0.000412047953416741i</v>
      </c>
      <c r="N3371">
        <f t="shared" si="981"/>
        <v>32.553798747783958</v>
      </c>
      <c r="O3371">
        <f t="shared" si="982"/>
        <v>7.0658668364929014</v>
      </c>
      <c r="P3371" s="3">
        <f t="shared" si="983"/>
        <v>-7.0658668364929014</v>
      </c>
      <c r="Q3371" s="3">
        <f t="shared" si="984"/>
        <v>-147.44620125221604</v>
      </c>
      <c r="R3371">
        <f t="shared" si="985"/>
        <v>32.553798747783958</v>
      </c>
      <c r="S3371">
        <f t="shared" si="986"/>
        <v>302.1381796255028</v>
      </c>
      <c r="T3371">
        <f t="shared" si="969"/>
        <v>-7.0658668364929014</v>
      </c>
    </row>
    <row r="3372" spans="1:20" x14ac:dyDescent="0.25">
      <c r="A3372">
        <f t="shared" si="970"/>
        <v>1905604.0536105975</v>
      </c>
      <c r="B3372">
        <f t="shared" si="987"/>
        <v>303286.30470807973</v>
      </c>
      <c r="C3372" t="str">
        <f t="shared" si="971"/>
        <v>-0.372392491936895-0.235367346263598i</v>
      </c>
      <c r="D3372" t="str">
        <f t="shared" si="972"/>
        <v>2.96322177119293-1.28769842142185i</v>
      </c>
      <c r="E3372" t="str">
        <f t="shared" si="973"/>
        <v>33.2256467263016-119.047594589893i</v>
      </c>
      <c r="F3372" t="str">
        <f t="shared" si="974"/>
        <v>2.81567951247374-1.00755719676426i</v>
      </c>
      <c r="G3372" t="str">
        <f t="shared" si="975"/>
        <v>0.967617417599336-0.177013984638865i</v>
      </c>
      <c r="H3372" t="str">
        <f t="shared" si="976"/>
        <v>0.107343823440225-27.4577399247615i</v>
      </c>
      <c r="I3372" t="str">
        <f t="shared" si="977"/>
        <v>-0.185261175681563-0.524174485137565i</v>
      </c>
      <c r="K3372" t="str">
        <f t="shared" si="978"/>
        <v>0.000711886656635849-0.000842754904286658i</v>
      </c>
      <c r="L3372" t="str">
        <f t="shared" si="979"/>
        <v>0.00025-0.00155073281709163i</v>
      </c>
      <c r="M3372" t="str">
        <f t="shared" si="980"/>
        <v>0.0025-0.000410488098641901i</v>
      </c>
      <c r="N3372">
        <f t="shared" si="981"/>
        <v>32.294567664081484</v>
      </c>
      <c r="O3372">
        <f t="shared" si="982"/>
        <v>7.1203274198476496</v>
      </c>
      <c r="P3372" s="3">
        <f t="shared" si="983"/>
        <v>-7.1203274198476496</v>
      </c>
      <c r="Q3372" s="3">
        <f t="shared" si="984"/>
        <v>-147.70543233591852</v>
      </c>
      <c r="R3372">
        <f t="shared" si="985"/>
        <v>32.294567664081484</v>
      </c>
      <c r="S3372">
        <f t="shared" si="986"/>
        <v>303.28630470807974</v>
      </c>
      <c r="T3372">
        <f t="shared" ref="T3372:T3435" si="988">P3372</f>
        <v>-7.1203274198476496</v>
      </c>
    </row>
    <row r="3373" spans="1:20" x14ac:dyDescent="0.25">
      <c r="A3373">
        <f t="shared" ref="A3373:A3436" si="989">2*PI()*B3373</f>
        <v>1912845.3490143178</v>
      </c>
      <c r="B3373">
        <f t="shared" si="987"/>
        <v>304438.79266597045</v>
      </c>
      <c r="C3373" t="str">
        <f t="shared" ref="C3373:C3436" si="990">IMPRODUCT(D3373,E3373,$C$40,,K3373,$C$41)</f>
        <v>-0.371113815788534-0.232216572753482i</v>
      </c>
      <c r="D3373" t="str">
        <f t="shared" ref="D3373:D3436" si="991">IMDIV(IMPRODUCT($C$37,$C$38,COMPLEX(1,A3373/$C$38)),IMSUM(-1*A3373*A3373/$C$39,COMPLEX(0,1*A3373)))</f>
        <v>2.9598852547212-1.29079749164753i</v>
      </c>
      <c r="E3373" t="str">
        <f t="shared" ref="E3373:E3436" si="992">IMDIV(IMPRODUCT(IMSUM(F3373,G3373),$C$29,H3373),IMSUM(1,I3373))</f>
        <v>32.8178474886437-118.723507047225i</v>
      </c>
      <c r="F3373" t="str">
        <f t="shared" ref="F3373:F3436" si="993">IMDIV(IMPRODUCT($C$14,$C$15,COMPLEX(1,A3373/$C$15)),IMSUM(-1*A3373*A3373/$C$16,COMPLEX(0,A3373)))</f>
        <v>2.81498540679754-1.00752282292554i</v>
      </c>
      <c r="G3373" t="str">
        <f t="shared" ref="G3373:G3436" si="994">IMDIV(1,COMPLEX(1,A3373*$C$9*$C$10))</f>
        <v>0.96737888592733-0.177642835457352i</v>
      </c>
      <c r="H3373" t="str">
        <f t="shared" ref="H3373:H3436" si="995">IMDIV($C$3,IMSUM(K3373,COMPLEX(0,$C$28*A3373)))</f>
        <v>0.10618767750059-27.3531114180521i</v>
      </c>
      <c r="I3373" t="str">
        <f t="shared" ref="I3373:I3436" si="996">IMPRODUCT(F3373,$C$29,H3373,$C$31)</f>
        <v>-0.184563608395894-0.522043437588813i</v>
      </c>
      <c r="K3373" t="str">
        <f t="shared" ref="K3373:K3436" si="997">IF($C$26&lt;=0,IMDIV(1,IMSUM(IMDIV(1,L3373),1/$C$18)),IMDIV(1,IMSUM(IMDIV(1,L3373),1/$C$18,IMDIV(1,M3373))))</f>
        <v>0.000709617165431822-0.000841347082156577i</v>
      </c>
      <c r="L3373" t="str">
        <f t="shared" ref="L3373:L3436" si="998">IMSUM($C$21/$C$22,IMDIV(1,COMPLEX(0,$C$20*$C$22*A3373)))</f>
        <v>0.00025-0.00154486234019887i</v>
      </c>
      <c r="M3373" t="str">
        <f t="shared" ref="M3373:M3436" si="999">IMSUM($C$25/$C$26,IMDIV(1,COMPLEX(0,$C$24*$C$26*A3373)))</f>
        <v>0.0025-0.000408934148876172i</v>
      </c>
      <c r="N3373">
        <f t="shared" ref="N3373:N3436" si="1000">ABS(R3373)</f>
        <v>32.035397683337521</v>
      </c>
      <c r="O3373">
        <f t="shared" ref="O3373:O3436" si="1001">ABS(P3373)</f>
        <v>7.1749117430104237</v>
      </c>
      <c r="P3373" s="3">
        <f t="shared" ref="P3373:P3436" si="1002">20*LOG10(IMABS(C3373))</f>
        <v>-7.1749117430104237</v>
      </c>
      <c r="Q3373" s="3">
        <f t="shared" ref="Q3373:Q3436" si="1003">IMARGUMENT(C3373)*180/PI()</f>
        <v>-147.96460231666248</v>
      </c>
      <c r="R3373">
        <f t="shared" ref="R3373:R3436" si="1004">IF(Q3373&lt;0,Q3373+180,Q3373-180)</f>
        <v>32.035397683337521</v>
      </c>
      <c r="S3373">
        <f t="shared" ref="S3373:S3436" si="1005">B3373/1000</f>
        <v>304.43879266597048</v>
      </c>
      <c r="T3373">
        <f t="shared" si="988"/>
        <v>-7.1749117430104237</v>
      </c>
    </row>
    <row r="3374" spans="1:20" x14ac:dyDescent="0.25">
      <c r="A3374">
        <f t="shared" si="989"/>
        <v>1920114.1613405724</v>
      </c>
      <c r="B3374">
        <f t="shared" ref="B3374:B3437" si="1006">B3373*(1+B$42)</f>
        <v>305595.66007810115</v>
      </c>
      <c r="C3374" t="str">
        <f t="shared" si="990"/>
        <v>-0.369823487128783-0.229088458529937i</v>
      </c>
      <c r="D3374" t="str">
        <f t="shared" si="991"/>
        <v>2.95653092364364-1.29389705745872i</v>
      </c>
      <c r="E3374" t="str">
        <f t="shared" si="992"/>
        <v>32.4124309398674-118.398807845445i</v>
      </c>
      <c r="F3374" t="str">
        <f t="shared" si="993"/>
        <v>2.8142863619421-1.0075010653286i</v>
      </c>
      <c r="G3374" t="str">
        <f t="shared" si="994"/>
        <v>0.967138656890318-0.1782735965832i</v>
      </c>
      <c r="H3374" t="str">
        <f t="shared" si="995"/>
        <v>0.105043527555417-27.2488842918704i</v>
      </c>
      <c r="I3374" t="str">
        <f t="shared" si="996"/>
        <v>-0.183870919332358-0.51992020151559i</v>
      </c>
      <c r="K3374" t="str">
        <f t="shared" si="997"/>
        <v>0.000707351695204173-0.00083993491216083i</v>
      </c>
      <c r="L3374" t="str">
        <f t="shared" si="998"/>
        <v>0.00025-0.00153901408666953i</v>
      </c>
      <c r="M3374" t="str">
        <f t="shared" si="999"/>
        <v>0.0025-0.000407386081765462i</v>
      </c>
      <c r="N3374">
        <f t="shared" si="1000"/>
        <v>31.776290009183072</v>
      </c>
      <c r="O3374">
        <f t="shared" si="1001"/>
        <v>7.2296196970297002</v>
      </c>
      <c r="P3374" s="3">
        <f t="shared" si="1002"/>
        <v>-7.2296196970297002</v>
      </c>
      <c r="Q3374" s="3">
        <f t="shared" si="1003"/>
        <v>-148.22370999081693</v>
      </c>
      <c r="R3374">
        <f t="shared" si="1004"/>
        <v>31.776290009183072</v>
      </c>
      <c r="S3374">
        <f t="shared" si="1005"/>
        <v>305.59566007810116</v>
      </c>
      <c r="T3374">
        <f t="shared" si="988"/>
        <v>-7.2296196970297002</v>
      </c>
    </row>
    <row r="3375" spans="1:20" x14ac:dyDescent="0.25">
      <c r="A3375">
        <f t="shared" si="989"/>
        <v>1927410.5951536668</v>
      </c>
      <c r="B3375">
        <f t="shared" si="1006"/>
        <v>306756.92358639796</v>
      </c>
      <c r="C3375" t="str">
        <f t="shared" si="990"/>
        <v>-0.368521724549122-0.225983009863754i</v>
      </c>
      <c r="D3375" t="str">
        <f t="shared" si="991"/>
        <v>2.95315873218273-1.29699701870568i</v>
      </c>
      <c r="E3375" t="str">
        <f t="shared" si="992"/>
        <v>32.0093913527117-118.073513713812i</v>
      </c>
      <c r="F3375" t="str">
        <f t="shared" si="993"/>
        <v>2.81358234532659-1.00749190359192i</v>
      </c>
      <c r="G3375" t="str">
        <f t="shared" si="994"/>
        <v>0.966896719291803-0.178906270193505i</v>
      </c>
      <c r="H3375" t="str">
        <f t="shared" si="995"/>
        <v>0.103911260701507-27.1450569915169i</v>
      </c>
      <c r="I3375" t="str">
        <f t="shared" si="996"/>
        <v>-0.183183069483287-0.517804744988233i</v>
      </c>
      <c r="K3375" t="str">
        <f t="shared" si="997"/>
        <v>0.000705090297810306-0.00083851841507829i</v>
      </c>
      <c r="L3375" t="str">
        <f t="shared" si="998"/>
        <v>0.00025-0.0015331879723745i</v>
      </c>
      <c r="M3375" t="str">
        <f t="shared" si="999"/>
        <v>0.0025-0.000405843875040309i</v>
      </c>
      <c r="N3375">
        <f t="shared" si="1000"/>
        <v>31.517245839455455</v>
      </c>
      <c r="O3375">
        <f t="shared" si="1001"/>
        <v>7.2844511731252943</v>
      </c>
      <c r="P3375" s="3">
        <f t="shared" si="1002"/>
        <v>-7.2844511731252943</v>
      </c>
      <c r="Q3375" s="3">
        <f t="shared" si="1003"/>
        <v>-148.48275416054454</v>
      </c>
      <c r="R3375">
        <f t="shared" si="1004"/>
        <v>31.517245839455455</v>
      </c>
      <c r="S3375">
        <f t="shared" si="1005"/>
        <v>306.75692358639793</v>
      </c>
      <c r="T3375">
        <f t="shared" si="988"/>
        <v>-7.2844511731252943</v>
      </c>
    </row>
    <row r="3376" spans="1:20" x14ac:dyDescent="0.25">
      <c r="A3376">
        <f t="shared" si="989"/>
        <v>1934734.7554152505</v>
      </c>
      <c r="B3376">
        <f t="shared" si="1006"/>
        <v>307922.59989602625</v>
      </c>
      <c r="C3376" t="str">
        <f t="shared" si="990"/>
        <v>-0.367208745862586-0.222900230761999i</v>
      </c>
      <c r="D3376" t="str">
        <f t="shared" si="991"/>
        <v>2.94976863510542-1.30009727448938i</v>
      </c>
      <c r="E3376" t="str">
        <f t="shared" si="992"/>
        <v>31.6087229088326-117.747641236482i</v>
      </c>
      <c r="F3376" t="str">
        <f t="shared" si="993"/>
        <v>2.81287332419328-1.00749531731117i</v>
      </c>
      <c r="G3376" t="str">
        <f t="shared" si="994"/>
        <v>0.96665306187447-0.179540858422762i</v>
      </c>
      <c r="H3376" t="str">
        <f t="shared" si="995"/>
        <v>0.102790764929076-27.0416279684247i</v>
      </c>
      <c r="I3376" t="str">
        <f t="shared" si="996"/>
        <v>-0.182500020123685-0.515697036214894i</v>
      </c>
      <c r="K3376" t="str">
        <f t="shared" si="997"/>
        <v>0.000702833024732782-0.000837097612192651i</v>
      </c>
      <c r="L3376" t="str">
        <f t="shared" si="998"/>
        <v>0.00025-0.00152738391350319i</v>
      </c>
      <c r="M3376" t="str">
        <f t="shared" si="999"/>
        <v>0.0025-0.00040430750651555i</v>
      </c>
      <c r="N3376">
        <f t="shared" si="1000"/>
        <v>31.258266366265275</v>
      </c>
      <c r="O3376">
        <f t="shared" si="1001"/>
        <v>7.3394060626926505</v>
      </c>
      <c r="P3376" s="3">
        <f t="shared" si="1002"/>
        <v>-7.3394060626926505</v>
      </c>
      <c r="Q3376" s="3">
        <f t="shared" si="1003"/>
        <v>-148.74173363373473</v>
      </c>
      <c r="R3376">
        <f t="shared" si="1004"/>
        <v>31.258266366265275</v>
      </c>
      <c r="S3376">
        <f t="shared" si="1005"/>
        <v>307.92259989602627</v>
      </c>
      <c r="T3376">
        <f t="shared" si="988"/>
        <v>-7.3394060626926505</v>
      </c>
    </row>
    <row r="3377" spans="1:20" x14ac:dyDescent="0.25">
      <c r="A3377">
        <f t="shared" si="989"/>
        <v>1942086.7474858286</v>
      </c>
      <c r="B3377">
        <f t="shared" si="1006"/>
        <v>309092.70577563118</v>
      </c>
      <c r="C3377" t="str">
        <f t="shared" si="990"/>
        <v>-0.365884768080825-0.2198401229878i</v>
      </c>
      <c r="D3377" t="str">
        <f t="shared" si="991"/>
        <v>2.94636058773272-1.30319772316249i</v>
      </c>
      <c r="E3377" t="str">
        <f t="shared" si="992"/>
        <v>31.2104197008151-117.421206852714i</v>
      </c>
      <c r="F3377" t="str">
        <f t="shared" si="993"/>
        <v>2.812159265607-1.00751128605701i</v>
      </c>
      <c r="G3377" t="str">
        <f t="shared" si="994"/>
        <v>0.966407673320054-0.180177363362255i</v>
      </c>
      <c r="H3377" t="str">
        <f t="shared" si="995"/>
        <v>0.101681929116192-26.9385956801316i</v>
      </c>
      <c r="I3377" t="str">
        <f t="shared" si="996"/>
        <v>-0.181821732808947-0.513597043540871i</v>
      </c>
      <c r="K3377" t="str">
        <f t="shared" si="997"/>
        <v>0.000700579927074389-0.000835672525286781i</v>
      </c>
      <c r="L3377" t="str">
        <f t="shared" si="998"/>
        <v>0.00025-0.00152160182656226i</v>
      </c>
      <c r="M3377" t="str">
        <f t="shared" si="999"/>
        <v>0.0025-0.000402776954090009i</v>
      </c>
      <c r="N3377">
        <f t="shared" si="1000"/>
        <v>30.99935277605303</v>
      </c>
      <c r="O3377">
        <f t="shared" si="1001"/>
        <v>7.3944842573099212</v>
      </c>
      <c r="P3377" s="3">
        <f t="shared" si="1002"/>
        <v>-7.3944842573099212</v>
      </c>
      <c r="Q3377" s="3">
        <f t="shared" si="1003"/>
        <v>-149.00064722394697</v>
      </c>
      <c r="R3377">
        <f t="shared" si="1004"/>
        <v>30.99935277605303</v>
      </c>
      <c r="S3377">
        <f t="shared" si="1005"/>
        <v>309.0927057756312</v>
      </c>
      <c r="T3377">
        <f t="shared" si="988"/>
        <v>-7.3944842573099212</v>
      </c>
    </row>
    <row r="3378" spans="1:20" x14ac:dyDescent="0.25">
      <c r="A3378">
        <f t="shared" si="989"/>
        <v>1949466.6771262749</v>
      </c>
      <c r="B3378">
        <f t="shared" si="1006"/>
        <v>310267.25805757858</v>
      </c>
      <c r="C3378" t="str">
        <f t="shared" si="990"/>
        <v>-0.364550007391612-0.216802686080473i</v>
      </c>
      <c r="D3378" t="str">
        <f t="shared" si="991"/>
        <v>2.94293454594965-1.3062982623307i</v>
      </c>
      <c r="E3378" t="str">
        <f t="shared" si="992"/>
        <v>30.8144757341937-117.094226857111i</v>
      </c>
      <c r="F3378" t="str">
        <f t="shared" si="993"/>
        <v>2.81144013645492-1.00753978937294i</v>
      </c>
      <c r="G3378" t="str">
        <f t="shared" si="994"/>
        <v>0.966160542249211-0.180815787059432i</v>
      </c>
      <c r="H3378" t="str">
        <f t="shared" si="995"/>
        <v>0.100584643023285-26.835958590255i</v>
      </c>
      <c r="I3378" t="str">
        <f t="shared" si="996"/>
        <v>-0.181148169372638-0.511504735448058i</v>
      </c>
      <c r="K3378" t="str">
        <f t="shared" si="997"/>
        <v>0.000698331055553347-0.000834243176637029i</v>
      </c>
      <c r="L3378" t="str">
        <f t="shared" si="998"/>
        <v>0.00025-0.00151584162837443i</v>
      </c>
      <c r="M3378" t="str">
        <f t="shared" si="999"/>
        <v>0.0025-0.000401252195746173i</v>
      </c>
      <c r="N3378">
        <f t="shared" si="1000"/>
        <v>30.740506249658267</v>
      </c>
      <c r="O3378">
        <f t="shared" si="1001"/>
        <v>7.4496856487422383</v>
      </c>
      <c r="P3378" s="3">
        <f t="shared" si="1002"/>
        <v>-7.4496856487422383</v>
      </c>
      <c r="Q3378" s="3">
        <f t="shared" si="1003"/>
        <v>-149.25949375034173</v>
      </c>
      <c r="R3378">
        <f t="shared" si="1004"/>
        <v>30.740506249658267</v>
      </c>
      <c r="S3378">
        <f t="shared" si="1005"/>
        <v>310.2672580575786</v>
      </c>
      <c r="T3378">
        <f t="shared" si="988"/>
        <v>-7.4496856487422383</v>
      </c>
    </row>
    <row r="3379" spans="1:20" x14ac:dyDescent="0.25">
      <c r="A3379">
        <f t="shared" si="989"/>
        <v>1956874.6504993548</v>
      </c>
      <c r="B3379">
        <f t="shared" si="1006"/>
        <v>311446.2736381974</v>
      </c>
      <c r="C3379" t="str">
        <f t="shared" si="990"/>
        <v>-0.363204679136668-0.213787917375721i</v>
      </c>
      <c r="D3379" t="str">
        <f t="shared" si="991"/>
        <v>2.93949046621499-1.309398788854i</v>
      </c>
      <c r="E3379" t="str">
        <f t="shared" si="992"/>
        <v>30.4208849294295-116.766717399864i</v>
      </c>
      <c r="F3379" t="str">
        <f t="shared" si="993"/>
        <v>2.81071590344604-1.00758080677305i</v>
      </c>
      <c r="G3379" t="str">
        <f t="shared" si="994"/>
        <v>0.965911657221391-0.181456131517283i</v>
      </c>
      <c r="H3379" t="str">
        <f t="shared" si="995"/>
        <v>0.0994987972876613-26.7337151684644i</v>
      </c>
      <c r="I3379" t="str">
        <f t="shared" si="996"/>
        <v>-0.180479291924246-0.509420080554287i</v>
      </c>
      <c r="K3379" t="str">
        <f t="shared" si="997"/>
        <v>0.000696086460498611-0.000832809589007511i</v>
      </c>
      <c r="L3379" t="str">
        <f t="shared" si="998"/>
        <v>0.00025-0.00151010323607734i</v>
      </c>
      <c r="M3379" t="str">
        <f t="shared" si="999"/>
        <v>0.0025-0.000399733209549883i</v>
      </c>
      <c r="N3379">
        <f t="shared" si="1000"/>
        <v>30.481727962380887</v>
      </c>
      <c r="O3379">
        <f t="shared" si="1001"/>
        <v>7.5050101289480882</v>
      </c>
      <c r="P3379" s="3">
        <f t="shared" si="1002"/>
        <v>-7.5050101289480882</v>
      </c>
      <c r="Q3379" s="3">
        <f t="shared" si="1003"/>
        <v>-149.51827203761911</v>
      </c>
      <c r="R3379">
        <f t="shared" si="1004"/>
        <v>30.481727962380887</v>
      </c>
      <c r="S3379">
        <f t="shared" si="1005"/>
        <v>311.4462736381974</v>
      </c>
      <c r="T3379">
        <f t="shared" si="988"/>
        <v>-7.5050101289480882</v>
      </c>
    </row>
    <row r="3380" spans="1:20" x14ac:dyDescent="0.25">
      <c r="A3380">
        <f t="shared" si="989"/>
        <v>1964310.7741712523</v>
      </c>
      <c r="B3380">
        <f t="shared" si="1006"/>
        <v>312629.76947802253</v>
      </c>
      <c r="C3380" t="str">
        <f t="shared" si="990"/>
        <v>-0.361848997789922-0.210795812026063i</v>
      </c>
      <c r="D3380" t="str">
        <f t="shared" si="991"/>
        <v>2.93602830557123-1.31249919884821i</v>
      </c>
      <c r="E3380" t="str">
        <f t="shared" si="992"/>
        <v>30.0296411238834-116.438694487036i</v>
      </c>
      <c r="F3380" t="str">
        <f t="shared" si="993"/>
        <v>2.80998653311094-1.00763431773987i</v>
      </c>
      <c r="G3380" t="str">
        <f t="shared" si="994"/>
        <v>0.965661006734717-0.182098398693702i</v>
      </c>
      <c r="H3380" t="str">
        <f t="shared" si="995"/>
        <v>0.0984242834180779-26.6318638904562i</v>
      </c>
      <c r="I3380" t="str">
        <f t="shared" si="996"/>
        <v>-0.179815062846993-0.507343047612776i</v>
      </c>
      <c r="K3380" t="str">
        <f t="shared" si="997"/>
        <v>0.000693846191845196-0.000831371785644277i</v>
      </c>
      <c r="L3380" t="str">
        <f t="shared" si="998"/>
        <v>0.00025-0.00150438656712227i</v>
      </c>
      <c r="M3380" t="str">
        <f t="shared" si="999"/>
        <v>0.0025-0.000398219973650013i</v>
      </c>
      <c r="N3380">
        <f t="shared" si="1000"/>
        <v>30.223019084044523</v>
      </c>
      <c r="O3380">
        <f t="shared" si="1001"/>
        <v>7.5604575900841127</v>
      </c>
      <c r="P3380" s="3">
        <f t="shared" si="1002"/>
        <v>-7.5604575900841127</v>
      </c>
      <c r="Q3380" s="3">
        <f t="shared" si="1003"/>
        <v>-149.77698091595548</v>
      </c>
      <c r="R3380">
        <f t="shared" si="1004"/>
        <v>30.223019084044523</v>
      </c>
      <c r="S3380">
        <f t="shared" si="1005"/>
        <v>312.62976947802252</v>
      </c>
      <c r="T3380">
        <f t="shared" si="988"/>
        <v>-7.5604575900841127</v>
      </c>
    </row>
    <row r="3381" spans="1:20" x14ac:dyDescent="0.25">
      <c r="A3381">
        <f t="shared" si="989"/>
        <v>1971775.1551131031</v>
      </c>
      <c r="B3381">
        <f t="shared" si="1006"/>
        <v>313817.76260203903</v>
      </c>
      <c r="C3381" t="str">
        <f t="shared" si="990"/>
        <v>-0.360483176936113-0.207826363021436i</v>
      </c>
      <c r="D3381" t="str">
        <f t="shared" si="991"/>
        <v>2.9325480216545-1.31559938768653i</v>
      </c>
      <c r="E3381" t="str">
        <f t="shared" si="992"/>
        <v>29.6407380737626-116.110173980848i</v>
      </c>
      <c r="F3381" t="str">
        <f t="shared" si="993"/>
        <v>2.80925199180139-1.00770030172209i</v>
      </c>
      <c r="G3381" t="str">
        <f t="shared" si="994"/>
        <v>0.965408579225862-0.182742590500857i</v>
      </c>
      <c r="H3381" t="str">
        <f t="shared" si="995"/>
        <v>0.0973609937893384-26.5304032379272i</v>
      </c>
      <c r="I3381" t="str">
        <f t="shared" si="996"/>
        <v>-0.179155444795635-0.505273605511511i</v>
      </c>
      <c r="K3381" t="str">
        <f t="shared" si="997"/>
        <v>0.000691610299129688-0.000829929790269507i</v>
      </c>
      <c r="L3381" t="str">
        <f t="shared" si="998"/>
        <v>0.00025-0.00149869153927304i</v>
      </c>
      <c r="M3381" t="str">
        <f t="shared" si="999"/>
        <v>0.0025-0.000396712466278157i</v>
      </c>
      <c r="N3381">
        <f t="shared" si="1000"/>
        <v>29.964380779063447</v>
      </c>
      <c r="O3381">
        <f t="shared" si="1001"/>
        <v>7.616027924510429</v>
      </c>
      <c r="P3381" s="3">
        <f t="shared" si="1002"/>
        <v>-7.616027924510429</v>
      </c>
      <c r="Q3381" s="3">
        <f t="shared" si="1003"/>
        <v>-150.03561922093655</v>
      </c>
      <c r="R3381">
        <f t="shared" si="1004"/>
        <v>29.964380779063447</v>
      </c>
      <c r="S3381">
        <f t="shared" si="1005"/>
        <v>313.81776260203901</v>
      </c>
      <c r="T3381">
        <f t="shared" si="988"/>
        <v>-7.616027924510429</v>
      </c>
    </row>
    <row r="3382" spans="1:20" x14ac:dyDescent="0.25">
      <c r="A3382">
        <f t="shared" si="989"/>
        <v>1979267.9007025331</v>
      </c>
      <c r="B3382">
        <f t="shared" si="1006"/>
        <v>315010.2700999268</v>
      </c>
      <c r="C3382" t="str">
        <f t="shared" si="990"/>
        <v>-0.359107429249758-0.204879561209916i</v>
      </c>
      <c r="D3382" t="str">
        <f t="shared" si="991"/>
        <v>2.92904957270451-1.31869925000125i</v>
      </c>
      <c r="E3382" t="str">
        <f t="shared" si="992"/>
        <v>29.2541694560472-115.781171599988i</v>
      </c>
      <c r="F3382" t="str">
        <f t="shared" si="993"/>
        <v>2.80851224569001-1.0077787381323i</v>
      </c>
      <c r="G3382" t="str">
        <f t="shared" si="994"/>
        <v>0.965154363069941-0.183388708804544i</v>
      </c>
      <c r="H3382" t="str">
        <f t="shared" si="995"/>
        <v>0.0963088216369293-26.4293316985486i</v>
      </c>
      <c r="I3382" t="str">
        <f t="shared" si="996"/>
        <v>-0.178500400694279-0.503211723272663i</v>
      </c>
      <c r="K3382" t="str">
        <f t="shared" si="997"/>
        <v>0.000689378831485758-0.00082848362707559i</v>
      </c>
      <c r="L3382" t="str">
        <f t="shared" si="998"/>
        <v>0.00025-0.00149301807060474i</v>
      </c>
      <c r="M3382" t="str">
        <f t="shared" si="999"/>
        <v>0.0025-0.000395210665748313i</v>
      </c>
      <c r="N3382">
        <f t="shared" si="1000"/>
        <v>29.705814206505039</v>
      </c>
      <c r="O3382">
        <f t="shared" si="1001"/>
        <v>7.6717210247966019</v>
      </c>
      <c r="P3382" s="3">
        <f t="shared" si="1002"/>
        <v>-7.6717210247966019</v>
      </c>
      <c r="Q3382" s="3">
        <f t="shared" si="1003"/>
        <v>-150.29418579349496</v>
      </c>
      <c r="R3382">
        <f t="shared" si="1004"/>
        <v>29.705814206505039</v>
      </c>
      <c r="S3382">
        <f t="shared" si="1005"/>
        <v>315.0102700999268</v>
      </c>
      <c r="T3382">
        <f t="shared" si="988"/>
        <v>-7.6717210247966019</v>
      </c>
    </row>
    <row r="3383" spans="1:20" x14ac:dyDescent="0.25">
      <c r="A3383">
        <f t="shared" si="989"/>
        <v>1986789.1187252025</v>
      </c>
      <c r="B3383">
        <f t="shared" si="1006"/>
        <v>316207.3091263065</v>
      </c>
      <c r="C3383" t="str">
        <f t="shared" si="990"/>
        <v>-0.357721966474556-0.201955395318656i</v>
      </c>
      <c r="D3383" t="str">
        <f t="shared" si="991"/>
        <v>2.9255329175746-1.3217986796856i</v>
      </c>
      <c r="E3383" t="str">
        <f t="shared" si="992"/>
        <v>28.8699288703996-115.451702919947i</v>
      </c>
      <c r="F3383" t="str">
        <f t="shared" si="993"/>
        <v>2.80776726076996-1.00786960634478i</v>
      </c>
      <c r="G3383" t="str">
        <f t="shared" si="994"/>
        <v>0.964898346580386-0.184036755423537i</v>
      </c>
      <c r="H3383" t="str">
        <f t="shared" si="995"/>
        <v>0.0952676610516946-26.3286477659411i</v>
      </c>
      <c r="I3383" t="str">
        <f t="shared" si="996"/>
        <v>-0.177849893734249-0.501157370052018i</v>
      </c>
      <c r="K3383" t="str">
        <f t="shared" si="997"/>
        <v>0.000687151837639835-0.000827033320719202i</v>
      </c>
      <c r="L3383" t="str">
        <f t="shared" si="998"/>
        <v>0.00025-0.00148736607950263i</v>
      </c>
      <c r="M3383" t="str">
        <f t="shared" si="999"/>
        <v>0.0025-0.000393714550456578i</v>
      </c>
      <c r="N3383">
        <f t="shared" si="1000"/>
        <v>29.447320520156069</v>
      </c>
      <c r="O3383">
        <f t="shared" si="1001"/>
        <v>7.7275367837259124</v>
      </c>
      <c r="P3383" s="3">
        <f t="shared" si="1002"/>
        <v>-7.7275367837259124</v>
      </c>
      <c r="Q3383" s="3">
        <f t="shared" si="1003"/>
        <v>-150.55267947984393</v>
      </c>
      <c r="R3383">
        <f t="shared" si="1004"/>
        <v>29.447320520156069</v>
      </c>
      <c r="S3383">
        <f t="shared" si="1005"/>
        <v>316.20730912630648</v>
      </c>
      <c r="T3383">
        <f t="shared" si="988"/>
        <v>-7.7275367837259124</v>
      </c>
    </row>
    <row r="3384" spans="1:20" x14ac:dyDescent="0.25">
      <c r="A3384">
        <f t="shared" si="989"/>
        <v>1994338.9173763585</v>
      </c>
      <c r="B3384">
        <f t="shared" si="1006"/>
        <v>317408.8969009865</v>
      </c>
      <c r="C3384" t="str">
        <f t="shared" si="990"/>
        <v>-0.356326999403123-0.199053851974942i</v>
      </c>
      <c r="D3384" t="str">
        <f t="shared" si="991"/>
        <v>2.9219980157418-1.32489756989569i</v>
      </c>
      <c r="E3384" t="str">
        <f t="shared" si="992"/>
        <v>28.4880098410539-115.121783373366i</v>
      </c>
      <c r="F3384" t="str">
        <f t="shared" si="993"/>
        <v>2.80701700285458-1.0079728856932i</v>
      </c>
      <c r="G3384" t="str">
        <f t="shared" si="994"/>
        <v>0.96464051800885-0.184686732128941i</v>
      </c>
      <c r="H3384" t="str">
        <f t="shared" si="995"/>
        <v>0.0942374069745391-26.228349939649i</v>
      </c>
      <c r="I3384" t="str">
        <f t="shared" si="996"/>
        <v>-0.177203887371932-0.499110515138389i</v>
      </c>
      <c r="K3384" t="str">
        <f t="shared" si="997"/>
        <v>0.000684929365906832-0.00082557889631532i</v>
      </c>
      <c r="L3384" t="str">
        <f t="shared" si="998"/>
        <v>0.00025-0.00148173548466092i</v>
      </c>
      <c r="M3384" t="str">
        <f t="shared" si="999"/>
        <v>0.0025-0.00039222409888083i</v>
      </c>
      <c r="N3384">
        <f t="shared" si="1000"/>
        <v>29.188900868588206</v>
      </c>
      <c r="O3384">
        <f t="shared" si="1001"/>
        <v>7.7834750943007549</v>
      </c>
      <c r="P3384" s="3">
        <f t="shared" si="1002"/>
        <v>-7.7834750943007549</v>
      </c>
      <c r="Q3384" s="3">
        <f t="shared" si="1003"/>
        <v>-150.81109913141179</v>
      </c>
      <c r="R3384">
        <f t="shared" si="1004"/>
        <v>29.188900868588206</v>
      </c>
      <c r="S3384">
        <f t="shared" si="1005"/>
        <v>317.40889690098652</v>
      </c>
      <c r="T3384">
        <f t="shared" si="988"/>
        <v>-7.7834750943007549</v>
      </c>
    </row>
    <row r="3385" spans="1:20" x14ac:dyDescent="0.25">
      <c r="A3385">
        <f t="shared" si="989"/>
        <v>2001917.4052623888</v>
      </c>
      <c r="B3385">
        <f t="shared" si="1006"/>
        <v>318615.05070921028</v>
      </c>
      <c r="C3385" t="str">
        <f t="shared" si="990"/>
        <v>-0.354922737857124-0.1961749157274i</v>
      </c>
      <c r="D3385" t="str">
        <f t="shared" si="991"/>
        <v>2.91844482731689-1.32799581305264i</v>
      </c>
      <c r="E3385" t="str">
        <f t="shared" si="992"/>
        <v>28.1084058186846-114.7914282504i</v>
      </c>
      <c r="F3385" t="str">
        <f t="shared" si="993"/>
        <v>2.80626143757716-1.00808855546834i</v>
      </c>
      <c r="G3385" t="str">
        <f t="shared" si="994"/>
        <v>0.964380865545093-0.185338640643526i</v>
      </c>
      <c r="H3385" t="str">
        <f t="shared" si="995"/>
        <v>0.0932179551911645-26.1284367251146i</v>
      </c>
      <c r="I3385" t="str">
        <f t="shared" si="996"/>
        <v>-0.176562345326666-0.497071127953053i</v>
      </c>
      <c r="K3385" t="str">
        <f t="shared" si="997"/>
        <v>0.000682711464185975-0.000824120379431193i</v>
      </c>
      <c r="L3385" t="str">
        <f t="shared" si="998"/>
        <v>0.00025-0.00147612620508161i</v>
      </c>
      <c r="M3385" t="str">
        <f t="shared" si="999"/>
        <v>0.0025-0.000390739289580425i</v>
      </c>
      <c r="N3385">
        <f t="shared" si="1000"/>
        <v>28.930556395223448</v>
      </c>
      <c r="O3385">
        <f t="shared" si="1001"/>
        <v>7.8395358497475769</v>
      </c>
      <c r="P3385" s="3">
        <f t="shared" si="1002"/>
        <v>-7.8395358497475769</v>
      </c>
      <c r="Q3385" s="3">
        <f t="shared" si="1003"/>
        <v>-151.06944360477655</v>
      </c>
      <c r="R3385">
        <f t="shared" si="1004"/>
        <v>28.930556395223448</v>
      </c>
      <c r="S3385">
        <f t="shared" si="1005"/>
        <v>318.61505070921027</v>
      </c>
      <c r="T3385">
        <f t="shared" si="988"/>
        <v>-7.8395358497475769</v>
      </c>
    </row>
    <row r="3386" spans="1:20" x14ac:dyDescent="0.25">
      <c r="A3386">
        <f t="shared" si="989"/>
        <v>2009524.6914023862</v>
      </c>
      <c r="B3386">
        <f t="shared" si="1006"/>
        <v>319825.78790190531</v>
      </c>
      <c r="C3386" t="str">
        <f t="shared" si="990"/>
        <v>-0.353509390667769-0.193318569067347i</v>
      </c>
      <c r="D3386" t="str">
        <f t="shared" si="991"/>
        <v>2.91487331305454-1.33109330084472i</v>
      </c>
      <c r="E3386" t="str">
        <f t="shared" si="992"/>
        <v>27.7311101822554-114.4606526991i</v>
      </c>
      <c r="F3386" t="str">
        <f t="shared" si="993"/>
        <v>2.80550053039057-1.00821659491576i</v>
      </c>
      <c r="G3386" t="str">
        <f t="shared" si="994"/>
        <v>0.964119377316885-0.185992482641066i</v>
      </c>
      <c r="H3386" t="str">
        <f t="shared" si="995"/>
        <v>0.0922092023268421-26.0289066336534i</v>
      </c>
      <c r="I3386" t="str">
        <f t="shared" si="996"/>
        <v>-0.175925231578625-0.495039178049181i</v>
      </c>
      <c r="K3386" t="str">
        <f t="shared" si="997"/>
        <v>0.000680498179956738-0.000822657796080276i</v>
      </c>
      <c r="L3386" t="str">
        <f t="shared" si="998"/>
        <v>0.00025-0.00147053816007333i</v>
      </c>
      <c r="M3386" t="str">
        <f t="shared" si="999"/>
        <v>0.0025-0.000389260101195881i</v>
      </c>
      <c r="N3386">
        <f t="shared" si="1000"/>
        <v>28.672288238401535</v>
      </c>
      <c r="O3386">
        <f t="shared" si="1001"/>
        <v>7.8957189435219792</v>
      </c>
      <c r="P3386" s="3">
        <f t="shared" si="1002"/>
        <v>-7.8957189435219792</v>
      </c>
      <c r="Q3386" s="3">
        <f t="shared" si="1003"/>
        <v>-151.32771176159847</v>
      </c>
      <c r="R3386">
        <f t="shared" si="1004"/>
        <v>28.672288238401535</v>
      </c>
      <c r="S3386">
        <f t="shared" si="1005"/>
        <v>319.8257879019053</v>
      </c>
      <c r="T3386">
        <f t="shared" si="988"/>
        <v>-7.8957189435219792</v>
      </c>
    </row>
    <row r="3387" spans="1:20" x14ac:dyDescent="0.25">
      <c r="A3387">
        <f t="shared" si="989"/>
        <v>2017160.8852297151</v>
      </c>
      <c r="B3387">
        <f t="shared" si="1006"/>
        <v>321041.12589593255</v>
      </c>
      <c r="C3387" t="str">
        <f t="shared" si="990"/>
        <v>-0.352087165656716-0.19048479245027i</v>
      </c>
      <c r="D3387" t="str">
        <f t="shared" si="991"/>
        <v>2.91128343436351-1.33418992422977i</v>
      </c>
      <c r="E3387" t="str">
        <f t="shared" si="992"/>
        <v>27.3561162408473-114.129471725814i</v>
      </c>
      <c r="F3387" t="str">
        <f t="shared" si="993"/>
        <v>2.80473424656701-1.00835698323351i</v>
      </c>
      <c r="G3387" t="str">
        <f t="shared" si="994"/>
        <v>0.963856041389904-0.186648259745671i</v>
      </c>
      <c r="H3387" t="str">
        <f t="shared" si="995"/>
        <v>0.0912110458412151-25.9297581824292i</v>
      </c>
      <c r="I3387" t="str">
        <f t="shared" si="996"/>
        <v>-0.175292510366744-0.493014635111283i</v>
      </c>
      <c r="K3387" t="str">
        <f t="shared" si="997"/>
        <v>0.000678289560274855-0.000821191172716117i</v>
      </c>
      <c r="L3387" t="str">
        <f t="shared" si="998"/>
        <v>0.00025-0.00146497126925018i</v>
      </c>
      <c r="M3387" t="str">
        <f t="shared" si="999"/>
        <v>0.0025-0.000387786512448576i</v>
      </c>
      <c r="N3387">
        <f t="shared" si="1000"/>
        <v>28.414097531444838</v>
      </c>
      <c r="O3387">
        <f t="shared" si="1001"/>
        <v>7.9520242693132541</v>
      </c>
      <c r="P3387" s="3">
        <f t="shared" si="1002"/>
        <v>-7.9520242693132541</v>
      </c>
      <c r="Q3387" s="3">
        <f t="shared" si="1003"/>
        <v>-151.58590246855516</v>
      </c>
      <c r="R3387">
        <f t="shared" si="1004"/>
        <v>28.414097531444838</v>
      </c>
      <c r="S3387">
        <f t="shared" si="1005"/>
        <v>321.04112589593257</v>
      </c>
      <c r="T3387">
        <f t="shared" si="988"/>
        <v>-7.9520242693132541</v>
      </c>
    </row>
    <row r="3388" spans="1:20" x14ac:dyDescent="0.25">
      <c r="A3388">
        <f t="shared" si="989"/>
        <v>2024826.0965935884</v>
      </c>
      <c r="B3388">
        <f t="shared" si="1006"/>
        <v>322261.08217433712</v>
      </c>
      <c r="C3388" t="str">
        <f t="shared" si="990"/>
        <v>-0.350656269617341-0.187673564317443i</v>
      </c>
      <c r="D3388" t="str">
        <f t="shared" si="991"/>
        <v>2.90767515331679-1.33728557343764i</v>
      </c>
      <c r="E3388" t="str">
        <f t="shared" si="992"/>
        <v>26.9834172354705-113.797900195608i</v>
      </c>
      <c r="F3388" t="str">
        <f t="shared" si="993"/>
        <v>2.80396255119775-1.00850969956981i</v>
      </c>
      <c r="G3388" t="str">
        <f t="shared" si="994"/>
        <v>0.96359084576765-0.187305973531106i</v>
      </c>
      <c r="H3388" t="str">
        <f t="shared" si="995"/>
        <v>0.0902233840231325-25.8309898944288i</v>
      </c>
      <c r="I3388" t="str">
        <f t="shared" si="996"/>
        <v>-0.174664146186645-0.49099746895465i</v>
      </c>
      <c r="K3388" t="str">
        <f t="shared" si="997"/>
        <v>0.000676085651768432-0.000819720536226221i</v>
      </c>
      <c r="L3388" t="str">
        <f t="shared" si="998"/>
        <v>0.00025-0.00145942545253056i</v>
      </c>
      <c r="M3388" t="str">
        <f t="shared" si="999"/>
        <v>0.0025-0.000386318502140443i</v>
      </c>
      <c r="N3388">
        <f t="shared" si="1000"/>
        <v>28.15598540272606</v>
      </c>
      <c r="O3388">
        <f t="shared" si="1001"/>
        <v>8.0084517210489317</v>
      </c>
      <c r="P3388" s="3">
        <f t="shared" si="1002"/>
        <v>-8.0084517210489317</v>
      </c>
      <c r="Q3388" s="3">
        <f t="shared" si="1003"/>
        <v>-151.84401459727394</v>
      </c>
      <c r="R3388">
        <f t="shared" si="1004"/>
        <v>28.15598540272606</v>
      </c>
      <c r="S3388">
        <f t="shared" si="1005"/>
        <v>322.2610821743371</v>
      </c>
      <c r="T3388">
        <f t="shared" si="988"/>
        <v>-8.0084517210489317</v>
      </c>
    </row>
    <row r="3389" spans="1:20" x14ac:dyDescent="0.25">
      <c r="A3389">
        <f t="shared" si="989"/>
        <v>2032520.435760644</v>
      </c>
      <c r="B3389">
        <f t="shared" si="1006"/>
        <v>323485.67428659962</v>
      </c>
      <c r="C3389" t="str">
        <f t="shared" si="990"/>
        <v>-0.349216908296347-0.184884861117647i</v>
      </c>
      <c r="D3389" t="str">
        <f t="shared" si="991"/>
        <v>2.90404843266184-1.34038013797278i</v>
      </c>
      <c r="E3389" t="str">
        <f t="shared" si="992"/>
        <v>26.6130063408505-113.465952832687i</v>
      </c>
      <c r="F3389" t="str">
        <f t="shared" si="993"/>
        <v>2.80318540919283-1.00867472302067i</v>
      </c>
      <c r="G3389" t="str">
        <f t="shared" si="994"/>
        <v>0.963323778391343-0.187965625520118i</v>
      </c>
      <c r="H3389" t="str">
        <f t="shared" si="995"/>
        <v>0.089246115985511-25.7326002984373i</v>
      </c>
      <c r="I3389" t="str">
        <f t="shared" si="996"/>
        <v>-0.174040103788577-0.488987649524796i</v>
      </c>
      <c r="K3389" t="str">
        <f t="shared" si="997"/>
        <v>0.000673886500634159-0.000818245913925847i</v>
      </c>
      <c r="L3389" t="str">
        <f t="shared" si="998"/>
        <v>0.00025-0.00145390063013604i</v>
      </c>
      <c r="M3389" t="str">
        <f t="shared" si="999"/>
        <v>0.0025-0.000384856049153658i</v>
      </c>
      <c r="N3389">
        <f t="shared" si="1000"/>
        <v>27.897952975736246</v>
      </c>
      <c r="O3389">
        <f t="shared" si="1001"/>
        <v>8.065001192900187</v>
      </c>
      <c r="P3389" s="3">
        <f t="shared" si="1002"/>
        <v>-8.065001192900187</v>
      </c>
      <c r="Q3389" s="3">
        <f t="shared" si="1003"/>
        <v>-152.10204702426375</v>
      </c>
      <c r="R3389">
        <f t="shared" si="1004"/>
        <v>27.897952975736246</v>
      </c>
      <c r="S3389">
        <f t="shared" si="1005"/>
        <v>323.48567428659965</v>
      </c>
      <c r="T3389">
        <f t="shared" si="988"/>
        <v>-8.065001192900187</v>
      </c>
    </row>
    <row r="3390" spans="1:20" x14ac:dyDescent="0.25">
      <c r="A3390">
        <f t="shared" si="989"/>
        <v>2040244.0134165345</v>
      </c>
      <c r="B3390">
        <f t="shared" si="1006"/>
        <v>324714.91984888871</v>
      </c>
      <c r="C3390" t="str">
        <f t="shared" si="990"/>
        <v>-0.347769286375823-0.182118657329031i</v>
      </c>
      <c r="D3390" t="str">
        <f t="shared" si="991"/>
        <v>2.90040323583085-1.34347350661698i</v>
      </c>
      <c r="E3390" t="str">
        <f t="shared" si="992"/>
        <v>26.2448766672025-113.133644220854i</v>
      </c>
      <c r="F3390" t="str">
        <f t="shared" si="993"/>
        <v>2.80240278528083-1.00885203262751i</v>
      </c>
      <c r="G3390" t="str">
        <f t="shared" si="994"/>
        <v>0.963054827139851-0.188627217183742i</v>
      </c>
      <c r="H3390" t="str">
        <f t="shared" si="995"/>
        <v>0.0882791416602354-25.6345879290141i</v>
      </c>
      <c r="I3390" t="str">
        <f t="shared" si="996"/>
        <v>-0.173420348175383-0.486985146896929i</v>
      </c>
      <c r="K3390" t="str">
        <f t="shared" si="997"/>
        <v>0.00067169215263361-0.000816767333551815i</v>
      </c>
      <c r="L3390" t="str">
        <f t="shared" si="998"/>
        <v>0.00025-0.0014483967225902i</v>
      </c>
      <c r="M3390" t="str">
        <f t="shared" si="999"/>
        <v>0.0025-0.000383399132450347i</v>
      </c>
      <c r="N3390">
        <f t="shared" si="1000"/>
        <v>27.640001369151861</v>
      </c>
      <c r="O3390">
        <f t="shared" si="1001"/>
        <v>8.1216725792854909</v>
      </c>
      <c r="P3390" s="3">
        <f t="shared" si="1002"/>
        <v>-8.1216725792854909</v>
      </c>
      <c r="Q3390" s="3">
        <f t="shared" si="1003"/>
        <v>-152.35999863084814</v>
      </c>
      <c r="R3390">
        <f t="shared" si="1004"/>
        <v>27.640001369151861</v>
      </c>
      <c r="S3390">
        <f t="shared" si="1005"/>
        <v>324.71491984888871</v>
      </c>
      <c r="T3390">
        <f t="shared" si="988"/>
        <v>-8.1216725792854909</v>
      </c>
    </row>
    <row r="3391" spans="1:20" x14ac:dyDescent="0.25">
      <c r="A3391">
        <f t="shared" si="989"/>
        <v>2047996.9406675175</v>
      </c>
      <c r="B3391">
        <f t="shared" si="1006"/>
        <v>325948.83654431452</v>
      </c>
      <c r="C3391" t="str">
        <f t="shared" si="990"/>
        <v>-0.346313607455622-0.17937492548105i</v>
      </c>
      <c r="D3391" t="str">
        <f t="shared" si="991"/>
        <v>2.89673952695103-1.3465655674323i</v>
      </c>
      <c r="E3391" t="str">
        <f t="shared" si="992"/>
        <v>25.8790212619753-112.800988803966i</v>
      </c>
      <c r="F3391" t="str">
        <f t="shared" si="993"/>
        <v>2.80161464400864-1.00904160737485i</v>
      </c>
      <c r="G3391" t="str">
        <f t="shared" si="994"/>
        <v>0.962783979829597-0.189290749940613i</v>
      </c>
      <c r="H3391" t="str">
        <f t="shared" si="995"/>
        <v>0.0873223617930756-25.5369513264677i</v>
      </c>
      <c r="I3391" t="str">
        <f t="shared" si="996"/>
        <v>-0.172804844600483-0.484989931275396i</v>
      </c>
      <c r="K3391" t="str">
        <f t="shared" si="997"/>
        <v>0.000669502653089636-0.000815284823256222i</v>
      </c>
      <c r="L3391" t="str">
        <f t="shared" si="998"/>
        <v>0.00025-0.00144291365071747i</v>
      </c>
      <c r="M3391" t="str">
        <f t="shared" si="999"/>
        <v>0.0025-0.000381947731072273i</v>
      </c>
      <c r="N3391">
        <f t="shared" si="1000"/>
        <v>27.382131696901439</v>
      </c>
      <c r="O3391">
        <f t="shared" si="1001"/>
        <v>8.1784657748756224</v>
      </c>
      <c r="P3391" s="3">
        <f t="shared" si="1002"/>
        <v>-8.1784657748756224</v>
      </c>
      <c r="Q3391" s="3">
        <f t="shared" si="1003"/>
        <v>-152.61786830309856</v>
      </c>
      <c r="R3391">
        <f t="shared" si="1004"/>
        <v>27.382131696901439</v>
      </c>
      <c r="S3391">
        <f t="shared" si="1005"/>
        <v>325.94883654431453</v>
      </c>
      <c r="T3391">
        <f t="shared" si="988"/>
        <v>-8.1784657748756224</v>
      </c>
    </row>
    <row r="3392" spans="1:20" x14ac:dyDescent="0.25">
      <c r="A3392">
        <f t="shared" si="989"/>
        <v>2055779.3290420542</v>
      </c>
      <c r="B3392">
        <f t="shared" si="1006"/>
        <v>327187.44212318293</v>
      </c>
      <c r="C3392" t="str">
        <f t="shared" si="990"/>
        <v>-0.344850074036154-0.176653636176556i</v>
      </c>
      <c r="D3392" t="str">
        <f t="shared" si="991"/>
        <v>2.89305727085494-1.34965620776403i</v>
      </c>
      <c r="E3392" t="str">
        <f t="shared" si="992"/>
        <v>25.5154331115889-112.46800088642i</v>
      </c>
      <c r="F3392" t="str">
        <f t="shared" si="993"/>
        <v>2.80082094974126-1.00924342618789i</v>
      </c>
      <c r="G3392" t="str">
        <f t="shared" si="994"/>
        <v>0.962511224214486-0.189956225156266i</v>
      </c>
      <c r="H3392" t="str">
        <f t="shared" si="995"/>
        <v>0.0863756779386503-25.4396890368324i</v>
      </c>
      <c r="I3392" t="str">
        <f t="shared" si="996"/>
        <v>-0.172193558565873-0.483001972993171i</v>
      </c>
      <c r="K3392" t="str">
        <f t="shared" si="997"/>
        <v>0.000667318046882873-0.000813798411600185i</v>
      </c>
      <c r="L3392" t="str">
        <f t="shared" si="998"/>
        <v>0.00025-0.00143745133564203i</v>
      </c>
      <c r="M3392" t="str">
        <f t="shared" si="999"/>
        <v>0.0025-0.000380501824140539i</v>
      </c>
      <c r="N3392">
        <f t="shared" si="1000"/>
        <v>27.124345068237034</v>
      </c>
      <c r="O3392">
        <f t="shared" si="1001"/>
        <v>8.2353806745973106</v>
      </c>
      <c r="P3392" s="3">
        <f t="shared" si="1002"/>
        <v>-8.2353806745973106</v>
      </c>
      <c r="Q3392" s="3">
        <f t="shared" si="1003"/>
        <v>-152.87565493176297</v>
      </c>
      <c r="R3392">
        <f t="shared" si="1004"/>
        <v>27.124345068237034</v>
      </c>
      <c r="S3392">
        <f t="shared" si="1005"/>
        <v>327.1874421231829</v>
      </c>
      <c r="T3392">
        <f t="shared" si="988"/>
        <v>-8.2353806745973106</v>
      </c>
    </row>
    <row r="3393" spans="1:20" x14ac:dyDescent="0.25">
      <c r="A3393">
        <f t="shared" si="989"/>
        <v>2063591.2904924143</v>
      </c>
      <c r="B3393">
        <f t="shared" si="1006"/>
        <v>328430.75440325105</v>
      </c>
      <c r="C3393" t="str">
        <f t="shared" si="990"/>
        <v>-0.343378887501494-0.173954758113913i</v>
      </c>
      <c r="D3393" t="str">
        <f t="shared" si="991"/>
        <v>2.88935643309076-1.35274531424383i</v>
      </c>
      <c r="E3393" t="str">
        <f t="shared" si="992"/>
        <v>25.154105143137-112.134694633632i</v>
      </c>
      <c r="F3393" t="str">
        <f t="shared" si="993"/>
        <v>2.80002166666148-1.00945746793006i</v>
      </c>
      <c r="G3393" t="str">
        <f t="shared" si="994"/>
        <v>0.962236547985831-0.190623644142437i</v>
      </c>
      <c r="H3393" t="str">
        <f t="shared" si="995"/>
        <v>0.0854389924553971-25.3427996118431i</v>
      </c>
      <c r="I3393" t="str">
        <f t="shared" si="996"/>
        <v>-0.171586455820122-0.481021242511288i</v>
      </c>
      <c r="K3393" t="str">
        <f t="shared" si="997"/>
        <v>0.000665138378448312-0.00081230812754751i</v>
      </c>
      <c r="L3393" t="str">
        <f t="shared" si="998"/>
        <v>0.00025-0.00143200969878664i</v>
      </c>
      <c r="M3393" t="str">
        <f t="shared" si="999"/>
        <v>0.0025-0.000379061390855289i</v>
      </c>
      <c r="N3393">
        <f t="shared" si="1000"/>
        <v>26.866642587799902</v>
      </c>
      <c r="O3393">
        <f t="shared" si="1001"/>
        <v>8.2924171736387358</v>
      </c>
      <c r="P3393" s="3">
        <f t="shared" si="1002"/>
        <v>-8.2924171736387358</v>
      </c>
      <c r="Q3393" s="3">
        <f t="shared" si="1003"/>
        <v>-153.1333574122001</v>
      </c>
      <c r="R3393">
        <f t="shared" si="1004"/>
        <v>26.866642587799902</v>
      </c>
      <c r="S3393">
        <f t="shared" si="1005"/>
        <v>328.43075440325106</v>
      </c>
      <c r="T3393">
        <f t="shared" si="988"/>
        <v>-8.2924171736387358</v>
      </c>
    </row>
    <row r="3394" spans="1:20" x14ac:dyDescent="0.25">
      <c r="A3394">
        <f t="shared" si="989"/>
        <v>2071432.9373962854</v>
      </c>
      <c r="B3394">
        <f t="shared" si="1006"/>
        <v>329678.7912699834</v>
      </c>
      <c r="C3394" t="str">
        <f t="shared" si="990"/>
        <v>-0.341900248102953-0.17127825810928i</v>
      </c>
      <c r="D3394" t="str">
        <f t="shared" si="991"/>
        <v>2.88563697993269-1.35583277279302i</v>
      </c>
      <c r="E3394" t="str">
        <f t="shared" si="992"/>
        <v>24.7950302260819-111.801084072558i</v>
      </c>
      <c r="F3394" t="str">
        <f t="shared" si="993"/>
        <v>2.7992167587698-1.00968371140065i</v>
      </c>
      <c r="G3394" t="str">
        <f t="shared" si="994"/>
        <v>0.961959938772287-0.191293008156348i</v>
      </c>
      <c r="H3394" t="str">
        <f t="shared" si="995"/>
        <v>0.0845122085005906-25.2462816089118i</v>
      </c>
      <c r="I3394" t="str">
        <f t="shared" si="996"/>
        <v>-0.17098350235641-0.479047710418341i</v>
      </c>
      <c r="K3394" t="str">
        <f t="shared" si="997"/>
        <v>0.000662963691772-0.000810814000458352i</v>
      </c>
      <c r="L3394" t="str">
        <f t="shared" si="998"/>
        <v>0.00025-0.00142658866187153i</v>
      </c>
      <c r="M3394" t="str">
        <f t="shared" si="999"/>
        <v>0.0025-0.000377626410495406i</v>
      </c>
      <c r="N3394">
        <f t="shared" si="1000"/>
        <v>26.60902535569079</v>
      </c>
      <c r="O3394">
        <f t="shared" si="1001"/>
        <v>8.3495751674523984</v>
      </c>
      <c r="P3394" s="3">
        <f t="shared" si="1002"/>
        <v>-8.3495751674523984</v>
      </c>
      <c r="Q3394" s="3">
        <f t="shared" si="1003"/>
        <v>-153.39097464430921</v>
      </c>
      <c r="R3394">
        <f t="shared" si="1004"/>
        <v>26.60902535569079</v>
      </c>
      <c r="S3394">
        <f t="shared" si="1005"/>
        <v>329.67879126998338</v>
      </c>
      <c r="T3394">
        <f t="shared" si="988"/>
        <v>-8.3495751674523984</v>
      </c>
    </row>
    <row r="3395" spans="1:20" x14ac:dyDescent="0.25">
      <c r="A3395">
        <f t="shared" si="989"/>
        <v>2079304.3825583914</v>
      </c>
      <c r="B3395">
        <f t="shared" si="1006"/>
        <v>330931.57067680935</v>
      </c>
      <c r="C3395" t="str">
        <f t="shared" si="990"/>
        <v>-0.340414354942954-0.168624101118939i</v>
      </c>
      <c r="D3395" t="str">
        <f t="shared" si="991"/>
        <v>2.88189887839137-1.35891846862608i</v>
      </c>
      <c r="E3395" t="str">
        <f t="shared" si="992"/>
        <v>24.4382011739259-111.467183092207i</v>
      </c>
      <c r="F3395" t="str">
        <f t="shared" si="993"/>
        <v>2.79840618988423-1.00992213533237i</v>
      </c>
      <c r="G3395" t="str">
        <f t="shared" si="994"/>
        <v>0.96168138413978-0.1919643184i</v>
      </c>
      <c r="H3395" t="str">
        <f t="shared" si="995"/>
        <v>0.0835952300253773-25.1501335911041i</v>
      </c>
      <c r="I3395" t="str">
        <f t="shared" si="996"/>
        <v>-0.170384664410579-0.477081347429975i</v>
      </c>
      <c r="K3395" t="str">
        <f t="shared" si="997"/>
        <v>0.000660794030387812-0.000809316060082843i</v>
      </c>
      <c r="L3395" t="str">
        <f t="shared" si="998"/>
        <v>0.00025-0.00142118814691326i</v>
      </c>
      <c r="M3395" t="str">
        <f t="shared" si="999"/>
        <v>0.0025-0.000376196862418216i</v>
      </c>
      <c r="N3395">
        <f t="shared" si="1000"/>
        <v>26.351494467539908</v>
      </c>
      <c r="O3395">
        <f t="shared" si="1001"/>
        <v>8.406854551759654</v>
      </c>
      <c r="P3395" s="3">
        <f t="shared" si="1002"/>
        <v>-8.406854551759654</v>
      </c>
      <c r="Q3395" s="3">
        <f t="shared" si="1003"/>
        <v>-153.64850553246009</v>
      </c>
      <c r="R3395">
        <f t="shared" si="1004"/>
        <v>26.351494467539908</v>
      </c>
      <c r="S3395">
        <f t="shared" si="1005"/>
        <v>330.93157067680937</v>
      </c>
      <c r="T3395">
        <f t="shared" si="988"/>
        <v>-8.406854551759654</v>
      </c>
    </row>
    <row r="3396" spans="1:20" x14ac:dyDescent="0.25">
      <c r="A3396">
        <f t="shared" si="989"/>
        <v>2087205.7392121132</v>
      </c>
      <c r="B3396">
        <f t="shared" si="1006"/>
        <v>332189.11064538121</v>
      </c>
      <c r="C3396" t="str">
        <f t="shared" si="990"/>
        <v>-0.338921405959289-0.165992250261696i</v>
      </c>
      <c r="D3396" t="str">
        <f t="shared" si="991"/>
        <v>2.87814209622417-1.36200228625408i</v>
      </c>
      <c r="E3396" t="str">
        <f t="shared" si="992"/>
        <v>24.0836107458586-111.133005444173i</v>
      </c>
      <c r="F3396" t="str">
        <f t="shared" si="993"/>
        <v>2.79758992363999-1.01017271838885i</v>
      </c>
      <c r="G3396" t="str">
        <f t="shared" si="994"/>
        <v>0.961400871591453-0.192637576019444i</v>
      </c>
      <c r="H3396" t="str">
        <f t="shared" si="995"/>
        <v>0.0826879617698408-25.0543541271151i</v>
      </c>
      <c r="I3396" t="str">
        <f t="shared" si="996"/>
        <v>-0.169789908459177-0.475122124388334i</v>
      </c>
      <c r="K3396" t="str">
        <f t="shared" si="997"/>
        <v>0.000658629437374332-0.000807814336554701i</v>
      </c>
      <c r="L3396" t="str">
        <f t="shared" si="998"/>
        <v>0.00025-0.00141580807622361i</v>
      </c>
      <c r="M3396" t="str">
        <f t="shared" si="999"/>
        <v>0.0025-0.000374772726059191i</v>
      </c>
      <c r="N3396">
        <f t="shared" si="1000"/>
        <v>26.094051014575257</v>
      </c>
      <c r="O3396">
        <f t="shared" si="1001"/>
        <v>8.4642552225550887</v>
      </c>
      <c r="P3396" s="3">
        <f t="shared" si="1002"/>
        <v>-8.4642552225550887</v>
      </c>
      <c r="Q3396" s="3">
        <f t="shared" si="1003"/>
        <v>-153.90594898542474</v>
      </c>
      <c r="R3396">
        <f t="shared" si="1004"/>
        <v>26.094051014575257</v>
      </c>
      <c r="S3396">
        <f t="shared" si="1005"/>
        <v>332.18911064538122</v>
      </c>
      <c r="T3396">
        <f t="shared" si="988"/>
        <v>-8.4642552225550887</v>
      </c>
    </row>
    <row r="3397" spans="1:20" x14ac:dyDescent="0.25">
      <c r="A3397">
        <f t="shared" si="989"/>
        <v>2095137.1210211194</v>
      </c>
      <c r="B3397">
        <f t="shared" si="1006"/>
        <v>333451.42926583369</v>
      </c>
      <c r="C3397" t="str">
        <f t="shared" si="990"/>
        <v>-0.33742159790979-0.163382666841393i</v>
      </c>
      <c r="D3397" t="str">
        <f t="shared" si="991"/>
        <v>2.87436660194569-1.3650841094885i</v>
      </c>
      <c r="E3397" t="str">
        <f t="shared" si="992"/>
        <v>23.7312516483914-110.79856474319i</v>
      </c>
      <c r="F3397" t="str">
        <f t="shared" si="993"/>
        <v>2.79676792348952-1.01043543916226i</v>
      </c>
      <c r="G3397" t="str">
        <f t="shared" si="994"/>
        <v>0.961118388567607-0.193312782104063i</v>
      </c>
      <c r="H3397" t="str">
        <f t="shared" si="995"/>
        <v>0.0817903092580902-24.9589417912458i</v>
      </c>
      <c r="I3397" t="str">
        <f t="shared" si="996"/>
        <v>-0.16919920121755-0.473170012261584i</v>
      </c>
      <c r="K3397" t="str">
        <f t="shared" si="997"/>
        <v>0.000656469955351831-0.000806308860384797i</v>
      </c>
      <c r="L3397" t="str">
        <f t="shared" si="998"/>
        <v>0.00025-0.00141044837240846i</v>
      </c>
      <c r="M3397" t="str">
        <f t="shared" si="999"/>
        <v>0.0025-0.000373353980931651i</v>
      </c>
      <c r="N3397">
        <f t="shared" si="1000"/>
        <v>25.836696083693738</v>
      </c>
      <c r="O3397">
        <f t="shared" si="1001"/>
        <v>8.5217770761095011</v>
      </c>
      <c r="P3397" s="3">
        <f t="shared" si="1002"/>
        <v>-8.5217770761095011</v>
      </c>
      <c r="Q3397" s="3">
        <f t="shared" si="1003"/>
        <v>-154.16330391630626</v>
      </c>
      <c r="R3397">
        <f t="shared" si="1004"/>
        <v>25.836696083693738</v>
      </c>
      <c r="S3397">
        <f t="shared" si="1005"/>
        <v>333.45142926583367</v>
      </c>
      <c r="T3397">
        <f t="shared" si="988"/>
        <v>-8.5217770761095011</v>
      </c>
    </row>
    <row r="3398" spans="1:20" x14ac:dyDescent="0.25">
      <c r="A3398">
        <f t="shared" si="989"/>
        <v>2103098.6420809999</v>
      </c>
      <c r="B3398">
        <f t="shared" si="1006"/>
        <v>334718.54469704389</v>
      </c>
      <c r="C3398" t="str">
        <f t="shared" si="990"/>
        <v>-0.335915126357304-0.160795310369446i</v>
      </c>
      <c r="D3398" t="str">
        <f t="shared" si="991"/>
        <v>2.87057236483819-1.36816382144504i</v>
      </c>
      <c r="E3398" t="str">
        <f t="shared" si="992"/>
        <v>23.3811165369667-110.463874467679i</v>
      </c>
      <c r="F3398" t="str">
        <f t="shared" si="993"/>
        <v>2.79594015270221-1.01071027617073i</v>
      </c>
      <c r="G3398" t="str">
        <f t="shared" si="994"/>
        <v>0.960833922445652-0.193989937685838i</v>
      </c>
      <c r="H3398" t="str">
        <f t="shared" si="995"/>
        <v>0.0809021787933777-24.8638951633796i</v>
      </c>
      <c r="I3398" t="str">
        <f t="shared" si="996"/>
        <v>-0.168612509637919-0.47122498214338i</v>
      </c>
      <c r="K3398" t="str">
        <f t="shared" si="997"/>
        <v>0.000654315626479323-0.00080479966245473i</v>
      </c>
      <c r="L3398" t="str">
        <f t="shared" si="998"/>
        <v>0.00025-0.00140510895836667i</v>
      </c>
      <c r="M3398" t="str">
        <f t="shared" si="999"/>
        <v>0.0025-0.000371940606626471i</v>
      </c>
      <c r="N3398">
        <f t="shared" si="1000"/>
        <v>25.579430757530901</v>
      </c>
      <c r="O3398">
        <f t="shared" si="1001"/>
        <v>8.5794200089746298</v>
      </c>
      <c r="P3398" s="3">
        <f t="shared" si="1002"/>
        <v>-8.5794200089746298</v>
      </c>
      <c r="Q3398" s="3">
        <f t="shared" si="1003"/>
        <v>-154.4205692424691</v>
      </c>
      <c r="R3398">
        <f t="shared" si="1004"/>
        <v>25.579430757530901</v>
      </c>
      <c r="S3398">
        <f t="shared" si="1005"/>
        <v>334.71854469704391</v>
      </c>
      <c r="T3398">
        <f t="shared" si="988"/>
        <v>-8.5794200089746298</v>
      </c>
    </row>
    <row r="3399" spans="1:20" x14ac:dyDescent="0.25">
      <c r="A3399">
        <f t="shared" si="989"/>
        <v>2111090.4169209078</v>
      </c>
      <c r="B3399">
        <f t="shared" si="1006"/>
        <v>335990.47516689269</v>
      </c>
      <c r="C3399" t="str">
        <f t="shared" si="990"/>
        <v>-0.334402185655103-0.158230138587487i</v>
      </c>
      <c r="D3399" t="str">
        <f t="shared" si="991"/>
        <v>2.866759354962-1.37124130454761i</v>
      </c>
      <c r="E3399" t="str">
        <f t="shared" si="992"/>
        <v>23.033198017552-110.128947960331i</v>
      </c>
      <c r="F3399" t="str">
        <f t="shared" si="993"/>
        <v>2.79510657436431-1.01099720785591i</v>
      </c>
      <c r="G3399" t="str">
        <f t="shared" si="994"/>
        <v>0.960547460540058-0.194669043738608i</v>
      </c>
      <c r="H3399" t="str">
        <f t="shared" si="995"/>
        <v>0.0800234774532432-24.7692128289596i</v>
      </c>
      <c r="I3399" t="str">
        <f t="shared" si="996"/>
        <v>-0.168029800907494-0.469287005252386i</v>
      </c>
      <c r="K3399" t="str">
        <f t="shared" si="997"/>
        <v>0.000652166492451747-0.000803286774010349i</v>
      </c>
      <c r="L3399" t="str">
        <f t="shared" si="998"/>
        <v>0.00025-0.00139978975728897i</v>
      </c>
      <c r="M3399" t="str">
        <f t="shared" si="999"/>
        <v>0.0025-0.000370532582811786i</v>
      </c>
      <c r="N3399">
        <f t="shared" si="1000"/>
        <v>25.322256114532223</v>
      </c>
      <c r="O3399">
        <f t="shared" si="1001"/>
        <v>8.6371839179859595</v>
      </c>
      <c r="P3399" s="3">
        <f t="shared" si="1002"/>
        <v>-8.6371839179859595</v>
      </c>
      <c r="Q3399" s="3">
        <f t="shared" si="1003"/>
        <v>-154.67774388546778</v>
      </c>
      <c r="R3399">
        <f t="shared" si="1004"/>
        <v>25.322256114532223</v>
      </c>
      <c r="S3399">
        <f t="shared" si="1005"/>
        <v>335.99047516689268</v>
      </c>
      <c r="T3399">
        <f t="shared" si="988"/>
        <v>-8.6371839179859595</v>
      </c>
    </row>
    <row r="3400" spans="1:20" x14ac:dyDescent="0.25">
      <c r="A3400">
        <f t="shared" si="989"/>
        <v>2119112.5605052076</v>
      </c>
      <c r="B3400">
        <f t="shared" si="1006"/>
        <v>337267.23897252692</v>
      </c>
      <c r="C3400" t="str">
        <f t="shared" si="990"/>
        <v>-0.332882968932615-0.155687107490032i</v>
      </c>
      <c r="D3400" t="str">
        <f t="shared" si="991"/>
        <v>2.86292754316598-1.37431644053249i</v>
      </c>
      <c r="E3400" t="str">
        <f t="shared" si="992"/>
        <v>22.6874886482112-109.793798428685i</v>
      </c>
      <c r="F3400" t="str">
        <f t="shared" si="993"/>
        <v>2.79426715137882-1.01129621258047i</v>
      </c>
      <c r="G3400" t="str">
        <f t="shared" si="994"/>
        <v>0.960258990102319-0.195350101177332i</v>
      </c>
      <c r="H3400" t="str">
        <f t="shared" si="995"/>
        <v>0.0791541130846797-24.674893378965i</v>
      </c>
      <c r="I3400" t="str">
        <f t="shared" si="996"/>
        <v>-0.167451042446604-0.46735605293177i</v>
      </c>
      <c r="K3400" t="str">
        <f t="shared" si="997"/>
        <v>0.000650022594497227-0.000801770226655279i</v>
      </c>
      <c r="L3400" t="str">
        <f t="shared" si="998"/>
        <v>0.00025-0.00139449069265687i</v>
      </c>
      <c r="M3400" t="str">
        <f t="shared" si="999"/>
        <v>0.0025-0.000369129889232701i</v>
      </c>
      <c r="N3400">
        <f t="shared" si="1000"/>
        <v>25.065173229023515</v>
      </c>
      <c r="O3400">
        <f t="shared" si="1001"/>
        <v>8.6950687002667166</v>
      </c>
      <c r="P3400" s="3">
        <f t="shared" si="1002"/>
        <v>-8.6950687002667166</v>
      </c>
      <c r="Q3400" s="3">
        <f t="shared" si="1003"/>
        <v>-154.93482677097649</v>
      </c>
      <c r="R3400">
        <f t="shared" si="1004"/>
        <v>25.065173229023515</v>
      </c>
      <c r="S3400">
        <f t="shared" si="1005"/>
        <v>337.26723897252691</v>
      </c>
      <c r="T3400">
        <f t="shared" si="988"/>
        <v>-8.6950687002667166</v>
      </c>
    </row>
    <row r="3401" spans="1:20" x14ac:dyDescent="0.25">
      <c r="A3401">
        <f t="shared" si="989"/>
        <v>2127165.1882351274</v>
      </c>
      <c r="B3401">
        <f t="shared" si="1006"/>
        <v>338548.85448062251</v>
      </c>
      <c r="C3401" t="str">
        <f t="shared" si="990"/>
        <v>-0.331357668081554-0.153166171347223i</v>
      </c>
      <c r="D3401" t="str">
        <f t="shared" si="991"/>
        <v>2.85907690109804-1.37738911045261i</v>
      </c>
      <c r="E3401" t="str">
        <f t="shared" si="992"/>
        <v>22.3439809406571-109.458438945727i</v>
      </c>
      <c r="F3401" t="str">
        <f t="shared" si="993"/>
        <v>2.79342184646535-1.01160726862554i</v>
      </c>
      <c r="G3401" t="str">
        <f t="shared" si="994"/>
        <v>0.959968498320912-0.196033110857337i</v>
      </c>
      <c r="H3401" t="str">
        <f t="shared" si="995"/>
        <v>0.0782939942993244-24.580935409888i</v>
      </c>
      <c r="I3401" t="str">
        <f t="shared" si="996"/>
        <v>-0.166876201906821-0.465432096648702i</v>
      </c>
      <c r="K3401" t="str">
        <f t="shared" si="997"/>
        <v>0.000647883973374425-0.000800250052344423i</v>
      </c>
      <c r="L3401" t="str">
        <f t="shared" si="998"/>
        <v>0.00025-0.00138921168824155i</v>
      </c>
      <c r="M3401" t="str">
        <f t="shared" si="999"/>
        <v>0.0025-0.000367732505710999i</v>
      </c>
      <c r="N3401">
        <f t="shared" si="1000"/>
        <v>24.808183171282138</v>
      </c>
      <c r="O3401">
        <f t="shared" si="1001"/>
        <v>8.7530742532308405</v>
      </c>
      <c r="P3401" s="3">
        <f t="shared" si="1002"/>
        <v>-8.7530742532308405</v>
      </c>
      <c r="Q3401" s="3">
        <f t="shared" si="1003"/>
        <v>-155.19181682871786</v>
      </c>
      <c r="R3401">
        <f t="shared" si="1004"/>
        <v>24.808183171282138</v>
      </c>
      <c r="S3401">
        <f t="shared" si="1005"/>
        <v>338.54885448062254</v>
      </c>
      <c r="T3401">
        <f t="shared" si="988"/>
        <v>-8.7530742532308405</v>
      </c>
    </row>
    <row r="3402" spans="1:20" x14ac:dyDescent="0.25">
      <c r="A3402">
        <f t="shared" si="989"/>
        <v>2135248.4159504208</v>
      </c>
      <c r="B3402">
        <f t="shared" si="1006"/>
        <v>339835.3401276489</v>
      </c>
      <c r="C3402" t="str">
        <f t="shared" si="990"/>
        <v>-0.32982647374236-0.150667282727603i</v>
      </c>
      <c r="D3402" t="str">
        <f t="shared" si="991"/>
        <v>2.85520740121556-1.38045919468197i</v>
      </c>
      <c r="E3402" t="str">
        <f t="shared" si="992"/>
        <v>22.0026673617859-109.122882450488i</v>
      </c>
      <c r="F3402" t="str">
        <f t="shared" si="993"/>
        <v>2.79257062216009-1.01193035418815i</v>
      </c>
      <c r="G3402" t="str">
        <f t="shared" si="994"/>
        <v>0.959675972321269-0.196718073573568i</v>
      </c>
      <c r="H3402" t="str">
        <f t="shared" si="995"/>
        <v>0.0774430304686758-24.4873375237111i</v>
      </c>
      <c r="I3402" t="str">
        <f t="shared" si="996"/>
        <v>-0.166305247169117-0.463515107993884i</v>
      </c>
      <c r="K3402" t="str">
        <f t="shared" si="997"/>
        <v>0.000645750669370006-0.000798726283377441i</v>
      </c>
      <c r="L3402" t="str">
        <f t="shared" si="998"/>
        <v>0.00025-0.00138395266810276i</v>
      </c>
      <c r="M3402" t="str">
        <f t="shared" si="999"/>
        <v>0.0025-0.000366340412144849i</v>
      </c>
      <c r="N3402">
        <f t="shared" si="1000"/>
        <v>24.551287007610455</v>
      </c>
      <c r="O3402">
        <f t="shared" si="1001"/>
        <v>8.8112004745871602</v>
      </c>
      <c r="P3402" s="3">
        <f t="shared" si="1002"/>
        <v>-8.8112004745871602</v>
      </c>
      <c r="Q3402" s="3">
        <f t="shared" si="1003"/>
        <v>-155.44871299238955</v>
      </c>
      <c r="R3402">
        <f t="shared" si="1004"/>
        <v>24.551287007610455</v>
      </c>
      <c r="S3402">
        <f t="shared" si="1005"/>
        <v>339.83534012764892</v>
      </c>
      <c r="T3402">
        <f t="shared" si="988"/>
        <v>-8.8112004745871602</v>
      </c>
    </row>
    <row r="3403" spans="1:20" x14ac:dyDescent="0.25">
      <c r="A3403">
        <f t="shared" si="989"/>
        <v>2143362.3599310326</v>
      </c>
      <c r="B3403">
        <f t="shared" si="1006"/>
        <v>341126.71442013397</v>
      </c>
      <c r="C3403" t="str">
        <f t="shared" si="990"/>
        <v>-0.328289575291091-0.14819039252094i</v>
      </c>
      <c r="D3403" t="str">
        <f t="shared" si="991"/>
        <v>2.85131901679588-1.38352657292028i</v>
      </c>
      <c r="E3403" t="str">
        <f t="shared" si="992"/>
        <v>21.6635403351904-108.787141748675i</v>
      </c>
      <c r="F3403" t="str">
        <f t="shared" si="993"/>
        <v>2.79171344081565-1.01226544737875i</v>
      </c>
      <c r="G3403" t="str">
        <f t="shared" si="994"/>
        <v>0.959381399165749-0.197404990059824i</v>
      </c>
      <c r="H3403" t="str">
        <f t="shared" si="995"/>
        <v>0.0766011317193334-24.3940983278844i</v>
      </c>
      <c r="I3403" t="str">
        <f t="shared" si="996"/>
        <v>-0.165738146342043-0.461605058681047i</v>
      </c>
      <c r="K3403" t="str">
        <f t="shared" si="997"/>
        <v>0.000643622722296186-0.000797198952392222i</v>
      </c>
      <c r="L3403" t="str">
        <f t="shared" si="998"/>
        <v>0.00025-0.00137871355658773i</v>
      </c>
      <c r="M3403" t="str">
        <f t="shared" si="999"/>
        <v>0.0025-0.000364953588508517i</v>
      </c>
      <c r="N3403">
        <f t="shared" si="1000"/>
        <v>24.294485800404573</v>
      </c>
      <c r="O3403">
        <f t="shared" si="1001"/>
        <v>8.869447262341474</v>
      </c>
      <c r="P3403" s="3">
        <f t="shared" si="1002"/>
        <v>-8.869447262341474</v>
      </c>
      <c r="Q3403" s="3">
        <f t="shared" si="1003"/>
        <v>-155.70551419959543</v>
      </c>
      <c r="R3403">
        <f t="shared" si="1004"/>
        <v>24.294485800404573</v>
      </c>
      <c r="S3403">
        <f t="shared" si="1005"/>
        <v>341.12671442013396</v>
      </c>
      <c r="T3403">
        <f t="shared" si="988"/>
        <v>-8.869447262341474</v>
      </c>
    </row>
    <row r="3404" spans="1:20" x14ac:dyDescent="0.25">
      <c r="A3404">
        <f t="shared" si="989"/>
        <v>2151507.1368987705</v>
      </c>
      <c r="B3404">
        <f t="shared" si="1006"/>
        <v>342422.99593493051</v>
      </c>
      <c r="C3404" t="str">
        <f t="shared" si="990"/>
        <v>-0.326747160826574-0.145735449961085i</v>
      </c>
      <c r="D3404" t="str">
        <f t="shared" si="991"/>
        <v>2.84741172194684-1.38659112419759i</v>
      </c>
      <c r="E3404" t="str">
        <f t="shared" si="992"/>
        <v>21.3265922426537-108.451229513284i</v>
      </c>
      <c r="F3404" t="str">
        <f t="shared" si="993"/>
        <v>2.79085026460106-1.01261252621853i</v>
      </c>
      <c r="G3404" t="str">
        <f t="shared" si="994"/>
        <v>0.959084765853616-0.198093860987994i</v>
      </c>
      <c r="H3404" t="str">
        <f t="shared" si="995"/>
        <v>0.0757682089282599-24.3012164353027i</v>
      </c>
      <c r="I3404" t="str">
        <f t="shared" si="996"/>
        <v>-0.165174867759891-0.459701920546483i</v>
      </c>
      <c r="K3404" t="str">
        <f t="shared" si="997"/>
        <v>0.000641500171488374-0.00079566809235835i</v>
      </c>
      <c r="L3404" t="str">
        <f t="shared" si="998"/>
        <v>0.00025-0.00137349427833008i</v>
      </c>
      <c r="M3404" t="str">
        <f t="shared" si="999"/>
        <v>0.0025-0.000363572014852079i</v>
      </c>
      <c r="N3404">
        <f t="shared" si="1000"/>
        <v>24.037780608229781</v>
      </c>
      <c r="O3404">
        <f t="shared" si="1001"/>
        <v>8.9278145148007191</v>
      </c>
      <c r="P3404" s="3">
        <f t="shared" si="1002"/>
        <v>-8.9278145148007191</v>
      </c>
      <c r="Q3404" s="3">
        <f t="shared" si="1003"/>
        <v>-155.96221939177022</v>
      </c>
      <c r="R3404">
        <f t="shared" si="1004"/>
        <v>24.037780608229781</v>
      </c>
      <c r="S3404">
        <f t="shared" si="1005"/>
        <v>342.4229959349305</v>
      </c>
      <c r="T3404">
        <f t="shared" si="988"/>
        <v>-8.9278145148007191</v>
      </c>
    </row>
    <row r="3405" spans="1:20" x14ac:dyDescent="0.25">
      <c r="A3405">
        <f t="shared" si="989"/>
        <v>2159682.864018986</v>
      </c>
      <c r="B3405">
        <f t="shared" si="1006"/>
        <v>343724.20331948326</v>
      </c>
      <c r="C3405" t="str">
        <f t="shared" si="990"/>
        <v>-0.325199417158002-0.14330240264886i</v>
      </c>
      <c r="D3405" t="str">
        <f t="shared" si="991"/>
        <v>2.8434854916172-1.38965272687931i</v>
      </c>
      <c r="E3405" t="str">
        <f t="shared" si="992"/>
        <v>20.9918154256269-108.11515828525i</v>
      </c>
      <c r="F3405" t="str">
        <f t="shared" si="993"/>
        <v>2.78998105550173-1.01297156863695i</v>
      </c>
      <c r="G3405" t="str">
        <f t="shared" si="994"/>
        <v>0.958786059321027-0.198784686967288i</v>
      </c>
      <c r="H3405" t="str">
        <f t="shared" si="995"/>
        <v>0.0749441737180694-24.2086904642835i</v>
      </c>
      <c r="I3405" t="str">
        <f t="shared" si="996"/>
        <v>-0.164615379980918-0.457805665548574i</v>
      </c>
      <c r="K3405" t="str">
        <f t="shared" si="997"/>
        <v>0.000639383055802929-0.000794133736570538i</v>
      </c>
      <c r="L3405" t="str">
        <f t="shared" si="998"/>
        <v>0.00025-0.00136829475824873i</v>
      </c>
      <c r="M3405" t="str">
        <f t="shared" si="999"/>
        <v>0.0025-0.000362195671301135i</v>
      </c>
      <c r="N3405">
        <f t="shared" si="1000"/>
        <v>23.781172485890323</v>
      </c>
      <c r="O3405">
        <f t="shared" si="1001"/>
        <v>8.9863021305752095</v>
      </c>
      <c r="P3405" s="3">
        <f t="shared" si="1002"/>
        <v>-8.9863021305752095</v>
      </c>
      <c r="Q3405" s="3">
        <f t="shared" si="1003"/>
        <v>-156.21882751410968</v>
      </c>
      <c r="R3405">
        <f t="shared" si="1004"/>
        <v>23.781172485890323</v>
      </c>
      <c r="S3405">
        <f t="shared" si="1005"/>
        <v>343.72420331948325</v>
      </c>
      <c r="T3405">
        <f t="shared" si="988"/>
        <v>-8.9863021305752095</v>
      </c>
    </row>
    <row r="3406" spans="1:20" x14ac:dyDescent="0.25">
      <c r="A3406">
        <f t="shared" si="989"/>
        <v>2167889.6589022581</v>
      </c>
      <c r="B3406">
        <f t="shared" si="1006"/>
        <v>345030.35529209732</v>
      </c>
      <c r="C3406" t="str">
        <f t="shared" si="990"/>
        <v>-0.323646529792842-0.14089119657498i</v>
      </c>
      <c r="D3406" t="str">
        <f t="shared" si="991"/>
        <v>2.83954030160718-1.39271125867118i</v>
      </c>
      <c r="E3406" t="str">
        <f t="shared" si="992"/>
        <v>20.6592021866827-107.77894047409i</v>
      </c>
      <c r="F3406" t="str">
        <f t="shared" si="993"/>
        <v>2.78910577531936-1.01334255246903i</v>
      </c>
      <c r="G3406" t="str">
        <f t="shared" si="994"/>
        <v>0.958485266441021-0.199477468543456i</v>
      </c>
      <c r="H3406" t="str">
        <f t="shared" si="995"/>
        <v>0.0741289384523329-24.1165190385441i</v>
      </c>
      <c r="I3406" t="str">
        <f t="shared" si="996"/>
        <v>-0.164059651785537-0.455916265767307i</v>
      </c>
      <c r="K3406" t="str">
        <f t="shared" si="997"/>
        <v>0.000637271413614999-0.000792595918642087i</v>
      </c>
      <c r="L3406" t="str">
        <f t="shared" si="998"/>
        <v>0.00025-0.00136311492154685i</v>
      </c>
      <c r="M3406" t="str">
        <f t="shared" si="999"/>
        <v>0.0025-0.000360824538056519i</v>
      </c>
      <c r="N3406">
        <f t="shared" si="1000"/>
        <v>23.524662484503949</v>
      </c>
      <c r="O3406">
        <f t="shared" si="1001"/>
        <v>9.0449100085816472</v>
      </c>
      <c r="P3406" s="3">
        <f t="shared" si="1002"/>
        <v>-9.0449100085816472</v>
      </c>
      <c r="Q3406" s="3">
        <f t="shared" si="1003"/>
        <v>-156.47533751549605</v>
      </c>
      <c r="R3406">
        <f t="shared" si="1004"/>
        <v>23.524662484503949</v>
      </c>
      <c r="S3406">
        <f t="shared" si="1005"/>
        <v>345.03035529209734</v>
      </c>
      <c r="T3406">
        <f t="shared" si="988"/>
        <v>-9.0449100085816472</v>
      </c>
    </row>
    <row r="3407" spans="1:20" x14ac:dyDescent="0.25">
      <c r="A3407">
        <f t="shared" si="989"/>
        <v>2176127.639606087</v>
      </c>
      <c r="B3407">
        <f t="shared" si="1006"/>
        <v>346341.47064220731</v>
      </c>
      <c r="C3407" t="str">
        <f t="shared" si="990"/>
        <v>-0.322088682925105-0.138501776142999i</v>
      </c>
      <c r="D3407" t="str">
        <f t="shared" si="991"/>
        <v>2.83557612857897-1.3957665966244i</v>
      </c>
      <c r="E3407" t="str">
        <f t="shared" si="992"/>
        <v>20.3287447909562-107.442588358563i</v>
      </c>
      <c r="F3407" t="str">
        <f t="shared" si="993"/>
        <v>2.78822438567202-1.0137254554528i</v>
      </c>
      <c r="G3407" t="str">
        <f t="shared" si="994"/>
        <v>0.958182374023512-0.20017220619801i</v>
      </c>
      <c r="H3407" t="str">
        <f t="shared" si="995"/>
        <v>0.0733224162309134-24.0247007871799i</v>
      </c>
      <c r="I3407" t="str">
        <f t="shared" si="996"/>
        <v>-0.163507652174558-0.45403369340383i</v>
      </c>
      <c r="K3407" t="str">
        <f t="shared" si="997"/>
        <v>0.000635165282816453-0.00079105467249829i</v>
      </c>
      <c r="L3407" t="str">
        <f t="shared" si="998"/>
        <v>0.00025-0.00135795469371075i</v>
      </c>
      <c r="M3407" t="str">
        <f t="shared" si="999"/>
        <v>0.0025-0.000359458595394023i</v>
      </c>
      <c r="N3407">
        <f t="shared" si="1000"/>
        <v>23.268251651576435</v>
      </c>
      <c r="O3407">
        <f t="shared" si="1001"/>
        <v>9.1036380480458838</v>
      </c>
      <c r="P3407" s="3">
        <f t="shared" si="1002"/>
        <v>-9.1036380480458838</v>
      </c>
      <c r="Q3407" s="3">
        <f t="shared" si="1003"/>
        <v>-156.73174834842357</v>
      </c>
      <c r="R3407">
        <f t="shared" si="1004"/>
        <v>23.268251651576435</v>
      </c>
      <c r="S3407">
        <f t="shared" si="1005"/>
        <v>346.3414706422073</v>
      </c>
      <c r="T3407">
        <f t="shared" si="988"/>
        <v>-9.1036380480458838</v>
      </c>
    </row>
    <row r="3408" spans="1:20" x14ac:dyDescent="0.25">
      <c r="A3408">
        <f t="shared" si="989"/>
        <v>2184396.9246365903</v>
      </c>
      <c r="B3408">
        <f t="shared" si="1006"/>
        <v>347657.56823064771</v>
      </c>
      <c r="C3408" t="str">
        <f t="shared" si="990"/>
        <v>-0.320526059423975-0.136134084192231i</v>
      </c>
      <c r="D3408" t="str">
        <f t="shared" si="991"/>
        <v>2.83159295006712-1.39881861714112i</v>
      </c>
      <c r="E3408" t="str">
        <f t="shared" si="992"/>
        <v>20.0004354675562-107.106114087334i</v>
      </c>
      <c r="F3408" t="str">
        <f t="shared" si="993"/>
        <v>2.78733684799404-1.01412025522664i</v>
      </c>
      <c r="G3408" t="str">
        <f t="shared" si="994"/>
        <v>0.957877368815289-0.200868900347435i</v>
      </c>
      <c r="H3408" t="str">
        <f t="shared" si="995"/>
        <v>0.0725245208853135-23.9332343446416i</v>
      </c>
      <c r="I3408" t="str">
        <f t="shared" si="996"/>
        <v>-0.162959350367423-0.452157920779959i</v>
      </c>
      <c r="K3408" t="str">
        <f t="shared" si="997"/>
        <v>0.000633064700813914-0.00078951003236988i</v>
      </c>
      <c r="L3408" t="str">
        <f t="shared" si="998"/>
        <v>0.00025-0.00135281400050882i</v>
      </c>
      <c r="M3408" t="str">
        <f t="shared" si="999"/>
        <v>0.0025-0.000358097823664098i</v>
      </c>
      <c r="N3408">
        <f t="shared" si="1000"/>
        <v>23.01194103107008</v>
      </c>
      <c r="O3408">
        <f t="shared" si="1001"/>
        <v>9.1624861485058435</v>
      </c>
      <c r="P3408" s="3">
        <f t="shared" si="1002"/>
        <v>-9.1624861485058435</v>
      </c>
      <c r="Q3408" s="3">
        <f t="shared" si="1003"/>
        <v>-156.98805896892992</v>
      </c>
      <c r="R3408">
        <f t="shared" si="1004"/>
        <v>23.01194103107008</v>
      </c>
      <c r="S3408">
        <f t="shared" si="1005"/>
        <v>347.65756823064771</v>
      </c>
      <c r="T3408">
        <f t="shared" si="988"/>
        <v>-9.1624861485058435</v>
      </c>
    </row>
    <row r="3409" spans="1:20" x14ac:dyDescent="0.25">
      <c r="A3409">
        <f t="shared" si="989"/>
        <v>2192697.6329502091</v>
      </c>
      <c r="B3409">
        <f t="shared" si="1006"/>
        <v>348978.66698992415</v>
      </c>
      <c r="C3409" t="str">
        <f t="shared" si="990"/>
        <v>-0.318958840822787-0.133788062020748i</v>
      </c>
      <c r="D3409" t="str">
        <f t="shared" si="991"/>
        <v>2.82759074448911-1.40186719597981i</v>
      </c>
      <c r="E3409" t="str">
        <f t="shared" si="992"/>
        <v>19.674266410972-106.769529679653i</v>
      </c>
      <c r="F3409" t="str">
        <f t="shared" si="993"/>
        <v>2.78644312353612-1.01452692932662i</v>
      </c>
      <c r="G3409" t="str">
        <f t="shared" si="994"/>
        <v>0.95757023750003-0.201567551342389i</v>
      </c>
      <c r="H3409" t="str">
        <f t="shared" si="995"/>
        <v>0.0717351669740526-23.8421183507141i</v>
      </c>
      <c r="I3409" t="str">
        <f t="shared" si="996"/>
        <v>-0.162414715800467-0.450288920337752i</v>
      </c>
      <c r="K3409" t="str">
        <f t="shared" si="997"/>
        <v>0.000630969704526881-0.000787962032786434i</v>
      </c>
      <c r="L3409" t="str">
        <f t="shared" si="998"/>
        <v>0.00025-0.00134769276799045i</v>
      </c>
      <c r="M3409" t="str">
        <f t="shared" si="999"/>
        <v>0.0025-0.000356742203291591i</v>
      </c>
      <c r="N3409">
        <f t="shared" si="1000"/>
        <v>22.755731663482777</v>
      </c>
      <c r="O3409">
        <f t="shared" si="1001"/>
        <v>9.2214542098137411</v>
      </c>
      <c r="P3409" s="3">
        <f t="shared" si="1002"/>
        <v>-9.2214542098137411</v>
      </c>
      <c r="Q3409" s="3">
        <f t="shared" si="1003"/>
        <v>-157.24426833651722</v>
      </c>
      <c r="R3409">
        <f t="shared" si="1004"/>
        <v>22.755731663482777</v>
      </c>
      <c r="S3409">
        <f t="shared" si="1005"/>
        <v>348.97866698992414</v>
      </c>
      <c r="T3409">
        <f t="shared" si="988"/>
        <v>-9.2214542098137411</v>
      </c>
    </row>
    <row r="3410" spans="1:20" x14ac:dyDescent="0.25">
      <c r="A3410">
        <f t="shared" si="989"/>
        <v>2201029.88395542</v>
      </c>
      <c r="B3410">
        <f t="shared" si="1006"/>
        <v>350304.78592448588</v>
      </c>
      <c r="C3410" t="str">
        <f t="shared" si="990"/>
        <v>-0.317387207308375-0.131463649408339i</v>
      </c>
      <c r="D3410" t="str">
        <f t="shared" si="991"/>
        <v>2.82356949115582-1.404912208261i</v>
      </c>
      <c r="E3410" t="str">
        <f t="shared" si="992"/>
        <v>19.3502297824475-106.43284702604i</v>
      </c>
      <c r="F3410" t="str">
        <f t="shared" si="993"/>
        <v>2.78554317336533-1.01494545518387i</v>
      </c>
      <c r="G3410" t="str">
        <f t="shared" si="994"/>
        <v>0.957260966698304-0.202268159466914i</v>
      </c>
      <c r="H3410" t="str">
        <f t="shared" si="995"/>
        <v>0.0709542697780643-23.751351450494i</v>
      </c>
      <c r="I3410" t="str">
        <f t="shared" si="996"/>
        <v>-0.161873718125189-0.448426664639037i</v>
      </c>
      <c r="K3410" t="str">
        <f t="shared" si="997"/>
        <v>0.000628880330385978-0.000786410708569801i</v>
      </c>
      <c r="L3410" t="str">
        <f t="shared" si="998"/>
        <v>0.00025-0.00134259092248501i</v>
      </c>
      <c r="M3410" t="str">
        <f t="shared" si="999"/>
        <v>0.0025-0.000355391714775444i</v>
      </c>
      <c r="N3410">
        <f t="shared" si="1000"/>
        <v>22.499624585918809</v>
      </c>
      <c r="O3410">
        <f t="shared" si="1001"/>
        <v>9.2805421321381711</v>
      </c>
      <c r="P3410" s="3">
        <f t="shared" si="1002"/>
        <v>-9.2805421321381711</v>
      </c>
      <c r="Q3410" s="3">
        <f t="shared" si="1003"/>
        <v>-157.50037541408119</v>
      </c>
      <c r="R3410">
        <f t="shared" si="1004"/>
        <v>22.499624585918809</v>
      </c>
      <c r="S3410">
        <f t="shared" si="1005"/>
        <v>350.30478592448588</v>
      </c>
      <c r="T3410">
        <f t="shared" si="988"/>
        <v>-9.2805421321381711</v>
      </c>
    </row>
    <row r="3411" spans="1:20" x14ac:dyDescent="0.25">
      <c r="A3411">
        <f t="shared" si="989"/>
        <v>2209393.7975144507</v>
      </c>
      <c r="B3411">
        <f t="shared" si="1006"/>
        <v>351635.94411099894</v>
      </c>
      <c r="C3411" t="str">
        <f t="shared" si="990"/>
        <v>-0.315811337710725-0.129160784639475i</v>
      </c>
      <c r="D3411" t="str">
        <f t="shared" si="991"/>
        <v>2.81952917028193-1.40795352847304i</v>
      </c>
      <c r="E3411" t="str">
        <f t="shared" si="992"/>
        <v>19.0283177113448-106.096077888978i</v>
      </c>
      <c r="F3411" t="str">
        <f t="shared" si="993"/>
        <v>2.78463695836517-1.01537581012187i</v>
      </c>
      <c r="G3411" t="str">
        <f t="shared" si="994"/>
        <v>0.956949542967597-0.202970724937622i</v>
      </c>
      <c r="H3411" t="str">
        <f t="shared" si="995"/>
        <v>0.070181745296105-23.6609322943678i</v>
      </c>
      <c r="I3411" t="str">
        <f t="shared" si="996"/>
        <v>-0.161336327206534-0.446571126364965i</v>
      </c>
      <c r="K3411" t="str">
        <f t="shared" si="997"/>
        <v>0.00062679661433123-0.000784856094827502i</v>
      </c>
      <c r="L3411" t="str">
        <f t="shared" si="998"/>
        <v>0.00025-0.00133750839060073i</v>
      </c>
      <c r="M3411" t="str">
        <f t="shared" si="999"/>
        <v>0.0025-0.000354046338688429i</v>
      </c>
      <c r="N3411">
        <f t="shared" si="1000"/>
        <v>22.243620832163657</v>
      </c>
      <c r="O3411">
        <f t="shared" si="1001"/>
        <v>9.3397498159669752</v>
      </c>
      <c r="P3411" s="3">
        <f t="shared" si="1002"/>
        <v>-9.3397498159669752</v>
      </c>
      <c r="Q3411" s="3">
        <f t="shared" si="1003"/>
        <v>-157.75637916783634</v>
      </c>
      <c r="R3411">
        <f t="shared" si="1004"/>
        <v>22.243620832163657</v>
      </c>
      <c r="S3411">
        <f t="shared" si="1005"/>
        <v>351.63594411099893</v>
      </c>
      <c r="T3411">
        <f t="shared" si="988"/>
        <v>-9.3397498159669752</v>
      </c>
    </row>
    <row r="3412" spans="1:20" x14ac:dyDescent="0.25">
      <c r="A3412">
        <f t="shared" si="989"/>
        <v>2217789.4939450053</v>
      </c>
      <c r="B3412">
        <f t="shared" si="1006"/>
        <v>352972.16069862072</v>
      </c>
      <c r="C3412" t="str">
        <f t="shared" si="990"/>
        <v>-0.314231409493001-0.126879404526277i</v>
      </c>
      <c r="D3412" t="str">
        <f t="shared" si="991"/>
        <v>2.8154697629964-1.41099103047812i</v>
      </c>
      <c r="E3412" t="str">
        <f t="shared" si="992"/>
        <v>18.7085222964854-105.75923390361i</v>
      </c>
      <c r="F3412" t="str">
        <f t="shared" si="993"/>
        <v>2.78372443923562-1.01581797135376i</v>
      </c>
      <c r="G3412" t="str">
        <f t="shared" si="994"/>
        <v>0.956635952802335-0.203675247902889i</v>
      </c>
      <c r="H3412" t="str">
        <f t="shared" si="995"/>
        <v>0.0694175102401972-23.5708595379905i</v>
      </c>
      <c r="I3412" t="str">
        <f t="shared" si="996"/>
        <v>-0.160802513121194-0.444722278315563i</v>
      </c>
      <c r="K3412" t="str">
        <f t="shared" si="997"/>
        <v>0.000624718591810506-0.000783298226946159i</v>
      </c>
      <c r="L3412" t="str">
        <f t="shared" si="998"/>
        <v>0.00025-0.00133244509922368i</v>
      </c>
      <c r="M3412" t="str">
        <f t="shared" si="999"/>
        <v>0.0025-0.000352706055676857i</v>
      </c>
      <c r="N3412">
        <f t="shared" si="1000"/>
        <v>21.987721432758264</v>
      </c>
      <c r="O3412">
        <f t="shared" si="1001"/>
        <v>9.399077162109327</v>
      </c>
      <c r="P3412" s="3">
        <f t="shared" si="1002"/>
        <v>-9.399077162109327</v>
      </c>
      <c r="Q3412" s="3">
        <f t="shared" si="1003"/>
        <v>-158.01227856724174</v>
      </c>
      <c r="R3412">
        <f t="shared" si="1004"/>
        <v>21.987721432758264</v>
      </c>
      <c r="S3412">
        <f t="shared" si="1005"/>
        <v>352.97216069862071</v>
      </c>
      <c r="T3412">
        <f t="shared" si="988"/>
        <v>-9.399077162109327</v>
      </c>
    </row>
    <row r="3413" spans="1:20" x14ac:dyDescent="0.25">
      <c r="A3413">
        <f t="shared" si="989"/>
        <v>2226217.0940219965</v>
      </c>
      <c r="B3413">
        <f t="shared" si="1006"/>
        <v>354313.45490927546</v>
      </c>
      <c r="C3413" t="str">
        <f t="shared" si="990"/>
        <v>-0.312647598741945-0.124619444431498i</v>
      </c>
      <c r="D3413" t="str">
        <f t="shared" si="991"/>
        <v>2.81139125135294-1.41402458751838i</v>
      </c>
      <c r="E3413" t="str">
        <f t="shared" si="992"/>
        <v>18.3908356074778-105.42232657846i</v>
      </c>
      <c r="F3413" t="str">
        <f t="shared" si="993"/>
        <v>2.78280557649327-1.01627191597965i</v>
      </c>
      <c r="G3413" t="str">
        <f t="shared" si="994"/>
        <v>0.956320182633912-0.204381728442034i</v>
      </c>
      <c r="H3413" t="str">
        <f t="shared" si="995"/>
        <v>0.0686614820310867-23.4811318422648i</v>
      </c>
      <c r="I3413" t="str">
        <f t="shared" si="996"/>
        <v>-0.160272246155932-0.442880093409313i</v>
      </c>
      <c r="K3413" t="str">
        <f t="shared" si="997"/>
        <v>0.000622646297778017-0.000781737140584901i</v>
      </c>
      <c r="L3413" t="str">
        <f t="shared" si="998"/>
        <v>0.00025-0.00132740097551671i</v>
      </c>
      <c r="M3413" t="str">
        <f t="shared" si="999"/>
        <v>0.0025-0.000351370846460307i</v>
      </c>
      <c r="N3413">
        <f t="shared" si="1000"/>
        <v>21.731927415074949</v>
      </c>
      <c r="O3413">
        <f t="shared" si="1001"/>
        <v>9.4585240716967292</v>
      </c>
      <c r="P3413" s="3">
        <f t="shared" si="1002"/>
        <v>-9.4585240716967292</v>
      </c>
      <c r="Q3413" s="3">
        <f t="shared" si="1003"/>
        <v>-158.26807258492505</v>
      </c>
      <c r="R3413">
        <f t="shared" si="1004"/>
        <v>21.731927415074949</v>
      </c>
      <c r="S3413">
        <f t="shared" si="1005"/>
        <v>354.31345490927544</v>
      </c>
      <c r="T3413">
        <f t="shared" si="988"/>
        <v>-9.4585240716967292</v>
      </c>
    </row>
    <row r="3414" spans="1:20" x14ac:dyDescent="0.25">
      <c r="A3414">
        <f t="shared" si="989"/>
        <v>2234676.71897928</v>
      </c>
      <c r="B3414">
        <f t="shared" si="1006"/>
        <v>355659.84603793069</v>
      </c>
      <c r="C3414" t="str">
        <f t="shared" si="990"/>
        <v>-0.311060080158542-0.122380838291443i</v>
      </c>
      <c r="D3414" t="str">
        <f t="shared" si="991"/>
        <v>2.80729361834039-1.41705407222217i</v>
      </c>
      <c r="E3414" t="str">
        <f t="shared" si="992"/>
        <v>18.0752496860172-105.085367296137i</v>
      </c>
      <c r="F3414" t="str">
        <f t="shared" si="993"/>
        <v>2.78188033047139-1.01673762098386i</v>
      </c>
      <c r="G3414" t="str">
        <f t="shared" si="994"/>
        <v>0.956002218830726-0.205090166564502i</v>
      </c>
      <c r="H3414" t="str">
        <f t="shared" si="995"/>
        <v>0.0679135787937139-23.3917478733183i</v>
      </c>
      <c r="I3414" t="str">
        <f t="shared" si="996"/>
        <v>-0.159745496805892-0.441044544682682i</v>
      </c>
      <c r="K3414" t="str">
        <f t="shared" si="997"/>
        <v>0.000620579766692918-0.000780172871668796i</v>
      </c>
      <c r="L3414" t="str">
        <f t="shared" si="998"/>
        <v>0.00025-0.00132237594691843i</v>
      </c>
      <c r="M3414" t="str">
        <f t="shared" si="999"/>
        <v>0.0025-0.000350040691831348i</v>
      </c>
      <c r="N3414">
        <f t="shared" si="1000"/>
        <v>21.476239803390683</v>
      </c>
      <c r="O3414">
        <f t="shared" si="1001"/>
        <v>9.5180904461861573</v>
      </c>
      <c r="P3414" s="3">
        <f t="shared" si="1002"/>
        <v>-9.5180904461861573</v>
      </c>
      <c r="Q3414" s="3">
        <f t="shared" si="1003"/>
        <v>-158.52376019660932</v>
      </c>
      <c r="R3414">
        <f t="shared" si="1004"/>
        <v>21.476239803390683</v>
      </c>
      <c r="S3414">
        <f t="shared" si="1005"/>
        <v>355.65984603793072</v>
      </c>
      <c r="T3414">
        <f t="shared" si="988"/>
        <v>-9.5180904461861573</v>
      </c>
    </row>
    <row r="3415" spans="1:20" x14ac:dyDescent="0.25">
      <c r="A3415">
        <f t="shared" si="989"/>
        <v>2243168.4905114011</v>
      </c>
      <c r="B3415">
        <f t="shared" si="1006"/>
        <v>357011.35345287481</v>
      </c>
      <c r="C3415" t="str">
        <f t="shared" si="990"/>
        <v>-0.309469027049075-0.120163518638902i</v>
      </c>
      <c r="D3415" t="str">
        <f t="shared" si="991"/>
        <v>2.80317684789308-1.42007935661055i</v>
      </c>
      <c r="E3415" t="str">
        <f t="shared" si="992"/>
        <v>17.7617565471752-104.748367314063i</v>
      </c>
      <c r="F3415" t="str">
        <f t="shared" si="993"/>
        <v>2.78094866132006-1.01721506323221i</v>
      </c>
      <c r="G3415" t="str">
        <f t="shared" si="994"/>
        <v>0.955682047698224-0.205800562209031i</v>
      </c>
      <c r="H3415" t="str">
        <f t="shared" si="995"/>
        <v>0.0671737193527114-23.3027063024831i</v>
      </c>
      <c r="I3415" t="str">
        <f t="shared" si="996"/>
        <v>-0.159222235772953-0.439215605289708i</v>
      </c>
      <c r="K3415" t="str">
        <f t="shared" si="997"/>
        <v>0.000618519032517982-0.000778605456382254i</v>
      </c>
      <c r="L3415" t="str">
        <f t="shared" si="998"/>
        <v>0.00025-0.00131736994114209i</v>
      </c>
      <c r="M3415" t="str">
        <f t="shared" si="999"/>
        <v>0.0025-0.000348715572655257i</v>
      </c>
      <c r="N3415">
        <f t="shared" si="1000"/>
        <v>21.220659618962316</v>
      </c>
      <c r="O3415">
        <f t="shared" si="1001"/>
        <v>9.5777761873615503</v>
      </c>
      <c r="P3415" s="3">
        <f t="shared" si="1002"/>
        <v>-9.5777761873615503</v>
      </c>
      <c r="Q3415" s="3">
        <f t="shared" si="1003"/>
        <v>-158.77934038103768</v>
      </c>
      <c r="R3415">
        <f t="shared" si="1004"/>
        <v>21.220659618962316</v>
      </c>
      <c r="S3415">
        <f t="shared" si="1005"/>
        <v>357.0113534528748</v>
      </c>
      <c r="T3415">
        <f t="shared" si="988"/>
        <v>-9.5777761873615503</v>
      </c>
    </row>
    <row r="3416" spans="1:20" x14ac:dyDescent="0.25">
      <c r="A3416">
        <f t="shared" si="989"/>
        <v>2251692.5307753445</v>
      </c>
      <c r="B3416">
        <f t="shared" si="1006"/>
        <v>358367.99659599573</v>
      </c>
      <c r="C3416" t="str">
        <f t="shared" si="990"/>
        <v>-0.30787461131654-0.117967416626077i</v>
      </c>
      <c r="D3416" t="str">
        <f t="shared" si="991"/>
        <v>2.7990409249013-1.42310031210388i</v>
      </c>
      <c r="E3416" t="str">
        <f t="shared" si="992"/>
        <v>17.4503481806695-104.411337765212i</v>
      </c>
      <c r="F3416" t="str">
        <f t="shared" si="993"/>
        <v>2.78001052900633-1.01770421946926i</v>
      </c>
      <c r="G3416" t="str">
        <f t="shared" si="994"/>
        <v>0.955359655478953-0.206512915242822i</v>
      </c>
      <c r="H3416" t="str">
        <f t="shared" si="995"/>
        <v>0.066441823227924-23.2140058062749i</v>
      </c>
      <c r="I3416" t="str">
        <f t="shared" si="996"/>
        <v>-0.158702433964086-0.437393248501577i</v>
      </c>
      <c r="K3416" t="str">
        <f t="shared" si="997"/>
        <v>0.000616464128718411-0.00077703493116247i</v>
      </c>
      <c r="L3416" t="str">
        <f t="shared" si="998"/>
        <v>0.00025-0.00131238288617462i</v>
      </c>
      <c r="M3416" t="str">
        <f t="shared" si="999"/>
        <v>0.0025-0.000347395469869753i</v>
      </c>
      <c r="N3416">
        <f t="shared" si="1000"/>
        <v>20.965187880102803</v>
      </c>
      <c r="O3416">
        <f t="shared" si="1001"/>
        <v>9.6375811973344678</v>
      </c>
      <c r="P3416" s="3">
        <f t="shared" si="1002"/>
        <v>-9.6375811973344678</v>
      </c>
      <c r="Q3416" s="3">
        <f t="shared" si="1003"/>
        <v>-159.0348121198972</v>
      </c>
      <c r="R3416">
        <f t="shared" si="1004"/>
        <v>20.965187880102803</v>
      </c>
      <c r="S3416">
        <f t="shared" si="1005"/>
        <v>358.36799659599575</v>
      </c>
      <c r="T3416">
        <f t="shared" si="988"/>
        <v>-9.6375811973344678</v>
      </c>
    </row>
    <row r="3417" spans="1:20" x14ac:dyDescent="0.25">
      <c r="A3417">
        <f t="shared" si="989"/>
        <v>2260248.9623922906</v>
      </c>
      <c r="B3417">
        <f t="shared" si="1006"/>
        <v>359729.79498306051</v>
      </c>
      <c r="C3417" t="str">
        <f t="shared" si="990"/>
        <v>-0.306277003452315-0.115792462047444i</v>
      </c>
      <c r="D3417" t="str">
        <f t="shared" si="991"/>
        <v>2.79488583522156-1.42611680952857i</v>
      </c>
      <c r="E3417" t="str">
        <f t="shared" si="992"/>
        <v>17.141016552111-104.074289658835i</v>
      </c>
      <c r="F3417" t="str">
        <f t="shared" si="993"/>
        <v>2.77906589331435-1.01820506631549i</v>
      </c>
      <c r="G3417" t="str">
        <f t="shared" si="994"/>
        <v>0.95503502835261-0.207227225460699i</v>
      </c>
      <c r="H3417" t="str">
        <f t="shared" si="995"/>
        <v>0.0657178106299384-23.1256450663713i</v>
      </c>
      <c r="I3417" t="str">
        <f t="shared" si="996"/>
        <v>-0.158186062489712-0.435577447706178i</v>
      </c>
      <c r="K3417" t="str">
        <f t="shared" si="997"/>
        <v>0.000614415088260709-0.000775461332692863i</v>
      </c>
      <c r="L3417" t="str">
        <f t="shared" si="998"/>
        <v>0.00025-0.00130741471027557i</v>
      </c>
      <c r="M3417" t="str">
        <f t="shared" si="999"/>
        <v>0.0025-0.000346080364484711i</v>
      </c>
      <c r="N3417">
        <f t="shared" si="1000"/>
        <v>20.709825602256728</v>
      </c>
      <c r="O3417">
        <f t="shared" si="1001"/>
        <v>9.6975053785468894</v>
      </c>
      <c r="P3417" s="3">
        <f t="shared" si="1002"/>
        <v>-9.6975053785468894</v>
      </c>
      <c r="Q3417" s="3">
        <f t="shared" si="1003"/>
        <v>-159.29017439774327</v>
      </c>
      <c r="R3417">
        <f t="shared" si="1004"/>
        <v>20.709825602256728</v>
      </c>
      <c r="S3417">
        <f t="shared" si="1005"/>
        <v>359.72979498306051</v>
      </c>
      <c r="T3417">
        <f t="shared" si="988"/>
        <v>-9.6975053785468894</v>
      </c>
    </row>
    <row r="3418" spans="1:20" x14ac:dyDescent="0.25">
      <c r="A3418">
        <f t="shared" si="989"/>
        <v>2268837.9084493811</v>
      </c>
      <c r="B3418">
        <f t="shared" si="1006"/>
        <v>361096.76820399612</v>
      </c>
      <c r="C3418" t="str">
        <f t="shared" si="990"/>
        <v>-0.304676372528245-0.113638583362608i</v>
      </c>
      <c r="D3418" t="str">
        <f t="shared" si="991"/>
        <v>2.79071156568698-1.42912871912407i</v>
      </c>
      <c r="E3418" t="str">
        <f t="shared" si="992"/>
        <v>16.8337536042377-103.737233881214i</v>
      </c>
      <c r="F3418" t="str">
        <f t="shared" si="993"/>
        <v>2.77811471384561-1.01871758026462i</v>
      </c>
      <c r="G3418" t="str">
        <f t="shared" si="994"/>
        <v>0.954708152436109-0.207943492584261i</v>
      </c>
      <c r="H3418" t="str">
        <f t="shared" si="995"/>
        <v>0.0650016024556372-23.0376227695911i</v>
      </c>
      <c r="I3418" t="str">
        <f t="shared" si="996"/>
        <v>-0.1576730926621-0.4337681764077i</v>
      </c>
      <c r="K3418" t="str">
        <f t="shared" si="997"/>
        <v>0.000612371943611638-0.000773884697896512i</v>
      </c>
      <c r="L3418" t="str">
        <f t="shared" si="998"/>
        <v>0.00025-0.00130246534197606i</v>
      </c>
      <c r="M3418" t="str">
        <f t="shared" si="999"/>
        <v>0.0025-0.0003447702375819i</v>
      </c>
      <c r="N3418">
        <f t="shared" si="1000"/>
        <v>20.454573798074392</v>
      </c>
      <c r="O3418">
        <f t="shared" si="1001"/>
        <v>9.757548633771604</v>
      </c>
      <c r="P3418" s="3">
        <f t="shared" si="1002"/>
        <v>-9.757548633771604</v>
      </c>
      <c r="Q3418" s="3">
        <f t="shared" si="1003"/>
        <v>-159.54542620192561</v>
      </c>
      <c r="R3418">
        <f t="shared" si="1004"/>
        <v>20.454573798074392</v>
      </c>
      <c r="S3418">
        <f t="shared" si="1005"/>
        <v>361.09676820399613</v>
      </c>
      <c r="T3418">
        <f t="shared" si="988"/>
        <v>-9.757548633771604</v>
      </c>
    </row>
    <row r="3419" spans="1:20" x14ac:dyDescent="0.25">
      <c r="A3419">
        <f t="shared" si="989"/>
        <v>2277459.4925014889</v>
      </c>
      <c r="B3419">
        <f t="shared" si="1006"/>
        <v>362468.93592317129</v>
      </c>
      <c r="C3419" t="str">
        <f t="shared" si="990"/>
        <v>-0.303072886188996-0.111505707719125i</v>
      </c>
      <c r="D3419" t="str">
        <f t="shared" si="991"/>
        <v>2.78651810411753-1.43213591054991i</v>
      </c>
      <c r="E3419" t="str">
        <f t="shared" si="992"/>
        <v>16.5285512581292-103.400181196408i</v>
      </c>
      <c r="F3419" t="str">
        <f t="shared" si="993"/>
        <v>2.77715695001908-1.01924173768068i</v>
      </c>
      <c r="G3419" t="str">
        <f t="shared" si="994"/>
        <v>0.954379013783647-0.208661716261035i</v>
      </c>
      <c r="H3419" t="str">
        <f t="shared" si="995"/>
        <v>0.0642931202837732-22.9499376078738i</v>
      </c>
      <c r="I3419" t="str">
        <f t="shared" si="996"/>
        <v>-0.157163495993753-0.431965408226205i</v>
      </c>
      <c r="K3419" t="str">
        <f t="shared" si="997"/>
        <v>0.000610334726737295-0.000772305063929613i</v>
      </c>
      <c r="L3419" t="str">
        <f t="shared" si="998"/>
        <v>0.00025-0.00129753471007777i</v>
      </c>
      <c r="M3419" t="str">
        <f t="shared" si="999"/>
        <v>0.0025-0.000343465070314704i</v>
      </c>
      <c r="N3419">
        <f t="shared" si="1000"/>
        <v>20.199433477490174</v>
      </c>
      <c r="O3419">
        <f t="shared" si="1001"/>
        <v>9.8177108661139059</v>
      </c>
      <c r="P3419" s="3">
        <f t="shared" si="1002"/>
        <v>-9.8177108661139059</v>
      </c>
      <c r="Q3419" s="3">
        <f t="shared" si="1003"/>
        <v>-159.80056652250983</v>
      </c>
      <c r="R3419">
        <f t="shared" si="1004"/>
        <v>20.199433477490174</v>
      </c>
      <c r="S3419">
        <f t="shared" si="1005"/>
        <v>362.46893592317127</v>
      </c>
      <c r="T3419">
        <f t="shared" si="988"/>
        <v>-9.8177108661139059</v>
      </c>
    </row>
    <row r="3420" spans="1:20" x14ac:dyDescent="0.25">
      <c r="A3420">
        <f t="shared" si="989"/>
        <v>2286113.8385729943</v>
      </c>
      <c r="B3420">
        <f t="shared" si="1006"/>
        <v>363846.31787967932</v>
      </c>
      <c r="C3420" t="str">
        <f t="shared" si="990"/>
        <v>-0.301466710644765-0.109393760975263i</v>
      </c>
      <c r="D3420" t="str">
        <f t="shared" si="991"/>
        <v>2.78230543933034-1.435138252893i</v>
      </c>
      <c r="E3420" t="str">
        <f t="shared" si="992"/>
        <v>16.2254014144002-103.06314224701i</v>
      </c>
      <c r="F3420" t="str">
        <f t="shared" si="993"/>
        <v>2.77619256107145-1.0197775147953i</v>
      </c>
      <c r="G3420" t="str">
        <f t="shared" si="994"/>
        <v>0.954047598386782-0.209381896063617i</v>
      </c>
      <c r="H3420" t="str">
        <f t="shared" si="995"/>
        <v>0.0635922863705559-22.8625882782587i</v>
      </c>
      <c r="I3420" t="str">
        <f t="shared" si="996"/>
        <v>-0.156657244195823-0.430169116897218i</v>
      </c>
      <c r="K3420" t="str">
        <f t="shared" si="997"/>
        <v>0.000608303469102248-0.000770722468174945i</v>
      </c>
      <c r="L3420" t="str">
        <f t="shared" si="998"/>
        <v>0.00025-0.00129262274365189i</v>
      </c>
      <c r="M3420" t="str">
        <f t="shared" si="999"/>
        <v>0.0025-0.000342164843907854i</v>
      </c>
      <c r="N3420">
        <f t="shared" si="1000"/>
        <v>19.944405647795804</v>
      </c>
      <c r="O3420">
        <f t="shared" si="1001"/>
        <v>9.8779919790126218</v>
      </c>
      <c r="P3420" s="3">
        <f t="shared" si="1002"/>
        <v>-9.8779919790126218</v>
      </c>
      <c r="Q3420" s="3">
        <f t="shared" si="1003"/>
        <v>-160.0555943522042</v>
      </c>
      <c r="R3420">
        <f t="shared" si="1004"/>
        <v>19.944405647795804</v>
      </c>
      <c r="S3420">
        <f t="shared" si="1005"/>
        <v>363.8463178796793</v>
      </c>
      <c r="T3420">
        <f t="shared" si="988"/>
        <v>-9.8779919790126218</v>
      </c>
    </row>
    <row r="3421" spans="1:20" x14ac:dyDescent="0.25">
      <c r="A3421">
        <f t="shared" si="989"/>
        <v>2294801.0711595714</v>
      </c>
      <c r="B3421">
        <f t="shared" si="1006"/>
        <v>365228.93388762209</v>
      </c>
      <c r="C3421" t="str">
        <f t="shared" si="990"/>
        <v>-0.299858010664311-0.10730266772275i</v>
      </c>
      <c r="D3421" t="str">
        <f t="shared" si="991"/>
        <v>2.77807356114991-1.43813561467503i</v>
      </c>
      <c r="E3421" t="str">
        <f t="shared" si="992"/>
        <v>15.9242959543804-102.726127554911i</v>
      </c>
      <c r="F3421" t="str">
        <f t="shared" si="993"/>
        <v>2.77522150605737-1.0203248877048i</v>
      </c>
      <c r="G3421" t="str">
        <f t="shared" si="994"/>
        <v>0.953713892174514-0.210104031488817i</v>
      </c>
      <c r="H3421" t="str">
        <f t="shared" si="995"/>
        <v>0.0628990236452625-22.7755734828639i</v>
      </c>
      <c r="I3421" t="str">
        <f t="shared" si="996"/>
        <v>-0.15615430917653-0.428379276271307i</v>
      </c>
      <c r="K3421" t="str">
        <f t="shared" si="997"/>
        <v>0.0006062782016688-0.000769136948235356i</v>
      </c>
      <c r="L3421" t="str">
        <f t="shared" si="998"/>
        <v>0.00025-0.00128772937203815i</v>
      </c>
      <c r="M3421" t="str">
        <f t="shared" si="999"/>
        <v>0.0025-0.000340869539657156i</v>
      </c>
      <c r="N3421">
        <f t="shared" si="1000"/>
        <v>19.689491313718889</v>
      </c>
      <c r="O3421">
        <f t="shared" si="1001"/>
        <v>9.938391876240761</v>
      </c>
      <c r="P3421" s="3">
        <f t="shared" si="1002"/>
        <v>-9.938391876240761</v>
      </c>
      <c r="Q3421" s="3">
        <f t="shared" si="1003"/>
        <v>-160.31050868628111</v>
      </c>
      <c r="R3421">
        <f t="shared" si="1004"/>
        <v>19.689491313718889</v>
      </c>
      <c r="S3421">
        <f t="shared" si="1005"/>
        <v>365.22893388762208</v>
      </c>
      <c r="T3421">
        <f t="shared" si="988"/>
        <v>-9.938391876240761</v>
      </c>
    </row>
    <row r="3422" spans="1:20" x14ac:dyDescent="0.25">
      <c r="A3422">
        <f t="shared" si="989"/>
        <v>2303521.3152299779</v>
      </c>
      <c r="B3422">
        <f t="shared" si="1006"/>
        <v>366616.80383639503</v>
      </c>
      <c r="C3422" t="str">
        <f t="shared" si="990"/>
        <v>-0.298246949568287-0.105232351309448i</v>
      </c>
      <c r="D3422" t="str">
        <f t="shared" si="991"/>
        <v>2.77382246041828-1.44112786386009i</v>
      </c>
      <c r="E3422" t="str">
        <f t="shared" si="992"/>
        <v>15.6252267412769-102.389147522064i</v>
      </c>
      <c r="F3422" t="str">
        <f t="shared" si="993"/>
        <v>2.77424374384973-1.02088383236739i</v>
      </c>
      <c r="G3422" t="str">
        <f t="shared" si="994"/>
        <v>0.953377881013375-0.210828121956778i</v>
      </c>
      <c r="H3422" t="str">
        <f t="shared" si="995"/>
        <v>0.0622132557058637-22.688891928867i</v>
      </c>
      <c r="I3422" t="str">
        <f t="shared" si="996"/>
        <v>-0.155654663039608-0.426595860313701i</v>
      </c>
      <c r="K3422" t="str">
        <f t="shared" si="997"/>
        <v>0.000604258954896299-0.000767548541927245i</v>
      </c>
      <c r="L3422" t="str">
        <f t="shared" si="998"/>
        <v>0.00025-0.00128285452484374i</v>
      </c>
      <c r="M3422" t="str">
        <f t="shared" si="999"/>
        <v>0.0025-0.000339579138929226i</v>
      </c>
      <c r="N3422">
        <f t="shared" si="1000"/>
        <v>19.434691477498347</v>
      </c>
      <c r="O3422">
        <f t="shared" si="1001"/>
        <v>9.9989104619068012</v>
      </c>
      <c r="P3422" s="3">
        <f t="shared" si="1002"/>
        <v>-9.9989104619068012</v>
      </c>
      <c r="Q3422" s="3">
        <f t="shared" si="1003"/>
        <v>-160.56530852250165</v>
      </c>
      <c r="R3422">
        <f t="shared" si="1004"/>
        <v>19.434691477498347</v>
      </c>
      <c r="S3422">
        <f t="shared" si="1005"/>
        <v>366.61680383639504</v>
      </c>
      <c r="T3422">
        <f t="shared" si="988"/>
        <v>-9.9989104619068012</v>
      </c>
    </row>
    <row r="3423" spans="1:20" x14ac:dyDescent="0.25">
      <c r="A3423">
        <f t="shared" si="989"/>
        <v>2312274.6962278518</v>
      </c>
      <c r="B3423">
        <f t="shared" si="1006"/>
        <v>368009.94769097335</v>
      </c>
      <c r="C3423" t="str">
        <f t="shared" si="990"/>
        <v>-0.296633689222929-0.103182733861988i</v>
      </c>
      <c r="D3423" t="str">
        <f t="shared" si="991"/>
        <v>2.76955212900523-1.44411486786241i</v>
      </c>
      <c r="E3423" t="str">
        <f t="shared" si="992"/>
        <v>15.3281856213112-102.052212431261i</v>
      </c>
      <c r="F3423" t="str">
        <f t="shared" si="993"/>
        <v>2.77325923313992-1.02145432460032i</v>
      </c>
      <c r="G3423" t="str">
        <f t="shared" si="994"/>
        <v>0.953039550707527-0.211554166810116i</v>
      </c>
      <c r="H3423" t="str">
        <f t="shared" si="995"/>
        <v>0.0615349068146658-22.6025423284831i</v>
      </c>
      <c r="I3423" t="str">
        <f t="shared" si="996"/>
        <v>-0.155158278082748-0.424818843103856i</v>
      </c>
      <c r="K3423" t="str">
        <f t="shared" si="997"/>
        <v>0.000602245758740583-0.000765957287274085i</v>
      </c>
      <c r="L3423" t="str">
        <f t="shared" si="998"/>
        <v>0.00025-0.00127799813194236i</v>
      </c>
      <c r="M3423" t="str">
        <f t="shared" si="999"/>
        <v>0.0025-0.000338293623161213i</v>
      </c>
      <c r="N3423">
        <f t="shared" si="1000"/>
        <v>19.180007138960121</v>
      </c>
      <c r="O3423">
        <f t="shared" si="1001"/>
        <v>10.059547640454687</v>
      </c>
      <c r="P3423" s="3">
        <f t="shared" si="1002"/>
        <v>-10.059547640454687</v>
      </c>
      <c r="Q3423" s="3">
        <f t="shared" si="1003"/>
        <v>-160.81999286103988</v>
      </c>
      <c r="R3423">
        <f t="shared" si="1004"/>
        <v>19.180007138960121</v>
      </c>
      <c r="S3423">
        <f t="shared" si="1005"/>
        <v>368.00994769097338</v>
      </c>
      <c r="T3423">
        <f t="shared" si="988"/>
        <v>-10.059547640454687</v>
      </c>
    </row>
    <row r="3424" spans="1:20" x14ac:dyDescent="0.25">
      <c r="A3424">
        <f t="shared" si="989"/>
        <v>2321061.3400735175</v>
      </c>
      <c r="B3424">
        <f t="shared" si="1006"/>
        <v>369408.38549219904</v>
      </c>
      <c r="C3424" t="str">
        <f t="shared" si="990"/>
        <v>-0.295018390034002-0.101153736308349i</v>
      </c>
      <c r="D3424" t="str">
        <f t="shared" si="991"/>
        <v>2.76526255981834-1.44709649355425i</v>
      </c>
      <c r="E3424" t="str">
        <f t="shared" si="992"/>
        <v>15.0331644248509-101.715332446905i</v>
      </c>
      <c r="F3424" t="str">
        <f t="shared" si="993"/>
        <v>2.77226793243813-1.02203634007693i</v>
      </c>
      <c r="G3424" t="str">
        <f t="shared" si="994"/>
        <v>0.952698886998862-0.212282165313037i</v>
      </c>
      <c r="H3424" t="str">
        <f t="shared" si="995"/>
        <v>0.060863901893972-22.5165233989462i</v>
      </c>
      <c r="I3424" t="str">
        <f t="shared" si="996"/>
        <v>-0.15466512679606-0.423048198835087i</v>
      </c>
      <c r="K3424" t="str">
        <f t="shared" si="997"/>
        <v>0.000600238642653468-0.000764363222499935i</v>
      </c>
      <c r="L3424" t="str">
        <f t="shared" si="998"/>
        <v>0.00025-0.00127316012347316i</v>
      </c>
      <c r="M3424" t="str">
        <f t="shared" si="999"/>
        <v>0.0025-0.000337012973860543i</v>
      </c>
      <c r="N3424">
        <f t="shared" si="1000"/>
        <v>18.925439295595908</v>
      </c>
      <c r="O3424">
        <f t="shared" si="1001"/>
        <v>10.12030331666522</v>
      </c>
      <c r="P3424" s="3">
        <f t="shared" si="1002"/>
        <v>-10.12030331666522</v>
      </c>
      <c r="Q3424" s="3">
        <f t="shared" si="1003"/>
        <v>-161.07456070440409</v>
      </c>
      <c r="R3424">
        <f t="shared" si="1004"/>
        <v>18.925439295595908</v>
      </c>
      <c r="S3424">
        <f t="shared" si="1005"/>
        <v>369.40838549219905</v>
      </c>
      <c r="T3424">
        <f t="shared" si="988"/>
        <v>-10.12030331666522</v>
      </c>
    </row>
    <row r="3425" spans="1:20" x14ac:dyDescent="0.25">
      <c r="A3425">
        <f t="shared" si="989"/>
        <v>2329881.373165797</v>
      </c>
      <c r="B3425">
        <f t="shared" si="1006"/>
        <v>370812.13735706941</v>
      </c>
      <c r="C3425" t="str">
        <f t="shared" si="990"/>
        <v>-0.293401210941121-0.0991452784003677i</v>
      </c>
      <c r="D3425" t="str">
        <f t="shared" si="991"/>
        <v>2.7609537468131-1.45007260727407i</v>
      </c>
      <c r="E3425" t="str">
        <f t="shared" si="992"/>
        <v>14.7401549675125-101.378517615796i</v>
      </c>
      <c r="F3425" t="str">
        <f t="shared" si="993"/>
        <v>2.77126980007369-1.02262985432384i</v>
      </c>
      <c r="G3425" t="str">
        <f t="shared" si="994"/>
        <v>0.95235587556712-0.213012116650449i</v>
      </c>
      <c r="H3425" t="str">
        <f t="shared" si="995"/>
        <v>0.0602001665217619-22.4308338624875i</v>
      </c>
      <c r="I3425" t="str">
        <f t="shared" si="996"/>
        <v>-0.154175181860553-0.421283901814143i</v>
      </c>
      <c r="K3425" t="str">
        <f t="shared" si="997"/>
        <v>0.000598237635582364-0.000762766386022995i</v>
      </c>
      <c r="L3425" t="str">
        <f t="shared" si="998"/>
        <v>0.00025-0.00126834042983977i</v>
      </c>
      <c r="M3425" t="str">
        <f t="shared" si="999"/>
        <v>0.0025-0.000335737172604646i</v>
      </c>
      <c r="N3425">
        <f t="shared" si="1000"/>
        <v>18.670988942637109</v>
      </c>
      <c r="O3425">
        <f t="shared" si="1001"/>
        <v>10.181177395655752</v>
      </c>
      <c r="P3425" s="3">
        <f t="shared" si="1002"/>
        <v>-10.181177395655752</v>
      </c>
      <c r="Q3425" s="3">
        <f t="shared" si="1003"/>
        <v>-161.32901105736289</v>
      </c>
      <c r="R3425">
        <f t="shared" si="1004"/>
        <v>18.670988942637109</v>
      </c>
      <c r="S3425">
        <f t="shared" si="1005"/>
        <v>370.81213735706939</v>
      </c>
      <c r="T3425">
        <f t="shared" si="988"/>
        <v>-10.181177395655752</v>
      </c>
    </row>
    <row r="3426" spans="1:20" x14ac:dyDescent="0.25">
      <c r="A3426">
        <f t="shared" si="989"/>
        <v>2338734.9223838272</v>
      </c>
      <c r="B3426">
        <f t="shared" si="1006"/>
        <v>372221.22347902629</v>
      </c>
      <c r="C3426" t="str">
        <f t="shared" si="990"/>
        <v>-0.291782309412343-0.0971572787362055i</v>
      </c>
      <c r="D3426" t="str">
        <f t="shared" si="991"/>
        <v>2.75662568500292-1.45304307483466i</v>
      </c>
      <c r="E3426" t="str">
        <f t="shared" si="992"/>
        <v>14.4491490512553-101.041777867918i</v>
      </c>
      <c r="F3426" t="str">
        <f t="shared" si="993"/>
        <v>2.7702647941954-1.023234842718i</v>
      </c>
      <c r="G3426" t="str">
        <f t="shared" si="994"/>
        <v>0.952010502030001-0.213744019927077i</v>
      </c>
      <c r="H3426" t="str">
        <f t="shared" si="995"/>
        <v>0.0595436269273865-22.3454724463168i</v>
      </c>
      <c r="I3426" t="str">
        <f t="shared" si="996"/>
        <v>-0.153688416146626-0.419525926460843i</v>
      </c>
      <c r="K3426" t="str">
        <f t="shared" si="997"/>
        <v>0.000596242765969949-0.000761166816449166i</v>
      </c>
      <c r="L3426" t="str">
        <f t="shared" si="998"/>
        <v>0.00025-0.00126353898170928i</v>
      </c>
      <c r="M3426" t="str">
        <f t="shared" si="999"/>
        <v>0.0025-0.000334466201040691i</v>
      </c>
      <c r="N3426">
        <f t="shared" si="1000"/>
        <v>18.416657073134672</v>
      </c>
      <c r="O3426">
        <f t="shared" si="1001"/>
        <v>10.24216978288057</v>
      </c>
      <c r="P3426" s="3">
        <f t="shared" si="1002"/>
        <v>-10.24216978288057</v>
      </c>
      <c r="Q3426" s="3">
        <f t="shared" si="1003"/>
        <v>-161.58334292686533</v>
      </c>
      <c r="R3426">
        <f t="shared" si="1004"/>
        <v>18.416657073134672</v>
      </c>
      <c r="S3426">
        <f t="shared" si="1005"/>
        <v>372.22122347902626</v>
      </c>
      <c r="T3426">
        <f t="shared" si="988"/>
        <v>-10.24216978288057</v>
      </c>
    </row>
    <row r="3427" spans="1:20" x14ac:dyDescent="0.25">
      <c r="A3427">
        <f t="shared" si="989"/>
        <v>2347622.1150888857</v>
      </c>
      <c r="B3427">
        <f t="shared" si="1006"/>
        <v>373635.6641282466</v>
      </c>
      <c r="C3427" t="str">
        <f t="shared" si="990"/>
        <v>-0.290161841439068-0.0951896547827168i</v>
      </c>
      <c r="D3427" t="str">
        <f t="shared" si="991"/>
        <v>2.75227837046905-1.4560077615317i</v>
      </c>
      <c r="E3427" t="str">
        <f t="shared" si="992"/>
        <v>14.1601384654533-100.705123017227i</v>
      </c>
      <c r="F3427" t="str">
        <f t="shared" si="993"/>
        <v>2.76925287277192-1.02385128048376i</v>
      </c>
      <c r="G3427" t="str">
        <f t="shared" si="994"/>
        <v>0.951662751943294-0.214477874166569i</v>
      </c>
      <c r="H3427" t="str">
        <f t="shared" si="995"/>
        <v>0.0588942099872776-22.2604378826014i</v>
      </c>
      <c r="I3427" t="str">
        <f t="shared" si="996"/>
        <v>-0.153204802712563-0.417774247307669i</v>
      </c>
      <c r="K3427" t="str">
        <f t="shared" si="997"/>
        <v>0.000594254061753939-0.000759564552565624i</v>
      </c>
      <c r="L3427" t="str">
        <f t="shared" si="998"/>
        <v>0.00025-0.00125875571001123i</v>
      </c>
      <c r="M3427" t="str">
        <f t="shared" si="999"/>
        <v>0.0025-0.000333200040885327i</v>
      </c>
      <c r="N3427">
        <f t="shared" si="1000"/>
        <v>18.162444678033097</v>
      </c>
      <c r="O3427">
        <f t="shared" si="1001"/>
        <v>10.303280384131357</v>
      </c>
      <c r="P3427" s="3">
        <f t="shared" si="1002"/>
        <v>-10.303280384131357</v>
      </c>
      <c r="Q3427" s="3">
        <f t="shared" si="1003"/>
        <v>-161.8375553219669</v>
      </c>
      <c r="R3427">
        <f t="shared" si="1004"/>
        <v>18.162444678033097</v>
      </c>
      <c r="S3427">
        <f t="shared" si="1005"/>
        <v>373.63566412824662</v>
      </c>
      <c r="T3427">
        <f t="shared" si="988"/>
        <v>-10.303280384131357</v>
      </c>
    </row>
    <row r="3428" spans="1:20" x14ac:dyDescent="0.25">
      <c r="A3428">
        <f t="shared" si="989"/>
        <v>2356543.0791262235</v>
      </c>
      <c r="B3428">
        <f t="shared" si="1006"/>
        <v>375055.47965193394</v>
      </c>
      <c r="C3428" t="str">
        <f t="shared" si="990"/>
        <v>-0.288539961531268-0.0932423228977833i</v>
      </c>
      <c r="D3428" t="str">
        <f t="shared" si="991"/>
        <v>2.74791180037059-1.45896653215225i</v>
      </c>
      <c r="E3428" t="str">
        <f t="shared" si="992"/>
        <v>13.873114987952-100.368562762448i</v>
      </c>
      <c r="F3428" t="str">
        <f t="shared" si="993"/>
        <v>2.76823399359214-1.02447914268998i</v>
      </c>
      <c r="G3428" t="str">
        <f t="shared" si="994"/>
        <v>0.951312610801013-0.215213678310588i</v>
      </c>
      <c r="H3428" t="str">
        <f t="shared" si="995"/>
        <v>0.0582518432206812-22.1757289084469i</v>
      </c>
      <c r="I3428" t="str">
        <f t="shared" si="996"/>
        <v>-0.152724314803058-0.416028838999391i</v>
      </c>
      <c r="K3428" t="str">
        <f t="shared" si="997"/>
        <v>0.000592271550366967-0.000757959633334455i</v>
      </c>
      <c r="L3428" t="str">
        <f t="shared" si="998"/>
        <v>0.00025-0.00125399054593667i</v>
      </c>
      <c r="M3428" t="str">
        <f t="shared" si="999"/>
        <v>0.0025-0.000331938673924414i</v>
      </c>
      <c r="N3428">
        <f t="shared" si="1000"/>
        <v>17.908352746249989</v>
      </c>
      <c r="O3428">
        <f t="shared" si="1001"/>
        <v>10.364509105536516</v>
      </c>
      <c r="P3428" s="3">
        <f t="shared" si="1002"/>
        <v>-10.364509105536516</v>
      </c>
      <c r="Q3428" s="3">
        <f t="shared" si="1003"/>
        <v>-162.09164725375001</v>
      </c>
      <c r="R3428">
        <f t="shared" si="1004"/>
        <v>17.908352746249989</v>
      </c>
      <c r="S3428">
        <f t="shared" si="1005"/>
        <v>375.05547965193392</v>
      </c>
      <c r="T3428">
        <f t="shared" si="988"/>
        <v>-10.364509105536516</v>
      </c>
    </row>
    <row r="3429" spans="1:20" x14ac:dyDescent="0.25">
      <c r="A3429">
        <f t="shared" si="989"/>
        <v>2365497.9428269034</v>
      </c>
      <c r="B3429">
        <f t="shared" si="1006"/>
        <v>376480.6904746113</v>
      </c>
      <c r="C3429" t="str">
        <f t="shared" si="990"/>
        <v>-0.286916822712982-0.0913151983525401i</v>
      </c>
      <c r="D3429" t="str">
        <f t="shared" si="991"/>
        <v>2.74352597295425-1.46191925098352i</v>
      </c>
      <c r="E3429" t="str">
        <f t="shared" si="992"/>
        <v>13.5880703861071-100.032106687873i</v>
      </c>
      <c r="F3429" t="str">
        <f t="shared" si="993"/>
        <v>2.76720811426557-1.02511840424702i</v>
      </c>
      <c r="G3429" t="str">
        <f t="shared" si="994"/>
        <v>0.950960064035536-0.215951431217914i</v>
      </c>
      <c r="H3429" t="str">
        <f t="shared" si="995"/>
        <v>0.0576164547853999-22.0913442658774i</v>
      </c>
      <c r="I3429" t="str">
        <f t="shared" si="996"/>
        <v>-0.152246925847732-0.41428967629268i</v>
      </c>
      <c r="K3429" t="str">
        <f t="shared" si="997"/>
        <v>0.000590295258736502-0.000756352097886252i</v>
      </c>
      <c r="L3429" t="str">
        <f t="shared" si="998"/>
        <v>0.00025-0.00124924342093711i</v>
      </c>
      <c r="M3429" t="str">
        <f t="shared" si="999"/>
        <v>0.0025-0.000330682082012766i</v>
      </c>
      <c r="N3429">
        <f t="shared" si="1000"/>
        <v>17.65438226475149</v>
      </c>
      <c r="O3429">
        <f t="shared" si="1001"/>
        <v>10.425855853561606</v>
      </c>
      <c r="P3429" s="3">
        <f t="shared" si="1002"/>
        <v>-10.425855853561606</v>
      </c>
      <c r="Q3429" s="3">
        <f t="shared" si="1003"/>
        <v>-162.34561773524851</v>
      </c>
      <c r="R3429">
        <f t="shared" si="1004"/>
        <v>17.65438226475149</v>
      </c>
      <c r="S3429">
        <f t="shared" si="1005"/>
        <v>376.48069047461132</v>
      </c>
      <c r="T3429">
        <f t="shared" si="988"/>
        <v>-10.425855853561606</v>
      </c>
    </row>
    <row r="3430" spans="1:20" x14ac:dyDescent="0.25">
      <c r="A3430">
        <f t="shared" si="989"/>
        <v>2374486.8350096457</v>
      </c>
      <c r="B3430">
        <f t="shared" si="1006"/>
        <v>377911.31709841482</v>
      </c>
      <c r="C3430" t="str">
        <f t="shared" si="990"/>
        <v>-0.285292576518141-0.0894081953535468i</v>
      </c>
      <c r="D3430" t="str">
        <f t="shared" si="991"/>
        <v>2.73912088756425-1.46486578182181i</v>
      </c>
      <c r="E3430" t="str">
        <f t="shared" si="992"/>
        <v>13.3049964178078-99.6957642641633i</v>
      </c>
      <c r="F3430" t="str">
        <f t="shared" si="993"/>
        <v>2.76617519222283-1.02576903990382i</v>
      </c>
      <c r="G3430" t="str">
        <f t="shared" si="994"/>
        <v>0.950605097017755-0.216691131663526i</v>
      </c>
      <c r="H3430" t="str">
        <f t="shared" si="995"/>
        <v>0.0569879734735557-22.0072827018156i</v>
      </c>
      <c r="I3430" t="str">
        <f t="shared" si="996"/>
        <v>-0.15177260945968-0.412556734055738i</v>
      </c>
      <c r="K3430" t="str">
        <f t="shared" si="997"/>
        <v>0.000588325213284887-0.00075474198551379i</v>
      </c>
      <c r="L3430" t="str">
        <f t="shared" si="998"/>
        <v>0.00025-0.00124451426672356i</v>
      </c>
      <c r="M3430" t="str">
        <f t="shared" si="999"/>
        <v>0.0025-0.000329430247073885i</v>
      </c>
      <c r="N3430">
        <f t="shared" si="1000"/>
        <v>17.400534218630241</v>
      </c>
      <c r="O3430">
        <f t="shared" si="1001"/>
        <v>10.487320535008532</v>
      </c>
      <c r="P3430" s="3">
        <f t="shared" si="1002"/>
        <v>-10.487320535008532</v>
      </c>
      <c r="Q3430" s="3">
        <f t="shared" si="1003"/>
        <v>-162.59946578136976</v>
      </c>
      <c r="R3430">
        <f t="shared" si="1004"/>
        <v>17.400534218630241</v>
      </c>
      <c r="S3430">
        <f t="shared" si="1005"/>
        <v>377.91131709841483</v>
      </c>
      <c r="T3430">
        <f t="shared" si="988"/>
        <v>-10.487320535008532</v>
      </c>
    </row>
    <row r="3431" spans="1:20" x14ac:dyDescent="0.25">
      <c r="A3431">
        <f t="shared" si="989"/>
        <v>2383509.8849826823</v>
      </c>
      <c r="B3431">
        <f t="shared" si="1006"/>
        <v>379347.3801033888</v>
      </c>
      <c r="C3431" t="str">
        <f t="shared" si="990"/>
        <v>-0.283667372986667-0.0875212270648624i</v>
      </c>
      <c r="D3431" t="str">
        <f t="shared" si="991"/>
        <v>2.73469654465197-1.46780598798164i</v>
      </c>
      <c r="E3431" t="str">
        <f t="shared" si="992"/>
        <v>13.0238848324838-99.359544849154i</v>
      </c>
      <c r="F3431" t="str">
        <f t="shared" si="993"/>
        <v>2.7651351847161-1.02643102424491i</v>
      </c>
      <c r="G3431" t="str">
        <f t="shared" si="994"/>
        <v>0.950247695057235-0.21743277833769i</v>
      </c>
      <c r="H3431" t="str">
        <f t="shared" si="995"/>
        <v>0.0563663287073656-21.9235429680635i</v>
      </c>
      <c r="I3431" t="str">
        <f t="shared" si="996"/>
        <v>-0.151301339434025-0.41082998726792i</v>
      </c>
      <c r="K3431" t="str">
        <f t="shared" si="997"/>
        <v>0.000586361439929449-0.000753129335665701i</v>
      </c>
      <c r="L3431" t="str">
        <f t="shared" si="998"/>
        <v>0.00025-0.00123980301526555i</v>
      </c>
      <c r="M3431" t="str">
        <f t="shared" si="999"/>
        <v>0.0025-0.000328183151099706i</v>
      </c>
      <c r="N3431">
        <f t="shared" si="1000"/>
        <v>17.146809591181665</v>
      </c>
      <c r="O3431">
        <f t="shared" si="1001"/>
        <v>10.548903057015304</v>
      </c>
      <c r="P3431" s="3">
        <f t="shared" si="1002"/>
        <v>-10.548903057015304</v>
      </c>
      <c r="Q3431" s="3">
        <f t="shared" si="1003"/>
        <v>-162.85319040881834</v>
      </c>
      <c r="R3431">
        <f t="shared" si="1004"/>
        <v>17.146809591181665</v>
      </c>
      <c r="S3431">
        <f t="shared" si="1005"/>
        <v>379.34738010338879</v>
      </c>
      <c r="T3431">
        <f t="shared" si="988"/>
        <v>-10.548903057015304</v>
      </c>
    </row>
    <row r="3432" spans="1:20" x14ac:dyDescent="0.25">
      <c r="A3432">
        <f t="shared" si="989"/>
        <v>2392567.2225456168</v>
      </c>
      <c r="B3432">
        <f t="shared" si="1006"/>
        <v>380788.90014778171</v>
      </c>
      <c r="C3432" t="str">
        <f t="shared" si="990"/>
        <v>-0.282041360660865-0.085654205630051i</v>
      </c>
      <c r="D3432" t="str">
        <f t="shared" si="991"/>
        <v>2.73025294578571-1.47073973230488i</v>
      </c>
      <c r="E3432" t="str">
        <f t="shared" si="992"/>
        <v>12.7447273720922-99.0234576886631i</v>
      </c>
      <c r="F3432" t="str">
        <f t="shared" si="993"/>
        <v>2.76408804881953-1.02710433168737i</v>
      </c>
      <c r="G3432" t="str">
        <f t="shared" si="994"/>
        <v>0.94988784340238-0.218176369845031i</v>
      </c>
      <c r="H3432" t="str">
        <f t="shared" si="995"/>
        <v>0.0557514505349401-21.8401238212829i</v>
      </c>
      <c r="I3432" t="str">
        <f t="shared" si="996"/>
        <v>-0.150833089746474-0.409109411019359i</v>
      </c>
      <c r="K3432" t="str">
        <f t="shared" si="997"/>
        <v>0.000584403964082701-0.00075151418794018i</v>
      </c>
      <c r="L3432" t="str">
        <f t="shared" si="998"/>
        <v>0.00025-0.00123510959879015i</v>
      </c>
      <c r="M3432" t="str">
        <f t="shared" si="999"/>
        <v>0.0025-0.000326940776150334i</v>
      </c>
      <c r="N3432">
        <f t="shared" si="1000"/>
        <v>16.893209363983317</v>
      </c>
      <c r="O3432">
        <f t="shared" si="1001"/>
        <v>10.610603327055458</v>
      </c>
      <c r="P3432" s="3">
        <f t="shared" si="1002"/>
        <v>-10.610603327055458</v>
      </c>
      <c r="Q3432" s="3">
        <f t="shared" si="1003"/>
        <v>-163.10679063601668</v>
      </c>
      <c r="R3432">
        <f t="shared" si="1004"/>
        <v>16.893209363983317</v>
      </c>
      <c r="S3432">
        <f t="shared" si="1005"/>
        <v>380.7889001477817</v>
      </c>
      <c r="T3432">
        <f t="shared" si="988"/>
        <v>-10.610603327055458</v>
      </c>
    </row>
    <row r="3433" spans="1:20" x14ac:dyDescent="0.25">
      <c r="A3433">
        <f t="shared" si="989"/>
        <v>2401658.9779912899</v>
      </c>
      <c r="B3433">
        <f t="shared" si="1006"/>
        <v>382235.89796834328</v>
      </c>
      <c r="C3433" t="str">
        <f t="shared" si="990"/>
        <v>-0.280414686582125-0.0838070421940783i</v>
      </c>
      <c r="D3433" t="str">
        <f t="shared" si="991"/>
        <v>2.72579009366025-1.47366687717034i</v>
      </c>
      <c r="E3433" t="str">
        <f t="shared" si="992"/>
        <v>12.4675157720931-98.6875119173046i</v>
      </c>
      <c r="F3433" t="str">
        <f t="shared" si="993"/>
        <v>2.76303374142986-1.0277889364779i</v>
      </c>
      <c r="G3433" t="str">
        <f t="shared" si="994"/>
        <v>0.949525527240603-0.218921904703614i</v>
      </c>
      <c r="H3433" t="str">
        <f t="shared" si="995"/>
        <v>0.0551432696260886-21.7570240229761i</v>
      </c>
      <c r="I3433" t="str">
        <f t="shared" si="996"/>
        <v>-0.150367834551908-0.407394980510611i</v>
      </c>
      <c r="K3433" t="str">
        <f t="shared" si="997"/>
        <v>0.000582452810652602-0.000749896582078717i</v>
      </c>
      <c r="L3433" t="str">
        <f t="shared" si="998"/>
        <v>0.00025-0.00123043394978098i</v>
      </c>
      <c r="M3433" t="str">
        <f t="shared" si="999"/>
        <v>0.0025-0.000325703104353789i</v>
      </c>
      <c r="N3433">
        <f t="shared" si="1000"/>
        <v>16.639734516969185</v>
      </c>
      <c r="O3433">
        <f t="shared" si="1001"/>
        <v>10.672421252936914</v>
      </c>
      <c r="P3433" s="3">
        <f t="shared" si="1002"/>
        <v>-10.672421252936914</v>
      </c>
      <c r="Q3433" s="3">
        <f t="shared" si="1003"/>
        <v>-163.36026548303082</v>
      </c>
      <c r="R3433">
        <f t="shared" si="1004"/>
        <v>16.639734516969185</v>
      </c>
      <c r="S3433">
        <f t="shared" si="1005"/>
        <v>382.23589796834329</v>
      </c>
      <c r="T3433">
        <f t="shared" si="988"/>
        <v>-10.672421252936914</v>
      </c>
    </row>
    <row r="3434" spans="1:20" x14ac:dyDescent="0.25">
      <c r="A3434">
        <f t="shared" si="989"/>
        <v>2410785.2821076568</v>
      </c>
      <c r="B3434">
        <f t="shared" si="1006"/>
        <v>383688.39438062301</v>
      </c>
      <c r="C3434" t="str">
        <f t="shared" si="990"/>
        <v>-0.27878749628788-0.0819796469251364i</v>
      </c>
      <c r="D3434" t="str">
        <f t="shared" si="991"/>
        <v>2.72130799210644-1.47658728450322i</v>
      </c>
      <c r="E3434" t="str">
        <f t="shared" si="992"/>
        <v>12.1922417624038-98.3517165592995i</v>
      </c>
      <c r="F3434" t="str">
        <f t="shared" si="993"/>
        <v>2.76197221926685-1.02848481268973i</v>
      </c>
      <c r="G3434" t="str">
        <f t="shared" si="994"/>
        <v>0.949160731698515-0.219669381343998i</v>
      </c>
      <c r="H3434" t="str">
        <f t="shared" si="995"/>
        <v>0.0545417172681482-21.6742423394664i</v>
      </c>
      <c r="I3434" t="str">
        <f t="shared" si="996"/>
        <v>-0.149905548182961-0.405686671052274i</v>
      </c>
      <c r="K3434" t="str">
        <f t="shared" si="997"/>
        <v>0.000580508004042935-0.000748276557959876i</v>
      </c>
      <c r="L3434" t="str">
        <f t="shared" si="998"/>
        <v>0.00025-0.00122577600097727i</v>
      </c>
      <c r="M3434" t="str">
        <f t="shared" si="999"/>
        <v>0.0025-0.000324470117905748i</v>
      </c>
      <c r="N3434">
        <f t="shared" si="1000"/>
        <v>16.386386028509179</v>
      </c>
      <c r="O3434">
        <f t="shared" si="1001"/>
        <v>10.734356742801339</v>
      </c>
      <c r="P3434" s="3">
        <f t="shared" si="1002"/>
        <v>-10.734356742801339</v>
      </c>
      <c r="Q3434" s="3">
        <f t="shared" si="1003"/>
        <v>-163.61361397149082</v>
      </c>
      <c r="R3434">
        <f t="shared" si="1004"/>
        <v>16.386386028509179</v>
      </c>
      <c r="S3434">
        <f t="shared" si="1005"/>
        <v>383.68839438062298</v>
      </c>
      <c r="T3434">
        <f t="shared" si="988"/>
        <v>-10.734356742801339</v>
      </c>
    </row>
    <row r="3435" spans="1:20" x14ac:dyDescent="0.25">
      <c r="A3435">
        <f t="shared" si="989"/>
        <v>2419946.2661796664</v>
      </c>
      <c r="B3435">
        <f t="shared" si="1006"/>
        <v>385146.41027926939</v>
      </c>
      <c r="C3435" t="str">
        <f t="shared" si="990"/>
        <v>-0.277159933808859-0.0801719290363571i</v>
      </c>
      <c r="D3435" t="str">
        <f t="shared" si="991"/>
        <v>2.71680664610061-1.47950081578498i</v>
      </c>
      <c r="E3435" t="str">
        <f t="shared" si="992"/>
        <v>11.9188970683413-98.0160805292941i</v>
      </c>
      <c r="F3435" t="str">
        <f t="shared" si="993"/>
        <v>2.76090343887389-1.02919193421961i</v>
      </c>
      <c r="G3435" t="str">
        <f t="shared" si="994"/>
        <v>0.94879344184211-0.220418798108311i</v>
      </c>
      <c r="H3435" t="str">
        <f t="shared" si="995"/>
        <v>0.053946725361823-21.5917775418794i</v>
      </c>
      <c r="I3435" t="str">
        <f t="shared" si="996"/>
        <v>-0.149446205148629-0.403984458064644i</v>
      </c>
      <c r="K3435" t="str">
        <f t="shared" si="997"/>
        <v>0.000578569568153725-0.000746654155593066i</v>
      </c>
      <c r="L3435" t="str">
        <f t="shared" si="998"/>
        <v>0.00025-0.00122113568537285i</v>
      </c>
      <c r="M3435" t="str">
        <f t="shared" si="999"/>
        <v>0.0025-0.000323241799069284i</v>
      </c>
      <c r="N3435">
        <f t="shared" si="1000"/>
        <v>16.133164875485079</v>
      </c>
      <c r="O3435">
        <f t="shared" si="1001"/>
        <v>10.796409705123169</v>
      </c>
      <c r="P3435" s="3">
        <f t="shared" si="1002"/>
        <v>-10.796409705123169</v>
      </c>
      <c r="Q3435" s="3">
        <f t="shared" si="1003"/>
        <v>-163.86683512451492</v>
      </c>
      <c r="R3435">
        <f t="shared" si="1004"/>
        <v>16.133164875485079</v>
      </c>
      <c r="S3435">
        <f t="shared" si="1005"/>
        <v>385.14641027926939</v>
      </c>
      <c r="T3435">
        <f t="shared" si="988"/>
        <v>-10.796409705123169</v>
      </c>
    </row>
    <row r="3436" spans="1:20" x14ac:dyDescent="0.25">
      <c r="A3436">
        <f t="shared" si="989"/>
        <v>2429142.0619911486</v>
      </c>
      <c r="B3436">
        <f t="shared" si="1006"/>
        <v>386609.9666383306</v>
      </c>
      <c r="C3436" t="str">
        <f t="shared" si="990"/>
        <v>-0.275532141666632-0.0783837968074456i</v>
      </c>
      <c r="D3436" t="str">
        <f t="shared" si="991"/>
        <v>2.71228606177402-1.48240733206319i</v>
      </c>
      <c r="E3436" t="str">
        <f t="shared" si="992"/>
        <v>11.6474734115456-97.680612633181i</v>
      </c>
      <c r="F3436" t="str">
        <f t="shared" si="993"/>
        <v>2.75982735661857-1.02991027478477i</v>
      </c>
      <c r="G3436" t="str">
        <f t="shared" si="994"/>
        <v>0.948423642676971-0.221170153249295i</v>
      </c>
      <c r="H3436" t="str">
        <f t="shared" si="995"/>
        <v>0.0533582264170442-21.5096284061237i</v>
      </c>
      <c r="I3436" t="str">
        <f t="shared" si="996"/>
        <v>-0.148989780132884-0.402288317077348i</v>
      </c>
      <c r="K3436" t="str">
        <f t="shared" si="997"/>
        <v>0.000576637526381782-0.000745029415112392i</v>
      </c>
      <c r="L3436" t="str">
        <f t="shared" si="998"/>
        <v>0.00025-0.00121651293621524i</v>
      </c>
      <c r="M3436" t="str">
        <f t="shared" si="999"/>
        <v>0.0025-0.000322018130174622i</v>
      </c>
      <c r="N3436">
        <f t="shared" si="1000"/>
        <v>15.880072033368805</v>
      </c>
      <c r="O3436">
        <f t="shared" si="1001"/>
        <v>10.858580048707903</v>
      </c>
      <c r="P3436" s="3">
        <f t="shared" si="1002"/>
        <v>-10.858580048707903</v>
      </c>
      <c r="Q3436" s="3">
        <f t="shared" si="1003"/>
        <v>-164.1199279666312</v>
      </c>
      <c r="R3436">
        <f t="shared" si="1004"/>
        <v>15.880072033368805</v>
      </c>
      <c r="S3436">
        <f t="shared" si="1005"/>
        <v>386.6099666383306</v>
      </c>
      <c r="T3436">
        <f t="shared" ref="T3436:T3499" si="1007">P3436</f>
        <v>-10.858580048707903</v>
      </c>
    </row>
    <row r="3437" spans="1:20" x14ac:dyDescent="0.25">
      <c r="A3437">
        <f t="shared" ref="A3437:A3500" si="1008">2*PI()*B3437</f>
        <v>2438372.801826715</v>
      </c>
      <c r="B3437">
        <f t="shared" si="1006"/>
        <v>388079.08451155626</v>
      </c>
      <c r="C3437" t="str">
        <f t="shared" ref="C3437:C3500" si="1009">IMPRODUCT(D3437,E3437,$C$40,,K3437,$C$41)</f>
        <v>-0.273904260871402-0.0766151576061943i</v>
      </c>
      <c r="D3437" t="str">
        <f t="shared" ref="D3437:D3500" si="1010">IMDIV(IMPRODUCT($C$37,$C$38,COMPLEX(1,A3437/$C$38)),IMSUM(-1*A3437*A3437/$C$39,COMPLEX(0,1*A3437)))</f>
        <v>2.70774624642216-1.48530669396165i</v>
      </c>
      <c r="E3437" t="str">
        <f t="shared" ref="E3437:E3500" si="1011">IMDIV(IMPRODUCT(IMSUM(F3437,G3437),$C$29,H3437),IMSUM(1,I3437))</f>
        <v>11.3779625108893-97.3453215689154i</v>
      </c>
      <c r="F3437" t="str">
        <f t="shared" ref="F3437:F3500" si="1012">IMDIV(IMPRODUCT($C$14,$C$15,COMPLEX(1,A3437/$C$15)),IMSUM(-1*A3437*A3437/$C$16,COMPLEX(0,A3437)))</f>
        <v>2.75874392869328-1.0306398079198i</v>
      </c>
      <c r="G3437" t="str">
        <f t="shared" ref="G3437:G3500" si="1013">IMDIV(1,COMPLEX(1,A3437*$C$9*$C$10))</f>
        <v>0.948051319148468-0.221923444929366i</v>
      </c>
      <c r="H3437" t="str">
        <f t="shared" ref="H3437:H3500" si="1014">IMDIV($C$3,IMSUM(K3437,COMPLEX(0,$C$28*A3437)))</f>
        <v>0.0527761535488386-21.4277937128718i</v>
      </c>
      <c r="I3437" t="str">
        <f t="shared" ref="I3437:I3500" si="1015">IMPRODUCT(F3437,$C$29,H3437,$C$31)</f>
        <v>-0.148536247993293-0.400598223728992i</v>
      </c>
      <c r="K3437" t="str">
        <f t="shared" ref="K3437:K3500" si="1016">IF($C$26&lt;=0,IMDIV(1,IMSUM(IMDIV(1,L3437),1/$C$18)),IMDIV(1,IMSUM(IMDIV(1,L3437),1/$C$18,IMDIV(1,M3437))))</f>
        <v>0.000574711901621265-0.000743402376770494i</v>
      </c>
      <c r="L3437" t="str">
        <f t="shared" ref="L3437:L3500" si="1017">IMSUM($C$21/$C$22,IMDIV(1,COMPLEX(0,$C$20*$C$22*A3437)))</f>
        <v>0.00025-0.00121190768700462i</v>
      </c>
      <c r="M3437" t="str">
        <f t="shared" ref="M3437:M3500" si="1018">IMSUM($C$25/$C$26,IMDIV(1,COMPLEX(0,$C$24*$C$26*A3437)))</f>
        <v>0.0025-0.00032079909361887i</v>
      </c>
      <c r="N3437">
        <f t="shared" ref="N3437:N3500" si="1019">ABS(R3437)</f>
        <v>15.627108476299014</v>
      </c>
      <c r="O3437">
        <f t="shared" ref="O3437:O3500" si="1020">ABS(P3437)</f>
        <v>10.920867682691291</v>
      </c>
      <c r="P3437" s="3">
        <f t="shared" ref="P3437:P3500" si="1021">20*LOG10(IMABS(C3437))</f>
        <v>-10.920867682691291</v>
      </c>
      <c r="Q3437" s="3">
        <f t="shared" ref="Q3437:Q3500" si="1022">IMARGUMENT(C3437)*180/PI()</f>
        <v>-164.37289152370099</v>
      </c>
      <c r="R3437">
        <f t="shared" ref="R3437:R3500" si="1023">IF(Q3437&lt;0,Q3437+180,Q3437-180)</f>
        <v>15.627108476299014</v>
      </c>
      <c r="S3437">
        <f t="shared" ref="S3437:S3500" si="1024">B3437/1000</f>
        <v>388.07908451155623</v>
      </c>
      <c r="T3437">
        <f t="shared" si="1007"/>
        <v>-10.920867682691291</v>
      </c>
    </row>
    <row r="3438" spans="1:20" x14ac:dyDescent="0.25">
      <c r="A3438">
        <f t="shared" si="1008"/>
        <v>2447638.6184736565</v>
      </c>
      <c r="B3438">
        <f t="shared" ref="B3438:B3501" si="1025">B3437*(1+B$42)</f>
        <v>389553.78503270017</v>
      </c>
      <c r="C3438" t="str">
        <f t="shared" si="1009"/>
        <v>-0.272276430920108-0.0748659179099074i</v>
      </c>
      <c r="D3438" t="str">
        <f t="shared" si="1010"/>
        <v>2.70318720851401-1.4881987616907i</v>
      </c>
      <c r="E3438" t="str">
        <f t="shared" si="1011"/>
        <v>11.1103560833695-97.0102159273428i</v>
      </c>
      <c r="F3438" t="str">
        <f t="shared" si="1012"/>
        <v>2.75765311111587-1.03138050697364i</v>
      </c>
      <c r="G3438" t="str">
        <f t="shared" si="1013"/>
        <v>0.947676456141988-0.222678671219653i</v>
      </c>
      <c r="H3438" t="str">
        <f t="shared" si="1014"/>
        <v>0.0522004404732197-21.3462722475416i</v>
      </c>
      <c r="I3438" t="str">
        <f t="shared" si="1015"/>
        <v>-0.148085583759666-0.398914153766817i</v>
      </c>
      <c r="K3438" t="str">
        <f t="shared" si="1016"/>
        <v>0.000572792716264394-0.000741773080932456i</v>
      </c>
      <c r="L3438" t="str">
        <f t="shared" si="1017"/>
        <v>0.00025-0.00120731987149295i</v>
      </c>
      <c r="M3438" t="str">
        <f t="shared" si="1018"/>
        <v>0.0025-0.00031958467186578i</v>
      </c>
      <c r="N3438">
        <f t="shared" si="1019"/>
        <v>15.374275177158353</v>
      </c>
      <c r="O3438">
        <f t="shared" si="1020"/>
        <v>10.983272516537108</v>
      </c>
      <c r="P3438" s="3">
        <f t="shared" si="1021"/>
        <v>-10.983272516537108</v>
      </c>
      <c r="Q3438" s="3">
        <f t="shared" si="1022"/>
        <v>-164.62572482284165</v>
      </c>
      <c r="R3438">
        <f t="shared" si="1023"/>
        <v>15.374275177158353</v>
      </c>
      <c r="S3438">
        <f t="shared" si="1024"/>
        <v>389.55378503270015</v>
      </c>
      <c r="T3438">
        <f t="shared" si="1007"/>
        <v>-10.983272516537108</v>
      </c>
    </row>
    <row r="3439" spans="1:20" x14ac:dyDescent="0.25">
      <c r="A3439">
        <f t="shared" si="1008"/>
        <v>2456939.6452238569</v>
      </c>
      <c r="B3439">
        <f t="shared" si="1025"/>
        <v>391034.08941582445</v>
      </c>
      <c r="C3439" t="str">
        <f t="shared" si="1009"/>
        <v>-0.270648789794753-0.073135983326703i</v>
      </c>
      <c r="D3439" t="str">
        <f t="shared" si="1010"/>
        <v>2.69860895770113-1.49108339505758i</v>
      </c>
      <c r="E3439" t="str">
        <f t="shared" si="1011"/>
        <v>10.8446458449841-96.6753041930212i</v>
      </c>
      <c r="F3439" t="str">
        <f t="shared" si="1012"/>
        <v>2.75655485973025-1.03213234510644i</v>
      </c>
      <c r="G3439" t="str">
        <f t="shared" si="1013"/>
        <v>0.947299038483152-0.223435830099042i</v>
      </c>
      <c r="H3439" t="str">
        <f t="shared" si="1014"/>
        <v>0.0516310215030903-21.2650628002774i</v>
      </c>
      <c r="I3439" t="str">
        <f t="shared" si="1015"/>
        <v>-0.1476377626327-0.397236083046339i</v>
      </c>
      <c r="K3439" t="str">
        <f t="shared" si="1016"/>
        <v>0.000570879992202171-0.000740141568069716i</v>
      </c>
      <c r="L3439" t="str">
        <f t="shared" si="1017"/>
        <v>0.00025-0.00120274942368295i</v>
      </c>
      <c r="M3439" t="str">
        <f t="shared" si="1018"/>
        <v>0.0025-0.000318374847445487i</v>
      </c>
      <c r="N3439">
        <f t="shared" si="1019"/>
        <v>15.121573107649709</v>
      </c>
      <c r="O3439">
        <f t="shared" si="1020"/>
        <v>11.045794460036213</v>
      </c>
      <c r="P3439" s="3">
        <f t="shared" si="1021"/>
        <v>-11.045794460036213</v>
      </c>
      <c r="Q3439" s="3">
        <f t="shared" si="1022"/>
        <v>-164.87842689235029</v>
      </c>
      <c r="R3439">
        <f t="shared" si="1023"/>
        <v>15.121573107649709</v>
      </c>
      <c r="S3439">
        <f t="shared" si="1024"/>
        <v>391.03408941582444</v>
      </c>
      <c r="T3439">
        <f t="shared" si="1007"/>
        <v>-11.045794460036213</v>
      </c>
    </row>
    <row r="3440" spans="1:20" x14ac:dyDescent="0.25">
      <c r="A3440">
        <f t="shared" si="1008"/>
        <v>2466276.0158757074</v>
      </c>
      <c r="B3440">
        <f t="shared" si="1025"/>
        <v>392520.01895560458</v>
      </c>
      <c r="C3440" t="str">
        <f t="shared" si="1009"/>
        <v>-0.269021473961041-0.0714252586167263i</v>
      </c>
      <c r="D3440" t="str">
        <f t="shared" si="1010"/>
        <v>2.69401150482683-1.49396045347709i</v>
      </c>
      <c r="E3440" t="str">
        <f t="shared" si="1011"/>
        <v>10.5808235115952-96.3405947450468i</v>
      </c>
      <c r="F3440" t="str">
        <f t="shared" si="1012"/>
        <v>2.75544913020712-1.03289529528645i</v>
      </c>
      <c r="G3440" t="str">
        <f t="shared" si="1013"/>
        <v>0.94691905093805-0.224194919453213i</v>
      </c>
      <c r="H3440" t="str">
        <f t="shared" si="1014"/>
        <v>0.0510678315441593-21.184164165931i</v>
      </c>
      <c r="I3440" t="str">
        <f t="shared" si="1015"/>
        <v>-0.147192759982639-0.395563987531009i</v>
      </c>
      <c r="K3440" t="str">
        <f t="shared" si="1016"/>
        <v>0.000568973750825234-0.000738507878754051i</v>
      </c>
      <c r="L3440" t="str">
        <f t="shared" si="1017"/>
        <v>0.00025-0.00119819627782721i</v>
      </c>
      <c r="M3440" t="str">
        <f t="shared" si="1018"/>
        <v>0.0025-0.000317169602954261i</v>
      </c>
      <c r="N3440">
        <f t="shared" si="1019"/>
        <v>14.869003238374546</v>
      </c>
      <c r="O3440">
        <f t="shared" si="1020"/>
        <v>11.108433423304014</v>
      </c>
      <c r="P3440" s="3">
        <f t="shared" si="1021"/>
        <v>-11.108433423304014</v>
      </c>
      <c r="Q3440" s="3">
        <f t="shared" si="1022"/>
        <v>-165.13099676162545</v>
      </c>
      <c r="R3440">
        <f t="shared" si="1023"/>
        <v>14.869003238374546</v>
      </c>
      <c r="S3440">
        <f t="shared" si="1024"/>
        <v>392.5200189556046</v>
      </c>
      <c r="T3440">
        <f t="shared" si="1007"/>
        <v>-11.108433423304014</v>
      </c>
    </row>
    <row r="3441" spans="1:20" x14ac:dyDescent="0.25">
      <c r="A3441">
        <f t="shared" si="1008"/>
        <v>2475647.864736035</v>
      </c>
      <c r="B3441">
        <f t="shared" si="1025"/>
        <v>394011.59502763586</v>
      </c>
      <c r="C3441" t="str">
        <f t="shared" si="1009"/>
        <v>-0.267394618367244-0.0697336477132338i</v>
      </c>
      <c r="D3441" t="str">
        <f t="shared" si="1010"/>
        <v>2.68939486193506-1.49682979598229i</v>
      </c>
      <c r="E3441" t="str">
        <f t="shared" si="1011"/>
        <v>10.3188807997744-96.0060958578853i</v>
      </c>
      <c r="F3441" t="str">
        <f t="shared" si="1012"/>
        <v>2.75433587804467-1.03366933028695i</v>
      </c>
      <c r="G3441" t="str">
        <f t="shared" si="1013"/>
        <v>0.946536478213494-0.224955937073664i</v>
      </c>
      <c r="H3441" t="str">
        <f t="shared" si="1014"/>
        <v>0.0505108060908779-21.1035751440439i</v>
      </c>
      <c r="I3441" t="str">
        <f t="shared" si="1015"/>
        <v>-0.146750551347961-0.393897843291883i</v>
      </c>
      <c r="K3441" t="str">
        <f t="shared" si="1016"/>
        <v>0.000567074013024735-0.000736872053651547i</v>
      </c>
      <c r="L3441" t="str">
        <f t="shared" si="1017"/>
        <v>0.00025-0.00119366036842718i</v>
      </c>
      <c r="M3441" t="str">
        <f t="shared" si="1018"/>
        <v>0.0025-0.000315968921054254i</v>
      </c>
      <c r="N3441">
        <f t="shared" si="1019"/>
        <v>14.616566538909581</v>
      </c>
      <c r="O3441">
        <f t="shared" si="1020"/>
        <v>11.171189316778904</v>
      </c>
      <c r="P3441" s="3">
        <f t="shared" si="1021"/>
        <v>-11.171189316778904</v>
      </c>
      <c r="Q3441" s="3">
        <f t="shared" si="1022"/>
        <v>-165.38343346109042</v>
      </c>
      <c r="R3441">
        <f t="shared" si="1023"/>
        <v>14.616566538909581</v>
      </c>
      <c r="S3441">
        <f t="shared" si="1024"/>
        <v>394.01159502763585</v>
      </c>
      <c r="T3441">
        <f t="shared" si="1007"/>
        <v>-11.171189316778904</v>
      </c>
    </row>
    <row r="3442" spans="1:20" x14ac:dyDescent="0.25">
      <c r="A3442">
        <f t="shared" si="1008"/>
        <v>2485055.3266220321</v>
      </c>
      <c r="B3442">
        <f t="shared" si="1025"/>
        <v>395508.83908874088</v>
      </c>
      <c r="C3442" t="str">
        <f t="shared" si="1009"/>
        <v>-0.265768356443356-0.0680610537435628i</v>
      </c>
      <c r="D3442" t="str">
        <f t="shared" si="1010"/>
        <v>2.68475904227936-1.49969128123552i</v>
      </c>
      <c r="E3442" t="str">
        <f t="shared" si="1011"/>
        <v>10.0588094276327-95.671815702196i</v>
      </c>
      <c r="F3442" t="str">
        <f t="shared" si="1012"/>
        <v>2.75321505856932-1.03445442268304i</v>
      </c>
      <c r="G3442" t="str">
        <f t="shared" si="1013"/>
        <v>0.94615130495726-0.225718880656745i</v>
      </c>
      <c r="H3442" t="str">
        <f t="shared" si="1014"/>
        <v>0.0499598812223852-21.0232945388277i</v>
      </c>
      <c r="I3442" t="str">
        <f t="shared" si="1015"/>
        <v>-0.146311112434045-0.392237626507264i</v>
      </c>
      <c r="K3442" t="str">
        <f t="shared" si="1016"/>
        <v>0.000565180799193345-0.000735234133516671i</v>
      </c>
      <c r="L3442" t="str">
        <f t="shared" si="1017"/>
        <v>0.00025-0.0011891416302323i</v>
      </c>
      <c r="M3442" t="str">
        <f t="shared" si="1018"/>
        <v>0.0025-0.000314772784473256i</v>
      </c>
      <c r="N3442">
        <f t="shared" si="1019"/>
        <v>14.364263977881791</v>
      </c>
      <c r="O3442">
        <f t="shared" si="1020"/>
        <v>11.234062051219718</v>
      </c>
      <c r="P3442" s="3">
        <f t="shared" si="1021"/>
        <v>-11.234062051219718</v>
      </c>
      <c r="Q3442" s="3">
        <f t="shared" si="1022"/>
        <v>-165.63573602211821</v>
      </c>
      <c r="R3442">
        <f t="shared" si="1023"/>
        <v>14.364263977881791</v>
      </c>
      <c r="S3442">
        <f t="shared" si="1024"/>
        <v>395.5088390887409</v>
      </c>
      <c r="T3442">
        <f t="shared" si="1007"/>
        <v>-11.234062051219718</v>
      </c>
    </row>
    <row r="3443" spans="1:20" x14ac:dyDescent="0.25">
      <c r="A3443">
        <f t="shared" si="1008"/>
        <v>2494498.5368631957</v>
      </c>
      <c r="B3443">
        <f t="shared" si="1025"/>
        <v>397011.77267727809</v>
      </c>
      <c r="C3443" t="str">
        <f t="shared" si="1009"/>
        <v>-0.264142820100466-0.0664073790499965i</v>
      </c>
      <c r="D3443" t="str">
        <f t="shared" si="1010"/>
        <v>2.68010406033158-1.50254476753939i</v>
      </c>
      <c r="E3443" t="str">
        <f t="shared" si="1011"/>
        <v>9.80060111563883-95.3377623456634i</v>
      </c>
      <c r="F3443" t="str">
        <f t="shared" si="1012"/>
        <v>2.75208662693649-1.03525054484853i</v>
      </c>
      <c r="G3443" t="str">
        <f t="shared" si="1013"/>
        <v>0.945763515758362-0.226483747802672i</v>
      </c>
      <c r="H3443" t="str">
        <f t="shared" si="1014"/>
        <v>0.0494149935984744-20.9433211591465i</v>
      </c>
      <c r="I3443" t="str">
        <f t="shared" si="1015"/>
        <v>-0.145874419111875-0.390583313462383i</v>
      </c>
      <c r="K3443" t="str">
        <f t="shared" si="1016"/>
        <v>0.000563294129226283-0.000733594159186312i</v>
      </c>
      <c r="L3443" t="str">
        <f t="shared" si="1017"/>
        <v>0.00025-0.00118463999823899i</v>
      </c>
      <c r="M3443" t="str">
        <f t="shared" si="1018"/>
        <v>0.0025-0.000313581176004439i</v>
      </c>
      <c r="N3443">
        <f t="shared" si="1019"/>
        <v>14.11209652304828</v>
      </c>
      <c r="O3443">
        <f t="shared" si="1020"/>
        <v>11.297051537704041</v>
      </c>
      <c r="P3443" s="3">
        <f t="shared" si="1021"/>
        <v>-11.297051537704041</v>
      </c>
      <c r="Q3443" s="3">
        <f t="shared" si="1022"/>
        <v>-165.88790347695172</v>
      </c>
      <c r="R3443">
        <f t="shared" si="1023"/>
        <v>14.11209652304828</v>
      </c>
      <c r="S3443">
        <f t="shared" si="1024"/>
        <v>397.01177267727809</v>
      </c>
      <c r="T3443">
        <f t="shared" si="1007"/>
        <v>-11.297051537704041</v>
      </c>
    </row>
    <row r="3444" spans="1:20" x14ac:dyDescent="0.25">
      <c r="A3444">
        <f t="shared" si="1008"/>
        <v>2503977.6313032759</v>
      </c>
      <c r="B3444">
        <f t="shared" si="1025"/>
        <v>398520.41741345177</v>
      </c>
      <c r="C3444" t="str">
        <f t="shared" si="1009"/>
        <v>-0.262518139730444-0.0647725252104938i</v>
      </c>
      <c r="D3444" t="str">
        <f t="shared" si="1010"/>
        <v>2.67542993179068-1.50539011284815i</v>
      </c>
      <c r="E3444" t="str">
        <f t="shared" si="1011"/>
        <v>9.54424758741767-95.0039437538324i</v>
      </c>
      <c r="F3444" t="str">
        <f t="shared" si="1012"/>
        <v>2.75095053813138-1.03605766895281i</v>
      </c>
      <c r="G3444" t="str">
        <f t="shared" si="1013"/>
        <v>0.945373095147319-0.227250536014544i</v>
      </c>
      <c r="H3444" t="str">
        <f t="shared" si="1014"/>
        <v>0.0488760804555711-20.8636538184987i</v>
      </c>
      <c r="I3444" t="str">
        <f t="shared" si="1015"/>
        <v>-0.145440447416762-0.388934880549065i</v>
      </c>
      <c r="K3444" t="str">
        <f t="shared" si="1016"/>
        <v>0.000561414022522453-0.000731952171573926i</v>
      </c>
      <c r="L3444" t="str">
        <f t="shared" si="1017"/>
        <v>0.00025-0.00118015540768977i</v>
      </c>
      <c r="M3444" t="str">
        <f t="shared" si="1018"/>
        <v>0.0025-0.000312394078506116i</v>
      </c>
      <c r="N3444">
        <f t="shared" si="1019"/>
        <v>13.860065141369631</v>
      </c>
      <c r="O3444">
        <f t="shared" si="1020"/>
        <v>11.360157687624682</v>
      </c>
      <c r="P3444" s="3">
        <f t="shared" si="1021"/>
        <v>-11.360157687624682</v>
      </c>
      <c r="Q3444" s="3">
        <f t="shared" si="1022"/>
        <v>-166.13993485863037</v>
      </c>
      <c r="R3444">
        <f t="shared" si="1023"/>
        <v>13.860065141369631</v>
      </c>
      <c r="S3444">
        <f t="shared" si="1024"/>
        <v>398.52041741345175</v>
      </c>
      <c r="T3444">
        <f t="shared" si="1007"/>
        <v>-11.360157687624682</v>
      </c>
    </row>
    <row r="3445" spans="1:20" x14ac:dyDescent="0.25">
      <c r="A3445">
        <f t="shared" si="1008"/>
        <v>2513492.7463022284</v>
      </c>
      <c r="B3445">
        <f t="shared" si="1025"/>
        <v>400034.79499962291</v>
      </c>
      <c r="C3445" t="str">
        <f t="shared" si="1009"/>
        <v>-0.260894444205803-0.0631563930593005i</v>
      </c>
      <c r="D3445" t="str">
        <f t="shared" si="1010"/>
        <v>2.67073667359122-1.50822717477903i</v>
      </c>
      <c r="E3445" t="str">
        <f t="shared" si="1011"/>
        <v>9.28974057053606-94.6703677909314i</v>
      </c>
      <c r="F3445" t="str">
        <f t="shared" si="1012"/>
        <v>2.7498067469698-1.0368757669576i</v>
      </c>
      <c r="G3445" t="str">
        <f t="shared" si="1013"/>
        <v>0.944980027596436-0.228019242697356i</v>
      </c>
      <c r="H3445" t="str">
        <f t="shared" si="1014"/>
        <v>0.0483430796027235-20.7842913349978i</v>
      </c>
      <c r="I3445" t="str">
        <f t="shared" si="1015"/>
        <v>-0.14500917354704-0.387292304265386i</v>
      </c>
      <c r="K3445" t="str">
        <f t="shared" si="1016"/>
        <v>0.000559540497985638-0.000730308211663672i</v>
      </c>
      <c r="L3445" t="str">
        <f t="shared" si="1017"/>
        <v>0.00025-0.0011756877940723i</v>
      </c>
      <c r="M3445" t="str">
        <f t="shared" si="1018"/>
        <v>0.0025-0.00031121147490149i</v>
      </c>
      <c r="N3445">
        <f t="shared" si="1019"/>
        <v>13.608170799088043</v>
      </c>
      <c r="O3445">
        <f t="shared" si="1020"/>
        <v>11.423380412688175</v>
      </c>
      <c r="P3445" s="3">
        <f t="shared" si="1021"/>
        <v>-11.423380412688175</v>
      </c>
      <c r="Q3445" s="3">
        <f t="shared" si="1022"/>
        <v>-166.39182920091196</v>
      </c>
      <c r="R3445">
        <f t="shared" si="1023"/>
        <v>13.608170799088043</v>
      </c>
      <c r="S3445">
        <f t="shared" si="1024"/>
        <v>400.03479499962293</v>
      </c>
      <c r="T3445">
        <f t="shared" si="1007"/>
        <v>-11.423380412688175</v>
      </c>
    </row>
    <row r="3446" spans="1:20" x14ac:dyDescent="0.25">
      <c r="A3446">
        <f t="shared" si="1008"/>
        <v>2523044.0187381771</v>
      </c>
      <c r="B3446">
        <f t="shared" si="1025"/>
        <v>401554.9272206215</v>
      </c>
      <c r="C3446" t="str">
        <f t="shared" si="1009"/>
        <v>-0.259271860879869-0.0615588827074416i</v>
      </c>
      <c r="D3446" t="str">
        <f t="shared" si="1010"/>
        <v>2.6660243039119-1.51105581062389i</v>
      </c>
      <c r="E3446" t="str">
        <f t="shared" si="1011"/>
        <v>9.03707179727626-94.3370422207107i</v>
      </c>
      <c r="F3446" t="str">
        <f t="shared" si="1012"/>
        <v>2.74865520809903-1.03770481061384i</v>
      </c>
      <c r="G3446" t="str">
        <f t="shared" si="1013"/>
        <v>0.944584297520101-0.228789865157001i</v>
      </c>
      <c r="H3446" t="str">
        <f t="shared" si="1014"/>
        <v>0.0478159294176148-20.7052325313553i</v>
      </c>
      <c r="I3446" t="str">
        <f t="shared" si="1015"/>
        <v>-0.144580573862816-0.385655561215365i</v>
      </c>
      <c r="K3446" t="str">
        <f t="shared" si="1016"/>
        <v>0.000557673574025761-0.000728662320504615i</v>
      </c>
      <c r="L3446" t="str">
        <f t="shared" si="1017"/>
        <v>0.00025-0.00117123709311845i</v>
      </c>
      <c r="M3446" t="str">
        <f t="shared" si="1018"/>
        <v>0.0025-0.000310033348178412i</v>
      </c>
      <c r="N3446">
        <f t="shared" si="1019"/>
        <v>13.35641446180324</v>
      </c>
      <c r="O3446">
        <f t="shared" si="1020"/>
        <v>11.486719624911224</v>
      </c>
      <c r="P3446" s="3">
        <f t="shared" si="1021"/>
        <v>-11.486719624911224</v>
      </c>
      <c r="Q3446" s="3">
        <f t="shared" si="1022"/>
        <v>-166.64358553819676</v>
      </c>
      <c r="R3446">
        <f t="shared" si="1023"/>
        <v>13.35641446180324</v>
      </c>
      <c r="S3446">
        <f t="shared" si="1024"/>
        <v>401.55492722062149</v>
      </c>
      <c r="T3446">
        <f t="shared" si="1007"/>
        <v>-11.486719624911224</v>
      </c>
    </row>
    <row r="3447" spans="1:20" x14ac:dyDescent="0.25">
      <c r="A3447">
        <f t="shared" si="1008"/>
        <v>2532631.5860093823</v>
      </c>
      <c r="B3447">
        <f t="shared" si="1025"/>
        <v>403080.83594405989</v>
      </c>
      <c r="C3447" t="str">
        <f t="shared" si="1009"/>
        <v>-0.257650515587161-0.0599798935630735i</v>
      </c>
      <c r="D3447" t="str">
        <f t="shared" si="1010"/>
        <v>2.66129284218393-1.51387587736097i</v>
      </c>
      <c r="E3447" t="str">
        <f t="shared" si="1011"/>
        <v>8.78623300538992-94.0039747072728i</v>
      </c>
      <c r="F3447" t="str">
        <f t="shared" si="1012"/>
        <v>2.74749587599867-1.03854477145843i</v>
      </c>
      <c r="G3447" t="str">
        <f t="shared" si="1013"/>
        <v>0.944185889275085-0.229562400599274i</v>
      </c>
      <c r="H3447" t="str">
        <f t="shared" si="1014"/>
        <v>0.0472945688425829-20.626476234862i</v>
      </c>
      <c r="I3447" t="str">
        <f t="shared" si="1015"/>
        <v>-0.144154624884705-0.384024628108627i</v>
      </c>
      <c r="K3447" t="str">
        <f t="shared" si="1016"/>
        <v>0.000555813268560222-0.000727014539204967i</v>
      </c>
      <c r="L3447" t="str">
        <f t="shared" si="1017"/>
        <v>0.00025-0.00116680324080339i</v>
      </c>
      <c r="M3447" t="str">
        <f t="shared" si="1018"/>
        <v>0.0025-0.000308859681389134i</v>
      </c>
      <c r="N3447">
        <f t="shared" si="1019"/>
        <v>13.104797094547479</v>
      </c>
      <c r="O3447">
        <f t="shared" si="1020"/>
        <v>11.550175236618061</v>
      </c>
      <c r="P3447" s="3">
        <f t="shared" si="1021"/>
        <v>-11.550175236618061</v>
      </c>
      <c r="Q3447" s="3">
        <f t="shared" si="1022"/>
        <v>-166.89520290545252</v>
      </c>
      <c r="R3447">
        <f t="shared" si="1023"/>
        <v>13.104797094547479</v>
      </c>
      <c r="S3447">
        <f t="shared" si="1024"/>
        <v>403.08083594405991</v>
      </c>
      <c r="T3447">
        <f t="shared" si="1007"/>
        <v>-11.550175236618061</v>
      </c>
    </row>
    <row r="3448" spans="1:20" x14ac:dyDescent="0.25">
      <c r="A3448">
        <f t="shared" si="1008"/>
        <v>2542255.5860362179</v>
      </c>
      <c r="B3448">
        <f t="shared" si="1025"/>
        <v>404612.54312064731</v>
      </c>
      <c r="C3448" t="str">
        <f t="shared" si="1009"/>
        <v>-0.256030532644024-0.0584193243517269i</v>
      </c>
      <c r="D3448" t="str">
        <f t="shared" si="1010"/>
        <v>2.6565423090993-1.51668723166675i</v>
      </c>
      <c r="E3448" t="str">
        <f t="shared" si="1011"/>
        <v>8.53721593884262-93.6711728159052i</v>
      </c>
      <c r="F3448" t="str">
        <f t="shared" si="1012"/>
        <v>2.74632870498159-1.03939562081102i</v>
      </c>
      <c r="G3448" t="str">
        <f t="shared" si="1013"/>
        <v>0.943784787160857-0.230336846128866i</v>
      </c>
      <c r="H3448" t="str">
        <f t="shared" si="1014"/>
        <v>0.0467789373806613-20.5480212773705i</v>
      </c>
      <c r="I3448" t="str">
        <f t="shared" si="1015"/>
        <v>-0.143731303292583-0.382399481760094i</v>
      </c>
      <c r="K3448" t="str">
        <f t="shared" si="1016"/>
        <v>0.000553959599015318-0.000725364908926372i</v>
      </c>
      <c r="L3448" t="str">
        <f t="shared" si="1017"/>
        <v>0.00025-0.00116238617334468i</v>
      </c>
      <c r="M3448" t="str">
        <f t="shared" si="1018"/>
        <v>0.0025-0.000307690457650063i</v>
      </c>
      <c r="N3448">
        <f t="shared" si="1019"/>
        <v>12.853319661863992</v>
      </c>
      <c r="O3448">
        <f t="shared" si="1020"/>
        <v>11.613747160437121</v>
      </c>
      <c r="P3448" s="3">
        <f t="shared" si="1021"/>
        <v>-11.613747160437121</v>
      </c>
      <c r="Q3448" s="3">
        <f t="shared" si="1022"/>
        <v>-167.14668033813601</v>
      </c>
      <c r="R3448">
        <f t="shared" si="1023"/>
        <v>12.853319661863992</v>
      </c>
      <c r="S3448">
        <f t="shared" si="1024"/>
        <v>404.61254312064733</v>
      </c>
      <c r="T3448">
        <f t="shared" si="1007"/>
        <v>-11.613747160437121</v>
      </c>
    </row>
    <row r="3449" spans="1:20" x14ac:dyDescent="0.25">
      <c r="A3449">
        <f t="shared" si="1008"/>
        <v>2551916.157263156</v>
      </c>
      <c r="B3449">
        <f t="shared" si="1025"/>
        <v>406150.07078450581</v>
      </c>
      <c r="C3449" t="str">
        <f t="shared" si="1009"/>
        <v>-0.254412034849496-0.0568770731363858i</v>
      </c>
      <c r="D3449" t="str">
        <f t="shared" si="1010"/>
        <v>2.65177272661895-1.51948972992814i</v>
      </c>
      <c r="E3449" t="str">
        <f t="shared" si="1011"/>
        <v>8.29001234853937-93.3386440139122i</v>
      </c>
      <c r="F3449" t="str">
        <f t="shared" si="1012"/>
        <v>2.74515364919484-1.04025732977086i</v>
      </c>
      <c r="G3449" t="str">
        <f t="shared" si="1013"/>
        <v>0.9433809754199-0.231113198748357i</v>
      </c>
      <c r="H3449" t="str">
        <f t="shared" si="1014"/>
        <v>0.0462689750916283-20.4698664952768i</v>
      </c>
      <c r="I3449" t="str">
        <f t="shared" si="1015"/>
        <v>-0.14331058592436-0.380780099089657i</v>
      </c>
      <c r="K3449" t="str">
        <f t="shared" si="1016"/>
        <v>0.000552112582327695-0.000723713470878234i</v>
      </c>
      <c r="L3449" t="str">
        <f t="shared" si="1017"/>
        <v>0.00025-0.00115798582720132i</v>
      </c>
      <c r="M3449" t="str">
        <f t="shared" si="1018"/>
        <v>0.0025-0.000306525660141525i</v>
      </c>
      <c r="N3449">
        <f t="shared" si="1019"/>
        <v>12.601983127878782</v>
      </c>
      <c r="O3449">
        <f t="shared" si="1020"/>
        <v>11.677435309297817</v>
      </c>
      <c r="P3449" s="3">
        <f t="shared" si="1021"/>
        <v>-11.677435309297817</v>
      </c>
      <c r="Q3449" s="3">
        <f t="shared" si="1022"/>
        <v>-167.39801687212122</v>
      </c>
      <c r="R3449">
        <f t="shared" si="1023"/>
        <v>12.601983127878782</v>
      </c>
      <c r="S3449">
        <f t="shared" si="1024"/>
        <v>406.15007078450583</v>
      </c>
      <c r="T3449">
        <f t="shared" si="1007"/>
        <v>-11.677435309297817</v>
      </c>
    </row>
    <row r="3450" spans="1:20" x14ac:dyDescent="0.25">
      <c r="A3450">
        <f t="shared" si="1008"/>
        <v>2561613.4386607558</v>
      </c>
      <c r="B3450">
        <f t="shared" si="1025"/>
        <v>407693.44105348695</v>
      </c>
      <c r="C3450" t="str">
        <f t="shared" si="1009"/>
        <v>-0.252795143486391-0.055353037337464i</v>
      </c>
      <c r="D3450" t="str">
        <f t="shared" si="1010"/>
        <v>2.64698411798081-1.52228322825461i</v>
      </c>
      <c r="E3450" t="str">
        <f t="shared" si="1011"/>
        <v>8.04461399303989-93.0063956714481i</v>
      </c>
      <c r="F3450" t="str">
        <f t="shared" si="1012"/>
        <v>2.74397066262064-1.04112986921345i</v>
      </c>
      <c r="G3450" t="str">
        <f t="shared" si="1013"/>
        <v>0.942974438238054-0.231891455357201i</v>
      </c>
      <c r="H3450" t="str">
        <f t="shared" si="1014"/>
        <v>0.0457646225880746-20.3920107295027i</v>
      </c>
      <c r="I3450" t="str">
        <f t="shared" si="1015"/>
        <v>-0.142892449774744-0.379166457121868i</v>
      </c>
      <c r="K3450" t="str">
        <f t="shared" si="1016"/>
        <v>0.000550272234945886-0.000722060266312069i</v>
      </c>
      <c r="L3450" t="str">
        <f t="shared" si="1017"/>
        <v>0.00025-0.00115360213907284i</v>
      </c>
      <c r="M3450" t="str">
        <f t="shared" si="1018"/>
        <v>0.0025-0.000305365272107517i</v>
      </c>
      <c r="N3450">
        <f t="shared" si="1019"/>
        <v>12.350788456379377</v>
      </c>
      <c r="O3450">
        <f t="shared" si="1020"/>
        <v>11.741239596427501</v>
      </c>
      <c r="P3450" s="3">
        <f t="shared" si="1021"/>
        <v>-11.741239596427501</v>
      </c>
      <c r="Q3450" s="3">
        <f t="shared" si="1022"/>
        <v>-167.64921154362062</v>
      </c>
      <c r="R3450">
        <f t="shared" si="1023"/>
        <v>12.350788456379377</v>
      </c>
      <c r="S3450">
        <f t="shared" si="1024"/>
        <v>407.69344105348694</v>
      </c>
      <c r="T3450">
        <f t="shared" si="1007"/>
        <v>-11.741239596427501</v>
      </c>
    </row>
    <row r="3451" spans="1:20" x14ac:dyDescent="0.25">
      <c r="A3451">
        <f t="shared" si="1008"/>
        <v>2571347.5697276667</v>
      </c>
      <c r="B3451">
        <f t="shared" si="1025"/>
        <v>409242.6761294902</v>
      </c>
      <c r="C3451" t="str">
        <f t="shared" si="1009"/>
        <v>-0.25117997832265-0.0538471137526253i</v>
      </c>
      <c r="D3451" t="str">
        <f t="shared" si="1010"/>
        <v>2.64217650770766-1.52506758249068i</v>
      </c>
      <c r="E3451" t="str">
        <f t="shared" si="1011"/>
        <v>7.80101263925767-92.6744350623512i</v>
      </c>
      <c r="F3451" t="str">
        <f t="shared" si="1012"/>
        <v>2.74277969907735-1.04201320978737i</v>
      </c>
      <c r="G3451" t="str">
        <f t="shared" si="1013"/>
        <v>0.942565159744849-0.232671612750709i</v>
      </c>
      <c r="H3451" t="str">
        <f t="shared" si="1014"/>
        <v>0.0452658210314875-20.3144528254785i</v>
      </c>
      <c r="I3451" t="str">
        <f t="shared" si="1015"/>
        <v>-0.14247687199404-0.377558532985629i</v>
      </c>
      <c r="K3451" t="str">
        <f t="shared" si="1016"/>
        <v>0.000548438572831942-0.000720405336515948i</v>
      </c>
      <c r="L3451" t="str">
        <f t="shared" si="1017"/>
        <v>0.00025-0.00114923504589843i</v>
      </c>
      <c r="M3451" t="str">
        <f t="shared" si="1018"/>
        <v>0.0025-0.000304209276855466i</v>
      </c>
      <c r="N3451">
        <f t="shared" si="1019"/>
        <v>12.099736610888158</v>
      </c>
      <c r="O3451">
        <f t="shared" si="1020"/>
        <v>11.805159935347172</v>
      </c>
      <c r="P3451" s="3">
        <f t="shared" si="1021"/>
        <v>-11.805159935347172</v>
      </c>
      <c r="Q3451" s="3">
        <f t="shared" si="1022"/>
        <v>-167.90026338911184</v>
      </c>
      <c r="R3451">
        <f t="shared" si="1023"/>
        <v>12.099736610888158</v>
      </c>
      <c r="S3451">
        <f t="shared" si="1024"/>
        <v>409.24267612949018</v>
      </c>
      <c r="T3451">
        <f t="shared" si="1007"/>
        <v>-11.805159935347172</v>
      </c>
    </row>
    <row r="3452" spans="1:20" x14ac:dyDescent="0.25">
      <c r="A3452">
        <f t="shared" si="1008"/>
        <v>2581118.6904926319</v>
      </c>
      <c r="B3452">
        <f t="shared" si="1025"/>
        <v>410797.79829878226</v>
      </c>
      <c r="C3452" t="str">
        <f t="shared" si="1009"/>
        <v>-0.249566657612875-0.05235919857647i</v>
      </c>
      <c r="D3452" t="str">
        <f t="shared" si="1010"/>
        <v>2.63734992161503-1.52784264822843i</v>
      </c>
      <c r="E3452" t="str">
        <f t="shared" si="1011"/>
        <v>7.55920006314507-92.3427693649723i</v>
      </c>
      <c r="F3452" t="str">
        <f t="shared" si="1012"/>
        <v>2.74158071222054-1.04290732191099i</v>
      </c>
      <c r="G3452" t="str">
        <f t="shared" si="1013"/>
        <v>0.942153124013869-0.233453667619029i</v>
      </c>
      <c r="H3452" t="str">
        <f t="shared" si="1014"/>
        <v>0.0447725121283429-20.2371916331246i</v>
      </c>
      <c r="I3452" t="str">
        <f t="shared" si="1015"/>
        <v>-0.142063829886941-0.375956303913877i</v>
      </c>
      <c r="K3452" t="str">
        <f t="shared" si="1016"/>
        <v>0.000546611611463066-0.000718748722808942i</v>
      </c>
      <c r="L3452" t="str">
        <f t="shared" si="1017"/>
        <v>0.00025-0.00114488448485597i</v>
      </c>
      <c r="M3452" t="str">
        <f t="shared" si="1018"/>
        <v>0.0025-0.000303057657755993i</v>
      </c>
      <c r="N3452">
        <f t="shared" si="1019"/>
        <v>11.84882855473731</v>
      </c>
      <c r="O3452">
        <f t="shared" si="1020"/>
        <v>11.869196239868355</v>
      </c>
      <c r="P3452" s="3">
        <f t="shared" si="1021"/>
        <v>-11.869196239868355</v>
      </c>
      <c r="Q3452" s="3">
        <f t="shared" si="1022"/>
        <v>-168.15117144526269</v>
      </c>
      <c r="R3452">
        <f t="shared" si="1023"/>
        <v>11.84882855473731</v>
      </c>
      <c r="S3452">
        <f t="shared" si="1024"/>
        <v>410.79779829878225</v>
      </c>
      <c r="T3452">
        <f t="shared" si="1007"/>
        <v>-11.869196239868355</v>
      </c>
    </row>
    <row r="3453" spans="1:20" x14ac:dyDescent="0.25">
      <c r="A3453">
        <f t="shared" si="1008"/>
        <v>2590926.9415165042</v>
      </c>
      <c r="B3453">
        <f t="shared" si="1025"/>
        <v>412358.82993231766</v>
      </c>
      <c r="C3453" t="str">
        <f t="shared" si="1009"/>
        <v>-0.247955298100118-0.0508891874200867i</v>
      </c>
      <c r="D3453" t="str">
        <f t="shared" si="1010"/>
        <v>2.63250438681882-1.53060828082025i</v>
      </c>
      <c r="E3453" t="str">
        <f t="shared" si="1011"/>
        <v>7.31916805036579-92.011405663008i</v>
      </c>
      <c r="F3453" t="str">
        <f t="shared" si="1012"/>
        <v>2.74037365554401-1.04381217576917i</v>
      </c>
      <c r="G3453" t="str">
        <f t="shared" si="1013"/>
        <v>0.94173831506311-0.234237616546115i</v>
      </c>
      <c r="H3453" t="str">
        <f t="shared" si="1014"/>
        <v>0.0442846381262208-20.1602260068344i</v>
      </c>
      <c r="I3453" t="str">
        <f t="shared" si="1015"/>
        <v>-0.141653300911337-0.374359747243281i</v>
      </c>
      <c r="K3453" t="str">
        <f t="shared" si="1016"/>
        <v>0.00054479136583338-0.000717090466535644i</v>
      </c>
      <c r="L3453" t="str">
        <f t="shared" si="1017"/>
        <v>0.00025-0.0011405503933612i</v>
      </c>
      <c r="M3453" t="str">
        <f t="shared" si="1018"/>
        <v>0.0025-0.000301910398242671i</v>
      </c>
      <c r="N3453">
        <f t="shared" si="1019"/>
        <v>11.598065251144448</v>
      </c>
      <c r="O3453">
        <f t="shared" si="1020"/>
        <v>11.933348424088784</v>
      </c>
      <c r="P3453" s="3">
        <f t="shared" si="1021"/>
        <v>-11.933348424088784</v>
      </c>
      <c r="Q3453" s="3">
        <f t="shared" si="1022"/>
        <v>-168.40193474885555</v>
      </c>
      <c r="R3453">
        <f t="shared" si="1023"/>
        <v>11.598065251144448</v>
      </c>
      <c r="S3453">
        <f t="shared" si="1024"/>
        <v>412.35882993231769</v>
      </c>
      <c r="T3453">
        <f t="shared" si="1007"/>
        <v>-11.933348424088784</v>
      </c>
    </row>
    <row r="3454" spans="1:20" x14ac:dyDescent="0.25">
      <c r="A3454">
        <f t="shared" si="1008"/>
        <v>2600772.4638942666</v>
      </c>
      <c r="B3454">
        <f t="shared" si="1025"/>
        <v>413925.79348606046</v>
      </c>
      <c r="C3454" t="str">
        <f t="shared" si="1009"/>
        <v>-0.246346015017868-0.0494369753304504i</v>
      </c>
      <c r="D3454" t="str">
        <f t="shared" si="1010"/>
        <v>2.62763993174281-1.5333643353917i</v>
      </c>
      <c r="E3454" t="str">
        <f t="shared" si="1011"/>
        <v>7.08090839695292-91.6803509463322i</v>
      </c>
      <c r="F3454" t="str">
        <f t="shared" si="1012"/>
        <v>2.7391584823809-1.04472774131002i</v>
      </c>
      <c r="G3454" t="str">
        <f t="shared" si="1013"/>
        <v>0.941320716855357-0.2350234560087i</v>
      </c>
      <c r="H3454" t="str">
        <f t="shared" si="1014"/>
        <v>0.0438021418099257-20.0835548054568i</v>
      </c>
      <c r="I3454" t="str">
        <f t="shared" si="1015"/>
        <v>-0.141245262677139-0.372768840413938i</v>
      </c>
      <c r="K3454" t="str">
        <f t="shared" si="1016"/>
        <v>0.000542977850455693-0.000715430609060714i</v>
      </c>
      <c r="L3454" t="str">
        <f t="shared" si="1017"/>
        <v>0.00025-0.00113623270906675i</v>
      </c>
      <c r="M3454" t="str">
        <f t="shared" si="1018"/>
        <v>0.0025-0.000300767481811786i</v>
      </c>
      <c r="N3454">
        <f t="shared" si="1019"/>
        <v>11.347447663285664</v>
      </c>
      <c r="O3454">
        <f t="shared" si="1020"/>
        <v>11.997616402388649</v>
      </c>
      <c r="P3454" s="3">
        <f t="shared" si="1021"/>
        <v>-11.997616402388649</v>
      </c>
      <c r="Q3454" s="3">
        <f t="shared" si="1022"/>
        <v>-168.65255233671434</v>
      </c>
      <c r="R3454">
        <f t="shared" si="1023"/>
        <v>11.347447663285664</v>
      </c>
      <c r="S3454">
        <f t="shared" si="1024"/>
        <v>413.92579348606046</v>
      </c>
      <c r="T3454">
        <f t="shared" si="1007"/>
        <v>-11.997616402388649</v>
      </c>
    </row>
    <row r="3455" spans="1:20" x14ac:dyDescent="0.25">
      <c r="A3455">
        <f t="shared" si="1008"/>
        <v>2610655.3992570648</v>
      </c>
      <c r="B3455">
        <f t="shared" si="1025"/>
        <v>415498.71150130749</v>
      </c>
      <c r="C3455" t="str">
        <f t="shared" si="1009"/>
        <v>-0.244738922092281-0.0480024568096868i</v>
      </c>
      <c r="D3455" t="str">
        <f t="shared" si="1010"/>
        <v>2.62275658612618-1.53611066685459i</v>
      </c>
      <c r="E3455" t="str">
        <f t="shared" si="1011"/>
        <v>6.84441290995339-91.3496121118268i</v>
      </c>
      <c r="F3455" t="str">
        <f t="shared" si="1012"/>
        <v>2.73793514590487-1.04565398824161i</v>
      </c>
      <c r="G3455" t="str">
        <f t="shared" si="1013"/>
        <v>0.940900313298577-0.235811182375257i</v>
      </c>
      <c r="H3455" t="str">
        <f t="shared" si="1014"/>
        <v>0.043324966497631-20.0071768922787i</v>
      </c>
      <c r="I3455" t="str">
        <f t="shared" si="1015"/>
        <v>-0.140839692945113-0.37118356096908i</v>
      </c>
      <c r="K3455" t="str">
        <f t="shared" si="1016"/>
        <v>0.000541171079363369-0.000713769191763496i</v>
      </c>
      <c r="L3455" t="str">
        <f t="shared" si="1017"/>
        <v>0.00025-0.00113193136986128i</v>
      </c>
      <c r="M3455" t="str">
        <f t="shared" si="1018"/>
        <v>0.0025-0.000299628892022103i</v>
      </c>
      <c r="N3455">
        <f t="shared" si="1019"/>
        <v>11.09697675436982</v>
      </c>
      <c r="O3455">
        <f t="shared" si="1020"/>
        <v>12.062000089425759</v>
      </c>
      <c r="P3455" s="3">
        <f t="shared" si="1021"/>
        <v>-12.062000089425759</v>
      </c>
      <c r="Q3455" s="3">
        <f t="shared" si="1022"/>
        <v>-168.90302324563018</v>
      </c>
      <c r="R3455">
        <f t="shared" si="1023"/>
        <v>11.09697675436982</v>
      </c>
      <c r="S3455">
        <f t="shared" si="1024"/>
        <v>415.49871150130747</v>
      </c>
      <c r="T3455">
        <f t="shared" si="1007"/>
        <v>-12.062000089425759</v>
      </c>
    </row>
    <row r="3456" spans="1:20" x14ac:dyDescent="0.25">
      <c r="A3456">
        <f t="shared" si="1008"/>
        <v>2620575.889774242</v>
      </c>
      <c r="B3456">
        <f t="shared" si="1025"/>
        <v>417077.60660501249</v>
      </c>
      <c r="C3456" t="str">
        <f t="shared" si="1009"/>
        <v>-0.243134131544578-0.0465855258341857i</v>
      </c>
      <c r="D3456" t="str">
        <f t="shared" si="1010"/>
        <v>2.61785438103067-1.53884712992012i</v>
      </c>
      <c r="E3456" t="str">
        <f t="shared" si="1011"/>
        <v>6.60967340806031-91.0191959642071i</v>
      </c>
      <c r="F3456" t="str">
        <f t="shared" si="1012"/>
        <v>2.73670359913115-1.04659088602856i</v>
      </c>
      <c r="G3456" t="str">
        <f t="shared" si="1013"/>
        <v>0.940477088246307-0.236600791904962i</v>
      </c>
      <c r="H3456" t="str">
        <f t="shared" si="1014"/>
        <v>0.042853056037031-19.9310911350078i</v>
      </c>
      <c r="I3456" t="str">
        <f t="shared" si="1015"/>
        <v>-0.140436569625706-0.369603886554761i</v>
      </c>
      <c r="K3456" t="str">
        <f t="shared" si="1016"/>
        <v>0.000539371066112247-0.000712106256032665i</v>
      </c>
      <c r="L3456" t="str">
        <f t="shared" si="1017"/>
        <v>0.00025-0.00112764631386858i</v>
      </c>
      <c r="M3456" t="str">
        <f t="shared" si="1018"/>
        <v>0.0025-0.000298494612494623i</v>
      </c>
      <c r="N3456">
        <f t="shared" si="1019"/>
        <v>10.846653487713098</v>
      </c>
      <c r="O3456">
        <f t="shared" si="1020"/>
        <v>12.126499400132058</v>
      </c>
      <c r="P3456" s="3">
        <f t="shared" si="1021"/>
        <v>-12.126499400132058</v>
      </c>
      <c r="Q3456" s="3">
        <f t="shared" si="1022"/>
        <v>-169.1533465122869</v>
      </c>
      <c r="R3456">
        <f t="shared" si="1023"/>
        <v>10.846653487713098</v>
      </c>
      <c r="S3456">
        <f t="shared" si="1024"/>
        <v>417.07760660501248</v>
      </c>
      <c r="T3456">
        <f t="shared" si="1007"/>
        <v>-12.126499400132058</v>
      </c>
    </row>
    <row r="3457" spans="1:20" x14ac:dyDescent="0.25">
      <c r="A3457">
        <f t="shared" si="1008"/>
        <v>2630534.0781553844</v>
      </c>
      <c r="B3457">
        <f t="shared" si="1025"/>
        <v>418662.50151011156</v>
      </c>
      <c r="C3457" t="str">
        <f t="shared" si="1009"/>
        <v>-0.2415317540937-0.045186075873562i</v>
      </c>
      <c r="D3457" t="str">
        <f t="shared" si="1010"/>
        <v>2.61293334884778-1.54157357911226i</v>
      </c>
      <c r="E3457" t="str">
        <f t="shared" si="1011"/>
        <v>6.37668172222857-90.6891092168538i</v>
      </c>
      <c r="F3457" t="str">
        <f t="shared" si="1012"/>
        <v>2.73546379491781-1.04753840388886i</v>
      </c>
      <c r="G3457" t="str">
        <f t="shared" si="1013"/>
        <v>0.940051025498071-0.237392280746649i</v>
      </c>
      <c r="H3457" t="str">
        <f t="shared" si="1014"/>
        <v>0.0423863548015092-19.8552964057551i</v>
      </c>
      <c r="I3457" t="str">
        <f t="shared" si="1015"/>
        <v>-0.140035870777918-0.368029794919572i</v>
      </c>
      <c r="K3457" t="str">
        <f t="shared" si="1016"/>
        <v>0.000537577823782615-0.000710441843260937i</v>
      </c>
      <c r="L3457" t="str">
        <f t="shared" si="1017"/>
        <v>0.00025-0.00112337747944668i</v>
      </c>
      <c r="M3457" t="str">
        <f t="shared" si="1018"/>
        <v>0.0025-0.000297364626912356i</v>
      </c>
      <c r="N3457">
        <f t="shared" si="1019"/>
        <v>10.596478826810596</v>
      </c>
      <c r="O3457">
        <f t="shared" si="1020"/>
        <v>12.191114249708404</v>
      </c>
      <c r="P3457" s="3">
        <f t="shared" si="1021"/>
        <v>-12.191114249708404</v>
      </c>
      <c r="Q3457" s="3">
        <f t="shared" si="1022"/>
        <v>-169.4035211731894</v>
      </c>
      <c r="R3457">
        <f t="shared" si="1023"/>
        <v>10.596478826810596</v>
      </c>
      <c r="S3457">
        <f t="shared" si="1024"/>
        <v>418.66250151011155</v>
      </c>
      <c r="T3457">
        <f t="shared" si="1007"/>
        <v>-12.191114249708404</v>
      </c>
    </row>
    <row r="3458" spans="1:20" x14ac:dyDescent="0.25">
      <c r="A3458">
        <f t="shared" si="1008"/>
        <v>2640530.107652375</v>
      </c>
      <c r="B3458">
        <f t="shared" si="1025"/>
        <v>420253.41901585</v>
      </c>
      <c r="C3458" t="str">
        <f t="shared" si="1009"/>
        <v>-0.239931898959141-0.0438039999094817i</v>
      </c>
      <c r="D3458" t="str">
        <f t="shared" si="1010"/>
        <v>2.60799352330576-1.54428986878123i</v>
      </c>
      <c r="E3458" t="str">
        <f t="shared" si="1011"/>
        <v>6.14542969628302-90.3593584926381i</v>
      </c>
      <c r="F3458" t="str">
        <f t="shared" si="1012"/>
        <v>2.73421568596698-1.04849651079043i</v>
      </c>
      <c r="G3458" t="str">
        <f t="shared" si="1013"/>
        <v>0.939622108799799-0.238185644937762i</v>
      </c>
      <c r="H3458" t="str">
        <f t="shared" si="1014"/>
        <v>0.0419248076863249-19.779791581018i</v>
      </c>
      <c r="I3458" t="str">
        <f t="shared" si="1015"/>
        <v>-0.139637574608148-0.366461263914345i</v>
      </c>
      <c r="K3458" t="str">
        <f t="shared" si="1016"/>
        <v>0.000535791364981247-0.000708775994839823i</v>
      </c>
      <c r="L3458" t="str">
        <f t="shared" si="1017"/>
        <v>0.00025-0.00111912480518697i</v>
      </c>
      <c r="M3458" t="str">
        <f t="shared" si="1018"/>
        <v>0.0025-0.000296238919020079i</v>
      </c>
      <c r="N3458">
        <f t="shared" si="1019"/>
        <v>10.346453735411274</v>
      </c>
      <c r="O3458">
        <f t="shared" si="1020"/>
        <v>12.255844553620035</v>
      </c>
      <c r="P3458" s="3">
        <f t="shared" si="1021"/>
        <v>-12.255844553620035</v>
      </c>
      <c r="Q3458" s="3">
        <f t="shared" si="1022"/>
        <v>-169.65354626458873</v>
      </c>
      <c r="R3458">
        <f t="shared" si="1023"/>
        <v>10.346453735411274</v>
      </c>
      <c r="S3458">
        <f t="shared" si="1024"/>
        <v>420.25341901585</v>
      </c>
      <c r="T3458">
        <f t="shared" si="1007"/>
        <v>-12.255844553620035</v>
      </c>
    </row>
    <row r="3459" spans="1:20" x14ac:dyDescent="0.25">
      <c r="A3459">
        <f t="shared" si="1008"/>
        <v>2650564.1220614538</v>
      </c>
      <c r="B3459">
        <f t="shared" si="1025"/>
        <v>421850.38200811023</v>
      </c>
      <c r="C3459" t="str">
        <f t="shared" si="1009"/>
        <v>-0.238334673863995-0.0424391904543167i</v>
      </c>
      <c r="D3459" t="str">
        <f t="shared" si="1010"/>
        <v>2.6030349394765-1.5469958531172i</v>
      </c>
      <c r="E3459" t="str">
        <f t="shared" si="1011"/>
        <v>5.91590918750769-90.0299503247481i</v>
      </c>
      <c r="F3459" t="str">
        <f t="shared" si="1012"/>
        <v>2.73295922482608-1.04946517544784i</v>
      </c>
      <c r="G3459" t="str">
        <f t="shared" si="1013"/>
        <v>0.939190321844257-0.238980880403303i</v>
      </c>
      <c r="H3459" t="str">
        <f t="shared" si="1014"/>
        <v>0.0414683601048074-19.704575541663i</v>
      </c>
      <c r="I3459" t="str">
        <f t="shared" si="1015"/>
        <v>-0.139241659469079-0.364898271491864i</v>
      </c>
      <c r="K3459" t="str">
        <f t="shared" si="1016"/>
        <v>0.000534011701843489-0.000707108752154437i</v>
      </c>
      <c r="L3459" t="str">
        <f t="shared" si="1017"/>
        <v>0.00025-0.0011148882299133i</v>
      </c>
      <c r="M3459" t="str">
        <f t="shared" si="1018"/>
        <v>0.0025-0.000295117472624108i</v>
      </c>
      <c r="N3459">
        <f t="shared" si="1019"/>
        <v>10.096579177588239</v>
      </c>
      <c r="O3459">
        <f t="shared" si="1020"/>
        <v>12.320690227591625</v>
      </c>
      <c r="P3459" s="3">
        <f t="shared" si="1021"/>
        <v>-12.320690227591625</v>
      </c>
      <c r="Q3459" s="3">
        <f t="shared" si="1022"/>
        <v>-169.90342082241176</v>
      </c>
      <c r="R3459">
        <f t="shared" si="1023"/>
        <v>10.096579177588239</v>
      </c>
      <c r="S3459">
        <f t="shared" si="1024"/>
        <v>421.85038200811022</v>
      </c>
      <c r="T3459">
        <f t="shared" si="1007"/>
        <v>-12.320690227591625</v>
      </c>
    </row>
    <row r="3460" spans="1:20" x14ac:dyDescent="0.25">
      <c r="A3460">
        <f t="shared" si="1008"/>
        <v>2660636.2657252871</v>
      </c>
      <c r="B3460">
        <f t="shared" si="1025"/>
        <v>423453.41345974104</v>
      </c>
      <c r="C3460" t="str">
        <f t="shared" si="1009"/>
        <v>-0.236740185038188-0.0410915395696687i</v>
      </c>
      <c r="D3460" t="str">
        <f t="shared" si="1010"/>
        <v>2.59805763378218-1.54969138616399i</v>
      </c>
      <c r="E3460" t="str">
        <f t="shared" si="1011"/>
        <v>5.68811206722668-89.7008911575132i</v>
      </c>
      <c r="F3460" t="str">
        <f t="shared" si="1012"/>
        <v>2.73169436388912-1.05044436631893i</v>
      </c>
      <c r="G3460" t="str">
        <f t="shared" si="1013"/>
        <v>0.938755648271494-0.239777982954777i</v>
      </c>
      <c r="H3460" t="str">
        <f t="shared" si="1014"/>
        <v>0.0410169579845725-19.6296471729091i</v>
      </c>
      <c r="I3460" t="str">
        <f t="shared" si="1015"/>
        <v>-0.138848103858557-0.363340795706578i</v>
      </c>
      <c r="K3460" t="str">
        <f t="shared" si="1016"/>
        <v>0.000532238846035416-0.000705440156578347i</v>
      </c>
      <c r="L3460" t="str">
        <f t="shared" si="1017"/>
        <v>0.00025-0.00111066769268111i</v>
      </c>
      <c r="M3460" t="str">
        <f t="shared" si="1018"/>
        <v>0.0025-0.000294000271592058i</v>
      </c>
      <c r="N3460">
        <f t="shared" si="1019"/>
        <v>9.8468561178137008</v>
      </c>
      <c r="O3460">
        <f t="shared" si="1020"/>
        <v>12.385651187602511</v>
      </c>
      <c r="P3460" s="3">
        <f t="shared" si="1021"/>
        <v>-12.385651187602511</v>
      </c>
      <c r="Q3460" s="3">
        <f t="shared" si="1022"/>
        <v>-170.1531438821863</v>
      </c>
      <c r="R3460">
        <f t="shared" si="1023"/>
        <v>9.8468561178137008</v>
      </c>
      <c r="S3460">
        <f t="shared" si="1024"/>
        <v>423.45341345974106</v>
      </c>
      <c r="T3460">
        <f t="shared" si="1007"/>
        <v>-12.385651187602511</v>
      </c>
    </row>
    <row r="3461" spans="1:20" x14ac:dyDescent="0.25">
      <c r="A3461">
        <f t="shared" si="1008"/>
        <v>2670746.6835350436</v>
      </c>
      <c r="B3461">
        <f t="shared" si="1025"/>
        <v>425062.53643088805</v>
      </c>
      <c r="C3461" t="str">
        <f t="shared" si="1009"/>
        <v>-0.235148537221929-0.0397609388847176i</v>
      </c>
      <c r="D3461" t="str">
        <f t="shared" si="1010"/>
        <v>2.59306164400189-1.55237632183316i</v>
      </c>
      <c r="E3461" t="str">
        <f t="shared" si="1011"/>
        <v>5.46203022136953-89.372187347226i</v>
      </c>
      <c r="F3461" t="str">
        <f t="shared" si="1012"/>
        <v>2.73042105539804-1.05143405160147i</v>
      </c>
      <c r="G3461" t="str">
        <f t="shared" si="1013"/>
        <v>0.938318071669295-0.24057694828913i</v>
      </c>
      <c r="H3461" t="str">
        <f t="shared" si="1014"/>
        <v>0.0405705477637465-19.5550053643102i</v>
      </c>
      <c r="I3461" t="str">
        <f t="shared" si="1015"/>
        <v>-0.138456886418483-0.361788814714311i</v>
      </c>
      <c r="K3461" t="str">
        <f t="shared" si="1016"/>
        <v>0.000530472808756031-0.000703770249468495i</v>
      </c>
      <c r="L3461" t="str">
        <f t="shared" si="1017"/>
        <v>0.00025-0.00110646313277656i</v>
      </c>
      <c r="M3461" t="str">
        <f t="shared" si="1018"/>
        <v>0.0025-0.000292887299852618i</v>
      </c>
      <c r="N3461">
        <f t="shared" si="1019"/>
        <v>9.597285521027743</v>
      </c>
      <c r="O3461">
        <f t="shared" si="1020"/>
        <v>12.450727349881108</v>
      </c>
      <c r="P3461" s="3">
        <f t="shared" si="1021"/>
        <v>-12.450727349881108</v>
      </c>
      <c r="Q3461" s="3">
        <f t="shared" si="1022"/>
        <v>-170.40271447897226</v>
      </c>
      <c r="R3461">
        <f t="shared" si="1023"/>
        <v>9.597285521027743</v>
      </c>
      <c r="S3461">
        <f t="shared" si="1024"/>
        <v>425.06253643088803</v>
      </c>
      <c r="T3461">
        <f t="shared" si="1007"/>
        <v>-12.450727349881108</v>
      </c>
    </row>
    <row r="3462" spans="1:20" x14ac:dyDescent="0.25">
      <c r="A3462">
        <f t="shared" si="1008"/>
        <v>2680895.5209324765</v>
      </c>
      <c r="B3462">
        <f t="shared" si="1025"/>
        <v>426677.77406932542</v>
      </c>
      <c r="C3462" t="str">
        <f t="shared" si="1009"/>
        <v>-0.23355983366932-0.0384472796144315i</v>
      </c>
      <c r="D3462" t="str">
        <f t="shared" si="1010"/>
        <v>2.58804700927797-1.55505051391797i</v>
      </c>
      <c r="E3462" t="str">
        <f t="shared" si="1011"/>
        <v>5.23765555102525-89.0438451629623i</v>
      </c>
      <c r="F3462" t="str">
        <f t="shared" si="1012"/>
        <v>2.72913925144405-1.05243419922972i</v>
      </c>
      <c r="G3462" t="str">
        <f t="shared" si="1013"/>
        <v>0.937877575573652-0.241377771987688i</v>
      </c>
      <c r="H3462" t="str">
        <f t="shared" si="1014"/>
        <v>0.0401290763872083-19.4806490097386i</v>
      </c>
      <c r="I3462" t="str">
        <f t="shared" si="1015"/>
        <v>-0.138067985933715-0.360242306771979i</v>
      </c>
      <c r="K3462" t="str">
        <f t="shared" si="1016"/>
        <v>0.000528713600739526-0.000702099072160148i</v>
      </c>
      <c r="L3462" t="str">
        <f t="shared" si="1017"/>
        <v>0.00025-0.00110227448971564i</v>
      </c>
      <c r="M3462" t="str">
        <f t="shared" si="1018"/>
        <v>0.0025-0.000291778541395316i</v>
      </c>
      <c r="N3462">
        <f t="shared" si="1019"/>
        <v>9.3478683527119983</v>
      </c>
      <c r="O3462">
        <f t="shared" si="1020"/>
        <v>12.515918630900218</v>
      </c>
      <c r="P3462" s="3">
        <f t="shared" si="1021"/>
        <v>-12.515918630900218</v>
      </c>
      <c r="Q3462" s="3">
        <f t="shared" si="1022"/>
        <v>-170.652131647288</v>
      </c>
      <c r="R3462">
        <f t="shared" si="1023"/>
        <v>9.3478683527119983</v>
      </c>
      <c r="S3462">
        <f t="shared" si="1024"/>
        <v>426.67777406932544</v>
      </c>
      <c r="T3462">
        <f t="shared" si="1007"/>
        <v>-12.515918630900218</v>
      </c>
    </row>
    <row r="3463" spans="1:20" x14ac:dyDescent="0.25">
      <c r="A3463">
        <f t="shared" si="1008"/>
        <v>2691082.9239120199</v>
      </c>
      <c r="B3463">
        <f t="shared" si="1025"/>
        <v>428299.14961078885</v>
      </c>
      <c r="C3463" t="str">
        <f t="shared" si="1009"/>
        <v>-0.2319741761522-0.0371504525776097i</v>
      </c>
      <c r="D3463" t="str">
        <f t="shared" si="1010"/>
        <v>2.58301377012231-1.55771381610777i</v>
      </c>
      <c r="E3463" t="str">
        <f t="shared" si="1011"/>
        <v>5.01497997298484-88.715870787406i</v>
      </c>
      <c r="F3463" t="str">
        <f t="shared" si="1012"/>
        <v>2.72784890396906-1.05344477687117i</v>
      </c>
      <c r="G3463" t="str">
        <f t="shared" si="1013"/>
        <v>0.937434143469242-0.242180449515088i</v>
      </c>
      <c r="H3463" t="str">
        <f t="shared" si="1014"/>
        <v>0.0396924913028484-19.4065770073686i</v>
      </c>
      <c r="I3463" t="str">
        <f t="shared" si="1015"/>
        <v>-0.137681381330997-0.358701250237326i</v>
      </c>
      <c r="K3463" t="str">
        <f t="shared" si="1016"/>
        <v>0.000526961232257587-0.00070042666596192i</v>
      </c>
      <c r="L3463" t="str">
        <f t="shared" si="1017"/>
        <v>0.00025-0.00109810170324331i</v>
      </c>
      <c r="M3463" t="str">
        <f t="shared" si="1018"/>
        <v>0.0025-0.000290673980270288i</v>
      </c>
      <c r="N3463">
        <f t="shared" si="1019"/>
        <v>9.0986055789588249</v>
      </c>
      <c r="O3463">
        <f t="shared" si="1020"/>
        <v>12.581224947370657</v>
      </c>
      <c r="P3463" s="3">
        <f t="shared" si="1021"/>
        <v>-12.581224947370657</v>
      </c>
      <c r="Q3463" s="3">
        <f t="shared" si="1022"/>
        <v>-170.90139442104118</v>
      </c>
      <c r="R3463">
        <f t="shared" si="1023"/>
        <v>9.0986055789588249</v>
      </c>
      <c r="S3463">
        <f t="shared" si="1024"/>
        <v>428.29914961078885</v>
      </c>
      <c r="T3463">
        <f t="shared" si="1007"/>
        <v>-12.581224947370657</v>
      </c>
    </row>
    <row r="3464" spans="1:20" x14ac:dyDescent="0.25">
      <c r="A3464">
        <f t="shared" si="1008"/>
        <v>2701309.0390228857</v>
      </c>
      <c r="B3464">
        <f t="shared" si="1025"/>
        <v>429926.68637930986</v>
      </c>
      <c r="C3464" t="str">
        <f t="shared" si="1009"/>
        <v>-0.230391664964131-0.0358703482147758i</v>
      </c>
      <c r="D3464" t="str">
        <f t="shared" si="1010"/>
        <v>2.57796196842245-1.56036608200223i</v>
      </c>
      <c r="E3464" t="str">
        <f t="shared" si="1011"/>
        <v>4.79399542026825-88.3882703176592i</v>
      </c>
      <c r="F3464" t="str">
        <f t="shared" si="1012"/>
        <v>2.72654996476706-1.05446575192303i</v>
      </c>
      <c r="G3464" t="str">
        <f t="shared" si="1013"/>
        <v>0.936987758789919-0.242984976218208i</v>
      </c>
      <c r="H3464" t="str">
        <f t="shared" si="1014"/>
        <v>0.0392607404578374-19.3327882596589i</v>
      </c>
      <c r="I3464" t="str">
        <f t="shared" si="1015"/>
        <v>-0.137297051677865-0.357165623568618i</v>
      </c>
      <c r="K3464" t="str">
        <f t="shared" si="1016"/>
        <v>0.000525215713121772-0.000698753072150852i</v>
      </c>
      <c r="L3464" t="str">
        <f t="shared" si="1017"/>
        <v>0.00025-0.00109394471333265i</v>
      </c>
      <c r="M3464" t="str">
        <f t="shared" si="1018"/>
        <v>0.0025-0.000289573600588054i</v>
      </c>
      <c r="N3464">
        <f t="shared" si="1019"/>
        <v>8.8494981665433556</v>
      </c>
      <c r="O3464">
        <f t="shared" si="1020"/>
        <v>12.646646216236231</v>
      </c>
      <c r="P3464" s="3">
        <f t="shared" si="1021"/>
        <v>-12.646646216236231</v>
      </c>
      <c r="Q3464" s="3">
        <f t="shared" si="1022"/>
        <v>-171.15050183345664</v>
      </c>
      <c r="R3464">
        <f t="shared" si="1023"/>
        <v>8.8494981665433556</v>
      </c>
      <c r="S3464">
        <f t="shared" si="1024"/>
        <v>429.92668637930984</v>
      </c>
      <c r="T3464">
        <f t="shared" si="1007"/>
        <v>-12.646646216236231</v>
      </c>
    </row>
    <row r="3465" spans="1:20" x14ac:dyDescent="0.25">
      <c r="A3465">
        <f t="shared" si="1008"/>
        <v>2711574.0133711724</v>
      </c>
      <c r="B3465">
        <f t="shared" si="1025"/>
        <v>431560.40778755123</v>
      </c>
      <c r="C3465" t="str">
        <f t="shared" si="1009"/>
        <v>-0.228812398924589-0.0346068566059015i</v>
      </c>
      <c r="D3465" t="str">
        <f t="shared" si="1010"/>
        <v>2.57289164744748-1.56300716512601i</v>
      </c>
      <c r="E3465" t="str">
        <f t="shared" si="1011"/>
        <v>4.5746938426433-88.0610497660637i</v>
      </c>
      <c r="F3465" t="str">
        <f t="shared" si="1012"/>
        <v>2.72524238548566-1.05549709150891i</v>
      </c>
      <c r="G3465" t="str">
        <f t="shared" si="1013"/>
        <v>0.936538404919219-0.243791347325093i</v>
      </c>
      <c r="H3465" t="str">
        <f t="shared" si="1014"/>
        <v>0.0388337722949112-19.2592816733367i</v>
      </c>
      <c r="I3465" t="str">
        <f t="shared" si="1015"/>
        <v>-0.136914976181596-0.355635405324394i</v>
      </c>
      <c r="K3465" t="str">
        <f t="shared" si="1016"/>
        <v>0.000523477052685903-0.000697078331967508i</v>
      </c>
      <c r="L3465" t="str">
        <f t="shared" si="1017"/>
        <v>0.00025-0.00108980346018395i</v>
      </c>
      <c r="M3465" t="str">
        <f t="shared" si="1018"/>
        <v>0.0025-0.000288477386519281i</v>
      </c>
      <c r="N3465">
        <f t="shared" si="1019"/>
        <v>8.6005470829922217</v>
      </c>
      <c r="O3465">
        <f t="shared" si="1020"/>
        <v>12.712182354667787</v>
      </c>
      <c r="P3465" s="3">
        <f t="shared" si="1021"/>
        <v>-12.712182354667787</v>
      </c>
      <c r="Q3465" s="3">
        <f t="shared" si="1022"/>
        <v>-171.39945291700778</v>
      </c>
      <c r="R3465">
        <f t="shared" si="1023"/>
        <v>8.6005470829922217</v>
      </c>
      <c r="S3465">
        <f t="shared" si="1024"/>
        <v>431.56040778755124</v>
      </c>
      <c r="T3465">
        <f t="shared" si="1007"/>
        <v>-12.712182354667787</v>
      </c>
    </row>
    <row r="3466" spans="1:20" x14ac:dyDescent="0.25">
      <c r="A3466">
        <f t="shared" si="1008"/>
        <v>2721877.9946219833</v>
      </c>
      <c r="B3466">
        <f t="shared" si="1025"/>
        <v>433200.33733714395</v>
      </c>
      <c r="C3466" t="str">
        <f t="shared" si="1009"/>
        <v>-0.227236475383333-0.0333598674879759i</v>
      </c>
      <c r="D3466" t="str">
        <f t="shared" si="1010"/>
        <v>2.56780285185381-1.56563691894337i</v>
      </c>
      <c r="E3466" t="str">
        <f t="shared" si="1011"/>
        <v>4.35706720712908-87.7342150610103i</v>
      </c>
      <c r="F3466" t="str">
        <f t="shared" si="1012"/>
        <v>2.72392611762751-1.05653876247534i</v>
      </c>
      <c r="G3466" t="str">
        <f t="shared" si="1013"/>
        <v>0.936086065190878-0.244599557943871i</v>
      </c>
      <c r="H3466" t="str">
        <f t="shared" si="1014"/>
        <v>0.0384115357486732-19.1860561593807i</v>
      </c>
      <c r="I3466" t="str">
        <f t="shared" si="1015"/>
        <v>-0.136535134188143-0.354110574163174i</v>
      </c>
      <c r="K3466" t="str">
        <f t="shared" si="1016"/>
        <v>0.000521745259848548-0.000695402486611181i</v>
      </c>
      <c r="L3466" t="str">
        <f t="shared" si="1017"/>
        <v>0.00025-0.0010856778842239i</v>
      </c>
      <c r="M3466" t="str">
        <f t="shared" si="1018"/>
        <v>0.0025-0.000287385322294562i</v>
      </c>
      <c r="N3466">
        <f t="shared" si="1019"/>
        <v>8.3517532966528165</v>
      </c>
      <c r="O3466">
        <f t="shared" si="1020"/>
        <v>12.777833280057138</v>
      </c>
      <c r="P3466" s="3">
        <f t="shared" si="1021"/>
        <v>-12.777833280057138</v>
      </c>
      <c r="Q3466" s="3">
        <f t="shared" si="1022"/>
        <v>-171.64824670334718</v>
      </c>
      <c r="R3466">
        <f t="shared" si="1023"/>
        <v>8.3517532966528165</v>
      </c>
      <c r="S3466">
        <f t="shared" si="1024"/>
        <v>433.20033733714394</v>
      </c>
      <c r="T3466">
        <f t="shared" si="1007"/>
        <v>-12.777833280057138</v>
      </c>
    </row>
    <row r="3467" spans="1:20" x14ac:dyDescent="0.25">
      <c r="A3467">
        <f t="shared" si="1008"/>
        <v>2732221.131001547</v>
      </c>
      <c r="B3467">
        <f t="shared" si="1025"/>
        <v>434846.49861902511</v>
      </c>
      <c r="C3467" t="str">
        <f t="shared" si="1009"/>
        <v>-0.225663990224943-0.0321292702724183i</v>
      </c>
      <c r="D3467" t="str">
        <f t="shared" si="1010"/>
        <v>2.56269562769078-1.56825519687295i</v>
      </c>
      <c r="E3467" t="str">
        <f t="shared" si="1011"/>
        <v>4.14110749849039-87.4077720477545i</v>
      </c>
      <c r="F3467" t="str">
        <f t="shared" si="1012"/>
        <v>2.72260111255192-1.05759073138842i</v>
      </c>
      <c r="G3467" t="str">
        <f t="shared" si="1013"/>
        <v>0.935630722889359-0.245409603061686i</v>
      </c>
      <c r="H3467" t="str">
        <f t="shared" si="1014"/>
        <v>0.0379939802419068-19.113110633005i</v>
      </c>
      <c r="I3467" t="str">
        <f t="shared" si="1015"/>
        <v>-0.136157505181099-0.352591108843203i</v>
      </c>
      <c r="K3467" t="str">
        <f t="shared" si="1016"/>
        <v>0.000520020343055521-0.00069372557723511i</v>
      </c>
      <c r="L3467" t="str">
        <f t="shared" si="1017"/>
        <v>0.00025-0.0010815679261047i</v>
      </c>
      <c r="M3467" t="str">
        <f t="shared" si="1018"/>
        <v>0.0025-0.000286297392204185i</v>
      </c>
      <c r="N3467">
        <f t="shared" si="1019"/>
        <v>8.103117776763952</v>
      </c>
      <c r="O3467">
        <f t="shared" si="1020"/>
        <v>12.843598910011011</v>
      </c>
      <c r="P3467" s="3">
        <f t="shared" si="1021"/>
        <v>-12.843598910011011</v>
      </c>
      <c r="Q3467" s="3">
        <f t="shared" si="1022"/>
        <v>-171.89688222323605</v>
      </c>
      <c r="R3467">
        <f t="shared" si="1023"/>
        <v>8.103117776763952</v>
      </c>
      <c r="S3467">
        <f t="shared" si="1024"/>
        <v>434.84649861902511</v>
      </c>
      <c r="T3467">
        <f t="shared" si="1007"/>
        <v>-12.843598910011011</v>
      </c>
    </row>
    <row r="3468" spans="1:20" x14ac:dyDescent="0.25">
      <c r="A3468">
        <f t="shared" si="1008"/>
        <v>2742603.5712993527</v>
      </c>
      <c r="B3468">
        <f t="shared" si="1025"/>
        <v>436498.9153137774</v>
      </c>
      <c r="C3468" t="str">
        <f t="shared" si="1009"/>
        <v>-0.22409503787354-0.0309149540623153i</v>
      </c>
      <c r="D3468" t="str">
        <f t="shared" si="1010"/>
        <v>2.55757002240609-1.57086185230281i</v>
      </c>
      <c r="E3468" t="str">
        <f t="shared" si="1011"/>
        <v>3.92680671971737-87.0817264892225i</v>
      </c>
      <c r="F3468" t="str">
        <f t="shared" si="1012"/>
        <v>2.72126732147639-1.05865296453037i</v>
      </c>
      <c r="G3468" t="str">
        <f t="shared" si="1013"/>
        <v>0.935172361250399-0.246221477543596i</v>
      </c>
      <c r="H3468" t="str">
        <f t="shared" si="1014"/>
        <v>0.0375810556819081-19.0404440136423i</v>
      </c>
      <c r="I3468" t="str">
        <f t="shared" si="1015"/>
        <v>-0.135782068780658-0.351076988222173i</v>
      </c>
      <c r="K3468" t="str">
        <f t="shared" si="1016"/>
        <v>0.000518302310302458-0.000692047644941779i</v>
      </c>
      <c r="L3468" t="str">
        <f t="shared" si="1017"/>
        <v>0.00025-0.00107747352670323i</v>
      </c>
      <c r="M3468" t="str">
        <f t="shared" si="1018"/>
        <v>0.0025-0.000285213580597914i</v>
      </c>
      <c r="N3468">
        <f t="shared" si="1019"/>
        <v>7.8546414935222231</v>
      </c>
      <c r="O3468">
        <f t="shared" si="1020"/>
        <v>12.909479162344581</v>
      </c>
      <c r="P3468" s="3">
        <f t="shared" si="1021"/>
        <v>-12.909479162344581</v>
      </c>
      <c r="Q3468" s="3">
        <f t="shared" si="1022"/>
        <v>-172.14535850647778</v>
      </c>
      <c r="R3468">
        <f t="shared" si="1023"/>
        <v>7.8546414935222231</v>
      </c>
      <c r="S3468">
        <f t="shared" si="1024"/>
        <v>436.49891531377739</v>
      </c>
      <c r="T3468">
        <f t="shared" si="1007"/>
        <v>-12.909479162344581</v>
      </c>
    </row>
    <row r="3469" spans="1:20" x14ac:dyDescent="0.25">
      <c r="A3469">
        <f t="shared" si="1008"/>
        <v>2753025.4648702904</v>
      </c>
      <c r="B3469">
        <f t="shared" si="1025"/>
        <v>438157.61119196977</v>
      </c>
      <c r="C3469" t="str">
        <f t="shared" si="1009"/>
        <v>-0.222529711297655-0.029716807669504i</v>
      </c>
      <c r="D3469" t="str">
        <f t="shared" si="1010"/>
        <v>2.55242608485101-1.57345673860544i</v>
      </c>
      <c r="E3469" t="str">
        <f t="shared" si="1011"/>
        <v>3.71415689249664-86.7560840668174i</v>
      </c>
      <c r="F3469" t="str">
        <f t="shared" si="1012"/>
        <v>2.71992469547824-1.05972542789604i</v>
      </c>
      <c r="G3469" t="str">
        <f t="shared" si="1013"/>
        <v>0.934710963461561-0.2470351761315i</v>
      </c>
      <c r="H3469" t="str">
        <f t="shared" si="1014"/>
        <v>0.0371727124568257-18.9680552249275i</v>
      </c>
      <c r="I3469" t="str">
        <f t="shared" si="1015"/>
        <v>-0.135408804742584-0.349568191256958i</v>
      </c>
      <c r="K3469" t="str">
        <f t="shared" si="1016"/>
        <v>0.0005165911691374-0.000690368730778248i</v>
      </c>
      <c r="L3469" t="str">
        <f t="shared" si="1017"/>
        <v>0.00025-0.00107339462712017i</v>
      </c>
      <c r="M3469" t="str">
        <f t="shared" si="1018"/>
        <v>0.0025-0.000284133871884751i</v>
      </c>
      <c r="N3469">
        <f t="shared" si="1019"/>
        <v>7.6063254181511297</v>
      </c>
      <c r="O3469">
        <f t="shared" si="1020"/>
        <v>12.975473955075529</v>
      </c>
      <c r="P3469" s="3">
        <f t="shared" si="1021"/>
        <v>-12.975473955075529</v>
      </c>
      <c r="Q3469" s="3">
        <f t="shared" si="1022"/>
        <v>-172.39367458184887</v>
      </c>
      <c r="R3469">
        <f t="shared" si="1023"/>
        <v>7.6063254181511297</v>
      </c>
      <c r="S3469">
        <f t="shared" si="1024"/>
        <v>438.15761119196975</v>
      </c>
      <c r="T3469">
        <f t="shared" si="1007"/>
        <v>-12.975473955075529</v>
      </c>
    </row>
    <row r="3470" spans="1:20" x14ac:dyDescent="0.25">
      <c r="A3470">
        <f t="shared" si="1008"/>
        <v>2763486.9616367975</v>
      </c>
      <c r="B3470">
        <f t="shared" si="1025"/>
        <v>439822.61011449929</v>
      </c>
      <c r="C3470" t="str">
        <f t="shared" si="1009"/>
        <v>-0.220968102015295-0.028534719631491i</v>
      </c>
      <c r="D3470" t="str">
        <f t="shared" si="1010"/>
        <v>2.54726386528554-1.57603970915298i</v>
      </c>
      <c r="E3470" t="str">
        <f t="shared" si="1011"/>
        <v>3.50315005766697-86.4308503812276i</v>
      </c>
      <c r="F3470" t="str">
        <f t="shared" si="1012"/>
        <v>2.71857318549626-1.06080808718957i</v>
      </c>
      <c r="G3470" t="str">
        <f t="shared" si="1013"/>
        <v>0.934246512662802-0.247850693443037i</v>
      </c>
      <c r="H3470" t="str">
        <f t="shared" si="1014"/>
        <v>0.0367689014320247-18.8959431946819i</v>
      </c>
      <c r="I3470" t="str">
        <f t="shared" si="1015"/>
        <v>-0.135037692957208-0.348064697003353i</v>
      </c>
      <c r="K3470" t="str">
        <f t="shared" si="1016"/>
        <v>0.000514886926663472-0.000688688875731569i</v>
      </c>
      <c r="L3470" t="str">
        <f t="shared" si="1017"/>
        <v>0.00025-0.00106933116867919i</v>
      </c>
      <c r="M3470" t="str">
        <f t="shared" si="1018"/>
        <v>0.0025-0.000283058250532727i</v>
      </c>
      <c r="N3470">
        <f t="shared" si="1019"/>
        <v>7.3581705229681234</v>
      </c>
      <c r="O3470">
        <f t="shared" si="1020"/>
        <v>13.041583206416789</v>
      </c>
      <c r="P3470" s="3">
        <f t="shared" si="1021"/>
        <v>-13.041583206416789</v>
      </c>
      <c r="Q3470" s="3">
        <f t="shared" si="1022"/>
        <v>-172.64182947703188</v>
      </c>
      <c r="R3470">
        <f t="shared" si="1023"/>
        <v>7.3581705229681234</v>
      </c>
      <c r="S3470">
        <f t="shared" si="1024"/>
        <v>439.8226101144993</v>
      </c>
      <c r="T3470">
        <f t="shared" si="1007"/>
        <v>-13.041583206416789</v>
      </c>
    </row>
    <row r="3471" spans="1:20" x14ac:dyDescent="0.25">
      <c r="A3471">
        <f t="shared" si="1008"/>
        <v>2773988.2120910175</v>
      </c>
      <c r="B3471">
        <f t="shared" si="1025"/>
        <v>441493.93603293441</v>
      </c>
      <c r="C3471" t="str">
        <f t="shared" si="1009"/>
        <v>-0.219410300099141-0.0273685782281998i</v>
      </c>
      <c r="D3471" t="str">
        <f t="shared" si="1010"/>
        <v>2.54208341538322-1.57861061733262i</v>
      </c>
      <c r="E3471" t="str">
        <f t="shared" si="1011"/>
        <v>3.29377827566913-86.1060309532252i</v>
      </c>
      <c r="F3471" t="str">
        <f t="shared" si="1012"/>
        <v>2.71721274233243-1.06190090782086i</v>
      </c>
      <c r="G3471" t="str">
        <f t="shared" si="1013"/>
        <v>0.933778991947059-0.2486680239705i</v>
      </c>
      <c r="H3471" t="str">
        <f t="shared" si="1014"/>
        <v>0.0363695739464562-18.8241068548965i</v>
      </c>
      <c r="I3471" t="str">
        <f t="shared" si="1015"/>
        <v>-0.134668713448416-0.346566484615815i</v>
      </c>
      <c r="K3471" t="str">
        <f t="shared" si="1016"/>
        <v>0.000513189589541559-0.000687008120724232i</v>
      </c>
      <c r="L3471" t="str">
        <f t="shared" si="1017"/>
        <v>0.00025-0.00106528309292607i</v>
      </c>
      <c r="M3471" t="str">
        <f t="shared" si="1018"/>
        <v>0.0025-0.000281986701068666i</v>
      </c>
      <c r="N3471">
        <f t="shared" si="1019"/>
        <v>7.1101777814516254</v>
      </c>
      <c r="O3471">
        <f t="shared" si="1020"/>
        <v>13.107806834770305</v>
      </c>
      <c r="P3471" s="3">
        <f t="shared" si="1021"/>
        <v>-13.107806834770305</v>
      </c>
      <c r="Q3471" s="3">
        <f t="shared" si="1022"/>
        <v>-172.88982221854837</v>
      </c>
      <c r="R3471">
        <f t="shared" si="1023"/>
        <v>7.1101777814516254</v>
      </c>
      <c r="S3471">
        <f t="shared" si="1024"/>
        <v>441.49393603293441</v>
      </c>
      <c r="T3471">
        <f t="shared" si="1007"/>
        <v>-13.107806834770305</v>
      </c>
    </row>
    <row r="3472" spans="1:20" x14ac:dyDescent="0.25">
      <c r="A3472">
        <f t="shared" si="1008"/>
        <v>2784529.3672969635</v>
      </c>
      <c r="B3472">
        <f t="shared" si="1025"/>
        <v>443171.61298985954</v>
      </c>
      <c r="C3472" t="str">
        <f t="shared" si="1009"/>
        <v>-0.217856394181928-0.0262182714985546i</v>
      </c>
      <c r="D3472" t="str">
        <f t="shared" si="1010"/>
        <v>2.53688478823591-1.58116931656203i</v>
      </c>
      <c r="E3472" t="str">
        <f t="shared" si="1011"/>
        <v>3.08603362697848-85.7816312244662i</v>
      </c>
      <c r="F3472" t="str">
        <f t="shared" si="1012"/>
        <v>2.71584331665361-1.06300385490214i</v>
      </c>
      <c r="G3472" t="str">
        <f t="shared" si="1013"/>
        <v>0.933308384360839-0.249487162079734i</v>
      </c>
      <c r="H3472" t="str">
        <f t="shared" si="1014"/>
        <v>0.0359746818090496-18.7525451417161i</v>
      </c>
      <c r="I3472" t="str">
        <f t="shared" si="1015"/>
        <v>-0.13430184637265-0.345073533347198i</v>
      </c>
      <c r="K3472" t="str">
        <f t="shared" si="1016"/>
        <v>0.000511499163993054-0.00068532650660969i</v>
      </c>
      <c r="L3472" t="str">
        <f t="shared" si="1017"/>
        <v>0.00025-0.00106125034162789i</v>
      </c>
      <c r="M3472" t="str">
        <f t="shared" si="1018"/>
        <v>0.0025-0.00028091920807797i</v>
      </c>
      <c r="N3472">
        <f t="shared" si="1019"/>
        <v>6.8623481683061698</v>
      </c>
      <c r="O3472">
        <f t="shared" si="1020"/>
        <v>13.174144758719752</v>
      </c>
      <c r="P3472" s="3">
        <f t="shared" si="1021"/>
        <v>-13.174144758719752</v>
      </c>
      <c r="Q3472" s="3">
        <f t="shared" si="1022"/>
        <v>-173.13765183169383</v>
      </c>
      <c r="R3472">
        <f t="shared" si="1023"/>
        <v>6.8623481683061698</v>
      </c>
      <c r="S3472">
        <f t="shared" si="1024"/>
        <v>443.17161298985951</v>
      </c>
      <c r="T3472">
        <f t="shared" si="1007"/>
        <v>-13.174144758719752</v>
      </c>
    </row>
    <row r="3473" spans="1:20" x14ac:dyDescent="0.25">
      <c r="A3473">
        <f t="shared" si="1008"/>
        <v>2795110.578892692</v>
      </c>
      <c r="B3473">
        <f t="shared" si="1025"/>
        <v>444855.66511922103</v>
      </c>
      <c r="C3473" t="str">
        <f t="shared" si="1009"/>
        <v>-0.216306471461955-0.0250836872568975i</v>
      </c>
      <c r="D3473" t="str">
        <f t="shared" si="1010"/>
        <v>2.53166803835827-1.58371566030498i</v>
      </c>
      <c r="E3473" t="str">
        <f t="shared" si="1011"/>
        <v>2.87990821252993-85.457656558286i</v>
      </c>
      <c r="F3473" t="str">
        <f t="shared" si="1012"/>
        <v>2.71446485899334-1.0641168932445i</v>
      </c>
      <c r="G3473" t="str">
        <f t="shared" si="1013"/>
        <v>0.93283467290483-0.250308102009042i</v>
      </c>
      <c r="H3473" t="str">
        <f t="shared" si="1014"/>
        <v>0.0355841772951119-18.6812569954228i</v>
      </c>
      <c r="I3473" t="str">
        <f t="shared" si="1015"/>
        <v>-0.133937072017926-0.343585822548494i</v>
      </c>
      <c r="K3473" t="str">
        <f t="shared" si="1016"/>
        <v>0.000509815655802635-0.00068364407416791i</v>
      </c>
      <c r="L3473" t="str">
        <f t="shared" si="1017"/>
        <v>0.00025-0.00105723285677215i</v>
      </c>
      <c r="M3473" t="str">
        <f t="shared" si="1018"/>
        <v>0.0025-0.000279855756204393i</v>
      </c>
      <c r="N3473">
        <f t="shared" si="1019"/>
        <v>6.6146826595289383</v>
      </c>
      <c r="O3473">
        <f t="shared" si="1020"/>
        <v>13.240596897024147</v>
      </c>
      <c r="P3473" s="3">
        <f t="shared" si="1021"/>
        <v>-13.240596897024147</v>
      </c>
      <c r="Q3473" s="3">
        <f t="shared" si="1022"/>
        <v>-173.38531734047106</v>
      </c>
      <c r="R3473">
        <f t="shared" si="1023"/>
        <v>6.6146826595289383</v>
      </c>
      <c r="S3473">
        <f t="shared" si="1024"/>
        <v>444.85566511922104</v>
      </c>
      <c r="T3473">
        <f t="shared" si="1007"/>
        <v>-13.240596897024147</v>
      </c>
    </row>
    <row r="3474" spans="1:20" x14ac:dyDescent="0.25">
      <c r="A3474">
        <f t="shared" si="1008"/>
        <v>2805731.9990924839</v>
      </c>
      <c r="B3474">
        <f t="shared" si="1025"/>
        <v>446546.11664667405</v>
      </c>
      <c r="C3474" t="str">
        <f t="shared" si="1009"/>
        <v>-0.214760617708785-0.0239647131092392i</v>
      </c>
      <c r="D3474" t="str">
        <f t="shared" si="1010"/>
        <v>2.52643322169213-1.58624950208709i</v>
      </c>
      <c r="E3474" t="str">
        <f t="shared" si="1011"/>
        <v>2.67539415413209-85.1341122404956i</v>
      </c>
      <c r="F3474" t="str">
        <f t="shared" si="1012"/>
        <v>2.71307731975362-1.06523998735442i</v>
      </c>
      <c r="G3474" t="str">
        <f t="shared" si="1013"/>
        <v>0.932357840534524-0.251130837868078i</v>
      </c>
      <c r="H3474" t="str">
        <f t="shared" si="1014"/>
        <v>0.0351980131427507-18.6102413604207i</v>
      </c>
      <c r="I3474" t="str">
        <f t="shared" si="1015"/>
        <v>-0.133574370802861-0.342103331668583i</v>
      </c>
      <c r="K3474" t="str">
        <f t="shared" si="1016"/>
        <v>0.000508139070321102-0.000681960864101032i</v>
      </c>
      <c r="L3474" t="str">
        <f t="shared" si="1017"/>
        <v>0.00025-0.001053230580566i</v>
      </c>
      <c r="M3474" t="str">
        <f t="shared" si="1018"/>
        <v>0.0025-0.000278796330149824i</v>
      </c>
      <c r="N3474">
        <f t="shared" si="1019"/>
        <v>6.3671822324742209</v>
      </c>
      <c r="O3474">
        <f t="shared" si="1020"/>
        <v>13.307163168609797</v>
      </c>
      <c r="P3474" s="3">
        <f t="shared" si="1021"/>
        <v>-13.307163168609797</v>
      </c>
      <c r="Q3474" s="3">
        <f t="shared" si="1022"/>
        <v>-173.63281776752578</v>
      </c>
      <c r="R3474">
        <f t="shared" si="1023"/>
        <v>6.3671822324742209</v>
      </c>
      <c r="S3474">
        <f t="shared" si="1024"/>
        <v>446.54611664667408</v>
      </c>
      <c r="T3474">
        <f t="shared" si="1007"/>
        <v>-13.307163168609797</v>
      </c>
    </row>
    <row r="3475" spans="1:20" x14ac:dyDescent="0.25">
      <c r="A3475">
        <f t="shared" si="1008"/>
        <v>2816393.7806890355</v>
      </c>
      <c r="B3475">
        <f t="shared" si="1025"/>
        <v>448242.99188993144</v>
      </c>
      <c r="C3475" t="str">
        <f t="shared" si="1009"/>
        <v>-0.213218917269061-0.0228612364693409i</v>
      </c>
      <c r="D3475" t="str">
        <f t="shared" si="1010"/>
        <v>2.52118039561064-1.58877069551163i</v>
      </c>
      <c r="E3475" t="str">
        <f t="shared" si="1011"/>
        <v>2.47248359486888-84.8110034801708i</v>
      </c>
      <c r="F3475" t="str">
        <f t="shared" si="1012"/>
        <v>2.71168064920681-1.06637310143031i</v>
      </c>
      <c r="G3475" t="str">
        <f t="shared" si="1013"/>
        <v>0.931877870160854-0.251955363636746i</v>
      </c>
      <c r="H3475" t="str">
        <f t="shared" si="1014"/>
        <v>0.0348161425493048-18.5394971852194i</v>
      </c>
      <c r="I3475" t="str">
        <f t="shared" si="1015"/>
        <v>-0.1332137232757-0.340626040253985i</v>
      </c>
      <c r="K3475" t="str">
        <f t="shared" si="1016"/>
        <v>0.000506469412468226-0.000680276917029031i</v>
      </c>
      <c r="L3475" t="str">
        <f t="shared" si="1017"/>
        <v>0.00025-0.00104924345543535i</v>
      </c>
      <c r="M3475" t="str">
        <f t="shared" si="1018"/>
        <v>0.0025-0.000277740914674063i</v>
      </c>
      <c r="N3475">
        <f t="shared" si="1019"/>
        <v>6.1198478659184445</v>
      </c>
      <c r="O3475">
        <f t="shared" si="1020"/>
        <v>13.373843492563445</v>
      </c>
      <c r="P3475" s="3">
        <f t="shared" si="1021"/>
        <v>-13.373843492563445</v>
      </c>
      <c r="Q3475" s="3">
        <f t="shared" si="1022"/>
        <v>-173.88015213408156</v>
      </c>
      <c r="R3475">
        <f t="shared" si="1023"/>
        <v>6.1198478659184445</v>
      </c>
      <c r="S3475">
        <f t="shared" si="1024"/>
        <v>448.24299188993143</v>
      </c>
      <c r="T3475">
        <f t="shared" si="1007"/>
        <v>-13.373843492563445</v>
      </c>
    </row>
    <row r="3476" spans="1:20" x14ac:dyDescent="0.25">
      <c r="A3476">
        <f t="shared" si="1008"/>
        <v>2827096.077055654</v>
      </c>
      <c r="B3476">
        <f t="shared" si="1025"/>
        <v>449946.31525911321</v>
      </c>
      <c r="C3476" t="str">
        <f t="shared" si="1009"/>
        <v>-0.211681453072481-0.0217731445746208i</v>
      </c>
      <c r="D3476" t="str">
        <f t="shared" si="1010"/>
        <v>2.5159096189222-1.59127909427556i</v>
      </c>
      <c r="E3476" t="str">
        <f t="shared" si="1011"/>
        <v>2.27116869949171-84.4883354104408i</v>
      </c>
      <c r="F3476" t="str">
        <f t="shared" si="1012"/>
        <v>2.71027479749749-1.06751619935901i</v>
      </c>
      <c r="G3476" t="str">
        <f t="shared" si="1013"/>
        <v>0.931394744650838-0.252781673164093i</v>
      </c>
      <c r="H3476" t="str">
        <f t="shared" si="1014"/>
        <v>0.0344385191677922-18.4690234224183i</v>
      </c>
      <c r="I3476" t="str">
        <f t="shared" si="1015"/>
        <v>-0.132855110113364-0.339153927948599i</v>
      </c>
      <c r="K3476" t="str">
        <f t="shared" si="1016"/>
        <v>0.000504806686735652-0.000678592273485471i</v>
      </c>
      <c r="L3476" t="str">
        <f t="shared" si="1017"/>
        <v>0.00025-0.00104527142402406i</v>
      </c>
      <c r="M3476" t="str">
        <f t="shared" si="1018"/>
        <v>0.0025-0.000276689494594603i</v>
      </c>
      <c r="N3476">
        <f t="shared" si="1019"/>
        <v>5.8726805401226159</v>
      </c>
      <c r="O3476">
        <f t="shared" si="1020"/>
        <v>13.440637788124798</v>
      </c>
      <c r="P3476" s="3">
        <f t="shared" si="1021"/>
        <v>-13.440637788124798</v>
      </c>
      <c r="Q3476" s="3">
        <f t="shared" si="1022"/>
        <v>-174.12731945987738</v>
      </c>
      <c r="R3476">
        <f t="shared" si="1023"/>
        <v>5.8726805401226159</v>
      </c>
      <c r="S3476">
        <f t="shared" si="1024"/>
        <v>449.94631525911319</v>
      </c>
      <c r="T3476">
        <f t="shared" si="1007"/>
        <v>-13.440637788124798</v>
      </c>
    </row>
    <row r="3477" spans="1:20" x14ac:dyDescent="0.25">
      <c r="A3477">
        <f t="shared" si="1008"/>
        <v>2837839.0421484658</v>
      </c>
      <c r="B3477">
        <f t="shared" si="1025"/>
        <v>451656.11125709786</v>
      </c>
      <c r="C3477" t="str">
        <f t="shared" si="1009"/>
        <v>-0.210148306637919-0.0207003245018989i</v>
      </c>
      <c r="D3477" t="str">
        <f t="shared" si="1010"/>
        <v>2.51062095187425-1.59377455218555i</v>
      </c>
      <c r="E3477" t="str">
        <f t="shared" si="1011"/>
        <v>2.07144165479911-84.166113089272i</v>
      </c>
      <c r="F3477" t="str">
        <f t="shared" si="1012"/>
        <v>2.70885971464437-1.06866924471228i</v>
      </c>
      <c r="G3477" t="str">
        <f t="shared" si="1013"/>
        <v>0.93090844682825-0.2536097601672i</v>
      </c>
      <c r="H3477" t="str">
        <f t="shared" si="1014"/>
        <v>0.0340650971033756-18.3988190286908i</v>
      </c>
      <c r="I3477" t="str">
        <f t="shared" si="1015"/>
        <v>-0.132498512120497-0.337686974493457i</v>
      </c>
      <c r="K3477" t="str">
        <f t="shared" si="1016"/>
        <v>0.000503150897189845-0.000676906973913305i</v>
      </c>
      <c r="L3477" t="str">
        <f t="shared" si="1017"/>
        <v>0.00025-0.00104131442919312i</v>
      </c>
      <c r="M3477" t="str">
        <f t="shared" si="1018"/>
        <v>0.0025-0.000275642054786414i</v>
      </c>
      <c r="N3477">
        <f t="shared" si="1019"/>
        <v>5.6256812368957867</v>
      </c>
      <c r="O3477">
        <f t="shared" si="1020"/>
        <v>13.507545974678754</v>
      </c>
      <c r="P3477" s="3">
        <f t="shared" si="1021"/>
        <v>-13.507545974678754</v>
      </c>
      <c r="Q3477" s="3">
        <f t="shared" si="1022"/>
        <v>-174.37431876310421</v>
      </c>
      <c r="R3477">
        <f t="shared" si="1023"/>
        <v>5.6256812368957867</v>
      </c>
      <c r="S3477">
        <f t="shared" si="1024"/>
        <v>451.65611125709785</v>
      </c>
      <c r="T3477">
        <f t="shared" si="1007"/>
        <v>-13.507545974678754</v>
      </c>
    </row>
    <row r="3478" spans="1:20" x14ac:dyDescent="0.25">
      <c r="A3478">
        <f t="shared" si="1008"/>
        <v>2848622.8305086298</v>
      </c>
      <c r="B3478">
        <f t="shared" si="1025"/>
        <v>453372.40447987482</v>
      </c>
      <c r="C3478" t="str">
        <f t="shared" si="1009"/>
        <v>-0.208619558079687-0.0196426631829706i</v>
      </c>
      <c r="D3478" t="str">
        <f t="shared" si="1010"/>
        <v>2.50531445615684-1.59625692317424i</v>
      </c>
      <c r="E3478" t="str">
        <f t="shared" si="1011"/>
        <v>1.87329467000914-83.844341500251i</v>
      </c>
      <c r="F3478" t="str">
        <f t="shared" si="1012"/>
        <v>2.70743535054232-1.06983220074335i</v>
      </c>
      <c r="G3478" t="str">
        <f t="shared" si="1013"/>
        <v>0.930418959474297-0.25443961823007i</v>
      </c>
      <c r="H3478" t="str">
        <f t="shared" si="1014"/>
        <v>0.0336958309098395-18.3288829647684i</v>
      </c>
      <c r="I3478" t="str">
        <f t="shared" si="1015"/>
        <v>-0.132143910228531-0.336225159726483i</v>
      </c>
      <c r="K3478" t="str">
        <f t="shared" si="1016"/>
        <v>0.000501502047475076-0.000675221058660752i</v>
      </c>
      <c r="L3478" t="str">
        <f t="shared" si="1017"/>
        <v>0.00025-0.00103737241401985i</v>
      </c>
      <c r="M3478" t="str">
        <f t="shared" si="1018"/>
        <v>0.0025-0.000274598580181724i</v>
      </c>
      <c r="N3478">
        <f t="shared" si="1019"/>
        <v>5.3788509396580935</v>
      </c>
      <c r="O3478">
        <f t="shared" si="1020"/>
        <v>13.574567971747424</v>
      </c>
      <c r="P3478" s="3">
        <f t="shared" si="1021"/>
        <v>-13.574567971747424</v>
      </c>
      <c r="Q3478" s="3">
        <f t="shared" si="1022"/>
        <v>-174.62114906034191</v>
      </c>
      <c r="R3478">
        <f t="shared" si="1023"/>
        <v>5.3788509396580935</v>
      </c>
      <c r="S3478">
        <f t="shared" si="1024"/>
        <v>453.37240447987483</v>
      </c>
      <c r="T3478">
        <f t="shared" si="1007"/>
        <v>-13.574567971747424</v>
      </c>
    </row>
    <row r="3479" spans="1:20" x14ac:dyDescent="0.25">
      <c r="A3479">
        <f t="shared" si="1008"/>
        <v>2859447.5972645627</v>
      </c>
      <c r="B3479">
        <f t="shared" si="1025"/>
        <v>455095.21961689834</v>
      </c>
      <c r="C3479" t="str">
        <f t="shared" si="1009"/>
        <v>-0.207095286113916-0.01860004742i</v>
      </c>
      <c r="D3479" t="str">
        <f t="shared" si="1010"/>
        <v>2.49999019490594-1.59872606131653i</v>
      </c>
      <c r="E3479" t="str">
        <f t="shared" si="1011"/>
        <v>1.67671997711762-83.5230255533622i</v>
      </c>
      <c r="F3479" t="str">
        <f t="shared" si="1012"/>
        <v>2.70600165496435-1.07100503038341i</v>
      </c>
      <c r="G3479" t="str">
        <f t="shared" si="1013"/>
        <v>0.929926265328304-0.255271240802518i</v>
      </c>
      <c r="H3479" t="str">
        <f t="shared" si="1014"/>
        <v>0.033330675586082-18.259214195425i</v>
      </c>
      <c r="I3479" t="str">
        <f t="shared" si="1015"/>
        <v>-0.131791285494759-0.334768463582239i</v>
      </c>
      <c r="K3479" t="str">
        <f t="shared" si="1016"/>
        <v>0.000499860140816408-0.000673534567977185i</v>
      </c>
      <c r="L3479" t="str">
        <f t="shared" si="1017"/>
        <v>0.00025-0.00103344532179702i</v>
      </c>
      <c r="M3479" t="str">
        <f t="shared" si="1018"/>
        <v>0.0025-0.000273559055769799i</v>
      </c>
      <c r="N3479">
        <f t="shared" si="1019"/>
        <v>5.1321906335007554</v>
      </c>
      <c r="O3479">
        <f t="shared" si="1020"/>
        <v>13.641703698982827</v>
      </c>
      <c r="P3479" s="3">
        <f t="shared" si="1021"/>
        <v>-13.641703698982827</v>
      </c>
      <c r="Q3479" s="3">
        <f t="shared" si="1022"/>
        <v>-174.86780936649924</v>
      </c>
      <c r="R3479">
        <f t="shared" si="1023"/>
        <v>5.1321906335007554</v>
      </c>
      <c r="S3479">
        <f t="shared" si="1024"/>
        <v>455.09521961689836</v>
      </c>
      <c r="T3479">
        <f t="shared" si="1007"/>
        <v>-13.641703698982827</v>
      </c>
    </row>
    <row r="3480" spans="1:20" x14ac:dyDescent="0.25">
      <c r="A3480">
        <f t="shared" si="1008"/>
        <v>2870313.4981341679</v>
      </c>
      <c r="B3480">
        <f t="shared" si="1025"/>
        <v>456824.58145144256</v>
      </c>
      <c r="C3480" t="str">
        <f t="shared" si="1009"/>
        <v>-0.205575568065101-0.0175723639007582i</v>
      </c>
      <c r="D3480" t="str">
        <f t="shared" si="1010"/>
        <v>2.4946482327066-1.60118182084598i</v>
      </c>
      <c r="E3480" t="str">
        <f t="shared" si="1011"/>
        <v>1.48170983125005-83.2021700857648i</v>
      </c>
      <c r="F3480" t="str">
        <f t="shared" si="1012"/>
        <v>2.70455857756363-1.07218769623806i</v>
      </c>
      <c r="G3480" t="str">
        <f t="shared" si="1013"/>
        <v>0.929430347088431-0.256104621199051i</v>
      </c>
      <c r="H3480" t="str">
        <f t="shared" si="1014"/>
        <v>0.0329695865726277-18.1898116894618i</v>
      </c>
      <c r="I3480" t="str">
        <f t="shared" si="1015"/>
        <v>-0.131440619101409-0.33331686609169i</v>
      </c>
      <c r="K3480" t="str">
        <f t="shared" si="1016"/>
        <v>0.000498225180022775-0.000671847542009145i</v>
      </c>
      <c r="L3480" t="str">
        <f t="shared" si="1017"/>
        <v>0.00025-0.0010295330960321i</v>
      </c>
      <c r="M3480" t="str">
        <f t="shared" si="1018"/>
        <v>0.0025-0.000272523466596731i</v>
      </c>
      <c r="N3480">
        <f t="shared" si="1019"/>
        <v>4.8857013052486309</v>
      </c>
      <c r="O3480">
        <f t="shared" si="1020"/>
        <v>13.708953076158094</v>
      </c>
      <c r="P3480" s="3">
        <f t="shared" si="1021"/>
        <v>-13.708953076158094</v>
      </c>
      <c r="Q3480" s="3">
        <f t="shared" si="1022"/>
        <v>-175.11429869475137</v>
      </c>
      <c r="R3480">
        <f t="shared" si="1023"/>
        <v>4.8857013052486309</v>
      </c>
      <c r="S3480">
        <f t="shared" si="1024"/>
        <v>456.82458145144255</v>
      </c>
      <c r="T3480">
        <f t="shared" si="1007"/>
        <v>-13.708953076158094</v>
      </c>
    </row>
    <row r="3481" spans="1:20" x14ac:dyDescent="0.25">
      <c r="A3481">
        <f t="shared" si="1008"/>
        <v>2881220.6894270778</v>
      </c>
      <c r="B3481">
        <f t="shared" si="1025"/>
        <v>458560.51486095804</v>
      </c>
      <c r="C3481" t="str">
        <f t="shared" si="1009"/>
        <v>-0.204060479872752-0.0165594992136722i</v>
      </c>
      <c r="D3481" t="str">
        <f t="shared" si="1010"/>
        <v>2.48928863559599-1.60362405617143i</v>
      </c>
      <c r="E3481" t="str">
        <f t="shared" si="1011"/>
        <v>1.2882565109994-82.8817798625636i</v>
      </c>
      <c r="F3481" t="str">
        <f t="shared" si="1012"/>
        <v>2.70310606787569-1.07338016058388i</v>
      </c>
      <c r="G3481" t="str">
        <f t="shared" si="1013"/>
        <v>0.928931187412391-0.256939752597757i</v>
      </c>
      <c r="H3481" t="str">
        <f t="shared" si="1014"/>
        <v>0.0326125197481474-18.1206744196909i</v>
      </c>
      <c r="I3481" t="str">
        <f t="shared" si="1015"/>
        <v>-0.131091892354742-0.331870347381962i</v>
      </c>
      <c r="K3481" t="str">
        <f t="shared" si="1016"/>
        <v>0.000496597167490035-0.000670160020796353i</v>
      </c>
      <c r="L3481" t="str">
        <f t="shared" si="1017"/>
        <v>0.00025-0.0010256356804464i</v>
      </c>
      <c r="M3481" t="str">
        <f t="shared" si="1018"/>
        <v>0.0025-0.000271491797765223i</v>
      </c>
      <c r="N3481">
        <f t="shared" si="1019"/>
        <v>4.6393839435184816</v>
      </c>
      <c r="O3481">
        <f t="shared" si="1020"/>
        <v>13.776316023159627</v>
      </c>
      <c r="P3481" s="3">
        <f t="shared" si="1021"/>
        <v>-13.776316023159627</v>
      </c>
      <c r="Q3481" s="3">
        <f t="shared" si="1022"/>
        <v>-175.36061605648152</v>
      </c>
      <c r="R3481">
        <f t="shared" si="1023"/>
        <v>4.6393839435184816</v>
      </c>
      <c r="S3481">
        <f t="shared" si="1024"/>
        <v>458.56051486095805</v>
      </c>
      <c r="T3481">
        <f t="shared" si="1007"/>
        <v>-13.776316023159627</v>
      </c>
    </row>
    <row r="3482" spans="1:20" x14ac:dyDescent="0.25">
      <c r="A3482">
        <f t="shared" si="1008"/>
        <v>2892169.3280469007</v>
      </c>
      <c r="B3482">
        <f t="shared" si="1025"/>
        <v>460303.04481742968</v>
      </c>
      <c r="C3482" t="str">
        <f t="shared" si="1009"/>
        <v>-0.202550096098182-0.0155613398627184i</v>
      </c>
      <c r="D3482" t="str">
        <f t="shared" si="1010"/>
        <v>2.48391147106599-1.60605262189354i</v>
      </c>
      <c r="E3482" t="str">
        <f t="shared" si="1011"/>
        <v>1.09635231875779-82.5618595775781i</v>
      </c>
      <c r="F3482" t="str">
        <f t="shared" si="1012"/>
        <v>2.70164407532047-1.07458238536487i</v>
      </c>
      <c r="G3482" t="str">
        <f t="shared" si="1013"/>
        <v>0.928428768918181-0.257776628039184i</v>
      </c>
      <c r="H3482" t="str">
        <f t="shared" si="1014"/>
        <v>0.0322594314260003-18.0518013629206i</v>
      </c>
      <c r="I3482" t="str">
        <f t="shared" si="1015"/>
        <v>-0.130745086684146-0.330428887676103i</v>
      </c>
      <c r="K3482" t="str">
        <f t="shared" si="1016"/>
        <v>0.000494976105204113-0.000668472044267828i</v>
      </c>
      <c r="L3482" t="str">
        <f t="shared" si="1017"/>
        <v>0.00025-0.0010217530189743i</v>
      </c>
      <c r="M3482" t="str">
        <f t="shared" si="1018"/>
        <v>0.0025-0.000270464034434373i</v>
      </c>
      <c r="N3482">
        <f t="shared" si="1019"/>
        <v>4.3932395387802785</v>
      </c>
      <c r="O3482">
        <f t="shared" si="1020"/>
        <v>13.843792459978676</v>
      </c>
      <c r="P3482" s="3">
        <f t="shared" si="1021"/>
        <v>-13.843792459978676</v>
      </c>
      <c r="Q3482" s="3">
        <f t="shared" si="1022"/>
        <v>-175.60676046121972</v>
      </c>
      <c r="R3482">
        <f t="shared" si="1023"/>
        <v>4.3932395387802785</v>
      </c>
      <c r="S3482">
        <f t="shared" si="1024"/>
        <v>460.30304481742968</v>
      </c>
      <c r="T3482">
        <f t="shared" si="1007"/>
        <v>-13.843792459978676</v>
      </c>
    </row>
    <row r="3483" spans="1:20" x14ac:dyDescent="0.25">
      <c r="A3483">
        <f t="shared" si="1008"/>
        <v>2903159.571493479</v>
      </c>
      <c r="B3483">
        <f t="shared" si="1025"/>
        <v>462052.19638773589</v>
      </c>
      <c r="C3483" t="str">
        <f t="shared" si="1009"/>
        <v>-0.201044489931417-0.014577772282128i</v>
      </c>
      <c r="D3483" t="str">
        <f t="shared" si="1010"/>
        <v>2.47851680806584-1.60846737282158i</v>
      </c>
      <c r="E3483" t="str">
        <f t="shared" si="1011"/>
        <v>0.905989581033735-82.2424138541064i</v>
      </c>
      <c r="F3483" t="str">
        <f t="shared" si="1012"/>
        <v>2.70017254920454-1.07579433218892i</v>
      </c>
      <c r="G3483" t="str">
        <f t="shared" si="1013"/>
        <v>0.927923074184842-0.25861524042522i</v>
      </c>
      <c r="H3483" t="str">
        <f t="shared" si="1014"/>
        <v>0.0319102783507859-17.9831914999391i</v>
      </c>
      <c r="I3483" t="str">
        <f t="shared" si="1015"/>
        <v>-0.130400183641239-0.328992467292835i</v>
      </c>
      <c r="K3483" t="str">
        <f t="shared" si="1016"/>
        <v>0.000493361994744119-0.000666783652238023i</v>
      </c>
      <c r="L3483" t="str">
        <f t="shared" si="1017"/>
        <v>0.00025-0.0010178850557624i</v>
      </c>
      <c r="M3483" t="str">
        <f t="shared" si="1018"/>
        <v>0.0025-0.000269440161819459i</v>
      </c>
      <c r="N3483">
        <f t="shared" si="1019"/>
        <v>4.1472690834136472</v>
      </c>
      <c r="O3483">
        <f t="shared" si="1020"/>
        <v>13.911382306702924</v>
      </c>
      <c r="P3483" s="3">
        <f t="shared" si="1021"/>
        <v>-13.911382306702924</v>
      </c>
      <c r="Q3483" s="3">
        <f t="shared" si="1022"/>
        <v>-175.85273091658635</v>
      </c>
      <c r="R3483">
        <f t="shared" si="1023"/>
        <v>4.1472690834136472</v>
      </c>
      <c r="S3483">
        <f t="shared" si="1024"/>
        <v>462.05219638773588</v>
      </c>
      <c r="T3483">
        <f t="shared" si="1007"/>
        <v>-13.911382306702924</v>
      </c>
    </row>
    <row r="3484" spans="1:20" x14ac:dyDescent="0.25">
      <c r="A3484">
        <f t="shared" si="1008"/>
        <v>2914191.5778651545</v>
      </c>
      <c r="B3484">
        <f t="shared" si="1025"/>
        <v>463807.99473400932</v>
      </c>
      <c r="C3484" t="str">
        <f t="shared" si="1009"/>
        <v>-0.199543733198235-0.0136086828509361i</v>
      </c>
      <c r="D3484" t="str">
        <f t="shared" si="1010"/>
        <v>2.47310471700435-1.61086816399026i</v>
      </c>
      <c r="E3484" t="str">
        <f t="shared" si="1011"/>
        <v>0.717160648765743-81.9234472456906i</v>
      </c>
      <c r="F3484" t="str">
        <f t="shared" si="1012"/>
        <v>2.69869143872333-1.07701596232436i</v>
      </c>
      <c r="G3484" t="str">
        <f t="shared" si="1013"/>
        <v>0.927414085753219-0.259455582517972i</v>
      </c>
      <c r="H3484" t="str">
        <f t="shared" si="1014"/>
        <v>0.0315650176949165-17.9148438155002i</v>
      </c>
      <c r="I3484" t="str">
        <f t="shared" si="1015"/>
        <v>-0.130057164899001-0.327561066646342i</v>
      </c>
      <c r="K3484" t="str">
        <f t="shared" si="1016"/>
        <v>0.000491754837285548-0.000665094884403059i</v>
      </c>
      <c r="L3484" t="str">
        <f t="shared" si="1017"/>
        <v>0.00025-0.00101403173516876i</v>
      </c>
      <c r="M3484" t="str">
        <f t="shared" si="1018"/>
        <v>0.0025-0.00026842016519173i</v>
      </c>
      <c r="N3484">
        <f t="shared" si="1019"/>
        <v>3.9014735717678946</v>
      </c>
      <c r="O3484">
        <f t="shared" si="1020"/>
        <v>13.97908548350758</v>
      </c>
      <c r="P3484" s="3">
        <f t="shared" si="1021"/>
        <v>-13.97908548350758</v>
      </c>
      <c r="Q3484" s="3">
        <f t="shared" si="1022"/>
        <v>-176.09852642823211</v>
      </c>
      <c r="R3484">
        <f t="shared" si="1023"/>
        <v>3.9014735717678946</v>
      </c>
      <c r="S3484">
        <f t="shared" si="1024"/>
        <v>463.8079947340093</v>
      </c>
      <c r="T3484">
        <f t="shared" si="1007"/>
        <v>-13.97908548350758</v>
      </c>
    </row>
    <row r="3485" spans="1:20" x14ac:dyDescent="0.25">
      <c r="A3485">
        <f t="shared" si="1008"/>
        <v>2925265.5058610421</v>
      </c>
      <c r="B3485">
        <f t="shared" si="1025"/>
        <v>465570.46511399857</v>
      </c>
      <c r="C3485" t="str">
        <f t="shared" si="1009"/>
        <v>-0.198047896367308-0.0126539579073443i</v>
      </c>
      <c r="D3485" t="str">
        <f t="shared" si="1010"/>
        <v>2.46767526975211-1.61325485067666i</v>
      </c>
      <c r="E3485" t="str">
        <f t="shared" si="1011"/>
        <v>0.529857897619924-81.6049642368701i</v>
      </c>
      <c r="F3485" t="str">
        <f t="shared" si="1012"/>
        <v>2.69720069296341-1.07824723669635i</v>
      </c>
      <c r="G3485" t="str">
        <f t="shared" si="1013"/>
        <v>0.926901786126744-0.260297646938645i</v>
      </c>
      <c r="H3485" t="str">
        <f t="shared" si="1014"/>
        <v>0.0312236070551998-17.846757298307i</v>
      </c>
      <c r="I3485" t="str">
        <f t="shared" si="1015"/>
        <v>-0.12971601225088-0.326134666246014i</v>
      </c>
      <c r="K3485" t="str">
        <f t="shared" si="1016"/>
        <v>0.000490154633603463-0.000663405780336983i</v>
      </c>
      <c r="L3485" t="str">
        <f t="shared" si="1017"/>
        <v>0.00025-0.00101019300176206i</v>
      </c>
      <c r="M3485" t="str">
        <f t="shared" si="1018"/>
        <v>0.0025-0.000267404029878193i</v>
      </c>
      <c r="N3485">
        <f t="shared" si="1019"/>
        <v>3.6558540002176301</v>
      </c>
      <c r="O3485">
        <f t="shared" si="1020"/>
        <v>14.04690191064703</v>
      </c>
      <c r="P3485" s="3">
        <f t="shared" si="1021"/>
        <v>-14.04690191064703</v>
      </c>
      <c r="Q3485" s="3">
        <f t="shared" si="1022"/>
        <v>-176.34414599978237</v>
      </c>
      <c r="R3485">
        <f t="shared" si="1023"/>
        <v>3.6558540002176301</v>
      </c>
      <c r="S3485">
        <f t="shared" si="1024"/>
        <v>465.57046511399858</v>
      </c>
      <c r="T3485">
        <f t="shared" si="1007"/>
        <v>-14.04690191064703</v>
      </c>
    </row>
    <row r="3486" spans="1:20" x14ac:dyDescent="0.25">
      <c r="A3486">
        <f t="shared" si="1008"/>
        <v>2936381.514783314</v>
      </c>
      <c r="B3486">
        <f t="shared" si="1025"/>
        <v>467339.63288143178</v>
      </c>
      <c r="C3486" t="str">
        <f t="shared" si="1009"/>
        <v>-0.196557048557483-0.0117134837629156i</v>
      </c>
      <c r="D3486" t="str">
        <f t="shared" si="1010"/>
        <v>2.46222853964324-1.61562728841731i</v>
      </c>
      <c r="E3486" t="str">
        <f t="shared" si="1011"/>
        <v>0.3440737282829-81.2869692439414i</v>
      </c>
      <c r="F3486" t="str">
        <f t="shared" si="1012"/>
        <v>2.69570026090479-1.07948811588345i</v>
      </c>
      <c r="G3486" t="str">
        <f t="shared" si="1013"/>
        <v>0.926386157772235-0.261141426166419i</v>
      </c>
      <c r="H3486" t="str">
        <f t="shared" si="1014"/>
        <v>0.0308860044494412-17.7789309409974i</v>
      </c>
      <c r="I3486" t="str">
        <f t="shared" si="1015"/>
        <v>-0.12937670760995-0.324713246696231i</v>
      </c>
      <c r="K3486" t="str">
        <f t="shared" si="1016"/>
        <v>0.000488561384075752-0.000661716379488123i</v>
      </c>
      <c r="L3486" t="str">
        <f t="shared" si="1017"/>
        <v>0.00025-0.00100636880032084i</v>
      </c>
      <c r="M3486" t="str">
        <f t="shared" si="1018"/>
        <v>0.0025-0.0002663917412614i</v>
      </c>
      <c r="N3486">
        <f t="shared" si="1019"/>
        <v>3.4104113672184724</v>
      </c>
      <c r="O3486">
        <f t="shared" si="1020"/>
        <v>14.114831508445306</v>
      </c>
      <c r="P3486" s="3">
        <f t="shared" si="1021"/>
        <v>-14.114831508445306</v>
      </c>
      <c r="Q3486" s="3">
        <f t="shared" si="1022"/>
        <v>-176.58958863278153</v>
      </c>
      <c r="R3486">
        <f t="shared" si="1023"/>
        <v>3.4104113672184724</v>
      </c>
      <c r="S3486">
        <f t="shared" si="1024"/>
        <v>467.33963288143178</v>
      </c>
      <c r="T3486">
        <f t="shared" si="1007"/>
        <v>-14.114831508445306</v>
      </c>
    </row>
    <row r="3487" spans="1:20" x14ac:dyDescent="0.25">
      <c r="A3487">
        <f t="shared" si="1008"/>
        <v>2947539.7645394905</v>
      </c>
      <c r="B3487">
        <f t="shared" si="1025"/>
        <v>469115.52348638122</v>
      </c>
      <c r="C3487" t="str">
        <f t="shared" si="1009"/>
        <v>-0.195071257545143-0.010787146716601i</v>
      </c>
      <c r="D3487" t="str">
        <f t="shared" si="1010"/>
        <v>2.45676460147708-1.61798533302515i</v>
      </c>
      <c r="E3487" t="str">
        <f t="shared" si="1011"/>
        <v>0.159800566741762-80.9694666157037i</v>
      </c>
      <c r="F3487" t="str">
        <f t="shared" si="1012"/>
        <v>2.6941900914233-1.08073856011403i</v>
      </c>
      <c r="G3487" t="str">
        <f t="shared" si="1013"/>
        <v>0.925867183120702-0.261986912537322i</v>
      </c>
      <c r="H3487" t="str">
        <f t="shared" si="1014"/>
        <v>0.0305521683130595-17.7113637401282i</v>
      </c>
      <c r="I3487" t="str">
        <f t="shared" si="1015"/>
        <v>-0.129039233008034-0.323296788696122i</v>
      </c>
      <c r="K3487" t="str">
        <f t="shared" si="1016"/>
        <v>0.000486975088686376-0.000660026721175466i</v>
      </c>
      <c r="L3487" t="str">
        <f t="shared" si="1017"/>
        <v>0.00025-0.00100255907583268i</v>
      </c>
      <c r="M3487" t="str">
        <f t="shared" si="1018"/>
        <v>0.0025-0.000265383284779239i</v>
      </c>
      <c r="N3487">
        <f t="shared" si="1019"/>
        <v>3.1651466733644043</v>
      </c>
      <c r="O3487">
        <f t="shared" si="1020"/>
        <v>14.182874197287877</v>
      </c>
      <c r="P3487" s="3">
        <f t="shared" si="1021"/>
        <v>-14.182874197287877</v>
      </c>
      <c r="Q3487" s="3">
        <f t="shared" si="1022"/>
        <v>-176.8348533266356</v>
      </c>
      <c r="R3487">
        <f t="shared" si="1023"/>
        <v>3.1651466733644043</v>
      </c>
      <c r="S3487">
        <f t="shared" si="1024"/>
        <v>469.11552348638122</v>
      </c>
      <c r="T3487">
        <f t="shared" si="1007"/>
        <v>-14.182874197287877</v>
      </c>
    </row>
    <row r="3488" spans="1:20" x14ac:dyDescent="0.25">
      <c r="A3488">
        <f t="shared" si="1008"/>
        <v>2958740.4156447407</v>
      </c>
      <c r="B3488">
        <f t="shared" si="1025"/>
        <v>470898.16247562948</v>
      </c>
      <c r="C3488" t="str">
        <f t="shared" si="1009"/>
        <v>-0.193590589771716-0.00987483306858405i</v>
      </c>
      <c r="D3488" t="str">
        <f t="shared" si="1010"/>
        <v>2.45128353151969-1.62032884060695i</v>
      </c>
      <c r="E3488" t="str">
        <f t="shared" si="1011"/>
        <v>-0.0229691354419837-80.6524606342104i</v>
      </c>
      <c r="F3488" t="str">
        <f t="shared" si="1012"/>
        <v>2.692670133293-1.08199852926276i</v>
      </c>
      <c r="G3488" t="str">
        <f t="shared" si="1013"/>
        <v>0.925344844568183-0.262834098243109i</v>
      </c>
      <c r="H3488" t="str">
        <f t="shared" si="1014"/>
        <v>0.0302220574957181-17.6440546961607i</v>
      </c>
      <c r="I3488" t="str">
        <f t="shared" si="1015"/>
        <v>-0.12870357059487-0.321885273039348i</v>
      </c>
      <c r="K3488" t="str">
        <f t="shared" si="1016"/>
        <v>0.000485395747028655-0.000658336844585112i</v>
      </c>
      <c r="L3488" t="str">
        <f t="shared" si="1017"/>
        <v>0.00025-0.000998763773493405i</v>
      </c>
      <c r="M3488" t="str">
        <f t="shared" si="1018"/>
        <v>0.0025-0.000264378645924724i</v>
      </c>
      <c r="N3488">
        <f t="shared" si="1019"/>
        <v>2.9200609214401254</v>
      </c>
      <c r="O3488">
        <f t="shared" si="1020"/>
        <v>14.251029897611593</v>
      </c>
      <c r="P3488" s="3">
        <f t="shared" si="1021"/>
        <v>-14.251029897611593</v>
      </c>
      <c r="Q3488" s="3">
        <f t="shared" si="1022"/>
        <v>-177.07993907855987</v>
      </c>
      <c r="R3488">
        <f t="shared" si="1023"/>
        <v>2.9200609214401254</v>
      </c>
      <c r="S3488">
        <f t="shared" si="1024"/>
        <v>470.89816247562948</v>
      </c>
      <c r="T3488">
        <f t="shared" si="1007"/>
        <v>-14.251029897611593</v>
      </c>
    </row>
    <row r="3489" spans="1:20" x14ac:dyDescent="0.25">
      <c r="A3489">
        <f t="shared" si="1008"/>
        <v>2969983.629224191</v>
      </c>
      <c r="B3489">
        <f t="shared" si="1025"/>
        <v>472687.57549303689</v>
      </c>
      <c r="C3489" t="str">
        <f t="shared" si="1009"/>
        <v>-0.192115110351254-0.00897642913395848i</v>
      </c>
      <c r="D3489" t="str">
        <f t="shared" si="1010"/>
        <v>2.44578540750492-1.62265766758043i</v>
      </c>
      <c r="E3489" t="str">
        <f t="shared" si="1011"/>
        <v>-0.204242900870296-80.3359555155098i</v>
      </c>
      <c r="F3489" t="str">
        <f t="shared" si="1012"/>
        <v>2.69114033518861-1.08326798284713i</v>
      </c>
      <c r="G3489" t="str">
        <f t="shared" si="1013"/>
        <v>0.92481912447658-0.263682975330133i</v>
      </c>
      <c r="H3489" t="str">
        <f t="shared" si="1014"/>
        <v>0.0298956312579731-17.577002813445i</v>
      </c>
      <c r="I3489" t="str">
        <f t="shared" si="1015"/>
        <v>-0.128369702637272-0.320478680613866i</v>
      </c>
      <c r="K3489" t="str">
        <f t="shared" si="1016"/>
        <v>0.000483823358308594-0.000656646788766798i</v>
      </c>
      <c r="L3489" t="str">
        <f t="shared" si="1017"/>
        <v>0.00025-0.000994982838706317i</v>
      </c>
      <c r="M3489" t="str">
        <f t="shared" si="1018"/>
        <v>0.0025-0.00026337781024579i</v>
      </c>
      <c r="N3489">
        <f t="shared" si="1019"/>
        <v>2.675155116476077</v>
      </c>
      <c r="O3489">
        <f t="shared" si="1020"/>
        <v>14.319298529896141</v>
      </c>
      <c r="P3489" s="3">
        <f t="shared" si="1021"/>
        <v>-14.319298529896141</v>
      </c>
      <c r="Q3489" s="3">
        <f t="shared" si="1022"/>
        <v>-177.32484488352392</v>
      </c>
      <c r="R3489">
        <f t="shared" si="1023"/>
        <v>2.675155116476077</v>
      </c>
      <c r="S3489">
        <f t="shared" si="1024"/>
        <v>472.68757549303689</v>
      </c>
      <c r="T3489">
        <f t="shared" si="1007"/>
        <v>-14.319298529896141</v>
      </c>
    </row>
    <row r="3490" spans="1:20" x14ac:dyDescent="0.25">
      <c r="A3490">
        <f t="shared" si="1008"/>
        <v>2981269.5670152428</v>
      </c>
      <c r="B3490">
        <f t="shared" si="1025"/>
        <v>474483.78827991046</v>
      </c>
      <c r="C3490" t="str">
        <f t="shared" si="1009"/>
        <v>-0.190644883078146-0.0080918212562312i</v>
      </c>
      <c r="D3490" t="str">
        <f t="shared" si="1010"/>
        <v>2.44027030863548-1.62497167069169i</v>
      </c>
      <c r="E3490" t="str">
        <f t="shared" si="1011"/>
        <v>-0.384028226054249-80.0199554103855i</v>
      </c>
      <c r="F3490" t="str">
        <f t="shared" si="1012"/>
        <v>2.68960064568803-1.08454688002384i</v>
      </c>
      <c r="G3490" t="str">
        <f t="shared" si="1013"/>
        <v>0.924290005174523-0.264533535698224i</v>
      </c>
      <c r="H3490" t="str">
        <f t="shared" si="1014"/>
        <v>0.0295728492679353-17.5102071002055i</v>
      </c>
      <c r="I3490" t="str">
        <f t="shared" si="1015"/>
        <v>-0.128037611518294-0.31907699240171i</v>
      </c>
      <c r="K3490" t="str">
        <f t="shared" si="1016"/>
        <v>0.000482257921348214-0.000654956592630468i</v>
      </c>
      <c r="L3490" t="str">
        <f t="shared" si="1017"/>
        <v>0.00025-0.000991216217081409i</v>
      </c>
      <c r="M3490" t="str">
        <f t="shared" si="1018"/>
        <v>0.0025-0.000262380763345079i</v>
      </c>
      <c r="N3490">
        <f t="shared" si="1019"/>
        <v>2.4304302658006804</v>
      </c>
      <c r="O3490">
        <f t="shared" si="1020"/>
        <v>14.387680014654014</v>
      </c>
      <c r="P3490" s="3">
        <f t="shared" si="1021"/>
        <v>-14.387680014654014</v>
      </c>
      <c r="Q3490" s="3">
        <f t="shared" si="1022"/>
        <v>-177.56956973419932</v>
      </c>
      <c r="R3490">
        <f t="shared" si="1023"/>
        <v>2.4304302658006804</v>
      </c>
      <c r="S3490">
        <f t="shared" si="1024"/>
        <v>474.48378827991047</v>
      </c>
      <c r="T3490">
        <f t="shared" si="1007"/>
        <v>-14.387680014654014</v>
      </c>
    </row>
    <row r="3491" spans="1:20" x14ac:dyDescent="0.25">
      <c r="A3491">
        <f t="shared" si="1008"/>
        <v>2992598.3913699007</v>
      </c>
      <c r="B3491">
        <f t="shared" si="1025"/>
        <v>476286.82667537412</v>
      </c>
      <c r="C3491" t="str">
        <f t="shared" si="1009"/>
        <v>-0.189179970434913-0.00722089582064921i</v>
      </c>
      <c r="D3491" t="str">
        <f t="shared" si="1010"/>
        <v>2.43473831558361-1.62727070703266i</v>
      </c>
      <c r="E3491" t="str">
        <f t="shared" si="1011"/>
        <v>-0.562332581168676-79.7044644050929i</v>
      </c>
      <c r="F3491" t="str">
        <f t="shared" si="1012"/>
        <v>2.68805101327488-1.08583517958536i</v>
      </c>
      <c r="G3491" t="str">
        <f t="shared" si="1013"/>
        <v>0.923757468958241-0.265385771099555i</v>
      </c>
      <c r="H3491" t="str">
        <f t="shared" si="1014"/>
        <v>0.0292536715979501-17.4436665685257i</v>
      </c>
      <c r="I3491" t="str">
        <f t="shared" si="1015"/>
        <v>-0.127707279736419-0.317680189478768i</v>
      </c>
      <c r="K3491" t="str">
        <f t="shared" si="1016"/>
        <v>0.000480699434588913-0.000653266294942904i</v>
      </c>
      <c r="L3491" t="str">
        <f t="shared" si="1017"/>
        <v>0.00025-0.000987463854434564i</v>
      </c>
      <c r="M3491" t="str">
        <f t="shared" si="1018"/>
        <v>0.0025-0.000261387490879736i</v>
      </c>
      <c r="N3491">
        <f t="shared" si="1019"/>
        <v>2.1858873790918949</v>
      </c>
      <c r="O3491">
        <f t="shared" si="1020"/>
        <v>14.456174272421219</v>
      </c>
      <c r="P3491" s="3">
        <f t="shared" si="1021"/>
        <v>-14.456174272421219</v>
      </c>
      <c r="Q3491" s="3">
        <f t="shared" si="1022"/>
        <v>-177.81411262090811</v>
      </c>
      <c r="R3491">
        <f t="shared" si="1023"/>
        <v>2.1858873790918949</v>
      </c>
      <c r="S3491">
        <f t="shared" si="1024"/>
        <v>476.28682667537413</v>
      </c>
      <c r="T3491">
        <f t="shared" si="1007"/>
        <v>-14.456174272421219</v>
      </c>
    </row>
    <row r="3492" spans="1:20" x14ac:dyDescent="0.25">
      <c r="A3492">
        <f t="shared" si="1008"/>
        <v>3003970.2652571066</v>
      </c>
      <c r="B3492">
        <f t="shared" si="1025"/>
        <v>478096.71661674057</v>
      </c>
      <c r="C3492" t="str">
        <f t="shared" si="1009"/>
        <v>-0.187720433600102-0.00636353926736057i</v>
      </c>
      <c r="D3492" t="str">
        <f t="shared" si="1010"/>
        <v>2.42918951049163-1.62955463405861i</v>
      </c>
      <c r="E3492" t="str">
        <f t="shared" si="1011"/>
        <v>-0.739163409815097-79.3894865220884i</v>
      </c>
      <c r="F3492" t="str">
        <f t="shared" si="1012"/>
        <v>2.68649138634111-1.08713283995634i</v>
      </c>
      <c r="G3492" t="str">
        <f t="shared" si="1013"/>
        <v>0.923221498092459-0.266239673137523i</v>
      </c>
      <c r="H3492" t="str">
        <f t="shared" si="1014"/>
        <v>0.0289380587212898-17.3773802343332i</v>
      </c>
      <c r="I3492" t="str">
        <f t="shared" si="1015"/>
        <v>-0.127378689904736-0.316288253014557i</v>
      </c>
      <c r="K3492" t="str">
        <f t="shared" si="1016"/>
        <v>0.000479147896094847-0.000651575934324406i</v>
      </c>
      <c r="L3492" t="str">
        <f t="shared" si="1017"/>
        <v>0.00025-0.000983725696786775i</v>
      </c>
      <c r="M3492" t="str">
        <f t="shared" si="1018"/>
        <v>0.0025-0.000260397978561203i</v>
      </c>
      <c r="N3492">
        <f t="shared" si="1019"/>
        <v>1.9415274684293422</v>
      </c>
      <c r="O3492">
        <f t="shared" si="1020"/>
        <v>14.524781223747798</v>
      </c>
      <c r="P3492" s="3">
        <f t="shared" si="1021"/>
        <v>-14.524781223747798</v>
      </c>
      <c r="Q3492" s="3">
        <f t="shared" si="1022"/>
        <v>-178.05847253157066</v>
      </c>
      <c r="R3492">
        <f t="shared" si="1023"/>
        <v>1.9415274684293422</v>
      </c>
      <c r="S3492">
        <f t="shared" si="1024"/>
        <v>478.09671661674059</v>
      </c>
      <c r="T3492">
        <f t="shared" si="1007"/>
        <v>-14.524781223747798</v>
      </c>
    </row>
    <row r="3493" spans="1:20" x14ac:dyDescent="0.25">
      <c r="A3493">
        <f t="shared" si="1008"/>
        <v>3015385.3522650837</v>
      </c>
      <c r="B3493">
        <f t="shared" si="1025"/>
        <v>479913.48413988418</v>
      </c>
      <c r="C3493" t="str">
        <f t="shared" si="1009"/>
        <v>-0.186266332456296-0.00551963810439374i</v>
      </c>
      <c r="D3493" t="str">
        <f t="shared" si="1010"/>
        <v>2.42362397697221-1.63182330960575i</v>
      </c>
      <c r="E3493" t="str">
        <f t="shared" si="1011"/>
        <v>-0.91452812879521-79.0750257207606i</v>
      </c>
      <c r="F3493" t="str">
        <f t="shared" si="1012"/>
        <v>2.68492171318964-1.08843981919014i</v>
      </c>
      <c r="G3493" t="str">
        <f t="shared" si="1013"/>
        <v>0.922682074811298-0.26709523326562i</v>
      </c>
      <c r="H3493" t="str">
        <f t="shared" si="1014"/>
        <v>0.0286259715088662-17.3113471173852i</v>
      </c>
      <c r="I3493" t="str">
        <f t="shared" si="1015"/>
        <v>-0.12705182475015-0.314901164272014i</v>
      </c>
      <c r="K3493" t="str">
        <f t="shared" si="1016"/>
        <v>0.000477603303556345-0.000649885549245566i</v>
      </c>
      <c r="L3493" t="str">
        <f t="shared" si="1017"/>
        <v>0.00025-0.000980001690363393i</v>
      </c>
      <c r="M3493" t="str">
        <f t="shared" si="1018"/>
        <v>0.0025-0.000259412212155015i</v>
      </c>
      <c r="N3493">
        <f t="shared" si="1019"/>
        <v>1.6973515483433346</v>
      </c>
      <c r="O3493">
        <f t="shared" si="1020"/>
        <v>14.593500789187313</v>
      </c>
      <c r="P3493" s="3">
        <f t="shared" si="1021"/>
        <v>-14.593500789187313</v>
      </c>
      <c r="Q3493" s="3">
        <f t="shared" si="1022"/>
        <v>-178.30264845165667</v>
      </c>
      <c r="R3493">
        <f t="shared" si="1023"/>
        <v>1.6973515483433346</v>
      </c>
      <c r="S3493">
        <f t="shared" si="1024"/>
        <v>479.91348413988419</v>
      </c>
      <c r="T3493">
        <f t="shared" si="1007"/>
        <v>-14.593500789187313</v>
      </c>
    </row>
    <row r="3494" spans="1:20" x14ac:dyDescent="0.25">
      <c r="A3494">
        <f t="shared" si="1008"/>
        <v>3026843.8166036913</v>
      </c>
      <c r="B3494">
        <f t="shared" si="1025"/>
        <v>481737.15537961578</v>
      </c>
      <c r="C3494" t="str">
        <f t="shared" si="1009"/>
        <v>-0.184817725598179-0.00468907892046924i</v>
      </c>
      <c r="D3494" t="str">
        <f t="shared" si="1010"/>
        <v>2.41804180010836-1.63407659190883i</v>
      </c>
      <c r="E3494" t="str">
        <f t="shared" si="1011"/>
        <v>-1.08843412789188-78.7610858981488i</v>
      </c>
      <c r="F3494" t="str">
        <f t="shared" si="1012"/>
        <v>2.68334194203697-1.08975607496525i</v>
      </c>
      <c r="G3494" t="str">
        <f t="shared" si="1013"/>
        <v>0.922139181319208-0.267952442786307i</v>
      </c>
      <c r="H3494" t="str">
        <f t="shared" si="1014"/>
        <v>0.0283173712259546-17.2455662412533i</v>
      </c>
      <c r="I3494" t="str">
        <f t="shared" si="1015"/>
        <v>-0.126726667112576-0.313518904607255i</v>
      </c>
      <c r="K3494" t="str">
        <f t="shared" si="1016"/>
        <v>0.00047606565429333-0.000648195178024066i</v>
      </c>
      <c r="L3494" t="str">
        <f t="shared" si="1017"/>
        <v>0.00025-0.000976291781593333i</v>
      </c>
      <c r="M3494" t="str">
        <f t="shared" si="1018"/>
        <v>0.0025-0.000258430177480588i</v>
      </c>
      <c r="N3494">
        <f t="shared" si="1019"/>
        <v>1.4533606358642714</v>
      </c>
      <c r="O3494">
        <f t="shared" si="1020"/>
        <v>14.66233288928791</v>
      </c>
      <c r="P3494" s="3">
        <f t="shared" si="1021"/>
        <v>-14.66233288928791</v>
      </c>
      <c r="Q3494" s="3">
        <f t="shared" si="1022"/>
        <v>-178.54663936413573</v>
      </c>
      <c r="R3494">
        <f t="shared" si="1023"/>
        <v>1.4533606358642714</v>
      </c>
      <c r="S3494">
        <f t="shared" si="1024"/>
        <v>481.73715537961579</v>
      </c>
      <c r="T3494">
        <f t="shared" si="1007"/>
        <v>-14.66233288928791</v>
      </c>
    </row>
    <row r="3495" spans="1:20" x14ac:dyDescent="0.25">
      <c r="A3495">
        <f t="shared" si="1008"/>
        <v>3038345.8231067853</v>
      </c>
      <c r="B3495">
        <f t="shared" si="1025"/>
        <v>483567.75657005835</v>
      </c>
      <c r="C3495" t="str">
        <f t="shared" si="1009"/>
        <v>-0.183374670340732-0.00387174839763833i</v>
      </c>
      <c r="D3495" t="str">
        <f t="shared" si="1010"/>
        <v>2.41244306645322-1.63631433961893i</v>
      </c>
      <c r="E3495" t="str">
        <f t="shared" si="1011"/>
        <v>-1.26088876965641-78.4476708896683i</v>
      </c>
      <c r="F3495" t="str">
        <f t="shared" si="1012"/>
        <v>2.68175202101606-1.09108156458182i</v>
      </c>
      <c r="G3495" t="str">
        <f t="shared" si="1013"/>
        <v>0.921592799791899-0.268811292849888i</v>
      </c>
      <c r="H3495" t="str">
        <f t="shared" si="1014"/>
        <v>0.0280122195289369-17.1800366333092i</v>
      </c>
      <c r="I3495" t="str">
        <f t="shared" si="1015"/>
        <v>-0.12640319994416-0.312141455469387i</v>
      </c>
      <c r="K3495" t="str">
        <f t="shared" si="1016"/>
        <v>0.000474534945258763-0.000646504858821554i</v>
      </c>
      <c r="L3495" t="str">
        <f t="shared" si="1017"/>
        <v>0.00025-0.000972595917108319i</v>
      </c>
      <c r="M3495" t="str">
        <f t="shared" si="1018"/>
        <v>0.0025-0.000257451860411027i</v>
      </c>
      <c r="N3495">
        <f t="shared" si="1019"/>
        <v>1.2095557505710985</v>
      </c>
      <c r="O3495">
        <f t="shared" si="1020"/>
        <v>14.731277444581362</v>
      </c>
      <c r="P3495" s="3">
        <f t="shared" si="1021"/>
        <v>-14.731277444581362</v>
      </c>
      <c r="Q3495" s="3">
        <f t="shared" si="1022"/>
        <v>-178.7904442494289</v>
      </c>
      <c r="R3495">
        <f t="shared" si="1023"/>
        <v>1.2095557505710985</v>
      </c>
      <c r="S3495">
        <f t="shared" si="1024"/>
        <v>483.56775657005835</v>
      </c>
      <c r="T3495">
        <f t="shared" si="1007"/>
        <v>-14.731277444581362</v>
      </c>
    </row>
    <row r="3496" spans="1:20" x14ac:dyDescent="0.25">
      <c r="A3496">
        <f t="shared" si="1008"/>
        <v>3049891.5372345913</v>
      </c>
      <c r="B3496">
        <f t="shared" si="1025"/>
        <v>485405.31404502457</v>
      </c>
      <c r="C3496" t="str">
        <f t="shared" si="1009"/>
        <v>-0.181937222727492-0.00306753332374855i</v>
      </c>
      <c r="D3496" t="str">
        <f t="shared" si="1010"/>
        <v>2.40682786402969-1.63853641182123i</v>
      </c>
      <c r="E3496" t="str">
        <f t="shared" si="1011"/>
        <v>-1.43189938920857-78.1347844698222i</v>
      </c>
      <c r="F3496" t="str">
        <f t="shared" si="1012"/>
        <v>2.680151898179-1.09241624495813i</v>
      </c>
      <c r="G3496" t="str">
        <f t="shared" si="1013"/>
        <v>0.921042912377304-0.269671774453386i</v>
      </c>
      <c r="H3496" t="str">
        <f t="shared" si="1014"/>
        <v>0.0277104784620588-17.1147573247098i</v>
      </c>
      <c r="I3496" t="str">
        <f t="shared" si="1015"/>
        <v>-0.126081406308503-0.310768798400274i</v>
      </c>
      <c r="K3496" t="str">
        <f t="shared" si="1016"/>
        <v>0.000473011173042116-0.000644814629640567i</v>
      </c>
      <c r="L3496" t="str">
        <f t="shared" si="1017"/>
        <v>0.00025-0.000968914043742098i</v>
      </c>
      <c r="M3496" t="str">
        <f t="shared" si="1018"/>
        <v>0.0025-0.00025647724687291i</v>
      </c>
      <c r="N3496">
        <f t="shared" si="1019"/>
        <v>0.96593791463857315</v>
      </c>
      <c r="O3496">
        <f t="shared" si="1020"/>
        <v>14.800334375573115</v>
      </c>
      <c r="P3496" s="3">
        <f t="shared" si="1021"/>
        <v>-14.800334375573115</v>
      </c>
      <c r="Q3496" s="3">
        <f t="shared" si="1022"/>
        <v>-179.03406208536143</v>
      </c>
      <c r="R3496">
        <f t="shared" si="1023"/>
        <v>0.96593791463857315</v>
      </c>
      <c r="S3496">
        <f t="shared" si="1024"/>
        <v>485.40531404502457</v>
      </c>
      <c r="T3496">
        <f t="shared" si="1007"/>
        <v>-14.800334375573115</v>
      </c>
    </row>
    <row r="3497" spans="1:20" x14ac:dyDescent="0.25">
      <c r="A3497">
        <f t="shared" si="1008"/>
        <v>3061481.125076083</v>
      </c>
      <c r="B3497">
        <f t="shared" si="1025"/>
        <v>487249.8542383957</v>
      </c>
      <c r="C3497" t="str">
        <f t="shared" si="1009"/>
        <v>-0.18050543753889-0.00227632060473584i</v>
      </c>
      <c r="D3497" t="str">
        <f t="shared" si="1010"/>
        <v>2.40119628232958-1.64074266805277i</v>
      </c>
      <c r="E3497" t="str">
        <f t="shared" si="1011"/>
        <v>-1.60147329404096-77.8224303529141i</v>
      </c>
      <c r="F3497" t="str">
        <f t="shared" si="1012"/>
        <v>2.67854152149988-1.09376007262706i</v>
      </c>
      <c r="G3497" t="str">
        <f t="shared" si="1013"/>
        <v>0.920489501196553-0.270533878439419i</v>
      </c>
      <c r="H3497" t="str">
        <f t="shared" si="1014"/>
        <v>0.027412110454204-17.0497273503828i</v>
      </c>
      <c r="I3497" t="str">
        <f t="shared" si="1015"/>
        <v>-0.125761269379888-0.309400915034331i</v>
      </c>
      <c r="K3497" t="str">
        <f t="shared" si="1016"/>
        <v>0.000471494333872841-0.000643124528321525i</v>
      </c>
      <c r="L3497" t="str">
        <f t="shared" si="1017"/>
        <v>0.00025-0.000965246108529686i</v>
      </c>
      <c r="M3497" t="str">
        <f t="shared" si="1018"/>
        <v>0.0025-0.000255506322846095i</v>
      </c>
      <c r="N3497">
        <f t="shared" si="1019"/>
        <v>0.72250815288325043</v>
      </c>
      <c r="O3497">
        <f t="shared" si="1020"/>
        <v>14.869503602732465</v>
      </c>
      <c r="P3497" s="3">
        <f t="shared" si="1021"/>
        <v>-14.869503602732465</v>
      </c>
      <c r="Q3497" s="3">
        <f t="shared" si="1022"/>
        <v>-179.27749184711675</v>
      </c>
      <c r="R3497">
        <f t="shared" si="1023"/>
        <v>0.72250815288325043</v>
      </c>
      <c r="S3497">
        <f t="shared" si="1024"/>
        <v>487.2498542383957</v>
      </c>
      <c r="T3497">
        <f t="shared" si="1007"/>
        <v>-14.869503602732465</v>
      </c>
    </row>
    <row r="3498" spans="1:20" x14ac:dyDescent="0.25">
      <c r="A3498">
        <f t="shared" si="1008"/>
        <v>3073114.7533513717</v>
      </c>
      <c r="B3498">
        <f t="shared" si="1025"/>
        <v>489101.40368450159</v>
      </c>
      <c r="C3498" t="str">
        <f t="shared" si="1009"/>
        <v>-0.179079368300688-0.00149799727674514i</v>
      </c>
      <c r="D3498" t="str">
        <f t="shared" si="1010"/>
        <v>2.39554841231281-1.64293296832043i</v>
      </c>
      <c r="E3498" t="str">
        <f t="shared" si="1011"/>
        <v>-1.76961776383398-77.5106121937528i</v>
      </c>
      <c r="F3498" t="str">
        <f t="shared" si="1012"/>
        <v>2.67692083887768-1.09511300373258i</v>
      </c>
      <c r="G3498" t="str">
        <f t="shared" si="1013"/>
        <v>0.91993254834496-0.271397595495074i</v>
      </c>
      <c r="H3498" t="str">
        <f t="shared" si="1014"/>
        <v>0.0271170783156834-16.9849457490117i</v>
      </c>
      <c r="I3498" t="str">
        <f t="shared" si="1015"/>
        <v>-0.125442772442517-0.308037787098306i</v>
      </c>
      <c r="K3498" t="str">
        <f t="shared" si="1016"/>
        <v>0.000469984423623872-0.000641434592539776i</v>
      </c>
      <c r="L3498" t="str">
        <f t="shared" si="1017"/>
        <v>0.00025-0.000961592058706608i</v>
      </c>
      <c r="M3498" t="str">
        <f t="shared" si="1018"/>
        <v>0.0025-0.000254539074363513i</v>
      </c>
      <c r="N3498">
        <f t="shared" si="1019"/>
        <v>0.47926749280847503</v>
      </c>
      <c r="O3498">
        <f t="shared" si="1020"/>
        <v>14.938785046481831</v>
      </c>
      <c r="P3498" s="3">
        <f t="shared" si="1021"/>
        <v>-14.938785046481831</v>
      </c>
      <c r="Q3498" s="3">
        <f t="shared" si="1022"/>
        <v>-179.52073250719152</v>
      </c>
      <c r="R3498">
        <f t="shared" si="1023"/>
        <v>0.47926749280847503</v>
      </c>
      <c r="S3498">
        <f t="shared" si="1024"/>
        <v>489.10140368450158</v>
      </c>
      <c r="T3498">
        <f t="shared" si="1007"/>
        <v>-14.938785046481831</v>
      </c>
    </row>
    <row r="3499" spans="1:20" x14ac:dyDescent="0.25">
      <c r="A3499">
        <f t="shared" si="1008"/>
        <v>3084792.5894141071</v>
      </c>
      <c r="B3499">
        <f t="shared" si="1025"/>
        <v>490959.9890185027</v>
      </c>
      <c r="C3499" t="str">
        <f t="shared" si="1009"/>
        <v>-0.177659067292493-0.000732450518081088i</v>
      </c>
      <c r="D3499" t="str">
        <f t="shared" si="1010"/>
        <v>2.38988434640617-1.64510717311883i</v>
      </c>
      <c r="E3499" t="str">
        <f t="shared" si="1011"/>
        <v>-1.93634005027801-77.1993335883584i</v>
      </c>
      <c r="F3499" t="str">
        <f t="shared" si="1012"/>
        <v>2.67528979813919-1.09647499402627i</v>
      </c>
      <c r="G3499" t="str">
        <f t="shared" si="1013"/>
        <v>0.919372035893034-0.272262916150789i</v>
      </c>
      <c r="H3499" t="str">
        <f t="shared" si="1014"/>
        <v>0.0268253452350418-16.9204115630219i</v>
      </c>
      <c r="I3499" t="str">
        <f t="shared" si="1015"/>
        <v>-0.12512589888977-0.306679396411075i</v>
      </c>
      <c r="K3499" t="str">
        <f t="shared" si="1016"/>
        <v>0.000468481437815144-0.000639744859802701i</v>
      </c>
      <c r="L3499" t="str">
        <f t="shared" si="1017"/>
        <v>0.00025-0.000957951841708117i</v>
      </c>
      <c r="M3499" t="str">
        <f t="shared" si="1018"/>
        <v>0.0025-0.000253575487510972i</v>
      </c>
      <c r="N3499">
        <f t="shared" si="1019"/>
        <v>0.23621696464905995</v>
      </c>
      <c r="O3499">
        <f t="shared" si="1020"/>
        <v>15.008178627185945</v>
      </c>
      <c r="P3499" s="3">
        <f t="shared" si="1021"/>
        <v>-15.008178627185945</v>
      </c>
      <c r="Q3499" s="3">
        <f t="shared" si="1022"/>
        <v>-179.76378303535094</v>
      </c>
      <c r="R3499">
        <f t="shared" si="1023"/>
        <v>0.23621696464905995</v>
      </c>
      <c r="S3499">
        <f t="shared" si="1024"/>
        <v>490.95998901850271</v>
      </c>
      <c r="T3499">
        <f t="shared" si="1007"/>
        <v>-15.008178627185945</v>
      </c>
    </row>
    <row r="3500" spans="1:20" x14ac:dyDescent="0.25">
      <c r="A3500">
        <f t="shared" si="1008"/>
        <v>3096514.8012538808</v>
      </c>
      <c r="B3500">
        <f t="shared" si="1025"/>
        <v>492825.63697677304</v>
      </c>
      <c r="C3500" t="str">
        <f t="shared" si="1009"/>
        <v>-0.176244585556334+0.0000204323390097932i</v>
      </c>
      <c r="D3500" t="str">
        <f t="shared" si="1010"/>
        <v>2.38420417850186-1.64726514344829i</v>
      </c>
      <c r="E3500" t="str">
        <f t="shared" si="1011"/>
        <v>-2.10164737690177-76.8885980746588i</v>
      </c>
      <c r="F3500" t="str">
        <f t="shared" si="1012"/>
        <v>2.67364834704201-1.09784599886379i</v>
      </c>
      <c r="G3500" t="str">
        <f t="shared" si="1013"/>
        <v>0.918807945887502-0.273129830779231i</v>
      </c>
      <c r="H3500" t="str">
        <f t="shared" si="1014"/>
        <v>0.0265368747758795-16.8561238385659i</v>
      </c>
      <c r="I3500" t="str">
        <f t="shared" si="1015"/>
        <v>-0.124810632223451-0.305325724883434i</v>
      </c>
      <c r="K3500" t="str">
        <f t="shared" si="1016"/>
        <v>0.000466985371617128-0.00063805536744689i</v>
      </c>
      <c r="L3500" t="str">
        <f t="shared" si="1017"/>
        <v>0.00025-0.000954325405168476i</v>
      </c>
      <c r="M3500" t="str">
        <f t="shared" si="1018"/>
        <v>0.0025-0.000252615548426949i</v>
      </c>
      <c r="N3500">
        <f t="shared" si="1019"/>
        <v>6.6423985843186983E-3</v>
      </c>
      <c r="O3500">
        <f t="shared" si="1020"/>
        <v>15.077684265141659</v>
      </c>
      <c r="P3500" s="3">
        <f t="shared" si="1021"/>
        <v>-15.077684265141659</v>
      </c>
      <c r="Q3500" s="3">
        <f t="shared" si="1022"/>
        <v>179.99335760141568</v>
      </c>
      <c r="R3500">
        <f t="shared" si="1023"/>
        <v>-6.6423985843186983E-3</v>
      </c>
      <c r="S3500">
        <f t="shared" si="1024"/>
        <v>492.82563697677301</v>
      </c>
      <c r="T3500">
        <f t="shared" ref="T3500:T3563" si="1026">P3500</f>
        <v>-15.077684265141659</v>
      </c>
    </row>
    <row r="3501" spans="1:20" x14ac:dyDescent="0.25">
      <c r="A3501">
        <f t="shared" ref="A3501:A3564" si="1027">2*PI()*B3501</f>
        <v>3108281.5574986455</v>
      </c>
      <c r="B3501">
        <f t="shared" si="1025"/>
        <v>494698.37439728476</v>
      </c>
      <c r="C3501" t="str">
        <f t="shared" ref="C3501:C3564" si="1028">IMPRODUCT(D3501,E3501,$C$40,,K3501,$C$41)</f>
        <v>-0.174835972905325+0.000760763796738312i</v>
      </c>
      <c r="D3501" t="str">
        <f t="shared" ref="D3501:D3564" si="1029">IMDIV(IMPRODUCT($C$37,$C$38,COMPLEX(1,A3501/$C$38)),IMSUM(-1*A3501*A3501/$C$39,COMPLEX(0,1*A3501)))</f>
        <v>2.37850800395583-1.64940674083289i</v>
      </c>
      <c r="E3501" t="str">
        <f t="shared" ref="E3501:E3564" si="1030">IMDIV(IMPRODUCT(IMSUM(F3501,G3501),$C$29,H3501),IMSUM(1,I3501))</f>
        <v>-2.26554693891202-76.5784091331839i</v>
      </c>
      <c r="F3501" t="str">
        <f t="shared" ref="F3501:F3564" si="1031">IMDIV(IMPRODUCT($C$14,$C$15,COMPLEX(1,A3501/$C$15)),IMSUM(-1*A3501*A3501/$C$16,COMPLEX(0,A3501)))</f>
        <v>2.67199643327756-1.09922597320139i</v>
      </c>
      <c r="G3501" t="str">
        <f t="shared" ref="G3501:G3564" si="1032">IMDIV(1,COMPLEX(1,A3501*$C$9*$C$10))</f>
        <v>0.918240260352352-0.273998329594173i</v>
      </c>
      <c r="H3501" t="str">
        <f t="shared" ref="H3501:H3564" si="1033">IMDIV($C$3,IMSUM(K3501,COMPLEX(0,$C$28*A3501)))</f>
        <v>0.0262516308736908-16.792081625509i</v>
      </c>
      <c r="I3501" t="str">
        <f t="shared" ref="I3501:I3564" si="1034">IMPRODUCT(F3501,$C$29,H3501,$C$31)</f>
        <v>-0.12449695605306-0.303976754517882i</v>
      </c>
      <c r="K3501" t="str">
        <f t="shared" ref="K3501:K3564" si="1035">IF($C$26&lt;=0,IMDIV(1,IMSUM(IMDIV(1,L3501),1/$C$18)),IMDIV(1,IMSUM(IMDIV(1,L3501),1/$C$18,IMDIV(1,M3501))))</f>
        <v>0.000465496219854356-0.000636366152635352i</v>
      </c>
      <c r="L3501" t="str">
        <f t="shared" ref="L3501:L3564" si="1036">IMSUM($C$21/$C$22,IMDIV(1,COMPLEX(0,$C$20*$C$22*A3501)))</f>
        <v>0.00025-0.000950712696920178i</v>
      </c>
      <c r="M3501" t="str">
        <f t="shared" ref="M3501:M3564" si="1037">IMSUM($C$25/$C$26,IMDIV(1,COMPLEX(0,$C$24*$C$26*A3501)))</f>
        <v>0.0025-0.0002516592433024i</v>
      </c>
      <c r="N3501">
        <f t="shared" ref="N3501:N3564" si="1038">ABS(R3501)</f>
        <v>0.24930956106499025</v>
      </c>
      <c r="O3501">
        <f t="shared" ref="O3501:O3564" si="1039">ABS(P3501)</f>
        <v>15.147301880566991</v>
      </c>
      <c r="P3501" s="3">
        <f t="shared" ref="P3501:P3564" si="1040">20*LOG10(IMABS(C3501))</f>
        <v>-15.147301880566991</v>
      </c>
      <c r="Q3501" s="3">
        <f t="shared" ref="Q3501:Q3564" si="1041">IMARGUMENT(C3501)*180/PI()</f>
        <v>179.75069043893501</v>
      </c>
      <c r="R3501">
        <f t="shared" ref="R3501:R3564" si="1042">IF(Q3501&lt;0,Q3501+180,Q3501-180)</f>
        <v>-0.24930956106499025</v>
      </c>
      <c r="S3501">
        <f t="shared" ref="S3501:S3564" si="1043">B3501/1000</f>
        <v>494.69837439728474</v>
      </c>
      <c r="T3501">
        <f t="shared" si="1026"/>
        <v>-15.147301880566991</v>
      </c>
    </row>
    <row r="3502" spans="1:20" x14ac:dyDescent="0.25">
      <c r="A3502">
        <f t="shared" si="1027"/>
        <v>3120093.0274171405</v>
      </c>
      <c r="B3502">
        <f t="shared" ref="B3502:B3565" si="1044">B3501*(1+B$42)</f>
        <v>496578.22821999446</v>
      </c>
      <c r="C3502" t="str">
        <f t="shared" si="1028"/>
        <v>-0.173433277932395+0.0014886561803311i</v>
      </c>
      <c r="D3502" t="str">
        <f t="shared" si="1029"/>
        <v>2.3727959195858-1.65153182733851i</v>
      </c>
      <c r="E3502" t="str">
        <f t="shared" si="1030"/>
        <v>-2.42804590303801-76.2687701877565i</v>
      </c>
      <c r="F3502" t="str">
        <f t="shared" si="1031"/>
        <v>2.67033400447419-1.10061487159244i</v>
      </c>
      <c r="G3502" t="str">
        <f t="shared" si="1032"/>
        <v>0.917668961289893-0.274868402649381i</v>
      </c>
      <c r="H3502" t="str">
        <f t="shared" si="1033"/>
        <v>0.0259695778327188-16.7282839774151i</v>
      </c>
      <c r="I3502" t="str">
        <f t="shared" si="1034"/>
        <v>-0.124184854095061-0.302632467408429i</v>
      </c>
      <c r="K3502" t="str">
        <f t="shared" si="1035"/>
        <v>0.000464013977008996-0.000634677252354808i</v>
      </c>
      <c r="L3502" t="str">
        <f t="shared" si="1036"/>
        <v>0.00025-0.000947113664993203i</v>
      </c>
      <c r="M3502" t="str">
        <f t="shared" si="1037"/>
        <v>0.0025-0.000250706558380554i</v>
      </c>
      <c r="N3502">
        <f t="shared" si="1038"/>
        <v>0.49178348410754325</v>
      </c>
      <c r="O3502">
        <f t="shared" si="1039"/>
        <v>15.217031393590286</v>
      </c>
      <c r="P3502" s="3">
        <f t="shared" si="1040"/>
        <v>-15.217031393590286</v>
      </c>
      <c r="Q3502" s="3">
        <f t="shared" si="1041"/>
        <v>179.50821651589246</v>
      </c>
      <c r="R3502">
        <f t="shared" si="1042"/>
        <v>-0.49178348410754325</v>
      </c>
      <c r="S3502">
        <f t="shared" si="1043"/>
        <v>496.57822821999446</v>
      </c>
      <c r="T3502">
        <f t="shared" si="1026"/>
        <v>-15.217031393590286</v>
      </c>
    </row>
    <row r="3503" spans="1:20" x14ac:dyDescent="0.25">
      <c r="A3503">
        <f t="shared" si="1027"/>
        <v>3131949.3809213256</v>
      </c>
      <c r="B3503">
        <f t="shared" si="1044"/>
        <v>498465.22548723046</v>
      </c>
      <c r="C3503" t="str">
        <f t="shared" si="1028"/>
        <v>-0.172036548019084+0.00220422162676455i</v>
      </c>
      <c r="D3503" t="str">
        <f t="shared" si="1029"/>
        <v>2.3670680236691-1.65364026559091i</v>
      </c>
      <c r="E3503" t="str">
        <f t="shared" si="1030"/>
        <v>-2.58915140738546-75.9596846061751i</v>
      </c>
      <c r="F3503" t="str">
        <f t="shared" si="1031"/>
        <v>2.66866100820028-1.10201264818391i</v>
      </c>
      <c r="G3503" t="str">
        <f t="shared" si="1032"/>
        <v>0.91709403068183-0.275740039837497i</v>
      </c>
      <c r="H3503" t="str">
        <f t="shared" si="1033"/>
        <v>0.0256906803228249-16.664729951532i</v>
      </c>
      <c r="I3503" t="str">
        <f t="shared" si="1034"/>
        <v>-0.123874310172165-0.301292845740369i</v>
      </c>
      <c r="K3503" t="str">
        <f t="shared" si="1035"/>
        <v>0.000462538637224414-0.000632988703413027i</v>
      </c>
      <c r="L3503" t="str">
        <f t="shared" si="1036"/>
        <v>0.00025-0.000943528257614265i</v>
      </c>
      <c r="M3503" t="str">
        <f t="shared" si="1037"/>
        <v>0.0025-0.000249757479956718i</v>
      </c>
      <c r="N3503">
        <f t="shared" si="1038"/>
        <v>0.73406312612817715</v>
      </c>
      <c r="O3503">
        <f t="shared" si="1039"/>
        <v>15.286872724239437</v>
      </c>
      <c r="P3503" s="3">
        <f t="shared" si="1040"/>
        <v>-15.286872724239437</v>
      </c>
      <c r="Q3503" s="3">
        <f t="shared" si="1041"/>
        <v>179.26593687387182</v>
      </c>
      <c r="R3503">
        <f t="shared" si="1042"/>
        <v>-0.73406312612817715</v>
      </c>
      <c r="S3503">
        <f t="shared" si="1043"/>
        <v>498.46522548723044</v>
      </c>
      <c r="T3503">
        <f t="shared" si="1026"/>
        <v>-15.286872724239437</v>
      </c>
    </row>
    <row r="3504" spans="1:20" x14ac:dyDescent="0.25">
      <c r="A3504">
        <f t="shared" si="1027"/>
        <v>3143850.7885688269</v>
      </c>
      <c r="B3504">
        <f t="shared" si="1044"/>
        <v>500359.39334408194</v>
      </c>
      <c r="C3504" t="str">
        <f t="shared" si="1028"/>
        <v>-0.170645829344417+0.00290757207366811i</v>
      </c>
      <c r="D3504" t="str">
        <f t="shared" si="1029"/>
        <v>2.36132441594025-1.65573191879392i</v>
      </c>
      <c r="E3504" t="str">
        <f t="shared" si="1030"/>
        <v>-2.74887056129596-75.6511557008987i</v>
      </c>
      <c r="F3504" t="str">
        <f t="shared" si="1031"/>
        <v>2.66697739196744-1.10341925671295i</v>
      </c>
      <c r="G3504" t="str">
        <f t="shared" si="1032"/>
        <v>0.916515450490363-0.276613230888925i</v>
      </c>
      <c r="H3504" t="str">
        <f t="shared" si="1033"/>
        <v>0.0254149033763773-16.6014186087779i</v>
      </c>
      <c r="I3504" t="str">
        <f t="shared" si="1034"/>
        <v>-0.123565308212626-0.299957871790099i</v>
      </c>
      <c r="K3504" t="str">
        <f t="shared" si="1035"/>
        <v>0.000461070194308746-0.000631300542436227i</v>
      </c>
      <c r="L3504" t="str">
        <f t="shared" si="1036"/>
        <v>0.00025-0.000939956423206086i</v>
      </c>
      <c r="M3504" t="str">
        <f t="shared" si="1037"/>
        <v>0.0025-0.000248811994378081i</v>
      </c>
      <c r="N3504">
        <f t="shared" si="1038"/>
        <v>0.97614744260559405</v>
      </c>
      <c r="O3504">
        <f t="shared" si="1039"/>
        <v>15.356825792430378</v>
      </c>
      <c r="P3504" s="3">
        <f t="shared" si="1040"/>
        <v>-15.356825792430378</v>
      </c>
      <c r="Q3504" s="3">
        <f t="shared" si="1041"/>
        <v>179.02385255739441</v>
      </c>
      <c r="R3504">
        <f t="shared" si="1042"/>
        <v>-0.97614744260559405</v>
      </c>
      <c r="S3504">
        <f t="shared" si="1043"/>
        <v>500.35939334408192</v>
      </c>
      <c r="T3504">
        <f t="shared" si="1026"/>
        <v>-15.356825792430378</v>
      </c>
    </row>
    <row r="3505" spans="1:20" x14ac:dyDescent="0.25">
      <c r="A3505">
        <f t="shared" si="1027"/>
        <v>3155797.4215653888</v>
      </c>
      <c r="B3505">
        <f t="shared" si="1044"/>
        <v>502260.75903878949</v>
      </c>
      <c r="C3505" t="str">
        <f t="shared" si="1028"/>
        <v>-0.169261166893819+0.00359881924839445i</v>
      </c>
      <c r="D3505" t="str">
        <f t="shared" si="1029"/>
        <v>2.35556519758813-1.6578066507475i</v>
      </c>
      <c r="E3505" t="str">
        <f t="shared" si="1030"/>
        <v>-2.90721044521523-75.3431867297212i</v>
      </c>
      <c r="F3505" t="str">
        <f t="shared" si="1031"/>
        <v>2.66528310323379-1.10483465050334i</v>
      </c>
      <c r="G3505" t="str">
        <f t="shared" si="1032"/>
        <v>0.915933202659295-0.27748796537072i</v>
      </c>
      <c r="H3505" t="str">
        <f t="shared" si="1033"/>
        <v>0.0251422123851533-16.5383490137267i</v>
      </c>
      <c r="I3505" t="str">
        <f t="shared" si="1034"/>
        <v>-0.123257832249528-0.298627527924908i</v>
      </c>
      <c r="K3505" t="str">
        <f t="shared" si="1035"/>
        <v>0.000459608641738489-0.000629612805866518i</v>
      </c>
      <c r="L3505" t="str">
        <f t="shared" si="1036"/>
        <v>0.00025-0.000936398110386614i</v>
      </c>
      <c r="M3505" t="str">
        <f t="shared" si="1037"/>
        <v>0.0025-0.000247870088043516i</v>
      </c>
      <c r="N3505">
        <f t="shared" si="1038"/>
        <v>1.2180353860426294</v>
      </c>
      <c r="O3505">
        <f t="shared" si="1039"/>
        <v>15.426890517956629</v>
      </c>
      <c r="P3505" s="3">
        <f t="shared" si="1040"/>
        <v>-15.426890517956629</v>
      </c>
      <c r="Q3505" s="3">
        <f t="shared" si="1041"/>
        <v>178.78196461395737</v>
      </c>
      <c r="R3505">
        <f t="shared" si="1042"/>
        <v>-1.2180353860426294</v>
      </c>
      <c r="S3505">
        <f t="shared" si="1043"/>
        <v>502.2607590387895</v>
      </c>
      <c r="T3505">
        <f t="shared" si="1026"/>
        <v>-15.426890517956629</v>
      </c>
    </row>
    <row r="3506" spans="1:20" x14ac:dyDescent="0.25">
      <c r="A3506">
        <f t="shared" si="1027"/>
        <v>3167789.451767337</v>
      </c>
      <c r="B3506">
        <f t="shared" si="1044"/>
        <v>504169.34992313688</v>
      </c>
      <c r="C3506" t="str">
        <f t="shared" si="1028"/>
        <v>-0.167882604468114+0.00427807465726111i</v>
      </c>
      <c r="D3506" t="str">
        <f t="shared" si="1029"/>
        <v>2.34979047125309-1.65986432586594i</v>
      </c>
      <c r="E3506" t="str">
        <f t="shared" si="1030"/>
        <v>-3.06417811056923-75.0357808964421i</v>
      </c>
      <c r="F3506" t="str">
        <f t="shared" si="1031"/>
        <v>2.66357808940718-1.1062587824621i</v>
      </c>
      <c r="G3506" t="str">
        <f t="shared" si="1032"/>
        <v>0.915347269115165-0.278364232685477i</v>
      </c>
      <c r="H3506" t="str">
        <f t="shared" si="1033"/>
        <v>0.0248725730972593-16.4755202345939i</v>
      </c>
      <c r="I3506" t="str">
        <f t="shared" si="1034"/>
        <v>-0.122951866420098-0.297301796602765i</v>
      </c>
      <c r="K3506" t="str">
        <f t="shared" si="1035"/>
        <v>0.000458153972662113-0.000627925529959438i</v>
      </c>
      <c r="L3506" t="str">
        <f t="shared" si="1036"/>
        <v>0.00025-0.000932853267968334i</v>
      </c>
      <c r="M3506" t="str">
        <f t="shared" si="1037"/>
        <v>0.0025-0.000246931747403383i</v>
      </c>
      <c r="N3506">
        <f t="shared" si="1038"/>
        <v>1.4597259059298153</v>
      </c>
      <c r="O3506">
        <f t="shared" si="1039"/>
        <v>15.497066820477627</v>
      </c>
      <c r="P3506" s="3">
        <f t="shared" si="1040"/>
        <v>-15.497066820477627</v>
      </c>
      <c r="Q3506" s="3">
        <f t="shared" si="1041"/>
        <v>178.54027409407018</v>
      </c>
      <c r="R3506">
        <f t="shared" si="1042"/>
        <v>-1.4597259059298153</v>
      </c>
      <c r="S3506">
        <f t="shared" si="1043"/>
        <v>504.16934992313685</v>
      </c>
      <c r="T3506">
        <f t="shared" si="1026"/>
        <v>-15.497066820477627</v>
      </c>
    </row>
    <row r="3507" spans="1:20" x14ac:dyDescent="0.25">
      <c r="A3507">
        <f t="shared" si="1027"/>
        <v>3179827.0516840531</v>
      </c>
      <c r="B3507">
        <f t="shared" si="1044"/>
        <v>506085.1934528448</v>
      </c>
      <c r="C3507" t="str">
        <f t="shared" si="1028"/>
        <v>-0.166510184692581+0.00494544957495623i</v>
      </c>
      <c r="D3507" t="str">
        <f t="shared" si="1029"/>
        <v>2.34400034102377-1.66190480919612i</v>
      </c>
      <c r="E3507" t="str">
        <f t="shared" si="1030"/>
        <v>-3.21978057964524-74.7289413515369i</v>
      </c>
      <c r="F3507" t="str">
        <f t="shared" si="1031"/>
        <v>2.66186229784858-1.10769160507601i</v>
      </c>
      <c r="G3507" t="str">
        <f t="shared" si="1032"/>
        <v>0.914757631768396-0.279242022070232i</v>
      </c>
      <c r="H3507" t="str">
        <f t="shared" si="1033"/>
        <v>0.024605951614069-16.4129313432229i</v>
      </c>
      <c r="I3507" t="str">
        <f t="shared" si="1034"/>
        <v>-0.122647394965019-0.295980660372133i</v>
      </c>
      <c r="K3507" t="str">
        <f t="shared" si="1035"/>
        <v>0.000456706179903671-0.000626238750781516i</v>
      </c>
      <c r="L3507" t="str">
        <f t="shared" si="1036"/>
        <v>0.00025-0.000929321844957501i</v>
      </c>
      <c r="M3507" t="str">
        <f t="shared" si="1037"/>
        <v>0.0025-0.000245996958959338i</v>
      </c>
      <c r="N3507">
        <f t="shared" si="1038"/>
        <v>1.7012179487083472</v>
      </c>
      <c r="O3507">
        <f t="shared" si="1039"/>
        <v>15.567354619507006</v>
      </c>
      <c r="P3507" s="3">
        <f t="shared" si="1040"/>
        <v>-15.567354619507006</v>
      </c>
      <c r="Q3507" s="3">
        <f t="shared" si="1041"/>
        <v>178.29878205129165</v>
      </c>
      <c r="R3507">
        <f t="shared" si="1042"/>
        <v>-1.7012179487083472</v>
      </c>
      <c r="S3507">
        <f t="shared" si="1043"/>
        <v>506.08519345284481</v>
      </c>
      <c r="T3507">
        <f t="shared" si="1026"/>
        <v>-15.567354619507006</v>
      </c>
    </row>
    <row r="3508" spans="1:20" x14ac:dyDescent="0.25">
      <c r="A3508">
        <f t="shared" si="1027"/>
        <v>3191910.3944804524</v>
      </c>
      <c r="B3508">
        <f t="shared" si="1044"/>
        <v>508008.31718796561</v>
      </c>
      <c r="C3508" t="str">
        <f t="shared" si="1028"/>
        <v>-0.165143949026041+0.00560105503411962i</v>
      </c>
      <c r="D3508" t="str">
        <f t="shared" si="1029"/>
        <v>2.33819491243351-1.66392796643561i</v>
      </c>
      <c r="E3508" t="str">
        <f t="shared" si="1030"/>
        <v>-3.37402484548303-74.4226711928178i</v>
      </c>
      <c r="F3508" t="str">
        <f t="shared" si="1031"/>
        <v>2.66013567587541-1.10913307040816i</v>
      </c>
      <c r="G3508" t="str">
        <f t="shared" si="1032"/>
        <v>0.91416427251446-0.28012132259535i</v>
      </c>
      <c r="H3508" t="str">
        <f t="shared" si="1033"/>
        <v>0.024342314387172-16.3505814150707i</v>
      </c>
      <c r="I3508" t="str">
        <f t="shared" si="1034"/>
        <v>-0.122344402227751-0.29466410187176i</v>
      </c>
      <c r="K3508" t="str">
        <f t="shared" si="1035"/>
        <v>0.00045526525596638-0.000624552504207881i</v>
      </c>
      <c r="L3508" t="str">
        <f t="shared" si="1036"/>
        <v>0.00025-0.000925803790553399i</v>
      </c>
      <c r="M3508" t="str">
        <f t="shared" si="1037"/>
        <v>0.0025-0.000245065709264134i</v>
      </c>
      <c r="N3508">
        <f t="shared" si="1038"/>
        <v>1.9425104577375976</v>
      </c>
      <c r="O3508">
        <f t="shared" si="1039"/>
        <v>15.637753834402112</v>
      </c>
      <c r="P3508" s="3">
        <f t="shared" si="1040"/>
        <v>-15.637753834402112</v>
      </c>
      <c r="Q3508" s="3">
        <f t="shared" si="1041"/>
        <v>178.0574895422624</v>
      </c>
      <c r="R3508">
        <f t="shared" si="1042"/>
        <v>-1.9425104577375976</v>
      </c>
      <c r="S3508">
        <f t="shared" si="1043"/>
        <v>508.00831718796559</v>
      </c>
      <c r="T3508">
        <f t="shared" si="1026"/>
        <v>-15.637753834402112</v>
      </c>
    </row>
    <row r="3509" spans="1:20" x14ac:dyDescent="0.25">
      <c r="A3509">
        <f t="shared" si="1027"/>
        <v>3204039.6539794779</v>
      </c>
      <c r="B3509">
        <f t="shared" si="1044"/>
        <v>509938.74879327987</v>
      </c>
      <c r="C3509" t="str">
        <f t="shared" si="1028"/>
        <v>-0.163783937770032+0.00624500181507706i</v>
      </c>
      <c r="D3509" t="str">
        <f t="shared" si="1029"/>
        <v>2.33237429245667-1.66593366395093i</v>
      </c>
      <c r="E3509" t="str">
        <f t="shared" si="1030"/>
        <v>-3.52691787176924-74.1169734660935i</v>
      </c>
      <c r="F3509" t="str">
        <f t="shared" si="1031"/>
        <v>2.6583981707651-1.11058313009453i</v>
      </c>
      <c r="G3509" t="str">
        <f t="shared" si="1032"/>
        <v>0.913567173235066-0.281002123163433i</v>
      </c>
      <c r="H3509" t="str">
        <f t="shared" si="1033"/>
        <v>0.0240816282153466-16.2884695291939i</v>
      </c>
      <c r="I3509" t="str">
        <f t="shared" si="1034"/>
        <v>-0.122042872653862-0.293352103830486i</v>
      </c>
      <c r="K3509" t="str">
        <f t="shared" si="1035"/>
        <v>0.000453831193036284-0.000622866825919971i</v>
      </c>
      <c r="L3509" t="str">
        <f t="shared" si="1036"/>
        <v>0.00025-0.00092229905414763i</v>
      </c>
      <c r="M3509" t="str">
        <f t="shared" si="1037"/>
        <v>0.0025-0.000244137984921433i</v>
      </c>
      <c r="N3509">
        <f t="shared" si="1038"/>
        <v>2.1836023732584238</v>
      </c>
      <c r="O3509">
        <f t="shared" si="1039"/>
        <v>15.708264384351695</v>
      </c>
      <c r="P3509" s="3">
        <f t="shared" si="1040"/>
        <v>-15.708264384351695</v>
      </c>
      <c r="Q3509" s="3">
        <f t="shared" si="1041"/>
        <v>177.81639762674158</v>
      </c>
      <c r="R3509">
        <f t="shared" si="1042"/>
        <v>-2.1836023732584238</v>
      </c>
      <c r="S3509">
        <f t="shared" si="1043"/>
        <v>509.93874879327984</v>
      </c>
      <c r="T3509">
        <f t="shared" si="1026"/>
        <v>-15.708264384351695</v>
      </c>
    </row>
    <row r="3510" spans="1:20" x14ac:dyDescent="0.25">
      <c r="A3510">
        <f t="shared" si="1027"/>
        <v>3216215.0046646004</v>
      </c>
      <c r="B3510">
        <f t="shared" si="1044"/>
        <v>511876.51603869436</v>
      </c>
      <c r="C3510" t="str">
        <f t="shared" si="1028"/>
        <v>-0.162430190078022+0.00687740043575562i</v>
      </c>
      <c r="D3510" t="str">
        <f t="shared" si="1029"/>
        <v>2.32653858950455-1.66792176879579i</v>
      </c>
      <c r="E3510" t="str">
        <f t="shared" si="1030"/>
        <v>-3.67846659274251-73.8118511658229i</v>
      </c>
      <c r="F3510" t="str">
        <f t="shared" si="1031"/>
        <v>2.6566497297585-1.11204173534058i</v>
      </c>
      <c r="G3510" t="str">
        <f t="shared" si="1032"/>
        <v>0.91296631579936-0.281884412508218i</v>
      </c>
      <c r="H3510" t="str">
        <f t="shared" si="1033"/>
        <v>0.0238238602415457-16.2265947682352i</v>
      </c>
      <c r="I3510" t="str">
        <f t="shared" si="1034"/>
        <v>-0.121742790790367-0.292044649067046i</v>
      </c>
      <c r="K3510" t="str">
        <f t="shared" si="1035"/>
        <v>0.00045240398298589-0.000621181751403279i</v>
      </c>
      <c r="L3510" t="str">
        <f t="shared" si="1036"/>
        <v>0.00025-0.000918807585323406i</v>
      </c>
      <c r="M3510" t="str">
        <f t="shared" si="1037"/>
        <v>0.0025-0.000243213772585607i</v>
      </c>
      <c r="N3510">
        <f t="shared" si="1038"/>
        <v>2.4244926323626999</v>
      </c>
      <c r="O3510">
        <f t="shared" si="1039"/>
        <v>15.778886188364204</v>
      </c>
      <c r="P3510" s="3">
        <f t="shared" si="1040"/>
        <v>-15.778886188364204</v>
      </c>
      <c r="Q3510" s="3">
        <f t="shared" si="1041"/>
        <v>177.5755073676373</v>
      </c>
      <c r="R3510">
        <f t="shared" si="1042"/>
        <v>-2.4244926323626999</v>
      </c>
      <c r="S3510">
        <f t="shared" si="1043"/>
        <v>511.87651603869438</v>
      </c>
      <c r="T3510">
        <f t="shared" si="1026"/>
        <v>-15.778886188364204</v>
      </c>
    </row>
    <row r="3511" spans="1:20" x14ac:dyDescent="0.25">
      <c r="A3511">
        <f t="shared" si="1027"/>
        <v>3228436.6216823258</v>
      </c>
      <c r="B3511">
        <f t="shared" si="1044"/>
        <v>513821.64679964143</v>
      </c>
      <c r="C3511" t="str">
        <f t="shared" si="1028"/>
        <v>-0.161082743964652+0.00749836114175625i</v>
      </c>
      <c r="D3511" t="str">
        <f t="shared" si="1029"/>
        <v>2.32068791342119-1.66989214872926i</v>
      </c>
      <c r="E3511" t="str">
        <f t="shared" si="1030"/>
        <v>-3.82867791310209-73.5073072357639i</v>
      </c>
      <c r="F3511" t="str">
        <f t="shared" si="1031"/>
        <v>2.65489030006346-1.11350883691781i</v>
      </c>
      <c r="G3511" t="str">
        <f t="shared" si="1032"/>
        <v>0.912361682065151-0.282768179193486i</v>
      </c>
      <c r="H3511" t="str">
        <f t="shared" si="1033"/>
        <v>0.0235689779498957-16.1649562184092i</v>
      </c>
      <c r="I3511" t="str">
        <f t="shared" si="1034"/>
        <v>-0.121444141285071-0.290741720489872i</v>
      </c>
      <c r="K3511" t="str">
        <f t="shared" si="1035"/>
        <v>0.000450983617377733-0.000619497315945112i</v>
      </c>
      <c r="L3511" t="str">
        <f t="shared" si="1036"/>
        <v>0.00025-0.000915329333854756i</v>
      </c>
      <c r="M3511" t="str">
        <f t="shared" si="1037"/>
        <v>0.0025-0.000242293058961553i</v>
      </c>
      <c r="N3511">
        <f t="shared" si="1038"/>
        <v>2.6651801689617969</v>
      </c>
      <c r="O3511">
        <f t="shared" si="1039"/>
        <v>15.849619165257016</v>
      </c>
      <c r="P3511" s="3">
        <f t="shared" si="1040"/>
        <v>-15.849619165257016</v>
      </c>
      <c r="Q3511" s="3">
        <f t="shared" si="1041"/>
        <v>177.3348198310382</v>
      </c>
      <c r="R3511">
        <f t="shared" si="1042"/>
        <v>-2.6651801689617969</v>
      </c>
      <c r="S3511">
        <f t="shared" si="1043"/>
        <v>513.82164679964148</v>
      </c>
      <c r="T3511">
        <f t="shared" si="1026"/>
        <v>-15.849619165257016</v>
      </c>
    </row>
    <row r="3512" spans="1:20" x14ac:dyDescent="0.25">
      <c r="A3512">
        <f t="shared" si="1027"/>
        <v>3240704.6808447186</v>
      </c>
      <c r="B3512">
        <f t="shared" si="1044"/>
        <v>515774.16905748006</v>
      </c>
      <c r="C3512" t="str">
        <f t="shared" si="1028"/>
        <v>-0.159741636315063+0.00810799389659146i</v>
      </c>
      <c r="D3512" t="str">
        <f t="shared" si="1029"/>
        <v>2.31482237547878-1.67184467223402i</v>
      </c>
      <c r="E3512" t="str">
        <f t="shared" si="1030"/>
        <v>-3.9775587079259-73.2033445696164i</v>
      </c>
      <c r="F3512" t="str">
        <f t="shared" si="1031"/>
        <v>2.65311982885843-1.11498438516037i</v>
      </c>
      <c r="G3512" t="str">
        <f t="shared" si="1032"/>
        <v>0.911753253880143-0.283653411611979i</v>
      </c>
      <c r="H3512" t="str">
        <f t="shared" si="1033"/>
        <v>0.0233169491627184-16.1035529694885i</v>
      </c>
      <c r="I3512" t="str">
        <f t="shared" si="1034"/>
        <v>-0.121146908885922-0.289443301096893i</v>
      </c>
      <c r="K3512" t="str">
        <f t="shared" si="1035"/>
        <v>0.000449570087468095-0.000617813554632488i</v>
      </c>
      <c r="L3512" t="str">
        <f t="shared" si="1036"/>
        <v>0.00025-0.000911864249705877i</v>
      </c>
      <c r="M3512" t="str">
        <f t="shared" si="1037"/>
        <v>0.0025-0.000241375830804496i</v>
      </c>
      <c r="N3512">
        <f t="shared" si="1038"/>
        <v>2.905663913755518</v>
      </c>
      <c r="O3512">
        <f t="shared" si="1039"/>
        <v>15.920463233643648</v>
      </c>
      <c r="P3512" s="3">
        <f t="shared" si="1040"/>
        <v>-15.920463233643648</v>
      </c>
      <c r="Q3512" s="3">
        <f t="shared" si="1041"/>
        <v>177.09433608624448</v>
      </c>
      <c r="R3512">
        <f t="shared" si="1042"/>
        <v>-2.905663913755518</v>
      </c>
      <c r="S3512">
        <f t="shared" si="1043"/>
        <v>515.77416905748009</v>
      </c>
      <c r="T3512">
        <f t="shared" si="1026"/>
        <v>-15.920463233643648</v>
      </c>
    </row>
    <row r="3513" spans="1:20" x14ac:dyDescent="0.25">
      <c r="A3513">
        <f t="shared" si="1027"/>
        <v>3253019.3586319289</v>
      </c>
      <c r="B3513">
        <f t="shared" si="1044"/>
        <v>517734.11089989851</v>
      </c>
      <c r="C3513" t="str">
        <f t="shared" si="1028"/>
        <v>-0.158406902894245+0.00870640837208893i</v>
      </c>
      <c r="D3513" t="str">
        <f t="shared" si="1029"/>
        <v>2.30894208837283-1.67377920853456i</v>
      </c>
      <c r="E3513" t="str">
        <f t="shared" si="1030"/>
        <v>-4.12511582259308-72.8999660116674i</v>
      </c>
      <c r="F3513" t="str">
        <f t="shared" si="1031"/>
        <v>2.65133826329618-1.11646832996172i</v>
      </c>
      <c r="G3513" t="str">
        <f t="shared" si="1032"/>
        <v>0.911141013083203-0.284540097984304i</v>
      </c>
      <c r="H3513" t="str">
        <f t="shared" si="1033"/>
        <v>0.0230677420375673-16.0423841147905i</v>
      </c>
      <c r="I3513" t="str">
        <f t="shared" si="1034"/>
        <v>-0.120851078440384-0.288149373975356i</v>
      </c>
      <c r="K3513" t="str">
        <f t="shared" si="1035"/>
        <v>0.000448163384210617-0.00061613050235002i</v>
      </c>
      <c r="L3513" t="str">
        <f t="shared" si="1036"/>
        <v>0.00025-0.000908412283030363i</v>
      </c>
      <c r="M3513" t="str">
        <f t="shared" si="1037"/>
        <v>0.0025-0.000240462074919801i</v>
      </c>
      <c r="N3513">
        <f t="shared" si="1038"/>
        <v>3.145942794202881</v>
      </c>
      <c r="O3513">
        <f t="shared" si="1039"/>
        <v>15.991418311922128</v>
      </c>
      <c r="P3513" s="3">
        <f t="shared" si="1040"/>
        <v>-15.991418311922128</v>
      </c>
      <c r="Q3513" s="3">
        <f t="shared" si="1041"/>
        <v>176.85405720579712</v>
      </c>
      <c r="R3513">
        <f t="shared" si="1042"/>
        <v>-3.145942794202881</v>
      </c>
      <c r="S3513">
        <f t="shared" si="1043"/>
        <v>517.7341108998985</v>
      </c>
      <c r="T3513">
        <f t="shared" si="1026"/>
        <v>-15.991418311922128</v>
      </c>
    </row>
    <row r="3514" spans="1:20" x14ac:dyDescent="0.25">
      <c r="A3514">
        <f t="shared" si="1027"/>
        <v>3265380.8321947302</v>
      </c>
      <c r="B3514">
        <f t="shared" si="1044"/>
        <v>519701.50052131811</v>
      </c>
      <c r="C3514" t="str">
        <f t="shared" si="1028"/>
        <v>-0.157078578356417+0.00929371393896154i</v>
      </c>
      <c r="D3514" t="str">
        <f t="shared" si="1029"/>
        <v>2.3030471662171-1.67569562761533i</v>
      </c>
      <c r="E3514" t="str">
        <f t="shared" si="1030"/>
        <v>-4.27135607271444-72.5971743574194i</v>
      </c>
      <c r="F3514" t="str">
        <f t="shared" si="1031"/>
        <v>2.64954555050738-1.11796062077117i</v>
      </c>
      <c r="G3514" t="str">
        <f t="shared" si="1032"/>
        <v>0.910524941505635-0.285428226357862i</v>
      </c>
      <c r="H3514" t="str">
        <f t="shared" si="1033"/>
        <v>0.0228213250642764-15.9814487511633i</v>
      </c>
      <c r="I3514" t="str">
        <f t="shared" si="1034"/>
        <v>-0.12055663489479-0.286859922301611i</v>
      </c>
      <c r="K3514" t="str">
        <f t="shared" si="1035"/>
        <v>0.000446763498259917-0.000614448193777878i</v>
      </c>
      <c r="L3514" t="str">
        <f t="shared" si="1036"/>
        <v>0.00025-0.000904973384170508i</v>
      </c>
      <c r="M3514" t="str">
        <f t="shared" si="1037"/>
        <v>0.0025-0.000239551778162783i</v>
      </c>
      <c r="N3514">
        <f t="shared" si="1038"/>
        <v>3.3860157344957713</v>
      </c>
      <c r="O3514">
        <f t="shared" si="1039"/>
        <v>16.062484318263852</v>
      </c>
      <c r="P3514" s="3">
        <f t="shared" si="1040"/>
        <v>-16.062484318263852</v>
      </c>
      <c r="Q3514" s="3">
        <f t="shared" si="1041"/>
        <v>176.61398426550423</v>
      </c>
      <c r="R3514">
        <f t="shared" si="1042"/>
        <v>-3.3860157344957713</v>
      </c>
      <c r="S3514">
        <f t="shared" si="1043"/>
        <v>519.70150052131817</v>
      </c>
      <c r="T3514">
        <f t="shared" si="1026"/>
        <v>-16.062484318263852</v>
      </c>
    </row>
    <row r="3515" spans="1:20" x14ac:dyDescent="0.25">
      <c r="A3515">
        <f t="shared" si="1027"/>
        <v>3277789.2793570701</v>
      </c>
      <c r="B3515">
        <f t="shared" si="1044"/>
        <v>521676.36622329912</v>
      </c>
      <c r="C3515" t="str">
        <f t="shared" si="1028"/>
        <v>-0.15575669625449+0.00987001965753169i</v>
      </c>
      <c r="D3515" t="str">
        <f t="shared" si="1029"/>
        <v>2.29713772453828-1.67759380023899i</v>
      </c>
      <c r="E3515" t="str">
        <f t="shared" si="1030"/>
        <v>-4.41628624406745-72.2949723542269i</v>
      </c>
      <c r="F3515" t="str">
        <f t="shared" si="1031"/>
        <v>2.6477416376046-1.11946120659062i</v>
      </c>
      <c r="G3515" t="str">
        <f t="shared" si="1032"/>
        <v>0.909905020972475-0.286317784605768i</v>
      </c>
      <c r="H3515" t="str">
        <f t="shared" si="1033"/>
        <v>0.0225776670620337-15.9207459789719i</v>
      </c>
      <c r="I3515" t="str">
        <f t="shared" si="1034"/>
        <v>-0.12026356329373-0.285574929340942i</v>
      </c>
      <c r="K3515" t="str">
        <f t="shared" si="1035"/>
        <v>0.000445370419975295-0.000612766663389839i</v>
      </c>
      <c r="L3515" t="str">
        <f t="shared" si="1036"/>
        <v>0.00025-0.000901547503656618i</v>
      </c>
      <c r="M3515" t="str">
        <f t="shared" si="1037"/>
        <v>0.0025-0.000238644927438516i</v>
      </c>
      <c r="N3515">
        <f t="shared" si="1038"/>
        <v>3.6258816555297813</v>
      </c>
      <c r="O3515">
        <f t="shared" si="1039"/>
        <v>16.133661170600156</v>
      </c>
      <c r="P3515" s="3">
        <f t="shared" si="1040"/>
        <v>-16.133661170600156</v>
      </c>
      <c r="Q3515" s="3">
        <f t="shared" si="1041"/>
        <v>176.37411834447022</v>
      </c>
      <c r="R3515">
        <f t="shared" si="1042"/>
        <v>-3.6258816555297813</v>
      </c>
      <c r="S3515">
        <f t="shared" si="1043"/>
        <v>521.67636622329917</v>
      </c>
      <c r="T3515">
        <f t="shared" si="1026"/>
        <v>-16.133661170600156</v>
      </c>
    </row>
    <row r="3516" spans="1:20" x14ac:dyDescent="0.25">
      <c r="A3516">
        <f t="shared" si="1027"/>
        <v>3290244.8786186269</v>
      </c>
      <c r="B3516">
        <f t="shared" si="1044"/>
        <v>523658.73641494766</v>
      </c>
      <c r="C3516" t="str">
        <f t="shared" si="1028"/>
        <v>-0.15444128904952+0.0104354342686282i</v>
      </c>
      <c r="D3516" t="str">
        <f t="shared" si="1029"/>
        <v>2.29121388027042-1.67947359796456i</v>
      </c>
      <c r="E3516" t="str">
        <f t="shared" si="1030"/>
        <v>-4.55991309254082-71.9933627019165i</v>
      </c>
      <c r="F3516" t="str">
        <f t="shared" si="1031"/>
        <v>2.64592647168584-1.12097003597114i</v>
      </c>
      <c r="G3516" t="str">
        <f t="shared" si="1032"/>
        <v>0.909281233303809-0.287208760425781i</v>
      </c>
      <c r="H3516" t="str">
        <f t="shared" si="1033"/>
        <v>0.0223367371764636-15.8602749020851i</v>
      </c>
      <c r="I3516" t="str">
        <f t="shared" si="1034"/>
        <v>-0.119971848779432-0.284294378447351i</v>
      </c>
      <c r="K3516" t="str">
        <f t="shared" si="1035"/>
        <v>0.000443984139424331-0.000611085945451315i</v>
      </c>
      <c r="L3516" t="str">
        <f t="shared" si="1036"/>
        <v>0.00025-0.000898134592206235i</v>
      </c>
      <c r="M3516" t="str">
        <f t="shared" si="1037"/>
        <v>0.0025-0.00023774150970165i</v>
      </c>
      <c r="N3516">
        <f t="shared" si="1038"/>
        <v>3.8655394748808192</v>
      </c>
      <c r="O3516">
        <f t="shared" si="1039"/>
        <v>16.204948786611382</v>
      </c>
      <c r="P3516" s="3">
        <f t="shared" si="1040"/>
        <v>-16.204948786611382</v>
      </c>
      <c r="Q3516" s="3">
        <f t="shared" si="1041"/>
        <v>176.13446052511918</v>
      </c>
      <c r="R3516">
        <f t="shared" si="1042"/>
        <v>-3.8655394748808192</v>
      </c>
      <c r="S3516">
        <f t="shared" si="1043"/>
        <v>523.65873641494761</v>
      </c>
      <c r="T3516">
        <f t="shared" si="1026"/>
        <v>-16.204948786611382</v>
      </c>
    </row>
    <row r="3517" spans="1:20" x14ac:dyDescent="0.25">
      <c r="A3517">
        <f t="shared" si="1027"/>
        <v>3302747.8091573776</v>
      </c>
      <c r="B3517">
        <f t="shared" si="1044"/>
        <v>525648.63961332443</v>
      </c>
      <c r="C3517" t="str">
        <f t="shared" si="1028"/>
        <v>-0.153132388120226+0.0109900661846357i</v>
      </c>
      <c r="D3517" t="str">
        <f t="shared" si="1029"/>
        <v>2.2852757517489-1.68133489316548i</v>
      </c>
      <c r="E3517" t="str">
        <f t="shared" si="1030"/>
        <v>-4.7022433440804-71.6923480534152i</v>
      </c>
      <c r="F3517" t="str">
        <f t="shared" si="1031"/>
        <v>2.64409999983875-1.1224870570097i</v>
      </c>
      <c r="G3517" t="str">
        <f t="shared" si="1032"/>
        <v>0.908653560316105-0.288101141339238i</v>
      </c>
      <c r="H3517" t="str">
        <f t="shared" si="1033"/>
        <v>0.0220985048767308-15.8000346278617i</v>
      </c>
      <c r="I3517" t="str">
        <f t="shared" si="1034"/>
        <v>-0.119681476591161-0.283018253063397i</v>
      </c>
      <c r="K3517" t="str">
        <f t="shared" si="1035"/>
        <v>0.000442604646386545-0.000609406074017506i</v>
      </c>
      <c r="L3517" t="str">
        <f t="shared" si="1036"/>
        <v>0.00025-0.00089473460072348i</v>
      </c>
      <c r="M3517" t="str">
        <f t="shared" si="1037"/>
        <v>0.0025-0.000236841511956216i</v>
      </c>
      <c r="N3517">
        <f t="shared" si="1038"/>
        <v>4.1049881067792739</v>
      </c>
      <c r="O3517">
        <f t="shared" si="1039"/>
        <v>16.27634708371431</v>
      </c>
      <c r="P3517" s="3">
        <f t="shared" si="1040"/>
        <v>-16.27634708371431</v>
      </c>
      <c r="Q3517" s="3">
        <f t="shared" si="1041"/>
        <v>175.89501189322073</v>
      </c>
      <c r="R3517">
        <f t="shared" si="1042"/>
        <v>-4.1049881067792739</v>
      </c>
      <c r="S3517">
        <f t="shared" si="1043"/>
        <v>525.64863961332446</v>
      </c>
      <c r="T3517">
        <f t="shared" si="1026"/>
        <v>-16.27634708371431</v>
      </c>
    </row>
    <row r="3518" spans="1:20" x14ac:dyDescent="0.25">
      <c r="A3518">
        <f t="shared" si="1027"/>
        <v>3315298.2508321758</v>
      </c>
      <c r="B3518">
        <f t="shared" si="1044"/>
        <v>527646.10444385512</v>
      </c>
      <c r="C3518" t="str">
        <f t="shared" si="1028"/>
        <v>-0.151830023772542+0.0115340234807098i</v>
      </c>
      <c r="D3518" t="str">
        <f t="shared" si="1029"/>
        <v>2.27932345870442-1.68317755904781i</v>
      </c>
      <c r="E3518" t="str">
        <f t="shared" si="1030"/>
        <v>-4.84328369464667-71.3919310153601i</v>
      </c>
      <c r="F3518" t="str">
        <f t="shared" si="1031"/>
        <v>2.64226216914426-1.12401221734581i</v>
      </c>
      <c r="G3518" t="str">
        <f t="shared" si="1032"/>
        <v>0.908021983823571-0.288994914689995i</v>
      </c>
      <c r="H3518" t="str">
        <f t="shared" si="1033"/>
        <v>0.0218629399526603-15.740024267137i</v>
      </c>
      <c r="I3518" t="str">
        <f t="shared" si="1034"/>
        <v>-0.119392432064607-0.281746536719976i</v>
      </c>
      <c r="K3518" t="str">
        <f t="shared" si="1035"/>
        <v>0.000441231930357084-0.000607727082931595i</v>
      </c>
      <c r="L3518" t="str">
        <f t="shared" si="1036"/>
        <v>0.00025-0.000891347480298348i</v>
      </c>
      <c r="M3518" t="str">
        <f t="shared" si="1037"/>
        <v>0.0025-0.000235944921255446i</v>
      </c>
      <c r="N3518">
        <f t="shared" si="1038"/>
        <v>4.3442264620873061</v>
      </c>
      <c r="O3518">
        <f t="shared" si="1039"/>
        <v>16.347855979049545</v>
      </c>
      <c r="P3518" s="3">
        <f t="shared" si="1040"/>
        <v>-16.347855979049545</v>
      </c>
      <c r="Q3518" s="3">
        <f t="shared" si="1041"/>
        <v>175.65577353791269</v>
      </c>
      <c r="R3518">
        <f t="shared" si="1042"/>
        <v>-4.3442264620873061</v>
      </c>
      <c r="S3518">
        <f t="shared" si="1043"/>
        <v>527.64610444385517</v>
      </c>
      <c r="T3518">
        <f t="shared" si="1026"/>
        <v>-16.347855979049545</v>
      </c>
    </row>
    <row r="3519" spans="1:20" x14ac:dyDescent="0.25">
      <c r="A3519">
        <f t="shared" si="1027"/>
        <v>3327896.3841853379</v>
      </c>
      <c r="B3519">
        <f t="shared" si="1044"/>
        <v>529651.15964074177</v>
      </c>
      <c r="C3519" t="str">
        <f t="shared" si="1028"/>
        <v>-0.150534225249183+0.0120674138861478i</v>
      </c>
      <c r="D3519" t="str">
        <f t="shared" si="1029"/>
        <v>2.27335712225653-1.68500146966823i</v>
      </c>
      <c r="E3519" t="str">
        <f t="shared" si="1030"/>
        <v>-4.98304081017389-71.0921141487127i</v>
      </c>
      <c r="F3519" t="str">
        <f t="shared" si="1031"/>
        <v>2.64041292668078-1.12554546415827i</v>
      </c>
      <c r="G3519" t="str">
        <f t="shared" si="1032"/>
        <v>0.907386485639526-0.289890067643368i</v>
      </c>
      <c r="H3519" t="str">
        <f t="shared" si="1033"/>
        <v>0.0216300125118734-15.6802429342093i</v>
      </c>
      <c r="I3519" t="str">
        <f t="shared" si="1034"/>
        <v>-0.119104700631305-0.280479213036151i</v>
      </c>
      <c r="K3519" t="str">
        <f t="shared" si="1035"/>
        <v>0.000439865980550329-0.000606049005822954i</v>
      </c>
      <c r="L3519" t="str">
        <f t="shared" si="1036"/>
        <v>0.00025-0.000887973182205965i</v>
      </c>
      <c r="M3519" t="str">
        <f t="shared" si="1037"/>
        <v>0.0025-0.000235051724701579i</v>
      </c>
      <c r="N3519">
        <f t="shared" si="1038"/>
        <v>4.583253448276281</v>
      </c>
      <c r="O3519">
        <f t="shared" si="1039"/>
        <v>16.419475389469845</v>
      </c>
      <c r="P3519" s="3">
        <f t="shared" si="1040"/>
        <v>-16.419475389469845</v>
      </c>
      <c r="Q3519" s="3">
        <f t="shared" si="1041"/>
        <v>175.41674655172372</v>
      </c>
      <c r="R3519">
        <f t="shared" si="1042"/>
        <v>-4.583253448276281</v>
      </c>
      <c r="S3519">
        <f t="shared" si="1043"/>
        <v>529.65115964074175</v>
      </c>
      <c r="T3519">
        <f t="shared" si="1026"/>
        <v>-16.419475389469845</v>
      </c>
    </row>
    <row r="3520" spans="1:20" x14ac:dyDescent="0.25">
      <c r="A3520">
        <f t="shared" si="1027"/>
        <v>3340542.3904452426</v>
      </c>
      <c r="B3520">
        <f t="shared" si="1044"/>
        <v>531663.83404737664</v>
      </c>
      <c r="C3520" t="str">
        <f t="shared" si="1028"/>
        <v>-0.149245020739256+0.0125903447759255i</v>
      </c>
      <c r="D3520" t="str">
        <f t="shared" si="1029"/>
        <v>2.26737686490687-1.68680649995209i</v>
      </c>
      <c r="E3520" t="str">
        <f t="shared" si="1030"/>
        <v>-5.12152132653765-70.7928999693667i</v>
      </c>
      <c r="F3520" t="str">
        <f t="shared" si="1031"/>
        <v>2.63855221952818-1.12708674416188i</v>
      </c>
      <c r="G3520" t="str">
        <f t="shared" si="1032"/>
        <v>0.90674704757779-0.290786587185089i</v>
      </c>
      <c r="H3520" t="str">
        <f t="shared" si="1033"/>
        <v>0.0213996929769397-15.6206897468268i</v>
      </c>
      <c r="I3520" t="str">
        <f t="shared" si="1034"/>
        <v>-0.118818267818047-0.27921626571896i</v>
      </c>
      <c r="K3520" t="str">
        <f t="shared" si="1035"/>
        <v>0.000438506785903551-0.00060437187610545i</v>
      </c>
      <c r="L3520" t="str">
        <f t="shared" si="1036"/>
        <v>0.00025-0.000884611657905924i</v>
      </c>
      <c r="M3520" t="str">
        <f t="shared" si="1037"/>
        <v>0.0025-0.000234161909445686i</v>
      </c>
      <c r="N3520">
        <f t="shared" si="1038"/>
        <v>4.8220679694078399</v>
      </c>
      <c r="O3520">
        <f t="shared" si="1039"/>
        <v>16.491205231527513</v>
      </c>
      <c r="P3520" s="3">
        <f t="shared" si="1040"/>
        <v>-16.491205231527513</v>
      </c>
      <c r="Q3520" s="3">
        <f t="shared" si="1041"/>
        <v>175.17793203059216</v>
      </c>
      <c r="R3520">
        <f t="shared" si="1042"/>
        <v>-4.8220679694078399</v>
      </c>
      <c r="S3520">
        <f t="shared" si="1043"/>
        <v>531.66383404737667</v>
      </c>
      <c r="T3520">
        <f t="shared" si="1026"/>
        <v>-16.491205231527513</v>
      </c>
    </row>
    <row r="3521" spans="1:20" x14ac:dyDescent="0.25">
      <c r="A3521">
        <f t="shared" si="1027"/>
        <v>3353236.4515289348</v>
      </c>
      <c r="B3521">
        <f t="shared" si="1044"/>
        <v>533684.15661675669</v>
      </c>
      <c r="C3521" t="str">
        <f t="shared" si="1028"/>
        <v>-0.147962437387894+0.013102923162382i</v>
      </c>
      <c r="D3521" t="str">
        <f t="shared" si="1029"/>
        <v>2.26138281053238-1.68859252571143i</v>
      </c>
      <c r="E3521" t="str">
        <f t="shared" si="1030"/>
        <v>-5.258731849527-70.4942909487472i</v>
      </c>
      <c r="F3521" t="str">
        <f t="shared" si="1031"/>
        <v>2.63667999477184-1.12863600360414i</v>
      </c>
      <c r="G3521" t="str">
        <f t="shared" si="1032"/>
        <v>0.9061036514541-0.291684460120259i</v>
      </c>
      <c r="H3521" t="str">
        <f t="shared" si="1033"/>
        <v>0.0211719520825481-15.561363826174i</v>
      </c>
      <c r="I3521" t="str">
        <f t="shared" si="1034"/>
        <v>-0.118533119246299-0.27795767856322i</v>
      </c>
      <c r="K3521" t="str">
        <f t="shared" si="1035"/>
        <v>0.000437154335080552-0.000602695726975771i</v>
      </c>
      <c r="L3521" t="str">
        <f t="shared" si="1036"/>
        <v>0.00025-0.000881262859041567i</v>
      </c>
      <c r="M3521" t="str">
        <f t="shared" si="1037"/>
        <v>0.0025-0.000233275462687473i</v>
      </c>
      <c r="N3521">
        <f t="shared" si="1038"/>
        <v>5.060668926112271</v>
      </c>
      <c r="O3521">
        <f t="shared" si="1039"/>
        <v>16.563045421462046</v>
      </c>
      <c r="P3521" s="3">
        <f t="shared" si="1040"/>
        <v>-16.563045421462046</v>
      </c>
      <c r="Q3521" s="3">
        <f t="shared" si="1041"/>
        <v>174.93933107388773</v>
      </c>
      <c r="R3521">
        <f t="shared" si="1042"/>
        <v>-5.060668926112271</v>
      </c>
      <c r="S3521">
        <f t="shared" si="1043"/>
        <v>533.6841566167567</v>
      </c>
      <c r="T3521">
        <f t="shared" si="1026"/>
        <v>-16.563045421462046</v>
      </c>
    </row>
    <row r="3522" spans="1:20" x14ac:dyDescent="0.25">
      <c r="A3522">
        <f t="shared" si="1027"/>
        <v>3365978.7500447449</v>
      </c>
      <c r="B3522">
        <f t="shared" si="1044"/>
        <v>535712.15641190042</v>
      </c>
      <c r="C3522" t="str">
        <f t="shared" si="1028"/>
        <v>-0.146686501305925+0.0136052556870663i</v>
      </c>
      <c r="D3522" t="str">
        <f t="shared" si="1029"/>
        <v>2.25537508437783-1.69035942366286i</v>
      </c>
      <c r="E3522" t="str">
        <f t="shared" si="1030"/>
        <v>-5.39467895482233-70.1962895144108i</v>
      </c>
      <c r="F3522" t="str">
        <f t="shared" si="1031"/>
        <v>2.63479619950698-1.13019318826209i</v>
      </c>
      <c r="G3522" t="str">
        <f t="shared" si="1032"/>
        <v>0.905456279087541-0.292583673072312i</v>
      </c>
      <c r="H3522" t="str">
        <f t="shared" si="1033"/>
        <v>0.0209467608726949-15.5022642968583i</v>
      </c>
      <c r="I3522" t="str">
        <f t="shared" si="1034"/>
        <v>-0.11824924063164-0.276703435451355i</v>
      </c>
      <c r="K3522" t="str">
        <f t="shared" si="1035"/>
        <v>0.000435808616475352-0.00060102059141185i</v>
      </c>
      <c r="L3522" t="str">
        <f t="shared" si="1036"/>
        <v>0.00025-0.000877926737439298i</v>
      </c>
      <c r="M3522" t="str">
        <f t="shared" si="1037"/>
        <v>0.0025-0.000232392371675108i</v>
      </c>
      <c r="N3522">
        <f t="shared" si="1038"/>
        <v>5.2990552155701209</v>
      </c>
      <c r="O3522">
        <f t="shared" si="1039"/>
        <v>16.634995875187229</v>
      </c>
      <c r="P3522" s="3">
        <f t="shared" si="1040"/>
        <v>-16.634995875187229</v>
      </c>
      <c r="Q3522" s="3">
        <f t="shared" si="1041"/>
        <v>174.70094478442988</v>
      </c>
      <c r="R3522">
        <f t="shared" si="1042"/>
        <v>-5.2990552155701209</v>
      </c>
      <c r="S3522">
        <f t="shared" si="1043"/>
        <v>535.71215641190042</v>
      </c>
      <c r="T3522">
        <f t="shared" si="1026"/>
        <v>-16.634995875187229</v>
      </c>
    </row>
    <row r="3523" spans="1:20" x14ac:dyDescent="0.25">
      <c r="A3523">
        <f t="shared" si="1027"/>
        <v>3378769.4692949154</v>
      </c>
      <c r="B3523">
        <f t="shared" si="1044"/>
        <v>537747.8626062657</v>
      </c>
      <c r="C3523" t="str">
        <f t="shared" si="1028"/>
        <v>-0.145417237579549+0.014097448612745i</v>
      </c>
      <c r="D3523" t="str">
        <f t="shared" si="1029"/>
        <v>2.24935381304854-1.6921070714455i</v>
      </c>
      <c r="E3523" t="str">
        <f t="shared" si="1030"/>
        <v>-5.5293691879802-69.8988980506377i</v>
      </c>
      <c r="F3523" t="str">
        <f t="shared" si="1031"/>
        <v>2.63290078084276-1.13175824343906i</v>
      </c>
      <c r="G3523" t="str">
        <f t="shared" si="1032"/>
        <v>0.904804912301996-0.293484212481989i</v>
      </c>
      <c r="H3523" t="str">
        <f t="shared" si="1033"/>
        <v>0.0207240906978849-15.4433902868973i</v>
      </c>
      <c r="I3523" t="str">
        <f t="shared" si="1034"/>
        <v>-0.117966617783198-0.275453520353204i</v>
      </c>
      <c r="K3523" t="str">
        <f t="shared" si="1035"/>
        <v>0.000434469618215751-0.00059934650217127i</v>
      </c>
      <c r="L3523" t="str">
        <f t="shared" si="1036"/>
        <v>0.00025-0.000874603245107886i</v>
      </c>
      <c r="M3523" t="str">
        <f t="shared" si="1037"/>
        <v>0.0025-0.000231512623705029i</v>
      </c>
      <c r="N3523">
        <f t="shared" si="1038"/>
        <v>5.5372257314967896</v>
      </c>
      <c r="O3523">
        <f t="shared" si="1039"/>
        <v>16.707056508279024</v>
      </c>
      <c r="P3523" s="3">
        <f t="shared" si="1040"/>
        <v>-16.707056508279024</v>
      </c>
      <c r="Q3523" s="3">
        <f t="shared" si="1041"/>
        <v>174.46277426850321</v>
      </c>
      <c r="R3523">
        <f t="shared" si="1042"/>
        <v>-5.5372257314967896</v>
      </c>
      <c r="S3523">
        <f t="shared" si="1043"/>
        <v>537.7478626062657</v>
      </c>
      <c r="T3523">
        <f t="shared" si="1026"/>
        <v>-16.707056508279024</v>
      </c>
    </row>
    <row r="3524" spans="1:20" x14ac:dyDescent="0.25">
      <c r="A3524">
        <f t="shared" si="1027"/>
        <v>3391608.7932782359</v>
      </c>
      <c r="B3524">
        <f t="shared" si="1044"/>
        <v>539791.30448416946</v>
      </c>
      <c r="C3524" t="str">
        <f t="shared" si="1028"/>
        <v>-0.144154670280047+0.0145796078155582i</v>
      </c>
      <c r="D3524" t="str">
        <f t="shared" si="1029"/>
        <v>2.24331912450246-1.69383534763881i</v>
      </c>
      <c r="E3524" t="str">
        <f t="shared" si="1030"/>
        <v>-5.66280906442311-69.6021188990155i</v>
      </c>
      <c r="F3524" t="str">
        <f t="shared" si="1031"/>
        <v>2.63099368590648-1.13333111396144i</v>
      </c>
      <c r="G3524" t="str">
        <f t="shared" si="1032"/>
        <v>0.904149532927616-0.294386064606309i</v>
      </c>
      <c r="H3524" t="str">
        <f t="shared" si="1033"/>
        <v>0.0205039132123553-15.3847409277051i</v>
      </c>
      <c r="I3524" t="str">
        <f t="shared" si="1034"/>
        <v>-0.117685236603093-0.274207917325819i</v>
      </c>
      <c r="K3524" t="str">
        <f t="shared" si="1035"/>
        <v>0.00043313732816704-0.000597673491789797i</v>
      </c>
      <c r="L3524" t="str">
        <f t="shared" si="1036"/>
        <v>0.00025-0.000871292334237787i</v>
      </c>
      <c r="M3524" t="str">
        <f t="shared" si="1037"/>
        <v>0.0025-0.000230636206121766i</v>
      </c>
      <c r="N3524">
        <f t="shared" si="1038"/>
        <v>5.7751793641258757</v>
      </c>
      <c r="O3524">
        <f t="shared" si="1039"/>
        <v>16.779227235962871</v>
      </c>
      <c r="P3524" s="3">
        <f t="shared" si="1040"/>
        <v>-16.779227235962871</v>
      </c>
      <c r="Q3524" s="3">
        <f t="shared" si="1041"/>
        <v>174.22482063587412</v>
      </c>
      <c r="R3524">
        <f t="shared" si="1042"/>
        <v>-5.7751793641258757</v>
      </c>
      <c r="S3524">
        <f t="shared" si="1043"/>
        <v>539.79130448416947</v>
      </c>
      <c r="T3524">
        <f t="shared" si="1026"/>
        <v>-16.779227235962871</v>
      </c>
    </row>
    <row r="3525" spans="1:20" x14ac:dyDescent="0.25">
      <c r="A3525">
        <f t="shared" si="1027"/>
        <v>3404496.9066926935</v>
      </c>
      <c r="B3525">
        <f t="shared" si="1044"/>
        <v>541842.51144120935</v>
      </c>
      <c r="C3525" t="str">
        <f t="shared" si="1028"/>
        <v>-0.142898822473505+0.0150518387773302i</v>
      </c>
      <c r="D3525" t="str">
        <f t="shared" si="1029"/>
        <v>2.23727114804219-1.69554413178033i</v>
      </c>
      <c r="E3525" t="str">
        <f t="shared" si="1030"/>
        <v>-5.79500506943231-69.3059543590258i</v>
      </c>
      <c r="F3525" t="str">
        <f t="shared" si="1031"/>
        <v>2.62907486184818-1.13491174417555i</v>
      </c>
      <c r="G3525" t="str">
        <f t="shared" si="1032"/>
        <v>0.903490122802314-0.295289215517557i</v>
      </c>
      <c r="H3525" t="str">
        <f t="shared" si="1033"/>
        <v>0.0202862003713108-15.326315354079i</v>
      </c>
      <c r="I3525" t="str">
        <f t="shared" si="1034"/>
        <v>-0.117405083085887-0.272966610513307i</v>
      </c>
      <c r="K3525" t="str">
        <f t="shared" si="1035"/>
        <v>0.000431811733935567-0.000596001592579896i</v>
      </c>
      <c r="L3525" t="str">
        <f t="shared" si="1036"/>
        <v>0.00025-0.00086799395720042i</v>
      </c>
      <c r="M3525" t="str">
        <f t="shared" si="1037"/>
        <v>0.0025-0.000229763106317759i</v>
      </c>
      <c r="N3525">
        <f t="shared" si="1038"/>
        <v>6.012915000193658</v>
      </c>
      <c r="O3525">
        <f t="shared" si="1039"/>
        <v>16.851507973101324</v>
      </c>
      <c r="P3525" s="3">
        <f t="shared" si="1040"/>
        <v>-16.851507973101324</v>
      </c>
      <c r="Q3525" s="3">
        <f t="shared" si="1041"/>
        <v>173.98708499980634</v>
      </c>
      <c r="R3525">
        <f t="shared" si="1042"/>
        <v>-6.012915000193658</v>
      </c>
      <c r="S3525">
        <f t="shared" si="1043"/>
        <v>541.84251144120935</v>
      </c>
      <c r="T3525">
        <f t="shared" si="1026"/>
        <v>-16.851507973101324</v>
      </c>
    </row>
    <row r="3526" spans="1:20" x14ac:dyDescent="0.25">
      <c r="A3526">
        <f t="shared" si="1027"/>
        <v>3417433.9949381258</v>
      </c>
      <c r="B3526">
        <f t="shared" si="1044"/>
        <v>543901.51298468595</v>
      </c>
      <c r="C3526" t="str">
        <f t="shared" si="1028"/>
        <v>-0.141649716230574+0.0155142465780378i</v>
      </c>
      <c r="D3526" t="str">
        <f t="shared" si="1029"/>
        <v>2.23121001430665-1.69723330438339i</v>
      </c>
      <c r="E3526" t="str">
        <f t="shared" si="1030"/>
        <v>-5.92596365815039-69.0104066886221i</v>
      </c>
      <c r="F3526" t="str">
        <f t="shared" si="1031"/>
        <v>2.62714425584475-1.13650007794446i</v>
      </c>
      <c r="G3526" t="str">
        <f t="shared" si="1032"/>
        <v>0.902826663773272-0.296193651102274i</v>
      </c>
      <c r="H3526" t="str">
        <f t="shared" si="1033"/>
        <v>0.0200709244281806-15.2681127041874i</v>
      </c>
      <c r="I3526" t="str">
        <f t="shared" si="1034"/>
        <v>-0.117126143318055-0.271729584146629i</v>
      </c>
      <c r="K3526" t="str">
        <f t="shared" si="1035"/>
        <v>0.000430492822872411-0.000594330836629361i</v>
      </c>
      <c r="L3526" t="str">
        <f t="shared" si="1036"/>
        <v>0.00025-0.000864708066547542i</v>
      </c>
      <c r="M3526" t="str">
        <f t="shared" si="1037"/>
        <v>0.0025-0.000228893311733173i</v>
      </c>
      <c r="N3526">
        <f t="shared" si="1038"/>
        <v>6.2504315229262488</v>
      </c>
      <c r="O3526">
        <f t="shared" si="1039"/>
        <v>16.923898634180464</v>
      </c>
      <c r="P3526" s="3">
        <f t="shared" si="1040"/>
        <v>-16.923898634180464</v>
      </c>
      <c r="Q3526" s="3">
        <f t="shared" si="1041"/>
        <v>173.74956847707375</v>
      </c>
      <c r="R3526">
        <f t="shared" si="1042"/>
        <v>-6.2504315229262488</v>
      </c>
      <c r="S3526">
        <f t="shared" si="1043"/>
        <v>543.90151298468595</v>
      </c>
      <c r="T3526">
        <f t="shared" si="1026"/>
        <v>-16.923898634180464</v>
      </c>
    </row>
    <row r="3527" spans="1:20" x14ac:dyDescent="0.25">
      <c r="A3527">
        <f t="shared" si="1027"/>
        <v>3430420.2441188907</v>
      </c>
      <c r="B3527">
        <f t="shared" si="1044"/>
        <v>545968.33873402781</v>
      </c>
      <c r="C3527" t="str">
        <f t="shared" si="1028"/>
        <v>-0.140407372636212+0.0159669358884345i</v>
      </c>
      <c r="D3527" t="str">
        <f t="shared" si="1029"/>
        <v>2.22513585526249-1.69890274695479i</v>
      </c>
      <c r="E3527" t="str">
        <f t="shared" si="1030"/>
        <v>-6.0556912555869-68.7154781047994i</v>
      </c>
      <c r="F3527" t="str">
        <f t="shared" si="1031"/>
        <v>2.62520181510458-1.1380960586449i</v>
      </c>
      <c r="G3527" t="str">
        <f t="shared" si="1032"/>
        <v>0.902159137698475-0.297099357060259i</v>
      </c>
      <c r="H3527" t="str">
        <f t="shared" si="1033"/>
        <v>0.0198580579318885-15.2101321195554i</v>
      </c>
      <c r="I3527" t="str">
        <f t="shared" si="1034"/>
        <v>-0.116848403477441-0.270496822543415i</v>
      </c>
      <c r="K3527" t="str">
        <f t="shared" si="1035"/>
        <v>0.000429180582076955-0.000592661255799937i</v>
      </c>
      <c r="L3527" t="str">
        <f t="shared" si="1036"/>
        <v>0.00025-0.000861434615010503i</v>
      </c>
      <c r="M3527" t="str">
        <f t="shared" si="1037"/>
        <v>0.0025-0.000228026809855721i</v>
      </c>
      <c r="N3527">
        <f t="shared" si="1038"/>
        <v>6.487727812030073</v>
      </c>
      <c r="O3527">
        <f t="shared" si="1039"/>
        <v>16.996399133298375</v>
      </c>
      <c r="P3527" s="3">
        <f t="shared" si="1040"/>
        <v>-16.996399133298375</v>
      </c>
      <c r="Q3527" s="3">
        <f t="shared" si="1041"/>
        <v>173.51227218796993</v>
      </c>
      <c r="R3527">
        <f t="shared" si="1042"/>
        <v>-6.487727812030073</v>
      </c>
      <c r="S3527">
        <f t="shared" si="1043"/>
        <v>545.96833873402784</v>
      </c>
      <c r="T3527">
        <f t="shared" si="1026"/>
        <v>-16.996399133298375</v>
      </c>
    </row>
    <row r="3528" spans="1:20" x14ac:dyDescent="0.25">
      <c r="A3528">
        <f t="shared" si="1027"/>
        <v>3443455.8410465424</v>
      </c>
      <c r="B3528">
        <f t="shared" si="1044"/>
        <v>548043.0184212171</v>
      </c>
      <c r="C3528" t="str">
        <f t="shared" si="1028"/>
        <v>-0.139171811799475+0.0164100109628077i</v>
      </c>
      <c r="D3528" t="str">
        <f t="shared" si="1029"/>
        <v>2.21904880419522-1.70055234201228i</v>
      </c>
      <c r="E3528" t="str">
        <f t="shared" si="1030"/>
        <v>-6.18419425662698-68.4211707841648i</v>
      </c>
      <c r="F3528" t="str">
        <f t="shared" si="1031"/>
        <v>2.62324748687196-1.13969962916409i</v>
      </c>
      <c r="G3528" t="str">
        <f t="shared" si="1032"/>
        <v>0.901487526448261-0.298006318903571i</v>
      </c>
      <c r="H3528" t="str">
        <f t="shared" si="1033"/>
        <v>0.0196475737241431-15.1523727450529i</v>
      </c>
      <c r="I3528" t="str">
        <f t="shared" si="1034"/>
        <v>-0.116571849832738-0.269268310107788i</v>
      </c>
      <c r="K3528" t="str">
        <f t="shared" si="1035"/>
        <v>0.000427874998400547-0.000590992881726037i</v>
      </c>
      <c r="L3528" t="str">
        <f t="shared" si="1036"/>
        <v>0.00025-0.000858173555499602i</v>
      </c>
      <c r="M3528" t="str">
        <f t="shared" si="1037"/>
        <v>0.0025-0.000227163588220483i</v>
      </c>
      <c r="N3528">
        <f t="shared" si="1038"/>
        <v>6.724802743675383</v>
      </c>
      <c r="O3528">
        <f t="shared" si="1039"/>
        <v>17.069009384151613</v>
      </c>
      <c r="P3528" s="3">
        <f t="shared" si="1040"/>
        <v>-17.069009384151613</v>
      </c>
      <c r="Q3528" s="3">
        <f t="shared" si="1041"/>
        <v>173.27519725632462</v>
      </c>
      <c r="R3528">
        <f t="shared" si="1042"/>
        <v>-6.724802743675383</v>
      </c>
      <c r="S3528">
        <f t="shared" si="1043"/>
        <v>548.04301842121708</v>
      </c>
      <c r="T3528">
        <f t="shared" si="1026"/>
        <v>-17.069009384151613</v>
      </c>
    </row>
    <row r="3529" spans="1:20" x14ac:dyDescent="0.25">
      <c r="A3529">
        <f t="shared" si="1027"/>
        <v>3456540.9732425194</v>
      </c>
      <c r="B3529">
        <f t="shared" si="1044"/>
        <v>550125.58189121773</v>
      </c>
      <c r="C3529" t="str">
        <f t="shared" si="1028"/>
        <v>-0.137943052863307+0.0168435756319135i</v>
      </c>
      <c r="D3529" t="str">
        <f t="shared" si="1029"/>
        <v>2.21294899570013-1.70218197310211i</v>
      </c>
      <c r="E3529" t="str">
        <f t="shared" si="1030"/>
        <v>-6.31147902604961-68.1274868635018i</v>
      </c>
      <c r="F3529" t="str">
        <f t="shared" si="1031"/>
        <v>2.62128121843177-1.14131073189675i</v>
      </c>
      <c r="G3529" t="str">
        <f t="shared" si="1032"/>
        <v>0.90081181190689-0.298914521955552i</v>
      </c>
      <c r="H3529" t="str">
        <f t="shared" si="1033"/>
        <v>0.0194394449367426-15.0948337288811i</v>
      </c>
      <c r="I3529" t="str">
        <f t="shared" si="1034"/>
        <v>-0.116296468742973-0.268044031330183i</v>
      </c>
      <c r="K3529" t="str">
        <f t="shared" si="1035"/>
        <v>0.00042657605845005-0.000589325745813477i</v>
      </c>
      <c r="L3529" t="str">
        <f t="shared" si="1036"/>
        <v>0.00025-0.000854924841103408i</v>
      </c>
      <c r="M3529" t="str">
        <f t="shared" si="1037"/>
        <v>0.0025-0.000226303634409726i</v>
      </c>
      <c r="N3529">
        <f t="shared" si="1038"/>
        <v>6.9616551904920527</v>
      </c>
      <c r="O3529">
        <f t="shared" si="1039"/>
        <v>17.141729300022295</v>
      </c>
      <c r="P3529" s="3">
        <f t="shared" si="1040"/>
        <v>-17.141729300022295</v>
      </c>
      <c r="Q3529" s="3">
        <f t="shared" si="1041"/>
        <v>173.03834480950795</v>
      </c>
      <c r="R3529">
        <f t="shared" si="1042"/>
        <v>-6.9616551904920527</v>
      </c>
      <c r="S3529">
        <f t="shared" si="1043"/>
        <v>550.12558189121773</v>
      </c>
      <c r="T3529">
        <f t="shared" si="1026"/>
        <v>-17.141729300022295</v>
      </c>
    </row>
    <row r="3530" spans="1:20" x14ac:dyDescent="0.25">
      <c r="A3530">
        <f t="shared" si="1027"/>
        <v>3469675.8289408414</v>
      </c>
      <c r="B3530">
        <f t="shared" si="1044"/>
        <v>552216.0591024044</v>
      </c>
      <c r="C3530" t="str">
        <f t="shared" si="1028"/>
        <v>-0.136721114014331+0.0172677332960397i</v>
      </c>
      <c r="D3530" t="str">
        <f t="shared" si="1029"/>
        <v>2.20683656567286-1.7037915248164i</v>
      </c>
      <c r="E3530" t="str">
        <f t="shared" si="1030"/>
        <v>-6.43755189854795-67.8344284403232i</v>
      </c>
      <c r="F3530" t="str">
        <f t="shared" si="1031"/>
        <v>2.61930295711392-1.14292930874193i</v>
      </c>
      <c r="G3530" t="str">
        <f t="shared" si="1032"/>
        <v>0.900131975974135-0.299823951349845i</v>
      </c>
      <c r="H3530" t="str">
        <f t="shared" si="1033"/>
        <v>0.0192336449888987-15.0375142225596i</v>
      </c>
      <c r="I3530" t="str">
        <f t="shared" si="1034"/>
        <v>-0.116022246656987-0.266823970787143i</v>
      </c>
      <c r="K3530" t="str">
        <f t="shared" si="1035"/>
        <v>0.000425283748591489-0.000587659879238289i</v>
      </c>
      <c r="L3530" t="str">
        <f t="shared" si="1036"/>
        <v>0.00025-0.000851688425088075i</v>
      </c>
      <c r="M3530" t="str">
        <f t="shared" si="1037"/>
        <v>0.0025-0.000225446936052726i</v>
      </c>
      <c r="N3530">
        <f t="shared" si="1038"/>
        <v>7.198284021558635</v>
      </c>
      <c r="O3530">
        <f t="shared" si="1039"/>
        <v>17.214558793765924</v>
      </c>
      <c r="P3530" s="3">
        <f t="shared" si="1040"/>
        <v>-17.214558793765924</v>
      </c>
      <c r="Q3530" s="3">
        <f t="shared" si="1041"/>
        <v>172.80171597844136</v>
      </c>
      <c r="R3530">
        <f t="shared" si="1042"/>
        <v>-7.198284021558635</v>
      </c>
      <c r="S3530">
        <f t="shared" si="1043"/>
        <v>552.21605910240442</v>
      </c>
      <c r="T3530">
        <f t="shared" si="1026"/>
        <v>-17.214558793765924</v>
      </c>
    </row>
    <row r="3531" spans="1:20" x14ac:dyDescent="0.25">
      <c r="A3531">
        <f t="shared" si="1027"/>
        <v>3482860.5970908161</v>
      </c>
      <c r="B3531">
        <f t="shared" si="1044"/>
        <v>554314.4801269935</v>
      </c>
      <c r="C3531" t="str">
        <f t="shared" si="1028"/>
        <v>-0.135506012492672+0.0176825869182284i</v>
      </c>
      <c r="D3531" t="str">
        <f t="shared" si="1029"/>
        <v>2.20071165129978-1.70538088281045i</v>
      </c>
      <c r="E3531" t="str">
        <f t="shared" si="1030"/>
        <v>-6.56241917875461-67.5419975734321i</v>
      </c>
      <c r="F3531" t="str">
        <f t="shared" si="1031"/>
        <v>2.61731265029825-1.14455530110012i</v>
      </c>
      <c r="G3531" t="str">
        <f t="shared" si="1032"/>
        <v>0.899448000566898-0.30073459202943i</v>
      </c>
      <c r="H3531" t="str">
        <f t="shared" si="1033"/>
        <v>0.0190301475845753-14.9804133809139i</v>
      </c>
      <c r="I3531" t="str">
        <f t="shared" si="1034"/>
        <v>-0.115749170112942-0.265608113141167i</v>
      </c>
      <c r="K3531" t="str">
        <f t="shared" si="1035"/>
        <v>0.000423998054953589-0.00058599531294555i</v>
      </c>
      <c r="L3531" t="str">
        <f t="shared" si="1036"/>
        <v>0.00025-0.000848464260896669i</v>
      </c>
      <c r="M3531" t="str">
        <f t="shared" si="1037"/>
        <v>0.0025-0.000224593480825588i</v>
      </c>
      <c r="N3531">
        <f t="shared" si="1038"/>
        <v>7.4346881023960236</v>
      </c>
      <c r="O3531">
        <f t="shared" si="1039"/>
        <v>17.287497777797721</v>
      </c>
      <c r="P3531" s="3">
        <f t="shared" si="1040"/>
        <v>-17.287497777797721</v>
      </c>
      <c r="Q3531" s="3">
        <f t="shared" si="1041"/>
        <v>172.56531189760398</v>
      </c>
      <c r="R3531">
        <f t="shared" si="1042"/>
        <v>-7.4346881023960236</v>
      </c>
      <c r="S3531">
        <f t="shared" si="1043"/>
        <v>554.31448012699354</v>
      </c>
      <c r="T3531">
        <f t="shared" si="1026"/>
        <v>-17.287497777797721</v>
      </c>
    </row>
    <row r="3532" spans="1:20" x14ac:dyDescent="0.25">
      <c r="A3532">
        <f t="shared" si="1027"/>
        <v>3496095.4673597617</v>
      </c>
      <c r="B3532">
        <f t="shared" si="1044"/>
        <v>556420.87515147612</v>
      </c>
      <c r="C3532" t="str">
        <f t="shared" si="1028"/>
        <v>-0.134297764601767+0.0180882390176404i</v>
      </c>
      <c r="D3532" t="str">
        <f t="shared" si="1029"/>
        <v>2.19457439104798-1.70694993381991i</v>
      </c>
      <c r="E3532" t="str">
        <f t="shared" si="1030"/>
        <v>-6.68608714127329-67.2501962834654i</v>
      </c>
      <c r="F3532" t="str">
        <f t="shared" si="1031"/>
        <v>2.61531024541919-1.14618864987014i</v>
      </c>
      <c r="G3532" t="str">
        <f t="shared" si="1032"/>
        <v>0.898759867620833-0.301646428745669i</v>
      </c>
      <c r="H3532" t="str">
        <f t="shared" si="1033"/>
        <v>0.0188289267098462-14.9235303620623i</v>
      </c>
      <c r="I3532" t="str">
        <f t="shared" si="1034"/>
        <v>-0.11547722573782-0.264396443140511i</v>
      </c>
      <c r="K3532" t="str">
        <f t="shared" si="1035"/>
        <v>0.000422718963431388-0.000584332077648281i</v>
      </c>
      <c r="L3532" t="str">
        <f t="shared" si="1036"/>
        <v>0.00025-0.000845252302148505i</v>
      </c>
      <c r="M3532" t="str">
        <f t="shared" si="1037"/>
        <v>0.0025-0.000223743256451074i</v>
      </c>
      <c r="N3532">
        <f t="shared" si="1038"/>
        <v>7.6708662949608879</v>
      </c>
      <c r="O3532">
        <f t="shared" si="1039"/>
        <v>17.36054616408023</v>
      </c>
      <c r="P3532" s="3">
        <f t="shared" si="1040"/>
        <v>-17.36054616408023</v>
      </c>
      <c r="Q3532" s="3">
        <f t="shared" si="1041"/>
        <v>172.32913370503911</v>
      </c>
      <c r="R3532">
        <f t="shared" si="1042"/>
        <v>-7.6708662949608879</v>
      </c>
      <c r="S3532">
        <f t="shared" si="1043"/>
        <v>556.42087515147614</v>
      </c>
      <c r="T3532">
        <f t="shared" si="1026"/>
        <v>-17.36054616408023</v>
      </c>
    </row>
    <row r="3533" spans="1:20" x14ac:dyDescent="0.25">
      <c r="A3533">
        <f t="shared" si="1027"/>
        <v>3509380.6301357294</v>
      </c>
      <c r="B3533">
        <f t="shared" si="1044"/>
        <v>558535.2744770518</v>
      </c>
      <c r="C3533" t="str">
        <f t="shared" si="1028"/>
        <v>-0.133096385718188+0.0184847916630741i</v>
      </c>
      <c r="D3533" t="str">
        <f t="shared" si="1029"/>
        <v>2.18842492465518-1.70849856567797i</v>
      </c>
      <c r="E3533" t="str">
        <f t="shared" si="1030"/>
        <v>-6.80856203071509-66.9590265534366i</v>
      </c>
      <c r="F3533" t="str">
        <f t="shared" si="1031"/>
        <v>2.61329568997043-1.14782929544623i</v>
      </c>
      <c r="G3533" t="str">
        <f t="shared" si="1032"/>
        <v>0.898067559092006-0.302559446057353i</v>
      </c>
      <c r="H3533" t="str">
        <f t="shared" si="1033"/>
        <v>0.0186299566302695-14.8668643274031i</v>
      </c>
      <c r="I3533" t="str">
        <f t="shared" si="1034"/>
        <v>-0.11520640024693-0.263188945618996i</v>
      </c>
      <c r="K3533" t="str">
        <f t="shared" si="1035"/>
        <v>0.000421446459689791-0.000582670203826399i</v>
      </c>
      <c r="L3533" t="str">
        <f t="shared" si="1036"/>
        <v>0.00025-0.000842052502638477i</v>
      </c>
      <c r="M3533" t="str">
        <f t="shared" si="1037"/>
        <v>0.0025-0.00022289625069842i</v>
      </c>
      <c r="N3533">
        <f t="shared" si="1038"/>
        <v>7.9068174576435695</v>
      </c>
      <c r="O3533">
        <f t="shared" si="1039"/>
        <v>17.43370386411042</v>
      </c>
      <c r="P3533" s="3">
        <f t="shared" si="1040"/>
        <v>-17.43370386411042</v>
      </c>
      <c r="Q3533" s="3">
        <f t="shared" si="1041"/>
        <v>172.09318254235643</v>
      </c>
      <c r="R3533">
        <f t="shared" si="1042"/>
        <v>-7.9068174576435695</v>
      </c>
      <c r="S3533">
        <f t="shared" si="1043"/>
        <v>558.53527447705176</v>
      </c>
      <c r="T3533">
        <f t="shared" si="1026"/>
        <v>-17.43370386411042</v>
      </c>
    </row>
    <row r="3534" spans="1:20" x14ac:dyDescent="0.25">
      <c r="A3534">
        <f t="shared" si="1027"/>
        <v>3522716.2765302449</v>
      </c>
      <c r="B3534">
        <f t="shared" si="1044"/>
        <v>560657.7085200646</v>
      </c>
      <c r="C3534" t="str">
        <f t="shared" si="1028"/>
        <v>-0.131901890301477+0.0188723464666191i</v>
      </c>
      <c r="D3534" t="str">
        <f t="shared" si="1029"/>
        <v>2.18226339311919-1.71002666733232i</v>
      </c>
      <c r="E3534" t="str">
        <f t="shared" si="1030"/>
        <v>-6.92985006173711-66.6684903292773i</v>
      </c>
      <c r="F3534" t="str">
        <f t="shared" si="1031"/>
        <v>2.61126893151005-1.14947717771507i</v>
      </c>
      <c r="G3534" t="str">
        <f t="shared" si="1032"/>
        <v>0.897371056958563-0.303473628329768i</v>
      </c>
      <c r="H3534" t="str">
        <f t="shared" si="1033"/>
        <v>0.0184332118882783-14.810414441602i</v>
      </c>
      <c r="I3534" t="str">
        <f t="shared" si="1034"/>
        <v>-0.114936680443429-0.26198560549585i</v>
      </c>
      <c r="K3534" t="str">
        <f t="shared" si="1035"/>
        <v>0.000420180529167131-0.000581009721725691i</v>
      </c>
      <c r="L3534" t="str">
        <f t="shared" si="1036"/>
        <v>0.00025-0.000838864816336402i</v>
      </c>
      <c r="M3534" t="str">
        <f t="shared" si="1037"/>
        <v>0.0025-0.000222052451383164i</v>
      </c>
      <c r="N3534">
        <f t="shared" si="1038"/>
        <v>8.1425404452619148</v>
      </c>
      <c r="O3534">
        <f t="shared" si="1039"/>
        <v>17.506970788906372</v>
      </c>
      <c r="P3534" s="3">
        <f t="shared" si="1040"/>
        <v>-17.506970788906372</v>
      </c>
      <c r="Q3534" s="3">
        <f t="shared" si="1041"/>
        <v>171.85745955473809</v>
      </c>
      <c r="R3534">
        <f t="shared" si="1042"/>
        <v>-8.1425404452619148</v>
      </c>
      <c r="S3534">
        <f t="shared" si="1043"/>
        <v>560.6577085200646</v>
      </c>
      <c r="T3534">
        <f t="shared" si="1026"/>
        <v>-17.506970788906372</v>
      </c>
    </row>
    <row r="3535" spans="1:20" x14ac:dyDescent="0.25">
      <c r="A3535">
        <f t="shared" si="1027"/>
        <v>3536102.5983810597</v>
      </c>
      <c r="B3535">
        <f t="shared" si="1044"/>
        <v>562788.20781244081</v>
      </c>
      <c r="C3535" t="str">
        <f t="shared" si="1028"/>
        <v>-0.130714291903975+0.0192510045774621i</v>
      </c>
      <c r="D3535" t="str">
        <f t="shared" si="1029"/>
        <v>2.17608993868723-1.71153412886204i</v>
      </c>
      <c r="E3535" t="str">
        <f t="shared" si="1030"/>
        <v>-7.0499574190882-66.3785895203712i</v>
      </c>
      <c r="F3535" t="str">
        <f t="shared" si="1031"/>
        <v>2.60922991766526-1.15113223605292i</v>
      </c>
      <c r="G3535" t="str">
        <f t="shared" si="1032"/>
        <v>0.896670343222425-0.304388959733765i</v>
      </c>
      <c r="H3535" t="str">
        <f t="shared" si="1033"/>
        <v>0.0182386673005879-14.7541798725795i</v>
      </c>
      <c r="I3535" t="str">
        <f t="shared" si="1034"/>
        <v>-0.11466805321785-0.260786407775511i</v>
      </c>
      <c r="K3535" t="str">
        <f t="shared" si="1035"/>
        <v>0.000418921157078705-0.000579350661356851i</v>
      </c>
      <c r="L3535" t="str">
        <f t="shared" si="1036"/>
        <v>0.00025-0.000835689197386331i</v>
      </c>
      <c r="M3535" t="str">
        <f t="shared" si="1037"/>
        <v>0.0025-0.00022121184636697i</v>
      </c>
      <c r="N3535">
        <f t="shared" si="1038"/>
        <v>8.3780341090604225</v>
      </c>
      <c r="O3535">
        <f t="shared" si="1039"/>
        <v>17.580346848994409</v>
      </c>
      <c r="P3535" s="3">
        <f t="shared" si="1040"/>
        <v>-17.580346848994409</v>
      </c>
      <c r="Q3535" s="3">
        <f t="shared" si="1041"/>
        <v>171.62196589093958</v>
      </c>
      <c r="R3535">
        <f t="shared" si="1042"/>
        <v>-8.3780341090604225</v>
      </c>
      <c r="S3535">
        <f t="shared" si="1043"/>
        <v>562.78820781244076</v>
      </c>
      <c r="T3535">
        <f t="shared" si="1026"/>
        <v>-17.580346848994409</v>
      </c>
    </row>
    <row r="3536" spans="1:20" x14ac:dyDescent="0.25">
      <c r="A3536">
        <f t="shared" si="1027"/>
        <v>3549539.7882549083</v>
      </c>
      <c r="B3536">
        <f t="shared" si="1044"/>
        <v>564926.80300212814</v>
      </c>
      <c r="C3536" t="str">
        <f t="shared" si="1028"/>
        <v>-0.129533603180652+0.0196208666758402i</v>
      </c>
      <c r="D3536" t="str">
        <f t="shared" si="1029"/>
        <v>2.16990470484494-1.71302084149448i</v>
      </c>
      <c r="E3536" t="str">
        <f t="shared" si="1030"/>
        <v>-7.16889025766016-66.0893260000799i</v>
      </c>
      <c r="F3536" t="str">
        <f t="shared" si="1031"/>
        <v>2.6071785961374-1.15279440932269i</v>
      </c>
      <c r="G3536" t="str">
        <f t="shared" si="1032"/>
        <v>0.895965399910996-0.305305424244845i</v>
      </c>
      <c r="H3536" t="str">
        <f t="shared" si="1033"/>
        <v>0.0180462979556236-14.6981597914982i</v>
      </c>
      <c r="I3536" t="str">
        <f t="shared" si="1034"/>
        <v>-0.114400505547629-0.259591337547446i</v>
      </c>
      <c r="K3536" t="str">
        <f t="shared" si="1035"/>
        <v>0.000417668328420329-0.000577693052494576i</v>
      </c>
      <c r="L3536" t="str">
        <f t="shared" si="1036"/>
        <v>0.00025-0.000832525600105928i</v>
      </c>
      <c r="M3536" t="str">
        <f t="shared" si="1037"/>
        <v>0.0025-0.000220374423557452i</v>
      </c>
      <c r="N3536">
        <f t="shared" si="1038"/>
        <v>8.6132972967120338</v>
      </c>
      <c r="O3536">
        <f t="shared" si="1039"/>
        <v>17.653831954396196</v>
      </c>
      <c r="P3536" s="3">
        <f t="shared" si="1040"/>
        <v>-17.653831954396196</v>
      </c>
      <c r="Q3536" s="3">
        <f t="shared" si="1041"/>
        <v>171.38670270328797</v>
      </c>
      <c r="R3536">
        <f t="shared" si="1042"/>
        <v>-8.6132972967120338</v>
      </c>
      <c r="S3536">
        <f t="shared" si="1043"/>
        <v>564.92680300212817</v>
      </c>
      <c r="T3536">
        <f t="shared" si="1026"/>
        <v>-17.653831954396196</v>
      </c>
    </row>
    <row r="3537" spans="1:20" x14ac:dyDescent="0.25">
      <c r="A3537">
        <f t="shared" si="1027"/>
        <v>3563028.0394502771</v>
      </c>
      <c r="B3537">
        <f t="shared" si="1044"/>
        <v>567073.52485353628</v>
      </c>
      <c r="C3537" t="str">
        <f t="shared" si="1028"/>
        <v>-0.12835983589894+0.0199820329671204i</v>
      </c>
      <c r="D3537" t="str">
        <f t="shared" si="1029"/>
        <v>2.1637078363051-1.7144866976218i</v>
      </c>
      <c r="E3537" t="str">
        <f t="shared" si="1030"/>
        <v>-7.28665470253873-65.8007016062676i</v>
      </c>
      <c r="F3537" t="str">
        <f t="shared" si="1031"/>
        <v>2.60511491470708-1.15446363587112i</v>
      </c>
      <c r="G3537" t="str">
        <f t="shared" si="1032"/>
        <v>0.895256209078905-0.30622300564225i</v>
      </c>
      <c r="H3537" t="str">
        <f t="shared" si="1033"/>
        <v>0.0178560792109602-14.6423533727499i</v>
      </c>
      <c r="I3537" t="str">
        <f t="shared" si="1034"/>
        <v>-0.114134024496642-0.258400379985975i</v>
      </c>
      <c r="K3537" t="str">
        <f t="shared" si="1035"/>
        <v>0.000416422027971849-0.000576036924676678i</v>
      </c>
      <c r="L3537" t="str">
        <f t="shared" si="1036"/>
        <v>0.00025-0.000829373978985784i</v>
      </c>
      <c r="M3537" t="str">
        <f t="shared" si="1037"/>
        <v>0.0025-0.000219540170908001i</v>
      </c>
      <c r="N3537">
        <f t="shared" si="1038"/>
        <v>8.8483288523143528</v>
      </c>
      <c r="O3537">
        <f t="shared" si="1039"/>
        <v>17.727426014615766</v>
      </c>
      <c r="P3537" s="3">
        <f t="shared" si="1040"/>
        <v>-17.727426014615766</v>
      </c>
      <c r="Q3537" s="3">
        <f t="shared" si="1041"/>
        <v>171.15167114768565</v>
      </c>
      <c r="R3537">
        <f t="shared" si="1042"/>
        <v>-8.8483288523143528</v>
      </c>
      <c r="S3537">
        <f t="shared" si="1043"/>
        <v>567.07352485353624</v>
      </c>
      <c r="T3537">
        <f t="shared" si="1026"/>
        <v>-17.727426014615766</v>
      </c>
    </row>
    <row r="3538" spans="1:20" x14ac:dyDescent="0.25">
      <c r="A3538">
        <f t="shared" si="1027"/>
        <v>3576567.5460001882</v>
      </c>
      <c r="B3538">
        <f t="shared" si="1044"/>
        <v>569228.40424797975</v>
      </c>
      <c r="C3538" t="str">
        <f t="shared" si="1028"/>
        <v>-0.127193000948567+0.0203346031760422i</v>
      </c>
      <c r="D3538" t="str">
        <f t="shared" si="1029"/>
        <v>2.15749947899614-1.71593159081764i</v>
      </c>
      <c r="E3538" t="str">
        <f t="shared" si="1030"/>
        <v>-7.40325684906476-65.5127181418247i</v>
      </c>
      <c r="F3538" t="str">
        <f t="shared" si="1031"/>
        <v>2.6030388212392-1.15613985352599i</v>
      </c>
      <c r="G3538" t="str">
        <f t="shared" si="1032"/>
        <v>0.894542752809752-0.307141687508067i</v>
      </c>
      <c r="H3538" t="str">
        <f t="shared" si="1033"/>
        <v>0.017667986690783-14.586759793944i</v>
      </c>
      <c r="I3538" t="str">
        <f t="shared" si="1034"/>
        <v>-0.11386859721476-0.257213520350094i</v>
      </c>
      <c r="K3538" t="str">
        <f t="shared" si="1035"/>
        <v>0.000415182240300643-0.000574382307203255i</v>
      </c>
      <c r="L3538" t="str">
        <f t="shared" si="1036"/>
        <v>0.00025-0.000826234288688767i</v>
      </c>
      <c r="M3538" t="str">
        <f t="shared" si="1037"/>
        <v>0.0025-0.000218709076417614i</v>
      </c>
      <c r="N3538">
        <f t="shared" si="1038"/>
        <v>9.0831276163959842</v>
      </c>
      <c r="O3538">
        <f t="shared" si="1039"/>
        <v>17.80112893862611</v>
      </c>
      <c r="P3538" s="3">
        <f t="shared" si="1040"/>
        <v>-17.80112893862611</v>
      </c>
      <c r="Q3538" s="3">
        <f t="shared" si="1041"/>
        <v>170.91687238360402</v>
      </c>
      <c r="R3538">
        <f t="shared" si="1042"/>
        <v>-9.0831276163959842</v>
      </c>
      <c r="S3538">
        <f t="shared" si="1043"/>
        <v>569.22840424797971</v>
      </c>
      <c r="T3538">
        <f t="shared" si="1026"/>
        <v>-17.80112893862611</v>
      </c>
    </row>
    <row r="3539" spans="1:20" x14ac:dyDescent="0.25">
      <c r="A3539">
        <f t="shared" si="1027"/>
        <v>3590158.5026749889</v>
      </c>
      <c r="B3539">
        <f t="shared" si="1044"/>
        <v>571391.47218412207</v>
      </c>
      <c r="C3539" t="str">
        <f t="shared" si="1028"/>
        <v>-0.126033108351372+0.0206786765410827i</v>
      </c>
      <c r="D3539" t="str">
        <f t="shared" si="1029"/>
        <v>2.15127978005035-1.71735541585348i</v>
      </c>
      <c r="E3539" t="str">
        <f t="shared" si="1030"/>
        <v>-7.51870276289537-65.2253773751732i</v>
      </c>
      <c r="F3539" t="str">
        <f t="shared" si="1031"/>
        <v>2.6009502636881-1.15782299959325i</v>
      </c>
      <c r="G3539" t="str">
        <f t="shared" si="1032"/>
        <v>0.893825013217889-0.308061453226348i</v>
      </c>
      <c r="H3539" t="str">
        <f t="shared" si="1033"/>
        <v>0.0174819962833638-14.5313782358938i</v>
      </c>
      <c r="I3539" t="str">
        <f t="shared" si="1034"/>
        <v>-0.113604210937386-0.256030743983274i</v>
      </c>
      <c r="K3539" t="str">
        <f t="shared" si="1035"/>
        <v>0.000413948949765134-0.000572729229135916i</v>
      </c>
      <c r="L3539" t="str">
        <f t="shared" si="1036"/>
        <v>0.00025-0.000823106484049374i</v>
      </c>
      <c r="M3539" t="str">
        <f t="shared" si="1037"/>
        <v>0.0025-0.000217881128130717i</v>
      </c>
      <c r="N3539">
        <f t="shared" si="1038"/>
        <v>9.3176924259175848</v>
      </c>
      <c r="O3539">
        <f t="shared" si="1039"/>
        <v>17.874940634856959</v>
      </c>
      <c r="P3539" s="3">
        <f t="shared" si="1040"/>
        <v>-17.874940634856959</v>
      </c>
      <c r="Q3539" s="3">
        <f t="shared" si="1041"/>
        <v>170.68230757408242</v>
      </c>
      <c r="R3539">
        <f t="shared" si="1042"/>
        <v>-9.3176924259175848</v>
      </c>
      <c r="S3539">
        <f t="shared" si="1043"/>
        <v>571.39147218412211</v>
      </c>
      <c r="T3539">
        <f t="shared" si="1026"/>
        <v>-17.874940634856959</v>
      </c>
    </row>
    <row r="3540" spans="1:20" x14ac:dyDescent="0.25">
      <c r="A3540">
        <f t="shared" si="1027"/>
        <v>3603801.1049851538</v>
      </c>
      <c r="B3540">
        <f t="shared" si="1044"/>
        <v>573562.75977842172</v>
      </c>
      <c r="C3540" t="str">
        <f t="shared" si="1028"/>
        <v>-0.124880167271142+0.021014351808971i</v>
      </c>
      <c r="D3540" t="str">
        <f t="shared" si="1029"/>
        <v>2.14504888779189-1.71875806871494i</v>
      </c>
      <c r="E3540" t="str">
        <f t="shared" si="1030"/>
        <v>-7.63299848007203-64.9386810407832i</v>
      </c>
      <c r="F3540" t="str">
        <f t="shared" si="1031"/>
        <v>2.59884919010286-1.15951301085439i</v>
      </c>
      <c r="G3540" t="str">
        <f t="shared" si="1032"/>
        <v>0.893102972450213-0.308982285982234i</v>
      </c>
      <c r="H3540" t="str">
        <f t="shared" si="1033"/>
        <v>0.0172980841385544-14.476207882605i</v>
      </c>
      <c r="I3540" t="str">
        <f t="shared" si="1034"/>
        <v>-0.11334085298503-0.254852036313303i</v>
      </c>
      <c r="K3540" t="str">
        <f t="shared" si="1035"/>
        <v>0.000412722140518273-0.000571077719297049i</v>
      </c>
      <c r="L3540" t="str">
        <f t="shared" si="1036"/>
        <v>0.00025-0.000819990520073096i</v>
      </c>
      <c r="M3540" t="str">
        <f t="shared" si="1037"/>
        <v>0.0025-0.000217056314136997i</v>
      </c>
      <c r="N3540">
        <f t="shared" si="1038"/>
        <v>9.5520221142767525</v>
      </c>
      <c r="O3540">
        <f t="shared" si="1039"/>
        <v>17.948861011180675</v>
      </c>
      <c r="P3540" s="3">
        <f t="shared" si="1040"/>
        <v>-17.948861011180675</v>
      </c>
      <c r="Q3540" s="3">
        <f t="shared" si="1041"/>
        <v>170.44797788572325</v>
      </c>
      <c r="R3540">
        <f t="shared" si="1042"/>
        <v>-9.5520221142767525</v>
      </c>
      <c r="S3540">
        <f t="shared" si="1043"/>
        <v>573.56275977842176</v>
      </c>
      <c r="T3540">
        <f t="shared" si="1026"/>
        <v>-17.948861011180675</v>
      </c>
    </row>
    <row r="3541" spans="1:20" x14ac:dyDescent="0.25">
      <c r="A3541">
        <f t="shared" si="1027"/>
        <v>3617495.5491840974</v>
      </c>
      <c r="B3541">
        <f t="shared" si="1044"/>
        <v>575742.29826557974</v>
      </c>
      <c r="C3541" t="str">
        <f t="shared" si="1028"/>
        <v>-0.12373418602342+0.0213417272293375i</v>
      </c>
      <c r="D3541" t="str">
        <f t="shared" si="1029"/>
        <v>2.13880695172449-1.72013944661799i</v>
      </c>
      <c r="E3541" t="str">
        <f t="shared" si="1030"/>
        <v>-7.74615000709105-64.6526308396747i</v>
      </c>
      <c r="F3541" t="str">
        <f t="shared" si="1031"/>
        <v>2.59673554863259-1.16120982356369i</v>
      </c>
      <c r="G3541" t="str">
        <f t="shared" si="1032"/>
        <v>0.892376612687981-0.309904168761096i</v>
      </c>
      <c r="H3541" t="str">
        <f t="shared" si="1033"/>
        <v>0.0171162266652975-14.4212479212628i</v>
      </c>
      <c r="I3541" t="str">
        <f t="shared" si="1034"/>
        <v>-0.113078510762868-0.253677382852096i</v>
      </c>
      <c r="K3541" t="str">
        <f t="shared" si="1035"/>
        <v>0.000411501796511004-0.000569427806269108i</v>
      </c>
      <c r="L3541" t="str">
        <f t="shared" si="1036"/>
        <v>0.00025-0.000816886351935742i</v>
      </c>
      <c r="M3541" t="str">
        <f t="shared" si="1037"/>
        <v>0.0025-0.000216234622571226i</v>
      </c>
      <c r="N3541">
        <f t="shared" si="1038"/>
        <v>9.786115511313966</v>
      </c>
      <c r="O3541">
        <f t="shared" si="1039"/>
        <v>18.022889974899655</v>
      </c>
      <c r="P3541" s="3">
        <f t="shared" si="1040"/>
        <v>-18.022889974899655</v>
      </c>
      <c r="Q3541" s="3">
        <f t="shared" si="1041"/>
        <v>170.21388448868603</v>
      </c>
      <c r="R3541">
        <f t="shared" si="1042"/>
        <v>-9.786115511313966</v>
      </c>
      <c r="S3541">
        <f t="shared" si="1043"/>
        <v>575.74229826557973</v>
      </c>
      <c r="T3541">
        <f t="shared" si="1026"/>
        <v>-18.022889974899655</v>
      </c>
    </row>
    <row r="3542" spans="1:20" x14ac:dyDescent="0.25">
      <c r="A3542">
        <f t="shared" si="1027"/>
        <v>3631242.0322709973</v>
      </c>
      <c r="B3542">
        <f t="shared" si="1044"/>
        <v>577930.118998989</v>
      </c>
      <c r="C3542" t="str">
        <f t="shared" si="1028"/>
        <v>-0.122595172085303+0.0216609005494995i</v>
      </c>
      <c r="D3542" t="str">
        <f t="shared" si="1029"/>
        <v>2.13255412251888-1.72149944802492i</v>
      </c>
      <c r="E3542" t="str">
        <f t="shared" si="1030"/>
        <v>-7.85816332097824-64.3672284399139i</v>
      </c>
      <c r="F3542" t="str">
        <f t="shared" si="1031"/>
        <v>2.59460928753166-1.16291337344547i</v>
      </c>
      <c r="G3542" t="str">
        <f t="shared" si="1032"/>
        <v>0.891645916148649-0.310827084347689i</v>
      </c>
      <c r="H3542" t="str">
        <f t="shared" si="1033"/>
        <v>0.0169364005291531-14.3664975422197i</v>
      </c>
      <c r="I3542" t="str">
        <f t="shared" si="1034"/>
        <v>-0.112817171760308-0.252506769195507i</v>
      </c>
      <c r="K3542" t="str">
        <f t="shared" si="1035"/>
        <v>0.000410287901495715-0.000567779518393968i</v>
      </c>
      <c r="L3542" t="str">
        <f t="shared" si="1036"/>
        <v>0.00025-0.000813793934982805i</v>
      </c>
      <c r="M3542" t="str">
        <f t="shared" si="1037"/>
        <v>0.0025-0.000215416041613096i</v>
      </c>
      <c r="N3542">
        <f t="shared" si="1038"/>
        <v>10.019971443320173</v>
      </c>
      <c r="O3542">
        <f t="shared" si="1039"/>
        <v>18.097027432733917</v>
      </c>
      <c r="P3542" s="3">
        <f t="shared" si="1040"/>
        <v>-18.097027432733917</v>
      </c>
      <c r="Q3542" s="3">
        <f t="shared" si="1041"/>
        <v>169.98002855667983</v>
      </c>
      <c r="R3542">
        <f t="shared" si="1042"/>
        <v>-10.019971443320173</v>
      </c>
      <c r="S3542">
        <f t="shared" si="1043"/>
        <v>577.93011899898897</v>
      </c>
      <c r="T3542">
        <f t="shared" si="1026"/>
        <v>-18.097027432733917</v>
      </c>
    </row>
    <row r="3543" spans="1:20" x14ac:dyDescent="0.25">
      <c r="A3543">
        <f t="shared" si="1027"/>
        <v>3645040.7519936273</v>
      </c>
      <c r="B3543">
        <f t="shared" si="1044"/>
        <v>580126.25345118518</v>
      </c>
      <c r="C3543" t="str">
        <f t="shared" si="1028"/>
        <v>-0.121463132105254+0.0219719690093894i</v>
      </c>
      <c r="D3543" t="str">
        <f t="shared" si="1029"/>
        <v>2.12629055199999-1.72283797266023i</v>
      </c>
      <c r="E3543" t="str">
        <f t="shared" si="1030"/>
        <v>-7.96904436937061-64.082475477112i</v>
      </c>
      <c r="F3543" t="str">
        <f t="shared" si="1031"/>
        <v>2.5924703551652-1.1646235956916i</v>
      </c>
      <c r="G3543" t="str">
        <f t="shared" si="1032"/>
        <v>0.890910865087729-0.311751015325312i</v>
      </c>
      <c r="H3543" t="str">
        <f t="shared" si="1033"/>
        <v>0.0167585826498448-14.3119559389833i</v>
      </c>
      <c r="I3543" t="str">
        <f t="shared" si="1034"/>
        <v>-0.112556823550584-0.251340181023155i</v>
      </c>
      <c r="K3543" t="str">
        <f t="shared" si="1035"/>
        <v>0.000409080439029695-0.00056613288377233i</v>
      </c>
      <c r="L3543" t="str">
        <f t="shared" si="1036"/>
        <v>0.00025-0.000810713224728841i</v>
      </c>
      <c r="M3543" t="str">
        <f t="shared" si="1037"/>
        <v>0.0025-0.000214600559487046i</v>
      </c>
      <c r="N3543">
        <f t="shared" si="1038"/>
        <v>10.253588733046371</v>
      </c>
      <c r="O3543">
        <f t="shared" si="1039"/>
        <v>18.171273290807004</v>
      </c>
      <c r="P3543" s="3">
        <f t="shared" si="1040"/>
        <v>-18.171273290807004</v>
      </c>
      <c r="Q3543" s="3">
        <f t="shared" si="1041"/>
        <v>169.74641126695363</v>
      </c>
      <c r="R3543">
        <f t="shared" si="1042"/>
        <v>-10.253588733046371</v>
      </c>
      <c r="S3543">
        <f t="shared" si="1043"/>
        <v>580.12625345118522</v>
      </c>
      <c r="T3543">
        <f t="shared" si="1026"/>
        <v>-18.171273290807004</v>
      </c>
    </row>
    <row r="3544" spans="1:20" x14ac:dyDescent="0.25">
      <c r="A3544">
        <f t="shared" si="1027"/>
        <v>3658891.9068512032</v>
      </c>
      <c r="B3544">
        <f t="shared" si="1044"/>
        <v>582330.73321429966</v>
      </c>
      <c r="C3544" t="str">
        <f t="shared" si="1028"/>
        <v>-0.120338071912882+0.0222750293366045i</v>
      </c>
      <c r="D3544" t="str">
        <f t="shared" si="1029"/>
        <v>2.12001639313397-1.72415492152634i</v>
      </c>
      <c r="E3544" t="str">
        <f t="shared" si="1030"/>
        <v>-8.07879907059708-63.7983735549122i</v>
      </c>
      <c r="F3544" t="str">
        <f t="shared" si="1031"/>
        <v>2.59031870001455-1.16634042495878i</v>
      </c>
      <c r="G3544" t="str">
        <f t="shared" si="1032"/>
        <v>0.890171441800666-0.312675944074995i</v>
      </c>
      <c r="H3544" t="str">
        <f t="shared" si="1033"/>
        <v>0.0165827501988199-14.257622308204i</v>
      </c>
      <c r="I3544" t="str">
        <f t="shared" si="1034"/>
        <v>-0.11229745379033-0.250177604098245i</v>
      </c>
      <c r="K3544" t="str">
        <f t="shared" si="1035"/>
        <v>0.000407879392478544-0.000564487930263123i</v>
      </c>
      <c r="L3544" t="str">
        <f t="shared" si="1036"/>
        <v>0.00025-0.000807644176856781i</v>
      </c>
      <c r="M3544" t="str">
        <f t="shared" si="1037"/>
        <v>0.0025-0.00021378816446209i</v>
      </c>
      <c r="N3544">
        <f t="shared" si="1038"/>
        <v>10.486966199710224</v>
      </c>
      <c r="O3544">
        <f t="shared" si="1039"/>
        <v>18.24562745463351</v>
      </c>
      <c r="P3544" s="3">
        <f t="shared" si="1040"/>
        <v>-18.24562745463351</v>
      </c>
      <c r="Q3544" s="3">
        <f t="shared" si="1041"/>
        <v>169.51303380028978</v>
      </c>
      <c r="R3544">
        <f t="shared" si="1042"/>
        <v>-10.486966199710224</v>
      </c>
      <c r="S3544">
        <f t="shared" si="1043"/>
        <v>582.3307332142997</v>
      </c>
      <c r="T3544">
        <f t="shared" si="1026"/>
        <v>-18.24562745463351</v>
      </c>
    </row>
    <row r="3545" spans="1:20" x14ac:dyDescent="0.25">
      <c r="A3545">
        <f t="shared" si="1027"/>
        <v>3672795.696097238</v>
      </c>
      <c r="B3545">
        <f t="shared" si="1044"/>
        <v>584543.59000051406</v>
      </c>
      <c r="C3545" t="str">
        <f t="shared" si="1028"/>
        <v>-0.119219996528719+0.0225701777416065i</v>
      </c>
      <c r="D3545" t="str">
        <f t="shared" si="1029"/>
        <v>2.11373180001483-1.72545019691922i</v>
      </c>
      <c r="E3545" t="str">
        <f t="shared" si="1030"/>
        <v>-8.18743331376652-63.5149242454735i</v>
      </c>
      <c r="F3545" t="str">
        <f t="shared" si="1031"/>
        <v>2.58815427068282-1.16806379536607i</v>
      </c>
      <c r="G3545" t="str">
        <f t="shared" si="1032"/>
        <v>0.889427628624739-0.31360185277468i</v>
      </c>
      <c r="H3545" t="str">
        <f t="shared" si="1033"/>
        <v>0.0164088805968294-14.2034958496625i</v>
      </c>
      <c r="I3545" t="str">
        <f t="shared" si="1034"/>
        <v>-0.112039050219179-0.249019024267378i</v>
      </c>
      <c r="K3545" t="str">
        <f t="shared" si="1035"/>
        <v>0.000406684745019601-0.000562844685483022i</v>
      </c>
      <c r="L3545" t="str">
        <f t="shared" si="1036"/>
        <v>0.00025-0.000804586747217354i</v>
      </c>
      <c r="M3545" t="str">
        <f t="shared" si="1037"/>
        <v>0.0025-0.000212978844851653i</v>
      </c>
      <c r="N3545">
        <f t="shared" si="1038"/>
        <v>10.72010265901045</v>
      </c>
      <c r="O3545">
        <f t="shared" si="1039"/>
        <v>18.320089829105797</v>
      </c>
      <c r="P3545" s="3">
        <f t="shared" si="1040"/>
        <v>-18.320089829105797</v>
      </c>
      <c r="Q3545" s="3">
        <f t="shared" si="1041"/>
        <v>169.27989734098955</v>
      </c>
      <c r="R3545">
        <f t="shared" si="1042"/>
        <v>-10.72010265901045</v>
      </c>
      <c r="S3545">
        <f t="shared" si="1043"/>
        <v>584.54359000051409</v>
      </c>
      <c r="T3545">
        <f t="shared" si="1026"/>
        <v>-18.320089829105797</v>
      </c>
    </row>
    <row r="3546" spans="1:20" x14ac:dyDescent="0.25">
      <c r="A3546">
        <f t="shared" si="1027"/>
        <v>3686752.3197424076</v>
      </c>
      <c r="B3546">
        <f t="shared" si="1044"/>
        <v>586764.85564251605</v>
      </c>
      <c r="C3546" t="str">
        <f t="shared" si="1028"/>
        <v>-0.118108910173976+0.0228575099130443i</v>
      </c>
      <c r="D3546" t="str">
        <f t="shared" si="1029"/>
        <v>2.10743692785092-1.72672370244373i</v>
      </c>
      <c r="E3546" t="str">
        <f t="shared" si="1030"/>
        <v>-8.29495295885985-63.2321290899511i</v>
      </c>
      <c r="F3546" t="str">
        <f t="shared" si="1031"/>
        <v>2.58597701590032-1.16979364049231i</v>
      </c>
      <c r="G3546" t="str">
        <f t="shared" si="1032"/>
        <v>0.888679407940979-0.314528723398436i</v>
      </c>
      <c r="H3546" t="str">
        <f t="shared" si="1033"/>
        <v>0.0162369515115218-14.1495757662581i</v>
      </c>
      <c r="I3546" t="str">
        <f t="shared" si="1034"/>
        <v>-0.11178160065936-0.247864427460371i</v>
      </c>
      <c r="K3546" t="str">
        <f t="shared" si="1035"/>
        <v>0.000405496479645314-0.000561203176805924i</v>
      </c>
      <c r="L3546" t="str">
        <f t="shared" si="1036"/>
        <v>0.00025-0.000801540891828409i</v>
      </c>
      <c r="M3546" t="str">
        <f t="shared" si="1037"/>
        <v>0.0025-0.000212172589013403i</v>
      </c>
      <c r="N3546">
        <f t="shared" si="1038"/>
        <v>10.952996923138841</v>
      </c>
      <c r="O3546">
        <f t="shared" si="1039"/>
        <v>18.394660318481339</v>
      </c>
      <c r="P3546" s="3">
        <f t="shared" si="1040"/>
        <v>-18.394660318481339</v>
      </c>
      <c r="Q3546" s="3">
        <f t="shared" si="1041"/>
        <v>169.04700307686116</v>
      </c>
      <c r="R3546">
        <f t="shared" si="1042"/>
        <v>-10.952996923138841</v>
      </c>
      <c r="S3546">
        <f t="shared" si="1043"/>
        <v>586.76485564251607</v>
      </c>
      <c r="T3546">
        <f t="shared" si="1026"/>
        <v>-18.394660318481339</v>
      </c>
    </row>
    <row r="3547" spans="1:20" x14ac:dyDescent="0.25">
      <c r="A3547">
        <f t="shared" si="1027"/>
        <v>3700761.9785574293</v>
      </c>
      <c r="B3547">
        <f t="shared" si="1044"/>
        <v>588994.56209395768</v>
      </c>
      <c r="C3547" t="str">
        <f t="shared" si="1028"/>
        <v>-0.117004816280298+0.0231371210132075i</v>
      </c>
      <c r="D3547" t="str">
        <f t="shared" si="1029"/>
        <v>2.10113193295114-1.72797534302894i</v>
      </c>
      <c r="E3547" t="str">
        <f t="shared" si="1030"/>
        <v>-8.401363836822-62.9499895989715i</v>
      </c>
      <c r="F3547" t="str">
        <f t="shared" si="1031"/>
        <v>2.58378688453048-1.17152989337371i</v>
      </c>
      <c r="G3547" t="str">
        <f t="shared" si="1032"/>
        <v>0.887926762176108-0.315456537715675i</v>
      </c>
      <c r="H3547" t="str">
        <f t="shared" si="1033"/>
        <v>0.0160669408550576-14.0958612639961i</v>
      </c>
      <c r="I3547" t="str">
        <f t="shared" si="1034"/>
        <v>-0.111525093015305-0.246713799690085i</v>
      </c>
      <c r="K3547" t="str">
        <f t="shared" si="1035"/>
        <v>0.000404314579166639-0.000559563431362529i</v>
      </c>
      <c r="L3547" t="str">
        <f t="shared" si="1036"/>
        <v>0.00025-0.000798506566874289i</v>
      </c>
      <c r="M3547" t="str">
        <f t="shared" si="1037"/>
        <v>0.0025-0.000211369385349076i</v>
      </c>
      <c r="N3547">
        <f t="shared" si="1038"/>
        <v>11.18564780079177</v>
      </c>
      <c r="O3547">
        <f t="shared" si="1039"/>
        <v>18.469338826369196</v>
      </c>
      <c r="P3547" s="3">
        <f t="shared" si="1040"/>
        <v>-18.469338826369196</v>
      </c>
      <c r="Q3547" s="3">
        <f t="shared" si="1041"/>
        <v>168.81435219920823</v>
      </c>
      <c r="R3547">
        <f t="shared" si="1042"/>
        <v>-11.18564780079177</v>
      </c>
      <c r="S3547">
        <f t="shared" si="1043"/>
        <v>588.99456209395771</v>
      </c>
      <c r="T3547">
        <f t="shared" si="1026"/>
        <v>-18.469338826369196</v>
      </c>
    </row>
    <row r="3548" spans="1:20" x14ac:dyDescent="0.25">
      <c r="A3548">
        <f t="shared" si="1027"/>
        <v>3714824.8740759478</v>
      </c>
      <c r="B3548">
        <f t="shared" si="1044"/>
        <v>591232.74142991472</v>
      </c>
      <c r="C3548" t="str">
        <f t="shared" si="1028"/>
        <v>-0.115907717499486+0.0234091056736172i</v>
      </c>
      <c r="D3548" t="str">
        <f t="shared" si="1029"/>
        <v>2.09481697271089-1.72920502494314i</v>
      </c>
      <c r="E3548" t="str">
        <f t="shared" si="1030"/>
        <v>-8.50667174966322-62.6685072531009i</v>
      </c>
      <c r="F3548" t="str">
        <f t="shared" si="1031"/>
        <v>2.58158382557529-1.17327248650137i</v>
      </c>
      <c r="G3548" t="str">
        <f t="shared" si="1032"/>
        <v>0.887169673804506-0.316385277290383i</v>
      </c>
      <c r="H3548" t="str">
        <f t="shared" si="1033"/>
        <v>0.0158988267817372-14.0423515519762i</v>
      </c>
      <c r="I3548" t="str">
        <f t="shared" si="1034"/>
        <v>-0.111269515273262-0.245567127052229i</v>
      </c>
      <c r="K3548" t="str">
        <f t="shared" si="1035"/>
        <v>0.000403139026216387-0.000557925476039924i</v>
      </c>
      <c r="L3548" t="str">
        <f t="shared" si="1036"/>
        <v>0.00025-0.000795483728705207i</v>
      </c>
      <c r="M3548" t="str">
        <f t="shared" si="1037"/>
        <v>0.0025-0.00021056922230432i</v>
      </c>
      <c r="N3548">
        <f t="shared" si="1038"/>
        <v>11.418054097187849</v>
      </c>
      <c r="O3548">
        <f t="shared" si="1039"/>
        <v>18.544125255717514</v>
      </c>
      <c r="P3548" s="3">
        <f t="shared" si="1040"/>
        <v>-18.544125255717514</v>
      </c>
      <c r="Q3548" s="3">
        <f t="shared" si="1041"/>
        <v>168.58194590281215</v>
      </c>
      <c r="R3548">
        <f t="shared" si="1042"/>
        <v>-11.418054097187849</v>
      </c>
      <c r="S3548">
        <f t="shared" si="1043"/>
        <v>591.23274142991477</v>
      </c>
      <c r="T3548">
        <f t="shared" si="1026"/>
        <v>-18.544125255717514</v>
      </c>
    </row>
    <row r="3549" spans="1:20" x14ac:dyDescent="0.25">
      <c r="A3549">
        <f t="shared" si="1027"/>
        <v>3728941.2085974361</v>
      </c>
      <c r="B3549">
        <f t="shared" si="1044"/>
        <v>593479.42584734841</v>
      </c>
      <c r="C3549" t="str">
        <f t="shared" si="1028"/>
        <v>-0.114817615713217+0.0236735579907427i</v>
      </c>
      <c r="D3549" t="str">
        <f t="shared" si="1029"/>
        <v>2.08849220559784-1.73041265580885i</v>
      </c>
      <c r="E3549" t="str">
        <f t="shared" si="1030"/>
        <v>-8.61088247056012-62.3876835033084i</v>
      </c>
      <c r="F3549" t="str">
        <f t="shared" si="1031"/>
        <v>2.57936778818116-1.17502135181894i</v>
      </c>
      <c r="G3549" t="str">
        <f t="shared" si="1032"/>
        <v>0.886408125350184-0.317314923480375i</v>
      </c>
      <c r="H3549" t="str">
        <f t="shared" si="1033"/>
        <v>0.0157325876856492-13.9890458423799i</v>
      </c>
      <c r="I3549" t="str">
        <f t="shared" si="1034"/>
        <v>-0.11101485550091-0.244424395725175i</v>
      </c>
      <c r="K3549" t="str">
        <f t="shared" si="1035"/>
        <v>0.000401969803252591-0.000556289337481237i</v>
      </c>
      <c r="L3549" t="str">
        <f t="shared" si="1036"/>
        <v>0.00025-0.000792472333836629i</v>
      </c>
      <c r="M3549" t="str">
        <f t="shared" si="1037"/>
        <v>0.0025-0.000209772088368519i</v>
      </c>
      <c r="N3549">
        <f t="shared" si="1038"/>
        <v>11.650214614083723</v>
      </c>
      <c r="O3549">
        <f t="shared" si="1039"/>
        <v>18.619019508800083</v>
      </c>
      <c r="P3549" s="3">
        <f t="shared" si="1040"/>
        <v>-18.619019508800083</v>
      </c>
      <c r="Q3549" s="3">
        <f t="shared" si="1041"/>
        <v>168.34978538591628</v>
      </c>
      <c r="R3549">
        <f t="shared" si="1042"/>
        <v>-11.650214614083723</v>
      </c>
      <c r="S3549">
        <f t="shared" si="1043"/>
        <v>593.47942584734835</v>
      </c>
      <c r="T3549">
        <f t="shared" si="1026"/>
        <v>-18.619019508800083</v>
      </c>
    </row>
    <row r="3550" spans="1:20" x14ac:dyDescent="0.25">
      <c r="A3550">
        <f t="shared" si="1027"/>
        <v>3743111.1851901067</v>
      </c>
      <c r="B3550">
        <f t="shared" si="1044"/>
        <v>595734.64766556839</v>
      </c>
      <c r="C3550" t="str">
        <f t="shared" si="1028"/>
        <v>-0.113734512042737+0.023930571521842i</v>
      </c>
      <c r="D3550" t="str">
        <f t="shared" si="1029"/>
        <v>2.08215779113736-1.73159814461748i</v>
      </c>
      <c r="E3550" t="str">
        <f t="shared" si="1030"/>
        <v>-8.71400174395853-62.107519771431i</v>
      </c>
      <c r="F3550" t="str">
        <f t="shared" si="1031"/>
        <v>2.57713872164487-1.17677642072023i</v>
      </c>
      <c r="G3550" t="str">
        <f t="shared" si="1032"/>
        <v>0.885642099388796-0.318245457436555i</v>
      </c>
      <c r="H3550" t="str">
        <f t="shared" si="1033"/>
        <v>0.0155682021983319-13.9359433504591i</v>
      </c>
      <c r="I3550" t="str">
        <f t="shared" si="1034"/>
        <v>-0.110761101846991-0.243285591969798i</v>
      </c>
      <c r="K3550" t="str">
        <f t="shared" si="1035"/>
        <v>0.000400806892561795-0.000554655042085294i</v>
      </c>
      <c r="L3550" t="str">
        <f t="shared" si="1036"/>
        <v>0.00025-0.000789472338948624i</v>
      </c>
      <c r="M3550" t="str">
        <f t="shared" si="1037"/>
        <v>0.0025-0.000208977972074636i</v>
      </c>
      <c r="N3550">
        <f t="shared" si="1038"/>
        <v>11.882128149789509</v>
      </c>
      <c r="O3550">
        <f t="shared" si="1039"/>
        <v>18.694021487203528</v>
      </c>
      <c r="P3550" s="3">
        <f t="shared" si="1040"/>
        <v>-18.694021487203528</v>
      </c>
      <c r="Q3550" s="3">
        <f t="shared" si="1041"/>
        <v>168.11787185021049</v>
      </c>
      <c r="R3550">
        <f t="shared" si="1042"/>
        <v>-11.882128149789509</v>
      </c>
      <c r="S3550">
        <f t="shared" si="1043"/>
        <v>595.73464766556845</v>
      </c>
      <c r="T3550">
        <f t="shared" si="1026"/>
        <v>-18.694021487203528</v>
      </c>
    </row>
    <row r="3551" spans="1:20" x14ac:dyDescent="0.25">
      <c r="A3551">
        <f t="shared" si="1027"/>
        <v>3757335.0076938295</v>
      </c>
      <c r="B3551">
        <f t="shared" si="1044"/>
        <v>597998.43932669761</v>
      </c>
      <c r="C3551" t="str">
        <f t="shared" si="1028"/>
        <v>-0.112658406858528+0.0241802392809406i</v>
      </c>
      <c r="D3551" t="str">
        <f t="shared" si="1029"/>
        <v>2.07581388989778-1.7327614017439i</v>
      </c>
      <c r="E3551" t="str">
        <f t="shared" si="1030"/>
        <v>-8.81603528568688-61.8280174506216i</v>
      </c>
      <c r="F3551" t="str">
        <f t="shared" si="1031"/>
        <v>2.57489657541926-1.17853762404699i</v>
      </c>
      <c r="G3551" t="str">
        <f t="shared" si="1032"/>
        <v>0.884871578549652-0.319176860102199i</v>
      </c>
      <c r="H3551" t="str">
        <f t="shared" si="1033"/>
        <v>0.0154056491864543-13.8830432945236i</v>
      </c>
      <c r="I3551" t="str">
        <f t="shared" si="1034"/>
        <v>-0.110508242540938-0.242150702129262i</v>
      </c>
      <c r="K3551" t="str">
        <f t="shared" si="1035"/>
        <v>0.000399650276262387-0.000553022616006343i</v>
      </c>
      <c r="L3551" t="str">
        <f t="shared" si="1036"/>
        <v>0.00025-0.00078648370088526i</v>
      </c>
      <c r="M3551" t="str">
        <f t="shared" si="1037"/>
        <v>0.0025-0.000208186861999039i</v>
      </c>
      <c r="N3551">
        <f t="shared" si="1038"/>
        <v>12.113793499192042</v>
      </c>
      <c r="O3551">
        <f t="shared" si="1039"/>
        <v>18.769131091814828</v>
      </c>
      <c r="P3551" s="3">
        <f t="shared" si="1040"/>
        <v>-18.769131091814828</v>
      </c>
      <c r="Q3551" s="3">
        <f t="shared" si="1041"/>
        <v>167.88620650080796</v>
      </c>
      <c r="R3551">
        <f t="shared" si="1042"/>
        <v>-12.113793499192042</v>
      </c>
      <c r="S3551">
        <f t="shared" si="1043"/>
        <v>597.99843932669762</v>
      </c>
      <c r="T3551">
        <f t="shared" si="1026"/>
        <v>-18.769131091814828</v>
      </c>
    </row>
    <row r="3552" spans="1:20" x14ac:dyDescent="0.25">
      <c r="A3552">
        <f t="shared" si="1027"/>
        <v>3771612.8807230666</v>
      </c>
      <c r="B3552">
        <f t="shared" si="1044"/>
        <v>600270.83339613909</v>
      </c>
      <c r="C3552" t="str">
        <f t="shared" si="1028"/>
        <v>-0.111589299789976+0.0244226537349233i</v>
      </c>
      <c r="D3552" t="str">
        <f t="shared" si="1029"/>
        <v>2.06946066347547-1.73390233896086i</v>
      </c>
      <c r="E3552" t="str">
        <f t="shared" si="1030"/>
        <v>-8.91698878306461-61.5491779058045i</v>
      </c>
      <c r="F3552" t="str">
        <f t="shared" si="1031"/>
        <v>2.57264129911928-1.18030489208657i</v>
      </c>
      <c r="G3552" t="str">
        <f t="shared" si="1032"/>
        <v>0.884096545517772-0.320109112212249i</v>
      </c>
      <c r="H3552" t="str">
        <f t="shared" si="1033"/>
        <v>0.0152449077495139-13.8303448959298i</v>
      </c>
      <c r="I3552" t="str">
        <f t="shared" si="1034"/>
        <v>-0.110256265892514-0.241019712628859i</v>
      </c>
      <c r="K3552" t="str">
        <f t="shared" si="1035"/>
        <v>0.000398499936307888-0.000551392085153807i</v>
      </c>
      <c r="L3552" t="str">
        <f t="shared" si="1036"/>
        <v>0.00025-0.000783506376653971i</v>
      </c>
      <c r="M3552" t="str">
        <f t="shared" si="1037"/>
        <v>0.0025-0.000207398746761346i</v>
      </c>
      <c r="N3552">
        <f t="shared" si="1038"/>
        <v>12.345209453770508</v>
      </c>
      <c r="O3552">
        <f t="shared" si="1039"/>
        <v>18.844348222807465</v>
      </c>
      <c r="P3552" s="3">
        <f t="shared" si="1040"/>
        <v>-18.844348222807465</v>
      </c>
      <c r="Q3552" s="3">
        <f t="shared" si="1041"/>
        <v>167.65479054622949</v>
      </c>
      <c r="R3552">
        <f t="shared" si="1042"/>
        <v>-12.345209453770508</v>
      </c>
      <c r="S3552">
        <f t="shared" si="1043"/>
        <v>600.2708333961391</v>
      </c>
      <c r="T3552">
        <f t="shared" si="1026"/>
        <v>-18.844348222807465</v>
      </c>
    </row>
    <row r="3553" spans="1:20" x14ac:dyDescent="0.25">
      <c r="A3553">
        <f t="shared" si="1027"/>
        <v>3785945.0096698143</v>
      </c>
      <c r="B3553">
        <f t="shared" si="1044"/>
        <v>602551.86256304441</v>
      </c>
      <c r="C3553" t="str">
        <f t="shared" si="1028"/>
        <v>-0.110527189734989+0.0246579067997641i</v>
      </c>
      <c r="D3553" t="str">
        <f t="shared" si="1029"/>
        <v>2.06309827447958-1.73502086945315i</v>
      </c>
      <c r="E3553" t="str">
        <f t="shared" si="1030"/>
        <v>-9.01686789502023-61.2710024741161i</v>
      </c>
      <c r="F3553" t="str">
        <f t="shared" si="1031"/>
        <v>2.57037284252803-1.18207815456981i</v>
      </c>
      <c r="G3553" t="str">
        <f t="shared" si="1032"/>
        <v>0.883316983035941-0.321042194292626i</v>
      </c>
      <c r="H3553" t="str">
        <f t="shared" si="1033"/>
        <v>0.0150859572175489-13.7778473790679i</v>
      </c>
      <c r="I3553" t="str">
        <f t="shared" si="1034"/>
        <v>-0.110005160291454-0.239892609975807i</v>
      </c>
      <c r="K3553" t="str">
        <f t="shared" si="1035"/>
        <v>0.000397355854490203-0.000549763475192077i</v>
      </c>
      <c r="L3553" t="str">
        <f t="shared" si="1036"/>
        <v>0.00025-0.000780540323424956i</v>
      </c>
      <c r="M3553" t="str">
        <f t="shared" si="1037"/>
        <v>0.0025-0.000206613615024254i</v>
      </c>
      <c r="N3553">
        <f t="shared" si="1038"/>
        <v>12.576374801622393</v>
      </c>
      <c r="O3553">
        <f t="shared" si="1039"/>
        <v>18.919672779629423</v>
      </c>
      <c r="P3553" s="3">
        <f t="shared" si="1040"/>
        <v>-18.919672779629423</v>
      </c>
      <c r="Q3553" s="3">
        <f t="shared" si="1041"/>
        <v>167.42362519837761</v>
      </c>
      <c r="R3553">
        <f t="shared" si="1042"/>
        <v>-12.576374801622393</v>
      </c>
      <c r="S3553">
        <f t="shared" si="1043"/>
        <v>602.55186256304444</v>
      </c>
      <c r="T3553">
        <f t="shared" si="1026"/>
        <v>-18.919672779629423</v>
      </c>
    </row>
    <row r="3554" spans="1:20" x14ac:dyDescent="0.25">
      <c r="A3554">
        <f t="shared" si="1027"/>
        <v>3800331.6007065596</v>
      </c>
      <c r="B3554">
        <f t="shared" si="1044"/>
        <v>604841.55964078405</v>
      </c>
      <c r="C3554" t="str">
        <f t="shared" si="1028"/>
        <v>-0.109472074869611+0.0248860898368662i</v>
      </c>
      <c r="D3554" t="str">
        <f t="shared" si="1029"/>
        <v>2.05672688651651-1.73611690783154i</v>
      </c>
      <c r="E3554" t="str">
        <f t="shared" si="1030"/>
        <v>-9.11567825220904-60.9934924653469i</v>
      </c>
      <c r="F3554" t="str">
        <f t="shared" si="1031"/>
        <v>2.56809115560266-1.18385734066881i</v>
      </c>
      <c r="G3554" t="str">
        <f t="shared" si="1032"/>
        <v>0.882532873906801-0.321976086659558i</v>
      </c>
      <c r="H3554" t="str">
        <f t="shared" si="1033"/>
        <v>0.0149287771488718-13.7255499713513i</v>
      </c>
      <c r="I3554" t="str">
        <f t="shared" si="1034"/>
        <v>-0.109754914207119-0.238769380759073i</v>
      </c>
      <c r="K3554" t="str">
        <f t="shared" si="1035"/>
        <v>0.000396218012442915-0.000548136811540338i</v>
      </c>
      <c r="L3554" t="str">
        <f t="shared" si="1036"/>
        <v>0.00025-0.000777585498530542i</v>
      </c>
      <c r="M3554" t="str">
        <f t="shared" si="1037"/>
        <v>0.0025-0.000205831455493379i</v>
      </c>
      <c r="N3554">
        <f t="shared" si="1038"/>
        <v>12.807288327482638</v>
      </c>
      <c r="O3554">
        <f t="shared" si="1039"/>
        <v>18.995104660989988</v>
      </c>
      <c r="P3554" s="3">
        <f t="shared" si="1040"/>
        <v>-18.995104660989988</v>
      </c>
      <c r="Q3554" s="3">
        <f t="shared" si="1041"/>
        <v>167.19271167251736</v>
      </c>
      <c r="R3554">
        <f t="shared" si="1042"/>
        <v>-12.807288327482638</v>
      </c>
      <c r="S3554">
        <f t="shared" si="1043"/>
        <v>604.841559640784</v>
      </c>
      <c r="T3554">
        <f t="shared" si="1026"/>
        <v>-18.995104660989988</v>
      </c>
    </row>
    <row r="3555" spans="1:20" x14ac:dyDescent="0.25">
      <c r="A3555">
        <f t="shared" si="1027"/>
        <v>3814772.860789245</v>
      </c>
      <c r="B3555">
        <f t="shared" si="1044"/>
        <v>607139.95756741904</v>
      </c>
      <c r="C3555" t="str">
        <f t="shared" si="1028"/>
        <v>-0.108423952657608+0.0251072936495377i</v>
      </c>
      <c r="D3555" t="str">
        <f t="shared" si="1029"/>
        <v>2.05034666417441-1.73719037014666i</v>
      </c>
      <c r="E3555" t="str">
        <f t="shared" si="1030"/>
        <v>-9.21342545713486-60.7166491623793i</v>
      </c>
      <c r="F3555" t="str">
        <f t="shared" si="1031"/>
        <v>2.56579618848083-1.18564237899497i</v>
      </c>
      <c r="G3555" t="str">
        <f t="shared" si="1032"/>
        <v>0.881744200994953-0.322910769418929i</v>
      </c>
      <c r="H3555" t="str">
        <f t="shared" si="1033"/>
        <v>0.0147733473278137-13.6734519032037i</v>
      </c>
      <c r="I3555" t="str">
        <f t="shared" si="1034"/>
        <v>-0.109505516188159-0.237650011649198i</v>
      </c>
      <c r="K3555" t="str">
        <f t="shared" si="1035"/>
        <v>0.000395086391644451-0.000546512119372425i</v>
      </c>
      <c r="L3555" t="str">
        <f t="shared" si="1036"/>
        <v>0.00025-0.000774641859464577i</v>
      </c>
      <c r="M3555" t="str">
        <f t="shared" si="1037"/>
        <v>0.0025-0.000205052256917094i</v>
      </c>
      <c r="N3555">
        <f t="shared" si="1038"/>
        <v>13.037948812750187</v>
      </c>
      <c r="O3555">
        <f t="shared" si="1039"/>
        <v>19.070643764846679</v>
      </c>
      <c r="P3555" s="3">
        <f t="shared" si="1040"/>
        <v>-19.070643764846679</v>
      </c>
      <c r="Q3555" s="3">
        <f t="shared" si="1041"/>
        <v>166.96205118724981</v>
      </c>
      <c r="R3555">
        <f t="shared" si="1042"/>
        <v>-13.037948812750187</v>
      </c>
      <c r="S3555">
        <f t="shared" si="1043"/>
        <v>607.13995756741906</v>
      </c>
      <c r="T3555">
        <f t="shared" si="1026"/>
        <v>-19.070643764846679</v>
      </c>
    </row>
    <row r="3556" spans="1:20" x14ac:dyDescent="0.25">
      <c r="A3556">
        <f t="shared" si="1027"/>
        <v>3829268.9976602443</v>
      </c>
      <c r="B3556">
        <f t="shared" si="1044"/>
        <v>609447.08940617531</v>
      </c>
      <c r="C3556" t="str">
        <f t="shared" si="1028"/>
        <v>-0.107382819860019+0.0253216084795781i</v>
      </c>
      <c r="D3556" t="str">
        <f t="shared" si="1029"/>
        <v>2.04395777300717-1.73824117390255i</v>
      </c>
      <c r="E3556" t="str">
        <f t="shared" si="1030"/>
        <v>-9.3101150842763-60.4404738216115i</v>
      </c>
      <c r="F3556" t="str">
        <f t="shared" si="1031"/>
        <v>2.56348789148645-1.18743319759673i</v>
      </c>
      <c r="G3556" t="str">
        <f t="shared" si="1032"/>
        <v>0.880950947229083-0.32384622246564i</v>
      </c>
      <c r="H3556" t="str">
        <f t="shared" si="1033"/>
        <v>0.0146196477624913-13.6215524080482i</v>
      </c>
      <c r="I3556" t="str">
        <f t="shared" si="1034"/>
        <v>-0.109256954862159-0.236534489398083i</v>
      </c>
      <c r="K3556" t="str">
        <f t="shared" si="1035"/>
        <v>0.000393960973421368-0.000544889423616737i</v>
      </c>
      <c r="L3556" t="str">
        <f t="shared" si="1036"/>
        <v>0.00025-0.000771709363881824i</v>
      </c>
      <c r="M3556" t="str">
        <f t="shared" si="1037"/>
        <v>0.0025-0.000204276008086366i</v>
      </c>
      <c r="N3556">
        <f t="shared" si="1038"/>
        <v>13.268355035511746</v>
      </c>
      <c r="O3556">
        <f t="shared" si="1039"/>
        <v>19.146289988393058</v>
      </c>
      <c r="P3556" s="3">
        <f t="shared" si="1040"/>
        <v>-19.146289988393058</v>
      </c>
      <c r="Q3556" s="3">
        <f t="shared" si="1041"/>
        <v>166.73164496448825</v>
      </c>
      <c r="R3556">
        <f t="shared" si="1042"/>
        <v>-13.268355035511746</v>
      </c>
      <c r="S3556">
        <f t="shared" si="1043"/>
        <v>609.44708940617534</v>
      </c>
      <c r="T3556">
        <f t="shared" si="1026"/>
        <v>-19.146289988393058</v>
      </c>
    </row>
    <row r="3557" spans="1:20" x14ac:dyDescent="0.25">
      <c r="A3557">
        <f t="shared" si="1027"/>
        <v>3843820.2198513537</v>
      </c>
      <c r="B3557">
        <f t="shared" si="1044"/>
        <v>611762.98834591883</v>
      </c>
      <c r="C3557" t="str">
        <f t="shared" si="1028"/>
        <v>-0.106348672544689+0.0255291240039957i</v>
      </c>
      <c r="D3557" t="str">
        <f t="shared" si="1029"/>
        <v>2.03756037951832-1.73926923807004i</v>
      </c>
      <c r="E3557" t="str">
        <f t="shared" si="1030"/>
        <v>-9.40575268021405-60.164967673387i</v>
      </c>
      <c r="F3557" t="str">
        <f t="shared" si="1031"/>
        <v>2.56116621513628-1.18922972395778i</v>
      </c>
      <c r="G3557" t="str">
        <f t="shared" si="1032"/>
        <v>0.880153095604107-0.324782425482991i</v>
      </c>
      <c r="H3557" t="str">
        <f t="shared" si="1033"/>
        <v>0.0144676586825859-13.5698507222948i</v>
      </c>
      <c r="I3557" t="str">
        <f t="shared" si="1034"/>
        <v>-0.109009218935327-0.235422800838822i</v>
      </c>
      <c r="K3557" t="str">
        <f t="shared" si="1035"/>
        <v>0.000392841738951478-0.000543268748956167i</v>
      </c>
      <c r="L3557" t="str">
        <f t="shared" si="1036"/>
        <v>0.00025-0.000768787969597355i</v>
      </c>
      <c r="M3557" t="str">
        <f t="shared" si="1037"/>
        <v>0.0025-0.000203502697834594i</v>
      </c>
      <c r="N3557">
        <f t="shared" si="1038"/>
        <v>13.498505770571455</v>
      </c>
      <c r="O3557">
        <f t="shared" si="1039"/>
        <v>19.222043228045756</v>
      </c>
      <c r="P3557" s="3">
        <f t="shared" si="1040"/>
        <v>-19.222043228045756</v>
      </c>
      <c r="Q3557" s="3">
        <f t="shared" si="1041"/>
        <v>166.50149422942854</v>
      </c>
      <c r="R3557">
        <f t="shared" si="1042"/>
        <v>-13.498505770571455</v>
      </c>
      <c r="S3557">
        <f t="shared" si="1043"/>
        <v>611.76298834591887</v>
      </c>
      <c r="T3557">
        <f t="shared" si="1026"/>
        <v>-19.222043228045756</v>
      </c>
    </row>
    <row r="3558" spans="1:20" x14ac:dyDescent="0.25">
      <c r="A3558">
        <f t="shared" si="1027"/>
        <v>3858426.736686789</v>
      </c>
      <c r="B3558">
        <f t="shared" si="1044"/>
        <v>614087.68770163332</v>
      </c>
      <c r="C3558" t="str">
        <f t="shared" si="1028"/>
        <v>-0.105321506095781+0.0257299293318324i</v>
      </c>
      <c r="D3558" t="str">
        <f t="shared" si="1029"/>
        <v>2.03115465114478-1.74027448309999i</v>
      </c>
      <c r="E3558" t="str">
        <f t="shared" si="1030"/>
        <v>-9.50034376376215-59.8901319224156i</v>
      </c>
      <c r="F3558" t="str">
        <f t="shared" si="1031"/>
        <v>2.55883111014611-1.19103188499501i</v>
      </c>
      <c r="G3558" t="str">
        <f t="shared" si="1032"/>
        <v>0.879350629183342-0.325719357942083i</v>
      </c>
      <c r="H3558" t="str">
        <f t="shared" si="1033"/>
        <v>0.0143173605371431-13.5183460853296i</v>
      </c>
      <c r="I3558" t="str">
        <f t="shared" si="1034"/>
        <v>-0.108762297192161-0.234314932885513i</v>
      </c>
      <c r="K3558" t="str">
        <f t="shared" si="1035"/>
        <v>0.000391728669267078-0.000541650119828075i</v>
      </c>
      <c r="L3558" t="str">
        <f t="shared" si="1036"/>
        <v>0.00025-0.000765877634585929i</v>
      </c>
      <c r="M3558" t="str">
        <f t="shared" si="1037"/>
        <v>0.0025-0.000202732315037452i</v>
      </c>
      <c r="N3558">
        <f t="shared" si="1038"/>
        <v>13.728399789474594</v>
      </c>
      <c r="O3558">
        <f t="shared" si="1039"/>
        <v>19.297903379431222</v>
      </c>
      <c r="P3558" s="3">
        <f t="shared" si="1040"/>
        <v>-19.297903379431222</v>
      </c>
      <c r="Q3558" s="3">
        <f t="shared" si="1041"/>
        <v>166.27160021052541</v>
      </c>
      <c r="R3558">
        <f t="shared" si="1042"/>
        <v>-13.728399789474594</v>
      </c>
      <c r="S3558">
        <f t="shared" si="1043"/>
        <v>614.08768770163329</v>
      </c>
      <c r="T3558">
        <f t="shared" si="1026"/>
        <v>-19.297903379431222</v>
      </c>
    </row>
    <row r="3559" spans="1:20" x14ac:dyDescent="0.25">
      <c r="A3559">
        <f t="shared" si="1027"/>
        <v>3873088.7582861981</v>
      </c>
      <c r="B3559">
        <f t="shared" si="1044"/>
        <v>616421.22091489949</v>
      </c>
      <c r="C3559" t="str">
        <f t="shared" si="1028"/>
        <v>-0.104301315223239+0.0259241130011172i</v>
      </c>
      <c r="D3559" t="str">
        <f t="shared" si="1029"/>
        <v>2.02474075624016-1.74125683093614i</v>
      </c>
      <c r="E3559" t="str">
        <f t="shared" si="1030"/>
        <v>-9.59389382610243-59.615967748188i</v>
      </c>
      <c r="F3559" t="str">
        <f t="shared" si="1031"/>
        <v>2.55648252743714-1.19283960705668i</v>
      </c>
      <c r="G3559" t="str">
        <f t="shared" si="1032"/>
        <v>0.87854353110069-0.32665699910123i</v>
      </c>
      <c r="H3559" t="str">
        <f t="shared" si="1033"/>
        <v>0.0141687339923852-13.4670377395026i</v>
      </c>
      <c r="I3559" t="str">
        <f t="shared" si="1034"/>
        <v>-0.108516178495131-0.233210872533066i</v>
      </c>
      <c r="K3559" t="str">
        <f t="shared" si="1035"/>
        <v>0.000390621745258056-0.000540033560424288i</v>
      </c>
      <c r="L3559" t="str">
        <f t="shared" si="1036"/>
        <v>0.00025-0.0007629783169814i</v>
      </c>
      <c r="M3559" t="str">
        <f t="shared" si="1037"/>
        <v>0.0025-0.000201964848612723i</v>
      </c>
      <c r="N3559">
        <f t="shared" si="1038"/>
        <v>13.958035860540264</v>
      </c>
      <c r="O3559">
        <f t="shared" si="1039"/>
        <v>19.373870337373901</v>
      </c>
      <c r="P3559" s="3">
        <f t="shared" si="1040"/>
        <v>-19.373870337373901</v>
      </c>
      <c r="Q3559" s="3">
        <f t="shared" si="1041"/>
        <v>166.04196413945974</v>
      </c>
      <c r="R3559">
        <f t="shared" si="1042"/>
        <v>-13.958035860540264</v>
      </c>
      <c r="S3559">
        <f t="shared" si="1043"/>
        <v>616.42122091489944</v>
      </c>
      <c r="T3559">
        <f t="shared" si="1026"/>
        <v>-19.373870337373901</v>
      </c>
    </row>
    <row r="3560" spans="1:20" x14ac:dyDescent="0.25">
      <c r="A3560">
        <f t="shared" si="1027"/>
        <v>3887806.4955676859</v>
      </c>
      <c r="B3560">
        <f t="shared" si="1044"/>
        <v>618763.62155437609</v>
      </c>
      <c r="C3560" t="str">
        <f t="shared" si="1028"/>
        <v>-0.103288093972237+0.0261117629759311i</v>
      </c>
      <c r="D3560" t="str">
        <f t="shared" si="1029"/>
        <v>2.01831886405819-1.742216205028i</v>
      </c>
      <c r="E3560" t="str">
        <f t="shared" si="1030"/>
        <v>-9.68640833092105-59.3424763053846i</v>
      </c>
      <c r="F3560" t="str">
        <f t="shared" si="1031"/>
        <v>2.55412041814233-1.19465281592053i</v>
      </c>
      <c r="G3560" t="str">
        <f t="shared" si="1032"/>
        <v>0.877731784562844-0.327595328005406i</v>
      </c>
      <c r="H3560" t="str">
        <f t="shared" si="1033"/>
        <v>0.0140217599295433-13.4159249301164i</v>
      </c>
      <c r="I3560" t="str">
        <f t="shared" si="1034"/>
        <v>-0.10827085178437-0.232110606857007i</v>
      </c>
      <c r="K3560" t="str">
        <f t="shared" si="1035"/>
        <v>0.000389520947675044-0.000538419094691148i</v>
      </c>
      <c r="L3560" t="str">
        <f t="shared" si="1036"/>
        <v>0.00025-0.000760089975076114i</v>
      </c>
      <c r="M3560" t="str">
        <f t="shared" si="1037"/>
        <v>0.0025-0.000201200287520147i</v>
      </c>
      <c r="N3560">
        <f t="shared" si="1038"/>
        <v>14.187412748891091</v>
      </c>
      <c r="O3560">
        <f t="shared" si="1039"/>
        <v>19.449943995883288</v>
      </c>
      <c r="P3560" s="3">
        <f t="shared" si="1040"/>
        <v>-19.449943995883288</v>
      </c>
      <c r="Q3560" s="3">
        <f t="shared" si="1041"/>
        <v>165.81258725110891</v>
      </c>
      <c r="R3560">
        <f t="shared" si="1042"/>
        <v>-14.187412748891091</v>
      </c>
      <c r="S3560">
        <f t="shared" si="1043"/>
        <v>618.76362155437607</v>
      </c>
      <c r="T3560">
        <f t="shared" si="1026"/>
        <v>-19.449943995883288</v>
      </c>
    </row>
    <row r="3561" spans="1:20" x14ac:dyDescent="0.25">
      <c r="A3561">
        <f t="shared" si="1027"/>
        <v>3902580.1602508426</v>
      </c>
      <c r="B3561">
        <f t="shared" si="1044"/>
        <v>621114.92331628269</v>
      </c>
      <c r="C3561" t="str">
        <f t="shared" si="1028"/>
        <v>-0.102281835732593+0.0262929666435882i</v>
      </c>
      <c r="D3561" t="str">
        <f t="shared" si="1029"/>
        <v>2.01188914473561-1.74315253034327i</v>
      </c>
      <c r="E3561" t="str">
        <f t="shared" si="1030"/>
        <v>-9.77789271454842-59.0696587242841i</v>
      </c>
      <c r="F3561" t="str">
        <f t="shared" si="1031"/>
        <v>2.55174473361297-1.19647143679207i</v>
      </c>
      <c r="G3561" t="str">
        <f t="shared" si="1032"/>
        <v>0.876915372851517-0.328534323485693i</v>
      </c>
      <c r="H3561" t="str">
        <f t="shared" si="1033"/>
        <v>0.013876419442705-13.3650069054146i</v>
      </c>
      <c r="I3561" t="str">
        <f t="shared" si="1034"/>
        <v>-0.108026306077365-0.231014123013295i</v>
      </c>
      <c r="K3561" t="str">
        <f t="shared" si="1035"/>
        <v>0.000388426257132525-0.000536806746329578i</v>
      </c>
      <c r="L3561" t="str">
        <f t="shared" si="1036"/>
        <v>0.00025-0.000757212567320297i</v>
      </c>
      <c r="M3561" t="str">
        <f t="shared" si="1037"/>
        <v>0.0025-0.000200438620761254i</v>
      </c>
      <c r="N3561">
        <f t="shared" si="1038"/>
        <v>14.416529216484292</v>
      </c>
      <c r="O3561">
        <f t="shared" si="1039"/>
        <v>19.526124248141404</v>
      </c>
      <c r="P3561" s="3">
        <f t="shared" si="1040"/>
        <v>-19.526124248141404</v>
      </c>
      <c r="Q3561" s="3">
        <f t="shared" si="1041"/>
        <v>165.58347078351571</v>
      </c>
      <c r="R3561">
        <f t="shared" si="1042"/>
        <v>-14.416529216484292</v>
      </c>
      <c r="S3561">
        <f t="shared" si="1043"/>
        <v>621.11492331628267</v>
      </c>
      <c r="T3561">
        <f t="shared" si="1026"/>
        <v>-19.526124248141404</v>
      </c>
    </row>
    <row r="3562" spans="1:20" x14ac:dyDescent="0.25">
      <c r="A3562">
        <f t="shared" si="1027"/>
        <v>3917409.9648597962</v>
      </c>
      <c r="B3562">
        <f t="shared" si="1044"/>
        <v>623475.16002488462</v>
      </c>
      <c r="C3562" t="str">
        <f t="shared" si="1028"/>
        <v>-0.101282533248148+0.026467810811932i</v>
      </c>
      <c r="D3562" t="str">
        <f t="shared" si="1029"/>
        <v>2.00545176927508-1.74406573338016i</v>
      </c>
      <c r="E3562" t="str">
        <f t="shared" si="1030"/>
        <v>-9.86835238610156-58.7975161111617i</v>
      </c>
      <c r="F3562" t="str">
        <f t="shared" si="1031"/>
        <v>2.54935542542521-1.19829539430281i</v>
      </c>
      <c r="G3562" t="str">
        <f t="shared" si="1032"/>
        <v>0.87609427932569-0.329473964158763i</v>
      </c>
      <c r="H3562" t="str">
        <f t="shared" si="1033"/>
        <v>0.0137326938366779-13.3142829165701i</v>
      </c>
      <c r="I3562" t="str">
        <f t="shared" si="1034"/>
        <v>-0.107782530468655-0.229921408238127i</v>
      </c>
      <c r="K3562" t="str">
        <f t="shared" si="1035"/>
        <v>0.00038733765411192-0.000535196538795198i</v>
      </c>
      <c r="L3562" t="str">
        <f t="shared" si="1036"/>
        <v>0.00025-0.000754346052321475i</v>
      </c>
      <c r="M3562" t="str">
        <f t="shared" si="1037"/>
        <v>0.0025-0.000199679837379213i</v>
      </c>
      <c r="N3562">
        <f t="shared" si="1038"/>
        <v>14.645384022145151</v>
      </c>
      <c r="O3562">
        <f t="shared" si="1039"/>
        <v>19.602410986490526</v>
      </c>
      <c r="P3562" s="3">
        <f t="shared" si="1040"/>
        <v>-19.602410986490526</v>
      </c>
      <c r="Q3562" s="3">
        <f t="shared" si="1041"/>
        <v>165.35461597785485</v>
      </c>
      <c r="R3562">
        <f t="shared" si="1042"/>
        <v>-14.645384022145151</v>
      </c>
      <c r="S3562">
        <f t="shared" si="1043"/>
        <v>623.47516002488464</v>
      </c>
      <c r="T3562">
        <f t="shared" si="1026"/>
        <v>-19.602410986490526</v>
      </c>
    </row>
    <row r="3563" spans="1:20" x14ac:dyDescent="0.25">
      <c r="A3563">
        <f t="shared" si="1027"/>
        <v>3932296.1227262635</v>
      </c>
      <c r="B3563">
        <f t="shared" si="1044"/>
        <v>625844.3656329792</v>
      </c>
      <c r="C3563" t="str">
        <f t="shared" si="1028"/>
        <v>-0.100290178626119+0.02663638170675i</v>
      </c>
      <c r="D3563" t="str">
        <f t="shared" si="1029"/>
        <v>1.99900690952779-1.74495574217954i</v>
      </c>
      <c r="E3563" t="str">
        <f t="shared" si="1030"/>
        <v>-9.95779272763021-58.5260495486876i</v>
      </c>
      <c r="F3563" t="str">
        <f t="shared" si="1031"/>
        <v>2.5469524453866-1.2001246125087i</v>
      </c>
      <c r="G3563" t="str">
        <f t="shared" si="1032"/>
        <v>0.875268487423877-0.330414228426373i</v>
      </c>
      <c r="H3563" t="str">
        <f t="shared" si="1033"/>
        <v>0.0135905646248706-13.263752217674i</v>
      </c>
      <c r="I3563" t="str">
        <f t="shared" si="1034"/>
        <v>-0.107539514129544-0.228832449847746i</v>
      </c>
      <c r="K3563" t="str">
        <f t="shared" si="1035"/>
        <v>0.000386255118964653-0.000533588495298453i</v>
      </c>
      <c r="L3563" t="str">
        <f t="shared" si="1036"/>
        <v>0.00025-0.000751490388843864i</v>
      </c>
      <c r="M3563" t="str">
        <f t="shared" si="1037"/>
        <v>0.0025-0.00019892392645867i</v>
      </c>
      <c r="N3563">
        <f t="shared" si="1038"/>
        <v>14.873975921602977</v>
      </c>
      <c r="O3563">
        <f t="shared" si="1039"/>
        <v>19.678804102420347</v>
      </c>
      <c r="P3563" s="3">
        <f t="shared" si="1040"/>
        <v>-19.678804102420347</v>
      </c>
      <c r="Q3563" s="3">
        <f t="shared" si="1041"/>
        <v>165.12602407839702</v>
      </c>
      <c r="R3563">
        <f t="shared" si="1042"/>
        <v>-14.873975921602977</v>
      </c>
      <c r="S3563">
        <f t="shared" si="1043"/>
        <v>625.84436563297925</v>
      </c>
      <c r="T3563">
        <f t="shared" si="1026"/>
        <v>-19.678804102420347</v>
      </c>
    </row>
    <row r="3564" spans="1:20" x14ac:dyDescent="0.25">
      <c r="A3564">
        <f t="shared" si="1027"/>
        <v>3947238.8479926232</v>
      </c>
      <c r="B3564">
        <f t="shared" si="1044"/>
        <v>628222.57422238449</v>
      </c>
      <c r="C3564" t="str">
        <f t="shared" si="1028"/>
        <v>-0.0993047633464148+0.0267987649692897i</v>
      </c>
      <c r="D3564" t="str">
        <f t="shared" si="1029"/>
        <v>1.99255473817592-1.74582248633669i</v>
      </c>
      <c r="E3564" t="str">
        <f t="shared" si="1030"/>
        <v>-10.0462190942621-58.2552600963169i</v>
      </c>
      <c r="F3564" t="str">
        <f t="shared" si="1031"/>
        <v>2.54453574554282-1.2019590148884i</v>
      </c>
      <c r="G3564" t="str">
        <f t="shared" si="1032"/>
        <v>0.874437980666414-0.331355094474882i</v>
      </c>
      <c r="H3564" t="str">
        <f t="shared" si="1033"/>
        <v>0.0134500135271898-13.2134140657241i</v>
      </c>
      <c r="I3564" t="str">
        <f t="shared" si="1034"/>
        <v>-0.107297246307806-0.227747235238249i</v>
      </c>
      <c r="K3564" t="str">
        <f t="shared" si="1035"/>
        <v>0.000385178631915197-0.000531982638804798i</v>
      </c>
      <c r="L3564" t="str">
        <f t="shared" si="1036"/>
        <v>0.00025-0.000748645535807798i</v>
      </c>
      <c r="M3564" t="str">
        <f t="shared" si="1037"/>
        <v>0.0025-0.000198170877125593i</v>
      </c>
      <c r="N3564">
        <f t="shared" si="1038"/>
        <v>15.102303667523131</v>
      </c>
      <c r="O3564">
        <f t="shared" si="1039"/>
        <v>19.755303486555679</v>
      </c>
      <c r="P3564" s="3">
        <f t="shared" si="1040"/>
        <v>-19.755303486555679</v>
      </c>
      <c r="Q3564" s="3">
        <f t="shared" si="1041"/>
        <v>164.89769633247687</v>
      </c>
      <c r="R3564">
        <f t="shared" si="1042"/>
        <v>-15.102303667523131</v>
      </c>
      <c r="S3564">
        <f t="shared" si="1043"/>
        <v>628.22257422238454</v>
      </c>
      <c r="T3564">
        <f t="shared" ref="T3564:T3627" si="1045">P3564</f>
        <v>-19.755303486555679</v>
      </c>
    </row>
    <row r="3565" spans="1:20" x14ac:dyDescent="0.25">
      <c r="A3565">
        <f t="shared" ref="A3565:A3628" si="1046">2*PI()*B3565</f>
        <v>3962238.3556149951</v>
      </c>
      <c r="B3565">
        <f t="shared" si="1044"/>
        <v>630609.82000442955</v>
      </c>
      <c r="C3565" t="str">
        <f t="shared" ref="C3565:C3628" si="1047">IMPRODUCT(D3565,E3565,$C$40,,K3565,$C$41)</f>
        <v>-0.0983262782709085+0.026955045653897i</v>
      </c>
      <c r="D3565" t="str">
        <f t="shared" ref="D3565:D3628" si="1048">IMDIV(IMPRODUCT($C$37,$C$38,COMPLEX(1,A3565/$C$38)),IMSUM(-1*A3565*A3565/$C$39,COMPLEX(0,1*A3565)))</f>
        <v>1.98609542871485-1.74666589701293i</v>
      </c>
      <c r="E3565" t="str">
        <f t="shared" ref="E3565:E3628" si="1049">IMDIV(IMPRODUCT(IMSUM(F3565,G3565),$C$29,H3565),IMSUM(1,I3565))</f>
        <v>-10.1336368143557-57.9851487906771i</v>
      </c>
      <c r="F3565" t="str">
        <f t="shared" ref="F3565:F3628" si="1050">IMDIV(IMPRODUCT($C$14,$C$15,COMPLEX(1,A3565/$C$15)),IMSUM(-1*A3565*A3565/$C$16,COMPLEX(0,A3565)))</f>
        <v>2.54210527818431-1.20379852434187i</v>
      </c>
      <c r="G3565" t="str">
        <f t="shared" ref="G3565:G3628" si="1051">IMDIV(1,COMPLEX(1,A3565*$C$9*$C$10))</f>
        <v>0.873602742657766-0.33229654027479i</v>
      </c>
      <c r="H3565" t="str">
        <f t="shared" ref="H3565:H3628" si="1052">IMDIV($C$3,IMSUM(K3565,COMPLEX(0,$C$28*A3565)))</f>
        <v>0.0133110224679532-13.1632677206136i</v>
      </c>
      <c r="I3565" t="str">
        <f t="shared" ref="I3565:I3628" si="1053">IMPRODUCT(F3565,$C$29,H3565,$C$31)</f>
        <v>-0.107055716327406-0.226665751885392i</v>
      </c>
      <c r="K3565" t="str">
        <f t="shared" ref="K3565:K3628" si="1054">IF($C$26&lt;=0,IMDIV(1,IMSUM(IMDIV(1,L3565),1/$C$18)),IMDIV(1,IMSUM(IMDIV(1,L3565),1/$C$18,IMDIV(1,M3565))))</f>
        <v>0.000384108173064083-0.000530378992034878i</v>
      </c>
      <c r="L3565" t="str">
        <f t="shared" ref="L3565:L3628" si="1055">IMSUM($C$21/$C$22,IMDIV(1,COMPLEX(0,$C$20*$C$22*A3565)))</f>
        <v>0.00025-0.0007458114522891i</v>
      </c>
      <c r="M3565" t="str">
        <f t="shared" ref="M3565:M3628" si="1056">IMSUM($C$25/$C$26,IMDIV(1,COMPLEX(0,$C$24*$C$26*A3565)))</f>
        <v>0.0025-0.000197420678547114i</v>
      </c>
      <c r="N3565">
        <f t="shared" ref="N3565:N3628" si="1057">ABS(R3565)</f>
        <v>15.330366009547106</v>
      </c>
      <c r="O3565">
        <f t="shared" ref="O3565:O3628" si="1058">ABS(P3565)</f>
        <v>19.831909028644674</v>
      </c>
      <c r="P3565" s="3">
        <f t="shared" ref="P3565:P3628" si="1059">20*LOG10(IMABS(C3565))</f>
        <v>-19.831909028644674</v>
      </c>
      <c r="Q3565" s="3">
        <f t="shared" ref="Q3565:Q3628" si="1060">IMARGUMENT(C3565)*180/PI()</f>
        <v>164.66963399045289</v>
      </c>
      <c r="R3565">
        <f t="shared" ref="R3565:R3628" si="1061">IF(Q3565&lt;0,Q3565+180,Q3565-180)</f>
        <v>-15.330366009547106</v>
      </c>
      <c r="S3565">
        <f t="shared" ref="S3565:S3628" si="1062">B3565/1000</f>
        <v>630.60982000442959</v>
      </c>
      <c r="T3565">
        <f t="shared" si="1045"/>
        <v>-19.831909028644674</v>
      </c>
    </row>
    <row r="3566" spans="1:20" x14ac:dyDescent="0.25">
      <c r="A3566">
        <f t="shared" si="1046"/>
        <v>3977294.8613663325</v>
      </c>
      <c r="B3566">
        <f t="shared" ref="B3566:B3629" si="1063">B3565*(1+B$42)</f>
        <v>633006.13732044643</v>
      </c>
      <c r="C3566" t="str">
        <f t="shared" si="1047"/>
        <v>-0.097354713652689+0.0271053082257588i</v>
      </c>
      <c r="D3566" t="str">
        <f t="shared" si="1048"/>
        <v>1.97962915543521-1.74748590694703i</v>
      </c>
      <c r="E3566" t="str">
        <f t="shared" si="1049"/>
        <v>-10.2200511896518-57.7157166459474i</v>
      </c>
      <c r="F3566" t="str">
        <f t="shared" si="1050"/>
        <v>2.53966099585315-1.20564306318886i</v>
      </c>
      <c r="G3566" t="str">
        <f t="shared" si="1051"/>
        <v>0.872762757088854-0.333238543580295i</v>
      </c>
      <c r="H3566" t="str">
        <f t="shared" si="1052"/>
        <v>0.0131735735738204-13.1133124451194i</v>
      </c>
      <c r="I3566" t="str">
        <f t="shared" si="1053"/>
        <v>-0.106814913588223-0.225587987344393i</v>
      </c>
      <c r="K3566" t="str">
        <f t="shared" si="1054"/>
        <v>0.00038304372239093-0.000528777577464783i</v>
      </c>
      <c r="L3566" t="str">
        <f t="shared" si="1055"/>
        <v>0.00025-0.000742988097518525i</v>
      </c>
      <c r="M3566" t="str">
        <f t="shared" si="1056"/>
        <v>0.0025-0.000196673319931375i</v>
      </c>
      <c r="N3566">
        <f t="shared" si="1057"/>
        <v>15.558161694329243</v>
      </c>
      <c r="O3566">
        <f t="shared" si="1058"/>
        <v>19.908620617546092</v>
      </c>
      <c r="P3566" s="3">
        <f t="shared" si="1059"/>
        <v>-19.908620617546092</v>
      </c>
      <c r="Q3566" s="3">
        <f t="shared" si="1060"/>
        <v>164.44183830567076</v>
      </c>
      <c r="R3566">
        <f t="shared" si="1061"/>
        <v>-15.558161694329243</v>
      </c>
      <c r="S3566">
        <f t="shared" si="1062"/>
        <v>633.00613732044644</v>
      </c>
      <c r="T3566">
        <f t="shared" si="1045"/>
        <v>-19.908620617546092</v>
      </c>
    </row>
    <row r="3567" spans="1:20" x14ac:dyDescent="0.25">
      <c r="A3567">
        <f t="shared" si="1046"/>
        <v>3992408.5818395251</v>
      </c>
      <c r="B3567">
        <f t="shared" si="1063"/>
        <v>635411.5606422642</v>
      </c>
      <c r="C3567" t="str">
        <f t="shared" si="1047"/>
        <v>-0.0963900591452686+0.0272496365587563i</v>
      </c>
      <c r="D3567" t="str">
        <f t="shared" si="1048"/>
        <v>1.97315609340479-1.74828245046625i</v>
      </c>
      <c r="E3567" t="str">
        <f t="shared" si="1049"/>
        <v>-10.3054674954289-57.4469646542383i</v>
      </c>
      <c r="F3567" t="str">
        <f t="shared" si="1050"/>
        <v>2.53720285134978-1.20749255316748i</v>
      </c>
      <c r="G3567" t="str">
        <f t="shared" si="1051"/>
        <v>0.871918007739397-0.334181081928882i</v>
      </c>
      <c r="H3567" t="str">
        <f t="shared" si="1052"/>
        <v>0.0130376491717382-13.0635475048914i</v>
      </c>
      <c r="I3567" t="str">
        <f t="shared" si="1053"/>
        <v>-0.106574827565778-0.224513929249736i</v>
      </c>
      <c r="K3567" t="str">
        <f t="shared" si="1054"/>
        <v>0.000381985259757393-0.000527178417326308i</v>
      </c>
      <c r="L3567" t="str">
        <f t="shared" si="1055"/>
        <v>0.00025-0.000740175430881176i</v>
      </c>
      <c r="M3567" t="str">
        <f t="shared" si="1056"/>
        <v>0.0025-0.000195928790527371i</v>
      </c>
      <c r="N3567">
        <f t="shared" si="1057"/>
        <v>15.78568946557607</v>
      </c>
      <c r="O3567">
        <f t="shared" si="1058"/>
        <v>19.985438141217127</v>
      </c>
      <c r="P3567" s="3">
        <f t="shared" si="1059"/>
        <v>-19.985438141217127</v>
      </c>
      <c r="Q3567" s="3">
        <f t="shared" si="1060"/>
        <v>164.21431053442393</v>
      </c>
      <c r="R3567">
        <f t="shared" si="1061"/>
        <v>-15.78568946557607</v>
      </c>
      <c r="S3567">
        <f t="shared" si="1062"/>
        <v>635.41156064226425</v>
      </c>
      <c r="T3567">
        <f t="shared" si="1045"/>
        <v>-19.985438141217127</v>
      </c>
    </row>
    <row r="3568" spans="1:20" x14ac:dyDescent="0.25">
      <c r="A3568">
        <f t="shared" si="1046"/>
        <v>4007579.7344505149</v>
      </c>
      <c r="B3568">
        <f t="shared" si="1063"/>
        <v>637826.12457270478</v>
      </c>
      <c r="C3568" t="str">
        <f t="shared" si="1047"/>
        <v>-0.0954323038117501+0.0273881139334272i</v>
      </c>
      <c r="D3568" t="str">
        <f t="shared" si="1048"/>
        <v>1.96667641845021-1.74905546349734i</v>
      </c>
      <c r="E3568" t="str">
        <f t="shared" si="1049"/>
        <v>-10.3898909806607-57.1788937859604i</v>
      </c>
      <c r="F3568" t="str">
        <f t="shared" si="1050"/>
        <v>2.53473079773992-1.2093469154329i</v>
      </c>
      <c r="G3568" t="str">
        <f t="shared" si="1051"/>
        <v>0.871068478480283-0.335124132640918i</v>
      </c>
      <c r="H3568" t="str">
        <f t="shared" si="1052"/>
        <v>0.0129032317869031-13.0139721684408i</v>
      </c>
      <c r="I3568" t="str">
        <f t="shared" si="1053"/>
        <v>-0.106335447810971-0.223443565314971i</v>
      </c>
      <c r="K3568" t="str">
        <f t="shared" si="1054"/>
        <v>0.000380932764910124-0.000525581533607235i</v>
      </c>
      <c r="L3568" t="str">
        <f t="shared" si="1055"/>
        <v>0.00025-0.0007373734119159i</v>
      </c>
      <c r="M3568" t="str">
        <f t="shared" si="1056"/>
        <v>0.0025-0.000195187079624796i</v>
      </c>
      <c r="N3568">
        <f t="shared" si="1057"/>
        <v>16.012948064087965</v>
      </c>
      <c r="O3568">
        <f t="shared" si="1058"/>
        <v>20.062361486701615</v>
      </c>
      <c r="P3568" s="3">
        <f t="shared" si="1059"/>
        <v>-20.062361486701615</v>
      </c>
      <c r="Q3568" s="3">
        <f t="shared" si="1060"/>
        <v>163.98705193591204</v>
      </c>
      <c r="R3568">
        <f t="shared" si="1061"/>
        <v>-16.012948064087965</v>
      </c>
      <c r="S3568">
        <f t="shared" si="1062"/>
        <v>637.82612457270477</v>
      </c>
      <c r="T3568">
        <f t="shared" si="1045"/>
        <v>-20.062361486701615</v>
      </c>
    </row>
    <row r="3569" spans="1:20" x14ac:dyDescent="0.25">
      <c r="A3569">
        <f t="shared" si="1046"/>
        <v>4022808.5374414274</v>
      </c>
      <c r="B3569">
        <f t="shared" si="1063"/>
        <v>640249.86384608108</v>
      </c>
      <c r="C3569" t="str">
        <f t="shared" si="1047"/>
        <v>-0.0944814361339602+0.0275208230350282i</v>
      </c>
      <c r="D3569" t="str">
        <f t="shared" si="1048"/>
        <v>1.96019030713838-1.749804883577i</v>
      </c>
      <c r="E3569" t="str">
        <f t="shared" si="1049"/>
        <v>-10.4733268681754-56.9115049901941i</v>
      </c>
      <c r="F3569" t="str">
        <f t="shared" si="1050"/>
        <v>2.53224478836156-1.21120607055605i</v>
      </c>
      <c r="G3569" t="str">
        <f t="shared" si="1051"/>
        <v>0.870214153275953-0.336067672819283i</v>
      </c>
      <c r="H3569" t="str">
        <f t="shared" si="1052"/>
        <v>0.0127703041407406-12.9645857071291i</v>
      </c>
      <c r="I3569" t="str">
        <f t="shared" si="1053"/>
        <v>-0.106096763949816-0.222376883332518i</v>
      </c>
      <c r="K3569" t="str">
        <f t="shared" si="1054"/>
        <v>0.000379886217483713-0.000523986948051661i</v>
      </c>
      <c r="L3569" t="str">
        <f t="shared" si="1055"/>
        <v>0.00025-0.000734582000314702i</v>
      </c>
      <c r="M3569" t="str">
        <f t="shared" si="1056"/>
        <v>0.0025-0.000194448176553892i</v>
      </c>
      <c r="N3569">
        <f t="shared" si="1057"/>
        <v>16.239936227798211</v>
      </c>
      <c r="O3569">
        <f t="shared" si="1058"/>
        <v>20.139390540117986</v>
      </c>
      <c r="P3569" s="3">
        <f t="shared" si="1059"/>
        <v>-20.139390540117986</v>
      </c>
      <c r="Q3569" s="3">
        <f t="shared" si="1060"/>
        <v>163.76006377220179</v>
      </c>
      <c r="R3569">
        <f t="shared" si="1061"/>
        <v>-16.239936227798211</v>
      </c>
      <c r="S3569">
        <f t="shared" si="1062"/>
        <v>640.2498638460811</v>
      </c>
      <c r="T3569">
        <f t="shared" si="1045"/>
        <v>-20.139390540117986</v>
      </c>
    </row>
    <row r="3570" spans="1:20" x14ac:dyDescent="0.25">
      <c r="A3570">
        <f t="shared" si="1046"/>
        <v>4038095.2098837048</v>
      </c>
      <c r="B3570">
        <f t="shared" si="1063"/>
        <v>642682.81332869618</v>
      </c>
      <c r="C3570" t="str">
        <f t="shared" si="1047"/>
        <v>-0.0935374440215452+0.0276478459517158i</v>
      </c>
      <c r="D3570" t="str">
        <f t="shared" si="1048"/>
        <v>1.95369793675789-1.75053064986241i</v>
      </c>
      <c r="E3570" t="str">
        <f t="shared" si="1049"/>
        <v>-10.5557803548192-56.6447991950507i</v>
      </c>
      <c r="F3570" t="str">
        <f t="shared" si="1050"/>
        <v>2.52974477683186-1.21306993852244i</v>
      </c>
      <c r="G3570" t="str">
        <f t="shared" si="1051"/>
        <v>0.869355016186802-0.337011679349021i</v>
      </c>
      <c r="H3570" t="str">
        <f t="shared" si="1052"/>
        <v>0.0126388491488994-12.9153873951571i</v>
      </c>
      <c r="I3570" t="str">
        <f t="shared" si="1053"/>
        <v>-0.105858765683197-0.221313871173465i</v>
      </c>
      <c r="K3570" t="str">
        <f t="shared" si="1054"/>
        <v>0.000378845597003587-0.000522394682160358i</v>
      </c>
      <c r="L3570" t="str">
        <f t="shared" si="1055"/>
        <v>0.00025-0.000731801155922195i</v>
      </c>
      <c r="M3570" t="str">
        <f t="shared" si="1056"/>
        <v>0.0025-0.000193712070685288i</v>
      </c>
      <c r="N3570">
        <f t="shared" si="1057"/>
        <v>16.466652691819633</v>
      </c>
      <c r="O3570">
        <f t="shared" si="1058"/>
        <v>20.216525186647004</v>
      </c>
      <c r="P3570" s="3">
        <f t="shared" si="1059"/>
        <v>-20.216525186647004</v>
      </c>
      <c r="Q3570" s="3">
        <f t="shared" si="1060"/>
        <v>163.53334730818037</v>
      </c>
      <c r="R3570">
        <f t="shared" si="1061"/>
        <v>-16.466652691819633</v>
      </c>
      <c r="S3570">
        <f t="shared" si="1062"/>
        <v>642.68281332869617</v>
      </c>
      <c r="T3570">
        <f t="shared" si="1045"/>
        <v>-20.216525186647004</v>
      </c>
    </row>
    <row r="3571" spans="1:20" x14ac:dyDescent="0.25">
      <c r="A3571">
        <f t="shared" si="1046"/>
        <v>4053439.9716812628</v>
      </c>
      <c r="B3571">
        <f t="shared" si="1063"/>
        <v>645125.00801934523</v>
      </c>
      <c r="C3571" t="str">
        <f t="shared" si="1047"/>
        <v>-0.0926003148210232+0.0277692641728157i</v>
      </c>
      <c r="D3571" t="str">
        <f t="shared" si="1048"/>
        <v>1.94719948530013-1.7512327031412i</v>
      </c>
      <c r="E3571" t="str">
        <f t="shared" si="1049"/>
        <v>-10.6372566116188-56.3787773080299i</v>
      </c>
      <c r="F3571" t="str">
        <f t="shared" si="1050"/>
        <v>2.52723071705431-1.21493843873101i</v>
      </c>
      <c r="G3571" t="str">
        <f t="shared" si="1051"/>
        <v>0.868491051371604-0.337956128897006i</v>
      </c>
      <c r="H3571" t="str">
        <f t="shared" si="1052"/>
        <v>0.0125088499192637-12.8663765095534i</v>
      </c>
      <c r="I3571" t="str">
        <f t="shared" si="1053"/>
        <v>-0.105621442786613-0.220254516787366i</v>
      </c>
      <c r="K3571" t="str">
        <f t="shared" si="1054"/>
        <v>0.000377810882888915-0.000520804757191152i</v>
      </c>
      <c r="L3571" t="str">
        <f t="shared" si="1055"/>
        <v>0.00025-0.000729030838735004i</v>
      </c>
      <c r="M3571" t="str">
        <f t="shared" si="1056"/>
        <v>0.0025-0.000192978751429854i</v>
      </c>
      <c r="N3571">
        <f t="shared" si="1057"/>
        <v>16.69309618848456</v>
      </c>
      <c r="O3571">
        <f t="shared" si="1058"/>
        <v>20.293765310520115</v>
      </c>
      <c r="P3571" s="3">
        <f t="shared" si="1059"/>
        <v>-20.293765310520115</v>
      </c>
      <c r="Q3571" s="3">
        <f t="shared" si="1060"/>
        <v>163.30690381151544</v>
      </c>
      <c r="R3571">
        <f t="shared" si="1061"/>
        <v>-16.69309618848456</v>
      </c>
      <c r="S3571">
        <f t="shared" si="1062"/>
        <v>645.12500801934527</v>
      </c>
      <c r="T3571">
        <f t="shared" si="1045"/>
        <v>-20.293765310520115</v>
      </c>
    </row>
    <row r="3572" spans="1:20" x14ac:dyDescent="0.25">
      <c r="A3572">
        <f t="shared" si="1046"/>
        <v>4068843.0435736519</v>
      </c>
      <c r="B3572">
        <f t="shared" si="1063"/>
        <v>647576.48304981878</v>
      </c>
      <c r="C3572" t="str">
        <f t="shared" si="1047"/>
        <v>-0.091670035324793+0.0278851585872105i</v>
      </c>
      <c r="D3572" t="str">
        <f t="shared" si="1048"/>
        <v>1.94069513144034-1.75191098584147i</v>
      </c>
      <c r="E3572" t="str">
        <f t="shared" si="1049"/>
        <v>-10.7177607839485-56.1134402163718i</v>
      </c>
      <c r="F3572" t="str">
        <f t="shared" si="1050"/>
        <v>2.52470256322573-1.21681148999306i</v>
      </c>
      <c r="G3572" t="str">
        <f t="shared" si="1051"/>
        <v>0.867622243089954-0.338900997911648i</v>
      </c>
      <c r="H3572" t="str">
        <f t="shared" si="1052"/>
        <v>0.0123802897499779-12.8175523301636i</v>
      </c>
      <c r="I3572" t="str">
        <f t="shared" si="1053"/>
        <v>-0.105384785109933-0.219198808202035i</v>
      </c>
      <c r="K3572" t="str">
        <f t="shared" si="1054"/>
        <v>0.000376782054455429-0.000519217194159319i</v>
      </c>
      <c r="L3572" t="str">
        <f t="shared" si="1055"/>
        <v>0.00025-0.000726271008901182i</v>
      </c>
      <c r="M3572" t="str">
        <f t="shared" si="1056"/>
        <v>0.0025-0.000192248208238548i</v>
      </c>
      <c r="N3572">
        <f t="shared" si="1057"/>
        <v>16.91926544739448</v>
      </c>
      <c r="O3572">
        <f t="shared" si="1058"/>
        <v>20.371110795007837</v>
      </c>
      <c r="P3572" s="3">
        <f t="shared" si="1059"/>
        <v>-20.371110795007837</v>
      </c>
      <c r="Q3572" s="3">
        <f t="shared" si="1060"/>
        <v>163.08073455260552</v>
      </c>
      <c r="R3572">
        <f t="shared" si="1061"/>
        <v>-16.91926544739448</v>
      </c>
      <c r="S3572">
        <f t="shared" si="1062"/>
        <v>647.57648304981876</v>
      </c>
      <c r="T3572">
        <f t="shared" si="1045"/>
        <v>-20.371110795007837</v>
      </c>
    </row>
    <row r="3573" spans="1:20" x14ac:dyDescent="0.25">
      <c r="A3573">
        <f t="shared" si="1046"/>
        <v>4084304.6471392312</v>
      </c>
      <c r="B3573">
        <f t="shared" si="1063"/>
        <v>650037.27368540806</v>
      </c>
      <c r="C3573" t="str">
        <f t="shared" si="1047"/>
        <v>-0.09074659178011+0.0279956094818178i</v>
      </c>
      <c r="D3573" t="str">
        <f t="shared" si="1048"/>
        <v>1.93418505451838-1.75256544204121i</v>
      </c>
      <c r="E3573" t="str">
        <f t="shared" si="1049"/>
        <v>-10.7972979916993-55.8487887874075i</v>
      </c>
      <c r="F3573" t="str">
        <f t="shared" si="1050"/>
        <v>2.52216026984349-1.21868901053125i</v>
      </c>
      <c r="G3573" t="str">
        <f t="shared" si="1051"/>
        <v>0.866748575704729-0.339846262622605i</v>
      </c>
      <c r="H3573" t="str">
        <f t="shared" si="1052"/>
        <v>0.0122531521274921-12.7689141396395i</v>
      </c>
      <c r="I3573" t="str">
        <f t="shared" si="1053"/>
        <v>-0.105148782577167-0.218146733523349i</v>
      </c>
      <c r="K3573" t="str">
        <f t="shared" si="1054"/>
        <v>0.000375759090918297-0.000517632013838026i</v>
      </c>
      <c r="L3573" t="str">
        <f t="shared" si="1055"/>
        <v>0.00025-0.000723521626719643i</v>
      </c>
      <c r="M3573" t="str">
        <f t="shared" si="1056"/>
        <v>0.0025-0.000191520430602259i</v>
      </c>
      <c r="N3573">
        <f t="shared" si="1057"/>
        <v>17.145159195463151</v>
      </c>
      <c r="O3573">
        <f t="shared" si="1058"/>
        <v>20.448561522407779</v>
      </c>
      <c r="P3573" s="3">
        <f t="shared" si="1059"/>
        <v>-20.448561522407779</v>
      </c>
      <c r="Q3573" s="3">
        <f t="shared" si="1060"/>
        <v>162.85484080453685</v>
      </c>
      <c r="R3573">
        <f t="shared" si="1061"/>
        <v>-17.145159195463151</v>
      </c>
      <c r="S3573">
        <f t="shared" si="1062"/>
        <v>650.03727368540808</v>
      </c>
      <c r="T3573">
        <f t="shared" si="1045"/>
        <v>-20.448561522407779</v>
      </c>
    </row>
    <row r="3574" spans="1:20" x14ac:dyDescent="0.25">
      <c r="A3574">
        <f t="shared" si="1046"/>
        <v>4099825.0047983606</v>
      </c>
      <c r="B3574">
        <f t="shared" si="1063"/>
        <v>652507.41532541264</v>
      </c>
      <c r="C3574" t="str">
        <f t="shared" si="1047"/>
        <v>-0.089829969898014+0.028100696540177i</v>
      </c>
      <c r="D3574" t="str">
        <f t="shared" si="1048"/>
        <v>1.92766943451945-1.75319601747777i</v>
      </c>
      <c r="E3574" t="str">
        <f t="shared" si="1049"/>
        <v>-10.875873329448-55.5848238688982i</v>
      </c>
      <c r="F3574" t="str">
        <f t="shared" si="1050"/>
        <v>2.51960379171275-1.22057091797874i</v>
      </c>
      <c r="G3574" t="str">
        <f t="shared" si="1051"/>
        <v>0.865870033684565-0.340791899040536i</v>
      </c>
      <c r="H3574" t="str">
        <f t="shared" si="1052"/>
        <v>0.0121274207246204-12.7204612234273i</v>
      </c>
      <c r="I3574" t="str">
        <f t="shared" si="1053"/>
        <v>-0.104913425186229-0.217098280935033i</v>
      </c>
      <c r="K3574" t="str">
        <f t="shared" si="1054"/>
        <v>0.000374741971394941-0.000516049236758813i</v>
      </c>
      <c r="L3574" t="str">
        <f t="shared" si="1055"/>
        <v>0.00025-0.000720782652639613i</v>
      </c>
      <c r="M3574" t="str">
        <f t="shared" si="1056"/>
        <v>0.0025-0.000190795408051663i</v>
      </c>
      <c r="N3574">
        <f t="shared" si="1057"/>
        <v>17.370776156966059</v>
      </c>
      <c r="O3574">
        <f t="shared" si="1058"/>
        <v>20.526117374033014</v>
      </c>
      <c r="P3574" s="3">
        <f t="shared" si="1059"/>
        <v>-20.526117374033014</v>
      </c>
      <c r="Q3574" s="3">
        <f t="shared" si="1060"/>
        <v>162.62922384303394</v>
      </c>
      <c r="R3574">
        <f t="shared" si="1061"/>
        <v>-17.370776156966059</v>
      </c>
      <c r="S3574">
        <f t="shared" si="1062"/>
        <v>652.50741532541269</v>
      </c>
      <c r="T3574">
        <f t="shared" si="1045"/>
        <v>-20.526117374033014</v>
      </c>
    </row>
    <row r="3575" spans="1:20" x14ac:dyDescent="0.25">
      <c r="A3575">
        <f t="shared" si="1046"/>
        <v>4115404.3398165945</v>
      </c>
      <c r="B3575">
        <f t="shared" si="1063"/>
        <v>654986.94350364921</v>
      </c>
      <c r="C3575" t="str">
        <f t="shared" si="1047"/>
        <v>-0.0889201548622114+0.0282004988411315i</v>
      </c>
      <c r="D3575" t="str">
        <f t="shared" si="1048"/>
        <v>1.92114845205457-1.75380265955682i</v>
      </c>
      <c r="E3575" t="str">
        <f t="shared" si="1049"/>
        <v>-10.9534918666303-55.3215462893774i</v>
      </c>
      <c r="F3575" t="str">
        <f t="shared" si="1050"/>
        <v>2.51703308395365-1.22245712937823i</v>
      </c>
      <c r="G3575" t="str">
        <f t="shared" si="1051"/>
        <v>0.86498660160636-0.341737882956866i</v>
      </c>
      <c r="H3575" t="str">
        <f t="shared" si="1052"/>
        <v>0.0120030793986154-12.6721928697577i</v>
      </c>
      <c r="I3575" t="str">
        <f t="shared" si="1053"/>
        <v>-0.104678703008712-0.21605343869846i</v>
      </c>
      <c r="K3575" t="str">
        <f t="shared" si="1054"/>
        <v>0.000373730674907794-0.000514468883212053i</v>
      </c>
      <c r="L3575" t="str">
        <f t="shared" si="1055"/>
        <v>0.00025-0.000718054047260025i</v>
      </c>
      <c r="M3575" t="str">
        <f t="shared" si="1056"/>
        <v>0.0025-0.000190073130157066i</v>
      </c>
      <c r="N3575">
        <f t="shared" si="1057"/>
        <v>17.596115053589074</v>
      </c>
      <c r="O3575">
        <f t="shared" si="1058"/>
        <v>20.603778230200888</v>
      </c>
      <c r="P3575" s="3">
        <f t="shared" si="1059"/>
        <v>-20.603778230200888</v>
      </c>
      <c r="Q3575" s="3">
        <f t="shared" si="1060"/>
        <v>162.40388494641093</v>
      </c>
      <c r="R3575">
        <f t="shared" si="1061"/>
        <v>-17.596115053589074</v>
      </c>
      <c r="S3575">
        <f t="shared" si="1062"/>
        <v>654.98694350364917</v>
      </c>
      <c r="T3575">
        <f t="shared" si="1045"/>
        <v>-20.603778230200888</v>
      </c>
    </row>
    <row r="3576" spans="1:20" x14ac:dyDescent="0.25">
      <c r="A3576">
        <f t="shared" si="1046"/>
        <v>4131042.8763078973</v>
      </c>
      <c r="B3576">
        <f t="shared" si="1063"/>
        <v>657475.89388896304</v>
      </c>
      <c r="C3576" t="str">
        <f t="shared" si="1047"/>
        <v>-0.0880171313379176+0.0282950948576118i</v>
      </c>
      <c r="D3576" t="str">
        <f t="shared" si="1048"/>
        <v>1.914622288341-1.75438531736115i</v>
      </c>
      <c r="E3576" t="str">
        <f t="shared" si="1049"/>
        <v>-11.0301586477156-55.0589568584817i</v>
      </c>
      <c r="F3576" t="str">
        <f t="shared" si="1050"/>
        <v>2.51444810200867-1.2243475611813i</v>
      </c>
      <c r="G3576" t="str">
        <f t="shared" si="1051"/>
        <v>0.86409826415778-0.342684189943586i</v>
      </c>
      <c r="H3576" t="str">
        <f t="shared" si="1052"/>
        <v>0.0118801121892591-12.6241083696341i</v>
      </c>
      <c r="I3576" t="str">
        <f t="shared" si="1053"/>
        <v>-0.104444606189665-0.215012195152432i</v>
      </c>
      <c r="K3576" t="str">
        <f t="shared" si="1054"/>
        <v>0.000372725180387088-0.00051289097324748i</v>
      </c>
      <c r="L3576" t="str">
        <f t="shared" si="1055"/>
        <v>0.00025-0.000715335771328978i</v>
      </c>
      <c r="M3576" t="str">
        <f t="shared" si="1056"/>
        <v>0.0025-0.000189353586528258i</v>
      </c>
      <c r="N3576">
        <f t="shared" si="1057"/>
        <v>17.821174604478557</v>
      </c>
      <c r="O3576">
        <f t="shared" si="1058"/>
        <v>20.681543970221576</v>
      </c>
      <c r="P3576" s="3">
        <f t="shared" si="1059"/>
        <v>-20.681543970221576</v>
      </c>
      <c r="Q3576" s="3">
        <f t="shared" si="1060"/>
        <v>162.17882539552144</v>
      </c>
      <c r="R3576">
        <f t="shared" si="1061"/>
        <v>-17.821174604478557</v>
      </c>
      <c r="S3576">
        <f t="shared" si="1062"/>
        <v>657.47589388896301</v>
      </c>
      <c r="T3576">
        <f t="shared" si="1045"/>
        <v>-20.681543970221576</v>
      </c>
    </row>
    <row r="3577" spans="1:20" x14ac:dyDescent="0.25">
      <c r="A3577">
        <f t="shared" si="1046"/>
        <v>4146740.8392378674</v>
      </c>
      <c r="B3577">
        <f t="shared" si="1063"/>
        <v>659974.30228574108</v>
      </c>
      <c r="C3577" t="str">
        <f t="shared" si="1047"/>
        <v>-0.0871208834806631+0.0283845624555148i</v>
      </c>
      <c r="D3577" t="str">
        <f t="shared" si="1048"/>
        <v>1.90809112518248-1.75494394165925i</v>
      </c>
      <c r="E3577" t="str">
        <f t="shared" si="1049"/>
        <v>-11.1058786923814-54.7970563672827i</v>
      </c>
      <c r="F3577" t="str">
        <f t="shared" si="1050"/>
        <v>2.51184880165006-1.22624212924764i</v>
      </c>
      <c r="G3577" t="str">
        <f t="shared" si="1051"/>
        <v>0.863205006139804-0.343630795353072i</v>
      </c>
      <c r="H3577" t="str">
        <f t="shared" si="1052"/>
        <v>0.011758503316971-12.5762070168224i</v>
      </c>
      <c r="I3577" t="str">
        <f t="shared" si="1053"/>
        <v>-0.104211124947383-0.213974538712986i</v>
      </c>
      <c r="K3577" t="str">
        <f t="shared" si="1054"/>
        <v>0.000371725466673604-0.000511315526674736i</v>
      </c>
      <c r="L3577" t="str">
        <f t="shared" si="1055"/>
        <v>0.00025-0.000712627785743155i</v>
      </c>
      <c r="M3577" t="str">
        <f t="shared" si="1056"/>
        <v>0.0025-0.000188636766814364i</v>
      </c>
      <c r="N3577">
        <f t="shared" si="1057"/>
        <v>18.04595352629056</v>
      </c>
      <c r="O3577">
        <f t="shared" si="1058"/>
        <v>20.759414472385963</v>
      </c>
      <c r="P3577" s="3">
        <f t="shared" si="1059"/>
        <v>-20.759414472385963</v>
      </c>
      <c r="Q3577" s="3">
        <f t="shared" si="1060"/>
        <v>161.95404647370944</v>
      </c>
      <c r="R3577">
        <f t="shared" si="1061"/>
        <v>-18.04595352629056</v>
      </c>
      <c r="S3577">
        <f t="shared" si="1062"/>
        <v>659.97430228574103</v>
      </c>
      <c r="T3577">
        <f t="shared" si="1045"/>
        <v>-20.759414472385963</v>
      </c>
    </row>
    <row r="3578" spans="1:20" x14ac:dyDescent="0.25">
      <c r="A3578">
        <f t="shared" si="1046"/>
        <v>4162498.4544269708</v>
      </c>
      <c r="B3578">
        <f t="shared" si="1063"/>
        <v>662482.20463442686</v>
      </c>
      <c r="C3578" t="str">
        <f t="shared" si="1047"/>
        <v>-0.0862313949450309+0.0284689788926837i</v>
      </c>
      <c r="D3578" t="str">
        <f t="shared" si="1048"/>
        <v>1.90155514494922-1.75547848491347i</v>
      </c>
      <c r="E3578" t="str">
        <f t="shared" si="1049"/>
        <v>-11.1806569956936-54.5358455886078i</v>
      </c>
      <c r="F3578" t="str">
        <f t="shared" si="1050"/>
        <v>2.50923513898715-1.22814074884446i</v>
      </c>
      <c r="G3578" t="str">
        <f t="shared" si="1051"/>
        <v>0.862306812469269-0.344577674317937i</v>
      </c>
      <c r="H3578" t="str">
        <f t="shared" si="1052"/>
        <v>0.0116382371809286-12.5284881078396i</v>
      </c>
      <c r="I3578" t="str">
        <f t="shared" si="1053"/>
        <v>-0.103978249573191-0.212940457873161i</v>
      </c>
      <c r="K3578" t="str">
        <f t="shared" si="1054"/>
        <v>0.000370731512521368-0.000509742563063922i</v>
      </c>
      <c r="L3578" t="str">
        <f t="shared" si="1055"/>
        <v>0.00025-0.000709930051547272i</v>
      </c>
      <c r="M3578" t="str">
        <f t="shared" si="1056"/>
        <v>0.0025-0.00018792266070369i</v>
      </c>
      <c r="N3578">
        <f t="shared" si="1057"/>
        <v>18.270450533247811</v>
      </c>
      <c r="O3578">
        <f t="shared" si="1058"/>
        <v>20.837389613955644</v>
      </c>
      <c r="P3578" s="3">
        <f t="shared" si="1059"/>
        <v>-20.837389613955644</v>
      </c>
      <c r="Q3578" s="3">
        <f t="shared" si="1060"/>
        <v>161.72954946675219</v>
      </c>
      <c r="R3578">
        <f t="shared" si="1061"/>
        <v>-18.270450533247811</v>
      </c>
      <c r="S3578">
        <f t="shared" si="1062"/>
        <v>662.48220463442681</v>
      </c>
      <c r="T3578">
        <f t="shared" si="1045"/>
        <v>-20.837389613955644</v>
      </c>
    </row>
    <row r="3579" spans="1:20" x14ac:dyDescent="0.25">
      <c r="A3579">
        <f t="shared" si="1046"/>
        <v>4178315.9485537931</v>
      </c>
      <c r="B3579">
        <f t="shared" si="1063"/>
        <v>664999.63701203768</v>
      </c>
      <c r="C3579" t="str">
        <f t="shared" si="1047"/>
        <v>-0.0853486488933755+0.0285484208179741i</v>
      </c>
      <c r="D3579" t="str">
        <f t="shared" si="1048"/>
        <v>1.89501453055797-1.75598890128798i</v>
      </c>
      <c r="E3579" t="str">
        <f t="shared" si="1049"/>
        <v>-11.2544985282831-54.2753252773622i</v>
      </c>
      <c r="F3579" t="str">
        <f t="shared" si="1050"/>
        <v>2.50660707047392-1.23004333464593i</v>
      </c>
      <c r="G3579" t="str">
        <f t="shared" si="1051"/>
        <v>0.861403668181438-0.345524801750903i</v>
      </c>
      <c r="H3579" t="str">
        <f t="shared" si="1052"/>
        <v>0.0115192983572068-12.4809509419434i</v>
      </c>
      <c r="I3579" t="str">
        <f t="shared" si="1053"/>
        <v>-0.103745970431241-0.2119099412028i</v>
      </c>
      <c r="K3579" t="str">
        <f t="shared" si="1054"/>
        <v>0.000369743296600364-0.000508172101746207i</v>
      </c>
      <c r="L3579" t="str">
        <f t="shared" si="1055"/>
        <v>0.00025-0.000707242529933528i</v>
      </c>
      <c r="M3579" t="str">
        <f t="shared" si="1056"/>
        <v>0.0025-0.00018721125792358i</v>
      </c>
      <c r="N3579">
        <f t="shared" si="1057"/>
        <v>18.49466433718743</v>
      </c>
      <c r="O3579">
        <f t="shared" si="1058"/>
        <v>20.915469271150844</v>
      </c>
      <c r="P3579" s="3">
        <f t="shared" si="1059"/>
        <v>-20.915469271150844</v>
      </c>
      <c r="Q3579" s="3">
        <f t="shared" si="1060"/>
        <v>161.50533566281257</v>
      </c>
      <c r="R3579">
        <f t="shared" si="1061"/>
        <v>-18.49466433718743</v>
      </c>
      <c r="S3579">
        <f t="shared" si="1062"/>
        <v>664.99963701203774</v>
      </c>
      <c r="T3579">
        <f t="shared" si="1045"/>
        <v>-20.915469271150844</v>
      </c>
    </row>
    <row r="3580" spans="1:20" x14ac:dyDescent="0.25">
      <c r="A3580">
        <f t="shared" si="1046"/>
        <v>4194193.5491582975</v>
      </c>
      <c r="B3580">
        <f t="shared" si="1063"/>
        <v>667526.63563268341</v>
      </c>
      <c r="C3580" t="str">
        <f t="shared" si="1047"/>
        <v>-0.0844726280044731+0.0286229642704261i</v>
      </c>
      <c r="D3580" t="str">
        <f t="shared" si="1048"/>
        <v>1.88846946545175-1.75647514665645i</v>
      </c>
      <c r="E3580" t="str">
        <f t="shared" si="1049"/>
        <v>-11.3274082365306-54.0154961708426i</v>
      </c>
      <c r="F3580" t="str">
        <f t="shared" si="1050"/>
        <v>2.50396455291645-1.23194980073274i</v>
      </c>
      <c r="G3580" t="str">
        <f t="shared" si="1051"/>
        <v>0.860495558432593-0.346472152344706i</v>
      </c>
      <c r="H3580" t="str">
        <f t="shared" si="1052"/>
        <v>0.0114016715969311-12.4335948211214i</v>
      </c>
      <c r="I3580" t="str">
        <f t="shared" si="1053"/>
        <v>-0.103514277958314-0.210882977348323i</v>
      </c>
      <c r="K3580" t="str">
        <f t="shared" si="1054"/>
        <v>0.000368760797499184-0.000506604161814414i</v>
      </c>
      <c r="L3580" t="str">
        <f t="shared" si="1055"/>
        <v>0.00025-0.000704565182241009i</v>
      </c>
      <c r="M3580" t="str">
        <f t="shared" si="1056"/>
        <v>0.0025-0.000186502548240267i</v>
      </c>
      <c r="N3580">
        <f t="shared" si="1057"/>
        <v>18.718593647620651</v>
      </c>
      <c r="O3580">
        <f t="shared" si="1058"/>
        <v>20.993653319140051</v>
      </c>
      <c r="P3580" s="3">
        <f t="shared" si="1059"/>
        <v>-20.993653319140051</v>
      </c>
      <c r="Q3580" s="3">
        <f t="shared" si="1060"/>
        <v>161.28140635237935</v>
      </c>
      <c r="R3580">
        <f t="shared" si="1061"/>
        <v>-18.718593647620651</v>
      </c>
      <c r="S3580">
        <f t="shared" si="1062"/>
        <v>667.52663563268345</v>
      </c>
      <c r="T3580">
        <f t="shared" si="1045"/>
        <v>-20.993653319140051</v>
      </c>
    </row>
    <row r="3581" spans="1:20" x14ac:dyDescent="0.25">
      <c r="A3581">
        <f t="shared" si="1046"/>
        <v>4210131.4846450994</v>
      </c>
      <c r="B3581">
        <f t="shared" si="1063"/>
        <v>670063.23684808763</v>
      </c>
      <c r="C3581" t="str">
        <f t="shared" si="1047"/>
        <v>-0.0836033144821476+0.0286926846785207i</v>
      </c>
      <c r="D3581" t="str">
        <f t="shared" si="1048"/>
        <v>1.88192013357964-1.75693717860948i</v>
      </c>
      <c r="E3581" t="str">
        <f t="shared" si="1049"/>
        <v>-11.3993910427458-53.7563589890499i</v>
      </c>
      <c r="F3581" t="str">
        <f t="shared" si="1050"/>
        <v>2.50130754348063-1.23386006059174i</v>
      </c>
      <c r="G3581" t="str">
        <f t="shared" si="1051"/>
        <v>0.859582468502633-0.347419700572022i</v>
      </c>
      <c r="H3581" t="str">
        <f t="shared" si="1052"/>
        <v>0.0112853418244474-12.3864190500804i</v>
      </c>
      <c r="I3581" t="str">
        <f t="shared" si="1053"/>
        <v>-0.103283162663627-0.209859555032527i</v>
      </c>
      <c r="K3581" t="str">
        <f t="shared" si="1054"/>
        <v>0.000367783993727692-0.000505038762123694i</v>
      </c>
      <c r="L3581" t="str">
        <f t="shared" si="1055"/>
        <v>0.00025-0.000701897969955181i</v>
      </c>
      <c r="M3581" t="str">
        <f t="shared" si="1056"/>
        <v>0.0025-0.000185796521458724i</v>
      </c>
      <c r="N3581">
        <f t="shared" si="1057"/>
        <v>18.9422371717842</v>
      </c>
      <c r="O3581">
        <f t="shared" si="1058"/>
        <v>21.071941632027986</v>
      </c>
      <c r="P3581" s="3">
        <f t="shared" si="1059"/>
        <v>-21.071941632027986</v>
      </c>
      <c r="Q3581" s="3">
        <f t="shared" si="1060"/>
        <v>161.0577628282158</v>
      </c>
      <c r="R3581">
        <f t="shared" si="1061"/>
        <v>-18.9422371717842</v>
      </c>
      <c r="S3581">
        <f t="shared" si="1062"/>
        <v>670.06323684808763</v>
      </c>
      <c r="T3581">
        <f t="shared" si="1045"/>
        <v>-21.071941632027986</v>
      </c>
    </row>
    <row r="3582" spans="1:20" x14ac:dyDescent="0.25">
      <c r="A3582">
        <f t="shared" si="1046"/>
        <v>4226129.9842867507</v>
      </c>
      <c r="B3582">
        <f t="shared" si="1063"/>
        <v>672609.4771481104</v>
      </c>
      <c r="C3582" t="str">
        <f t="shared" si="1047"/>
        <v>-0.0827406900638167+0.02875765685953i</v>
      </c>
      <c r="D3582" t="str">
        <f t="shared" si="1048"/>
        <v>1.87536671937626-1.75737495646162i</v>
      </c>
      <c r="E3582" t="str">
        <f t="shared" si="1049"/>
        <v>-11.4704518453545-53.4979144349884i</v>
      </c>
      <c r="F3582" t="str">
        <f t="shared" si="1050"/>
        <v>2.49863599969961-1.23577402711555i</v>
      </c>
      <c r="G3582" t="str">
        <f t="shared" si="1051"/>
        <v>0.858664383797697-0.348367420685429i</v>
      </c>
      <c r="H3582" t="str">
        <f t="shared" si="1052"/>
        <v>0.0111702941355062-12.3394229362352i</v>
      </c>
      <c r="I3582" t="str">
        <f t="shared" si="1053"/>
        <v>-0.10305261512863-0.208839663054338i</v>
      </c>
      <c r="K3582" t="str">
        <f t="shared" si="1054"/>
        <v>0.000366812863719628-0.000503475921292149i</v>
      </c>
      <c r="L3582" t="str">
        <f t="shared" si="1055"/>
        <v>0.00025-0.000699240854707291i</v>
      </c>
      <c r="M3582" t="str">
        <f t="shared" si="1056"/>
        <v>0.0025-0.000185093167422519i</v>
      </c>
      <c r="N3582">
        <f t="shared" si="1057"/>
        <v>19.165593614700299</v>
      </c>
      <c r="O3582">
        <f t="shared" si="1058"/>
        <v>21.150334082846506</v>
      </c>
      <c r="P3582" s="3">
        <f t="shared" si="1059"/>
        <v>-21.150334082846506</v>
      </c>
      <c r="Q3582" s="3">
        <f t="shared" si="1060"/>
        <v>160.8344063852997</v>
      </c>
      <c r="R3582">
        <f t="shared" si="1061"/>
        <v>-19.165593614700299</v>
      </c>
      <c r="S3582">
        <f t="shared" si="1062"/>
        <v>672.60947714811039</v>
      </c>
      <c r="T3582">
        <f t="shared" si="1045"/>
        <v>-21.150334082846506</v>
      </c>
    </row>
    <row r="3583" spans="1:20" x14ac:dyDescent="0.25">
      <c r="A3583">
        <f t="shared" si="1046"/>
        <v>4242189.2782270405</v>
      </c>
      <c r="B3583">
        <f t="shared" si="1063"/>
        <v>675165.39316127321</v>
      </c>
      <c r="C3583" t="str">
        <f t="shared" si="1047"/>
        <v>-0.0818847360290244+0.0288179550189629i</v>
      </c>
      <c r="D3583" t="str">
        <f t="shared" si="1048"/>
        <v>1.86880940774126-1.75778844125823i</v>
      </c>
      <c r="E3583" t="str">
        <f t="shared" si="1049"/>
        <v>-11.5405955190836-53.2401631949736i</v>
      </c>
      <c r="F3583" t="str">
        <f t="shared" si="1050"/>
        <v>2.49594987948157-1.23769161260244i</v>
      </c>
      <c r="G3583" t="str">
        <f t="shared" si="1051"/>
        <v>0.8577412898528-0.349315286717394i</v>
      </c>
      <c r="H3583" t="str">
        <f t="shared" si="1052"/>
        <v>0.0110565137954636-12.292605789699i</v>
      </c>
      <c r="I3583" t="str">
        <f t="shared" si="1053"/>
        <v>-0.10282262600684-0.207823290288616i</v>
      </c>
      <c r="K3583" t="str">
        <f t="shared" si="1054"/>
        <v>0.000365847385835218-0.000501915657701544i</v>
      </c>
      <c r="L3583" t="str">
        <f t="shared" si="1055"/>
        <v>0.00025-0.000696593798273852i</v>
      </c>
      <c r="M3583" t="str">
        <f t="shared" si="1056"/>
        <v>0.0025-0.000184392476013667i</v>
      </c>
      <c r="N3583">
        <f t="shared" si="1057"/>
        <v>19.388661679233138</v>
      </c>
      <c r="O3583">
        <f t="shared" si="1058"/>
        <v>21.228830543542312</v>
      </c>
      <c r="P3583" s="3">
        <f t="shared" si="1059"/>
        <v>-21.228830543542312</v>
      </c>
      <c r="Q3583" s="3">
        <f t="shared" si="1060"/>
        <v>160.61133832076686</v>
      </c>
      <c r="R3583">
        <f t="shared" si="1061"/>
        <v>-19.388661679233138</v>
      </c>
      <c r="S3583">
        <f t="shared" si="1062"/>
        <v>675.16539316127319</v>
      </c>
      <c r="T3583">
        <f t="shared" si="1045"/>
        <v>-21.228830543542312</v>
      </c>
    </row>
    <row r="3584" spans="1:20" x14ac:dyDescent="0.25">
      <c r="A3584">
        <f t="shared" si="1046"/>
        <v>4258309.5974843036</v>
      </c>
      <c r="B3584">
        <f t="shared" si="1063"/>
        <v>677731.02165528608</v>
      </c>
      <c r="C3584" t="str">
        <f t="shared" si="1047"/>
        <v>-0.081035433207901+0.0288736527500945i</v>
      </c>
      <c r="D3584" t="str">
        <f t="shared" si="1048"/>
        <v>1.86224838401869-1.75817759578198i</v>
      </c>
      <c r="E3584" t="str">
        <f t="shared" si="1049"/>
        <v>-11.6098269151485-52.9831059389247i</v>
      </c>
      <c r="F3584" t="str">
        <f t="shared" si="1050"/>
        <v>2.49324914111748-1.23961272875619i</v>
      </c>
      <c r="G3584" t="str">
        <f t="shared" si="1051"/>
        <v>0.856813172334492-0.350263272480282i</v>
      </c>
      <c r="H3584" t="str">
        <f t="shared" si="1052"/>
        <v>0.0109439862374962-12.2459669232718i</v>
      </c>
      <c r="I3584" t="str">
        <f t="shared" si="1053"/>
        <v>-0.102593186023653-0.20681042568592i</v>
      </c>
      <c r="K3584" t="str">
        <f t="shared" si="1054"/>
        <v>0.000364887538363726-0.000500357989497995i</v>
      </c>
      <c r="L3584" t="str">
        <f t="shared" si="1055"/>
        <v>0.00025-0.000693956762576062i</v>
      </c>
      <c r="M3584" t="str">
        <f t="shared" si="1056"/>
        <v>0.0025-0.000183694437152487i</v>
      </c>
      <c r="N3584">
        <f t="shared" si="1057"/>
        <v>19.611440066147992</v>
      </c>
      <c r="O3584">
        <f t="shared" si="1058"/>
        <v>21.307430884967104</v>
      </c>
      <c r="P3584" s="3">
        <f t="shared" si="1059"/>
        <v>-21.307430884967104</v>
      </c>
      <c r="Q3584" s="3">
        <f t="shared" si="1060"/>
        <v>160.38855993385201</v>
      </c>
      <c r="R3584">
        <f t="shared" si="1061"/>
        <v>-19.611440066147992</v>
      </c>
      <c r="S3584">
        <f t="shared" si="1062"/>
        <v>677.7310216552861</v>
      </c>
      <c r="T3584">
        <f t="shared" si="1045"/>
        <v>-21.307430884967104</v>
      </c>
    </row>
    <row r="3585" spans="1:20" x14ac:dyDescent="0.25">
      <c r="A3585">
        <f t="shared" si="1046"/>
        <v>4274491.1739547439</v>
      </c>
      <c r="B3585">
        <f t="shared" si="1063"/>
        <v>680306.39953757613</v>
      </c>
      <c r="C3585" t="str">
        <f t="shared" si="1047"/>
        <v>-0.0801927619895818+0.028924823033588i</v>
      </c>
      <c r="D3585" t="str">
        <f t="shared" si="1048"/>
        <v>1.85568383397621-1.75854238455907i</v>
      </c>
      <c r="E3585" t="str">
        <f t="shared" si="1049"/>
        <v>-11.6781508614418-52.7267433206571i</v>
      </c>
      <c r="F3585" t="str">
        <f t="shared" si="1050"/>
        <v>2.4905337432888-1.24153728668599i</v>
      </c>
      <c r="G3585" t="str">
        <f t="shared" si="1051"/>
        <v>0.85588001704352-0.351211351566409i</v>
      </c>
      <c r="H3585" t="str">
        <f t="shared" si="1052"/>
        <v>0.0108326970608323-12.1995056524305i</v>
      </c>
      <c r="I3585" t="str">
        <f t="shared" si="1053"/>
        <v>-0.102364285976166-0.205801058272286i</v>
      </c>
      <c r="K3585" t="str">
        <f t="shared" si="1054"/>
        <v>0.000363933299526006-0.000498802934592702i</v>
      </c>
      <c r="L3585" t="str">
        <f t="shared" si="1055"/>
        <v>0.00025-0.000691329709679279i</v>
      </c>
      <c r="M3585" t="str">
        <f t="shared" si="1056"/>
        <v>0.0025-0.000182999040797457i</v>
      </c>
      <c r="N3585">
        <f t="shared" si="1057"/>
        <v>19.833927474171588</v>
      </c>
      <c r="O3585">
        <f t="shared" si="1058"/>
        <v>21.38613497686697</v>
      </c>
      <c r="P3585" s="3">
        <f t="shared" si="1059"/>
        <v>-21.38613497686697</v>
      </c>
      <c r="Q3585" s="3">
        <f t="shared" si="1060"/>
        <v>160.16607252582841</v>
      </c>
      <c r="R3585">
        <f t="shared" si="1061"/>
        <v>-19.833927474171588</v>
      </c>
      <c r="S3585">
        <f t="shared" si="1062"/>
        <v>680.30639953757611</v>
      </c>
      <c r="T3585">
        <f t="shared" si="1045"/>
        <v>-21.38613497686697</v>
      </c>
    </row>
    <row r="3586" spans="1:20" x14ac:dyDescent="0.25">
      <c r="A3586">
        <f t="shared" si="1046"/>
        <v>4290734.2404157715</v>
      </c>
      <c r="B3586">
        <f t="shared" si="1063"/>
        <v>682891.56385581894</v>
      </c>
      <c r="C3586" t="str">
        <f t="shared" si="1047"/>
        <v>-0.079356702330576+0.0289715382372008i</v>
      </c>
      <c r="D3586" t="str">
        <f t="shared" si="1048"/>
        <v>1.84911594378423-1.75888277386515i</v>
      </c>
      <c r="E3586" t="str">
        <f t="shared" si="1049"/>
        <v>-11.7455721627233-52.4710759781689i</v>
      </c>
      <c r="F3586" t="str">
        <f t="shared" si="1050"/>
        <v>2.48780364507531-1.24346519690652i</v>
      </c>
      <c r="G3586" t="str">
        <f t="shared" si="1051"/>
        <v>0.854941809917522-0.35215949734811i</v>
      </c>
      <c r="H3586" t="str">
        <f t="shared" si="1052"/>
        <v>0.0107226320289986-12.1532212953182i</v>
      </c>
      <c r="I3586" t="str">
        <f t="shared" si="1053"/>
        <v>-0.102135916733011-0.204795177148998i</v>
      </c>
      <c r="K3586" t="str">
        <f t="shared" si="1054"/>
        <v>0.000362984647477034-0.000497250510662697i</v>
      </c>
      <c r="L3586" t="str">
        <f t="shared" si="1055"/>
        <v>0.00025-0.000688712601792469i</v>
      </c>
      <c r="M3586" t="str">
        <f t="shared" si="1056"/>
        <v>0.0025-0.000182306276945066i</v>
      </c>
      <c r="N3586">
        <f t="shared" si="1057"/>
        <v>20.056122600051907</v>
      </c>
      <c r="O3586">
        <f t="shared" si="1058"/>
        <v>21.464942687871943</v>
      </c>
      <c r="P3586" s="3">
        <f t="shared" si="1059"/>
        <v>-21.464942687871943</v>
      </c>
      <c r="Q3586" s="3">
        <f t="shared" si="1060"/>
        <v>159.94387739994809</v>
      </c>
      <c r="R3586">
        <f t="shared" si="1061"/>
        <v>-20.056122600051907</v>
      </c>
      <c r="S3586">
        <f t="shared" si="1062"/>
        <v>682.89156385581896</v>
      </c>
      <c r="T3586">
        <f t="shared" si="1045"/>
        <v>-21.464942687871943</v>
      </c>
    </row>
    <row r="3587" spans="1:20" x14ac:dyDescent="0.25">
      <c r="A3587">
        <f t="shared" si="1046"/>
        <v>4307039.0305293519</v>
      </c>
      <c r="B3587">
        <f t="shared" si="1063"/>
        <v>685486.55179847102</v>
      </c>
      <c r="C3587" t="str">
        <f t="shared" si="1047"/>
        <v>-0.0785272337630795+0.0290138701155837i</v>
      </c>
      <c r="D3587" t="str">
        <f t="shared" si="1048"/>
        <v>1.84254489999494-1.75919873173099i</v>
      </c>
      <c r="E3587" t="str">
        <f t="shared" si="1049"/>
        <v>-11.8120956008123-52.2161045339224i</v>
      </c>
      <c r="F3587" t="str">
        <f t="shared" si="1050"/>
        <v>2.48505880596299-1.24539636933809i</v>
      </c>
      <c r="G3587" t="str">
        <f t="shared" si="1051"/>
        <v>0.853998537033725-0.353107682977845i</v>
      </c>
      <c r="H3587" t="str">
        <f t="shared" si="1052"/>
        <v>0.0106137770680808-12.1071131727334i</v>
      </c>
      <c r="I3587" t="str">
        <f t="shared" si="1053"/>
        <v>-0.10190806923419-0.203792771492356i</v>
      </c>
      <c r="K3587" t="str">
        <f t="shared" si="1054"/>
        <v>0.000362041560308379-0.000495700735151609i</v>
      </c>
      <c r="L3587" t="str">
        <f t="shared" si="1055"/>
        <v>0.00025-0.000686105401267654i</v>
      </c>
      <c r="M3587" t="str">
        <f t="shared" si="1056"/>
        <v>0.0025-0.000181616135629673i</v>
      </c>
      <c r="N3587">
        <f t="shared" si="1057"/>
        <v>20.278024138623749</v>
      </c>
      <c r="O3587">
        <f t="shared" si="1058"/>
        <v>21.543853885485994</v>
      </c>
      <c r="P3587" s="3">
        <f t="shared" si="1059"/>
        <v>-21.543853885485994</v>
      </c>
      <c r="Q3587" s="3">
        <f t="shared" si="1060"/>
        <v>159.72197586137625</v>
      </c>
      <c r="R3587">
        <f t="shared" si="1061"/>
        <v>-20.278024138623749</v>
      </c>
      <c r="S3587">
        <f t="shared" si="1062"/>
        <v>685.48655179847106</v>
      </c>
      <c r="T3587">
        <f t="shared" si="1045"/>
        <v>-21.543853885485994</v>
      </c>
    </row>
    <row r="3588" spans="1:20" x14ac:dyDescent="0.25">
      <c r="A3588">
        <f t="shared" si="1046"/>
        <v>4323405.7788453633</v>
      </c>
      <c r="B3588">
        <f t="shared" si="1063"/>
        <v>688091.4006953052</v>
      </c>
      <c r="C3588" t="str">
        <f t="shared" si="1047"/>
        <v>-0.0777043354032492+0.0290518898101556i</v>
      </c>
      <c r="D3588" t="str">
        <f t="shared" si="1048"/>
        <v>1.83597088952129-1.75949022794776i</v>
      </c>
      <c r="E3588" t="str">
        <f t="shared" si="1049"/>
        <v>-11.8777259347788-51.9618295951246i</v>
      </c>
      <c r="F3588" t="str">
        <f t="shared" si="1050"/>
        <v>2.48229918585196-1.24733071330685i</v>
      </c>
      <c r="G3588" t="str">
        <f t="shared" si="1051"/>
        <v>0.853050184611662-0.354055881388336i</v>
      </c>
      <c r="H3588" t="str">
        <f t="shared" si="1052"/>
        <v>0.0105061182650009-12.0611806081201i</v>
      </c>
      <c r="I3588" t="str">
        <f t="shared" si="1053"/>
        <v>-0.101680734490916-0.202793830553455i</v>
      </c>
      <c r="K3588" t="str">
        <f t="shared" si="1054"/>
        <v>0.000361104016050704-0.000494153625270458i</v>
      </c>
      <c r="L3588" t="str">
        <f t="shared" si="1055"/>
        <v>0.00025-0.000683508070599376i</v>
      </c>
      <c r="M3588" t="str">
        <f t="shared" si="1056"/>
        <v>0.0025-0.000180928606923364i</v>
      </c>
      <c r="N3588">
        <f t="shared" si="1057"/>
        <v>20.49963078286666</v>
      </c>
      <c r="O3588">
        <f t="shared" si="1058"/>
        <v>21.622868436076214</v>
      </c>
      <c r="P3588" s="3">
        <f t="shared" si="1059"/>
        <v>-21.622868436076214</v>
      </c>
      <c r="Q3588" s="3">
        <f t="shared" si="1060"/>
        <v>159.50036921713334</v>
      </c>
      <c r="R3588">
        <f t="shared" si="1061"/>
        <v>-20.49963078286666</v>
      </c>
      <c r="S3588">
        <f t="shared" si="1062"/>
        <v>688.0914006953052</v>
      </c>
      <c r="T3588">
        <f t="shared" si="1045"/>
        <v>-21.622868436076214</v>
      </c>
    </row>
    <row r="3589" spans="1:20" x14ac:dyDescent="0.25">
      <c r="A3589">
        <f t="shared" si="1046"/>
        <v>4339834.7208049754</v>
      </c>
      <c r="B3589">
        <f t="shared" si="1063"/>
        <v>690706.14801794733</v>
      </c>
      <c r="C3589" t="str">
        <f t="shared" si="1047"/>
        <v>-0.0768879859594043+0.0290856678490709i</v>
      </c>
      <c r="D3589" t="str">
        <f t="shared" si="1048"/>
        <v>1.82939409961578-1.75975723407203i</v>
      </c>
      <c r="E3589" t="str">
        <f t="shared" si="1049"/>
        <v>-11.9424679011386-51.7082517539969i</v>
      </c>
      <c r="F3589" t="str">
        <f t="shared" si="1050"/>
        <v>2.4795247450643-1.24926813754507i</v>
      </c>
      <c r="G3589" t="str">
        <f t="shared" si="1051"/>
        <v>0.852096739015907-0.355004065292729i</v>
      </c>
      <c r="H3589" t="str">
        <f t="shared" si="1052"/>
        <v>0.0103996418658077-12.0154229275572i</v>
      </c>
      <c r="I3589" t="str">
        <f t="shared" si="1053"/>
        <v>-0.101453903585453-0.201798343657939i</v>
      </c>
      <c r="K3589" t="str">
        <f t="shared" si="1054"/>
        <v>0.000360171992676174-0.000492609197998457i</v>
      </c>
      <c r="L3589" t="str">
        <f t="shared" si="1055"/>
        <v>0.00025-0.000680920572424165i</v>
      </c>
      <c r="M3589" t="str">
        <f t="shared" si="1056"/>
        <v>0.0025-0.000180243680935808i</v>
      </c>
      <c r="N3589">
        <f t="shared" si="1057"/>
        <v>20.72094122397408</v>
      </c>
      <c r="O3589">
        <f t="shared" si="1058"/>
        <v>21.7019862048639</v>
      </c>
      <c r="P3589" s="3">
        <f t="shared" si="1059"/>
        <v>-21.7019862048639</v>
      </c>
      <c r="Q3589" s="3">
        <f t="shared" si="1060"/>
        <v>159.27905877602592</v>
      </c>
      <c r="R3589">
        <f t="shared" si="1061"/>
        <v>-20.72094122397408</v>
      </c>
      <c r="S3589">
        <f t="shared" si="1062"/>
        <v>690.70614801794738</v>
      </c>
      <c r="T3589">
        <f t="shared" si="1045"/>
        <v>-21.7019862048639</v>
      </c>
    </row>
    <row r="3590" spans="1:20" x14ac:dyDescent="0.25">
      <c r="A3590">
        <f t="shared" si="1046"/>
        <v>4356326.0927440347</v>
      </c>
      <c r="B3590">
        <f t="shared" si="1063"/>
        <v>693330.83138041559</v>
      </c>
      <c r="C3590" t="str">
        <f t="shared" si="1047"/>
        <v>-0.0760781637402003+0.0291152741472678i</v>
      </c>
      <c r="D3590" t="str">
        <f t="shared" si="1048"/>
        <v>1.82281471784932-1.75999972343062i</v>
      </c>
      <c r="E3590" t="str">
        <f t="shared" si="1049"/>
        <v>-12.0063262140479-51.4553715880462i</v>
      </c>
      <c r="F3590" t="str">
        <f t="shared" si="1050"/>
        <v>2.47673544435224-1.25120855019161i</v>
      </c>
      <c r="G3590" t="str">
        <f t="shared" si="1051"/>
        <v>0.85113818675882-0.355952207184796i</v>
      </c>
      <c r="H3590" t="str">
        <f t="shared" si="1052"/>
        <v>0.0102943342739845-11.9698394597479i</v>
      </c>
      <c r="I3590" t="str">
        <f t="shared" si="1053"/>
        <v>-0.101227567670969-0.200806300205775i</v>
      </c>
      <c r="K3590" t="str">
        <f t="shared" si="1054"/>
        <v>0.000359245468100913-0.000491067470083845i</v>
      </c>
      <c r="L3590" t="str">
        <f t="shared" si="1055"/>
        <v>0.00025-0.000678342869519988i</v>
      </c>
      <c r="M3590" t="str">
        <f t="shared" si="1056"/>
        <v>0.0025-0.000179561347814115i</v>
      </c>
      <c r="N3590">
        <f t="shared" si="1057"/>
        <v>20.941954151415842</v>
      </c>
      <c r="O3590">
        <f t="shared" si="1058"/>
        <v>21.781207055913406</v>
      </c>
      <c r="P3590" s="3">
        <f t="shared" si="1059"/>
        <v>-21.781207055913406</v>
      </c>
      <c r="Q3590" s="3">
        <f t="shared" si="1060"/>
        <v>159.05804584858416</v>
      </c>
      <c r="R3590">
        <f t="shared" si="1061"/>
        <v>-20.941954151415842</v>
      </c>
      <c r="S3590">
        <f t="shared" si="1062"/>
        <v>693.33083138041559</v>
      </c>
      <c r="T3590">
        <f t="shared" si="1045"/>
        <v>-21.781207055913406</v>
      </c>
    </row>
    <row r="3591" spans="1:20" x14ac:dyDescent="0.25">
      <c r="A3591">
        <f t="shared" si="1046"/>
        <v>4372880.1318964614</v>
      </c>
      <c r="B3591">
        <f t="shared" si="1063"/>
        <v>695965.48853966116</v>
      </c>
      <c r="C3591" t="str">
        <f t="shared" si="1047"/>
        <v>-0.075274846662728+0.0291407780065943i</v>
      </c>
      <c r="D3591" t="str">
        <f t="shared" si="1048"/>
        <v>1.81623293208984-1.76021767112487i</v>
      </c>
      <c r="E3591" t="str">
        <f t="shared" si="1049"/>
        <v>-12.0693055654983-51.2031896603273i</v>
      </c>
      <c r="F3591" t="str">
        <f t="shared" si="1050"/>
        <v>2.47393124490604-1.25315185879235i</v>
      </c>
      <c r="G3591" t="str">
        <f t="shared" si="1051"/>
        <v>0.850174514503311-0.35690027933916i</v>
      </c>
      <c r="H3591" t="str">
        <f t="shared" si="1052"/>
        <v>0.0101901820487696-11.9244295360097i</v>
      </c>
      <c r="I3591" t="str">
        <f t="shared" si="1053"/>
        <v>-0.101001717971389-0.199817689671011i</v>
      </c>
      <c r="K3591" t="str">
        <f t="shared" si="1054"/>
        <v>0.000358324420187371-0.000489528458044734i</v>
      </c>
      <c r="L3591" t="str">
        <f t="shared" si="1055"/>
        <v>0.00025-0.000675774924805727i</v>
      </c>
      <c r="M3591" t="str">
        <f t="shared" si="1056"/>
        <v>0.0025-0.000178881597742692i</v>
      </c>
      <c r="N3591">
        <f t="shared" si="1057"/>
        <v>21.162668253004654</v>
      </c>
      <c r="O3591">
        <f t="shared" si="1058"/>
        <v>21.860530852123446</v>
      </c>
      <c r="P3591" s="3">
        <f t="shared" si="1059"/>
        <v>-21.860530852123446</v>
      </c>
      <c r="Q3591" s="3">
        <f t="shared" si="1060"/>
        <v>158.83733174699535</v>
      </c>
      <c r="R3591">
        <f t="shared" si="1061"/>
        <v>-21.162668253004654</v>
      </c>
      <c r="S3591">
        <f t="shared" si="1062"/>
        <v>695.96548853966112</v>
      </c>
      <c r="T3591">
        <f t="shared" si="1045"/>
        <v>-21.860530852123446</v>
      </c>
    </row>
    <row r="3592" spans="1:20" x14ac:dyDescent="0.25">
      <c r="A3592">
        <f t="shared" si="1046"/>
        <v>4389497.0763976686</v>
      </c>
      <c r="B3592">
        <f t="shared" si="1063"/>
        <v>698610.15739611187</v>
      </c>
      <c r="C3592" t="str">
        <f t="shared" si="1047"/>
        <v>-0.074478012260572+0.0291622481160225i</v>
      </c>
      <c r="D3592" t="str">
        <f t="shared" si="1048"/>
        <v>1.80964893048098-1.76041105403483i</v>
      </c>
      <c r="E3592" t="str">
        <f t="shared" si="1049"/>
        <v>-12.131410625516-50.9517065197028i</v>
      </c>
      <c r="F3592" t="str">
        <f t="shared" si="1050"/>
        <v>2.4711121083621-1.25509797030081i</v>
      </c>
      <c r="G3592" t="str">
        <f t="shared" si="1051"/>
        <v>0.849205709065615-0.357848253811558i</v>
      </c>
      <c r="H3592" t="str">
        <f t="shared" si="1052"/>
        <v>0.0100871719034928-11.8791924902639i</v>
      </c>
      <c r="I3592" t="str">
        <f t="shared" si="1053"/>
        <v>-0.100776345781252-0.198832501601532i</v>
      </c>
      <c r="K3592" t="str">
        <f t="shared" si="1054"/>
        <v>0.000357408826746702-0.000487992178169967i</v>
      </c>
      <c r="L3592" t="str">
        <f t="shared" si="1055"/>
        <v>0.00025-0.000673216701340632i</v>
      </c>
      <c r="M3592" t="str">
        <f t="shared" si="1056"/>
        <v>0.0025-0.000178204420943108i</v>
      </c>
      <c r="N3592">
        <f t="shared" si="1057"/>
        <v>21.383082214964844</v>
      </c>
      <c r="O3592">
        <f t="shared" si="1058"/>
        <v>21.939957455216977</v>
      </c>
      <c r="P3592" s="3">
        <f t="shared" si="1059"/>
        <v>-21.939957455216977</v>
      </c>
      <c r="Q3592" s="3">
        <f t="shared" si="1060"/>
        <v>158.61691778503516</v>
      </c>
      <c r="R3592">
        <f t="shared" si="1061"/>
        <v>-21.383082214964844</v>
      </c>
      <c r="S3592">
        <f t="shared" si="1062"/>
        <v>698.61015739611184</v>
      </c>
      <c r="T3592">
        <f t="shared" si="1045"/>
        <v>-21.939957455216977</v>
      </c>
    </row>
    <row r="3593" spans="1:20" x14ac:dyDescent="0.25">
      <c r="A3593">
        <f t="shared" si="1046"/>
        <v>4406177.1652879799</v>
      </c>
      <c r="B3593">
        <f t="shared" si="1063"/>
        <v>701264.87599421712</v>
      </c>
      <c r="C3593" t="str">
        <f t="shared" si="1047"/>
        <v>-0.0736876376918167+0.0291797525519379i</v>
      </c>
      <c r="D3593" t="str">
        <f t="shared" si="1048"/>
        <v>1.80306290142062-1.7605798508231i</v>
      </c>
      <c r="E3593" t="str">
        <f t="shared" si="1049"/>
        <v>-12.1926460423578-50.7009227010991i</v>
      </c>
      <c r="F3593" t="str">
        <f t="shared" si="1050"/>
        <v>2.46827799681117-1.25704679107886i</v>
      </c>
      <c r="G3593" t="str">
        <f t="shared" si="1051"/>
        <v>0.848231757418083-0.358796102439134i</v>
      </c>
      <c r="H3593" t="str">
        <f t="shared" si="1052"/>
        <v>0.00998529070392682-11.8341276590256i</v>
      </c>
      <c r="I3593" t="str">
        <f t="shared" si="1053"/>
        <v>-0.100551442465577-0.197850725618829i</v>
      </c>
      <c r="K3593" t="str">
        <f t="shared" si="1054"/>
        <v>0.000356498665541122-0.000486458646520013i</v>
      </c>
      <c r="L3593" t="str">
        <f t="shared" si="1055"/>
        <v>0.00025-0.000670668162323802i</v>
      </c>
      <c r="M3593" t="str">
        <f t="shared" si="1056"/>
        <v>0.0025-0.000177529807673947i</v>
      </c>
      <c r="N3593">
        <f t="shared" si="1057"/>
        <v>21.603194721998506</v>
      </c>
      <c r="O3593">
        <f t="shared" si="1058"/>
        <v>22.019486725731316</v>
      </c>
      <c r="P3593" s="3">
        <f t="shared" si="1059"/>
        <v>-22.019486725731316</v>
      </c>
      <c r="Q3593" s="3">
        <f t="shared" si="1060"/>
        <v>158.39680527800149</v>
      </c>
      <c r="R3593">
        <f t="shared" si="1061"/>
        <v>-21.603194721998506</v>
      </c>
      <c r="S3593">
        <f t="shared" si="1062"/>
        <v>701.26487599421716</v>
      </c>
      <c r="T3593">
        <f t="shared" si="1045"/>
        <v>-22.019486725731316</v>
      </c>
    </row>
    <row r="3594" spans="1:20" x14ac:dyDescent="0.25">
      <c r="A3594">
        <f t="shared" si="1046"/>
        <v>4422920.638516074</v>
      </c>
      <c r="B3594">
        <f t="shared" si="1063"/>
        <v>703929.68252299516</v>
      </c>
      <c r="C3594" t="str">
        <f t="shared" si="1047"/>
        <v>-0.0729036997469852+0.0291933587785075i</v>
      </c>
      <c r="D3594" t="str">
        <f t="shared" si="1048"/>
        <v>1.79647503353938-1.76072404193823i</v>
      </c>
      <c r="E3594" t="str">
        <f t="shared" si="1049"/>
        <v>-12.2530164427113-50.4508387257556i</v>
      </c>
      <c r="F3594" t="str">
        <f t="shared" si="1050"/>
        <v>2.4654288728064-1.25899822689747i</v>
      </c>
      <c r="G3594" t="str">
        <f t="shared" si="1051"/>
        <v>0.847252646691984-0.359743796840769i</v>
      </c>
      <c r="H3594" t="str">
        <f t="shared" si="1052"/>
        <v>0.00988452546665219-11.7892343813932i</v>
      </c>
      <c r="I3594" t="str">
        <f t="shared" si="1053"/>
        <v>-0.100326999459727-0.196872351417744i</v>
      </c>
      <c r="K3594" t="str">
        <f t="shared" si="1054"/>
        <v>0.000355593914286199-0.000484927878927853i</v>
      </c>
      <c r="L3594" t="str">
        <f t="shared" si="1055"/>
        <v>0.00025-0.000668129271093645i</v>
      </c>
      <c r="M3594" t="str">
        <f t="shared" si="1056"/>
        <v>0.0025-0.000176857748230671i</v>
      </c>
      <c r="N3594">
        <f t="shared" si="1057"/>
        <v>21.823004457356291</v>
      </c>
      <c r="O3594">
        <f t="shared" si="1058"/>
        <v>22.099118523009587</v>
      </c>
      <c r="P3594" s="3">
        <f t="shared" si="1059"/>
        <v>-22.099118523009587</v>
      </c>
      <c r="Q3594" s="3">
        <f t="shared" si="1060"/>
        <v>158.17699554264371</v>
      </c>
      <c r="R3594">
        <f t="shared" si="1061"/>
        <v>-21.823004457356291</v>
      </c>
      <c r="S3594">
        <f t="shared" si="1062"/>
        <v>703.92968252299511</v>
      </c>
      <c r="T3594">
        <f t="shared" si="1045"/>
        <v>-22.099118523009587</v>
      </c>
    </row>
    <row r="3595" spans="1:20" x14ac:dyDescent="0.25">
      <c r="A3595">
        <f t="shared" si="1046"/>
        <v>4439727.7369424356</v>
      </c>
      <c r="B3595">
        <f t="shared" si="1063"/>
        <v>706604.61531658261</v>
      </c>
      <c r="C3595" t="str">
        <f t="shared" si="1047"/>
        <v>-0.0721261748569369+0.0292031336481272i</v>
      </c>
      <c r="D3595" t="str">
        <f t="shared" si="1048"/>
        <v>1.78988551567904-1.76084360961795i</v>
      </c>
      <c r="E3595" t="str">
        <f t="shared" si="1049"/>
        <v>-12.3125264318943-50.2014551014704i</v>
      </c>
      <c r="F3595" t="str">
        <f t="shared" si="1050"/>
        <v>2.46256469937157-1.26095218293758i</v>
      </c>
      <c r="G3595" t="str">
        <f t="shared" si="1051"/>
        <v>0.846268364180325-0.360691308417436i</v>
      </c>
      <c r="H3595" t="str">
        <f t="shared" si="1052"/>
        <v>0.00978486335743832-11.7445119990384i</v>
      </c>
      <c r="I3595" t="str">
        <f t="shared" si="1053"/>
        <v>-0.10010300826928-0.195897368766222i</v>
      </c>
      <c r="K3595" t="str">
        <f t="shared" si="1054"/>
        <v>0.000354694550653178-0.000483399890999911i</v>
      </c>
      <c r="L3595" t="str">
        <f t="shared" si="1055"/>
        <v>0.00025-0.000665599991127361i</v>
      </c>
      <c r="M3595" t="str">
        <f t="shared" si="1056"/>
        <v>0.0025-0.000176188232945478i</v>
      </c>
      <c r="N3595">
        <f t="shared" si="1057"/>
        <v>22.04251010290605</v>
      </c>
      <c r="O3595">
        <f t="shared" si="1058"/>
        <v>22.178852705191009</v>
      </c>
      <c r="P3595" s="3">
        <f t="shared" si="1059"/>
        <v>-22.178852705191009</v>
      </c>
      <c r="Q3595" s="3">
        <f t="shared" si="1060"/>
        <v>157.95748989709395</v>
      </c>
      <c r="R3595">
        <f t="shared" si="1061"/>
        <v>-22.04251010290605</v>
      </c>
      <c r="S3595">
        <f t="shared" si="1062"/>
        <v>706.60461531658257</v>
      </c>
      <c r="T3595">
        <f t="shared" si="1045"/>
        <v>-22.178852705191009</v>
      </c>
    </row>
    <row r="3596" spans="1:20" x14ac:dyDescent="0.25">
      <c r="A3596">
        <f t="shared" si="1046"/>
        <v>4456598.7023428166</v>
      </c>
      <c r="B3596">
        <f t="shared" si="1063"/>
        <v>709289.71285478561</v>
      </c>
      <c r="C3596" t="str">
        <f t="shared" si="1047"/>
        <v>-0.0713550391007056+0.0292091434019476i</v>
      </c>
      <c r="D3596" t="str">
        <f t="shared" si="1048"/>
        <v>1.783294536871-1.76093853789212i</v>
      </c>
      <c r="E3596" t="str">
        <f t="shared" si="1049"/>
        <v>-12.3711805940549-49.9527723228432i</v>
      </c>
      <c r="F3596" t="str">
        <f t="shared" si="1050"/>
        <v>2.45968544000936-1.26290856379111i</v>
      </c>
      <c r="G3596" t="str">
        <f t="shared" si="1051"/>
        <v>0.84527889734068-0.361638608352599i</v>
      </c>
      <c r="H3596" t="str">
        <f t="shared" si="1052"/>
        <v>0.00968629168963766-11.6999598561962i</v>
      </c>
      <c r="I3596" t="str">
        <f t="shared" si="1053"/>
        <v>-0.0998794604699077-0.194925767505074i</v>
      </c>
      <c r="K3596" t="str">
        <f t="shared" si="1054"/>
        <v>0.000353800552271218-0.000481874698116981i</v>
      </c>
      <c r="L3596" t="str">
        <f t="shared" si="1055"/>
        <v>0.00025-0.000663080286040407i</v>
      </c>
      <c r="M3596" t="str">
        <f t="shared" si="1056"/>
        <v>0.0025-0.000175521252187167i</v>
      </c>
      <c r="N3596">
        <f t="shared" si="1057"/>
        <v>22.261710339205337</v>
      </c>
      <c r="O3596">
        <f t="shared" si="1058"/>
        <v>22.258689129201596</v>
      </c>
      <c r="P3596" s="3">
        <f t="shared" si="1059"/>
        <v>-22.258689129201596</v>
      </c>
      <c r="Q3596" s="3">
        <f t="shared" si="1060"/>
        <v>157.73828966079466</v>
      </c>
      <c r="R3596">
        <f t="shared" si="1061"/>
        <v>-22.261710339205337</v>
      </c>
      <c r="S3596">
        <f t="shared" si="1062"/>
        <v>709.28971285478565</v>
      </c>
      <c r="T3596">
        <f t="shared" si="1045"/>
        <v>-22.258689129201596</v>
      </c>
    </row>
    <row r="3597" spans="1:20" x14ac:dyDescent="0.25">
      <c r="A3597">
        <f t="shared" si="1046"/>
        <v>4473533.7774117189</v>
      </c>
      <c r="B3597">
        <f t="shared" si="1063"/>
        <v>711985.01376363379</v>
      </c>
      <c r="C3597" t="str">
        <f t="shared" si="1047"/>
        <v>-0.0705902682132775+0.0292114536704707i</v>
      </c>
      <c r="D3597" t="str">
        <f t="shared" si="1048"/>
        <v>1.7767022863145-1.76100881258516i</v>
      </c>
      <c r="E3597" t="str">
        <f t="shared" si="1049"/>
        <v>-12.4289834923747-49.7047908715104i</v>
      </c>
      <c r="F3597" t="str">
        <f t="shared" si="1050"/>
        <v>2.45679105870959-1.26486727346206i</v>
      </c>
      <c r="G3597" t="str">
        <f t="shared" si="1051"/>
        <v>0.84428423379803-0.362585667612639i</v>
      </c>
      <c r="H3597" t="str">
        <f t="shared" si="1052"/>
        <v>0.00958879792259575-11.6555772996544i</v>
      </c>
      <c r="I3597" t="str">
        <f t="shared" si="1053"/>
        <v>-0.0996563477072571-0.193957537547708i</v>
      </c>
      <c r="K3597" t="str">
        <f t="shared" si="1054"/>
        <v>0.000352911896729674-0.00048035231543518i</v>
      </c>
      <c r="L3597" t="str">
        <f t="shared" si="1055"/>
        <v>0.00025-0.000660570119585979i</v>
      </c>
      <c r="M3597" t="str">
        <f t="shared" si="1056"/>
        <v>0.0025-0.000174856796360995i</v>
      </c>
      <c r="N3597">
        <f t="shared" si="1057"/>
        <v>22.480603845572375</v>
      </c>
      <c r="O3597">
        <f t="shared" si="1058"/>
        <v>22.338627650745707</v>
      </c>
      <c r="P3597" s="3">
        <f t="shared" si="1059"/>
        <v>-22.338627650745707</v>
      </c>
      <c r="Q3597" s="3">
        <f t="shared" si="1060"/>
        <v>157.51939615442762</v>
      </c>
      <c r="R3597">
        <f t="shared" si="1061"/>
        <v>-22.480603845572375</v>
      </c>
      <c r="S3597">
        <f t="shared" si="1062"/>
        <v>711.98501376363379</v>
      </c>
      <c r="T3597">
        <f t="shared" si="1045"/>
        <v>-22.338627650745707</v>
      </c>
    </row>
    <row r="3598" spans="1:20" x14ac:dyDescent="0.25">
      <c r="A3598">
        <f t="shared" si="1046"/>
        <v>4490533.2057658844</v>
      </c>
      <c r="B3598">
        <f t="shared" si="1063"/>
        <v>714690.55681593565</v>
      </c>
      <c r="C3598" t="str">
        <f t="shared" si="1047"/>
        <v>-0.0698318375933209+0.0292101294742265i</v>
      </c>
      <c r="D3598" t="str">
        <f t="shared" si="1048"/>
        <v>1.77010895335505-1.76105442131843i</v>
      </c>
      <c r="E3598" t="str">
        <f t="shared" si="1049"/>
        <v>-12.485939669269-49.4575112163794i</v>
      </c>
      <c r="F3598" t="str">
        <f t="shared" si="1050"/>
        <v>2.45388151995751-1.26682821536762i</v>
      </c>
      <c r="G3598" t="str">
        <f t="shared" si="1051"/>
        <v>0.843284361347623-0.36353245694732i</v>
      </c>
      <c r="H3598" t="str">
        <f t="shared" si="1052"/>
        <v>0.00949236966007415-11.611363678744i</v>
      </c>
      <c r="I3598" t="str">
        <f t="shared" si="1053"/>
        <v>-0.099433661696829-0.192992668879887i</v>
      </c>
      <c r="K3598" t="str">
        <f t="shared" si="1054"/>
        <v>0.000352028561580273-0.000478832757886915i</v>
      </c>
      <c r="L3598" t="str">
        <f t="shared" si="1055"/>
        <v>0.00025-0.000658069455654492i</v>
      </c>
      <c r="M3598" t="str">
        <f t="shared" si="1056"/>
        <v>0.0025-0.000174194855908542i</v>
      </c>
      <c r="N3598">
        <f t="shared" si="1057"/>
        <v>22.699189300159986</v>
      </c>
      <c r="O3598">
        <f t="shared" si="1058"/>
        <v>22.418668124296698</v>
      </c>
      <c r="P3598" s="3">
        <f t="shared" si="1059"/>
        <v>-22.418668124296698</v>
      </c>
      <c r="Q3598" s="3">
        <f t="shared" si="1060"/>
        <v>157.30081069984001</v>
      </c>
      <c r="R3598">
        <f t="shared" si="1061"/>
        <v>-22.699189300159986</v>
      </c>
      <c r="S3598">
        <f t="shared" si="1062"/>
        <v>714.69055681593568</v>
      </c>
      <c r="T3598">
        <f t="shared" si="1045"/>
        <v>-22.418668124296698</v>
      </c>
    </row>
    <row r="3599" spans="1:20" x14ac:dyDescent="0.25">
      <c r="A3599">
        <f t="shared" si="1046"/>
        <v>4507597.2319477946</v>
      </c>
      <c r="B3599">
        <f t="shared" si="1063"/>
        <v>717406.3809318362</v>
      </c>
      <c r="C3599" t="str">
        <f t="shared" si="1047"/>
        <v>-0.0690797223108542+0.0292052352245176i</v>
      </c>
      <c r="D3599" t="str">
        <f t="shared" si="1048"/>
        <v>1.7635147274626-1.76107535351206i</v>
      </c>
      <c r="E3599" t="str">
        <f t="shared" si="1049"/>
        <v>-12.5420536465906-49.210933813856i</v>
      </c>
      <c r="F3599" t="str">
        <f t="shared" si="1050"/>
        <v>2.45095678874218-1.26879129233952i</v>
      </c>
      <c r="G3599" t="str">
        <f t="shared" si="1051"/>
        <v>0.842279267957836-0.36447894689028i</v>
      </c>
      <c r="H3599" t="str">
        <f t="shared" si="1052"/>
        <v>0.00939699464868904-11.567318345329i</v>
      </c>
      <c r="I3599" t="str">
        <f t="shared" si="1053"/>
        <v>-0.0992113942238724-0.192031151559467i</v>
      </c>
      <c r="K3599" t="str">
        <f t="shared" si="1054"/>
        <v>0.00035115052433934-0.000477316040181867i</v>
      </c>
      <c r="L3599" t="str">
        <f t="shared" si="1055"/>
        <v>0.00025-0.000655578258273058i</v>
      </c>
      <c r="M3599" t="str">
        <f t="shared" si="1056"/>
        <v>0.0025-0.000173535421307574i</v>
      </c>
      <c r="N3599">
        <f t="shared" si="1057"/>
        <v>22.917465380027721</v>
      </c>
      <c r="O3599">
        <f t="shared" si="1058"/>
        <v>22.498810403088502</v>
      </c>
      <c r="P3599" s="3">
        <f t="shared" si="1059"/>
        <v>-22.498810403088502</v>
      </c>
      <c r="Q3599" s="3">
        <f t="shared" si="1060"/>
        <v>157.08253461997228</v>
      </c>
      <c r="R3599">
        <f t="shared" si="1061"/>
        <v>-22.917465380027721</v>
      </c>
      <c r="S3599">
        <f t="shared" si="1062"/>
        <v>717.40638093183622</v>
      </c>
      <c r="T3599">
        <f t="shared" si="1045"/>
        <v>-22.498810403088502</v>
      </c>
    </row>
    <row r="3600" spans="1:20" x14ac:dyDescent="0.25">
      <c r="A3600">
        <f t="shared" si="1046"/>
        <v>4524726.1014291961</v>
      </c>
      <c r="B3600">
        <f t="shared" si="1063"/>
        <v>720132.52517937717</v>
      </c>
      <c r="C3600" t="str">
        <f t="shared" si="1047"/>
        <v>-0.0683338971148569+0.0291968347242394i</v>
      </c>
      <c r="D3600" t="str">
        <f t="shared" si="1048"/>
        <v>1.75691979820981-1.76107160038665i</v>
      </c>
      <c r="E3600" t="str">
        <f t="shared" si="1049"/>
        <v>-12.5973299258332-48.9650591080672i</v>
      </c>
      <c r="F3600" t="str">
        <f t="shared" si="1050"/>
        <v>2.44801683056484-1.27075640662539i</v>
      </c>
      <c r="G3600" t="str">
        <f t="shared" si="1051"/>
        <v>0.841268941773056-0.365425107759577i</v>
      </c>
      <c r="H3600" t="str">
        <f t="shared" si="1052"/>
        <v>0.00930266077636314-11.5234406537962i</v>
      </c>
      <c r="I3600" t="str">
        <f t="shared" si="1053"/>
        <v>-0.0989895371432727-0.191072975716134i</v>
      </c>
      <c r="K3600" t="str">
        <f t="shared" si="1054"/>
        <v>0.000350277762489952-0.000475802176807972i</v>
      </c>
      <c r="L3600" t="str">
        <f t="shared" si="1055"/>
        <v>0.00025-0.000653096491604958i</v>
      </c>
      <c r="M3600" t="str">
        <f t="shared" si="1056"/>
        <v>0.0025-0.000172878483071901i</v>
      </c>
      <c r="N3600">
        <f t="shared" si="1057"/>
        <v>23.135430761217293</v>
      </c>
      <c r="O3600">
        <f t="shared" si="1058"/>
        <v>22.579054339107309</v>
      </c>
      <c r="P3600" s="3">
        <f t="shared" si="1059"/>
        <v>-22.579054339107309</v>
      </c>
      <c r="Q3600" s="3">
        <f t="shared" si="1060"/>
        <v>156.86456923878271</v>
      </c>
      <c r="R3600">
        <f t="shared" si="1061"/>
        <v>-23.135430761217293</v>
      </c>
      <c r="S3600">
        <f t="shared" si="1062"/>
        <v>720.13252517937713</v>
      </c>
      <c r="T3600">
        <f t="shared" si="1045"/>
        <v>-22.579054339107309</v>
      </c>
    </row>
    <row r="3601" spans="1:20" x14ac:dyDescent="0.25">
      <c r="A3601">
        <f t="shared" si="1046"/>
        <v>4541920.0606146269</v>
      </c>
      <c r="B3601">
        <f t="shared" si="1063"/>
        <v>722869.0287750588</v>
      </c>
      <c r="C3601" t="str">
        <f t="shared" si="1047"/>
        <v>-0.067594336440829+0.0291849911687758i</v>
      </c>
      <c r="D3601" t="str">
        <f t="shared" si="1048"/>
        <v>1.75032435525028-1.76104315496455i</v>
      </c>
      <c r="E3601" t="str">
        <f t="shared" si="1049"/>
        <v>-12.6517729883357-48.7198875310823i</v>
      </c>
      <c r="F3601" t="str">
        <f t="shared" si="1050"/>
        <v>2.4450616114473-1.27272345989027i</v>
      </c>
      <c r="G3601" t="str">
        <f t="shared" si="1051"/>
        <v>0.840253371116568-0.366370909658247i</v>
      </c>
      <c r="H3601" t="str">
        <f t="shared" si="1052"/>
        <v>0.00920935607079204-11.4797299610457i</v>
      </c>
      <c r="I3601" t="str">
        <f t="shared" si="1053"/>
        <v>-0.0987680823794528-0.19011813155115i</v>
      </c>
      <c r="K3601" t="str">
        <f t="shared" si="1054"/>
        <v>0.000349410253484071-0.000474291182032466i</v>
      </c>
      <c r="L3601" t="str">
        <f t="shared" si="1055"/>
        <v>0.00025-0.000650624119949151i</v>
      </c>
      <c r="M3601" t="str">
        <f t="shared" si="1056"/>
        <v>0.0025-0.000172224031751246i</v>
      </c>
      <c r="N3601">
        <f t="shared" si="1057"/>
        <v>23.353084118830139</v>
      </c>
      <c r="O3601">
        <f t="shared" si="1058"/>
        <v>22.659399783082527</v>
      </c>
      <c r="P3601" s="3">
        <f t="shared" si="1059"/>
        <v>-22.659399783082527</v>
      </c>
      <c r="Q3601" s="3">
        <f t="shared" si="1060"/>
        <v>156.64691588116986</v>
      </c>
      <c r="R3601">
        <f t="shared" si="1061"/>
        <v>-23.353084118830139</v>
      </c>
      <c r="S3601">
        <f t="shared" si="1062"/>
        <v>722.86902877505884</v>
      </c>
      <c r="T3601">
        <f t="shared" si="1045"/>
        <v>-22.659399783082527</v>
      </c>
    </row>
    <row r="3602" spans="1:20" x14ac:dyDescent="0.25">
      <c r="A3602">
        <f t="shared" si="1046"/>
        <v>4559179.3568449626</v>
      </c>
      <c r="B3602">
        <f t="shared" si="1063"/>
        <v>725615.931084404</v>
      </c>
      <c r="C3602" t="str">
        <f t="shared" si="1047"/>
        <v>-0.0668610144182892+0.0291697671469549i</v>
      </c>
      <c r="D3602" t="str">
        <f t="shared" si="1048"/>
        <v>1.7437285882967-1.76099001207088i</v>
      </c>
      <c r="E3602" t="str">
        <f t="shared" si="1049"/>
        <v>-12.7053872954861-48.4754195031277i</v>
      </c>
      <c r="F3602" t="str">
        <f t="shared" si="1050"/>
        <v>2.44209109794042-1.27469235321823i</v>
      </c>
      <c r="G3602" t="str">
        <f t="shared" si="1051"/>
        <v>0.839232544493456-0.367316322474915i</v>
      </c>
      <c r="H3602" t="str">
        <f t="shared" si="1052"/>
        <v>0.00911706869792519-11.4361856264808i</v>
      </c>
      <c r="I3602" t="str">
        <f t="shared" si="1053"/>
        <v>-0.0985470219262743-0.189166609337085i</v>
      </c>
      <c r="K3602" t="str">
        <f t="shared" si="1054"/>
        <v>0.000348547974744688-0.000472783069902873i</v>
      </c>
      <c r="L3602" t="str">
        <f t="shared" si="1055"/>
        <v>0.00025-0.000648161107739738i</v>
      </c>
      <c r="M3602" t="str">
        <f t="shared" si="1056"/>
        <v>0.0025-0.000171572057931108i</v>
      </c>
      <c r="N3602">
        <f t="shared" si="1057"/>
        <v>23.570424127099869</v>
      </c>
      <c r="O3602">
        <f t="shared" si="1058"/>
        <v>22.739846584478805</v>
      </c>
      <c r="P3602" s="3">
        <f t="shared" si="1059"/>
        <v>-22.739846584478805</v>
      </c>
      <c r="Q3602" s="3">
        <f t="shared" si="1060"/>
        <v>156.42957587290013</v>
      </c>
      <c r="R3602">
        <f t="shared" si="1061"/>
        <v>-23.570424127099869</v>
      </c>
      <c r="S3602">
        <f t="shared" si="1062"/>
        <v>725.615931084404</v>
      </c>
      <c r="T3602">
        <f t="shared" si="1045"/>
        <v>-22.739846584478805</v>
      </c>
    </row>
    <row r="3603" spans="1:20" x14ac:dyDescent="0.25">
      <c r="A3603">
        <f t="shared" si="1046"/>
        <v>4576504.2384009734</v>
      </c>
      <c r="B3603">
        <f t="shared" si="1063"/>
        <v>728373.27162252471</v>
      </c>
      <c r="C3603" t="str">
        <f t="shared" si="1047"/>
        <v>-0.0661339048782094+0.0291512246420827i</v>
      </c>
      <c r="D3603" t="str">
        <f t="shared" si="1048"/>
        <v>1.73713268709903-1.76091216833414i</v>
      </c>
      <c r="E3603" t="str">
        <f t="shared" si="1049"/>
        <v>-12.7581772889273-48.231655432794i</v>
      </c>
      <c r="F3603" t="str">
        <f t="shared" si="1050"/>
        <v>2.43910525713247-1.27666298711398i</v>
      </c>
      <c r="G3603" t="str">
        <f t="shared" si="1051"/>
        <v>0.838206450593512-0.368261315884439i</v>
      </c>
      <c r="H3603" t="str">
        <f t="shared" si="1052"/>
        <v>0.00902578696045984-11.3928070119978i</v>
      </c>
      <c r="I3603" t="str">
        <f t="shared" si="1053"/>
        <v>-0.0983263478469311-0.188218399417534i</v>
      </c>
      <c r="K3603" t="str">
        <f t="shared" si="1054"/>
        <v>0.000347690903667895-0.000471277854248077i</v>
      </c>
      <c r="L3603" t="str">
        <f t="shared" si="1055"/>
        <v>0.00025-0.000645707419545467i</v>
      </c>
      <c r="M3603" t="str">
        <f t="shared" si="1056"/>
        <v>0.0025-0.000170922552232624i</v>
      </c>
      <c r="N3603">
        <f t="shared" si="1057"/>
        <v>23.787449459473379</v>
      </c>
      <c r="O3603">
        <f t="shared" si="1058"/>
        <v>22.820394591488462</v>
      </c>
      <c r="P3603" s="3">
        <f t="shared" si="1059"/>
        <v>-22.820394591488462</v>
      </c>
      <c r="Q3603" s="3">
        <f t="shared" si="1060"/>
        <v>156.21255054052662</v>
      </c>
      <c r="R3603">
        <f t="shared" si="1061"/>
        <v>-23.787449459473379</v>
      </c>
      <c r="S3603">
        <f t="shared" si="1062"/>
        <v>728.37327162252473</v>
      </c>
      <c r="T3603">
        <f t="shared" si="1045"/>
        <v>-22.820394591488462</v>
      </c>
    </row>
    <row r="3604" spans="1:20" x14ac:dyDescent="0.25">
      <c r="A3604">
        <f t="shared" si="1046"/>
        <v>4593894.9545068974</v>
      </c>
      <c r="B3604">
        <f t="shared" si="1063"/>
        <v>731141.09005469037</v>
      </c>
      <c r="C3604" t="str">
        <f t="shared" si="1047"/>
        <v>-0.0654129813604046+0.0291294250330419i</v>
      </c>
      <c r="D3604" t="str">
        <f t="shared" si="1048"/>
        <v>1.7305368414227-1.76080962218665i</v>
      </c>
      <c r="E3604" t="str">
        <f t="shared" si="1049"/>
        <v>-12.8101473907616-47.9885957172469i</v>
      </c>
      <c r="F3604" t="str">
        <f t="shared" si="1050"/>
        <v>2.43610405665777-1.2786352615048i</v>
      </c>
      <c r="G3604" t="str">
        <f t="shared" si="1051"/>
        <v>0.837175078294158-0.369205859348587i</v>
      </c>
      <c r="H3604" t="str">
        <f t="shared" si="1052"/>
        <v>0.00893549929634964-11.3495934819767i</v>
      </c>
      <c r="I3604" t="str">
        <f t="shared" si="1053"/>
        <v>-0.0981060522738716-0.187273492206872i</v>
      </c>
      <c r="K3604" t="str">
        <f t="shared" si="1054"/>
        <v>0.000346839017624955-0.000469775548679355i</v>
      </c>
      <c r="L3604" t="str">
        <f t="shared" si="1055"/>
        <v>0.00025-0.000643263020069206i</v>
      </c>
      <c r="M3604" t="str">
        <f t="shared" si="1056"/>
        <v>0.0025-0.000170275505312436i</v>
      </c>
      <c r="N3604">
        <f t="shared" si="1057"/>
        <v>24.004158788686141</v>
      </c>
      <c r="O3604">
        <f t="shared" si="1058"/>
        <v>22.901043651022714</v>
      </c>
      <c r="P3604" s="3">
        <f t="shared" si="1059"/>
        <v>-22.901043651022714</v>
      </c>
      <c r="Q3604" s="3">
        <f t="shared" si="1060"/>
        <v>155.99584121131386</v>
      </c>
      <c r="R3604">
        <f t="shared" si="1061"/>
        <v>-24.004158788686141</v>
      </c>
      <c r="S3604">
        <f t="shared" si="1062"/>
        <v>731.14109005469038</v>
      </c>
      <c r="T3604">
        <f t="shared" si="1045"/>
        <v>-22.901043651022714</v>
      </c>
    </row>
    <row r="3605" spans="1:20" x14ac:dyDescent="0.25">
      <c r="A3605">
        <f t="shared" si="1046"/>
        <v>4611351.7553340234</v>
      </c>
      <c r="B3605">
        <f t="shared" si="1063"/>
        <v>733919.42619689822</v>
      </c>
      <c r="C3605" t="str">
        <f t="shared" si="1047"/>
        <v>-0.0646982171208548+0.0291044290954582i</v>
      </c>
      <c r="D3605" t="str">
        <f t="shared" si="1048"/>
        <v>1.72394124102677-1.76068237386461i</v>
      </c>
      <c r="E3605" t="str">
        <f t="shared" si="1049"/>
        <v>-12.8613020037576-47.7462407424268i</v>
      </c>
      <c r="F3605" t="str">
        <f t="shared" si="1050"/>
        <v>2.43308746470514-1.28060907574243i</v>
      </c>
      <c r="G3605" t="str">
        <f t="shared" si="1051"/>
        <v>0.836138416663375-0.370149922116755i</v>
      </c>
      <c r="H3605" t="str">
        <f t="shared" si="1052"/>
        <v>0.00884619427732713-11.3065444032712i</v>
      </c>
      <c r="I3605" t="str">
        <f t="shared" si="1053"/>
        <v>-0.0978861274087057-0.186331878189963i</v>
      </c>
      <c r="K3605" t="str">
        <f t="shared" si="1054"/>
        <v>0.000345992293964353-0.000468276166591443i</v>
      </c>
      <c r="L3605" t="str">
        <f t="shared" si="1055"/>
        <v>0.00025-0.000640827874147445i</v>
      </c>
      <c r="M3605" t="str">
        <f t="shared" si="1056"/>
        <v>0.0025-0.000169630907862559i</v>
      </c>
      <c r="N3605">
        <f t="shared" si="1057"/>
        <v>24.22055078684204</v>
      </c>
      <c r="O3605">
        <f t="shared" si="1058"/>
        <v>22.981793608704084</v>
      </c>
      <c r="P3605" s="3">
        <f t="shared" si="1059"/>
        <v>-22.981793608704084</v>
      </c>
      <c r="Q3605" s="3">
        <f t="shared" si="1060"/>
        <v>155.77944921315796</v>
      </c>
      <c r="R3605">
        <f t="shared" si="1061"/>
        <v>-24.22055078684204</v>
      </c>
      <c r="S3605">
        <f t="shared" si="1062"/>
        <v>733.91942619689826</v>
      </c>
      <c r="T3605">
        <f t="shared" si="1045"/>
        <v>-22.981793608704084</v>
      </c>
    </row>
    <row r="3606" spans="1:20" x14ac:dyDescent="0.25">
      <c r="A3606">
        <f t="shared" si="1046"/>
        <v>4628874.8920042925</v>
      </c>
      <c r="B3606">
        <f t="shared" si="1063"/>
        <v>736708.32001644641</v>
      </c>
      <c r="C3606" t="str">
        <f t="shared" si="1047"/>
        <v>-0.0639895851389633+0.0290762970029328i</v>
      </c>
      <c r="D3606" t="str">
        <f t="shared" si="1048"/>
        <v>1.71734607564201-1.7605304254077i</v>
      </c>
      <c r="E3606" t="str">
        <f t="shared" si="1049"/>
        <v>-12.9116455115559-47.5045908832451i</v>
      </c>
      <c r="F3606" t="str">
        <f t="shared" si="1050"/>
        <v>2.43005545002643-1.28258432860506i</v>
      </c>
      <c r="G3606" t="str">
        <f t="shared" si="1051"/>
        <v>0.835096454962639-0.371093473226722i</v>
      </c>
      <c r="H3606" t="str">
        <f t="shared" si="1052"/>
        <v>0.00875786060743916-11.2636591451987i</v>
      </c>
      <c r="I3606" t="str">
        <f t="shared" si="1053"/>
        <v>-0.0976665655221157-0.185393547921882i</v>
      </c>
      <c r="K3606" t="str">
        <f t="shared" si="1054"/>
        <v>0.000345150710013796-0.00046677972116363i</v>
      </c>
      <c r="L3606" t="str">
        <f t="shared" si="1055"/>
        <v>0.00025-0.000638401946749795i</v>
      </c>
      <c r="M3606" t="str">
        <f t="shared" si="1056"/>
        <v>0.0025-0.00016898875061024i</v>
      </c>
      <c r="N3606">
        <f t="shared" si="1057"/>
        <v>24.436624125495115</v>
      </c>
      <c r="O3606">
        <f t="shared" si="1058"/>
        <v>23.062644308859515</v>
      </c>
      <c r="P3606" s="3">
        <f t="shared" si="1059"/>
        <v>-23.062644308859515</v>
      </c>
      <c r="Q3606" s="3">
        <f t="shared" si="1060"/>
        <v>155.56337587450489</v>
      </c>
      <c r="R3606">
        <f t="shared" si="1061"/>
        <v>-24.436624125495115</v>
      </c>
      <c r="S3606">
        <f t="shared" si="1062"/>
        <v>736.70832001644635</v>
      </c>
      <c r="T3606">
        <f t="shared" si="1045"/>
        <v>-23.062644308859515</v>
      </c>
    </row>
    <row r="3607" spans="1:20" x14ac:dyDescent="0.25">
      <c r="A3607">
        <f t="shared" si="1046"/>
        <v>4646464.6165939085</v>
      </c>
      <c r="B3607">
        <f t="shared" si="1063"/>
        <v>739507.81163250888</v>
      </c>
      <c r="C3607" t="str">
        <f t="shared" si="1047"/>
        <v>-0.0632870581247769+0.0290450883283398i</v>
      </c>
      <c r="D3607" t="str">
        <f t="shared" si="1048"/>
        <v>1.71075153494921-1.76035378065869i</v>
      </c>
      <c r="E3607" t="str">
        <f t="shared" si="1049"/>
        <v>-12.9611822788759-47.2636465037807i</v>
      </c>
      <c r="F3607" t="str">
        <f t="shared" si="1050"/>
        <v>2.42700798194512-1.28456091829954i</v>
      </c>
      <c r="G3607" t="str">
        <f t="shared" si="1051"/>
        <v>0.834049182649874-0.372036481505444i</v>
      </c>
      <c r="H3607" t="str">
        <f t="shared" si="1052"/>
        <v>0.00867048712159768-11.2209370795312i</v>
      </c>
      <c r="I3607" t="str">
        <f t="shared" si="1053"/>
        <v>-0.0974473589537854-0.18445849202765i</v>
      </c>
      <c r="K3607" t="str">
        <f t="shared" si="1054"/>
        <v>0.000344314243082246-0.000465286225360832i</v>
      </c>
      <c r="L3607" t="str">
        <f t="shared" si="1055"/>
        <v>0.00025-0.000635985202978476i</v>
      </c>
      <c r="M3607" t="str">
        <f t="shared" si="1056"/>
        <v>0.0025-0.000168349024317832i</v>
      </c>
      <c r="N3607">
        <f t="shared" si="1057"/>
        <v>24.652377475725501</v>
      </c>
      <c r="O3607">
        <f t="shared" si="1058"/>
        <v>23.143595594511311</v>
      </c>
      <c r="P3607" s="3">
        <f t="shared" si="1059"/>
        <v>-23.143595594511311</v>
      </c>
      <c r="Q3607" s="3">
        <f t="shared" si="1060"/>
        <v>155.3476225242745</v>
      </c>
      <c r="R3607">
        <f t="shared" si="1061"/>
        <v>-24.652377475725501</v>
      </c>
      <c r="S3607">
        <f t="shared" si="1062"/>
        <v>739.50781163250883</v>
      </c>
      <c r="T3607">
        <f t="shared" si="1045"/>
        <v>-23.143595594511311</v>
      </c>
    </row>
    <row r="3608" spans="1:20" x14ac:dyDescent="0.25">
      <c r="A3608">
        <f t="shared" si="1046"/>
        <v>4664121.1821369659</v>
      </c>
      <c r="B3608">
        <f t="shared" si="1063"/>
        <v>742317.94131671241</v>
      </c>
      <c r="C3608" t="str">
        <f t="shared" si="1047"/>
        <v>-0.0625906085261188+0.0290108620451883i</v>
      </c>
      <c r="D3608" t="str">
        <f t="shared" si="1048"/>
        <v>1.70415780855723-1.76015244526237i</v>
      </c>
      <c r="E3608" t="str">
        <f t="shared" si="1049"/>
        <v>-13.0099166517219-47.0234079574665i</v>
      </c>
      <c r="F3608" t="str">
        <f t="shared" si="1050"/>
        <v>2.42394503036501-1.28653874246364i</v>
      </c>
      <c r="G3608" t="str">
        <f t="shared" si="1051"/>
        <v>0.832996589382402-0.372978915569886i</v>
      </c>
      <c r="H3608" t="str">
        <f t="shared" si="1052"/>
        <v>0.00858406278414174-11.1783775804847i</v>
      </c>
      <c r="I3608" t="str">
        <f t="shared" si="1053"/>
        <v>-0.0972285001123149-0.183526701201937i</v>
      </c>
      <c r="K3608" t="str">
        <f t="shared" si="1054"/>
        <v>0.000343482870461833-0.000463795691934706i</v>
      </c>
      <c r="L3608" t="str">
        <f t="shared" si="1055"/>
        <v>0.00025-0.000633577608067818i</v>
      </c>
      <c r="M3608" t="str">
        <f t="shared" si="1056"/>
        <v>0.0025-0.000167711719782658i</v>
      </c>
      <c r="N3608">
        <f t="shared" si="1057"/>
        <v>24.867809508225349</v>
      </c>
      <c r="O3608">
        <f t="shared" si="1058"/>
        <v>23.224647307371345</v>
      </c>
      <c r="P3608" s="3">
        <f t="shared" si="1059"/>
        <v>-23.224647307371345</v>
      </c>
      <c r="Q3608" s="3">
        <f t="shared" si="1060"/>
        <v>155.13219049177465</v>
      </c>
      <c r="R3608">
        <f t="shared" si="1061"/>
        <v>-24.867809508225349</v>
      </c>
      <c r="S3608">
        <f t="shared" si="1062"/>
        <v>742.31794131671245</v>
      </c>
      <c r="T3608">
        <f t="shared" si="1045"/>
        <v>-23.224647307371345</v>
      </c>
    </row>
    <row r="3609" spans="1:20" x14ac:dyDescent="0.25">
      <c r="A3609">
        <f t="shared" si="1046"/>
        <v>4681844.8426290862</v>
      </c>
      <c r="B3609">
        <f t="shared" si="1063"/>
        <v>745138.74949371594</v>
      </c>
      <c r="C3609" t="str">
        <f t="shared" si="1047"/>
        <v>-0.0619002085356858+0.0289736765290469i</v>
      </c>
      <c r="D3609" t="str">
        <f t="shared" si="1048"/>
        <v>1.69756508598129-1.75992642666444i</v>
      </c>
      <c r="E3609" t="str">
        <f t="shared" si="1049"/>
        <v>-13.0578529575902-46.783875587275i</v>
      </c>
      <c r="F3609" t="str">
        <f t="shared" si="1050"/>
        <v>2.42086656577865-1.28851769816834i</v>
      </c>
      <c r="G3609" t="str">
        <f t="shared" si="1051"/>
        <v>0.831938665019907-0.373920743827889i</v>
      </c>
      <c r="H3609" t="str">
        <f t="shared" si="1052"/>
        <v>0.00849857668741564-11.1359800247106i</v>
      </c>
      <c r="I3609" t="str">
        <f t="shared" si="1053"/>
        <v>-0.0970099814751504-0.182598166208787i</v>
      </c>
      <c r="K3609" t="str">
        <f t="shared" si="1054"/>
        <v>0.00034265656942985-0.000462308133424768i</v>
      </c>
      <c r="L3609" t="str">
        <f t="shared" si="1055"/>
        <v>0.00025-0.000631179127383761i</v>
      </c>
      <c r="M3609" t="str">
        <f t="shared" si="1056"/>
        <v>0.0025-0.000167076827836878i</v>
      </c>
      <c r="N3609">
        <f t="shared" si="1057"/>
        <v>25.082918893377467</v>
      </c>
      <c r="O3609">
        <f t="shared" si="1058"/>
        <v>23.305799287832741</v>
      </c>
      <c r="P3609" s="3">
        <f t="shared" si="1059"/>
        <v>-23.305799287832741</v>
      </c>
      <c r="Q3609" s="3">
        <f t="shared" si="1060"/>
        <v>154.91708110662253</v>
      </c>
      <c r="R3609">
        <f t="shared" si="1061"/>
        <v>-25.082918893377467</v>
      </c>
      <c r="S3609">
        <f t="shared" si="1062"/>
        <v>745.13874949371598</v>
      </c>
      <c r="T3609">
        <f t="shared" si="1045"/>
        <v>-23.305799287832741</v>
      </c>
    </row>
    <row r="3610" spans="1:20" x14ac:dyDescent="0.25">
      <c r="A3610">
        <f t="shared" si="1046"/>
        <v>4699635.8530310774</v>
      </c>
      <c r="B3610">
        <f t="shared" si="1063"/>
        <v>747970.2767417921</v>
      </c>
      <c r="C3610" t="str">
        <f t="shared" si="1047"/>
        <v>-0.0612158300980673+0.0289335895590323i</v>
      </c>
      <c r="D3610" t="str">
        <f t="shared" si="1048"/>
        <v>1.69097355662114-1.75967573410996i</v>
      </c>
      <c r="E3610" t="str">
        <f t="shared" si="1049"/>
        <v>-13.1049955056772-46.5450497258984i</v>
      </c>
      <c r="F3610" t="str">
        <f t="shared" si="1050"/>
        <v>2.41777255927615-1.29049768192043i</v>
      </c>
      <c r="G3610" t="str">
        <f t="shared" si="1051"/>
        <v>0.830875399627408-0.374861934479087i</v>
      </c>
      <c r="H3610" t="str">
        <f t="shared" si="1052"/>
        <v>0.00841401805035785-11.0937437912853i</v>
      </c>
      <c r="I3610" t="str">
        <f t="shared" si="1053"/>
        <v>-0.0967917955885153-0.18167287788132i</v>
      </c>
      <c r="K3610" t="str">
        <f t="shared" si="1054"/>
        <v>0.000341835317250625-0.000460823562159496i</v>
      </c>
      <c r="L3610" t="str">
        <f t="shared" si="1055"/>
        <v>0.00025-0.00062878972642335i</v>
      </c>
      <c r="M3610" t="str">
        <f t="shared" si="1056"/>
        <v>0.0025-0.000166444339347358i</v>
      </c>
      <c r="N3610">
        <f t="shared" si="1057"/>
        <v>25.297704301342122</v>
      </c>
      <c r="O3610">
        <f t="shared" si="1058"/>
        <v>23.387051374963718</v>
      </c>
      <c r="P3610" s="3">
        <f t="shared" si="1059"/>
        <v>-23.387051374963718</v>
      </c>
      <c r="Q3610" s="3">
        <f t="shared" si="1060"/>
        <v>154.70229569865788</v>
      </c>
      <c r="R3610">
        <f t="shared" si="1061"/>
        <v>-25.297704301342122</v>
      </c>
      <c r="S3610">
        <f t="shared" si="1062"/>
        <v>747.97027674179208</v>
      </c>
      <c r="T3610">
        <f t="shared" si="1045"/>
        <v>-23.387051374963718</v>
      </c>
    </row>
    <row r="3611" spans="1:20" x14ac:dyDescent="0.25">
      <c r="A3611">
        <f t="shared" si="1046"/>
        <v>4717494.4692725949</v>
      </c>
      <c r="B3611">
        <f t="shared" si="1063"/>
        <v>750812.5637934109</v>
      </c>
      <c r="C3611" t="str">
        <f t="shared" si="1047"/>
        <v>-0.0605374449167206+0.0288906583193533i</v>
      </c>
      <c r="D3611" t="str">
        <f t="shared" si="1048"/>
        <v>1.68438340973936-1.75940037864147i</v>
      </c>
      <c r="E3611" t="str">
        <f t="shared" si="1049"/>
        <v>-13.1513485870847-46.3069306959248i</v>
      </c>
      <c r="F3611" t="str">
        <f t="shared" si="1050"/>
        <v>2.41466298255378-1.29247858966507i</v>
      </c>
      <c r="G3611" t="str">
        <f t="shared" si="1051"/>
        <v>0.829806783478232-0.37580245551585i</v>
      </c>
      <c r="H3611" t="str">
        <f t="shared" si="1052"/>
        <v>0.00833037621710612-11.0516682617008i</v>
      </c>
      <c r="I3611" t="str">
        <f t="shared" si="1053"/>
        <v>-0.0965739350673413-0.180750827121449i</v>
      </c>
      <c r="K3611" t="str">
        <f t="shared" si="1054"/>
        <v>0.000341019091177463-0.000459341990257496i</v>
      </c>
      <c r="L3611" t="str">
        <f t="shared" si="1055"/>
        <v>0.00025-0.000626409370814256i</v>
      </c>
      <c r="M3611" t="str">
        <f t="shared" si="1056"/>
        <v>0.0025-0.000165814245215539i</v>
      </c>
      <c r="N3611">
        <f t="shared" si="1057"/>
        <v>25.512164402134715</v>
      </c>
      <c r="O3611">
        <f t="shared" si="1058"/>
        <v>23.468403406500016</v>
      </c>
      <c r="P3611" s="3">
        <f t="shared" si="1059"/>
        <v>-23.468403406500016</v>
      </c>
      <c r="Q3611" s="3">
        <f t="shared" si="1060"/>
        <v>154.48783559786528</v>
      </c>
      <c r="R3611">
        <f t="shared" si="1061"/>
        <v>-25.512164402134715</v>
      </c>
      <c r="S3611">
        <f t="shared" si="1062"/>
        <v>750.81256379341085</v>
      </c>
      <c r="T3611">
        <f t="shared" si="1045"/>
        <v>-23.468403406500016</v>
      </c>
    </row>
    <row r="3612" spans="1:20" x14ac:dyDescent="0.25">
      <c r="A3612">
        <f t="shared" si="1046"/>
        <v>4735420.9482558314</v>
      </c>
      <c r="B3612">
        <f t="shared" si="1063"/>
        <v>753665.65153582592</v>
      </c>
      <c r="C3612" t="str">
        <f t="shared" si="1047"/>
        <v>-0.0598650244608723+0.0288449394009228i</v>
      </c>
      <c r="D3612" t="str">
        <f t="shared" si="1048"/>
        <v>1.67779483443959-1.75910037309687i</v>
      </c>
      <c r="E3612" t="str">
        <f t="shared" si="1049"/>
        <v>-13.1969164750287-46.069518810011i</v>
      </c>
      <c r="F3612" t="str">
        <f t="shared" si="1050"/>
        <v>2.41153780792262-1.29446031678847i</v>
      </c>
      <c r="G3612" t="str">
        <f t="shared" si="1051"/>
        <v>0.828732807057001-0.37674227472428i</v>
      </c>
      <c r="H3612" t="str">
        <f t="shared" si="1052"/>
        <v>0.0082476406556134-11.0097528198555i</v>
      </c>
      <c r="I3612" t="str">
        <f t="shared" si="1053"/>
        <v>-0.0963563925952052-0.179832004899578i</v>
      </c>
      <c r="K3612" t="str">
        <f t="shared" si="1054"/>
        <v>0.000340207868454482-0.000457863429628624i</v>
      </c>
      <c r="L3612" t="str">
        <f t="shared" si="1055"/>
        <v>0.00025-0.000624038026314264i</v>
      </c>
      <c r="M3612" t="str">
        <f t="shared" si="1056"/>
        <v>0.0025-0.000165186536377305i</v>
      </c>
      <c r="N3612">
        <f t="shared" si="1057"/>
        <v>25.726297865715082</v>
      </c>
      <c r="O3612">
        <f t="shared" si="1058"/>
        <v>23.549855218838598</v>
      </c>
      <c r="P3612" s="3">
        <f t="shared" si="1059"/>
        <v>-23.549855218838598</v>
      </c>
      <c r="Q3612" s="3">
        <f t="shared" si="1060"/>
        <v>154.27370213428492</v>
      </c>
      <c r="R3612">
        <f t="shared" si="1061"/>
        <v>-25.726297865715082</v>
      </c>
      <c r="S3612">
        <f t="shared" si="1062"/>
        <v>753.66565153582587</v>
      </c>
      <c r="T3612">
        <f t="shared" si="1045"/>
        <v>-23.549855218838598</v>
      </c>
    </row>
    <row r="3613" spans="1:20" x14ac:dyDescent="0.25">
      <c r="A3613">
        <f t="shared" si="1046"/>
        <v>4753415.5478592031</v>
      </c>
      <c r="B3613">
        <f t="shared" si="1063"/>
        <v>756529.58101166203</v>
      </c>
      <c r="C3613" t="str">
        <f t="shared" si="1047"/>
        <v>-0.0591985399723696+0.0287964888030251i</v>
      </c>
      <c r="D3613" t="str">
        <f t="shared" si="1048"/>
        <v>1.67120801964491-1.75877573210696i</v>
      </c>
      <c r="E3613" t="str">
        <f t="shared" si="1049"/>
        <v>-13.2417034250459-45.8328143710513i</v>
      </c>
      <c r="F3613" t="str">
        <f t="shared" si="1050"/>
        <v>2.40839700831735-1.29644275812082i</v>
      </c>
      <c r="G3613" t="str">
        <f t="shared" si="1051"/>
        <v>0.827653461062617-0.377681359685235i</v>
      </c>
      <c r="H3613" t="str">
        <f t="shared" si="1052"/>
        <v>0.00816580095627818-10.9679968520445i</v>
      </c>
      <c r="I3613" t="str">
        <f t="shared" si="1053"/>
        <v>-0.0961391609242735-0.178916402254316i</v>
      </c>
      <c r="K3613" t="str">
        <f t="shared" si="1054"/>
        <v>0.000339401626318467-0.000456387891975165i</v>
      </c>
      <c r="L3613" t="str">
        <f t="shared" si="1055"/>
        <v>0.00025-0.000621675658810784i</v>
      </c>
      <c r="M3613" t="str">
        <f t="shared" si="1056"/>
        <v>0.0025-0.000164561203802854i</v>
      </c>
      <c r="N3613">
        <f t="shared" si="1057"/>
        <v>25.940103362070658</v>
      </c>
      <c r="O3613">
        <f t="shared" si="1058"/>
        <v>23.631406647030513</v>
      </c>
      <c r="P3613" s="3">
        <f t="shared" si="1059"/>
        <v>-23.631406647030513</v>
      </c>
      <c r="Q3613" s="3">
        <f t="shared" si="1060"/>
        <v>154.05989663792934</v>
      </c>
      <c r="R3613">
        <f t="shared" si="1061"/>
        <v>-25.940103362070658</v>
      </c>
      <c r="S3613">
        <f t="shared" si="1062"/>
        <v>756.529581011662</v>
      </c>
      <c r="T3613">
        <f t="shared" si="1045"/>
        <v>-23.631406647030513</v>
      </c>
    </row>
    <row r="3614" spans="1:20" x14ac:dyDescent="0.25">
      <c r="A3614">
        <f t="shared" si="1046"/>
        <v>4771478.5269410685</v>
      </c>
      <c r="B3614">
        <f t="shared" si="1063"/>
        <v>759404.39341950638</v>
      </c>
      <c r="C3614" t="str">
        <f t="shared" si="1047"/>
        <v>-0.0585379624724572+0.0287453619350363i</v>
      </c>
      <c r="D3614" t="str">
        <f t="shared" si="1048"/>
        <v>1.66462315407616-1.75842647209262i</v>
      </c>
      <c r="E3614" t="str">
        <f t="shared" si="1049"/>
        <v>-13.2857136752007-45.5968176723367i</v>
      </c>
      <c r="F3614" t="str">
        <f t="shared" si="1050"/>
        <v>2.40524055730484-1.29842580793918i</v>
      </c>
      <c r="G3614" t="str">
        <f t="shared" si="1051"/>
        <v>0.826568736411261-0.378619677775406i</v>
      </c>
      <c r="H3614" t="str">
        <f t="shared" si="1052"/>
        <v>0.00808484683058787-10.9263997469497i</v>
      </c>
      <c r="I3614" t="str">
        <f t="shared" si="1053"/>
        <v>-0.0959222328752358-0.178004010292156i</v>
      </c>
      <c r="K3614" t="str">
        <f t="shared" si="1054"/>
        <v>0.000338600342000695-0.000454915388792969i</v>
      </c>
      <c r="L3614" t="str">
        <f t="shared" si="1055"/>
        <v>0.00025-0.000619322234320364i</v>
      </c>
      <c r="M3614" t="str">
        <f t="shared" si="1056"/>
        <v>0.0025-0.000163938238496567i</v>
      </c>
      <c r="N3614">
        <f t="shared" si="1057"/>
        <v>26.153579561301598</v>
      </c>
      <c r="O3614">
        <f t="shared" si="1058"/>
        <v>23.713057524775792</v>
      </c>
      <c r="P3614" s="3">
        <f t="shared" si="1059"/>
        <v>-23.713057524775792</v>
      </c>
      <c r="Q3614" s="3">
        <f t="shared" si="1060"/>
        <v>153.8464204386984</v>
      </c>
      <c r="R3614">
        <f t="shared" si="1061"/>
        <v>-26.153579561301598</v>
      </c>
      <c r="S3614">
        <f t="shared" si="1062"/>
        <v>759.40439341950639</v>
      </c>
      <c r="T3614">
        <f t="shared" si="1045"/>
        <v>-23.713057524775792</v>
      </c>
    </row>
    <row r="3615" spans="1:20" x14ac:dyDescent="0.25">
      <c r="A3615">
        <f t="shared" si="1046"/>
        <v>4789610.1453434443</v>
      </c>
      <c r="B3615">
        <f t="shared" si="1063"/>
        <v>762290.13011450053</v>
      </c>
      <c r="C3615" t="str">
        <f t="shared" si="1047"/>
        <v>-0.0578832627685138+0.028691613618214i</v>
      </c>
      <c r="D3615" t="str">
        <f t="shared" si="1048"/>
        <v>1.65804042623038-1.75805261126176i</v>
      </c>
      <c r="E3615" t="str">
        <f t="shared" si="1049"/>
        <v>-13.3289514462931-45.3615289977209i</v>
      </c>
      <c r="F3615" t="str">
        <f t="shared" si="1050"/>
        <v>2.40206842909298-1.3004093599706i</v>
      </c>
      <c r="G3615" t="str">
        <f t="shared" si="1051"/>
        <v>0.825478624239385-0.379557196168426i</v>
      </c>
      <c r="H3615" t="str">
        <f t="shared" si="1052"/>
        <v>0.00800476810977528-10.8849608956312i</v>
      </c>
      <c r="I3615" t="str">
        <f t="shared" si="1053"/>
        <v>-0.0957056013372621-0.177094820187192i</v>
      </c>
      <c r="K3615" t="str">
        <f t="shared" si="1054"/>
        <v>0.000337803992728736-0.00045344593137267i</v>
      </c>
      <c r="L3615" t="str">
        <f t="shared" si="1055"/>
        <v>0.00025-0.00061697771898821i</v>
      </c>
      <c r="M3615" t="str">
        <f t="shared" si="1056"/>
        <v>0.0025-0.000163317631496879i</v>
      </c>
      <c r="N3615">
        <f t="shared" si="1057"/>
        <v>26.366725133708513</v>
      </c>
      <c r="O3615">
        <f t="shared" si="1058"/>
        <v>23.794807684415392</v>
      </c>
      <c r="P3615" s="3">
        <f t="shared" si="1059"/>
        <v>-23.794807684415392</v>
      </c>
      <c r="Q3615" s="3">
        <f t="shared" si="1060"/>
        <v>153.63327486629149</v>
      </c>
      <c r="R3615">
        <f t="shared" si="1061"/>
        <v>-26.366725133708513</v>
      </c>
      <c r="S3615">
        <f t="shared" si="1062"/>
        <v>762.29013011450047</v>
      </c>
      <c r="T3615">
        <f t="shared" si="1045"/>
        <v>-23.794807684415392</v>
      </c>
    </row>
    <row r="3616" spans="1:20" x14ac:dyDescent="0.25">
      <c r="A3616">
        <f t="shared" si="1046"/>
        <v>4807810.6638957504</v>
      </c>
      <c r="B3616">
        <f t="shared" si="1063"/>
        <v>765186.83260893566</v>
      </c>
      <c r="C3616" t="str">
        <f t="shared" si="1047"/>
        <v>-0.0572344114607056+0.0286352980875265i</v>
      </c>
      <c r="D3616" t="str">
        <f t="shared" si="1048"/>
        <v>1.65146002435928-1.75765416960585i</v>
      </c>
      <c r="E3616" t="str">
        <f t="shared" si="1049"/>
        <v>-13.371420942064-45.1269486217708i</v>
      </c>
      <c r="F3616" t="str">
        <f t="shared" si="1050"/>
        <v>2.39888059853937-1.30239330739528i</v>
      </c>
      <c r="G3616" t="str">
        <f t="shared" si="1051"/>
        <v>0.82438311590672-0.380493881836026i</v>
      </c>
      <c r="H3616" t="str">
        <f t="shared" si="1052"/>
        <v>0.00792555474348744-10.8436796915173i</v>
      </c>
      <c r="I3616" t="str">
        <f t="shared" si="1053"/>
        <v>-0.0954892592679426-0.176188823180801i</v>
      </c>
      <c r="K3616" t="str">
        <f t="shared" si="1054"/>
        <v>0.00033701255572822-0.000451979530800824i</v>
      </c>
      <c r="L3616" t="str">
        <f t="shared" si="1055"/>
        <v>0.00025-0.000614642079087677i</v>
      </c>
      <c r="M3616" t="str">
        <f t="shared" si="1056"/>
        <v>0.0025-0.00016269937387615i</v>
      </c>
      <c r="N3616">
        <f t="shared" si="1057"/>
        <v>26.579538749875979</v>
      </c>
      <c r="O3616">
        <f t="shared" si="1058"/>
        <v>23.876656956926841</v>
      </c>
      <c r="P3616" s="3">
        <f t="shared" si="1059"/>
        <v>-23.876656956926841</v>
      </c>
      <c r="Q3616" s="3">
        <f t="shared" si="1060"/>
        <v>153.42046125012402</v>
      </c>
      <c r="R3616">
        <f t="shared" si="1061"/>
        <v>-26.579538749875979</v>
      </c>
      <c r="S3616">
        <f t="shared" si="1062"/>
        <v>765.18683260893567</v>
      </c>
      <c r="T3616">
        <f t="shared" si="1045"/>
        <v>-23.876656956926841</v>
      </c>
    </row>
    <row r="3617" spans="1:20" x14ac:dyDescent="0.25">
      <c r="A3617">
        <f t="shared" si="1046"/>
        <v>4826080.3444185546</v>
      </c>
      <c r="B3617">
        <f t="shared" si="1063"/>
        <v>768094.54257284966</v>
      </c>
      <c r="C3617" t="str">
        <f t="shared" si="1047"/>
        <v>-0.0565913789485925+0.0285764689935563i</v>
      </c>
      <c r="D3617" t="str">
        <f t="shared" si="1048"/>
        <v>1.64488213644778-1.7572311688963i</v>
      </c>
      <c r="E3617" t="str">
        <f t="shared" si="1049"/>
        <v>-13.4131263494045-44.8930768099201i</v>
      </c>
      <c r="F3617" t="str">
        <f t="shared" si="1050"/>
        <v>2.39567704116006-1.30437754284998i</v>
      </c>
      <c r="G3617" t="str">
        <f t="shared" si="1051"/>
        <v>0.823282202999281-0.381429701549226i</v>
      </c>
      <c r="H3617" t="str">
        <f t="shared" si="1052"/>
        <v>0.0078471967984677-10.8025555303953i</v>
      </c>
      <c r="I3617" t="str">
        <f t="shared" si="1053"/>
        <v>-0.0952731996932476-0.175286010581329i</v>
      </c>
      <c r="K3617" t="str">
        <f t="shared" si="1054"/>
        <v>0.000336226008224576-0.000450516197961139i</v>
      </c>
      <c r="L3617" t="str">
        <f t="shared" si="1055"/>
        <v>0.00025-0.000612315281019801i</v>
      </c>
      <c r="M3617" t="str">
        <f t="shared" si="1056"/>
        <v>0.0025-0.000162083456740536i</v>
      </c>
      <c r="N3617">
        <f t="shared" si="1057"/>
        <v>26.79201908076638</v>
      </c>
      <c r="O3617">
        <f t="shared" si="1058"/>
        <v>23.958605171917231</v>
      </c>
      <c r="P3617" s="3">
        <f t="shared" si="1059"/>
        <v>-23.958605171917231</v>
      </c>
      <c r="Q3617" s="3">
        <f t="shared" si="1060"/>
        <v>153.20798091923362</v>
      </c>
      <c r="R3617">
        <f t="shared" si="1061"/>
        <v>-26.79201908076638</v>
      </c>
      <c r="S3617">
        <f t="shared" si="1062"/>
        <v>768.09454257284972</v>
      </c>
      <c r="T3617">
        <f t="shared" si="1045"/>
        <v>-23.958605171917231</v>
      </c>
    </row>
    <row r="3618" spans="1:20" x14ac:dyDescent="0.25">
      <c r="A3618">
        <f t="shared" si="1046"/>
        <v>4844419.4497273443</v>
      </c>
      <c r="B3618">
        <f t="shared" si="1063"/>
        <v>771013.30183462647</v>
      </c>
      <c r="C3618" t="str">
        <f t="shared" si="1047"/>
        <v>-0.0559541354376713+0.0285151794044395i</v>
      </c>
      <c r="D3618" t="str">
        <f t="shared" si="1048"/>
        <v>1.6383069501926-1.75678363268039i</v>
      </c>
      <c r="E3618" t="str">
        <f t="shared" si="1049"/>
        <v>-13.4540718385597-44.6599138186173i</v>
      </c>
      <c r="F3618" t="str">
        <f t="shared" si="1050"/>
        <v>2.39245773313837-1.30636195843136i</v>
      </c>
      <c r="G3618" t="str">
        <f t="shared" si="1051"/>
        <v>0.822175877332377-0.382364621879579i</v>
      </c>
      <c r="H3618" t="str">
        <f t="shared" si="1052"/>
        <v>0.00776968445725117-10.7615878104024i</v>
      </c>
      <c r="I3618" t="str">
        <f t="shared" si="1053"/>
        <v>-0.095057415707477-0.174386373763789i</v>
      </c>
      <c r="K3618" t="str">
        <f t="shared" si="1054"/>
        <v>0.000335444327444786-0.000449055943535656i</v>
      </c>
      <c r="L3618" t="str">
        <f t="shared" si="1055"/>
        <v>0.00025-0.000609997291312814i</v>
      </c>
      <c r="M3618" t="str">
        <f t="shared" si="1056"/>
        <v>0.0025-0.000161469871229862i</v>
      </c>
      <c r="N3618">
        <f t="shared" si="1057"/>
        <v>27.004164797800797</v>
      </c>
      <c r="O3618">
        <f t="shared" si="1058"/>
        <v>24.040652157617654</v>
      </c>
      <c r="P3618" s="3">
        <f t="shared" si="1059"/>
        <v>-24.040652157617654</v>
      </c>
      <c r="Q3618" s="3">
        <f t="shared" si="1060"/>
        <v>152.9958352021992</v>
      </c>
      <c r="R3618">
        <f t="shared" si="1061"/>
        <v>-27.004164797800797</v>
      </c>
      <c r="S3618">
        <f t="shared" si="1062"/>
        <v>771.01330183462642</v>
      </c>
      <c r="T3618">
        <f t="shared" si="1045"/>
        <v>-24.040652157617654</v>
      </c>
    </row>
    <row r="3619" spans="1:20" x14ac:dyDescent="0.25">
      <c r="A3619">
        <f t="shared" si="1046"/>
        <v>4862828.2436363082</v>
      </c>
      <c r="B3619">
        <f t="shared" si="1063"/>
        <v>773943.15238159802</v>
      </c>
      <c r="C3619" t="str">
        <f t="shared" si="1047"/>
        <v>-0.0553226509458459+0.0284514818078701i</v>
      </c>
      <c r="D3619" t="str">
        <f t="shared" si="1048"/>
        <v>1.6317346529809-1.75631158627691i</v>
      </c>
      <c r="E3619" t="str">
        <f t="shared" si="1049"/>
        <v>-13.4942615633372-44.4274598954659i</v>
      </c>
      <c r="F3619" t="str">
        <f t="shared" si="1050"/>
        <v>2.38922265133352-1.30834644569962i</v>
      </c>
      <c r="G3619" t="str">
        <f t="shared" si="1051"/>
        <v>0.821064130953621-0.383298609200446i</v>
      </c>
      <c r="H3619" t="str">
        <f t="shared" si="1052"/>
        <v>0.00769300801687148-10.720775932016i</v>
      </c>
      <c r="I3619" t="str">
        <f t="shared" si="1053"/>
        <v>-0.0948419004732186-0.173489904169526i</v>
      </c>
      <c r="K3619" t="str">
        <f t="shared" si="1054"/>
        <v>0.000334667490619053-0.000447598778005961i</v>
      </c>
      <c r="L3619" t="str">
        <f t="shared" si="1055"/>
        <v>0.00025-0.000607688076621649i</v>
      </c>
      <c r="M3619" t="str">
        <f t="shared" si="1056"/>
        <v>0.0025-0.000160858608517496i</v>
      </c>
      <c r="N3619">
        <f t="shared" si="1057"/>
        <v>27.21597457295394</v>
      </c>
      <c r="O3619">
        <f t="shared" si="1058"/>
        <v>24.122797740878465</v>
      </c>
      <c r="P3619" s="3">
        <f t="shared" si="1059"/>
        <v>-24.122797740878465</v>
      </c>
      <c r="Q3619" s="3">
        <f t="shared" si="1060"/>
        <v>152.78402542704606</v>
      </c>
      <c r="R3619">
        <f t="shared" si="1061"/>
        <v>-27.21597457295394</v>
      </c>
      <c r="S3619">
        <f t="shared" si="1062"/>
        <v>773.943152381598</v>
      </c>
      <c r="T3619">
        <f t="shared" si="1045"/>
        <v>-24.122797740878465</v>
      </c>
    </row>
    <row r="3620" spans="1:20" x14ac:dyDescent="0.25">
      <c r="A3620">
        <f t="shared" si="1046"/>
        <v>4881306.9909621263</v>
      </c>
      <c r="B3620">
        <f t="shared" si="1063"/>
        <v>776884.13636064809</v>
      </c>
      <c r="C3620" t="str">
        <f t="shared" si="1047"/>
        <v>-0.0546968953098521+0.0283854281131526i</v>
      </c>
      <c r="D3620" t="str">
        <f t="shared" si="1048"/>
        <v>1.62516543186905-1.75581505677159i</v>
      </c>
      <c r="E3620" t="str">
        <f t="shared" si="1049"/>
        <v>-13.5336996613109-44.1957152793662i</v>
      </c>
      <c r="F3620" t="str">
        <f t="shared" si="1050"/>
        <v>2.38597177328956-1.31033089568217i</v>
      </c>
      <c r="G3620" t="str">
        <f t="shared" si="1051"/>
        <v>0.819946956145949-0.38423162968832i</v>
      </c>
      <c r="H3620" t="str">
        <f t="shared" si="1052"/>
        <v>0.00761715788758162-10.6801192980447i</v>
      </c>
      <c r="I3620" t="str">
        <f t="shared" si="1053"/>
        <v>-0.0946266472213092-0.172596593305911i</v>
      </c>
      <c r="K3620" t="str">
        <f t="shared" si="1054"/>
        <v>0.0003338954749825-0.000446144711654421i</v>
      </c>
      <c r="L3620" t="str">
        <f t="shared" si="1055"/>
        <v>0.00025-0.000605387603727487i</v>
      </c>
      <c r="M3620" t="str">
        <f t="shared" si="1056"/>
        <v>0.0025-0.000160249659810217i</v>
      </c>
      <c r="N3620">
        <f t="shared" si="1057"/>
        <v>27.427447078840515</v>
      </c>
      <c r="O3620">
        <f t="shared" si="1058"/>
        <v>24.20504174716293</v>
      </c>
      <c r="P3620" s="3">
        <f t="shared" si="1059"/>
        <v>-24.20504174716293</v>
      </c>
      <c r="Q3620" s="3">
        <f t="shared" si="1060"/>
        <v>152.57255292115948</v>
      </c>
      <c r="R3620">
        <f t="shared" si="1061"/>
        <v>-27.427447078840515</v>
      </c>
      <c r="S3620">
        <f t="shared" si="1062"/>
        <v>776.88413636064809</v>
      </c>
      <c r="T3620">
        <f t="shared" si="1045"/>
        <v>-24.20504174716293</v>
      </c>
    </row>
    <row r="3621" spans="1:20" x14ac:dyDescent="0.25">
      <c r="A3621">
        <f t="shared" si="1046"/>
        <v>4899855.9575277828</v>
      </c>
      <c r="B3621">
        <f t="shared" si="1063"/>
        <v>779836.29607881862</v>
      </c>
      <c r="C3621" t="str">
        <f t="shared" si="1047"/>
        <v>-0.0540768381916122+0.028317069653306i</v>
      </c>
      <c r="D3621" t="str">
        <f t="shared" si="1048"/>
        <v>1.61859947356148-1.75529407301215i</v>
      </c>
      <c r="E3621" t="str">
        <f t="shared" si="1049"/>
        <v>-13.5723902540291-43.9646802006514i</v>
      </c>
      <c r="F3621" t="str">
        <f t="shared" si="1050"/>
        <v>2.38270507724407-1.3123151988775i</v>
      </c>
      <c r="G3621" t="str">
        <f t="shared" si="1051"/>
        <v>0.818824345430627-0.385163649324196i</v>
      </c>
      <c r="H3621" t="str">
        <f t="shared" si="1052"/>
        <v>0.00754212459158637-10.6396173136193i</v>
      </c>
      <c r="I3621" t="str">
        <f t="shared" si="1053"/>
        <v>-0.0944116492508033-0.171706432746014i</v>
      </c>
      <c r="K3621" t="str">
        <f t="shared" si="1054"/>
        <v>0.000333128257776821-0.000444693754565378i</v>
      </c>
      <c r="L3621" t="str">
        <f t="shared" si="1055"/>
        <v>0.00025-0.000603095839537245i</v>
      </c>
      <c r="M3621" t="str">
        <f t="shared" si="1056"/>
        <v>0.0025-0.000159643016348094i</v>
      </c>
      <c r="N3621">
        <f t="shared" si="1057"/>
        <v>27.638580988805046</v>
      </c>
      <c r="O3621">
        <f t="shared" si="1058"/>
        <v>24.287384000542023</v>
      </c>
      <c r="P3621" s="3">
        <f t="shared" si="1059"/>
        <v>-24.287384000542023</v>
      </c>
      <c r="Q3621" s="3">
        <f t="shared" si="1060"/>
        <v>152.36141901119495</v>
      </c>
      <c r="R3621">
        <f t="shared" si="1061"/>
        <v>-27.638580988805046</v>
      </c>
      <c r="S3621">
        <f t="shared" si="1062"/>
        <v>779.83629607881858</v>
      </c>
      <c r="T3621">
        <f t="shared" si="1045"/>
        <v>-24.287384000542023</v>
      </c>
    </row>
    <row r="3622" spans="1:20" x14ac:dyDescent="0.25">
      <c r="A3622">
        <f t="shared" si="1046"/>
        <v>4918475.4101663884</v>
      </c>
      <c r="B3622">
        <f t="shared" si="1063"/>
        <v>782799.67400391819</v>
      </c>
      <c r="C3622" t="str">
        <f t="shared" si="1047"/>
        <v>-0.0534624490845208+0.0282464571872166i</v>
      </c>
      <c r="D3622" t="str">
        <f t="shared" si="1048"/>
        <v>1.61203696438952-1.75474866560303i</v>
      </c>
      <c r="E3622" t="str">
        <f t="shared" si="1049"/>
        <v>-13.6103374472174-43.7343548812151i</v>
      </c>
      <c r="F3622" t="str">
        <f t="shared" si="1050"/>
        <v>2.37942254213693-1.31429924525907i</v>
      </c>
      <c r="G3622" t="str">
        <f t="shared" si="1051"/>
        <v>0.817696291570276-0.386094633894974i</v>
      </c>
      <c r="H3622" t="str">
        <f t="shared" si="1052"/>
        <v>0.00746789876178731-10.599269386183i</v>
      </c>
      <c r="I3622" t="str">
        <f t="shared" si="1053"/>
        <v>-0.0941968999289284-0.170819414128269i</v>
      </c>
      <c r="K3622" t="str">
        <f t="shared" si="1054"/>
        <v>0.0003323658162519-0.000443245916626403i</v>
      </c>
      <c r="L3622" t="str">
        <f t="shared" si="1055"/>
        <v>0.00025-0.000600812751083127i</v>
      </c>
      <c r="M3622" t="str">
        <f t="shared" si="1056"/>
        <v>0.0025-0.000159038669404357i</v>
      </c>
      <c r="N3622">
        <f t="shared" si="1057"/>
        <v>27.849374977014378</v>
      </c>
      <c r="O3622">
        <f t="shared" si="1058"/>
        <v>24.369824323690324</v>
      </c>
      <c r="P3622" s="3">
        <f t="shared" si="1059"/>
        <v>-24.369824323690324</v>
      </c>
      <c r="Q3622" s="3">
        <f t="shared" si="1060"/>
        <v>152.15062502298562</v>
      </c>
      <c r="R3622">
        <f t="shared" si="1061"/>
        <v>-27.849374977014378</v>
      </c>
      <c r="S3622">
        <f t="shared" si="1062"/>
        <v>782.7996740039182</v>
      </c>
      <c r="T3622">
        <f t="shared" si="1045"/>
        <v>-24.369824323690324</v>
      </c>
    </row>
    <row r="3623" spans="1:20" x14ac:dyDescent="0.25">
      <c r="A3623">
        <f t="shared" si="1046"/>
        <v>4937165.616725021</v>
      </c>
      <c r="B3623">
        <f t="shared" si="1063"/>
        <v>785774.3127651331</v>
      </c>
      <c r="C3623" t="str">
        <f t="shared" si="1047"/>
        <v>-0.0528536973196835+0.0281736409018438i</v>
      </c>
      <c r="D3623" t="str">
        <f t="shared" si="1048"/>
        <v>1.60547809029046-1.75417886689986i</v>
      </c>
      <c r="E3623" t="str">
        <f t="shared" si="1049"/>
        <v>-13.6475453309852-43.5047395346418i</v>
      </c>
      <c r="F3623" t="str">
        <f t="shared" si="1050"/>
        <v>2.37612414761908-1.3162829242794i</v>
      </c>
      <c r="G3623" t="str">
        <f t="shared" si="1051"/>
        <v>0.816562787571884-0.387024548994916i</v>
      </c>
      <c r="H3623" t="str">
        <f t="shared" si="1052"/>
        <v>0.00739447114054086-10.559074925483i</v>
      </c>
      <c r="I3623" t="str">
        <f t="shared" si="1053"/>
        <v>-0.0939823926910608-0.169935529156148i</v>
      </c>
      <c r="K3623" t="str">
        <f t="shared" si="1054"/>
        <v>0.000331608127667442-0.000441801207529537i</v>
      </c>
      <c r="L3623" t="str">
        <f t="shared" si="1055"/>
        <v>0.00025-0.000598538305522143i</v>
      </c>
      <c r="M3623" t="str">
        <f t="shared" si="1056"/>
        <v>0.0025-0.000158436610285273i</v>
      </c>
      <c r="N3623">
        <f t="shared" si="1057"/>
        <v>28.05982771854724</v>
      </c>
      <c r="O3623">
        <f t="shared" si="1058"/>
        <v>24.452362537879992</v>
      </c>
      <c r="P3623" s="3">
        <f t="shared" si="1059"/>
        <v>-24.452362537879992</v>
      </c>
      <c r="Q3623" s="3">
        <f t="shared" si="1060"/>
        <v>151.94017228145276</v>
      </c>
      <c r="R3623">
        <f t="shared" si="1061"/>
        <v>-28.05982771854724</v>
      </c>
      <c r="S3623">
        <f t="shared" si="1062"/>
        <v>785.77431276513312</v>
      </c>
      <c r="T3623">
        <f t="shared" si="1045"/>
        <v>-24.452362537879992</v>
      </c>
    </row>
    <row r="3624" spans="1:20" x14ac:dyDescent="0.25">
      <c r="A3624">
        <f t="shared" si="1046"/>
        <v>4955926.846068576</v>
      </c>
      <c r="B3624">
        <f t="shared" si="1063"/>
        <v>788760.25515364064</v>
      </c>
      <c r="C3624" t="str">
        <f t="shared" si="1047"/>
        <v>-0.0522505520720793+0.0280986704144688i</v>
      </c>
      <c r="D3624" t="str">
        <f t="shared" si="1048"/>
        <v>1.59892303678658-1.75358471100366i</v>
      </c>
      <c r="E3624" t="str">
        <f t="shared" si="1049"/>
        <v>-13.6840179800277-43.2758343663297i</v>
      </c>
      <c r="F3624" t="str">
        <f t="shared" si="1050"/>
        <v>2.37280987406137-1.3182661248743i</v>
      </c>
      <c r="G3624" t="str">
        <f t="shared" si="1051"/>
        <v>0.815423826689822-0.387953360027142i</v>
      </c>
      <c r="H3624" t="str">
        <f t="shared" si="1052"/>
        <v>0.00732183257842736-10.5190333435609i</v>
      </c>
      <c r="I3624" t="str">
        <f t="shared" si="1053"/>
        <v>-0.0937681210406938-0.169054769597829i</v>
      </c>
      <c r="K3624" t="str">
        <f t="shared" si="1054"/>
        <v>0.000330855169294528-0.000440359636772513i</v>
      </c>
      <c r="L3624" t="str">
        <f t="shared" si="1055"/>
        <v>0.00025-0.000596272470135627i</v>
      </c>
      <c r="M3624" t="str">
        <f t="shared" si="1056"/>
        <v>0.0025-0.000157836830330019i</v>
      </c>
      <c r="N3624">
        <f t="shared" si="1057"/>
        <v>28.269937889485675</v>
      </c>
      <c r="O3624">
        <f t="shared" si="1058"/>
        <v>24.534998462976915</v>
      </c>
      <c r="P3624" s="3">
        <f t="shared" si="1059"/>
        <v>-24.534998462976915</v>
      </c>
      <c r="Q3624" s="3">
        <f t="shared" si="1060"/>
        <v>151.73006211051433</v>
      </c>
      <c r="R3624">
        <f t="shared" si="1061"/>
        <v>-28.269937889485675</v>
      </c>
      <c r="S3624">
        <f t="shared" si="1062"/>
        <v>788.76025515364063</v>
      </c>
      <c r="T3624">
        <f t="shared" si="1045"/>
        <v>-24.534998462976915</v>
      </c>
    </row>
    <row r="3625" spans="1:20" x14ac:dyDescent="0.25">
      <c r="A3625">
        <f t="shared" si="1046"/>
        <v>4974759.3680836372</v>
      </c>
      <c r="B3625">
        <f t="shared" si="1063"/>
        <v>791757.54412322445</v>
      </c>
      <c r="C3625" t="str">
        <f t="shared" si="1047"/>
        <v>-0.0516529823666681+0.0280215947749985i</v>
      </c>
      <c r="D3625" t="str">
        <f t="shared" si="1048"/>
        <v>1.59237198896443-1.75296623375469i</v>
      </c>
      <c r="E3625" t="str">
        <f t="shared" si="1049"/>
        <v>-13.7197594538326-43.047639573608i</v>
      </c>
      <c r="F3625" t="str">
        <f t="shared" si="1050"/>
        <v>2.36947970256326-1.3202487354672i</v>
      </c>
      <c r="G3625" t="str">
        <f t="shared" si="1051"/>
        <v>0.814279402428861-0.38888103220517i</v>
      </c>
      <c r="H3625" t="str">
        <f t="shared" si="1052"/>
        <v>0.00724997403303348-10.4791440547436i</v>
      </c>
      <c r="I3625" t="str">
        <f t="shared" si="1053"/>
        <v>-0.0935540785494099-0.168177127285848i</v>
      </c>
      <c r="K3625" t="str">
        <f t="shared" si="1054"/>
        <v>0.000330106918417194-0.000438921213660037i</v>
      </c>
      <c r="L3625" t="str">
        <f t="shared" si="1055"/>
        <v>0.00025-0.00059401521232878i</v>
      </c>
      <c r="M3625" t="str">
        <f t="shared" si="1056"/>
        <v>0.0025-0.000157239320910559i</v>
      </c>
      <c r="N3625">
        <f t="shared" si="1057"/>
        <v>28.479704167010539</v>
      </c>
      <c r="O3625">
        <f t="shared" si="1058"/>
        <v>24.61773191743567</v>
      </c>
      <c r="P3625" s="3">
        <f t="shared" si="1059"/>
        <v>-24.61773191743567</v>
      </c>
      <c r="Q3625" s="3">
        <f t="shared" si="1060"/>
        <v>151.52029583298946</v>
      </c>
      <c r="R3625">
        <f t="shared" si="1061"/>
        <v>-28.479704167010539</v>
      </c>
      <c r="S3625">
        <f t="shared" si="1062"/>
        <v>791.75754412322442</v>
      </c>
      <c r="T3625">
        <f t="shared" si="1045"/>
        <v>-24.61773191743567</v>
      </c>
    </row>
    <row r="3626" spans="1:20" x14ac:dyDescent="0.25">
      <c r="A3626">
        <f t="shared" si="1046"/>
        <v>4993663.4536823547</v>
      </c>
      <c r="B3626">
        <f t="shared" si="1063"/>
        <v>794766.2227908927</v>
      </c>
      <c r="C3626" t="str">
        <f t="shared" si="1047"/>
        <v>-0.0510609570844337+0.0279424624683049i</v>
      </c>
      <c r="D3626" t="str">
        <f t="shared" si="1048"/>
        <v>1.58582513145405-1.75232347272598i</v>
      </c>
      <c r="E3626" t="str">
        <f t="shared" si="1049"/>
        <v>-13.7547737968805-42.8201553458554i</v>
      </c>
      <c r="F3626" t="str">
        <f t="shared" si="1050"/>
        <v>2.36613361496162-1.3222306439736i</v>
      </c>
      <c r="G3626" t="str">
        <f t="shared" si="1051"/>
        <v>0.813129508547181-0.389807530554504i</v>
      </c>
      <c r="H3626" t="str">
        <f t="shared" si="1052"/>
        <v>0.00717888656774622-10.4394064756347i</v>
      </c>
      <c r="I3626" t="str">
        <f t="shared" si="1053"/>
        <v>-0.0933402588568584-0.167302594116767i</v>
      </c>
      <c r="K3626" t="str">
        <f t="shared" si="1054"/>
        <v>0.000329363352333962-0.00043748594730501i</v>
      </c>
      <c r="L3626" t="str">
        <f t="shared" si="1055"/>
        <v>0.00025-0.000591766499630184i</v>
      </c>
      <c r="M3626" t="str">
        <f t="shared" si="1056"/>
        <v>0.0025-0.000156644073431519i</v>
      </c>
      <c r="N3626">
        <f t="shared" si="1057"/>
        <v>28.689125229488866</v>
      </c>
      <c r="O3626">
        <f t="shared" si="1058"/>
        <v>24.700562718295544</v>
      </c>
      <c r="P3626" s="3">
        <f t="shared" si="1059"/>
        <v>-24.700562718295544</v>
      </c>
      <c r="Q3626" s="3">
        <f t="shared" si="1060"/>
        <v>151.31087477051113</v>
      </c>
      <c r="R3626">
        <f t="shared" si="1061"/>
        <v>-28.689125229488866</v>
      </c>
      <c r="S3626">
        <f t="shared" si="1062"/>
        <v>794.7662227908927</v>
      </c>
      <c r="T3626">
        <f t="shared" si="1045"/>
        <v>-24.700562718295544</v>
      </c>
    </row>
    <row r="3627" spans="1:20" x14ac:dyDescent="0.25">
      <c r="A3627">
        <f t="shared" si="1046"/>
        <v>5012639.3748063473</v>
      </c>
      <c r="B3627">
        <f t="shared" si="1063"/>
        <v>797786.33443749812</v>
      </c>
      <c r="C3627" t="str">
        <f t="shared" si="1047"/>
        <v>-0.0504744449683647+0.0278613214166215i</v>
      </c>
      <c r="D3627" t="str">
        <f t="shared" si="1048"/>
        <v>1.57928264840841-1.75165646721665i</v>
      </c>
      <c r="E3627" t="str">
        <f t="shared" si="1049"/>
        <v>-13.7890650388492-42.5933818646094i</v>
      </c>
      <c r="F3627" t="str">
        <f t="shared" si="1050"/>
        <v>2.36277159383948-1.32421173780565i</v>
      </c>
      <c r="G3627" t="str">
        <f t="shared" si="1051"/>
        <v>0.81197413905939-0.390732819914264i</v>
      </c>
      <c r="H3627" t="str">
        <f t="shared" si="1052"/>
        <v>0.0071085613505592-10.3998200251051i</v>
      </c>
      <c r="I3627" t="str">
        <f t="shared" si="1053"/>
        <v>-0.0931266556707285-0.166431162050823i</v>
      </c>
      <c r="K3627" t="str">
        <f t="shared" si="1054"/>
        <v>0.00032862444835937-0.000436053846629831i</v>
      </c>
      <c r="L3627" t="str">
        <f t="shared" si="1055"/>
        <v>0.00025-0.000589526299691357i</v>
      </c>
      <c r="M3627" t="str">
        <f t="shared" si="1056"/>
        <v>0.0025-0.000156051079330065i</v>
      </c>
      <c r="N3627">
        <f t="shared" si="1057"/>
        <v>28.898199756571472</v>
      </c>
      <c r="O3627">
        <f t="shared" si="1058"/>
        <v>24.783490681175948</v>
      </c>
      <c r="P3627" s="3">
        <f t="shared" si="1059"/>
        <v>-24.783490681175948</v>
      </c>
      <c r="Q3627" s="3">
        <f t="shared" si="1060"/>
        <v>151.10180024342853</v>
      </c>
      <c r="R3627">
        <f t="shared" si="1061"/>
        <v>-28.898199756571472</v>
      </c>
      <c r="S3627">
        <f t="shared" si="1062"/>
        <v>797.78633443749811</v>
      </c>
      <c r="T3627">
        <f t="shared" si="1045"/>
        <v>-24.783490681175948</v>
      </c>
    </row>
    <row r="3628" spans="1:20" x14ac:dyDescent="0.25">
      <c r="A3628">
        <f t="shared" si="1046"/>
        <v>5031687.404430612</v>
      </c>
      <c r="B3628">
        <f t="shared" si="1063"/>
        <v>800817.92250836059</v>
      </c>
      <c r="C3628" t="str">
        <f t="shared" si="1047"/>
        <v>-0.049893414629369+0.0277782189819753i</v>
      </c>
      <c r="D3628" t="str">
        <f t="shared" si="1048"/>
        <v>1.57274472348294-1.75096525824491i</v>
      </c>
      <c r="E3628" t="str">
        <f t="shared" si="1049"/>
        <v>-13.8226371948144-42.3673193036749i</v>
      </c>
      <c r="F3628" t="str">
        <f t="shared" si="1050"/>
        <v>2.35939362253482-1.32619190387695i</v>
      </c>
      <c r="G3628" t="str">
        <f t="shared" si="1051"/>
        <v>0.810813288239523-0.391656864938859i</v>
      </c>
      <c r="H3628" t="str">
        <f t="shared" si="1052"/>
        <v>0.00703898965289005-10.360384124284i</v>
      </c>
      <c r="I3628" t="str">
        <f t="shared" si="1053"/>
        <v>-0.0929132627667335-0.165562823111576i</v>
      </c>
      <c r="K3628" t="str">
        <f t="shared" si="1054"/>
        <v>0.000327890183825436-0.000434624920367621i</v>
      </c>
      <c r="L3628" t="str">
        <f t="shared" si="1055"/>
        <v>0.00025-0.000587294580286269i</v>
      </c>
      <c r="M3628" t="str">
        <f t="shared" si="1056"/>
        <v>0.0025-0.000155460330075777i</v>
      </c>
      <c r="N3628">
        <f t="shared" si="1057"/>
        <v>29.106926429284925</v>
      </c>
      <c r="O3628">
        <f t="shared" si="1058"/>
        <v>24.866515620272999</v>
      </c>
      <c r="P3628" s="3">
        <f t="shared" si="1059"/>
        <v>-24.866515620272999</v>
      </c>
      <c r="Q3628" s="3">
        <f t="shared" si="1060"/>
        <v>150.89307357071507</v>
      </c>
      <c r="R3628">
        <f t="shared" si="1061"/>
        <v>-29.106926429284925</v>
      </c>
      <c r="S3628">
        <f t="shared" si="1062"/>
        <v>800.81792250836054</v>
      </c>
      <c r="T3628">
        <f t="shared" ref="T3628:T3691" si="1064">P3628</f>
        <v>-24.866515620272999</v>
      </c>
    </row>
    <row r="3629" spans="1:20" x14ac:dyDescent="0.25">
      <c r="A3629">
        <f t="shared" ref="A3629:A3692" si="1065">2*PI()*B3629</f>
        <v>5050807.816567448</v>
      </c>
      <c r="B3629">
        <f t="shared" si="1063"/>
        <v>803861.03061389236</v>
      </c>
      <c r="C3629" t="str">
        <f t="shared" ref="C3629:C3692" si="1066">IMPRODUCT(D3629,E3629,$C$40,,K3629,$C$41)</f>
        <v>-0.0493178345521349+0.0276932019686696i</v>
      </c>
      <c r="D3629" t="str">
        <f t="shared" ref="D3629:D3692" si="1067">IMDIV(IMPRODUCT($C$37,$C$38,COMPLEX(1,A3629/$C$38)),IMSUM(-1*A3629*A3629/$C$39,COMPLEX(0,1*A3629)))</f>
        <v>1.56621153981518-1.75024988854072i</v>
      </c>
      <c r="E3629" t="str">
        <f t="shared" ref="E3629:E3692" si="1068">IMDIV(IMPRODUCT(IMSUM(F3629,G3629),$C$29,H3629),IMSUM(1,I3629))</f>
        <v>-13.8554942654517-42.1419678292293i</v>
      </c>
      <c r="F3629" t="str">
        <f t="shared" ref="F3629:F3692" si="1069">IMDIV(IMPRODUCT($C$14,$C$15,COMPLEX(1,A3629/$C$15)),IMSUM(-1*A3629*A3629/$C$16,COMPLEX(0,A3629)))</f>
        <v>2.35599968514927-1.32817102860734i</v>
      </c>
      <c r="G3629" t="str">
        <f t="shared" ref="G3629:G3692" si="1070">IMDIV(1,COMPLEX(1,A3629*$C$9*$C$10))</f>
        <v>0.809646950624054-0.392579630099709i</v>
      </c>
      <c r="H3629" t="str">
        <f t="shared" ref="H3629:H3692" si="1071">IMDIV($C$3,IMSUM(K3629,COMPLEX(0,$C$28*A3629)))</f>
        <v>0.00697016284841119-10.3210981965504i</v>
      </c>
      <c r="I3629" t="str">
        <f t="shared" ref="I3629:I3692" si="1072">IMPRODUCT(F3629,$C$29,H3629,$C$31)</f>
        <v>-0.0927000739885907-0.164697569385566i</v>
      </c>
      <c r="K3629" t="str">
        <f t="shared" ref="K3629:K3692" si="1073">IF($C$26&lt;=0,IMDIV(1,IMSUM(IMDIV(1,L3629),1/$C$18)),IMDIV(1,IMSUM(IMDIV(1,L3629),1/$C$18,IMDIV(1,M3629))))</f>
        <v>0.00032716053608316-0.000433199177063542i</v>
      </c>
      <c r="L3629" t="str">
        <f t="shared" ref="L3629:L3692" si="1074">IMSUM($C$21/$C$22,IMDIV(1,COMPLEX(0,$C$20*$C$22*A3629)))</f>
        <v>0.00025-0.00058507130931089i</v>
      </c>
      <c r="M3629" t="str">
        <f t="shared" ref="M3629:M3692" si="1075">IMSUM($C$25/$C$26,IMDIV(1,COMPLEX(0,$C$24*$C$26*A3629)))</f>
        <v>0.0025-0.000154871817170529i</v>
      </c>
      <c r="N3629">
        <f t="shared" ref="N3629:N3692" si="1076">ABS(R3629)</f>
        <v>29.315303930125879</v>
      </c>
      <c r="O3629">
        <f t="shared" ref="O3629:O3692" si="1077">ABS(P3629)</f>
        <v>24.949637348354663</v>
      </c>
      <c r="P3629" s="3">
        <f t="shared" ref="P3629:P3692" si="1078">20*LOG10(IMABS(C3629))</f>
        <v>-24.949637348354663</v>
      </c>
      <c r="Q3629" s="3">
        <f t="shared" ref="Q3629:Q3692" si="1079">IMARGUMENT(C3629)*180/PI()</f>
        <v>150.68469606987412</v>
      </c>
      <c r="R3629">
        <f t="shared" ref="R3629:R3692" si="1080">IF(Q3629&lt;0,Q3629+180,Q3629-180)</f>
        <v>-29.315303930125879</v>
      </c>
      <c r="S3629">
        <f t="shared" ref="S3629:S3692" si="1081">B3629/1000</f>
        <v>803.86103061389235</v>
      </c>
      <c r="T3629">
        <f t="shared" si="1064"/>
        <v>-24.949637348354663</v>
      </c>
    </row>
    <row r="3630" spans="1:20" x14ac:dyDescent="0.25">
      <c r="A3630">
        <f t="shared" si="1065"/>
        <v>5070000.8862704048</v>
      </c>
      <c r="B3630">
        <f t="shared" ref="B3630:B3693" si="1082">B3629*(1+B$42)</f>
        <v>806915.70253022516</v>
      </c>
      <c r="C3630" t="str">
        <f t="shared" si="1066"/>
        <v>-0.0487476731009141+0.027606316625801i</v>
      </c>
      <c r="D3630" t="str">
        <f t="shared" si="1067"/>
        <v>1.5596832800045-1.74951040253821i</v>
      </c>
      <c r="E3630" t="str">
        <f t="shared" si="1068"/>
        <v>-13.887640237236-41.9173275999208i</v>
      </c>
      <c r="F3630" t="str">
        <f t="shared" si="1069"/>
        <v>2.35258976655685-1.3301489979279i</v>
      </c>
      <c r="G3630" t="str">
        <f t="shared" si="1070"/>
        <v>0.808475121014893-0.393501079687016i</v>
      </c>
      <c r="H3630" t="str">
        <f t="shared" si="1071"/>
        <v>0.00690207241189043-10.2819616675238i</v>
      </c>
      <c r="I3630" t="str">
        <f t="shared" si="1072"/>
        <v>-0.0924870832480021-0.163835393021947i</v>
      </c>
      <c r="K3630" t="str">
        <f t="shared" si="1073"/>
        <v>0.000326435482503937-0.000431776625076026i</v>
      </c>
      <c r="L3630" t="str">
        <f t="shared" si="1074"/>
        <v>0.00025-0.000582856454782715i</v>
      </c>
      <c r="M3630" t="str">
        <f t="shared" si="1075"/>
        <v>0.0025-0.000154285532148365i</v>
      </c>
      <c r="N3630">
        <f t="shared" si="1076"/>
        <v>29.523330943155798</v>
      </c>
      <c r="O3630">
        <f t="shared" si="1077"/>
        <v>25.032855676758572</v>
      </c>
      <c r="P3630" s="3">
        <f t="shared" si="1078"/>
        <v>-25.032855676758572</v>
      </c>
      <c r="Q3630" s="3">
        <f t="shared" si="1079"/>
        <v>150.4766690568442</v>
      </c>
      <c r="R3630">
        <f t="shared" si="1080"/>
        <v>-29.523330943155798</v>
      </c>
      <c r="S3630">
        <f t="shared" si="1081"/>
        <v>806.91570253022519</v>
      </c>
      <c r="T3630">
        <f t="shared" si="1064"/>
        <v>-25.032855676758572</v>
      </c>
    </row>
    <row r="3631" spans="1:20" x14ac:dyDescent="0.25">
      <c r="A3631">
        <f t="shared" si="1065"/>
        <v>5089266.8896382321</v>
      </c>
      <c r="B3631">
        <f t="shared" si="1082"/>
        <v>809981.98219984001</v>
      </c>
      <c r="C3631" t="str">
        <f t="shared" si="1066"/>
        <v>-0.048182898525258+0.0275176086498264i</v>
      </c>
      <c r="D3631" t="str">
        <f t="shared" si="1067"/>
        <v>1.55316012609207-1.74874684636784i</v>
      </c>
      <c r="E3631" t="str">
        <f t="shared" si="1068"/>
        <v>-13.9190790826417-41.6933987669652i</v>
      </c>
      <c r="F3631" t="str">
        <f t="shared" si="1069"/>
        <v>2.3491638524127-1.3321256972861i</v>
      </c>
      <c r="G3631" t="str">
        <f t="shared" si="1070"/>
        <v>0.807297794482382-0.394421177811567i</v>
      </c>
      <c r="H3631" t="str">
        <f t="shared" si="1071"/>
        <v>0.00683470991804533-10.2429739650554i</v>
      </c>
      <c r="I3631" t="str">
        <f t="shared" si="1072"/>
        <v>-0.0922742845246418-0.162976286232127i</v>
      </c>
      <c r="K3631" t="str">
        <f t="shared" si="1073"/>
        <v>0.000325715000481017-0.000430357272578093i</v>
      </c>
      <c r="L3631" t="str">
        <f t="shared" si="1074"/>
        <v>0.00025-0.00058064998484032i</v>
      </c>
      <c r="M3631" t="str">
        <f t="shared" si="1075"/>
        <v>0.0025-0.000153701466575379i</v>
      </c>
      <c r="N3631">
        <f t="shared" si="1076"/>
        <v>29.731006154095098</v>
      </c>
      <c r="O3631">
        <f t="shared" si="1077"/>
        <v>25.11617041538738</v>
      </c>
      <c r="P3631" s="3">
        <f t="shared" si="1078"/>
        <v>-25.11617041538738</v>
      </c>
      <c r="Q3631" s="3">
        <f t="shared" si="1079"/>
        <v>150.2689938459049</v>
      </c>
      <c r="R3631">
        <f t="shared" si="1080"/>
        <v>-29.731006154095098</v>
      </c>
      <c r="S3631">
        <f t="shared" si="1081"/>
        <v>809.98198219983999</v>
      </c>
      <c r="T3631">
        <f t="shared" si="1064"/>
        <v>-25.11617041538738</v>
      </c>
    </row>
    <row r="3632" spans="1:20" x14ac:dyDescent="0.25">
      <c r="A3632">
        <f t="shared" si="1065"/>
        <v>5108606.1038188571</v>
      </c>
      <c r="B3632">
        <f t="shared" si="1082"/>
        <v>813059.91373219946</v>
      </c>
      <c r="C3632" t="str">
        <f t="shared" si="1066"/>
        <v>-0.0476234789656797+0.0274271231871676i</v>
      </c>
      <c r="D3632" t="str">
        <f t="shared" si="1067"/>
        <v>1.54664225954084-1.74795926784822i</v>
      </c>
      <c r="E3632" t="str">
        <f t="shared" si="1068"/>
        <v>-13.9498147603417-41.4701814742391i</v>
      </c>
      <c r="F3632" t="str">
        <f t="shared" si="1069"/>
        <v>2.34572192916175-1.33410101165107i</v>
      </c>
      <c r="G3632" t="str">
        <f t="shared" si="1070"/>
        <v>0.806114966368286-0.3953398884066i</v>
      </c>
      <c r="H3632" t="str">
        <f t="shared" si="1071"/>
        <v>0.00676806704040725-10.2041345192193i</v>
      </c>
      <c r="I3632" t="str">
        <f t="shared" si="1072"/>
        <v>-0.0920616718661434-0.162120241289405i</v>
      </c>
      <c r="K3632" t="str">
        <f t="shared" si="1073"/>
        <v>0.000324999067430881-0.000428941127558624i</v>
      </c>
      <c r="L3632" t="str">
        <f t="shared" si="1074"/>
        <v>0.00025-0.000578451867742898i</v>
      </c>
      <c r="M3632" t="str">
        <f t="shared" si="1075"/>
        <v>0.0025-0.00015311961204959i</v>
      </c>
      <c r="N3632">
        <f t="shared" si="1076"/>
        <v>29.938328250421137</v>
      </c>
      <c r="O3632">
        <f t="shared" si="1077"/>
        <v>25.199581372705961</v>
      </c>
      <c r="P3632" s="3">
        <f t="shared" si="1078"/>
        <v>-25.199581372705961</v>
      </c>
      <c r="Q3632" s="3">
        <f t="shared" si="1079"/>
        <v>150.06167174957886</v>
      </c>
      <c r="R3632">
        <f t="shared" si="1080"/>
        <v>-29.938328250421137</v>
      </c>
      <c r="S3632">
        <f t="shared" si="1081"/>
        <v>813.05991373219945</v>
      </c>
      <c r="T3632">
        <f t="shared" si="1064"/>
        <v>-25.199581372705961</v>
      </c>
    </row>
    <row r="3633" spans="1:20" x14ac:dyDescent="0.25">
      <c r="A3633">
        <f t="shared" si="1065"/>
        <v>5128018.8070133692</v>
      </c>
      <c r="B3633">
        <f t="shared" si="1082"/>
        <v>816149.54140438186</v>
      </c>
      <c r="C3633" t="str">
        <f t="shared" si="1066"/>
        <v>-0.0470693824592607+0.027334904836854i</v>
      </c>
      <c r="D3633" t="str">
        <f t="shared" si="1067"/>
        <v>1.54012986121573-1.7471477164777i</v>
      </c>
      <c r="E3633" t="str">
        <f t="shared" si="1068"/>
        <v>-13.9798512154044-41.24767585837i</v>
      </c>
      <c r="F3633" t="str">
        <f t="shared" si="1069"/>
        <v>2.34226398404752-1.33607482551897i</v>
      </c>
      <c r="G3633" t="str">
        <f t="shared" si="1070"/>
        <v>0.804926632288775-0.396257175229706i</v>
      </c>
      <c r="H3633" t="str">
        <f t="shared" si="1071"/>
        <v>0.00670213555019829-10.1654427623039i</v>
      </c>
      <c r="I3633" t="str">
        <f t="shared" si="1072"/>
        <v>-0.0918492393880888-0.161267250528613i</v>
      </c>
      <c r="K3633" t="str">
        <f t="shared" si="1073"/>
        <v>0.00032428766079464-0.000427528197823644i</v>
      </c>
      <c r="L3633" t="str">
        <f t="shared" si="1074"/>
        <v>0.00025-0.000576262071869794i</v>
      </c>
      <c r="M3633" t="str">
        <f t="shared" si="1075"/>
        <v>0.0025-0.000152539960200827i</v>
      </c>
      <c r="N3633">
        <f t="shared" si="1076"/>
        <v>30.145295921460246</v>
      </c>
      <c r="O3633">
        <f t="shared" si="1077"/>
        <v>25.283088355737927</v>
      </c>
      <c r="P3633" s="3">
        <f t="shared" si="1078"/>
        <v>-25.283088355737927</v>
      </c>
      <c r="Q3633" s="3">
        <f t="shared" si="1079"/>
        <v>149.85470407853975</v>
      </c>
      <c r="R3633">
        <f t="shared" si="1080"/>
        <v>-30.145295921460246</v>
      </c>
      <c r="S3633">
        <f t="shared" si="1081"/>
        <v>816.14954140438181</v>
      </c>
      <c r="T3633">
        <f t="shared" si="1064"/>
        <v>-25.283088355737927</v>
      </c>
    </row>
    <row r="3634" spans="1:20" x14ac:dyDescent="0.25">
      <c r="A3634">
        <f t="shared" si="1065"/>
        <v>5147505.2784800204</v>
      </c>
      <c r="B3634">
        <f t="shared" si="1082"/>
        <v>819250.90966171853</v>
      </c>
      <c r="C3634" t="str">
        <f t="shared" si="1066"/>
        <v>-0.0465205769451836+0.0272409976532063i</v>
      </c>
      <c r="D3634" t="str">
        <f t="shared" si="1067"/>
        <v>1.53362311136393-1.74631224342564i</v>
      </c>
      <c r="E3634" t="str">
        <f t="shared" si="1068"/>
        <v>-14.0091923794913-41.0258820488177i</v>
      </c>
      <c r="F3634" t="str">
        <f t="shared" si="1069"/>
        <v>2.33879000512055-1.33804702291851i</v>
      </c>
      <c r="G3634" t="str">
        <f t="shared" si="1070"/>
        <v>0.803732788137405-0.397173001864777i</v>
      </c>
      <c r="H3634" t="str">
        <f t="shared" si="1071"/>
        <v>0.00663690731521863-10.1268981288028i</v>
      </c>
      <c r="I3634" t="str">
        <f t="shared" si="1072"/>
        <v>-0.0916369812739947-0.160417306345722i</v>
      </c>
      <c r="K3634" t="str">
        <f t="shared" si="1073"/>
        <v>0.000323580758039372-0.000426118490997623i</v>
      </c>
      <c r="L3634" t="str">
        <f t="shared" si="1074"/>
        <v>0.00025-0.000574080565720056i</v>
      </c>
      <c r="M3634" t="str">
        <f t="shared" si="1075"/>
        <v>0.0025-0.000151962502690603i</v>
      </c>
      <c r="N3634">
        <f t="shared" si="1076"/>
        <v>30.351907858488431</v>
      </c>
      <c r="O3634">
        <f t="shared" si="1077"/>
        <v>25.366691170063696</v>
      </c>
      <c r="P3634" s="3">
        <f t="shared" si="1078"/>
        <v>-25.366691170063696</v>
      </c>
      <c r="Q3634" s="3">
        <f t="shared" si="1079"/>
        <v>149.64809214151157</v>
      </c>
      <c r="R3634">
        <f t="shared" si="1080"/>
        <v>-30.351907858488431</v>
      </c>
      <c r="S3634">
        <f t="shared" si="1081"/>
        <v>819.25090966171854</v>
      </c>
      <c r="T3634">
        <f t="shared" si="1064"/>
        <v>-25.366691170063696</v>
      </c>
    </row>
    <row r="3635" spans="1:20" x14ac:dyDescent="0.25">
      <c r="A3635">
        <f t="shared" si="1065"/>
        <v>5167065.7985382453</v>
      </c>
      <c r="B3635">
        <f t="shared" si="1082"/>
        <v>822364.06311843311</v>
      </c>
      <c r="C3635" t="str">
        <f t="shared" si="1066"/>
        <v>-0.0459770302702197+0.0271454451485592i</v>
      </c>
      <c r="D3635" t="str">
        <f t="shared" si="1067"/>
        <v>1.52712218959538-1.74545290152345i</v>
      </c>
      <c r="E3635" t="str">
        <f t="shared" si="1068"/>
        <v>-14.0378421710525-40.8048001679616i</v>
      </c>
      <c r="F3635" t="str">
        <f t="shared" si="1069"/>
        <v>2.33529998124732-1.34001748741668i</v>
      </c>
      <c r="G3635" t="str">
        <f t="shared" si="1070"/>
        <v>0.802533430088084-0.398087331724006i</v>
      </c>
      <c r="H3635" t="str">
        <f t="shared" si="1071"/>
        <v>0.00657237429874624-10.0885000554064i</v>
      </c>
      <c r="I3635" t="str">
        <f t="shared" si="1072"/>
        <v>-0.0914248917753114-0.159570401197491i</v>
      </c>
      <c r="K3635" t="str">
        <f t="shared" si="1073"/>
        <v>0.000322878336659486-0.000424712014524772i</v>
      </c>
      <c r="L3635" t="str">
        <f t="shared" si="1074"/>
        <v>0.00025-0.000571907317911991i</v>
      </c>
      <c r="M3635" t="str">
        <f t="shared" si="1075"/>
        <v>0.0025-0.000151387231211998i</v>
      </c>
      <c r="N3635">
        <f t="shared" si="1076"/>
        <v>30.558162754823229</v>
      </c>
      <c r="O3635">
        <f t="shared" si="1077"/>
        <v>25.450389619816175</v>
      </c>
      <c r="P3635" s="3">
        <f t="shared" si="1078"/>
        <v>-25.450389619816175</v>
      </c>
      <c r="Q3635" s="3">
        <f t="shared" si="1079"/>
        <v>149.44183724517677</v>
      </c>
      <c r="R3635">
        <f t="shared" si="1080"/>
        <v>-30.558162754823229</v>
      </c>
      <c r="S3635">
        <f t="shared" si="1081"/>
        <v>822.36406311843314</v>
      </c>
      <c r="T3635">
        <f t="shared" si="1064"/>
        <v>-25.450389619816175</v>
      </c>
    </row>
    <row r="3636" spans="1:20" x14ac:dyDescent="0.25">
      <c r="A3636">
        <f t="shared" si="1065"/>
        <v>5186700.6485726899</v>
      </c>
      <c r="B3636">
        <f t="shared" si="1082"/>
        <v>825489.04655828315</v>
      </c>
      <c r="C3636" t="str">
        <f t="shared" si="1066"/>
        <v>-0.0454387101941316+0.0270482902960181i</v>
      </c>
      <c r="D3636" t="str">
        <f t="shared" si="1067"/>
        <v>1.52062727486335-1.74456974525533i</v>
      </c>
      <c r="E3636" t="str">
        <f t="shared" si="1068"/>
        <v>-14.0658044955223-40.584430331172i</v>
      </c>
      <c r="F3636" t="str">
        <f t="shared" si="1069"/>
        <v>2.3317939021186-1.34198610212448i</v>
      </c>
      <c r="G3636" t="str">
        <f t="shared" si="1070"/>
        <v>0.801328554598033-0.39900012804993i</v>
      </c>
      <c r="H3636" t="str">
        <f t="shared" si="1071"/>
        <v>0.00650852855844689-10.0502479809928i</v>
      </c>
      <c r="I3636" t="str">
        <f t="shared" si="1072"/>
        <v>-0.091212965211407-0.158726527601065i</v>
      </c>
      <c r="K3636" t="str">
        <f t="shared" si="1073"/>
        <v>0.000322180374178019-0.000423308775670335i</v>
      </c>
      <c r="L3636" t="str">
        <f t="shared" si="1074"/>
        <v>0.00025-0.000569742297182696i</v>
      </c>
      <c r="M3636" t="str">
        <f t="shared" si="1075"/>
        <v>0.0025-0.000150814137489537i</v>
      </c>
      <c r="N3636">
        <f t="shared" si="1076"/>
        <v>30.764059305925031</v>
      </c>
      <c r="O3636">
        <f t="shared" si="1077"/>
        <v>25.534183507679916</v>
      </c>
      <c r="P3636" s="3">
        <f t="shared" si="1078"/>
        <v>-25.534183507679916</v>
      </c>
      <c r="Q3636" s="3">
        <f t="shared" si="1079"/>
        <v>149.23594069407497</v>
      </c>
      <c r="R3636">
        <f t="shared" si="1080"/>
        <v>-30.764059305925031</v>
      </c>
      <c r="S3636">
        <f t="shared" si="1081"/>
        <v>825.48904655828312</v>
      </c>
      <c r="T3636">
        <f t="shared" si="1064"/>
        <v>-25.534183507679916</v>
      </c>
    </row>
    <row r="3637" spans="1:20" x14ac:dyDescent="0.25">
      <c r="A3637">
        <f t="shared" si="1065"/>
        <v>5206410.1110372664</v>
      </c>
      <c r="B3637">
        <f t="shared" si="1082"/>
        <v>828625.90493520466</v>
      </c>
      <c r="C3637" t="str">
        <f t="shared" si="1066"/>
        <v>-0.0449055843950333+0.0269495755322565i</v>
      </c>
      <c r="D3637" t="str">
        <f t="shared" si="1067"/>
        <v>1.51413854544524-1.74366283074877i</v>
      </c>
      <c r="E3637" t="str">
        <f t="shared" si="1068"/>
        <v>-14.093083245512-40.3647726468905i</v>
      </c>
      <c r="F3637" t="str">
        <f t="shared" si="1069"/>
        <v>2.32827175825828-1.34395274970291i</v>
      </c>
      <c r="G3637" t="str">
        <f t="shared" si="1070"/>
        <v>0.80011815841074-0.399911353917523i</v>
      </c>
      <c r="H3637" t="str">
        <f t="shared" si="1071"/>
        <v>0.0064453622452957-10.0121413466196i</v>
      </c>
      <c r="I3637" t="str">
        <f t="shared" si="1072"/>
        <v>-0.0910011959695694-0.15788567813361i</v>
      </c>
      <c r="K3637" t="str">
        <f t="shared" si="1073"/>
        <v>0.000321486848147932-0.000421908781521903i</v>
      </c>
      <c r="L3637" t="str">
        <f t="shared" si="1074"/>
        <v>0.00025-0.000567585472387623i</v>
      </c>
      <c r="M3637" t="str">
        <f t="shared" si="1075"/>
        <v>0.0025-0.000150243213279077i</v>
      </c>
      <c r="N3637">
        <f t="shared" si="1076"/>
        <v>30.969596209491499</v>
      </c>
      <c r="O3637">
        <f t="shared" si="1077"/>
        <v>25.618072634887309</v>
      </c>
      <c r="P3637" s="3">
        <f t="shared" si="1078"/>
        <v>-25.618072634887309</v>
      </c>
      <c r="Q3637" s="3">
        <f t="shared" si="1079"/>
        <v>149.0304037905085</v>
      </c>
      <c r="R3637">
        <f t="shared" si="1080"/>
        <v>-30.969596209491499</v>
      </c>
      <c r="S3637">
        <f t="shared" si="1081"/>
        <v>828.62590493520463</v>
      </c>
      <c r="T3637">
        <f t="shared" si="1064"/>
        <v>-25.618072634887309</v>
      </c>
    </row>
    <row r="3638" spans="1:20" x14ac:dyDescent="0.25">
      <c r="A3638">
        <f t="shared" si="1065"/>
        <v>5226194.4694592087</v>
      </c>
      <c r="B3638">
        <f t="shared" si="1082"/>
        <v>831774.68337395845</v>
      </c>
      <c r="C3638" t="str">
        <f t="shared" si="1066"/>
        <v>-0.0443776204746743+0.0268493427603451i</v>
      </c>
      <c r="D3638" t="str">
        <f t="shared" si="1067"/>
        <v>1.50765617892351-1.74273221576477i</v>
      </c>
      <c r="E3638" t="str">
        <f t="shared" si="1068"/>
        <v>-14.1196823010044-40.1458272166973i</v>
      </c>
      <c r="F3638" t="str">
        <f t="shared" si="1069"/>
        <v>2.32473354103175-1.34591731236904i</v>
      </c>
      <c r="G3638" t="str">
        <f t="shared" si="1070"/>
        <v>0.798902238558902-0.400820972236331i</v>
      </c>
      <c r="H3638" t="str">
        <f t="shared" si="1071"/>
        <v>0.00638286760251014-9.9741795955151i</v>
      </c>
      <c r="I3638" t="str">
        <f t="shared" si="1072"/>
        <v>-0.0907895785049999-0.157047845431917i</v>
      </c>
      <c r="K3638" t="str">
        <f t="shared" si="1073"/>
        <v>0.000320797736153395-0.000420512038990706i</v>
      </c>
      <c r="L3638" t="str">
        <f t="shared" si="1074"/>
        <v>0.00025-0.000565436812500121i</v>
      </c>
      <c r="M3638" t="str">
        <f t="shared" si="1075"/>
        <v>0.0025-0.00014967445036768i</v>
      </c>
      <c r="N3638">
        <f t="shared" si="1076"/>
        <v>31.174772165556135</v>
      </c>
      <c r="O3638">
        <f t="shared" si="1077"/>
        <v>25.702056801216994</v>
      </c>
      <c r="P3638" s="3">
        <f t="shared" si="1078"/>
        <v>-25.702056801216994</v>
      </c>
      <c r="Q3638" s="3">
        <f t="shared" si="1079"/>
        <v>148.82522783444387</v>
      </c>
      <c r="R3638">
        <f t="shared" si="1080"/>
        <v>-31.174772165556135</v>
      </c>
      <c r="S3638">
        <f t="shared" si="1081"/>
        <v>831.77468337395851</v>
      </c>
      <c r="T3638">
        <f t="shared" si="1064"/>
        <v>-25.702056801216994</v>
      </c>
    </row>
    <row r="3639" spans="1:20" x14ac:dyDescent="0.25">
      <c r="A3639">
        <f t="shared" si="1065"/>
        <v>5246054.0084431535</v>
      </c>
      <c r="B3639">
        <f t="shared" si="1082"/>
        <v>834935.42717077956</v>
      </c>
      <c r="C3639" t="str">
        <f t="shared" si="1066"/>
        <v>-0.0438547859636623+0.0267476333526159i</v>
      </c>
      <c r="D3639" t="str">
        <f t="shared" si="1067"/>
        <v>1.50118035216672-1.74177795968774i</v>
      </c>
      <c r="E3639" t="str">
        <f t="shared" si="1068"/>
        <v>-14.1456055295434-39.9275941353792i</v>
      </c>
      <c r="F3639" t="str">
        <f t="shared" si="1069"/>
        <v>2.32117924265456-1.34787967190223i</v>
      </c>
      <c r="G3639" t="str">
        <f t="shared" si="1070"/>
        <v>0.797680792367355-0.40172894575266i</v>
      </c>
      <c r="H3639" t="str">
        <f t="shared" si="1071"/>
        <v>0.00632103696449302-9.93636217306939i</v>
      </c>
      <c r="I3639" t="str">
        <f t="shared" si="1072"/>
        <v>-0.090578107340807-0.156213022192008i</v>
      </c>
      <c r="K3639" t="str">
        <f t="shared" si="1073"/>
        <v>0.000320113015811015-0.000419118554812925i</v>
      </c>
      <c r="L3639" t="str">
        <f t="shared" si="1074"/>
        <v>0.00025-0.000563296286611002i</v>
      </c>
      <c r="M3639" t="str">
        <f t="shared" si="1075"/>
        <v>0.0025-0.0001491078405735i</v>
      </c>
      <c r="N3639">
        <f t="shared" si="1076"/>
        <v>31.379585876586532</v>
      </c>
      <c r="O3639">
        <f t="shared" si="1077"/>
        <v>25.786135804992281</v>
      </c>
      <c r="P3639" s="3">
        <f t="shared" si="1078"/>
        <v>-25.786135804992281</v>
      </c>
      <c r="Q3639" s="3">
        <f t="shared" si="1079"/>
        <v>148.62041412341347</v>
      </c>
      <c r="R3639">
        <f t="shared" si="1080"/>
        <v>-31.379585876586532</v>
      </c>
      <c r="S3639">
        <f t="shared" si="1081"/>
        <v>834.93542717077958</v>
      </c>
      <c r="T3639">
        <f t="shared" si="1064"/>
        <v>-25.786135804992281</v>
      </c>
    </row>
    <row r="3640" spans="1:20" x14ac:dyDescent="0.25">
      <c r="A3640">
        <f t="shared" si="1065"/>
        <v>5265989.0136752371</v>
      </c>
      <c r="B3640">
        <f t="shared" si="1082"/>
        <v>838108.1817940285</v>
      </c>
      <c r="C3640" t="str">
        <f t="shared" si="1066"/>
        <v>-0.0433370483266296+0.0266444881535632i</v>
      </c>
      <c r="D3640" t="str">
        <f t="shared" si="1067"/>
        <v>1.49471124131086-1.7408001235153i</v>
      </c>
      <c r="E3640" t="str">
        <f t="shared" si="1068"/>
        <v>-14.1708567864262-39.7100734909931i</v>
      </c>
      <c r="F3640" t="str">
        <f t="shared" si="1069"/>
        <v>2.31760885620079-1.34983970965044i</v>
      </c>
      <c r="G3640" t="str">
        <f t="shared" si="1070"/>
        <v>0.796453817455999-0.402635237051808i</v>
      </c>
      <c r="H3640" t="str">
        <f t="shared" si="1071"/>
        <v>0.00625986275578769-9.89868852682631i</v>
      </c>
      <c r="I3640" t="str">
        <f t="shared" si="1072"/>
        <v>-0.0903667770680062-0.155381201168746i</v>
      </c>
      <c r="K3640" t="str">
        <f t="shared" si="1073"/>
        <v>0.000319432664771091-0.000417728335551003i</v>
      </c>
      <c r="L3640" t="str">
        <f t="shared" si="1074"/>
        <v>0.00025-0.000561163863928074i</v>
      </c>
      <c r="M3640" t="str">
        <f t="shared" si="1075"/>
        <v>0.0025-0.000148543375745667i</v>
      </c>
      <c r="N3640">
        <f t="shared" si="1076"/>
        <v>31.584036047582231</v>
      </c>
      <c r="O3640">
        <f t="shared" si="1077"/>
        <v>25.87030944307849</v>
      </c>
      <c r="P3640" s="3">
        <f t="shared" si="1078"/>
        <v>-25.87030944307849</v>
      </c>
      <c r="Q3640" s="3">
        <f t="shared" si="1079"/>
        <v>148.41596395241777</v>
      </c>
      <c r="R3640">
        <f t="shared" si="1080"/>
        <v>-31.584036047582231</v>
      </c>
      <c r="S3640">
        <f t="shared" si="1081"/>
        <v>838.1081817940285</v>
      </c>
      <c r="T3640">
        <f t="shared" si="1064"/>
        <v>-25.87030944307849</v>
      </c>
    </row>
    <row r="3641" spans="1:20" x14ac:dyDescent="0.25">
      <c r="A3641">
        <f t="shared" si="1065"/>
        <v>5285999.7719272031</v>
      </c>
      <c r="B3641">
        <f t="shared" si="1082"/>
        <v>841292.99288484582</v>
      </c>
      <c r="C3641" t="str">
        <f t="shared" si="1066"/>
        <v>-0.0428243749673293+0.0265399474827729i</v>
      </c>
      <c r="D3641" t="str">
        <f t="shared" si="1067"/>
        <v>1.48824902174073-1.73979876984763i</v>
      </c>
      <c r="E3641" t="str">
        <f t="shared" si="1068"/>
        <v>-14.1954399148918-39.4932653649268i</v>
      </c>
      <c r="F3641" t="str">
        <f t="shared" si="1069"/>
        <v>2.31402237561164-1.3517973065368i</v>
      </c>
      <c r="G3641" t="str">
        <f t="shared" si="1070"/>
        <v>0.795221311742702-0.403539808560343i</v>
      </c>
      <c r="H3641" t="str">
        <f t="shared" si="1071"/>
        <v>0.00619933749004299-9.86115810647458i</v>
      </c>
      <c r="I3641" t="str">
        <f t="shared" si="1072"/>
        <v>-0.0901555823455206-0.154552375175435i</v>
      </c>
      <c r="K3641" t="str">
        <f t="shared" si="1073"/>
        <v>0.00031875666071881-0.000416341387594951i</v>
      </c>
      <c r="L3641" t="str">
        <f t="shared" si="1074"/>
        <v>0.00025-0.000559039513775725i</v>
      </c>
      <c r="M3641" t="str">
        <f t="shared" si="1075"/>
        <v>0.0025-0.000147981047764163i</v>
      </c>
      <c r="N3641">
        <f t="shared" si="1076"/>
        <v>31.788121386173117</v>
      </c>
      <c r="O3641">
        <f t="shared" si="1077"/>
        <v>25.954577510881943</v>
      </c>
      <c r="P3641" s="3">
        <f t="shared" si="1078"/>
        <v>-25.954577510881943</v>
      </c>
      <c r="Q3641" s="3">
        <f t="shared" si="1079"/>
        <v>148.21187861382688</v>
      </c>
      <c r="R3641">
        <f t="shared" si="1080"/>
        <v>-31.788121386173117</v>
      </c>
      <c r="S3641">
        <f t="shared" si="1081"/>
        <v>841.29299288484583</v>
      </c>
      <c r="T3641">
        <f t="shared" si="1064"/>
        <v>-25.954577510881943</v>
      </c>
    </row>
    <row r="3642" spans="1:20" x14ac:dyDescent="0.25">
      <c r="A3642">
        <f t="shared" si="1065"/>
        <v>5306086.5710605262</v>
      </c>
      <c r="B3642">
        <f t="shared" si="1082"/>
        <v>844489.90625780821</v>
      </c>
      <c r="C3642" t="str">
        <f t="shared" si="1066"/>
        <v>-0.0423167332336743+0.0264340511378886i</v>
      </c>
      <c r="D3642" t="str">
        <f t="shared" si="1067"/>
        <v>1.48179386807158-1.73877396287672i</v>
      </c>
      <c r="E3642" t="str">
        <f t="shared" si="1068"/>
        <v>-14.2193587463097-39.2771698319558i</v>
      </c>
      <c r="F3642" t="str">
        <f t="shared" si="1069"/>
        <v>2.31041979570381-1.35375234306622i</v>
      </c>
      <c r="G3642" t="str">
        <f t="shared" si="1070"/>
        <v>0.793983273446198-0.404442622548437i</v>
      </c>
      <c r="H3642" t="str">
        <f t="shared" si="1071"/>
        <v>0.00613945376898959-9.82377036383946i</v>
      </c>
      <c r="I3642" t="str">
        <f t="shared" si="1072"/>
        <v>-0.0899445179001805-0.153726537083417i</v>
      </c>
      <c r="K3642" t="str">
        <f t="shared" si="1073"/>
        <v>0.000318084981375444-0.000414957717163671i</v>
      </c>
      <c r="L3642" t="str">
        <f t="shared" si="1074"/>
        <v>0.00025-0.000556923205594468i</v>
      </c>
      <c r="M3642" t="str">
        <f t="shared" si="1075"/>
        <v>0.0025-0.000147420848539712i</v>
      </c>
      <c r="N3642">
        <f t="shared" si="1076"/>
        <v>31.991840602718725</v>
      </c>
      <c r="O3642">
        <f t="shared" si="1077"/>
        <v>26.038939802347862</v>
      </c>
      <c r="P3642" s="3">
        <f t="shared" si="1078"/>
        <v>-26.038939802347862</v>
      </c>
      <c r="Q3642" s="3">
        <f t="shared" si="1079"/>
        <v>148.00815939728128</v>
      </c>
      <c r="R3642">
        <f t="shared" si="1080"/>
        <v>-31.991840602718725</v>
      </c>
      <c r="S3642">
        <f t="shared" si="1081"/>
        <v>844.48990625780823</v>
      </c>
      <c r="T3642">
        <f t="shared" si="1064"/>
        <v>-26.038939802347862</v>
      </c>
    </row>
    <row r="3643" spans="1:20" x14ac:dyDescent="0.25">
      <c r="A3643">
        <f t="shared" si="1065"/>
        <v>5326249.7000305569</v>
      </c>
      <c r="B3643">
        <f t="shared" si="1082"/>
        <v>847698.96790158795</v>
      </c>
      <c r="C3643" t="str">
        <f t="shared" si="1066"/>
        <v>-0.0418140904227069+0.0263268383976034i</v>
      </c>
      <c r="D3643" t="str">
        <f t="shared" si="1067"/>
        <v>1.4753459541309-1.73772576837532i</v>
      </c>
      <c r="E3643" t="str">
        <f t="shared" si="1068"/>
        <v>-14.2426171003659-39.0617869602948i</v>
      </c>
      <c r="F3643" t="str">
        <f t="shared" si="1069"/>
        <v>2.30680111217782-1.35570469933212i</v>
      </c>
      <c r="G3643" t="str">
        <f t="shared" si="1070"/>
        <v>0.792739701088973-0.405343641132236i</v>
      </c>
      <c r="H3643" t="str">
        <f t="shared" si="1071"/>
        <v>0.00608020428142635-9.78652475287413i</v>
      </c>
      <c r="I3643" t="str">
        <f t="shared" si="1072"/>
        <v>-0.0897335785267195-0.152903679821659i</v>
      </c>
      <c r="K3643" t="str">
        <f t="shared" si="1073"/>
        <v>0.000317417604499508-0.000413577330306251i</v>
      </c>
      <c r="L3643" t="str">
        <f t="shared" si="1074"/>
        <v>0.00025-0.000554814908940494i</v>
      </c>
      <c r="M3643" t="str">
        <f t="shared" si="1075"/>
        <v>0.0025-0.00014686277001366i</v>
      </c>
      <c r="N3643">
        <f t="shared" si="1076"/>
        <v>32.195192410407117</v>
      </c>
      <c r="O3643">
        <f t="shared" si="1077"/>
        <v>26.123396109959906</v>
      </c>
      <c r="P3643" s="3">
        <f t="shared" si="1078"/>
        <v>-26.123396109959906</v>
      </c>
      <c r="Q3643" s="3">
        <f t="shared" si="1079"/>
        <v>147.80480758959288</v>
      </c>
      <c r="R3643">
        <f t="shared" si="1080"/>
        <v>-32.195192410407117</v>
      </c>
      <c r="S3643">
        <f t="shared" si="1081"/>
        <v>847.69896790158793</v>
      </c>
      <c r="T3643">
        <f t="shared" si="1064"/>
        <v>-26.123396109959906</v>
      </c>
    </row>
    <row r="3644" spans="1:20" x14ac:dyDescent="0.25">
      <c r="A3644">
        <f t="shared" si="1065"/>
        <v>5346489.448890673</v>
      </c>
      <c r="B3644">
        <f t="shared" si="1082"/>
        <v>850920.22397961398</v>
      </c>
      <c r="C3644" t="str">
        <f t="shared" si="1066"/>
        <v>-0.0413164137855137+0.0262183480246864i</v>
      </c>
      <c r="D3644" t="str">
        <f t="shared" si="1067"/>
        <v>1.46890545294038-1.7366542536856i</v>
      </c>
      <c r="E3644" t="str">
        <f t="shared" si="1068"/>
        <v>-14.2652187852483-38.8471168116506i</v>
      </c>
      <c r="F3644" t="str">
        <f t="shared" si="1069"/>
        <v>2.30316632162649-1.35765425502338i</v>
      </c>
      <c r="G3644" t="str">
        <f t="shared" si="1070"/>
        <v>0.791490593500126-0.406242826276286i</v>
      </c>
      <c r="H3644" t="str">
        <f t="shared" si="1071"/>
        <v>0.00602158180221795-9.74942072965147i</v>
      </c>
      <c r="I3644" t="str">
        <f t="shared" si="1072"/>
        <v>-0.08952275908778-0.152083796376353i</v>
      </c>
      <c r="K3644" t="str">
        <f t="shared" si="1073"/>
        <v>0.000316754507887912-0.000412200232903297i</v>
      </c>
      <c r="L3644" t="str">
        <f t="shared" si="1074"/>
        <v>0.00025-0.000552714593485251i</v>
      </c>
      <c r="M3644" t="str">
        <f t="shared" si="1075"/>
        <v>0.0025-0.00014630680415786i</v>
      </c>
      <c r="N3644">
        <f t="shared" si="1076"/>
        <v>32.398175525353537</v>
      </c>
      <c r="O3644">
        <f t="shared" si="1077"/>
        <v>26.207946224738372</v>
      </c>
      <c r="P3644" s="3">
        <f t="shared" si="1078"/>
        <v>-26.207946224738372</v>
      </c>
      <c r="Q3644" s="3">
        <f t="shared" si="1079"/>
        <v>147.60182447464646</v>
      </c>
      <c r="R3644">
        <f t="shared" si="1080"/>
        <v>-32.398175525353537</v>
      </c>
      <c r="S3644">
        <f t="shared" si="1081"/>
        <v>850.92022397961398</v>
      </c>
      <c r="T3644">
        <f t="shared" si="1064"/>
        <v>-26.207946224738372</v>
      </c>
    </row>
    <row r="3645" spans="1:20" x14ac:dyDescent="0.25">
      <c r="A3645">
        <f t="shared" si="1065"/>
        <v>5366806.1087964578</v>
      </c>
      <c r="B3645">
        <f t="shared" si="1082"/>
        <v>854153.72083073657</v>
      </c>
      <c r="C3645" t="str">
        <f t="shared" si="1066"/>
        <v>-0.0408236705320702+0.0261086182690354i</v>
      </c>
      <c r="D3645" t="str">
        <f t="shared" si="1067"/>
        <v>1.46247253669807-1.73555948770761i</v>
      </c>
      <c r="E3645" t="str">
        <f t="shared" si="1068"/>
        <v>-14.287167597832-38.6331594412661i</v>
      </c>
      <c r="F3645" t="str">
        <f t="shared" si="1069"/>
        <v>2.29951542154314-1.35960088943142i</v>
      </c>
      <c r="G3645" t="str">
        <f t="shared" si="1070"/>
        <v>0.79023594981823-0.407140139796004i</v>
      </c>
      <c r="H3645" t="str">
        <f t="shared" si="1071"/>
        <v>0.00596357919130266-9.71245775235556i</v>
      </c>
      <c r="I3645" t="str">
        <f t="shared" si="1072"/>
        <v>-0.0893120545139157-0.151266879790493i</v>
      </c>
      <c r="K3645" t="str">
        <f t="shared" si="1073"/>
        <v>0.000316095669377095-0.000410826430668232i</v>
      </c>
      <c r="L3645" t="str">
        <f t="shared" si="1074"/>
        <v>0.00025-0.000550622229014993i</v>
      </c>
      <c r="M3645" t="str">
        <f t="shared" si="1075"/>
        <v>0.0025-0.000145752942974557i</v>
      </c>
      <c r="N3645">
        <f t="shared" si="1076"/>
        <v>32.600788666700169</v>
      </c>
      <c r="O3645">
        <f t="shared" si="1077"/>
        <v>26.292589936239892</v>
      </c>
      <c r="P3645" s="3">
        <f t="shared" si="1078"/>
        <v>-26.292589936239892</v>
      </c>
      <c r="Q3645" s="3">
        <f t="shared" si="1079"/>
        <v>147.39921133329983</v>
      </c>
      <c r="R3645">
        <f t="shared" si="1080"/>
        <v>-32.600788666700169</v>
      </c>
      <c r="S3645">
        <f t="shared" si="1081"/>
        <v>854.15372083073657</v>
      </c>
      <c r="T3645">
        <f t="shared" si="1064"/>
        <v>-26.292589936239892</v>
      </c>
    </row>
    <row r="3646" spans="1:20" x14ac:dyDescent="0.25">
      <c r="A3646">
        <f t="shared" si="1065"/>
        <v>5387199.9720098851</v>
      </c>
      <c r="B3646">
        <f t="shared" si="1082"/>
        <v>857399.50496989337</v>
      </c>
      <c r="C3646" t="str">
        <f t="shared" si="1066"/>
        <v>-0.0403358278360299+0.0259976868707624i</v>
      </c>
      <c r="D3646" t="str">
        <f t="shared" si="1067"/>
        <v>1.45604737676077-1.73444154088755i</v>
      </c>
      <c r="E3646" t="str">
        <f t="shared" si="1068"/>
        <v>-14.3084673238612-38.4199148979648i</v>
      </c>
      <c r="F3646" t="str">
        <f t="shared" si="1069"/>
        <v>2.29584841032987-1.36154448145735i</v>
      </c>
      <c r="G3646" t="str">
        <f t="shared" si="1070"/>
        <v>0.788975769494164-0.408035543360202i</v>
      </c>
      <c r="H3646" t="str">
        <f t="shared" si="1071"/>
        <v>0.00590618939271035-9.67563528127329i</v>
      </c>
      <c r="I3646" t="str">
        <f t="shared" si="1072"/>
        <v>-0.0891014598035912-0.150452923163454i</v>
      </c>
      <c r="K3646" t="str">
        <f t="shared" si="1073"/>
        <v>0.000315441066844128-0.000409455929148632i</v>
      </c>
      <c r="L3646" t="str">
        <f t="shared" si="1074"/>
        <v>0.00025-0.000548537785430356i</v>
      </c>
      <c r="M3646" t="str">
        <f t="shared" si="1075"/>
        <v>0.0025-0.000145201178496271i</v>
      </c>
      <c r="N3646">
        <f t="shared" si="1076"/>
        <v>32.803030556716891</v>
      </c>
      <c r="O3646">
        <f t="shared" si="1077"/>
        <v>26.377327032555996</v>
      </c>
      <c r="P3646" s="3">
        <f t="shared" si="1078"/>
        <v>-26.377327032555996</v>
      </c>
      <c r="Q3646" s="3">
        <f t="shared" si="1079"/>
        <v>147.19696944328311</v>
      </c>
      <c r="R3646">
        <f t="shared" si="1080"/>
        <v>-32.803030556716891</v>
      </c>
      <c r="S3646">
        <f t="shared" si="1081"/>
        <v>857.39950496989343</v>
      </c>
      <c r="T3646">
        <f t="shared" si="1064"/>
        <v>-26.377327032555996</v>
      </c>
    </row>
    <row r="3647" spans="1:20" x14ac:dyDescent="0.25">
      <c r="A3647">
        <f t="shared" si="1065"/>
        <v>5407671.3319035228</v>
      </c>
      <c r="B3647">
        <f t="shared" si="1082"/>
        <v>860657.62308877904</v>
      </c>
      <c r="C3647" t="str">
        <f t="shared" si="1066"/>
        <v>-0.0398528528394449+0.0258855910633007i</v>
      </c>
      <c r="D3647" t="str">
        <f t="shared" si="1067"/>
        <v>1.44963014362655-1.73330048520573i</v>
      </c>
      <c r="E3647" t="str">
        <f t="shared" si="1068"/>
        <v>-14.3291217381295-38.2073832241899i</v>
      </c>
      <c r="F3647" t="str">
        <f t="shared" si="1069"/>
        <v>2.2921652873058-1.3634849096193i</v>
      </c>
      <c r="G3647" t="str">
        <f t="shared" si="1070"/>
        <v>0.787710052293941-0.408928998493648i</v>
      </c>
      <c r="H3647" t="str">
        <f t="shared" si="1071"/>
        <v>0.00584940543359114-9.63895277878604i</v>
      </c>
      <c r="I3647" t="str">
        <f t="shared" si="1072"/>
        <v>-0.0888909700231839-0.149641919650578i</v>
      </c>
      <c r="K3647" t="str">
        <f t="shared" si="1073"/>
        <v>0.000314790678207803-0.000408088733727531i</v>
      </c>
      <c r="L3647" t="str">
        <f t="shared" si="1074"/>
        <v>0.00025-0.000546461232745923i</v>
      </c>
      <c r="M3647" t="str">
        <f t="shared" si="1075"/>
        <v>0.0025-0.000144651502785685i</v>
      </c>
      <c r="N3647">
        <f t="shared" si="1076"/>
        <v>33.00489992089922</v>
      </c>
      <c r="O3647">
        <f t="shared" si="1077"/>
        <v>26.462157300313219</v>
      </c>
      <c r="P3647" s="3">
        <f t="shared" si="1078"/>
        <v>-26.462157300313219</v>
      </c>
      <c r="Q3647" s="3">
        <f t="shared" si="1079"/>
        <v>146.99510007910078</v>
      </c>
      <c r="R3647">
        <f t="shared" si="1080"/>
        <v>-33.00489992089922</v>
      </c>
      <c r="S3647">
        <f t="shared" si="1081"/>
        <v>860.65762308877902</v>
      </c>
      <c r="T3647">
        <f t="shared" si="1064"/>
        <v>-26.462157300313219</v>
      </c>
    </row>
    <row r="3648" spans="1:20" x14ac:dyDescent="0.25">
      <c r="A3648">
        <f t="shared" si="1065"/>
        <v>5428220.4829647569</v>
      </c>
      <c r="B3648">
        <f t="shared" si="1082"/>
        <v>863928.12205651647</v>
      </c>
      <c r="C3648" t="str">
        <f t="shared" si="1066"/>
        <v>-0.0393747126574265+0.0257723675765439i</v>
      </c>
      <c r="D3648" t="str">
        <f t="shared" si="1067"/>
        <v>1.44322100691751-1.73213639416431i</v>
      </c>
      <c r="E3648" t="str">
        <f t="shared" si="1068"/>
        <v>-14.3491346046613-37.9955644560411i</v>
      </c>
      <c r="F3648" t="str">
        <f t="shared" si="1069"/>
        <v>2.28846605271517-1.36542205205993i</v>
      </c>
      <c r="G3648" t="str">
        <f t="shared" si="1070"/>
        <v>0.786438798301501-0.409820466579686i</v>
      </c>
      <c r="H3648" t="str">
        <f t="shared" si="1071"/>
        <v>0.00579322042325388-9.60240970936145i</v>
      </c>
      <c r="I3648" t="str">
        <f t="shared" si="1072"/>
        <v>-0.0886805803069904-0.148833862462737i</v>
      </c>
      <c r="K3648" t="str">
        <f t="shared" si="1073"/>
        <v>0.000314144481429694-0.000406724849624731i</v>
      </c>
      <c r="L3648" t="str">
        <f t="shared" si="1074"/>
        <v>0.00025-0.000544392541089783i</v>
      </c>
      <c r="M3648" t="str">
        <f t="shared" si="1075"/>
        <v>0.0025-0.00014410390793553i</v>
      </c>
      <c r="N3648">
        <f t="shared" si="1076"/>
        <v>33.206395488070171</v>
      </c>
      <c r="O3648">
        <f t="shared" si="1077"/>
        <v>26.547080524672644</v>
      </c>
      <c r="P3648" s="3">
        <f t="shared" si="1078"/>
        <v>-26.547080524672644</v>
      </c>
      <c r="Q3648" s="3">
        <f t="shared" si="1079"/>
        <v>146.79360451192983</v>
      </c>
      <c r="R3648">
        <f t="shared" si="1080"/>
        <v>-33.206395488070171</v>
      </c>
      <c r="S3648">
        <f t="shared" si="1081"/>
        <v>863.92812205651649</v>
      </c>
      <c r="T3648">
        <f t="shared" si="1064"/>
        <v>-26.547080524672644</v>
      </c>
    </row>
    <row r="3649" spans="1:20" x14ac:dyDescent="0.25">
      <c r="A3649">
        <f t="shared" si="1065"/>
        <v>5448847.7208000226</v>
      </c>
      <c r="B3649">
        <f t="shared" si="1082"/>
        <v>867211.04892033129</v>
      </c>
      <c r="C3649" t="str">
        <f t="shared" si="1066"/>
        <v>-0.0389013743827467+0.0256580526400096i</v>
      </c>
      <c r="D3649" t="str">
        <f t="shared" si="1067"/>
        <v>1.43682013536272-1.73094934277484i</v>
      </c>
      <c r="E3649" t="str">
        <f t="shared" si="1068"/>
        <v>-14.3685096768893-37.7844586233099i</v>
      </c>
      <c r="F3649" t="str">
        <f t="shared" si="1069"/>
        <v>2.28475070773557-1.36735578655407i</v>
      </c>
      <c r="G3649" t="str">
        <f t="shared" si="1070"/>
        <v>0.78516200792151-0.410709908862901i</v>
      </c>
      <c r="H3649" t="str">
        <f t="shared" si="1071"/>
        <v>0.00573762755221533-9.56600553954515i</v>
      </c>
      <c r="I3649" t="str">
        <f t="shared" si="1072"/>
        <v>-0.0884702858572312-0.148028744865912i</v>
      </c>
      <c r="K3649" t="str">
        <f t="shared" si="1073"/>
        <v>0.000313502454515214-0.000405364281898133i</v>
      </c>
      <c r="L3649" t="str">
        <f t="shared" si="1074"/>
        <v>0.00025-0.000542331680703109i</v>
      </c>
      <c r="M3649" t="str">
        <f t="shared" si="1075"/>
        <v>0.0025-0.00014355838606847i</v>
      </c>
      <c r="N3649">
        <f t="shared" si="1076"/>
        <v>33.407515990479055</v>
      </c>
      <c r="O3649">
        <f t="shared" si="1077"/>
        <v>26.632096489329264</v>
      </c>
      <c r="P3649" s="3">
        <f t="shared" si="1078"/>
        <v>-26.632096489329264</v>
      </c>
      <c r="Q3649" s="3">
        <f t="shared" si="1079"/>
        <v>146.59248400952094</v>
      </c>
      <c r="R3649">
        <f t="shared" si="1080"/>
        <v>-33.407515990479055</v>
      </c>
      <c r="S3649">
        <f t="shared" si="1081"/>
        <v>867.21104892033134</v>
      </c>
      <c r="T3649">
        <f t="shared" si="1064"/>
        <v>-26.632096489329264</v>
      </c>
    </row>
    <row r="3650" spans="1:20" x14ac:dyDescent="0.25">
      <c r="A3650">
        <f t="shared" si="1065"/>
        <v>5469553.3421390634</v>
      </c>
      <c r="B3650">
        <f t="shared" si="1082"/>
        <v>870506.45090622862</v>
      </c>
      <c r="C3650" t="str">
        <f t="shared" si="1066"/>
        <v>-0.0384328050903714+0.0255426819860271i</v>
      </c>
      <c r="D3650" t="str">
        <f t="shared" si="1067"/>
        <v>1.43042769678141-1.7297394075456i</v>
      </c>
      <c r="E3650" t="str">
        <f t="shared" si="1068"/>
        <v>-14.387250697831-37.5740657495057i</v>
      </c>
      <c r="F3650" t="str">
        <f t="shared" si="1069"/>
        <v>2.2810192544858-1.36928599051637i</v>
      </c>
      <c r="G3650" t="str">
        <f t="shared" si="1070"/>
        <v>0.783879681882115-0.41159728645183i</v>
      </c>
      <c r="H3650" t="str">
        <f t="shared" si="1071"/>
        <v>0.00568262009125897-9.52973973795241i</v>
      </c>
      <c r="I3650" t="str">
        <f t="shared" si="1072"/>
        <v>-0.088260081944046-0.147226560180745i</v>
      </c>
      <c r="K3650" t="str">
        <f t="shared" si="1073"/>
        <v>0.00031286457551465-0.000404007035445053i</v>
      </c>
      <c r="L3650" t="str">
        <f t="shared" si="1074"/>
        <v>0.00025-0.000540278621939738i</v>
      </c>
      <c r="M3650" t="str">
        <f t="shared" si="1075"/>
        <v>0.0025-0.00014301492933699i</v>
      </c>
      <c r="N3650">
        <f t="shared" si="1076"/>
        <v>33.60826016390314</v>
      </c>
      <c r="O3650">
        <f t="shared" si="1077"/>
        <v>26.717204976512523</v>
      </c>
      <c r="P3650" s="3">
        <f t="shared" si="1078"/>
        <v>-26.717204976512523</v>
      </c>
      <c r="Q3650" s="3">
        <f t="shared" si="1079"/>
        <v>146.39173983609686</v>
      </c>
      <c r="R3650">
        <f t="shared" si="1080"/>
        <v>-33.60826016390314</v>
      </c>
      <c r="S3650">
        <f t="shared" si="1081"/>
        <v>870.50645090622868</v>
      </c>
      <c r="T3650">
        <f t="shared" si="1064"/>
        <v>-26.717204976512523</v>
      </c>
    </row>
    <row r="3651" spans="1:20" x14ac:dyDescent="0.25">
      <c r="A3651">
        <f t="shared" si="1065"/>
        <v>5490337.6448391918</v>
      </c>
      <c r="B3651">
        <f t="shared" si="1082"/>
        <v>873814.37541967235</v>
      </c>
      <c r="C3651" t="str">
        <f t="shared" si="1066"/>
        <v>-0.0379689718419354+0.0254262908529505i</v>
      </c>
      <c r="D3651" t="str">
        <f t="shared" si="1067"/>
        <v>1.4240438580663-1.72850666646865i</v>
      </c>
      <c r="E3651" t="str">
        <f t="shared" si="1068"/>
        <v>-14.4053614002642-37.3643858518861i</v>
      </c>
      <c r="F3651" t="str">
        <f t="shared" si="1069"/>
        <v>2.27727169603401-1.3712125410093i</v>
      </c>
      <c r="G3651" t="str">
        <f t="shared" si="1070"/>
        <v>0.782591821237697-0.41248256032172i</v>
      </c>
      <c r="H3651" t="str">
        <f t="shared" si="1071"/>
        <v>0.00562819139050369-9.49361177526009i</v>
      </c>
      <c r="I3651" t="str">
        <f t="shared" si="1072"/>
        <v>-0.0880499639055055-0.146427301782111i</v>
      </c>
      <c r="K3651" t="str">
        <f t="shared" si="1073"/>
        <v>0.000312230822524152-0.000402653115003525i</v>
      </c>
      <c r="L3651" t="str">
        <f t="shared" si="1074"/>
        <v>0.00025-0.00053823333526573i</v>
      </c>
      <c r="M3651" t="str">
        <f t="shared" si="1075"/>
        <v>0.0025-0.000142473529923281i</v>
      </c>
      <c r="N3651">
        <f t="shared" si="1076"/>
        <v>33.808626747747752</v>
      </c>
      <c r="O3651">
        <f t="shared" si="1077"/>
        <v>26.802405766986482</v>
      </c>
      <c r="P3651" s="3">
        <f t="shared" si="1078"/>
        <v>-26.802405766986482</v>
      </c>
      <c r="Q3651" s="3">
        <f t="shared" si="1079"/>
        <v>146.19137325225225</v>
      </c>
      <c r="R3651">
        <f t="shared" si="1080"/>
        <v>-33.808626747747752</v>
      </c>
      <c r="S3651">
        <f t="shared" si="1081"/>
        <v>873.81437541967239</v>
      </c>
      <c r="T3651">
        <f t="shared" si="1064"/>
        <v>-26.802405766986482</v>
      </c>
    </row>
    <row r="3652" spans="1:20" x14ac:dyDescent="0.25">
      <c r="A3652">
        <f t="shared" si="1065"/>
        <v>5511200.9278895818</v>
      </c>
      <c r="B3652">
        <f t="shared" si="1082"/>
        <v>877134.87004626717</v>
      </c>
      <c r="C3652" t="str">
        <f t="shared" si="1066"/>
        <v>-0.037509841690157+0.025308913988394i</v>
      </c>
      <c r="D3652" t="str">
        <f t="shared" si="1067"/>
        <v>1.41766878516722-1.7272511990067i</v>
      </c>
      <c r="E3652" t="str">
        <f t="shared" si="1068"/>
        <v>-14.4228455068999-37.1554189414803i</v>
      </c>
      <c r="F3652" t="str">
        <f t="shared" si="1069"/>
        <v>2.27350803640563-1.37313531475117i</v>
      </c>
      <c r="G3652" t="str">
        <f t="shared" si="1070"/>
        <v>0.781298427371596-0.413365691317345i</v>
      </c>
      <c r="H3652" t="str">
        <f t="shared" si="1071"/>
        <v>0.00557433487848291-9.45762112419841i</v>
      </c>
      <c r="I3652" t="str">
        <f t="shared" si="1072"/>
        <v>-0.0878399271476127-0.145630963098671i</v>
      </c>
      <c r="K3652" t="str">
        <f t="shared" si="1073"/>
        <v>0.000311601173686746-0.000401302525153623i</v>
      </c>
      <c r="L3652" t="str">
        <f t="shared" si="1074"/>
        <v>0.00025-0.000536195791258946i</v>
      </c>
      <c r="M3652" t="str">
        <f t="shared" si="1075"/>
        <v>0.0025-0.000141934180039132i</v>
      </c>
      <c r="N3652">
        <f t="shared" si="1076"/>
        <v>34.008614485144363</v>
      </c>
      <c r="O3652">
        <f t="shared" si="1077"/>
        <v>26.887698640049958</v>
      </c>
      <c r="P3652" s="3">
        <f t="shared" si="1078"/>
        <v>-26.887698640049958</v>
      </c>
      <c r="Q3652" s="3">
        <f t="shared" si="1079"/>
        <v>145.99138551485564</v>
      </c>
      <c r="R3652">
        <f t="shared" si="1080"/>
        <v>-34.008614485144363</v>
      </c>
      <c r="S3652">
        <f t="shared" si="1081"/>
        <v>877.13487004626722</v>
      </c>
      <c r="T3652">
        <f t="shared" si="1064"/>
        <v>-26.887698640049958</v>
      </c>
    </row>
    <row r="3653" spans="1:20" x14ac:dyDescent="0.25">
      <c r="A3653">
        <f t="shared" si="1065"/>
        <v>5532143.4914155621</v>
      </c>
      <c r="B3653">
        <f t="shared" si="1082"/>
        <v>880467.98255244305</v>
      </c>
      <c r="C3653" t="str">
        <f t="shared" si="1066"/>
        <v>-0.0370553816831865+0.0251905856524946i</v>
      </c>
      <c r="D3653" t="str">
        <f t="shared" si="1067"/>
        <v>1.41130264307488-1.72597308607981i</v>
      </c>
      <c r="E3653" t="str">
        <f t="shared" si="1068"/>
        <v>-14.4397067305551-36.9471650231091i</v>
      </c>
      <c r="F3653" t="str">
        <f t="shared" si="1069"/>
        <v>2.26972828059116-1.37505418812428i</v>
      </c>
      <c r="G3653" t="str">
        <f t="shared" si="1070"/>
        <v>0.779999501998819-0.414246640155854i</v>
      </c>
      <c r="H3653" t="str">
        <f t="shared" si="1071"/>
        <v>0.00552104406123282-9.4217672595428i</v>
      </c>
      <c r="I3653" t="str">
        <f t="shared" si="1072"/>
        <v>-0.0876299671443044-0.144837537612423i</v>
      </c>
      <c r="K3653" t="str">
        <f t="shared" si="1073"/>
        <v>0.000310975607193286-0.00039995527031879i</v>
      </c>
      <c r="L3653" t="str">
        <f t="shared" si="1074"/>
        <v>0.00025-0.000534165960608631i</v>
      </c>
      <c r="M3653" t="str">
        <f t="shared" si="1075"/>
        <v>0.0025-0.000141396871925814i</v>
      </c>
      <c r="N3653">
        <f t="shared" si="1076"/>
        <v>34.208222123056316</v>
      </c>
      <c r="O3653">
        <f t="shared" si="1077"/>
        <v>26.973083373537126</v>
      </c>
      <c r="P3653" s="3">
        <f t="shared" si="1078"/>
        <v>-26.973083373537126</v>
      </c>
      <c r="Q3653" s="3">
        <f t="shared" si="1079"/>
        <v>145.79177787694368</v>
      </c>
      <c r="R3653">
        <f t="shared" si="1080"/>
        <v>-34.208222123056316</v>
      </c>
      <c r="S3653">
        <f t="shared" si="1081"/>
        <v>880.467982552443</v>
      </c>
      <c r="T3653">
        <f t="shared" si="1064"/>
        <v>-26.973083373537126</v>
      </c>
    </row>
    <row r="3654" spans="1:20" x14ac:dyDescent="0.25">
      <c r="A3654">
        <f t="shared" si="1065"/>
        <v>5553165.6366829416</v>
      </c>
      <c r="B3654">
        <f t="shared" si="1082"/>
        <v>883813.76088614238</v>
      </c>
      <c r="C3654" t="str">
        <f t="shared" si="1066"/>
        <v>-0.0366055588688953+0.0250713396211895i</v>
      </c>
      <c r="D3654" t="str">
        <f t="shared" si="1067"/>
        <v>1.40494559580488-1.72467241005181i</v>
      </c>
      <c r="E3654" t="str">
        <f t="shared" si="1068"/>
        <v>-14.4559487743218-36.7396240954019i</v>
      </c>
      <c r="F3654" t="str">
        <f t="shared" si="1069"/>
        <v>2.26593243455401-1.37696903718325i</v>
      </c>
      <c r="G3654" t="str">
        <f t="shared" si="1070"/>
        <v>0.778695047168715-0.415125367429681i</v>
      </c>
      <c r="H3654" t="str">
        <f t="shared" si="1071"/>
        <v>0.00546831252139111-9.38604965810581i</v>
      </c>
      <c r="I3654" t="str">
        <f t="shared" si="1072"/>
        <v>-0.0874200794374549-0.144047018858251i</v>
      </c>
      <c r="K3654" t="str">
        <f t="shared" si="1073"/>
        <v>0.000310354101283427-0.000398611354767131i</v>
      </c>
      <c r="L3654" t="str">
        <f t="shared" si="1074"/>
        <v>0.00025-0.000532143814114994i</v>
      </c>
      <c r="M3654" t="str">
        <f t="shared" si="1075"/>
        <v>0.0025-0.000140861597853969i</v>
      </c>
      <c r="N3654">
        <f t="shared" si="1076"/>
        <v>34.407448412375629</v>
      </c>
      <c r="O3654">
        <f t="shared" si="1077"/>
        <v>27.058559743818709</v>
      </c>
      <c r="P3654" s="3">
        <f t="shared" si="1078"/>
        <v>-27.058559743818709</v>
      </c>
      <c r="Q3654" s="3">
        <f t="shared" si="1079"/>
        <v>145.59255158762437</v>
      </c>
      <c r="R3654">
        <f t="shared" si="1080"/>
        <v>-34.407448412375629</v>
      </c>
      <c r="S3654">
        <f t="shared" si="1081"/>
        <v>883.8137608861424</v>
      </c>
      <c r="T3654">
        <f t="shared" si="1064"/>
        <v>-27.058559743818709</v>
      </c>
    </row>
    <row r="3655" spans="1:20" x14ac:dyDescent="0.25">
      <c r="A3655">
        <f t="shared" si="1065"/>
        <v>5574267.6661023377</v>
      </c>
      <c r="B3655">
        <f t="shared" si="1082"/>
        <v>887172.25317750976</v>
      </c>
      <c r="C3655" t="str">
        <f t="shared" si="1066"/>
        <v>-0.036160340299106+0.0249512091895202i</v>
      </c>
      <c r="D3655" t="str">
        <f t="shared" si="1067"/>
        <v>1.39859780638198-1.72334925471657i</v>
      </c>
      <c r="E3655" t="str">
        <f t="shared" si="1068"/>
        <v>-14.4715753317359-36.5327961508132i</v>
      </c>
      <c r="F3655" t="str">
        <f t="shared" si="1069"/>
        <v>2.26212050523829-1.3788797376635i</v>
      </c>
      <c r="G3655" t="str">
        <f t="shared" si="1070"/>
        <v>0.777385065267644-0.416001833609499i</v>
      </c>
      <c r="H3655" t="str">
        <f t="shared" si="1071"/>
        <v>0.00541613391730468-9.35046779872908i</v>
      </c>
      <c r="I3655" t="str">
        <f t="shared" si="1072"/>
        <v>-0.0872102596368803-0.143259400423472i</v>
      </c>
      <c r="K3655" t="str">
        <f t="shared" si="1073"/>
        <v>0.000309736634246546-0.000397270782612739i</v>
      </c>
      <c r="L3655" t="str">
        <f t="shared" si="1074"/>
        <v>0.00025-0.000530129322688778i</v>
      </c>
      <c r="M3655" t="str">
        <f t="shared" si="1075"/>
        <v>0.0025-0.0001403283501235i</v>
      </c>
      <c r="N3655">
        <f t="shared" si="1076"/>
        <v>34.606292108023894</v>
      </c>
      <c r="O3655">
        <f t="shared" si="1077"/>
        <v>27.144127525802368</v>
      </c>
      <c r="P3655" s="3">
        <f t="shared" si="1078"/>
        <v>-27.144127525802368</v>
      </c>
      <c r="Q3655" s="3">
        <f t="shared" si="1079"/>
        <v>145.39370789197611</v>
      </c>
      <c r="R3655">
        <f t="shared" si="1080"/>
        <v>-34.606292108023894</v>
      </c>
      <c r="S3655">
        <f t="shared" si="1081"/>
        <v>887.17225317750979</v>
      </c>
      <c r="T3655">
        <f t="shared" si="1064"/>
        <v>-27.144127525802368</v>
      </c>
    </row>
    <row r="3656" spans="1:20" x14ac:dyDescent="0.25">
      <c r="A3656">
        <f t="shared" si="1065"/>
        <v>5595449.8832335267</v>
      </c>
      <c r="B3656">
        <f t="shared" si="1082"/>
        <v>890543.50773958431</v>
      </c>
      <c r="C3656" t="str">
        <f t="shared" si="1066"/>
        <v>-0.0357196930337548+0.0248302271749559i</v>
      </c>
      <c r="D3656" t="str">
        <f t="shared" si="1067"/>
        <v>1.39225943682451-1.72200370528405i</v>
      </c>
      <c r="E3656" t="str">
        <f t="shared" si="1068"/>
        <v>-14.4865900869438-36.3266811756323i</v>
      </c>
      <c r="F3656" t="str">
        <f t="shared" si="1069"/>
        <v>2.25829250057637-1.3807861649898i</v>
      </c>
      <c r="G3656" t="str">
        <f t="shared" si="1070"/>
        <v>0.776069559021604-0.416875999047219i</v>
      </c>
      <c r="H3656" t="str">
        <f t="shared" si="1071"/>
        <v>0.00536450198214708-9.31502116227521i</v>
      </c>
      <c r="I3656" t="str">
        <f t="shared" si="1072"/>
        <v>-0.0870005034203368-0.142474675947372i</v>
      </c>
      <c r="K3656" t="str">
        <f t="shared" si="1073"/>
        <v>0.000309123184422656-0.000395933557817002i</v>
      </c>
      <c r="L3656" t="str">
        <f t="shared" si="1074"/>
        <v>0.00025-0.000528122457350843i</v>
      </c>
      <c r="M3656" t="str">
        <f t="shared" si="1075"/>
        <v>0.0025-0.000139797121063459i</v>
      </c>
      <c r="N3656">
        <f t="shared" si="1076"/>
        <v>34.804751969056639</v>
      </c>
      <c r="O3656">
        <f t="shared" si="1077"/>
        <v>27.229786492934434</v>
      </c>
      <c r="P3656" s="3">
        <f t="shared" si="1078"/>
        <v>-27.229786492934434</v>
      </c>
      <c r="Q3656" s="3">
        <f t="shared" si="1079"/>
        <v>145.19524803094336</v>
      </c>
      <c r="R3656">
        <f t="shared" si="1080"/>
        <v>-34.804751969056639</v>
      </c>
      <c r="S3656">
        <f t="shared" si="1081"/>
        <v>890.54350773958436</v>
      </c>
      <c r="T3656">
        <f t="shared" si="1064"/>
        <v>-27.229786492934434</v>
      </c>
    </row>
    <row r="3657" spans="1:20" x14ac:dyDescent="0.25">
      <c r="A3657">
        <f t="shared" si="1065"/>
        <v>5616712.5927898139</v>
      </c>
      <c r="B3657">
        <f t="shared" si="1082"/>
        <v>893927.5730689948</v>
      </c>
      <c r="C3657" t="str">
        <f t="shared" si="1066"/>
        <v>-0.0352835841450039+0.0247084259207361i</v>
      </c>
      <c r="D3657" t="str">
        <f t="shared" si="1067"/>
        <v>1.38593064812915-1.72063584836618i</v>
      </c>
      <c r="E3657" t="str">
        <f t="shared" si="1068"/>
        <v>-14.5009967148674-36.1212791499949i</v>
      </c>
      <c r="F3657" t="str">
        <f t="shared" si="1069"/>
        <v>2.25444842949667-1.38268819428514i</v>
      </c>
      <c r="G3657" t="str">
        <f t="shared" si="1070"/>
        <v>0.774748531498852-0.417747823979042i</v>
      </c>
      <c r="H3657" t="str">
        <f t="shared" si="1071"/>
        <v>0.005313410523046-9.27970923161991i</v>
      </c>
      <c r="I3657" t="str">
        <f t="shared" si="1072"/>
        <v>-0.0867908065335319-0.141692839120752i</v>
      </c>
      <c r="K3657" t="str">
        <f t="shared" si="1073"/>
        <v>0.000308513730203321-0.000394599684189923i</v>
      </c>
      <c r="L3657" t="str">
        <f t="shared" si="1074"/>
        <v>0.00025-0.000526123189231764i</v>
      </c>
      <c r="M3657" t="str">
        <f t="shared" si="1075"/>
        <v>0.0025-0.000139267903031937i</v>
      </c>
      <c r="N3657">
        <f t="shared" si="1076"/>
        <v>35.002826758759369</v>
      </c>
      <c r="O3657">
        <f t="shared" si="1077"/>
        <v>27.315536417200079</v>
      </c>
      <c r="P3657" s="3">
        <f t="shared" si="1078"/>
        <v>-27.315536417200079</v>
      </c>
      <c r="Q3657" s="3">
        <f t="shared" si="1079"/>
        <v>144.99717324124063</v>
      </c>
      <c r="R3657">
        <f t="shared" si="1080"/>
        <v>-35.002826758759369</v>
      </c>
      <c r="S3657">
        <f t="shared" si="1081"/>
        <v>893.92757306899477</v>
      </c>
      <c r="T3657">
        <f t="shared" si="1064"/>
        <v>-27.315536417200079</v>
      </c>
    </row>
    <row r="3658" spans="1:20" x14ac:dyDescent="0.25">
      <c r="A3658">
        <f t="shared" si="1065"/>
        <v>5638056.1006424148</v>
      </c>
      <c r="B3658">
        <f t="shared" si="1082"/>
        <v>897324.49784665694</v>
      </c>
      <c r="C3658" t="str">
        <f t="shared" si="1066"/>
        <v>-0.0348519807212756+0.0245858372992294i</v>
      </c>
      <c r="D3658" t="str">
        <f t="shared" si="1067"/>
        <v>1.37961160025573-1.71924577196247i</v>
      </c>
      <c r="E3658" t="str">
        <f t="shared" si="1068"/>
        <v>-14.5147988813665-35.916590047884i</v>
      </c>
      <c r="F3658" t="str">
        <f t="shared" si="1069"/>
        <v>2.25058830193092-1.38458570037941i</v>
      </c>
      <c r="G3658" t="str">
        <f t="shared" si="1070"/>
        <v>0.773421986112479-0.418617268528554i</v>
      </c>
      <c r="H3658" t="str">
        <f t="shared" si="1071"/>
        <v>0.00526285342021899-9.24453149164382i</v>
      </c>
      <c r="I3658" t="str">
        <f t="shared" si="1072"/>
        <v>-0.086581164790111-0.140913883685444i</v>
      </c>
      <c r="K3658" t="str">
        <f t="shared" si="1073"/>
        <v>0.000307908250032512-0.000393269165391409i</v>
      </c>
      <c r="L3658" t="str">
        <f t="shared" si="1074"/>
        <v>0.00025-0.000524131489571393i</v>
      </c>
      <c r="M3658" t="str">
        <f t="shared" si="1075"/>
        <v>0.0025-0.000138740688415957i</v>
      </c>
      <c r="N3658">
        <f t="shared" si="1076"/>
        <v>35.200515244753433</v>
      </c>
      <c r="O3658">
        <f t="shared" si="1077"/>
        <v>27.401377069126774</v>
      </c>
      <c r="P3658" s="3">
        <f t="shared" si="1078"/>
        <v>-27.401377069126774</v>
      </c>
      <c r="Q3658" s="3">
        <f t="shared" si="1079"/>
        <v>144.79948475524657</v>
      </c>
      <c r="R3658">
        <f t="shared" si="1080"/>
        <v>-35.200515244753433</v>
      </c>
      <c r="S3658">
        <f t="shared" si="1081"/>
        <v>897.32449784665698</v>
      </c>
      <c r="T3658">
        <f t="shared" si="1064"/>
        <v>-27.401377069126774</v>
      </c>
    </row>
    <row r="3659" spans="1:20" x14ac:dyDescent="0.25">
      <c r="A3659">
        <f t="shared" si="1065"/>
        <v>5659480.713824857</v>
      </c>
      <c r="B3659">
        <f t="shared" si="1082"/>
        <v>900734.33093847428</v>
      </c>
      <c r="C3659" t="str">
        <f t="shared" si="1066"/>
        <v>-0.0344248498712456+0.0244624927153162i</v>
      </c>
      <c r="D3659" t="str">
        <f t="shared" si="1067"/>
        <v>1.37330245211247-1.71783356544556i</v>
      </c>
      <c r="E3659" t="str">
        <f t="shared" si="1068"/>
        <v>-14.5280002434004-35.7126138371377i</v>
      </c>
      <c r="F3659" t="str">
        <f t="shared" si="1069"/>
        <v>2.24671212882182-1.38647855781861i</v>
      </c>
      <c r="G3659" t="str">
        <f t="shared" si="1070"/>
        <v>0.772089926622977-0.419484292709874i</v>
      </c>
      <c r="H3659" t="str">
        <f t="shared" si="1071"/>
        <v>0.00521282462611993-9.20948742922478i</v>
      </c>
      <c r="I3659" t="str">
        <f t="shared" si="1072"/>
        <v>-0.0863715740716716-0.140137803433857i</v>
      </c>
      <c r="K3659" t="str">
        <f t="shared" si="1073"/>
        <v>0.000307306722407492-0.0003919420049326i</v>
      </c>
      <c r="L3659" t="str">
        <f t="shared" si="1074"/>
        <v>0.00025-0.000522147329718463i</v>
      </c>
      <c r="M3659" t="str">
        <f t="shared" si="1075"/>
        <v>0.0025-0.000138215469631358i</v>
      </c>
      <c r="N3659">
        <f t="shared" si="1076"/>
        <v>35.397816199093256</v>
      </c>
      <c r="O3659">
        <f t="shared" si="1077"/>
        <v>27.487308217784062</v>
      </c>
      <c r="P3659" s="3">
        <f t="shared" si="1078"/>
        <v>-27.487308217784062</v>
      </c>
      <c r="Q3659" s="3">
        <f t="shared" si="1079"/>
        <v>144.60218380090674</v>
      </c>
      <c r="R3659">
        <f t="shared" si="1080"/>
        <v>-35.397816199093256</v>
      </c>
      <c r="S3659">
        <f t="shared" si="1081"/>
        <v>900.73433093847427</v>
      </c>
      <c r="T3659">
        <f t="shared" si="1064"/>
        <v>-27.487308217784062</v>
      </c>
    </row>
    <row r="3660" spans="1:20" x14ac:dyDescent="0.25">
      <c r="A3660">
        <f t="shared" si="1065"/>
        <v>5680986.740537391</v>
      </c>
      <c r="B3660">
        <f t="shared" si="1082"/>
        <v>904157.12139604054</v>
      </c>
      <c r="C3660" t="str">
        <f t="shared" si="1066"/>
        <v>-0.0340021587277599+0.0243384231097826i</v>
      </c>
      <c r="D3660" t="str">
        <f t="shared" si="1067"/>
        <v>1.36700336154135-1.71639931954649i</v>
      </c>
      <c r="E3660" t="str">
        <f t="shared" si="1068"/>
        <v>-14.5406044491863-35.5093504794459i</v>
      </c>
      <c r="F3660" t="str">
        <f t="shared" si="1069"/>
        <v>2.24281992213033-1.38836664087388i</v>
      </c>
      <c r="G3660" t="str">
        <f t="shared" si="1070"/>
        <v>0.770752357140766-0.420348856430845i</v>
      </c>
      <c r="H3660" t="str">
        <f t="shared" si="1071"/>
        <v>0.00516331816459324-9.17457653322968i</v>
      </c>
      <c r="I3660" t="str">
        <f t="shared" si="1072"/>
        <v>-0.0861620303277526-0.13936459220849i</v>
      </c>
      <c r="K3660" t="str">
        <f t="shared" si="1073"/>
        <v>0.000306709125879638-0.000390618206177155i</v>
      </c>
      <c r="L3660" t="str">
        <f t="shared" si="1074"/>
        <v>0.00025-0.000520170681130168i</v>
      </c>
      <c r="M3660" t="str">
        <f t="shared" si="1075"/>
        <v>0.0025-0.000137692239122691i</v>
      </c>
      <c r="N3660">
        <f t="shared" si="1076"/>
        <v>35.594728398369199</v>
      </c>
      <c r="O3660">
        <f t="shared" si="1077"/>
        <v>27.573329630786752</v>
      </c>
      <c r="P3660" s="3">
        <f t="shared" si="1078"/>
        <v>-27.573329630786752</v>
      </c>
      <c r="Q3660" s="3">
        <f t="shared" si="1079"/>
        <v>144.4052716016308</v>
      </c>
      <c r="R3660">
        <f t="shared" si="1080"/>
        <v>-35.594728398369199</v>
      </c>
      <c r="S3660">
        <f t="shared" si="1081"/>
        <v>904.15712139604057</v>
      </c>
      <c r="T3660">
        <f t="shared" si="1064"/>
        <v>-27.573329630786752</v>
      </c>
    </row>
    <row r="3661" spans="1:20" x14ac:dyDescent="0.25">
      <c r="A3661">
        <f t="shared" si="1065"/>
        <v>5702574.4901514342</v>
      </c>
      <c r="B3661">
        <f t="shared" si="1082"/>
        <v>907592.91845734557</v>
      </c>
      <c r="C3661" t="str">
        <f t="shared" si="1066"/>
        <v>-0.0335838744517022+0.0242136589627354i</v>
      </c>
      <c r="D3661" t="str">
        <f t="shared" si="1067"/>
        <v>1.36071448530372-1.71494312633979i</v>
      </c>
      <c r="E3661" t="str">
        <f t="shared" si="1068"/>
        <v>-14.5526151383579-35.30679993035i</v>
      </c>
      <c r="F3661" t="str">
        <f t="shared" si="1069"/>
        <v>2.23891169484298-1.39024982355091i</v>
      </c>
      <c r="G3661" t="str">
        <f t="shared" si="1070"/>
        <v>0.769409282128702-0.421210919496275i</v>
      </c>
      <c r="H3661" t="str">
        <f t="shared" si="1071"/>
        <v>0.00511432813003881-9.13979829450688i</v>
      </c>
      <c r="I3661" t="str">
        <f t="shared" si="1072"/>
        <v>-0.0859525295758425-0.138594243901459i</v>
      </c>
      <c r="K3661" t="str">
        <f t="shared" si="1073"/>
        <v>0.000306115439055291-0.000389297772342569i</v>
      </c>
      <c r="L3661" t="str">
        <f t="shared" si="1074"/>
        <v>0.00025-0.000518201515371753i</v>
      </c>
      <c r="M3661" t="str">
        <f t="shared" si="1075"/>
        <v>0.0025-0.000137170989363112i</v>
      </c>
      <c r="N3661">
        <f t="shared" si="1076"/>
        <v>35.791250623806661</v>
      </c>
      <c r="O3661">
        <f t="shared" si="1077"/>
        <v>27.659441074296041</v>
      </c>
      <c r="P3661" s="3">
        <f t="shared" si="1078"/>
        <v>-27.659441074296041</v>
      </c>
      <c r="Q3661" s="3">
        <f t="shared" si="1079"/>
        <v>144.20874937619334</v>
      </c>
      <c r="R3661">
        <f t="shared" si="1080"/>
        <v>-35.791250623806661</v>
      </c>
      <c r="S3661">
        <f t="shared" si="1081"/>
        <v>907.5929184573456</v>
      </c>
      <c r="T3661">
        <f t="shared" si="1064"/>
        <v>-27.659441074296041</v>
      </c>
    </row>
    <row r="3662" spans="1:20" x14ac:dyDescent="0.25">
      <c r="A3662">
        <f t="shared" si="1065"/>
        <v>5724244.2732140096</v>
      </c>
      <c r="B3662">
        <f t="shared" si="1082"/>
        <v>911041.77154748351</v>
      </c>
      <c r="C3662" t="str">
        <f t="shared" si="1066"/>
        <v>-0.0331699642357914+0.0240882302970318i</v>
      </c>
      <c r="D3662" t="str">
        <f t="shared" si="1067"/>
        <v>1.35443597906616-1.71346507922852i</v>
      </c>
      <c r="E3662" t="str">
        <f t="shared" si="1068"/>
        <v>-14.5640359421194-35.1049621392345i</v>
      </c>
      <c r="F3662" t="str">
        <f t="shared" si="1069"/>
        <v>2.23498746097899-1.39212797959927i</v>
      </c>
      <c r="G3662" t="str">
        <f t="shared" si="1070"/>
        <v>0.768060706404547-0.422070441611226i</v>
      </c>
      <c r="H3662" t="str">
        <f t="shared" si="1071"/>
        <v>0.00506584868658441-9.10515220587804i</v>
      </c>
      <c r="I3662" t="str">
        <f t="shared" si="1072"/>
        <v>-0.0857430679013673-0.137826752454005i</v>
      </c>
      <c r="K3662" t="str">
        <f t="shared" si="1073"/>
        <v>0.000305525640596542-0.000387980706501475i</v>
      </c>
      <c r="L3662" t="str">
        <f t="shared" si="1074"/>
        <v>0.00025-0.000516239804116114i</v>
      </c>
      <c r="M3662" t="str">
        <f t="shared" si="1075"/>
        <v>0.0025-0.000136651712854265i</v>
      </c>
      <c r="N3662">
        <f t="shared" si="1076"/>
        <v>35.987381661371955</v>
      </c>
      <c r="O3662">
        <f t="shared" si="1077"/>
        <v>27.745642313022508</v>
      </c>
      <c r="P3662" s="3">
        <f t="shared" si="1078"/>
        <v>-27.745642313022508</v>
      </c>
      <c r="Q3662" s="3">
        <f t="shared" si="1079"/>
        <v>144.01261833862804</v>
      </c>
      <c r="R3662">
        <f t="shared" si="1080"/>
        <v>-35.987381661371955</v>
      </c>
      <c r="S3662">
        <f t="shared" si="1081"/>
        <v>911.04177154748356</v>
      </c>
      <c r="T3662">
        <f t="shared" si="1064"/>
        <v>-27.745642313022508</v>
      </c>
    </row>
    <row r="3663" spans="1:20" x14ac:dyDescent="0.25">
      <c r="A3663">
        <f t="shared" si="1065"/>
        <v>5745996.4014522228</v>
      </c>
      <c r="B3663">
        <f t="shared" si="1082"/>
        <v>914503.73027936392</v>
      </c>
      <c r="C3663" t="str">
        <f t="shared" si="1066"/>
        <v>-0.0327603953083295+0.0239621666817201i</v>
      </c>
      <c r="D3663" t="str">
        <f t="shared" si="1067"/>
        <v>1.34816799738665-1.71196527292897i</v>
      </c>
      <c r="E3663" t="str">
        <f t="shared" si="1068"/>
        <v>-14.574870483399-34.9038370493214i</v>
      </c>
      <c r="F3663" t="str">
        <f t="shared" si="1069"/>
        <v>2.23104723559752-1.39400098252206i</v>
      </c>
      <c r="G3663" t="str">
        <f t="shared" si="1070"/>
        <v>0.766706635143418-0.422927382384347i</v>
      </c>
      <c r="H3663" t="str">
        <f t="shared" si="1071"/>
        <v>0.00501787406726849-9.07063776213058i</v>
      </c>
      <c r="I3663" t="str">
        <f t="shared" si="1072"/>
        <v>-0.0855336414576944-0.13706211185602i</v>
      </c>
      <c r="K3663" t="str">
        <f t="shared" si="1073"/>
        <v>0.000304939709222041-0.00038666701158292i</v>
      </c>
      <c r="L3663" t="str">
        <f t="shared" si="1074"/>
        <v>0.00025-0.000514285519143369i</v>
      </c>
      <c r="M3663" t="str">
        <f t="shared" si="1075"/>
        <v>0.0025-0.000136134402126186i</v>
      </c>
      <c r="N3663">
        <f t="shared" si="1076"/>
        <v>36.183120301865017</v>
      </c>
      <c r="O3663">
        <f t="shared" si="1077"/>
        <v>27.8319331102281</v>
      </c>
      <c r="P3663" s="3">
        <f t="shared" si="1078"/>
        <v>-27.8319331102281</v>
      </c>
      <c r="Q3663" s="3">
        <f t="shared" si="1079"/>
        <v>143.81687969813498</v>
      </c>
      <c r="R3663">
        <f t="shared" si="1080"/>
        <v>-36.183120301865017</v>
      </c>
      <c r="S3663">
        <f t="shared" si="1081"/>
        <v>914.50373027936394</v>
      </c>
      <c r="T3663">
        <f t="shared" si="1064"/>
        <v>-27.8319331102281</v>
      </c>
    </row>
    <row r="3664" spans="1:20" x14ac:dyDescent="0.25">
      <c r="A3664">
        <f t="shared" si="1065"/>
        <v>5767831.1877777409</v>
      </c>
      <c r="B3664">
        <f t="shared" si="1082"/>
        <v>917978.8444544255</v>
      </c>
      <c r="C3664" t="str">
        <f t="shared" si="1066"/>
        <v>-0.0323551349368786+0.0238354972355013i</v>
      </c>
      <c r="D3664" t="str">
        <f t="shared" si="1067"/>
        <v>1.34191069370082-1.71044380345528i</v>
      </c>
      <c r="E3664" t="str">
        <f t="shared" si="1068"/>
        <v>-14.5851223770006-34.7034245976562i</v>
      </c>
      <c r="F3664" t="str">
        <f t="shared" si="1069"/>
        <v>2.22709103480453-1.39586870558557i</v>
      </c>
      <c r="G3664" t="str">
        <f t="shared" si="1070"/>
        <v>0.765347073880196-0.42378170133126i</v>
      </c>
      <c r="H3664" t="str">
        <f t="shared" si="1071"/>
        <v>0.00497039857323082-9.03625446000967i</v>
      </c>
      <c r="I3664" t="str">
        <f t="shared" si="1072"/>
        <v>-0.0853242464661222-0.136300316145536i</v>
      </c>
      <c r="K3664" t="str">
        <f t="shared" si="1073"/>
        <v>0.000304357623707759-0.000385356690373687i</v>
      </c>
      <c r="L3664" t="str">
        <f t="shared" si="1074"/>
        <v>0.00025-0.000512338632340474i</v>
      </c>
      <c r="M3664" t="str">
        <f t="shared" si="1075"/>
        <v>0.0025-0.000135619049737185i</v>
      </c>
      <c r="N3664">
        <f t="shared" si="1076"/>
        <v>36.3784653410288</v>
      </c>
      <c r="O3664">
        <f t="shared" si="1077"/>
        <v>27.918313227729385</v>
      </c>
      <c r="P3664" s="3">
        <f t="shared" si="1078"/>
        <v>-27.918313227729385</v>
      </c>
      <c r="Q3664" s="3">
        <f t="shared" si="1079"/>
        <v>143.6215346589712</v>
      </c>
      <c r="R3664">
        <f t="shared" si="1080"/>
        <v>-36.3784653410288</v>
      </c>
      <c r="S3664">
        <f t="shared" si="1081"/>
        <v>917.97884445442548</v>
      </c>
      <c r="T3664">
        <f t="shared" si="1064"/>
        <v>-27.918313227729385</v>
      </c>
    </row>
    <row r="3665" spans="1:20" x14ac:dyDescent="0.25">
      <c r="A3665">
        <f t="shared" si="1065"/>
        <v>5789748.9462912967</v>
      </c>
      <c r="B3665">
        <f t="shared" si="1082"/>
        <v>921467.16406335239</v>
      </c>
      <c r="C3665" t="str">
        <f t="shared" si="1066"/>
        <v>-0.031954150431891+0.0237082506302012i</v>
      </c>
      <c r="D3665" t="str">
        <f t="shared" si="1067"/>
        <v>1.33566422030863-1.70890076810395i</v>
      </c>
      <c r="E3665" t="str">
        <f t="shared" si="1068"/>
        <v>-14.5947952297529-34.5037247150979i</v>
      </c>
      <c r="F3665" t="str">
        <f t="shared" si="1069"/>
        <v>2.2231188757599-1.39773102182922i</v>
      </c>
      <c r="G3665" t="str">
        <f t="shared" si="1070"/>
        <v>0.763982028511917-0.424633357877986i</v>
      </c>
      <c r="H3665" t="str">
        <f t="shared" si="1071"/>
        <v>0.00492341657291288-9.00200179821063i</v>
      </c>
      <c r="I3665" t="str">
        <f t="shared" si="1072"/>
        <v>-0.0851148792158813-0.135541359408253i</v>
      </c>
      <c r="K3665" t="str">
        <f t="shared" si="1073"/>
        <v>0.000303779362887763-0.000384049745519582i</v>
      </c>
      <c r="L3665" t="str">
        <f t="shared" si="1074"/>
        <v>0.00025-0.000510399115700813i</v>
      </c>
      <c r="M3665" t="str">
        <f t="shared" si="1075"/>
        <v>0.0025-0.000135105648273744i</v>
      </c>
      <c r="N3665">
        <f t="shared" si="1076"/>
        <v>36.57341557964466</v>
      </c>
      <c r="O3665">
        <f t="shared" si="1077"/>
        <v>28.004782425899187</v>
      </c>
      <c r="P3665" s="3">
        <f t="shared" si="1078"/>
        <v>-28.004782425899187</v>
      </c>
      <c r="Q3665" s="3">
        <f t="shared" si="1079"/>
        <v>143.42658442035534</v>
      </c>
      <c r="R3665">
        <f t="shared" si="1080"/>
        <v>-36.57341557964466</v>
      </c>
      <c r="S3665">
        <f t="shared" si="1081"/>
        <v>921.46716406335236</v>
      </c>
      <c r="T3665">
        <f t="shared" si="1064"/>
        <v>-28.004782425899187</v>
      </c>
    </row>
    <row r="3666" spans="1:20" x14ac:dyDescent="0.25">
      <c r="A3666">
        <f t="shared" si="1065"/>
        <v>5811749.9922872037</v>
      </c>
      <c r="B3666">
        <f t="shared" si="1082"/>
        <v>924968.73928679316</v>
      </c>
      <c r="C3666" t="str">
        <f t="shared" si="1066"/>
        <v>-0.0315574091502681+0.0235804550942518i</v>
      </c>
      <c r="D3666" t="str">
        <f t="shared" si="1067"/>
        <v>1.32942872836123-1.7073362654381i</v>
      </c>
      <c r="E3666" t="str">
        <f t="shared" si="1068"/>
        <v>-14.6038926406555-34.304737326299i</v>
      </c>
      <c r="F3666" t="str">
        <f t="shared" si="1069"/>
        <v>2.2191307766841-1.39958780407542i</v>
      </c>
      <c r="G3666" t="str">
        <f t="shared" si="1070"/>
        <v>0.76261150530011-0.425482311364421i</v>
      </c>
      <c r="H3666" t="str">
        <f t="shared" si="1071"/>
        <v>0.00487692250126607-8.96787927737112i</v>
      </c>
      <c r="I3666" t="str">
        <f t="shared" si="1072"/>
        <v>-0.0849055360641183-0.134785235777017i</v>
      </c>
      <c r="K3666" t="str">
        <f t="shared" si="1073"/>
        <v>0.000303204905654935-0.000382746179526704i</v>
      </c>
      <c r="L3666" t="str">
        <f t="shared" si="1074"/>
        <v>0.00025-0.000508466941323781i</v>
      </c>
      <c r="M3666" t="str">
        <f t="shared" si="1075"/>
        <v>0.0025-0.000134594190350413i</v>
      </c>
      <c r="N3666">
        <f t="shared" si="1076"/>
        <v>36.767969823633422</v>
      </c>
      <c r="O3666">
        <f t="shared" si="1077"/>
        <v>28.091340463670949</v>
      </c>
      <c r="P3666" s="3">
        <f t="shared" si="1078"/>
        <v>-28.091340463670949</v>
      </c>
      <c r="Q3666" s="3">
        <f t="shared" si="1079"/>
        <v>143.23203017636658</v>
      </c>
      <c r="R3666">
        <f t="shared" si="1080"/>
        <v>-36.767969823633422</v>
      </c>
      <c r="S3666">
        <f t="shared" si="1081"/>
        <v>924.96873928679315</v>
      </c>
      <c r="T3666">
        <f t="shared" si="1064"/>
        <v>-28.091340463670949</v>
      </c>
    </row>
    <row r="3667" spans="1:20" x14ac:dyDescent="0.25">
      <c r="A3667">
        <f t="shared" si="1065"/>
        <v>5833834.6422578963</v>
      </c>
      <c r="B3667">
        <f t="shared" si="1082"/>
        <v>928483.62049608305</v>
      </c>
      <c r="C3667" t="str">
        <f t="shared" si="1066"/>
        <v>-0.0311648784988684+0.0234521384161918i</v>
      </c>
      <c r="D3667" t="str">
        <f t="shared" si="1067"/>
        <v>1.32320436784798-1.70575039527161i</v>
      </c>
      <c r="E3667" t="str">
        <f t="shared" si="1068"/>
        <v>-14.6124182010251-34.1064623496896i</v>
      </c>
      <c r="F3667" t="str">
        <f t="shared" si="1069"/>
        <v>2.21512675686504-1.40143892493978i</v>
      </c>
      <c r="G3667" t="str">
        <f t="shared" si="1070"/>
        <v>0.761235510873128-0.42632852104786i</v>
      </c>
      <c r="H3667" t="str">
        <f t="shared" si="1071"/>
        <v>0.00483091085896956-8.93388640006353i</v>
      </c>
      <c r="I3667" t="str">
        <f t="shared" si="1072"/>
        <v>-0.0846962134358929-0.134031939431334i</v>
      </c>
      <c r="K3667" t="str">
        <f t="shared" si="1073"/>
        <v>0.000302634230961717-0.000381445994762757i</v>
      </c>
      <c r="L3667" t="str">
        <f t="shared" si="1074"/>
        <v>0.00025-0.000506542081414407i</v>
      </c>
      <c r="M3667" t="str">
        <f t="shared" si="1075"/>
        <v>0.0025-0.000134084668609696i</v>
      </c>
      <c r="N3667">
        <f t="shared" si="1076"/>
        <v>36.962126884157669</v>
      </c>
      <c r="O3667">
        <f t="shared" si="1077"/>
        <v>28.177987098540946</v>
      </c>
      <c r="P3667" s="3">
        <f t="shared" si="1078"/>
        <v>-28.177987098540946</v>
      </c>
      <c r="Q3667" s="3">
        <f t="shared" si="1079"/>
        <v>143.03787311584233</v>
      </c>
      <c r="R3667">
        <f t="shared" si="1080"/>
        <v>-36.962126884157669</v>
      </c>
      <c r="S3667">
        <f t="shared" si="1081"/>
        <v>928.48362049608306</v>
      </c>
      <c r="T3667">
        <f t="shared" si="1064"/>
        <v>-28.177987098540946</v>
      </c>
    </row>
    <row r="3668" spans="1:20" x14ac:dyDescent="0.25">
      <c r="A3668">
        <f t="shared" si="1065"/>
        <v>5856003.2138984762</v>
      </c>
      <c r="B3668">
        <f t="shared" si="1082"/>
        <v>932011.85825396818</v>
      </c>
      <c r="C3668" t="str">
        <f t="shared" si="1066"/>
        <v>-0.0307765259379525+0.0233233279481747i</v>
      </c>
      <c r="D3668" t="str">
        <f t="shared" si="1067"/>
        <v>1.31699128758389-1.70414325865319i</v>
      </c>
      <c r="E3668" t="str">
        <f t="shared" si="1068"/>
        <v>-14.6203754946377-33.9088996974535i</v>
      </c>
      <c r="F3668" t="str">
        <f t="shared" si="1069"/>
        <v>2.21110683666467-1.40328425684138i</v>
      </c>
      <c r="G3668" t="str">
        <f t="shared" si="1070"/>
        <v>0.759854052228418-0.427171946106566i</v>
      </c>
      <c r="H3668" t="str">
        <f t="shared" si="1071"/>
        <v>0.00478537621165582-8.90002267078717i</v>
      </c>
      <c r="I3668" t="str">
        <f t="shared" si="1072"/>
        <v>-0.0844869078241669-0.133281464596853i</v>
      </c>
      <c r="K3668" t="str">
        <f t="shared" si="1073"/>
        <v>0.000302067317820806-0.000380149193458328i</v>
      </c>
      <c r="L3668" t="str">
        <f t="shared" si="1074"/>
        <v>0.00025-0.000504624508282933i</v>
      </c>
      <c r="M3668" t="str">
        <f t="shared" si="1075"/>
        <v>0.0025-0.000133577075721952i</v>
      </c>
      <c r="N3668">
        <f t="shared" si="1076"/>
        <v>37.155885577723012</v>
      </c>
      <c r="O3668">
        <f t="shared" si="1077"/>
        <v>28.264722086571943</v>
      </c>
      <c r="P3668" s="3">
        <f t="shared" si="1078"/>
        <v>-28.264722086571943</v>
      </c>
      <c r="Q3668" s="3">
        <f t="shared" si="1079"/>
        <v>142.84411442227699</v>
      </c>
      <c r="R3668">
        <f t="shared" si="1080"/>
        <v>-37.155885577723012</v>
      </c>
      <c r="S3668">
        <f t="shared" si="1081"/>
        <v>932.01185825396817</v>
      </c>
      <c r="T3668">
        <f t="shared" si="1064"/>
        <v>-28.264722086571943</v>
      </c>
    </row>
    <row r="3669" spans="1:20" x14ac:dyDescent="0.25">
      <c r="A3669">
        <f t="shared" si="1065"/>
        <v>5878256.0261112908</v>
      </c>
      <c r="B3669">
        <f t="shared" si="1082"/>
        <v>935553.50331533328</v>
      </c>
      <c r="C3669" t="str">
        <f t="shared" si="1066"/>
        <v>-0.0303923189845713+0.023194050609485i</v>
      </c>
      <c r="D3669" t="str">
        <f t="shared" si="1067"/>
        <v>1.31078963519715-1.70251495785015i</v>
      </c>
      <c r="E3669" t="str">
        <f t="shared" si="1068"/>
        <v>-14.6277680978688-33.7120492755063i</v>
      </c>
      <c r="F3669" t="str">
        <f t="shared" si="1069"/>
        <v>2.20707103752551-1.40512367201309i</v>
      </c>
      <c r="G3669" t="str">
        <f t="shared" si="1070"/>
        <v>0.758467136734774-0.428012545643382i</v>
      </c>
      <c r="H3669" t="str">
        <f t="shared" si="1071"/>
        <v>0.00474031318914539-8.86628759596081i</v>
      </c>
      <c r="I3669" t="str">
        <f t="shared" si="1072"/>
        <v>-0.0842776157897893-0.132533805544857i</v>
      </c>
      <c r="K3669" t="str">
        <f t="shared" si="1073"/>
        <v>0.00030150414530585-0.000378855777708151i</v>
      </c>
      <c r="L3669" t="str">
        <f t="shared" si="1074"/>
        <v>0.00025-0.000502714194344423i</v>
      </c>
      <c r="M3669" t="str">
        <f t="shared" si="1075"/>
        <v>0.0025-0.000133071404385288i</v>
      </c>
      <c r="N3669">
        <f t="shared" si="1076"/>
        <v>37.349244726274719</v>
      </c>
      <c r="O3669">
        <f t="shared" si="1077"/>
        <v>28.351545182397089</v>
      </c>
      <c r="P3669" s="3">
        <f t="shared" si="1078"/>
        <v>-28.351545182397089</v>
      </c>
      <c r="Q3669" s="3">
        <f t="shared" si="1079"/>
        <v>142.65075527372528</v>
      </c>
      <c r="R3669">
        <f t="shared" si="1080"/>
        <v>-37.349244726274719</v>
      </c>
      <c r="S3669">
        <f t="shared" si="1081"/>
        <v>935.55350331533327</v>
      </c>
      <c r="T3669">
        <f t="shared" si="1064"/>
        <v>-28.351545182397089</v>
      </c>
    </row>
    <row r="3670" spans="1:20" x14ac:dyDescent="0.25">
      <c r="A3670">
        <f t="shared" si="1065"/>
        <v>5900593.3990105139</v>
      </c>
      <c r="B3670">
        <f t="shared" si="1082"/>
        <v>939108.60662793159</v>
      </c>
      <c r="C3670" t="str">
        <f t="shared" si="1066"/>
        <v>-0.0300122252158964+0.0230643328900707i</v>
      </c>
      <c r="D3670" t="str">
        <f t="shared" si="1067"/>
        <v>1.30459955711709-1.70086559633221i</v>
      </c>
      <c r="E3670" t="str">
        <f t="shared" si="1068"/>
        <v>-14.6345995798325-33.5159109834674i</v>
      </c>
      <c r="F3670" t="str">
        <f t="shared" si="1069"/>
        <v>2.20301938197711-1.40695704251213i</v>
      </c>
      <c r="G3670" t="str">
        <f t="shared" si="1070"/>
        <v>0.757074772134549-0.428850278689393i</v>
      </c>
      <c r="H3670" t="str">
        <f t="shared" si="1071"/>
        <v>0.00469571648468968-8.83268068391495i</v>
      </c>
      <c r="I3670" t="str">
        <f t="shared" si="1072"/>
        <v>-0.0840683339614823-0.13178895659175i</v>
      </c>
      <c r="K3670" t="str">
        <f t="shared" si="1073"/>
        <v>0.000300944692552126-0.000377565749472404i</v>
      </c>
      <c r="L3670" t="str">
        <f t="shared" si="1074"/>
        <v>0.00025-0.000500811112118372i</v>
      </c>
      <c r="M3670" t="str">
        <f t="shared" si="1075"/>
        <v>0.0025-0.000132567647325452i</v>
      </c>
      <c r="N3670">
        <f t="shared" si="1076"/>
        <v>37.542203157300975</v>
      </c>
      <c r="O3670">
        <f t="shared" si="1077"/>
        <v>28.438456139223018</v>
      </c>
      <c r="P3670" s="3">
        <f t="shared" si="1078"/>
        <v>-28.438456139223018</v>
      </c>
      <c r="Q3670" s="3">
        <f t="shared" si="1079"/>
        <v>142.45779684269903</v>
      </c>
      <c r="R3670">
        <f t="shared" si="1080"/>
        <v>-37.542203157300975</v>
      </c>
      <c r="S3670">
        <f t="shared" si="1081"/>
        <v>939.10860662793164</v>
      </c>
      <c r="T3670">
        <f t="shared" si="1064"/>
        <v>-28.438456139223018</v>
      </c>
    </row>
    <row r="3671" spans="1:20" x14ac:dyDescent="0.25">
      <c r="A3671">
        <f t="shared" si="1065"/>
        <v>5923015.6539267534</v>
      </c>
      <c r="B3671">
        <f t="shared" si="1082"/>
        <v>942677.21933311771</v>
      </c>
      <c r="C3671" t="str">
        <f t="shared" si="1066"/>
        <v>-0.0296362122724902+0.0229342008540796i</v>
      </c>
      <c r="D3671" t="str">
        <f t="shared" si="1067"/>
        <v>1.29842119856218-1.699195278755i</v>
      </c>
      <c r="E3671" t="str">
        <f t="shared" si="1068"/>
        <v>-14.6408735025168-33.3204847146322i</v>
      </c>
      <c r="F3671" t="str">
        <f t="shared" si="1069"/>
        <v>2.19895189364236-1.40878424023074i</v>
      </c>
      <c r="G3671" t="str">
        <f t="shared" si="1070"/>
        <v>0.755676966545829-0.429685104207631i</v>
      </c>
      <c r="H3671" t="str">
        <f t="shared" si="1071"/>
        <v>0.00465158085422238-8.7992014448843i</v>
      </c>
      <c r="I3671" t="str">
        <f t="shared" si="1072"/>
        <v>-0.0838590590358276-0.131046912098536i</v>
      </c>
      <c r="K3671" t="str">
        <f t="shared" si="1073"/>
        <v>0.000300388938757203-0.000376279110577981i</v>
      </c>
      <c r="L3671" t="str">
        <f t="shared" si="1074"/>
        <v>0.00025-0.000498915234228306i</v>
      </c>
      <c r="M3671" t="str">
        <f t="shared" si="1075"/>
        <v>0.0025-0.000132065797295728i</v>
      </c>
      <c r="N3671">
        <f t="shared" si="1076"/>
        <v>37.734759703932127</v>
      </c>
      <c r="O3671">
        <f t="shared" si="1077"/>
        <v>28.525454708834353</v>
      </c>
      <c r="P3671" s="3">
        <f t="shared" si="1078"/>
        <v>-28.525454708834353</v>
      </c>
      <c r="Q3671" s="3">
        <f t="shared" si="1079"/>
        <v>142.26524029606787</v>
      </c>
      <c r="R3671">
        <f t="shared" si="1080"/>
        <v>-37.734759703932127</v>
      </c>
      <c r="S3671">
        <f t="shared" si="1081"/>
        <v>942.6772193331177</v>
      </c>
      <c r="T3671">
        <f t="shared" si="1064"/>
        <v>-28.525454708834353</v>
      </c>
    </row>
    <row r="3672" spans="1:20" x14ac:dyDescent="0.25">
      <c r="A3672">
        <f t="shared" si="1065"/>
        <v>5945523.1134116752</v>
      </c>
      <c r="B3672">
        <f t="shared" si="1082"/>
        <v>946259.39276658359</v>
      </c>
      <c r="C3672" t="str">
        <f t="shared" si="1066"/>
        <v>-0.0292642478615209+0.0228036801434078i</v>
      </c>
      <c r="D3672" t="str">
        <f t="shared" si="1067"/>
        <v>1.29225470352853-1.69750411094364i</v>
      </c>
      <c r="E3672" t="str">
        <f t="shared" si="1068"/>
        <v>-14.6465934209186-33.1257703559404i</v>
      </c>
      <c r="F3672" t="str">
        <f t="shared" si="1069"/>
        <v>2.19486859724374-1.41060513690697i</v>
      </c>
      <c r="G3672" t="str">
        <f t="shared" si="1070"/>
        <v>0.754273728464569-0.430516981096828i</v>
      </c>
      <c r="H3672" t="str">
        <f t="shared" si="1071"/>
        <v>0.00460790111561879-8.76584939100021i</v>
      </c>
      <c r="I3672" t="str">
        <f t="shared" si="1072"/>
        <v>-0.0836497877772472-0.130307666470297i</v>
      </c>
      <c r="K3672" t="str">
        <f t="shared" si="1073"/>
        <v>0.000299836863181573-0.000374995862719742i</v>
      </c>
      <c r="L3672" t="str">
        <f t="shared" si="1074"/>
        <v>0.00025-0.00049702653340138i</v>
      </c>
      <c r="M3672" t="str">
        <f t="shared" si="1075"/>
        <v>0.0025-0.000131565847076836i</v>
      </c>
      <c r="N3672">
        <f t="shared" si="1076"/>
        <v>37.926913205040705</v>
      </c>
      <c r="O3672">
        <f t="shared" si="1077"/>
        <v>28.612540641597416</v>
      </c>
      <c r="P3672" s="3">
        <f t="shared" si="1078"/>
        <v>-28.612540641597416</v>
      </c>
      <c r="Q3672" s="3">
        <f t="shared" si="1079"/>
        <v>142.07308679495929</v>
      </c>
      <c r="R3672">
        <f t="shared" si="1080"/>
        <v>-37.926913205040705</v>
      </c>
      <c r="S3672">
        <f t="shared" si="1081"/>
        <v>946.25939276658357</v>
      </c>
      <c r="T3672">
        <f t="shared" si="1064"/>
        <v>-28.612540641597416</v>
      </c>
    </row>
    <row r="3673" spans="1:20" x14ac:dyDescent="0.25">
      <c r="A3673">
        <f t="shared" si="1065"/>
        <v>5968116.1012426391</v>
      </c>
      <c r="B3673">
        <f t="shared" si="1082"/>
        <v>949855.17845909658</v>
      </c>
      <c r="C3673" t="str">
        <f t="shared" si="1066"/>
        <v>-0.0288962997599193+0.0226727959812534i</v>
      </c>
      <c r="D3673" t="str">
        <f t="shared" si="1067"/>
        <v>1.28610021477844-1.69579219987596i</v>
      </c>
      <c r="E3673" t="str">
        <f t="shared" si="1068"/>
        <v>-14.6517628831736-32.9317677879434i</v>
      </c>
      <c r="F3673" t="str">
        <f t="shared" si="1069"/>
        <v>2.19076951860938-1.41241960413557i</v>
      </c>
      <c r="G3673" t="str">
        <f t="shared" si="1070"/>
        <v>0.752865066766692-0.431345868195207i</v>
      </c>
      <c r="H3673" t="str">
        <f t="shared" si="1071"/>
        <v>0.00456467214796395-8.73262403628323i</v>
      </c>
      <c r="I3673" t="str">
        <f t="shared" si="1072"/>
        <v>-0.0834405170179828-0.12957121415567i</v>
      </c>
      <c r="K3673" t="str">
        <f t="shared" si="1073"/>
        <v>0.000299288445149299-0.000373716007461805i</v>
      </c>
      <c r="L3673" t="str">
        <f t="shared" si="1074"/>
        <v>0.00025-0.000495144982468001i</v>
      </c>
      <c r="M3673" t="str">
        <f t="shared" si="1075"/>
        <v>0.0025-0.000131067789476824i</v>
      </c>
      <c r="N3673">
        <f t="shared" si="1076"/>
        <v>38.118662505339415</v>
      </c>
      <c r="O3673">
        <f t="shared" si="1077"/>
        <v>28.699713686464602</v>
      </c>
      <c r="P3673" s="3">
        <f t="shared" si="1078"/>
        <v>-28.699713686464602</v>
      </c>
      <c r="Q3673" s="3">
        <f t="shared" si="1079"/>
        <v>141.88133749466058</v>
      </c>
      <c r="R3673">
        <f t="shared" si="1080"/>
        <v>-38.118662505339415</v>
      </c>
      <c r="S3673">
        <f t="shared" si="1081"/>
        <v>949.85517845909658</v>
      </c>
      <c r="T3673">
        <f t="shared" si="1064"/>
        <v>-28.699713686464602</v>
      </c>
    </row>
    <row r="3674" spans="1:20" x14ac:dyDescent="0.25">
      <c r="A3674">
        <f t="shared" si="1065"/>
        <v>5990794.9424273614</v>
      </c>
      <c r="B3674">
        <f t="shared" si="1082"/>
        <v>953464.62813724112</v>
      </c>
      <c r="C3674" t="str">
        <f t="shared" si="1066"/>
        <v>-0.0285323358174765+0.0225415731756801i</v>
      </c>
      <c r="D3674" t="str">
        <f t="shared" si="1067"/>
        <v>1.27995787382937-1.69405965366583i</v>
      </c>
      <c r="E3674" t="str">
        <f t="shared" si="1068"/>
        <v>-14.6563854306871-32.7384768847668i</v>
      </c>
      <c r="F3674" t="str">
        <f t="shared" si="1069"/>
        <v>2.18665468467908-1.41422751337907i</v>
      </c>
      <c r="G3674" t="str">
        <f t="shared" si="1070"/>
        <v>0.751450990710146-0.432171724284324i</v>
      </c>
      <c r="H3674" t="str">
        <f t="shared" si="1071"/>
        <v>0.00452188889082819-8.69952489663549i</v>
      </c>
      <c r="I3674" t="str">
        <f t="shared" si="1072"/>
        <v>-0.0832312436580731-0.128837549646309i</v>
      </c>
      <c r="K3674" t="str">
        <f t="shared" si="1073"/>
        <v>0.00029874366404861-0.000372439546238791i</v>
      </c>
      <c r="L3674" t="str">
        <f t="shared" si="1074"/>
        <v>0.00025-0.000493270554361428i</v>
      </c>
      <c r="M3674" t="str">
        <f t="shared" si="1075"/>
        <v>0.0025-0.000130571617330966i</v>
      </c>
      <c r="N3674">
        <f t="shared" si="1076"/>
        <v>38.310006455483631</v>
      </c>
      <c r="O3674">
        <f t="shared" si="1077"/>
        <v>28.78697359097897</v>
      </c>
      <c r="P3674" s="3">
        <f t="shared" si="1078"/>
        <v>-28.78697359097897</v>
      </c>
      <c r="Q3674" s="3">
        <f t="shared" si="1079"/>
        <v>141.68999354451637</v>
      </c>
      <c r="R3674">
        <f t="shared" si="1080"/>
        <v>-38.310006455483631</v>
      </c>
      <c r="S3674">
        <f t="shared" si="1081"/>
        <v>953.46462813724111</v>
      </c>
      <c r="T3674">
        <f t="shared" si="1064"/>
        <v>-28.78697359097897</v>
      </c>
    </row>
    <row r="3675" spans="1:20" x14ac:dyDescent="0.25">
      <c r="A3675">
        <f t="shared" si="1065"/>
        <v>6013559.963208585</v>
      </c>
      <c r="B3675">
        <f t="shared" si="1082"/>
        <v>957087.79372416262</v>
      </c>
      <c r="C3675" t="str">
        <f t="shared" si="1066"/>
        <v>-0.0281723239598867+0.0224100361231845i</v>
      </c>
      <c r="D3675" t="str">
        <f t="shared" si="1067"/>
        <v>1.27382782094305-1.69230658154615i</v>
      </c>
      <c r="E3675" t="str">
        <f t="shared" si="1068"/>
        <v>-14.6604645982599-32.5458975140737i</v>
      </c>
      <c r="F3675" t="str">
        <f t="shared" si="1069"/>
        <v>2.18252412351016-1.41602873597893i</v>
      </c>
      <c r="G3675" t="str">
        <f t="shared" si="1070"/>
        <v>0.75003150993693-0.432994508092954i</v>
      </c>
      <c r="H3675" t="str">
        <f t="shared" si="1071"/>
        <v>0.0044795463435514-8.66655148983341i</v>
      </c>
      <c r="I3675" t="str">
        <f t="shared" si="1072"/>
        <v>-0.0830219646653301-0.12810666747636i</v>
      </c>
      <c r="K3675" t="str">
        <f t="shared" si="1073"/>
        <v>0.000298202499332509-0.000371166480357086i</v>
      </c>
      <c r="L3675" t="str">
        <f t="shared" si="1074"/>
        <v>0.00025-0.000491403222117381i</v>
      </c>
      <c r="M3675" t="str">
        <f t="shared" si="1075"/>
        <v>0.0025-0.00013007732350166i</v>
      </c>
      <c r="N3675">
        <f t="shared" si="1076"/>
        <v>38.500943912167997</v>
      </c>
      <c r="O3675">
        <f t="shared" si="1077"/>
        <v>28.874320101279043</v>
      </c>
      <c r="P3675" s="3">
        <f t="shared" si="1078"/>
        <v>-28.874320101279043</v>
      </c>
      <c r="Q3675" s="3">
        <f t="shared" si="1079"/>
        <v>141.499056087832</v>
      </c>
      <c r="R3675">
        <f t="shared" si="1080"/>
        <v>-38.500943912167997</v>
      </c>
      <c r="S3675">
        <f t="shared" si="1081"/>
        <v>957.08779372416257</v>
      </c>
      <c r="T3675">
        <f t="shared" si="1064"/>
        <v>-28.874320101279043</v>
      </c>
    </row>
    <row r="3676" spans="1:20" x14ac:dyDescent="0.25">
      <c r="A3676">
        <f t="shared" si="1065"/>
        <v>6036411.4910687776</v>
      </c>
      <c r="B3676">
        <f t="shared" si="1082"/>
        <v>960724.72734031442</v>
      </c>
      <c r="C3676" t="str">
        <f t="shared" si="1066"/>
        <v>-0.0278162321917356+0.0222782088122739i</v>
      </c>
      <c r="D3676" t="str">
        <f t="shared" si="1067"/>
        <v>1.26771019511495-1.69053309385199i</v>
      </c>
      <c r="E3676" t="str">
        <f t="shared" si="1068"/>
        <v>-14.6640039142131-32.3540295370247i</v>
      </c>
      <c r="F3676" t="str">
        <f t="shared" si="1069"/>
        <v>2.17837786428329-1.41782314316689i</v>
      </c>
      <c r="G3676" t="str">
        <f t="shared" si="1070"/>
        <v>0.748606634475058-0.433814178301015i</v>
      </c>
      <c r="H3676" t="str">
        <f t="shared" si="1071"/>
        <v>0.00443763956453494-8.63370333552015i</v>
      </c>
      <c r="I3676" t="str">
        <f t="shared" si="1072"/>
        <v>-0.0828126770753121-0.12737856222192i</v>
      </c>
      <c r="K3676" t="str">
        <f t="shared" si="1073"/>
        <v>0.000297664930519366-0.000369896810996105i</v>
      </c>
      <c r="L3676" t="str">
        <f t="shared" si="1074"/>
        <v>0.00025-0.000489542958873663i</v>
      </c>
      <c r="M3676" t="str">
        <f t="shared" si="1075"/>
        <v>0.0025-0.000129584900878322i</v>
      </c>
      <c r="N3676">
        <f t="shared" si="1076"/>
        <v>38.691473738226904</v>
      </c>
      <c r="O3676">
        <f t="shared" si="1077"/>
        <v>28.961752962102739</v>
      </c>
      <c r="P3676" s="3">
        <f t="shared" si="1078"/>
        <v>-28.961752962102739</v>
      </c>
      <c r="Q3676" s="3">
        <f t="shared" si="1079"/>
        <v>141.3085262617731</v>
      </c>
      <c r="R3676">
        <f t="shared" si="1080"/>
        <v>-38.691473738226904</v>
      </c>
      <c r="S3676">
        <f t="shared" si="1081"/>
        <v>960.72472734031442</v>
      </c>
      <c r="T3676">
        <f t="shared" si="1064"/>
        <v>-28.961752962102739</v>
      </c>
    </row>
    <row r="3677" spans="1:20" x14ac:dyDescent="0.25">
      <c r="A3677">
        <f t="shared" si="1065"/>
        <v>6059349.8547348389</v>
      </c>
      <c r="B3677">
        <f t="shared" si="1082"/>
        <v>964375.48130420758</v>
      </c>
      <c r="C3677" t="str">
        <f t="shared" si="1066"/>
        <v>-0.0274640285994255+0.0221461148270423i</v>
      </c>
      <c r="D3677" t="str">
        <f t="shared" si="1067"/>
        <v>1.26160513406397-1.68873930200334i</v>
      </c>
      <c r="E3677" t="str">
        <f t="shared" si="1068"/>
        <v>-14.6670069005101-32.162872808234i</v>
      </c>
      <c r="F3677" t="str">
        <f t="shared" si="1069"/>
        <v>2.17421593730797-1.41961060607633i</v>
      </c>
      <c r="G3677" t="str">
        <f t="shared" si="1070"/>
        <v>0.74717637474051-0.434630693543541i</v>
      </c>
      <c r="H3677" t="str">
        <f t="shared" si="1071"/>
        <v>0.0043961636705413-8.60097995519831i</v>
      </c>
      <c r="I3677" t="str">
        <f t="shared" si="1072"/>
        <v>-0.0826033779912917-0.126653228500492i</v>
      </c>
      <c r="K3677" t="str">
        <f t="shared" si="1073"/>
        <v>0.00029713093719346-0.000368630539209519i</v>
      </c>
      <c r="L3677" t="str">
        <f t="shared" si="1074"/>
        <v>0.00025-0.000487689737869757i</v>
      </c>
      <c r="M3677" t="str">
        <f t="shared" si="1075"/>
        <v>0.0025-0.000129094342377289i</v>
      </c>
      <c r="N3677">
        <f t="shared" si="1076"/>
        <v>38.881594802732053</v>
      </c>
      <c r="O3677">
        <f t="shared" si="1077"/>
        <v>29.04927191679382</v>
      </c>
      <c r="P3677" s="3">
        <f t="shared" si="1078"/>
        <v>-29.04927191679382</v>
      </c>
      <c r="Q3677" s="3">
        <f t="shared" si="1079"/>
        <v>141.11840519726795</v>
      </c>
      <c r="R3677">
        <f t="shared" si="1080"/>
        <v>-38.881594802732053</v>
      </c>
      <c r="S3677">
        <f t="shared" si="1081"/>
        <v>964.3754813042076</v>
      </c>
      <c r="T3677">
        <f t="shared" si="1064"/>
        <v>-29.04927191679382</v>
      </c>
    </row>
    <row r="3678" spans="1:20" x14ac:dyDescent="0.25">
      <c r="A3678">
        <f t="shared" si="1065"/>
        <v>6082375.3841828313</v>
      </c>
      <c r="B3678">
        <f t="shared" si="1082"/>
        <v>968040.10813316365</v>
      </c>
      <c r="C3678" t="str">
        <f t="shared" si="1066"/>
        <v>-0.0271156813540525+0.0220137773507596i</v>
      </c>
      <c r="D3678" t="str">
        <f t="shared" si="1067"/>
        <v>1.25551277422237-1.68692531848802i</v>
      </c>
      <c r="E3678" t="str">
        <f t="shared" si="1068"/>
        <v>-14.6694770728762-31.9724271757263i</v>
      </c>
      <c r="F3678" t="str">
        <f t="shared" si="1069"/>
        <v>2.17003837402822-1.42139099575391i</v>
      </c>
      <c r="G3678" t="str">
        <f t="shared" si="1070"/>
        <v>0.74574074153911-0.435444012414694i</v>
      </c>
      <c r="H3678" t="str">
        <f t="shared" si="1071"/>
        <v>0.00435511383600208-8.56838087222246i</v>
      </c>
      <c r="I3678" t="str">
        <f t="shared" si="1072"/>
        <v>-0.082394064584227-0.125930660970448i</v>
      </c>
      <c r="K3678" t="str">
        <f t="shared" si="1073"/>
        <v>0.000296600499005561-0.000367367665926529i</v>
      </c>
      <c r="L3678" t="str">
        <f t="shared" si="1074"/>
        <v>0.00025-0.000485843532446461i</v>
      </c>
      <c r="M3678" t="str">
        <f t="shared" si="1075"/>
        <v>0.0025-0.00012860564094171i</v>
      </c>
      <c r="N3678">
        <f t="shared" si="1076"/>
        <v>39.071305981093133</v>
      </c>
      <c r="O3678">
        <f t="shared" si="1077"/>
        <v>29.136876707305749</v>
      </c>
      <c r="P3678" s="3">
        <f t="shared" si="1078"/>
        <v>-29.136876707305749</v>
      </c>
      <c r="Q3678" s="3">
        <f t="shared" si="1079"/>
        <v>140.92869401890687</v>
      </c>
      <c r="R3678">
        <f t="shared" si="1080"/>
        <v>-39.071305981093133</v>
      </c>
      <c r="S3678">
        <f t="shared" si="1081"/>
        <v>968.0401081331637</v>
      </c>
      <c r="T3678">
        <f t="shared" si="1064"/>
        <v>-29.136876707305749</v>
      </c>
    </row>
    <row r="3679" spans="1:20" x14ac:dyDescent="0.25">
      <c r="A3679">
        <f t="shared" si="1065"/>
        <v>6105488.4106427263</v>
      </c>
      <c r="B3679">
        <f t="shared" si="1082"/>
        <v>971718.66054406972</v>
      </c>
      <c r="C3679" t="str">
        <f t="shared" si="1066"/>
        <v>-0.0267711587142231+0.0218812191694568i</v>
      </c>
      <c r="D3679" t="str">
        <f t="shared" si="1067"/>
        <v>1.24943325072605-1.68509125684426i</v>
      </c>
      <c r="E3679" t="str">
        <f t="shared" si="1068"/>
        <v>-14.6714179409161-31.78269248089i</v>
      </c>
      <c r="F3679" t="str">
        <f t="shared" si="1069"/>
        <v>2.16584520702782-1.4231641831712i</v>
      </c>
      <c r="G3679" t="str">
        <f t="shared" si="1070"/>
        <v>0.744299746068383-0.436254093471825i</v>
      </c>
      <c r="H3679" t="str">
        <f t="shared" si="1071"/>
        <v>0.00431448529233328-8.53590561179193i</v>
      </c>
      <c r="I3679" t="str">
        <f t="shared" si="1072"/>
        <v>-0.0821847340927246-0.125210854330475i</v>
      </c>
      <c r="K3679" t="str">
        <f t="shared" si="1073"/>
        <v>0.000296073595673452-0.000366108191953082i</v>
      </c>
      <c r="L3679" t="str">
        <f t="shared" si="1074"/>
        <v>0.00025-0.000484004316045487i</v>
      </c>
      <c r="M3679" t="str">
        <f t="shared" si="1075"/>
        <v>0.0025-0.000128118789541453i</v>
      </c>
      <c r="N3679">
        <f t="shared" si="1076"/>
        <v>39.260606155152573</v>
      </c>
      <c r="O3679">
        <f t="shared" si="1077"/>
        <v>29.224567074207858</v>
      </c>
      <c r="P3679" s="3">
        <f t="shared" si="1078"/>
        <v>-29.224567074207858</v>
      </c>
      <c r="Q3679" s="3">
        <f t="shared" si="1079"/>
        <v>140.73939384484743</v>
      </c>
      <c r="R3679">
        <f t="shared" si="1080"/>
        <v>-39.260606155152573</v>
      </c>
      <c r="S3679">
        <f t="shared" si="1081"/>
        <v>971.71866054406973</v>
      </c>
      <c r="T3679">
        <f t="shared" si="1064"/>
        <v>-29.224567074207858</v>
      </c>
    </row>
    <row r="3680" spans="1:20" x14ac:dyDescent="0.25">
      <c r="A3680">
        <f t="shared" si="1065"/>
        <v>6128689.266603169</v>
      </c>
      <c r="B3680">
        <f t="shared" si="1082"/>
        <v>975411.19145413721</v>
      </c>
      <c r="C3680" t="str">
        <f t="shared" si="1066"/>
        <v>-0.0264304290288159+0.0217484626755211i</v>
      </c>
      <c r="D3680" t="str">
        <f t="shared" si="1067"/>
        <v>1.243366697405-1.68323723164344i</v>
      </c>
      <c r="E3680" t="str">
        <f t="shared" si="1068"/>
        <v>-14.6728330082279-31.5936685584275i</v>
      </c>
      <c r="F3680" t="str">
        <f t="shared" si="1069"/>
        <v>2.16163647003561-1.42493003923648i</v>
      </c>
      <c r="G3680" t="str">
        <f t="shared" si="1070"/>
        <v>0.742853399919359-0.437060895239563i</v>
      </c>
      <c r="H3680" t="str">
        <f t="shared" si="1071"/>
        <v>0.0042742733272584-8.50355370094339i</v>
      </c>
      <c r="I3680" t="str">
        <f t="shared" si="1072"/>
        <v>-0.0819753838230012-0.124493803319026i</v>
      </c>
      <c r="K3680" t="str">
        <f t="shared" si="1073"/>
        <v>0.000295550206982455-0.000364852117973126i</v>
      </c>
      <c r="L3680" t="str">
        <f t="shared" si="1074"/>
        <v>0.00025-0.000482172062209094i</v>
      </c>
      <c r="M3680" t="str">
        <f t="shared" si="1075"/>
        <v>0.0025-0.000127633781172995i</v>
      </c>
      <c r="N3680">
        <f t="shared" si="1076"/>
        <v>39.449494213288091</v>
      </c>
      <c r="O3680">
        <f t="shared" si="1077"/>
        <v>29.312342756690644</v>
      </c>
      <c r="P3680" s="3">
        <f t="shared" si="1078"/>
        <v>-29.312342756690644</v>
      </c>
      <c r="Q3680" s="3">
        <f t="shared" si="1079"/>
        <v>140.55050578671191</v>
      </c>
      <c r="R3680">
        <f t="shared" si="1080"/>
        <v>-39.449494213288091</v>
      </c>
      <c r="S3680">
        <f t="shared" si="1081"/>
        <v>975.41119145413722</v>
      </c>
      <c r="T3680">
        <f t="shared" si="1064"/>
        <v>-29.312342756690644</v>
      </c>
    </row>
    <row r="3681" spans="1:20" x14ac:dyDescent="0.25">
      <c r="A3681">
        <f t="shared" si="1065"/>
        <v>6151978.2858162615</v>
      </c>
      <c r="B3681">
        <f t="shared" si="1082"/>
        <v>979117.75398166291</v>
      </c>
      <c r="C3681" t="str">
        <f t="shared" si="1066"/>
        <v>-0.0260934607396911+0.021615529871289i</v>
      </c>
      <c r="D3681" t="str">
        <f t="shared" si="1067"/>
        <v>1.23731324677409-1.68136335847249i</v>
      </c>
      <c r="E3681" t="str">
        <f t="shared" si="1068"/>
        <v>-14.6737257725163-31.4053552363064i</v>
      </c>
      <c r="F3681" t="str">
        <f t="shared" si="1069"/>
        <v>2.15741219793062-1.42668843480671i</v>
      </c>
      <c r="G3681" t="str">
        <f t="shared" si="1070"/>
        <v>0.741401715078325-0.437864376213964i</v>
      </c>
      <c r="H3681" t="str">
        <f t="shared" si="1071"/>
        <v>0.00423447328413936-8.47132466854367i</v>
      </c>
      <c r="I3681" t="str">
        <f t="shared" si="1072"/>
        <v>-0.0817660111488456-0.123779502713764i</v>
      </c>
      <c r="K3681" t="str">
        <f t="shared" si="1073"/>
        <v>0.000295030312785952-0.000363599444549826i</v>
      </c>
      <c r="L3681" t="str">
        <f t="shared" si="1074"/>
        <v>0.00025-0.000480346744579691i</v>
      </c>
      <c r="M3681" t="str">
        <f t="shared" si="1075"/>
        <v>0.0025-0.00012715060885933i</v>
      </c>
      <c r="N3681">
        <f t="shared" si="1076"/>
        <v>39.637969050506058</v>
      </c>
      <c r="O3681">
        <f t="shared" si="1077"/>
        <v>29.4002034925714</v>
      </c>
      <c r="P3681" s="3">
        <f t="shared" si="1078"/>
        <v>-29.4002034925714</v>
      </c>
      <c r="Q3681" s="3">
        <f t="shared" si="1079"/>
        <v>140.36203094949394</v>
      </c>
      <c r="R3681">
        <f t="shared" si="1080"/>
        <v>-39.637969050506058</v>
      </c>
      <c r="S3681">
        <f t="shared" si="1081"/>
        <v>979.11775398166287</v>
      </c>
      <c r="T3681">
        <f t="shared" si="1064"/>
        <v>-29.4002034925714</v>
      </c>
    </row>
    <row r="3682" spans="1:20" x14ac:dyDescent="0.25">
      <c r="A3682">
        <f t="shared" si="1065"/>
        <v>6175355.8033023626</v>
      </c>
      <c r="B3682">
        <f t="shared" si="1082"/>
        <v>982838.40144679323</v>
      </c>
      <c r="C3682" t="str">
        <f t="shared" si="1066"/>
        <v>-0.0257602223843415+0.021482442372644i</v>
      </c>
      <c r="D3682" t="str">
        <f t="shared" si="1067"/>
        <v>1.2312730300241-1.6794697539164i</v>
      </c>
      <c r="E3682" t="str">
        <f t="shared" si="1068"/>
        <v>-14.674099725701-31.2177523357055i</v>
      </c>
      <c r="F3682" t="str">
        <f t="shared" si="1069"/>
        <v>2.15317242674702-1.42843924069951i</v>
      </c>
      <c r="G3682" t="str">
        <f t="shared" si="1070"/>
        <v>0.739944703928542-0.438664494866685i</v>
      </c>
      <c r="H3682" t="str">
        <f t="shared" si="1071"/>
        <v>0.00419508056131463-8.43921804528244i</v>
      </c>
      <c r="I3682" t="str">
        <f t="shared" si="1072"/>
        <v>-0.0815566135115713-0.123067947331003i</v>
      </c>
      <c r="K3682" t="str">
        <f t="shared" si="1073"/>
        <v>0.000294513893005868-0.000362350172126801i</v>
      </c>
      <c r="L3682" t="str">
        <f t="shared" si="1074"/>
        <v>0.00025-0.000478528336899472i</v>
      </c>
      <c r="M3682" t="str">
        <f t="shared" si="1075"/>
        <v>0.0025-0.00012666926564986i</v>
      </c>
      <c r="N3682">
        <f t="shared" si="1076"/>
        <v>39.826029568541315</v>
      </c>
      <c r="O3682">
        <f t="shared" si="1077"/>
        <v>29.488149018300408</v>
      </c>
      <c r="P3682" s="3">
        <f t="shared" si="1078"/>
        <v>-29.488149018300408</v>
      </c>
      <c r="Q3682" s="3">
        <f t="shared" si="1079"/>
        <v>140.17397043145868</v>
      </c>
      <c r="R3682">
        <f t="shared" si="1080"/>
        <v>-39.826029568541315</v>
      </c>
      <c r="S3682">
        <f t="shared" si="1081"/>
        <v>982.83840144679323</v>
      </c>
      <c r="T3682">
        <f t="shared" si="1064"/>
        <v>-29.488149018300408</v>
      </c>
    </row>
    <row r="3683" spans="1:20" x14ac:dyDescent="0.25">
      <c r="A3683">
        <f t="shared" si="1065"/>
        <v>6198822.1553549124</v>
      </c>
      <c r="B3683">
        <f t="shared" si="1082"/>
        <v>986573.18737229111</v>
      </c>
      <c r="C3683" t="str">
        <f t="shared" si="1066"/>
        <v>-0.0254306825984922+0.0213492214126161i</v>
      </c>
      <c r="D3683" t="str">
        <f t="shared" si="1067"/>
        <v>1.22524617701301-1.67755653554054i</v>
      </c>
      <c r="E3683" t="str">
        <f t="shared" si="1068"/>
        <v>-14.6739583540257-31.0308596709612i</v>
      </c>
      <c r="F3683" t="str">
        <f t="shared" si="1069"/>
        <v>2.14891719367898-1.43018232770539i</v>
      </c>
      <c r="G3683" t="str">
        <f t="shared" si="1070"/>
        <v>0.73848237925191-0.439461209649211i</v>
      </c>
      <c r="H3683" t="str">
        <f t="shared" si="1071"/>
        <v>0.0041560906114451-8.40723336366503i</v>
      </c>
      <c r="I3683" t="str">
        <f t="shared" si="1072"/>
        <v>-0.0813471884199735-0.122359132025147i</v>
      </c>
      <c r="K3683" t="str">
        <f t="shared" si="1073"/>
        <v>0.000294000927633167-0.000361104301029345i</v>
      </c>
      <c r="L3683" t="str">
        <f t="shared" si="1074"/>
        <v>0.00025-0.000476716813010035i</v>
      </c>
      <c r="M3683" t="str">
        <f t="shared" si="1075"/>
        <v>0.0025-0.000126189744620303i</v>
      </c>
      <c r="N3683">
        <f t="shared" si="1076"/>
        <v>40.01367467595432</v>
      </c>
      <c r="O3683">
        <f t="shared" si="1077"/>
        <v>29.576179068966667</v>
      </c>
      <c r="P3683" s="3">
        <f t="shared" si="1078"/>
        <v>-29.576179068966667</v>
      </c>
      <c r="Q3683" s="3">
        <f t="shared" si="1079"/>
        <v>139.98632532404568</v>
      </c>
      <c r="R3683">
        <f t="shared" si="1080"/>
        <v>-40.01367467595432</v>
      </c>
      <c r="S3683">
        <f t="shared" si="1081"/>
        <v>986.57318737229116</v>
      </c>
      <c r="T3683">
        <f t="shared" si="1064"/>
        <v>-29.576179068966667</v>
      </c>
    </row>
    <row r="3684" spans="1:20" x14ac:dyDescent="0.25">
      <c r="A3684">
        <f t="shared" si="1065"/>
        <v>6222377.679545261</v>
      </c>
      <c r="B3684">
        <f t="shared" si="1082"/>
        <v>990322.16548430582</v>
      </c>
      <c r="C3684" t="str">
        <f t="shared" si="1066"/>
        <v>-0.025104810118645+0.0212158878449808i</v>
      </c>
      <c r="D3684" t="str">
        <f t="shared" si="1067"/>
        <v>1.21923281625759-1.67562382187298i</v>
      </c>
      <c r="E3684" t="str">
        <f t="shared" si="1068"/>
        <v>-14.6733051381608-30.8446770495113i</v>
      </c>
      <c r="F3684" t="str">
        <f t="shared" si="1069"/>
        <v>2.14464653708539-1.4319175666i</v>
      </c>
      <c r="G3684" t="str">
        <f t="shared" si="1070"/>
        <v>0.737014754230581-0.440254478997111i</v>
      </c>
      <c r="H3684" t="str">
        <f t="shared" si="1071"/>
        <v>0.00411749894086722-8.37537015800529i</v>
      </c>
      <c r="I3684" t="str">
        <f t="shared" si="1072"/>
        <v>-0.0811377334502781-0.121653051688126i</v>
      </c>
      <c r="K3684" t="str">
        <f t="shared" si="1073"/>
        <v>0.000293491396728314-0.000359861831465646i</v>
      </c>
      <c r="L3684" t="str">
        <f t="shared" si="1074"/>
        <v>0.00025-0.000474912146851996i</v>
      </c>
      <c r="M3684" t="str">
        <f t="shared" si="1075"/>
        <v>0.0025-0.000125712038872587i</v>
      </c>
      <c r="N3684">
        <f t="shared" si="1076"/>
        <v>40.200903288227096</v>
      </c>
      <c r="O3684">
        <f t="shared" si="1077"/>
        <v>29.664293378304247</v>
      </c>
      <c r="P3684" s="3">
        <f t="shared" si="1078"/>
        <v>-29.664293378304247</v>
      </c>
      <c r="Q3684" s="3">
        <f t="shared" si="1079"/>
        <v>139.7990967117729</v>
      </c>
      <c r="R3684">
        <f t="shared" si="1080"/>
        <v>-40.200903288227096</v>
      </c>
      <c r="S3684">
        <f t="shared" si="1081"/>
        <v>990.32216548430586</v>
      </c>
      <c r="T3684">
        <f t="shared" si="1064"/>
        <v>-29.664293378304247</v>
      </c>
    </row>
    <row r="3685" spans="1:20" x14ac:dyDescent="0.25">
      <c r="A3685">
        <f t="shared" si="1065"/>
        <v>6246022.714727534</v>
      </c>
      <c r="B3685">
        <f t="shared" si="1082"/>
        <v>994085.38971314626</v>
      </c>
      <c r="C3685" t="str">
        <f t="shared" si="1066"/>
        <v>-0.0247825737845682+0.0210824621478579i</v>
      </c>
      <c r="D3685" t="str">
        <f t="shared" si="1067"/>
        <v>1.21323307492524-1.67367173238669i</v>
      </c>
      <c r="E3685" t="str">
        <f t="shared" si="1068"/>
        <v>-14.6721435533063-30.6592042718361i</v>
      </c>
      <c r="F3685" t="str">
        <f t="shared" si="1069"/>
        <v>2.14036049649436-1.43364482815649i</v>
      </c>
      <c r="G3685" t="str">
        <f t="shared" si="1070"/>
        <v>0.735541842448527-0.44104426133434i</v>
      </c>
      <c r="H3685" t="str">
        <f t="shared" si="1071"/>
        <v>0.00407930110895328-8.34362796441828i</v>
      </c>
      <c r="I3685" t="str">
        <f t="shared" si="1072"/>
        <v>-0.080928246246085-0.12094970124882i</v>
      </c>
      <c r="K3685" t="str">
        <f t="shared" si="1073"/>
        <v>0.000292985280421726-0.000358622763527986i</v>
      </c>
      <c r="L3685" t="str">
        <f t="shared" si="1074"/>
        <v>0.00025-0.00047311431246463i</v>
      </c>
      <c r="M3685" t="str">
        <f t="shared" si="1075"/>
        <v>0.0025-0.000125236141534755i</v>
      </c>
      <c r="N3685">
        <f t="shared" si="1076"/>
        <v>40.387714327859101</v>
      </c>
      <c r="O3685">
        <f t="shared" si="1077"/>
        <v>29.752491678699155</v>
      </c>
      <c r="P3685" s="3">
        <f t="shared" si="1078"/>
        <v>-29.752491678699155</v>
      </c>
      <c r="Q3685" s="3">
        <f t="shared" si="1079"/>
        <v>139.6122856721409</v>
      </c>
      <c r="R3685">
        <f t="shared" si="1080"/>
        <v>-40.387714327859101</v>
      </c>
      <c r="S3685">
        <f t="shared" si="1081"/>
        <v>994.08538971314624</v>
      </c>
      <c r="T3685">
        <f t="shared" si="1064"/>
        <v>-29.752491678699155</v>
      </c>
    </row>
    <row r="3686" spans="1:20" x14ac:dyDescent="0.25">
      <c r="A3686">
        <f t="shared" si="1065"/>
        <v>6269757.6010434981</v>
      </c>
      <c r="B3686">
        <f t="shared" si="1082"/>
        <v>997862.91419405618</v>
      </c>
      <c r="C3686" t="str">
        <f t="shared" si="1066"/>
        <v>-0.0244639425417358+0.0209489644273128i</v>
      </c>
      <c r="D3686" t="str">
        <f t="shared" si="1067"/>
        <v>1.20724707882609-1.67170038748169i</v>
      </c>
      <c r="E3686" t="str">
        <f t="shared" si="1068"/>
        <v>-14.670477069291-30.4744411314i</v>
      </c>
      <c r="F3686" t="str">
        <f t="shared" si="1069"/>
        <v>2.13605911260773-1.43536398315808i</v>
      </c>
      <c r="G3686" t="str">
        <f t="shared" si="1070"/>
        <v>0.734063657893059-0.441830515077581i</v>
      </c>
      <c r="H3686" t="str">
        <f t="shared" si="1071"/>
        <v>0.00404149272747941-8.3120063208133i</v>
      </c>
      <c r="I3686" t="str">
        <f t="shared" si="1072"/>
        <v>-0.0807187245183162-0.120249075672501i</v>
      </c>
      <c r="K3686" t="str">
        <f t="shared" si="1073"/>
        <v>0.000292482558914226-0.000357387097193963i</v>
      </c>
      <c r="L3686" t="str">
        <f t="shared" si="1074"/>
        <v>0.00025-0.000471323283985486i</v>
      </c>
      <c r="M3686" t="str">
        <f t="shared" si="1075"/>
        <v>0.0025-0.000124762045760864i</v>
      </c>
      <c r="N3686">
        <f t="shared" si="1076"/>
        <v>40.574106724463888</v>
      </c>
      <c r="O3686">
        <f t="shared" si="1077"/>
        <v>29.840773701195346</v>
      </c>
      <c r="P3686" s="3">
        <f t="shared" si="1078"/>
        <v>-29.840773701195346</v>
      </c>
      <c r="Q3686" s="3">
        <f t="shared" si="1079"/>
        <v>139.42589327553611</v>
      </c>
      <c r="R3686">
        <f t="shared" si="1080"/>
        <v>-40.574106724463888</v>
      </c>
      <c r="S3686">
        <f t="shared" si="1081"/>
        <v>997.8629141940562</v>
      </c>
      <c r="T3686">
        <f t="shared" si="1064"/>
        <v>-29.840773701195346</v>
      </c>
    </row>
    <row r="3687" spans="1:20" x14ac:dyDescent="0.25">
      <c r="A3687">
        <f t="shared" si="1065"/>
        <v>6293582.6799274636</v>
      </c>
      <c r="B3687">
        <f t="shared" si="1082"/>
        <v>1001654.7932679936</v>
      </c>
      <c r="C3687" t="str">
        <f t="shared" si="1066"/>
        <v>-0.0241488854437109+0.0208154144209558i</v>
      </c>
      <c r="D3687" t="str">
        <f t="shared" si="1067"/>
        <v>1.20127495240541-1.6697099084672i</v>
      </c>
      <c r="E3687" t="str">
        <f t="shared" si="1068"/>
        <v>-14.6683091506697-30.2903874145894i</v>
      </c>
      <c r="F3687" t="str">
        <f t="shared" si="1069"/>
        <v>2.13174242730526-1.43707490241067i</v>
      </c>
      <c r="G3687" t="str">
        <f t="shared" si="1070"/>
        <v>0.732580214956296-0.442613198640623i</v>
      </c>
      <c r="H3687" t="str">
        <f t="shared" si="1071"/>
        <v>0.00400406946000025-8.28050476688673i</v>
      </c>
      <c r="I3687" t="str">
        <f t="shared" si="1072"/>
        <v>-0.080509166045155-0.119551169960245i</v>
      </c>
      <c r="K3687" t="str">
        <f t="shared" si="1073"/>
        <v>0.000291983212477461-0.000356154832327688i</v>
      </c>
      <c r="L3687" t="str">
        <f t="shared" si="1074"/>
        <v>0.00025-0.000469539035650017i</v>
      </c>
      <c r="M3687" t="str">
        <f t="shared" si="1075"/>
        <v>0.0025-0.000124289744730887i</v>
      </c>
      <c r="N3687">
        <f t="shared" si="1076"/>
        <v>40.760079414866453</v>
      </c>
      <c r="O3687">
        <f t="shared" si="1077"/>
        <v>29.929139175501618</v>
      </c>
      <c r="P3687" s="3">
        <f t="shared" si="1078"/>
        <v>-29.929139175501618</v>
      </c>
      <c r="Q3687" s="3">
        <f t="shared" si="1079"/>
        <v>139.23992058513355</v>
      </c>
      <c r="R3687">
        <f t="shared" si="1080"/>
        <v>-40.760079414866453</v>
      </c>
      <c r="S3687">
        <f t="shared" si="1081"/>
        <v>1001.6547932679936</v>
      </c>
      <c r="T3687">
        <f t="shared" si="1064"/>
        <v>-29.929139175501618</v>
      </c>
    </row>
    <row r="3688" spans="1:20" x14ac:dyDescent="0.25">
      <c r="A3688">
        <f t="shared" si="1065"/>
        <v>6317498.2941111885</v>
      </c>
      <c r="B3688">
        <f t="shared" si="1082"/>
        <v>1005461.0814824121</v>
      </c>
      <c r="C3688" t="str">
        <f t="shared" si="1066"/>
        <v>-0.0238373716544774+0.0206818315015366i</v>
      </c>
      <c r="D3688" t="str">
        <f t="shared" si="1067"/>
        <v>1.19531681873623-1.66770041754358i</v>
      </c>
      <c r="E3688" t="str">
        <f t="shared" si="1068"/>
        <v>-14.6656432568168-30.1070429006491i</v>
      </c>
      <c r="F3688" t="str">
        <f t="shared" si="1069"/>
        <v>2.12741048364876-1.43877745675552i</v>
      </c>
      <c r="G3688" t="str">
        <f t="shared" si="1070"/>
        <v>0.731091528436574-0.443392270438771i</v>
      </c>
      <c r="H3688" t="str">
        <f t="shared" si="1071"/>
        <v>0.00396702702123106-8.24912284411493i</v>
      </c>
      <c r="I3688" t="str">
        <f t="shared" si="1072"/>
        <v>-0.0802995686719787-0.118855979148359i</v>
      </c>
      <c r="K3688" t="str">
        <f t="shared" si="1073"/>
        <v>0.000291487221454323-0.00035492596868097i</v>
      </c>
      <c r="L3688" t="str">
        <f t="shared" si="1074"/>
        <v>0.00025-0.000467761541791209i</v>
      </c>
      <c r="M3688" t="str">
        <f t="shared" si="1075"/>
        <v>0.0025-0.000123819231650614i</v>
      </c>
      <c r="N3688">
        <f t="shared" si="1076"/>
        <v>40.945631343194862</v>
      </c>
      <c r="O3688">
        <f t="shared" si="1077"/>
        <v>30.017587829999187</v>
      </c>
      <c r="P3688" s="3">
        <f t="shared" si="1078"/>
        <v>-30.017587829999187</v>
      </c>
      <c r="Q3688" s="3">
        <f t="shared" si="1079"/>
        <v>139.05436865680514</v>
      </c>
      <c r="R3688">
        <f t="shared" si="1080"/>
        <v>-40.945631343194862</v>
      </c>
      <c r="S3688">
        <f t="shared" si="1081"/>
        <v>1005.4610814824121</v>
      </c>
      <c r="T3688">
        <f t="shared" si="1064"/>
        <v>-30.017587829999187</v>
      </c>
    </row>
    <row r="3689" spans="1:20" x14ac:dyDescent="0.25">
      <c r="A3689">
        <f t="shared" si="1065"/>
        <v>6341504.7876288109</v>
      </c>
      <c r="B3689">
        <f t="shared" si="1082"/>
        <v>1009281.8335920452</v>
      </c>
      <c r="C3689" t="str">
        <f t="shared" si="1066"/>
        <v>-0.0235293704507216+0.0205482346805434i</v>
      </c>
      <c r="D3689" t="str">
        <f t="shared" si="1067"/>
        <v>1.18937279951229-1.66567203778445i</v>
      </c>
      <c r="E3689" t="str">
        <f t="shared" si="1068"/>
        <v>-14.6624828420179-29.9244073616189i</v>
      </c>
      <c r="F3689" t="str">
        <f t="shared" si="1069"/>
        <v>2.12306332588612-1.44047151708217i</v>
      </c>
      <c r="G3689" t="str">
        <f t="shared" si="1070"/>
        <v>0.729597613539814-0.444167688893308i</v>
      </c>
      <c r="H3689" t="str">
        <f t="shared" si="1071"/>
        <v>0.0039303611764368-8.21786009574721i</v>
      </c>
      <c r="I3689" t="str">
        <f t="shared" si="1072"/>
        <v>-0.0800899303112963-0.118163498307803i</v>
      </c>
      <c r="K3689" t="str">
        <f t="shared" si="1073"/>
        <v>0.000290994566259358-0.00035370050589453i</v>
      </c>
      <c r="L3689" t="str">
        <f t="shared" si="1074"/>
        <v>0.00025-0.00046599077683922i</v>
      </c>
      <c r="M3689" t="str">
        <f t="shared" si="1075"/>
        <v>0.0025-0.000123350499751558i</v>
      </c>
      <c r="N3689">
        <f t="shared" si="1076"/>
        <v>41.130761460978022</v>
      </c>
      <c r="O3689">
        <f t="shared" si="1077"/>
        <v>30.106119391747782</v>
      </c>
      <c r="P3689" s="3">
        <f t="shared" si="1078"/>
        <v>-30.106119391747782</v>
      </c>
      <c r="Q3689" s="3">
        <f t="shared" si="1079"/>
        <v>138.86923853902198</v>
      </c>
      <c r="R3689">
        <f t="shared" si="1080"/>
        <v>-41.130761460978022</v>
      </c>
      <c r="S3689">
        <f t="shared" si="1081"/>
        <v>1009.2818335920452</v>
      </c>
      <c r="T3689">
        <f t="shared" si="1064"/>
        <v>-30.106119391747782</v>
      </c>
    </row>
    <row r="3690" spans="1:20" x14ac:dyDescent="0.25">
      <c r="A3690">
        <f t="shared" si="1065"/>
        <v>6365602.5058217999</v>
      </c>
      <c r="B3690">
        <f t="shared" si="1082"/>
        <v>1013117.104559695</v>
      </c>
      <c r="C3690" t="str">
        <f t="shared" si="1066"/>
        <v>-0.0232248512240573+0.0204146426117933i</v>
      </c>
      <c r="D3690" t="str">
        <f t="shared" si="1067"/>
        <v>1.18344301504124-1.66362489311854i</v>
      </c>
      <c r="E3690" t="str">
        <f t="shared" si="1068"/>
        <v>-14.6588313555589-29.7424805622662i</v>
      </c>
      <c r="F3690" t="str">
        <f t="shared" si="1069"/>
        <v>2.11870099945503-1.44215695434131i</v>
      </c>
      <c r="G3690" t="str">
        <f t="shared" si="1070"/>
        <v>0.728098485880832-0.444939412435976i</v>
      </c>
      <c r="H3690" t="str">
        <f t="shared" si="1071"/>
        <v>0.00389406774082792-8.18671606679883i</v>
      </c>
      <c r="I3690" t="str">
        <f t="shared" si="1072"/>
        <v>-0.0798802489426729-0.117473722543599i</v>
      </c>
      <c r="K3690" t="str">
        <f t="shared" si="1073"/>
        <v>0.000290505227379136-0.000352478443499165i</v>
      </c>
      <c r="L3690" t="str">
        <f t="shared" si="1074"/>
        <v>0.00025-0.000464226715321i</v>
      </c>
      <c r="M3690" t="str">
        <f t="shared" si="1075"/>
        <v>0.0025-0.000122883542290853i</v>
      </c>
      <c r="N3690">
        <f t="shared" si="1076"/>
        <v>41.315468727239988</v>
      </c>
      <c r="O3690">
        <f t="shared" si="1077"/>
        <v>30.194733586493953</v>
      </c>
      <c r="P3690" s="3">
        <f t="shared" si="1078"/>
        <v>-30.194733586493953</v>
      </c>
      <c r="Q3690" s="3">
        <f t="shared" si="1079"/>
        <v>138.68453127276001</v>
      </c>
      <c r="R3690">
        <f t="shared" si="1080"/>
        <v>-41.315468727239988</v>
      </c>
      <c r="S3690">
        <f t="shared" si="1081"/>
        <v>1013.117104559695</v>
      </c>
      <c r="T3690">
        <f t="shared" si="1064"/>
        <v>-30.194733586493953</v>
      </c>
    </row>
    <row r="3691" spans="1:20" x14ac:dyDescent="0.25">
      <c r="A3691">
        <f t="shared" si="1065"/>
        <v>6389791.7953439234</v>
      </c>
      <c r="B3691">
        <f t="shared" si="1082"/>
        <v>1016966.9495570218</v>
      </c>
      <c r="C3691" t="str">
        <f t="shared" si="1066"/>
        <v>-0.0229237834832043+0.0202810735950229i</v>
      </c>
      <c r="D3691" t="str">
        <f t="shared" si="1067"/>
        <v>1.17752758423806-1.66155910831166i</v>
      </c>
      <c r="E3691" t="str">
        <f t="shared" si="1068"/>
        <v>-14.6546922418113-29.5612622600185i</v>
      </c>
      <c r="F3691" t="str">
        <f t="shared" si="1069"/>
        <v>2.1143235509867-1.44383363955789i</v>
      </c>
      <c r="G3691" t="str">
        <f t="shared" si="1070"/>
        <v>0.726594161484592-0.445707399513509i</v>
      </c>
      <c r="H3691" t="str">
        <f t="shared" si="1071"/>
        <v>0.00385814257896364-8.15569030404401i</v>
      </c>
      <c r="I3691" t="str">
        <f t="shared" si="1072"/>
        <v>-0.0796705226126584-0.116786646994251i</v>
      </c>
      <c r="K3691" t="str">
        <f t="shared" si="1073"/>
        <v>0.00029001918537266-0.000351259780916944i</v>
      </c>
      <c r="L3691" t="str">
        <f t="shared" si="1074"/>
        <v>0.00025-0.000462469331859934i</v>
      </c>
      <c r="M3691" t="str">
        <f t="shared" si="1075"/>
        <v>0.0025-0.000122418352551159i</v>
      </c>
      <c r="N3691">
        <f t="shared" si="1076"/>
        <v>41.499752108592332</v>
      </c>
      <c r="O3691">
        <f t="shared" si="1077"/>
        <v>30.283430138677968</v>
      </c>
      <c r="P3691" s="3">
        <f t="shared" si="1078"/>
        <v>-30.283430138677968</v>
      </c>
      <c r="Q3691" s="3">
        <f t="shared" si="1079"/>
        <v>138.50024789140767</v>
      </c>
      <c r="R3691">
        <f t="shared" si="1080"/>
        <v>-41.499752108592332</v>
      </c>
      <c r="S3691">
        <f t="shared" si="1081"/>
        <v>1016.9669495570218</v>
      </c>
      <c r="T3691">
        <f t="shared" si="1064"/>
        <v>-30.283430138677968</v>
      </c>
    </row>
    <row r="3692" spans="1:20" x14ac:dyDescent="0.25">
      <c r="A3692">
        <f t="shared" si="1065"/>
        <v>6414073.0041662296</v>
      </c>
      <c r="B3692">
        <f t="shared" si="1082"/>
        <v>1020831.4239653385</v>
      </c>
      <c r="C3692" t="str">
        <f t="shared" si="1066"/>
        <v>-0.0226261368561131+0.0201475455794744i</v>
      </c>
      <c r="D3692" t="str">
        <f t="shared" si="1067"/>
        <v>1.17162662461889-1.65947480894855i</v>
      </c>
      <c r="E3692" t="str">
        <f t="shared" si="1068"/>
        <v>-14.650068940317-29.3807522048949i</v>
      </c>
      <c r="F3692" t="str">
        <f t="shared" si="1069"/>
        <v>2.10993102830931-1.44550144384424i</v>
      </c>
      <c r="G3692" t="str">
        <f t="shared" si="1070"/>
        <v>0.72508465678741-0.446471608592185i</v>
      </c>
      <c r="H3692" t="str">
        <f t="shared" si="1071"/>
        <v>0.00382258160416129-8.12478235600895i</v>
      </c>
      <c r="I3692" t="str">
        <f t="shared" si="1072"/>
        <v>-0.0794607494347063-0.116102266831149i</v>
      </c>
      <c r="K3692" t="str">
        <f t="shared" si="1073"/>
        <v>0.000289536420871698-0.000350044517462365i</v>
      </c>
      <c r="L3692" t="str">
        <f t="shared" si="1074"/>
        <v>0.00025-0.000460718601175467i</v>
      </c>
      <c r="M3692" t="str">
        <f t="shared" si="1075"/>
        <v>0.0025-0.000121954923840565i</v>
      </c>
      <c r="N3692">
        <f t="shared" si="1076"/>
        <v>41.683610579328558</v>
      </c>
      <c r="O3692">
        <f t="shared" si="1077"/>
        <v>30.37220877144161</v>
      </c>
      <c r="P3692" s="3">
        <f t="shared" si="1078"/>
        <v>-30.37220877144161</v>
      </c>
      <c r="Q3692" s="3">
        <f t="shared" si="1079"/>
        <v>138.31638942067144</v>
      </c>
      <c r="R3692">
        <f t="shared" si="1080"/>
        <v>-41.683610579328558</v>
      </c>
      <c r="S3692">
        <f t="shared" si="1081"/>
        <v>1020.8314239653384</v>
      </c>
      <c r="T3692">
        <f t="shared" ref="T3692:T3755" si="1083">P3692</f>
        <v>-30.37220877144161</v>
      </c>
    </row>
    <row r="3693" spans="1:20" x14ac:dyDescent="0.25">
      <c r="A3693">
        <f t="shared" ref="A3693:A3756" si="1084">2*PI()*B3693</f>
        <v>6438446.4815820614</v>
      </c>
      <c r="B3693">
        <f t="shared" si="1082"/>
        <v>1024710.5833764068</v>
      </c>
      <c r="C3693" t="str">
        <f t="shared" ref="C3693:C3756" si="1085">IMPRODUCT(D3693,E3693,$C$40,,K3693,$C$41)</f>
        <v>-0.0223318810920382+0.0200140761674782i</v>
      </c>
      <c r="D3693" t="str">
        <f t="shared" ref="D3693:D3756" si="1086">IMDIV(IMPRODUCT($C$37,$C$38,COMPLEX(1,A3693/$C$38)),IMSUM(-1*A3693*A3693/$C$39,COMPLEX(0,1*A3693)))</f>
        <v>1.1657402522949-1.65737212141471i</v>
      </c>
      <c r="E3693" t="str">
        <f t="shared" ref="E3693:E3756" si="1087">IMDIV(IMPRODUCT(IMSUM(F3693,G3693),$C$29,H3693),IMSUM(1,I3693))</f>
        <v>-14.6449648858677-29.2009501394346i</v>
      </c>
      <c r="F3693" t="str">
        <f t="shared" ref="F3693:F3756" si="1088">IMDIV(IMPRODUCT($C$14,$C$15,COMPLEX(1,A3693/$C$15)),IMSUM(-1*A3693*A3693/$C$16,COMPLEX(0,A3693)))</f>
        <v>2.10552348045139-1.44716023841335i</v>
      </c>
      <c r="G3693" t="str">
        <f t="shared" ref="G3693:G3756" si="1089">IMDIV(1,COMPLEX(1,A3693*$C$9*$C$10))</f>
        <v>0.723569988638097-0.447231998162432i</v>
      </c>
      <c r="H3693" t="str">
        <f t="shared" ref="H3693:H3756" si="1090">IMDIV($C$3,IMSUM(K3693,COMPLEX(0,$C$28*A3693)))</f>
        <v>0.00378738077791309-8.0939917729649i</v>
      </c>
      <c r="I3693" t="str">
        <f t="shared" ref="I3693:I3756" si="1091">IMPRODUCT(F3693,$C$29,H3693,$C$31)</f>
        <v>-0.0792509275890921-0.115420577257982i</v>
      </c>
      <c r="K3693" t="str">
        <f t="shared" ref="K3693:K3756" si="1092">IF($C$26&lt;=0,IMDIV(1,IMSUM(IMDIV(1,L3693),1/$C$18)),IMDIV(1,IMSUM(IMDIV(1,L3693),1/$C$18,IMDIV(1,M3693))))</f>
        <v>0.000289056914581163-0.000348832652343547i</v>
      </c>
      <c r="L3693" t="str">
        <f t="shared" ref="L3693:L3756" si="1093">IMSUM($C$21/$C$22,IMDIV(1,COMPLEX(0,$C$20*$C$22*A3693)))</f>
        <v>0.00025-0.000458974498082752i</v>
      </c>
      <c r="M3693" t="str">
        <f t="shared" ref="M3693:M3756" si="1094">IMSUM($C$25/$C$26,IMDIV(1,COMPLEX(0,$C$24*$C$26*A3693)))</f>
        <v>0.0025-0.000121493249492493i</v>
      </c>
      <c r="N3693">
        <f t="shared" ref="N3693:N3756" si="1095">ABS(R3693)</f>
        <v>41.867043121519373</v>
      </c>
      <c r="O3693">
        <f t="shared" ref="O3693:O3756" si="1096">ABS(P3693)</f>
        <v>30.461069206636111</v>
      </c>
      <c r="P3693" s="3">
        <f t="shared" ref="P3693:P3756" si="1097">20*LOG10(IMABS(C3693))</f>
        <v>-30.461069206636111</v>
      </c>
      <c r="Q3693" s="3">
        <f t="shared" ref="Q3693:Q3756" si="1098">IMARGUMENT(C3693)*180/PI()</f>
        <v>138.13295687848063</v>
      </c>
      <c r="R3693">
        <f t="shared" ref="R3693:R3756" si="1099">IF(Q3693&lt;0,Q3693+180,Q3693-180)</f>
        <v>-41.867043121519373</v>
      </c>
      <c r="S3693">
        <f t="shared" ref="S3693:S3756" si="1100">B3693/1000</f>
        <v>1024.7105833764067</v>
      </c>
      <c r="T3693">
        <f t="shared" si="1083"/>
        <v>-30.461069206636111</v>
      </c>
    </row>
    <row r="3694" spans="1:20" x14ac:dyDescent="0.25">
      <c r="A3694">
        <f t="shared" si="1084"/>
        <v>6462912.578212074</v>
      </c>
      <c r="B3694">
        <f t="shared" ref="B3694:B3757" si="1101">B3693*(1+B$42)</f>
        <v>1028604.4835932372</v>
      </c>
      <c r="C3694" t="str">
        <f t="shared" si="1085"/>
        <v>-0.022040986063565+0.0198806826180289i</v>
      </c>
      <c r="D3694" t="str">
        <f t="shared" si="1086"/>
        <v>1.15986858196671-1.65525117287824i</v>
      </c>
      <c r="E3694" t="str">
        <f t="shared" si="1087"/>
        <v>-14.6393835085833-29.0218557986263i</v>
      </c>
      <c r="F3694" t="str">
        <f t="shared" si="1088"/>
        <v>2.10110095764499-1.44880989459222i</v>
      </c>
      <c r="G3694" t="str">
        <f t="shared" si="1089"/>
        <v>0.722050174299049-0.447988526743444i</v>
      </c>
      <c r="H3694" t="str">
        <f t="shared" si="1090"/>
        <v>0.00375253610930924-8.0633181069213i</v>
      </c>
      <c r="I3694" t="str">
        <f t="shared" si="1091"/>
        <v>-0.0790410553228269-0.114741573510139i</v>
      </c>
      <c r="K3694" t="str">
        <f t="shared" si="1092"/>
        <v>0.000288580647279437-0.000347624184663371i</v>
      </c>
      <c r="L3694" t="str">
        <f t="shared" si="1093"/>
        <v>0.00025-0.00045723699749228i</v>
      </c>
      <c r="M3694" t="str">
        <f t="shared" si="1094"/>
        <v>0.0025-0.000121033322865604i</v>
      </c>
      <c r="N3694">
        <f t="shared" si="1095"/>
        <v>42.050048725100197</v>
      </c>
      <c r="O3694">
        <f t="shared" si="1096"/>
        <v>30.550011164829822</v>
      </c>
      <c r="P3694" s="3">
        <f t="shared" si="1097"/>
        <v>-30.550011164829822</v>
      </c>
      <c r="Q3694" s="3">
        <f t="shared" si="1098"/>
        <v>137.9499512748998</v>
      </c>
      <c r="R3694">
        <f t="shared" si="1099"/>
        <v>-42.050048725100197</v>
      </c>
      <c r="S3694">
        <f t="shared" si="1100"/>
        <v>1028.6044835932373</v>
      </c>
      <c r="T3694">
        <f t="shared" si="1083"/>
        <v>-30.550011164829822</v>
      </c>
    </row>
    <row r="3695" spans="1:20" x14ac:dyDescent="0.25">
      <c r="A3695">
        <f t="shared" si="1084"/>
        <v>6487471.6460092803</v>
      </c>
      <c r="B3695">
        <f t="shared" si="1101"/>
        <v>1032513.1806308916</v>
      </c>
      <c r="C3695" t="str">
        <f t="shared" si="1085"/>
        <v>-0.0217534217685798+0.0197473818503585i</v>
      </c>
      <c r="D3695" t="str">
        <f t="shared" si="1086"/>
        <v>1.1540117269188-1.65311209127163i</v>
      </c>
      <c r="E3695" t="str">
        <f t="shared" si="1087"/>
        <v>-14.633328233987-28.8434689098326i</v>
      </c>
      <c r="F3695" t="str">
        <f t="shared" si="1088"/>
        <v>2.09666351132858-1.45045028383526i</v>
      </c>
      <c r="G3695" t="str">
        <f t="shared" si="1089"/>
        <v>0.720525231447281-0.448741152887857i</v>
      </c>
      <c r="H3695" t="str">
        <f t="shared" si="1090"/>
        <v>0.00371804365446775-8.03276091161884i</v>
      </c>
      <c r="I3695" t="str">
        <f t="shared" si="1091"/>
        <v>-0.0788311309495621-0.114065250854109i</v>
      </c>
      <c r="K3695" t="str">
        <f t="shared" si="1092"/>
        <v>0.000288107599818709-0.000346419113420653i</v>
      </c>
      <c r="L3695" t="str">
        <f t="shared" si="1093"/>
        <v>0.00025-0.000455506074409525i</v>
      </c>
      <c r="M3695" t="str">
        <f t="shared" si="1094"/>
        <v>0.0025-0.000120575137343698i</v>
      </c>
      <c r="N3695">
        <f t="shared" si="1095"/>
        <v>42.232626387970356</v>
      </c>
      <c r="O3695">
        <f t="shared" si="1096"/>
        <v>30.639034365317031</v>
      </c>
      <c r="P3695" s="3">
        <f t="shared" si="1097"/>
        <v>-30.639034365317031</v>
      </c>
      <c r="Q3695" s="3">
        <f t="shared" si="1098"/>
        <v>137.76737361202964</v>
      </c>
      <c r="R3695">
        <f t="shared" si="1099"/>
        <v>-42.232626387970356</v>
      </c>
      <c r="S3695">
        <f t="shared" si="1100"/>
        <v>1032.5131806308916</v>
      </c>
      <c r="T3695">
        <f t="shared" si="1083"/>
        <v>-30.639034365317031</v>
      </c>
    </row>
    <row r="3696" spans="1:20" x14ac:dyDescent="0.25">
      <c r="A3696">
        <f t="shared" si="1084"/>
        <v>6512124.0382641153</v>
      </c>
      <c r="B3696">
        <f t="shared" si="1101"/>
        <v>1036436.730717289</v>
      </c>
      <c r="C3696" t="str">
        <f t="shared" si="1085"/>
        <v>-0.0214691583321986+0.0196141904475019i</v>
      </c>
      <c r="D3696" t="str">
        <f t="shared" si="1086"/>
        <v>1.14816979901443-1.6509550052735i</v>
      </c>
      <c r="E3696" t="str">
        <f t="shared" si="1087"/>
        <v>-14.6268024830779-28.6657891927183i</v>
      </c>
      <c r="F3696" t="str">
        <f t="shared" si="1088"/>
        <v>2.09221119415003-1.45208127773793i</v>
      </c>
      <c r="G3696" t="str">
        <f t="shared" si="1089"/>
        <v>0.718995178175398-0.449489835186432i</v>
      </c>
      <c r="H3696" t="str">
        <f t="shared" si="1090"/>
        <v>0.00368389951597078-8.00231974252262i</v>
      </c>
      <c r="I3696" t="str">
        <f t="shared" si="1091"/>
        <v>-0.0786211528494999-0.113391604586884i</v>
      </c>
      <c r="K3696" t="str">
        <f t="shared" si="1092"/>
        <v>0.000287637753125286-0.00034521743751129i</v>
      </c>
      <c r="L3696" t="str">
        <f t="shared" si="1093"/>
        <v>0.00025-0.000453781703934573i</v>
      </c>
      <c r="M3696" t="str">
        <f t="shared" si="1094"/>
        <v>0.0025-0.000120118686335622i</v>
      </c>
      <c r="N3696">
        <f t="shared" si="1095"/>
        <v>42.41477511607809</v>
      </c>
      <c r="O3696">
        <f t="shared" si="1096"/>
        <v>30.728138526125562</v>
      </c>
      <c r="P3696" s="3">
        <f t="shared" si="1097"/>
        <v>-30.728138526125562</v>
      </c>
      <c r="Q3696" s="3">
        <f t="shared" si="1098"/>
        <v>137.58522488392191</v>
      </c>
      <c r="R3696">
        <f t="shared" si="1099"/>
        <v>-42.41477511607809</v>
      </c>
      <c r="S3696">
        <f t="shared" si="1100"/>
        <v>1036.436730717289</v>
      </c>
      <c r="T3696">
        <f t="shared" si="1083"/>
        <v>-30.728138526125562</v>
      </c>
    </row>
    <row r="3697" spans="1:20" x14ac:dyDescent="0.25">
      <c r="A3697">
        <f t="shared" si="1084"/>
        <v>6536870.1096095191</v>
      </c>
      <c r="B3697">
        <f t="shared" si="1101"/>
        <v>1040375.1902940148</v>
      </c>
      <c r="C3697" t="str">
        <f t="shared" si="1085"/>
        <v>-0.0211881660086401+0.0194811246598583i</v>
      </c>
      <c r="D3697" t="str">
        <f t="shared" si="1086"/>
        <v>1.14234290869065-1.64878004429042i</v>
      </c>
      <c r="E3697" t="str">
        <f t="shared" si="1087"/>
        <v>-14.6198096724012-28.4888163591731i</v>
      </c>
      <c r="F3697" t="str">
        <f t="shared" si="1088"/>
        <v>2.08774405996919-1.45370274805034i</v>
      </c>
      <c r="G3697" t="str">
        <f t="shared" si="1089"/>
        <v>0.717460032992511-0.450234532272788i</v>
      </c>
      <c r="H3697" t="str">
        <f t="shared" si="1090"/>
        <v>0.00365009984230763-7.9719941568154i</v>
      </c>
      <c r="I3697" t="str">
        <f t="shared" si="1091"/>
        <v>-0.0784111194692914-0.112720630035357i</v>
      </c>
      <c r="K3697" t="str">
        <f t="shared" si="1092"/>
        <v>0.000287171088199904-0.000344019155729403i</v>
      </c>
      <c r="L3697" t="str">
        <f t="shared" si="1093"/>
        <v>0.00025-0.000452063861261779i</v>
      </c>
      <c r="M3697" t="str">
        <f t="shared" si="1094"/>
        <v>0.0025-0.000119663963275177i</v>
      </c>
      <c r="N3697">
        <f t="shared" si="1095"/>
        <v>42.596493923517073</v>
      </c>
      <c r="O3697">
        <f t="shared" si="1096"/>
        <v>30.817323364025519</v>
      </c>
      <c r="P3697" s="3">
        <f t="shared" si="1097"/>
        <v>-30.817323364025519</v>
      </c>
      <c r="Q3697" s="3">
        <f t="shared" si="1098"/>
        <v>137.40350607648293</v>
      </c>
      <c r="R3697">
        <f t="shared" si="1099"/>
        <v>-42.596493923517073</v>
      </c>
      <c r="S3697">
        <f t="shared" si="1100"/>
        <v>1040.3751902940148</v>
      </c>
      <c r="T3697">
        <f t="shared" si="1083"/>
        <v>-30.817323364025519</v>
      </c>
    </row>
    <row r="3698" spans="1:20" x14ac:dyDescent="0.25">
      <c r="A3698">
        <f t="shared" si="1084"/>
        <v>6561710.2160260361</v>
      </c>
      <c r="B3698">
        <f t="shared" si="1101"/>
        <v>1044328.6160171321</v>
      </c>
      <c r="C3698" t="str">
        <f t="shared" si="1085"/>
        <v>-0.0209104151830528+0.0193482004087422i</v>
      </c>
      <c r="D3698" t="str">
        <f t="shared" si="1086"/>
        <v>1.13653116495367-1.64658733843861i</v>
      </c>
      <c r="E3698" t="str">
        <f t="shared" si="1087"/>
        <v>-14.6123532141134-28.3125501132351i</v>
      </c>
      <c r="F3698" t="str">
        <f t="shared" si="1088"/>
        <v>2.08326216386041-1.45531456669093i</v>
      </c>
      <c r="G3698" t="str">
        <f t="shared" si="1089"/>
        <v>0.715919814825095-0.450975202828156i</v>
      </c>
      <c r="H3698" t="str">
        <f t="shared" si="1090"/>
        <v>0.00361664082732395-7.94178371339073i</v>
      </c>
      <c r="I3698" t="str">
        <f t="shared" si="1091"/>
        <v>-0.0782010293219292-0.112052322555712i</v>
      </c>
      <c r="K3698" t="str">
        <f t="shared" si="1092"/>
        <v>0.000286707586118019-0.000342824266768479i</v>
      </c>
      <c r="L3698" t="str">
        <f t="shared" si="1093"/>
        <v>0.00025-0.000450352521679397i</v>
      </c>
      <c r="M3698" t="str">
        <f t="shared" si="1094"/>
        <v>0.0025-0.000119210961621017i</v>
      </c>
      <c r="N3698">
        <f t="shared" si="1095"/>
        <v>42.777781832613044</v>
      </c>
      <c r="O3698">
        <f t="shared" si="1096"/>
        <v>30.90658859453832</v>
      </c>
      <c r="P3698" s="3">
        <f t="shared" si="1097"/>
        <v>-30.90658859453832</v>
      </c>
      <c r="Q3698" s="3">
        <f t="shared" si="1098"/>
        <v>137.22221816738696</v>
      </c>
      <c r="R3698">
        <f t="shared" si="1099"/>
        <v>-42.777781832613044</v>
      </c>
      <c r="S3698">
        <f t="shared" si="1100"/>
        <v>1044.3286160171322</v>
      </c>
      <c r="T3698">
        <f t="shared" si="1083"/>
        <v>-30.90658859453832</v>
      </c>
    </row>
    <row r="3699" spans="1:20" x14ac:dyDescent="0.25">
      <c r="A3699">
        <f t="shared" si="1084"/>
        <v>6586644.7148469351</v>
      </c>
      <c r="B3699">
        <f t="shared" si="1101"/>
        <v>1048297.0647579972</v>
      </c>
      <c r="C3699" t="str">
        <f t="shared" si="1085"/>
        <v>-0.0206358763732936+0.0192154332899319i</v>
      </c>
      <c r="D3699" t="str">
        <f t="shared" si="1086"/>
        <v>1.13073467537447-1.64437701852572i</v>
      </c>
      <c r="E3699" t="str">
        <f t="shared" si="1087"/>
        <v>-14.6044365160482-28.1369901510126i</v>
      </c>
      <c r="F3699" t="str">
        <f t="shared" si="1088"/>
        <v>2.07876556211481-1.45691660576034i</v>
      </c>
      <c r="G3699" t="str">
        <f t="shared" si="1089"/>
        <v>0.714374543017781-0.45171180558617i</v>
      </c>
      <c r="H3699" t="str">
        <f t="shared" si="1090"/>
        <v>0.00358351870967744-7.9116879728462i</v>
      </c>
      <c r="I3699" t="str">
        <f t="shared" si="1091"/>
        <v>-0.0779908809866415-0.111386677532817i</v>
      </c>
      <c r="K3699" t="str">
        <f t="shared" si="1092"/>
        <v>0.000286247228030093-0.000341632769222509i</v>
      </c>
      <c r="L3699" t="str">
        <f t="shared" si="1093"/>
        <v>0.00025-0.000448647660569234i</v>
      </c>
      <c r="M3699" t="str">
        <f t="shared" si="1094"/>
        <v>0.0025-0.000118759674856562i</v>
      </c>
      <c r="N3699">
        <f t="shared" si="1095"/>
        <v>42.958637874017143</v>
      </c>
      <c r="O3699">
        <f t="shared" si="1096"/>
        <v>30.995933931944961</v>
      </c>
      <c r="P3699" s="3">
        <f t="shared" si="1097"/>
        <v>-30.995933931944961</v>
      </c>
      <c r="Q3699" s="3">
        <f t="shared" si="1098"/>
        <v>137.04136212598286</v>
      </c>
      <c r="R3699">
        <f t="shared" si="1099"/>
        <v>-42.958637874017143</v>
      </c>
      <c r="S3699">
        <f t="shared" si="1100"/>
        <v>1048.2970647579971</v>
      </c>
      <c r="T3699">
        <f t="shared" si="1083"/>
        <v>-30.995933931944961</v>
      </c>
    </row>
    <row r="3700" spans="1:20" x14ac:dyDescent="0.25">
      <c r="A3700">
        <f t="shared" si="1084"/>
        <v>6611673.9647633536</v>
      </c>
      <c r="B3700">
        <f t="shared" si="1101"/>
        <v>1052280.5936040776</v>
      </c>
      <c r="C3700" t="str">
        <f t="shared" si="1085"/>
        <v>-0.0203645202316573+0.0190828385772062i</v>
      </c>
      <c r="D3700" t="str">
        <f t="shared" si="1086"/>
        <v>1.12495354608464-1.64214921603252i</v>
      </c>
      <c r="E3700" t="str">
        <f t="shared" si="1087"/>
        <v>-14.5960629817769-27.9621361606058i</v>
      </c>
      <c r="F3700" t="str">
        <f t="shared" si="1088"/>
        <v>2.07425431224246-1.45850873755533i</v>
      </c>
      <c r="G3700" t="str">
        <f t="shared" si="1089"/>
        <v>0.712824237334095-0.452444299337676i</v>
      </c>
      <c r="H3700" t="str">
        <f t="shared" si="1090"/>
        <v>0.00355072977229989-7.88170649747673i</v>
      </c>
      <c r="I3700" t="str">
        <f t="shared" si="1091"/>
        <v>-0.0777806731087797-0.110723690379615i</v>
      </c>
      <c r="K3700" t="str">
        <f t="shared" si="1092"/>
        <v>0.000285789995161864-0.000340444661587113i</v>
      </c>
      <c r="L3700" t="str">
        <f t="shared" si="1093"/>
        <v>0.00025-0.00044694925340629i</v>
      </c>
      <c r="M3700" t="str">
        <f t="shared" si="1094"/>
        <v>0.0025-0.0001183100964899i</v>
      </c>
      <c r="N3700">
        <f t="shared" si="1095"/>
        <v>43.139061086794328</v>
      </c>
      <c r="O3700">
        <f t="shared" si="1096"/>
        <v>31.08535908929553</v>
      </c>
      <c r="P3700" s="3">
        <f t="shared" si="1097"/>
        <v>-31.08535908929553</v>
      </c>
      <c r="Q3700" s="3">
        <f t="shared" si="1098"/>
        <v>136.86093891320567</v>
      </c>
      <c r="R3700">
        <f t="shared" si="1099"/>
        <v>-43.139061086794328</v>
      </c>
      <c r="S3700">
        <f t="shared" si="1100"/>
        <v>1052.2805936040777</v>
      </c>
      <c r="T3700">
        <f t="shared" si="1083"/>
        <v>-31.08535908929553</v>
      </c>
    </row>
    <row r="3701" spans="1:20" x14ac:dyDescent="0.25">
      <c r="A3701">
        <f t="shared" si="1084"/>
        <v>6636798.3258294547</v>
      </c>
      <c r="B3701">
        <f t="shared" si="1101"/>
        <v>1056279.2598597731</v>
      </c>
      <c r="C3701" t="str">
        <f t="shared" si="1085"/>
        <v>-0.0200963175465603+0.0189504312258751i</v>
      </c>
      <c r="D3701" t="str">
        <f t="shared" si="1086"/>
        <v>1.11918788177259-1.63990406309475i</v>
      </c>
      <c r="E3701" t="str">
        <f t="shared" si="1087"/>
        <v>-14.5872360106669-27.7879878220259i</v>
      </c>
      <c r="F3701" t="str">
        <f t="shared" si="1088"/>
        <v>2.06972847297434-1.4600908345827i</v>
      </c>
      <c r="G3701" t="str">
        <f t="shared" si="1089"/>
        <v>0.711268917957124-0.453172642935588i</v>
      </c>
      <c r="H3701" t="str">
        <f t="shared" si="1090"/>
        <v>0.00351827034186516-7.85183885126784i</v>
      </c>
      <c r="I3701" t="str">
        <f t="shared" si="1091"/>
        <v>-0.0775704043996965-0.11006335653651i</v>
      </c>
      <c r="K3701" t="str">
        <f t="shared" si="1092"/>
        <v>0.000285335868814601-0.000339259942260654i</v>
      </c>
      <c r="L3701" t="str">
        <f t="shared" si="1093"/>
        <v>0.00025-0.000445257275758407i</v>
      </c>
      <c r="M3701" t="str">
        <f t="shared" si="1094"/>
        <v>0.0025-0.000117862220053696i</v>
      </c>
      <c r="N3701">
        <f t="shared" si="1095"/>
        <v>43.319050518511972</v>
      </c>
      <c r="O3701">
        <f t="shared" si="1096"/>
        <v>31.174863778418022</v>
      </c>
      <c r="P3701" s="3">
        <f t="shared" si="1097"/>
        <v>-31.174863778418022</v>
      </c>
      <c r="Q3701" s="3">
        <f t="shared" si="1098"/>
        <v>136.68094948148803</v>
      </c>
      <c r="R3701">
        <f t="shared" si="1099"/>
        <v>-43.319050518511972</v>
      </c>
      <c r="S3701">
        <f t="shared" si="1100"/>
        <v>1056.279259859773</v>
      </c>
      <c r="T3701">
        <f t="shared" si="1083"/>
        <v>-31.174863778418022</v>
      </c>
    </row>
    <row r="3702" spans="1:20" x14ac:dyDescent="0.25">
      <c r="A3702">
        <f t="shared" si="1084"/>
        <v>6662018.1594676059</v>
      </c>
      <c r="B3702">
        <f t="shared" si="1101"/>
        <v>1060293.1210472402</v>
      </c>
      <c r="C3702" t="str">
        <f t="shared" si="1085"/>
        <v>-0.0198312392441756+0.0188182258763011i</v>
      </c>
      <c r="D3702" t="str">
        <f t="shared" si="1086"/>
        <v>1.1134377856799-1.63764169248476i</v>
      </c>
      <c r="E3702" t="str">
        <f t="shared" si="1087"/>
        <v>-14.5779589979373-27.614544807115i</v>
      </c>
      <c r="F3702" t="str">
        <f t="shared" si="1088"/>
        <v>2.06518810426409-1.4616627695734i</v>
      </c>
      <c r="G3702" t="str">
        <f t="shared" si="1089"/>
        <v>0.709708605490136-0.453896795299749i</v>
      </c>
      <c r="H3702" t="str">
        <f t="shared" si="1090"/>
        <v>0.0034861367882638-7.82208459988893i</v>
      </c>
      <c r="I3702" t="str">
        <f t="shared" si="1091"/>
        <v>-0.0773600736366251-0.109405671470752i</v>
      </c>
      <c r="K3702" t="str">
        <f t="shared" si="1092"/>
        <v>0.000284884830365364-0.000338078609545367i</v>
      </c>
      <c r="L3702" t="str">
        <f t="shared" si="1093"/>
        <v>0.00025-0.000443571703285921i</v>
      </c>
      <c r="M3702" t="str">
        <f t="shared" si="1094"/>
        <v>0.0025-0.000117416039105097i</v>
      </c>
      <c r="N3702">
        <f t="shared" si="1095"/>
        <v>43.498605225329186</v>
      </c>
      <c r="O3702">
        <f t="shared" si="1096"/>
        <v>31.264447709927868</v>
      </c>
      <c r="P3702" s="3">
        <f t="shared" si="1097"/>
        <v>-31.264447709927868</v>
      </c>
      <c r="Q3702" s="3">
        <f t="shared" si="1098"/>
        <v>136.50139477467081</v>
      </c>
      <c r="R3702">
        <f t="shared" si="1099"/>
        <v>-43.498605225329186</v>
      </c>
      <c r="S3702">
        <f t="shared" si="1100"/>
        <v>1060.2931210472402</v>
      </c>
      <c r="T3702">
        <f t="shared" si="1083"/>
        <v>-31.264447709927868</v>
      </c>
    </row>
    <row r="3703" spans="1:20" x14ac:dyDescent="0.25">
      <c r="A3703">
        <f t="shared" si="1084"/>
        <v>6687333.8284735829</v>
      </c>
      <c r="B3703">
        <f t="shared" si="1101"/>
        <v>1064322.2349072197</v>
      </c>
      <c r="C3703" t="str">
        <f t="shared" si="1085"/>
        <v>-0.0195692563900218+0.0186862368574123i</v>
      </c>
      <c r="D3703" t="str">
        <f t="shared" si="1086"/>
        <v>1.10770335959797-1.63536223759337i</v>
      </c>
      <c r="E3703" t="str">
        <f t="shared" si="1087"/>
        <v>-14.5682353347125-27.4418067794642i</v>
      </c>
      <c r="F3703" t="str">
        <f t="shared" si="1088"/>
        <v>2.06063326728964-1.46322441549672i</v>
      </c>
      <c r="G3703" t="str">
        <f t="shared" si="1089"/>
        <v>0.708143320957118-0.45461671542184i</v>
      </c>
      <c r="H3703" t="str">
        <f t="shared" si="1090"/>
        <v>0.00345432552408335-7.7924433106867i</v>
      </c>
      <c r="I3703" t="str">
        <f t="shared" si="1091"/>
        <v>-0.0771496796625542-0.108750630675825i</v>
      </c>
      <c r="K3703" t="str">
        <f t="shared" si="1092"/>
        <v>0.000284436861267233-0.00033690066164846i</v>
      </c>
      <c r="L3703" t="str">
        <f t="shared" si="1093"/>
        <v>0.00025-0.000441892511741304i</v>
      </c>
      <c r="M3703" t="str">
        <f t="shared" si="1094"/>
        <v>0.0025-0.000116971547225639i</v>
      </c>
      <c r="N3703">
        <f t="shared" si="1095"/>
        <v>43.677724272085698</v>
      </c>
      <c r="O3703">
        <f t="shared" si="1096"/>
        <v>31.35411059323717</v>
      </c>
      <c r="P3703" s="3">
        <f t="shared" si="1097"/>
        <v>-31.35411059323717</v>
      </c>
      <c r="Q3703" s="3">
        <f t="shared" si="1098"/>
        <v>136.3222757279143</v>
      </c>
      <c r="R3703">
        <f t="shared" si="1099"/>
        <v>-43.677724272085698</v>
      </c>
      <c r="S3703">
        <f t="shared" si="1100"/>
        <v>1064.3222349072196</v>
      </c>
      <c r="T3703">
        <f t="shared" si="1083"/>
        <v>-31.35411059323717</v>
      </c>
    </row>
    <row r="3704" spans="1:20" x14ac:dyDescent="0.25">
      <c r="A3704">
        <f t="shared" si="1084"/>
        <v>6712745.6970217824</v>
      </c>
      <c r="B3704">
        <f t="shared" si="1101"/>
        <v>1068366.6593998671</v>
      </c>
      <c r="C3704" t="str">
        <f t="shared" si="1085"/>
        <v>-0.0193103401905059+0.0185544781902033i</v>
      </c>
      <c r="D3704" t="str">
        <f t="shared" si="1086"/>
        <v>1.101984703865-1.6330658324116i</v>
      </c>
      <c r="E3704" t="str">
        <f t="shared" si="1087"/>
        <v>-14.5580684080709-27.26977339433i</v>
      </c>
      <c r="F3704" t="str">
        <f t="shared" si="1088"/>
        <v>2.05606402445454-1.46477564557439i</v>
      </c>
      <c r="G3704" t="str">
        <f t="shared" si="1089"/>
        <v>0.706573085803266-0.455332362370298i</v>
      </c>
      <c r="H3704" t="str">
        <f t="shared" si="1090"/>
        <v>0.003422833004095-7.76291455267847i</v>
      </c>
      <c r="I3704" t="str">
        <f t="shared" si="1091"/>
        <v>-0.0769392213860883-0.108098229670817i</v>
      </c>
      <c r="K3704" t="str">
        <f t="shared" si="1092"/>
        <v>0.000283991943049548-0.000335726096683216i</v>
      </c>
      <c r="L3704" t="str">
        <f t="shared" si="1093"/>
        <v>0.00025-0.000440219676968823i</v>
      </c>
      <c r="M3704" t="str">
        <f t="shared" si="1094"/>
        <v>0.0025-0.000116528738021159i</v>
      </c>
      <c r="N3704">
        <f t="shared" si="1095"/>
        <v>43.856406732386176</v>
      </c>
      <c r="O3704">
        <f t="shared" si="1096"/>
        <v>31.443852136564754</v>
      </c>
      <c r="P3704" s="3">
        <f t="shared" si="1097"/>
        <v>-31.443852136564754</v>
      </c>
      <c r="Q3704" s="3">
        <f t="shared" si="1098"/>
        <v>136.14359326761382</v>
      </c>
      <c r="R3704">
        <f t="shared" si="1099"/>
        <v>-43.856406732386176</v>
      </c>
      <c r="S3704">
        <f t="shared" si="1100"/>
        <v>1068.3666593998671</v>
      </c>
      <c r="T3704">
        <f t="shared" si="1083"/>
        <v>-31.443852136564754</v>
      </c>
    </row>
    <row r="3705" spans="1:20" x14ac:dyDescent="0.25">
      <c r="A3705">
        <f t="shared" si="1084"/>
        <v>6738254.1306704646</v>
      </c>
      <c r="B3705">
        <f t="shared" si="1101"/>
        <v>1072426.4527055866</v>
      </c>
      <c r="C3705" t="str">
        <f t="shared" si="1085"/>
        <v>-0.0190544619944198+0.0184229635912294i</v>
      </c>
      <c r="D3705" t="str">
        <f t="shared" si="1086"/>
        <v>1.09628191736312-1.6307526115125i</v>
      </c>
      <c r="E3705" t="str">
        <f t="shared" si="1087"/>
        <v>-14.5474616010927-27.0984442985522i</v>
      </c>
      <c r="F3705" t="str">
        <f t="shared" si="1088"/>
        <v>2.0514804393893-1.466316333295i</v>
      </c>
      <c r="G3705" t="str">
        <f t="shared" si="1089"/>
        <v>0.704997921895398-0.456043695295273i</v>
      </c>
      <c r="H3705" t="str">
        <f t="shared" si="1090"/>
        <v>0.00339165572474597-7.73349789654557i</v>
      </c>
      <c r="I3705" t="str">
        <f t="shared" si="1091"/>
        <v>-0.0767286977813167-0.107448463999813i</v>
      </c>
      <c r="K3705" t="str">
        <f t="shared" si="1092"/>
        <v>0.000283550057318118-0.000334554912670093i</v>
      </c>
      <c r="L3705" t="str">
        <f t="shared" si="1093"/>
        <v>0.00025-0.000438553174904186i</v>
      </c>
      <c r="M3705" t="str">
        <f t="shared" si="1094"/>
        <v>0.0025-0.000116087605121697i</v>
      </c>
      <c r="N3705">
        <f t="shared" si="1095"/>
        <v>44.03465168868982</v>
      </c>
      <c r="O3705">
        <f t="shared" si="1096"/>
        <v>31.533672046945664</v>
      </c>
      <c r="P3705" s="3">
        <f t="shared" si="1097"/>
        <v>-31.533672046945664</v>
      </c>
      <c r="Q3705" s="3">
        <f t="shared" si="1098"/>
        <v>135.96534831131018</v>
      </c>
      <c r="R3705">
        <f t="shared" si="1099"/>
        <v>-44.03465168868982</v>
      </c>
      <c r="S3705">
        <f t="shared" si="1100"/>
        <v>1072.4264527055866</v>
      </c>
      <c r="T3705">
        <f t="shared" si="1083"/>
        <v>-31.533672046945664</v>
      </c>
    </row>
    <row r="3706" spans="1:20" x14ac:dyDescent="0.25">
      <c r="A3706">
        <f t="shared" si="1084"/>
        <v>6763859.4963670131</v>
      </c>
      <c r="B3706">
        <f t="shared" si="1101"/>
        <v>1076501.6732258678</v>
      </c>
      <c r="C3706" t="str">
        <f t="shared" si="1085"/>
        <v>-0.0188015932943913+0.0182917064760891i</v>
      </c>
      <c r="D3706" t="str">
        <f t="shared" si="1086"/>
        <v>1.09059509751585-1.62842271003295i</v>
      </c>
      <c r="E3706" t="str">
        <f t="shared" si="1087"/>
        <v>-14.5364182929052-26.9278191304691i</v>
      </c>
      <c r="F3706" t="str">
        <f t="shared" si="1088"/>
        <v>2.04688257695233-1.46784635242832i</v>
      </c>
      <c r="G3706" t="str">
        <f t="shared" si="1089"/>
        <v>0.703417851522317-0.456750673433597i</v>
      </c>
      <c r="H3706" t="str">
        <f t="shared" si="1090"/>
        <v>0.00336079022365792-7.70419291462679i</v>
      </c>
      <c r="I3706" t="str">
        <f t="shared" si="1091"/>
        <v>-0.0765181078876681-0.106801329231264i</v>
      </c>
      <c r="K3706" t="str">
        <f t="shared" si="1092"/>
        <v>0.000283111185755427-0.000333387107537818i</v>
      </c>
      <c r="L3706" t="str">
        <f t="shared" si="1093"/>
        <v>0.00025-0.000436892981574204i</v>
      </c>
      <c r="M3706" t="str">
        <f t="shared" si="1094"/>
        <v>0.0025-0.000115648142181407i</v>
      </c>
      <c r="N3706">
        <f t="shared" si="1095"/>
        <v>44.212458232397182</v>
      </c>
      <c r="O3706">
        <f t="shared" si="1096"/>
        <v>31.62357003024113</v>
      </c>
      <c r="P3706" s="3">
        <f t="shared" si="1097"/>
        <v>-31.62357003024113</v>
      </c>
      <c r="Q3706" s="3">
        <f t="shared" si="1098"/>
        <v>135.78754176760282</v>
      </c>
      <c r="R3706">
        <f t="shared" si="1099"/>
        <v>-44.212458232397182</v>
      </c>
      <c r="S3706">
        <f t="shared" si="1100"/>
        <v>1076.5016732258678</v>
      </c>
      <c r="T3706">
        <f t="shared" si="1083"/>
        <v>-31.62357003024113</v>
      </c>
    </row>
    <row r="3707" spans="1:20" x14ac:dyDescent="0.25">
      <c r="A3707">
        <f t="shared" si="1084"/>
        <v>6789562.1624532081</v>
      </c>
      <c r="B3707">
        <f t="shared" si="1101"/>
        <v>1080592.3795841262</v>
      </c>
      <c r="C3707" t="str">
        <f t="shared" si="1085"/>
        <v>-0.0185517057282904+0.0181607199628932i</v>
      </c>
      <c r="D3707" t="str">
        <f t="shared" si="1086"/>
        <v>1.08492434028582-1.62607626365557i</v>
      </c>
      <c r="E3707" t="str">
        <f t="shared" si="1087"/>
        <v>-14.5249418587217-26.7578975198312i</v>
      </c>
      <c r="F3707" t="str">
        <f t="shared" si="1088"/>
        <v>2.04227050323075-1.46936557703965i</v>
      </c>
      <c r="G3707" t="str">
        <f t="shared" si="1089"/>
        <v>0.701832897395088-0.457453256113785i</v>
      </c>
      <c r="H3707" t="str">
        <f t="shared" si="1090"/>
        <v>0.00333023307913127-7.67499918091178i</v>
      </c>
      <c r="I3707" t="str">
        <f t="shared" si="1091"/>
        <v>-0.0763074508097578-0.106156820957359i</v>
      </c>
      <c r="K3707" t="str">
        <f t="shared" si="1092"/>
        <v>0.000282675310120841-0.000332222679124461i</v>
      </c>
      <c r="L3707" t="str">
        <f t="shared" si="1093"/>
        <v>0.00025-0.000435239073096438i</v>
      </c>
      <c r="M3707" t="str">
        <f t="shared" si="1094"/>
        <v>0.0025-0.000115210342878469i</v>
      </c>
      <c r="N3707">
        <f t="shared" si="1095"/>
        <v>44.389825463932482</v>
      </c>
      <c r="O3707">
        <f t="shared" si="1096"/>
        <v>31.713545791149183</v>
      </c>
      <c r="P3707" s="3">
        <f t="shared" si="1097"/>
        <v>-31.713545791149183</v>
      </c>
      <c r="Q3707" s="3">
        <f t="shared" si="1098"/>
        <v>135.61017453606752</v>
      </c>
      <c r="R3707">
        <f t="shared" si="1099"/>
        <v>-44.389825463932482</v>
      </c>
      <c r="S3707">
        <f t="shared" si="1100"/>
        <v>1080.5923795841261</v>
      </c>
      <c r="T3707">
        <f t="shared" si="1083"/>
        <v>-31.713545791149183</v>
      </c>
    </row>
    <row r="3708" spans="1:20" x14ac:dyDescent="0.25">
      <c r="A3708">
        <f t="shared" si="1084"/>
        <v>6815362.4986705305</v>
      </c>
      <c r="B3708">
        <f t="shared" si="1101"/>
        <v>1084698.630626546</v>
      </c>
      <c r="C3708" t="str">
        <f t="shared" si="1085"/>
        <v>-0.0183047710805914+0.0180300168757276i</v>
      </c>
      <c r="D3708" t="str">
        <f t="shared" si="1086"/>
        <v>1.07926974017265-1.62371340859054i</v>
      </c>
      <c r="E3708" t="str">
        <f t="shared" si="1087"/>
        <v>-14.513035669883-26.588679087719i</v>
      </c>
      <c r="F3708" t="str">
        <f t="shared" si="1088"/>
        <v>2.03764428554115-1.4708738815045i</v>
      </c>
      <c r="G3708" t="str">
        <f t="shared" si="1089"/>
        <v>0.700243082647266-0.458151402761052i</v>
      </c>
      <c r="H3708" t="str">
        <f t="shared" si="1090"/>
        <v>0.00329998090965529-7.64591627103464i</v>
      </c>
      <c r="I3708" t="str">
        <f t="shared" si="1091"/>
        <v>-0.0760967257172451-0.105514934793412i</v>
      </c>
      <c r="K3708" t="str">
        <f t="shared" si="1092"/>
        <v>0.000282242412250786-0.000331061625178524i</v>
      </c>
      <c r="L3708" t="str">
        <f t="shared" si="1093"/>
        <v>0.00025-0.000433591425678858i</v>
      </c>
      <c r="M3708" t="str">
        <f t="shared" si="1094"/>
        <v>0.0025-0.000114774200914992i</v>
      </c>
      <c r="N3708">
        <f t="shared" si="1095"/>
        <v>44.56675249283208</v>
      </c>
      <c r="O3708">
        <f t="shared" si="1096"/>
        <v>31.803599033214166</v>
      </c>
      <c r="P3708" s="3">
        <f t="shared" si="1097"/>
        <v>-31.803599033214166</v>
      </c>
      <c r="Q3708" s="3">
        <f t="shared" si="1098"/>
        <v>135.43324750716792</v>
      </c>
      <c r="R3708">
        <f t="shared" si="1099"/>
        <v>-44.56675249283208</v>
      </c>
      <c r="S3708">
        <f t="shared" si="1100"/>
        <v>1084.698630626546</v>
      </c>
      <c r="T3708">
        <f t="shared" si="1083"/>
        <v>-31.803599033214166</v>
      </c>
    </row>
    <row r="3709" spans="1:20" x14ac:dyDescent="0.25">
      <c r="A3709">
        <f t="shared" si="1084"/>
        <v>6841260.8761654794</v>
      </c>
      <c r="B3709">
        <f t="shared" si="1101"/>
        <v>1088820.485422927</v>
      </c>
      <c r="C3709" t="str">
        <f t="shared" si="1085"/>
        <v>-0.0180607612836896+0.0178996097480992i</v>
      </c>
      <c r="D3709" t="str">
        <f t="shared" si="1086"/>
        <v>1.07363139021125-1.62133428155757i</v>
      </c>
      <c r="E3709" t="str">
        <f t="shared" si="1087"/>
        <v>-14.5007030938913-26.4201634464531i</v>
      </c>
      <c r="F3709" t="str">
        <f t="shared" si="1088"/>
        <v>2.03300399242992-1.47237114052297i</v>
      </c>
      <c r="G3709" t="str">
        <f t="shared" si="1089"/>
        <v>0.698648430835052-0.458845072902359i</v>
      </c>
      <c r="H3709" t="str">
        <f t="shared" si="1090"/>
        <v>0.00327003037342384-7.61694376226728i</v>
      </c>
      <c r="I3709" t="str">
        <f t="shared" si="1091"/>
        <v>-0.0758859318446635-0.104875666377221i</v>
      </c>
      <c r="K3709" t="str">
        <f t="shared" si="1092"/>
        <v>0.000281812474058936-0.000329903943360001i</v>
      </c>
      <c r="L3709" t="str">
        <f t="shared" si="1093"/>
        <v>0.00025-0.000431950015619504i</v>
      </c>
      <c r="M3709" t="str">
        <f t="shared" si="1094"/>
        <v>0.0025-0.000114339710016928i</v>
      </c>
      <c r="N3709">
        <f t="shared" si="1095"/>
        <v>44.743238437826506</v>
      </c>
      <c r="O3709">
        <f t="shared" si="1096"/>
        <v>31.893729458837917</v>
      </c>
      <c r="P3709" s="3">
        <f t="shared" si="1097"/>
        <v>-31.893729458837917</v>
      </c>
      <c r="Q3709" s="3">
        <f t="shared" si="1098"/>
        <v>135.25676156217349</v>
      </c>
      <c r="R3709">
        <f t="shared" si="1099"/>
        <v>-44.743238437826506</v>
      </c>
      <c r="S3709">
        <f t="shared" si="1100"/>
        <v>1088.820485422927</v>
      </c>
      <c r="T3709">
        <f t="shared" si="1083"/>
        <v>-31.893729458837917</v>
      </c>
    </row>
    <row r="3710" spans="1:20" x14ac:dyDescent="0.25">
      <c r="A3710">
        <f t="shared" si="1084"/>
        <v>6867257.667494908</v>
      </c>
      <c r="B3710">
        <f t="shared" si="1101"/>
        <v>1092958.0032675341</v>
      </c>
      <c r="C3710" t="str">
        <f t="shared" si="1085"/>
        <v>-0.0178196484191764+0.0177695108263724i</v>
      </c>
      <c r="D3710" t="str">
        <f t="shared" si="1086"/>
        <v>1.06800938197023-1.61893901976785i</v>
      </c>
      <c r="E3710" t="str">
        <f t="shared" si="1087"/>
        <v>-14.4879474944432-26.2523501995103i</v>
      </c>
      <c r="F3710" t="str">
        <f t="shared" si="1088"/>
        <v>2.02834969367361-1.47385722913447i</v>
      </c>
      <c r="G3710" t="str">
        <f t="shared" si="1089"/>
        <v>0.697048965937373-0.45953422617147i</v>
      </c>
      <c r="H3710" t="str">
        <f t="shared" si="1090"/>
        <v>0.00324037816785688-7.58808123351302i</v>
      </c>
      <c r="I3710" t="str">
        <f t="shared" si="1091"/>
        <v>-0.0756750684912629-0.10423901136845i</v>
      </c>
      <c r="K3710" t="str">
        <f t="shared" si="1092"/>
        <v>0.000281385477536375-0.00032874963124145i</v>
      </c>
      <c r="L3710" t="str">
        <f t="shared" si="1093"/>
        <v>0.00025-0.000430314819306141i</v>
      </c>
      <c r="M3710" t="str">
        <f t="shared" si="1094"/>
        <v>0.0025-0.000113906863933979i</v>
      </c>
      <c r="N3710">
        <f t="shared" si="1095"/>
        <v>44.919282426922564</v>
      </c>
      <c r="O3710">
        <f t="shared" si="1096"/>
        <v>31.983936769289972</v>
      </c>
      <c r="P3710" s="3">
        <f t="shared" si="1097"/>
        <v>-31.983936769289972</v>
      </c>
      <c r="Q3710" s="3">
        <f t="shared" si="1098"/>
        <v>135.08071757307744</v>
      </c>
      <c r="R3710">
        <f t="shared" si="1099"/>
        <v>-44.919282426922564</v>
      </c>
      <c r="S3710">
        <f t="shared" si="1100"/>
        <v>1092.958003267534</v>
      </c>
      <c r="T3710">
        <f t="shared" si="1083"/>
        <v>-31.983936769289972</v>
      </c>
    </row>
    <row r="3711" spans="1:20" x14ac:dyDescent="0.25">
      <c r="A3711">
        <f t="shared" si="1084"/>
        <v>6893353.2466313886</v>
      </c>
      <c r="B3711">
        <f t="shared" si="1101"/>
        <v>1097111.2436799507</v>
      </c>
      <c r="C3711" t="str">
        <f t="shared" si="1085"/>
        <v>-0.0175814047190677+0.017639732073195i</v>
      </c>
      <c r="D3711" t="str">
        <f t="shared" si="1086"/>
        <v>1.06240380555058-1.61652776090608i</v>
      </c>
      <c r="E3711" t="str">
        <f t="shared" si="1087"/>
        <v>-14.4747722314612-26.0852389414356i</v>
      </c>
      <c r="F3711" t="str">
        <f t="shared" si="1088"/>
        <v>2.02368146027888-1.47533202273238i</v>
      </c>
      <c r="G3711" t="str">
        <f t="shared" si="1089"/>
        <v>0.695444712355904-0.460218822314035i</v>
      </c>
      <c r="H3711" t="str">
        <f t="shared" si="1090"/>
        <v>0.00321102102912743-7.55932826530019i</v>
      </c>
      <c r="I3711" t="str">
        <f t="shared" si="1091"/>
        <v>-0.0754641350208392-0.103604965447989i</v>
      </c>
      <c r="K3711" t="str">
        <f t="shared" si="1092"/>
        <v>0.000280961404751746-0.000327598686309054i</v>
      </c>
      <c r="L3711" t="str">
        <f t="shared" si="1093"/>
        <v>0.00025-0.000428685813215921i</v>
      </c>
      <c r="M3711" t="str">
        <f t="shared" si="1094"/>
        <v>0.0025-0.000113475656439508i</v>
      </c>
      <c r="N3711">
        <f t="shared" si="1095"/>
        <v>45.094883597493549</v>
      </c>
      <c r="O3711">
        <f t="shared" si="1096"/>
        <v>32.074220664718169</v>
      </c>
      <c r="P3711" s="3">
        <f t="shared" si="1097"/>
        <v>-32.074220664718169</v>
      </c>
      <c r="Q3711" s="3">
        <f t="shared" si="1098"/>
        <v>134.90511640250645</v>
      </c>
      <c r="R3711">
        <f t="shared" si="1099"/>
        <v>-45.094883597493549</v>
      </c>
      <c r="S3711">
        <f t="shared" si="1100"/>
        <v>1097.1112436799508</v>
      </c>
      <c r="T3711">
        <f t="shared" si="1083"/>
        <v>-32.074220664718169</v>
      </c>
    </row>
    <row r="3712" spans="1:20" x14ac:dyDescent="0.25">
      <c r="A3712">
        <f t="shared" si="1084"/>
        <v>6919547.9889685875</v>
      </c>
      <c r="B3712">
        <f t="shared" si="1101"/>
        <v>1101280.2664059345</v>
      </c>
      <c r="C3712" t="str">
        <f t="shared" si="1085"/>
        <v>-0.0173460025669933+0.0175102851709046i</v>
      </c>
      <c r="D3712" t="str">
        <f t="shared" si="1086"/>
        <v>1.05681474958464-1.61410064311245i</v>
      </c>
      <c r="E3712" t="str">
        <f t="shared" si="1087"/>
        <v>-14.4611806611188-25.9188292577542i</v>
      </c>
      <c r="F3712" t="str">
        <f t="shared" si="1088"/>
        <v>2.01899936448245-1.47679539707878i</v>
      </c>
      <c r="G3712" t="str">
        <f t="shared" si="1089"/>
        <v>0.693835694915021-0.46089882119269i</v>
      </c>
      <c r="H3712" t="str">
        <f t="shared" si="1090"/>
        <v>0.00318195573169447-7.53068443977562i</v>
      </c>
      <c r="I3712" t="str">
        <f t="shared" si="1091"/>
        <v>-0.0752531308615587-0.102973524317331i</v>
      </c>
      <c r="K3712" t="str">
        <f t="shared" si="1092"/>
        <v>0.000280540237851425-0.000326451105963664i</v>
      </c>
      <c r="L3712" t="str">
        <f t="shared" si="1093"/>
        <v>0.00025-0.000427062973915044i</v>
      </c>
      <c r="M3712" t="str">
        <f t="shared" si="1094"/>
        <v>0.0025-0.000113046081330453i</v>
      </c>
      <c r="N3712">
        <f t="shared" si="1095"/>
        <v>45.27004109635206</v>
      </c>
      <c r="O3712">
        <f t="shared" si="1096"/>
        <v>32.164580844160213</v>
      </c>
      <c r="P3712" s="3">
        <f t="shared" si="1097"/>
        <v>-32.164580844160213</v>
      </c>
      <c r="Q3712" s="3">
        <f t="shared" si="1098"/>
        <v>134.72995890364794</v>
      </c>
      <c r="R3712">
        <f t="shared" si="1099"/>
        <v>-45.27004109635206</v>
      </c>
      <c r="S3712">
        <f t="shared" si="1100"/>
        <v>1101.2802664059345</v>
      </c>
      <c r="T3712">
        <f t="shared" si="1083"/>
        <v>-32.164580844160213</v>
      </c>
    </row>
    <row r="3713" spans="1:20" x14ac:dyDescent="0.25">
      <c r="A3713">
        <f t="shared" si="1084"/>
        <v>6945842.2713266686</v>
      </c>
      <c r="B3713">
        <f t="shared" si="1101"/>
        <v>1105465.131418277</v>
      </c>
      <c r="C3713" t="str">
        <f t="shared" si="1085"/>
        <v>-0.017113414499341+0.0173811815249287i</v>
      </c>
      <c r="D3713" t="str">
        <f t="shared" si="1086"/>
        <v>1.05124230123535-1.61165780496484i</v>
      </c>
      <c r="E3713" t="str">
        <f t="shared" si="1087"/>
        <v>-14.4471761358664-25.7531207248835i</v>
      </c>
      <c r="F3713" t="str">
        <f t="shared" si="1088"/>
        <v>2.01430347975063-1.47824722831919i</v>
      </c>
      <c r="G3713" t="str">
        <f t="shared" si="1089"/>
        <v>0.692221938861672-0.46157418279217i</v>
      </c>
      <c r="H3713" t="str">
        <f t="shared" si="1090"/>
        <v>0.00315317908784077-7.50214934069827i</v>
      </c>
      <c r="I3713" t="str">
        <f t="shared" si="1091"/>
        <v>-0.075042055505775-0.102344683697932i</v>
      </c>
      <c r="K3713" t="str">
        <f t="shared" si="1092"/>
        <v>0.000280121959059635-0.000325306887521848i</v>
      </c>
      <c r="L3713" t="str">
        <f t="shared" si="1093"/>
        <v>0.00025-0.000425446278058422i</v>
      </c>
      <c r="M3713" t="str">
        <f t="shared" si="1094"/>
        <v>0.0025-0.000112618132427229i</v>
      </c>
      <c r="N3713">
        <f t="shared" si="1095"/>
        <v>45.444754079837907</v>
      </c>
      <c r="O3713">
        <f t="shared" si="1096"/>
        <v>32.255017005554265</v>
      </c>
      <c r="P3713" s="3">
        <f t="shared" si="1097"/>
        <v>-32.255017005554265</v>
      </c>
      <c r="Q3713" s="3">
        <f t="shared" si="1098"/>
        <v>134.55524592016209</v>
      </c>
      <c r="R3713">
        <f t="shared" si="1099"/>
        <v>-45.444754079837907</v>
      </c>
      <c r="S3713">
        <f t="shared" si="1100"/>
        <v>1105.465131418277</v>
      </c>
      <c r="T3713">
        <f t="shared" si="1083"/>
        <v>-32.255017005554265</v>
      </c>
    </row>
    <row r="3714" spans="1:20" x14ac:dyDescent="0.25">
      <c r="A3714">
        <f t="shared" si="1084"/>
        <v>6972236.4719577106</v>
      </c>
      <c r="B3714">
        <f t="shared" si="1101"/>
        <v>1109665.8989176666</v>
      </c>
      <c r="C3714" t="str">
        <f t="shared" si="1085"/>
        <v>-0.0168836132063609+0.0172524322671677i</v>
      </c>
      <c r="D3714" t="str">
        <f t="shared" si="1086"/>
        <v>1.04568654619567-1.60919938546093i</v>
      </c>
      <c r="E3714" t="str">
        <f t="shared" si="1087"/>
        <v>-14.4327620044522-25.5881129100461i</v>
      </c>
      <c r="F3714" t="str">
        <f t="shared" si="1088"/>
        <v>2.0095938807789-1.47968739299748i</v>
      </c>
      <c r="G3714" t="str">
        <f t="shared" si="1089"/>
        <v>0.690603469865196-0.462244867224448i</v>
      </c>
      <c r="H3714" t="str">
        <f t="shared" si="1090"/>
        <v>0.00312468794721665-7.47372255343294i</v>
      </c>
      <c r="I3714" t="str">
        <f t="shared" si="1091"/>
        <v>-0.0748309085098483-0.101718439330583i</v>
      </c>
      <c r="K3714" t="str">
        <f t="shared" si="1092"/>
        <v>0.00027970655067859-0.000324166028216931i</v>
      </c>
      <c r="L3714" t="str">
        <f t="shared" si="1093"/>
        <v>0.00025-0.000423835702389342i</v>
      </c>
      <c r="M3714" t="str">
        <f t="shared" si="1094"/>
        <v>0.0025-0.000112191803573649i</v>
      </c>
      <c r="N3714">
        <f t="shared" si="1095"/>
        <v>45.619021713896814</v>
      </c>
      <c r="O3714">
        <f t="shared" si="1096"/>
        <v>32.345528845750053</v>
      </c>
      <c r="P3714" s="3">
        <f t="shared" si="1097"/>
        <v>-32.345528845750053</v>
      </c>
      <c r="Q3714" s="3">
        <f t="shared" si="1098"/>
        <v>134.38097828610319</v>
      </c>
      <c r="R3714">
        <f t="shared" si="1099"/>
        <v>-45.619021713896814</v>
      </c>
      <c r="S3714">
        <f t="shared" si="1100"/>
        <v>1109.6658989176667</v>
      </c>
      <c r="T3714">
        <f t="shared" si="1083"/>
        <v>-32.345528845750053</v>
      </c>
    </row>
    <row r="3715" spans="1:20" x14ac:dyDescent="0.25">
      <c r="A3715">
        <f t="shared" si="1084"/>
        <v>6998730.9705511509</v>
      </c>
      <c r="B3715">
        <f t="shared" si="1101"/>
        <v>1113882.6293335538</v>
      </c>
      <c r="C3715" t="str">
        <f t="shared" si="1085"/>
        <v>-0.0166565715332258+0.017124048259364i</v>
      </c>
      <c r="D3715" t="str">
        <f t="shared" si="1086"/>
        <v>1.0401475686882-1.60672552400043i</v>
      </c>
      <c r="E3715" t="str">
        <f t="shared" si="1087"/>
        <v>-14.4179416119409-25.4238053711799i</v>
      </c>
      <c r="F3715" t="str">
        <f t="shared" si="1088"/>
        <v>2.00487064349107-1.48111576807069i</v>
      </c>
      <c r="G3715" t="str">
        <f t="shared" si="1089"/>
        <v>0.688980314017056-0.462910834733877i</v>
      </c>
      <c r="H3715" t="str">
        <f t="shared" si="1090"/>
        <v>0.00309647919638891-7.44540366494385i</v>
      </c>
      <c r="I3715" t="str">
        <f t="shared" si="1091"/>
        <v>-0.0746196894939492-0.101094786974772i</v>
      </c>
      <c r="K3715" t="str">
        <f t="shared" si="1092"/>
        <v>0.000279293995088615-0.000323028525200026i</v>
      </c>
      <c r="L3715" t="str">
        <f t="shared" si="1093"/>
        <v>0.00025-0.000422231223739133i</v>
      </c>
      <c r="M3715" t="str">
        <f t="shared" si="1094"/>
        <v>0.0025-0.000111767088636829i</v>
      </c>
      <c r="N3715">
        <f t="shared" si="1095"/>
        <v>45.792843174162158</v>
      </c>
      <c r="O3715">
        <f t="shared" si="1096"/>
        <v>32.436116060520646</v>
      </c>
      <c r="P3715" s="3">
        <f t="shared" si="1097"/>
        <v>-32.436116060520646</v>
      </c>
      <c r="Q3715" s="3">
        <f t="shared" si="1098"/>
        <v>134.20715682583784</v>
      </c>
      <c r="R3715">
        <f t="shared" si="1099"/>
        <v>-45.792843174162158</v>
      </c>
      <c r="S3715">
        <f t="shared" si="1100"/>
        <v>1113.8826293335537</v>
      </c>
      <c r="T3715">
        <f t="shared" si="1083"/>
        <v>-32.436116060520646</v>
      </c>
    </row>
    <row r="3716" spans="1:20" x14ac:dyDescent="0.25">
      <c r="A3716">
        <f t="shared" si="1084"/>
        <v>7025326.1482392456</v>
      </c>
      <c r="B3716">
        <f t="shared" si="1101"/>
        <v>1118115.3833250215</v>
      </c>
      <c r="C3716" t="str">
        <f t="shared" si="1085"/>
        <v>-0.0164322624810531+0.0169960400964565i</v>
      </c>
      <c r="D3716" t="str">
        <f t="shared" si="1086"/>
        <v>1.03462545146521-1.60423636036733i</v>
      </c>
      <c r="E3716" t="str">
        <f t="shared" si="1087"/>
        <v>-14.4027182997293-25.2601976568497i</v>
      </c>
      <c r="F3716" t="str">
        <f t="shared" si="1088"/>
        <v>2.00013384503832-1.48253223092394i</v>
      </c>
      <c r="G3716" t="str">
        <f t="shared" si="1089"/>
        <v>0.687352497830508-0.463572045702358i</v>
      </c>
      <c r="H3716" t="str">
        <f t="shared" si="1090"/>
        <v>0.00306854975839506-7.4171922637883i</v>
      </c>
      <c r="I3716" t="str">
        <f t="shared" si="1091"/>
        <v>-0.0744083981418605-0.10047372240805i</v>
      </c>
      <c r="K3716" t="str">
        <f t="shared" si="1092"/>
        <v>0.00027888427474826-0.000321894375541061i</v>
      </c>
      <c r="L3716" t="str">
        <f t="shared" si="1093"/>
        <v>0.00025-0.000420632819026832i</v>
      </c>
      <c r="M3716" t="str">
        <f t="shared" si="1094"/>
        <v>0.0025-0.000111343981507102i</v>
      </c>
      <c r="N3716">
        <f t="shared" si="1095"/>
        <v>45.966217646031794</v>
      </c>
      <c r="O3716">
        <f t="shared" si="1096"/>
        <v>32.526778344573799</v>
      </c>
      <c r="P3716" s="3">
        <f t="shared" si="1097"/>
        <v>-32.526778344573799</v>
      </c>
      <c r="Q3716" s="3">
        <f t="shared" si="1098"/>
        <v>134.03378235396821</v>
      </c>
      <c r="R3716">
        <f t="shared" si="1099"/>
        <v>-45.966217646031794</v>
      </c>
      <c r="S3716">
        <f t="shared" si="1100"/>
        <v>1118.1153833250214</v>
      </c>
      <c r="T3716">
        <f t="shared" si="1083"/>
        <v>-32.526778344573799</v>
      </c>
    </row>
    <row r="3717" spans="1:20" x14ac:dyDescent="0.25">
      <c r="A3717">
        <f t="shared" si="1084"/>
        <v>7052022.3876025556</v>
      </c>
      <c r="B3717">
        <f t="shared" si="1101"/>
        <v>1122364.2217816566</v>
      </c>
      <c r="C3717" t="str">
        <f t="shared" si="1085"/>
        <v>-0.0162106592078847+0.0168684181099216i</v>
      </c>
      <c r="D3717" t="str">
        <f t="shared" si="1086"/>
        <v>1.02912027580877-1.6017320347123i</v>
      </c>
      <c r="E3717" t="str">
        <f t="shared" si="1087"/>
        <v>-14.3870954055595-25.097289306159i</v>
      </c>
      <c r="F3717" t="str">
        <f t="shared" si="1088"/>
        <v>1.99538356379806-1.48393665938541i</v>
      </c>
      <c r="G3717" t="str">
        <f t="shared" si="1089"/>
        <v>0.685720048240204-0.464228460654511i</v>
      </c>
      <c r="H3717" t="str">
        <f t="shared" si="1090"/>
        <v>0.00304089659230287-7.38908794011053i</v>
      </c>
      <c r="I3717" t="str">
        <f t="shared" si="1091"/>
        <v>-0.0741970342007766-0.099855241425393i</v>
      </c>
      <c r="K3717" t="str">
        <f t="shared" si="1092"/>
        <v>0.000278477372194399-0.000320763576229789i</v>
      </c>
      <c r="L3717" t="str">
        <f t="shared" si="1093"/>
        <v>0.00025-0.000419040465258849i</v>
      </c>
      <c r="M3717" t="str">
        <f t="shared" si="1094"/>
        <v>0.0025-0.00011092247609793i</v>
      </c>
      <c r="N3717">
        <f t="shared" si="1095"/>
        <v>46.139144324748287</v>
      </c>
      <c r="O3717">
        <f t="shared" si="1096"/>
        <v>32.617515391563472</v>
      </c>
      <c r="P3717" s="3">
        <f t="shared" si="1097"/>
        <v>-32.617515391563472</v>
      </c>
      <c r="Q3717" s="3">
        <f t="shared" si="1098"/>
        <v>133.86085567525171</v>
      </c>
      <c r="R3717">
        <f t="shared" si="1099"/>
        <v>-46.139144324748287</v>
      </c>
      <c r="S3717">
        <f t="shared" si="1100"/>
        <v>1122.3642217816566</v>
      </c>
      <c r="T3717">
        <f t="shared" si="1083"/>
        <v>-32.617515391563472</v>
      </c>
    </row>
    <row r="3718" spans="1:20" x14ac:dyDescent="0.25">
      <c r="A3718">
        <f t="shared" si="1084"/>
        <v>7078820.0726754442</v>
      </c>
      <c r="B3718">
        <f t="shared" si="1101"/>
        <v>1126629.2058244268</v>
      </c>
      <c r="C3718" t="str">
        <f t="shared" si="1085"/>
        <v>-0.0159917350296264+0.0167411923710982i</v>
      </c>
      <c r="D3718" t="str">
        <f t="shared" si="1086"/>
        <v>1.02363212153113-1.59921268753508i</v>
      </c>
      <c r="E3718" t="str">
        <f t="shared" si="1087"/>
        <v>-14.3710762635291-24.9350798486601i</v>
      </c>
      <c r="F3718" t="str">
        <f t="shared" si="1088"/>
        <v>1.99061987937253-1.48532893174135i</v>
      </c>
      <c r="G3718" t="str">
        <f t="shared" si="1089"/>
        <v>0.684082992601703-0.464880040262863i</v>
      </c>
      <c r="H3718" t="str">
        <f t="shared" si="1090"/>
        <v>0.00301351669277507-7.36109028563524i</v>
      </c>
      <c r="I3718" t="str">
        <f t="shared" si="1091"/>
        <v>-0.0739855974810923-0.0992393398385676i</v>
      </c>
      <c r="K3718" t="str">
        <f t="shared" si="1092"/>
        <v>0.000278073270042329-0.000319636124176815i</v>
      </c>
      <c r="L3718" t="str">
        <f t="shared" si="1093"/>
        <v>0.00025-0.000417454139528639i</v>
      </c>
      <c r="M3718" t="str">
        <f t="shared" si="1094"/>
        <v>0.0025-0.000110502566345816i</v>
      </c>
      <c r="N3718">
        <f t="shared" si="1095"/>
        <v>46.311622415477956</v>
      </c>
      <c r="O3718">
        <f t="shared" si="1096"/>
        <v>32.708326894101766</v>
      </c>
      <c r="P3718" s="3">
        <f t="shared" si="1097"/>
        <v>-32.708326894101766</v>
      </c>
      <c r="Q3718" s="3">
        <f t="shared" si="1098"/>
        <v>133.68837758452204</v>
      </c>
      <c r="R3718">
        <f t="shared" si="1099"/>
        <v>-46.311622415477956</v>
      </c>
      <c r="S3718">
        <f t="shared" si="1100"/>
        <v>1126.6292058244269</v>
      </c>
      <c r="T3718">
        <f t="shared" si="1083"/>
        <v>-32.708326894101766</v>
      </c>
    </row>
    <row r="3719" spans="1:20" x14ac:dyDescent="0.25">
      <c r="A3719">
        <f t="shared" si="1084"/>
        <v>7105719.5889516119</v>
      </c>
      <c r="B3719">
        <f t="shared" si="1101"/>
        <v>1130910.3968065598</v>
      </c>
      <c r="C3719" t="str">
        <f t="shared" si="1085"/>
        <v>-0.0157754634209481+0.0166143726944959i</v>
      </c>
      <c r="D3719" t="str">
        <f t="shared" si="1086"/>
        <v>1.01816106697541-1.59667845966693i</v>
      </c>
      <c r="E3719" t="str">
        <f t="shared" si="1087"/>
        <v>-14.3546642040979-24.7735688042649i</v>
      </c>
      <c r="F3719" t="str">
        <f t="shared" si="1088"/>
        <v>1.98584287258714-1.48670892675101i</v>
      </c>
      <c r="G3719" t="str">
        <f t="shared" si="1089"/>
        <v>0.682441358690938-0.465526745353051i</v>
      </c>
      <c r="H3719" t="str">
        <f t="shared" si="1090"/>
        <v>0.00298640708963935-7.33319889366155i</v>
      </c>
      <c r="I3719" t="str">
        <f t="shared" si="1091"/>
        <v>-0.0737740878561852-0.0986260134754888i</v>
      </c>
      <c r="K3719" t="str">
        <f t="shared" si="1092"/>
        <v>0.000277671950985857-0.000318512016214587i</v>
      </c>
      <c r="L3719" t="str">
        <f t="shared" si="1093"/>
        <v>0.00025-0.000415873819016376i</v>
      </c>
      <c r="M3719" t="str">
        <f t="shared" si="1094"/>
        <v>0.0025-0.000110084246210217i</v>
      </c>
      <c r="N3719">
        <f t="shared" si="1095"/>
        <v>46.483651133385678</v>
      </c>
      <c r="O3719">
        <f t="shared" si="1096"/>
        <v>32.799212543771269</v>
      </c>
      <c r="P3719" s="3">
        <f t="shared" si="1097"/>
        <v>-32.799212543771269</v>
      </c>
      <c r="Q3719" s="3">
        <f t="shared" si="1098"/>
        <v>133.51634886661432</v>
      </c>
      <c r="R3719">
        <f t="shared" si="1099"/>
        <v>-46.483651133385678</v>
      </c>
      <c r="S3719">
        <f t="shared" si="1100"/>
        <v>1130.9103968065597</v>
      </c>
      <c r="T3719">
        <f t="shared" si="1083"/>
        <v>-32.799212543771269</v>
      </c>
    </row>
    <row r="3720" spans="1:20" x14ac:dyDescent="0.25">
      <c r="A3720">
        <f t="shared" si="1084"/>
        <v>7132721.323389628</v>
      </c>
      <c r="B3720">
        <f t="shared" si="1101"/>
        <v>1135207.8563144247</v>
      </c>
      <c r="C3720" t="str">
        <f t="shared" si="1085"/>
        <v>-0.0155618180161457+0.0164879686410913i</v>
      </c>
      <c r="D3720" t="str">
        <f t="shared" si="1086"/>
        <v>1.01270718901643-1.59412949225328i</v>
      </c>
      <c r="E3720" t="str">
        <f t="shared" si="1087"/>
        <v>-14.3378625540933-24.6127556831566i</v>
      </c>
      <c r="F3720" t="str">
        <f t="shared" si="1088"/>
        <v>1.98105262548881-1.48807652366184i</v>
      </c>
      <c r="G3720" t="str">
        <f t="shared" si="1089"/>
        <v>0.680795174703583-0.466168536909025i</v>
      </c>
      <c r="H3720" t="str">
        <f t="shared" si="1090"/>
        <v>0.00295956484746325-7.30541335905665i</v>
      </c>
      <c r="I3720" t="str">
        <f t="shared" si="1091"/>
        <v>-0.0735625052622-0.0980152581795886i</v>
      </c>
      <c r="K3720" t="str">
        <f t="shared" si="1092"/>
        <v>0.000277273397797379-0.000317391249098405i</v>
      </c>
      <c r="L3720" t="str">
        <f t="shared" si="1093"/>
        <v>0.00025-0.00041429948098862i</v>
      </c>
      <c r="M3720" t="str">
        <f t="shared" si="1094"/>
        <v>0.0025-0.000109667509673458i</v>
      </c>
      <c r="N3720">
        <f t="shared" si="1095"/>
        <v>46.655229703714411</v>
      </c>
      <c r="O3720">
        <f t="shared" si="1096"/>
        <v>32.890172031136224</v>
      </c>
      <c r="P3720" s="3">
        <f t="shared" si="1097"/>
        <v>-32.890172031136224</v>
      </c>
      <c r="Q3720" s="3">
        <f t="shared" si="1098"/>
        <v>133.34477029628559</v>
      </c>
      <c r="R3720">
        <f t="shared" si="1099"/>
        <v>-46.655229703714411</v>
      </c>
      <c r="S3720">
        <f t="shared" si="1100"/>
        <v>1135.2078563144246</v>
      </c>
      <c r="T3720">
        <f t="shared" si="1083"/>
        <v>-32.890172031136224</v>
      </c>
    </row>
    <row r="3721" spans="1:20" x14ac:dyDescent="0.25">
      <c r="A3721">
        <f t="shared" si="1084"/>
        <v>7159825.6644185083</v>
      </c>
      <c r="B3721">
        <f t="shared" si="1101"/>
        <v>1139521.6461684194</v>
      </c>
      <c r="C3721" t="str">
        <f t="shared" si="1085"/>
        <v>-0.0153507726099616+0.0163619895216024i</v>
      </c>
      <c r="D3721" t="str">
        <f t="shared" si="1086"/>
        <v>1.00727056306181-1.59156592673626i</v>
      </c>
      <c r="E3721" t="str">
        <f t="shared" si="1087"/>
        <v>-14.3206746367107-24.4526399856998i</v>
      </c>
      <c r="F3721" t="str">
        <f t="shared" si="1088"/>
        <v>1.97624922134378-1.48943160222441i</v>
      </c>
      <c r="G3721" t="str">
        <f t="shared" si="1089"/>
        <v>0.679144469254364-0.466805376078267i</v>
      </c>
      <c r="H3721" t="str">
        <f t="shared" si="1090"/>
        <v>0.00293298706513421-7.2777332782497i</v>
      </c>
      <c r="I3721" t="str">
        <f t="shared" si="1091"/>
        <v>-0.0733508496978138-0.097407069809171i</v>
      </c>
      <c r="K3721" t="str">
        <f t="shared" si="1092"/>
        <v>0.000276877593327944-0.000316273819507404i</v>
      </c>
      <c r="L3721" t="str">
        <f t="shared" si="1093"/>
        <v>0.00025-0.000412731102797988i</v>
      </c>
      <c r="M3721" t="str">
        <f t="shared" si="1094"/>
        <v>0.0025-0.000109252350740644i</v>
      </c>
      <c r="N3721">
        <f t="shared" si="1095"/>
        <v>46.826357361857987</v>
      </c>
      <c r="O3721">
        <f t="shared" si="1096"/>
        <v>32.981205045756099</v>
      </c>
      <c r="P3721" s="3">
        <f t="shared" si="1097"/>
        <v>-32.981205045756099</v>
      </c>
      <c r="Q3721" s="3">
        <f t="shared" si="1098"/>
        <v>133.17364263814201</v>
      </c>
      <c r="R3721">
        <f t="shared" si="1099"/>
        <v>-46.826357361857987</v>
      </c>
      <c r="S3721">
        <f t="shared" si="1100"/>
        <v>1139.5216461684195</v>
      </c>
      <c r="T3721">
        <f t="shared" si="1083"/>
        <v>-32.981205045756099</v>
      </c>
    </row>
    <row r="3722" spans="1:20" x14ac:dyDescent="0.25">
      <c r="A3722">
        <f t="shared" si="1084"/>
        <v>7187033.0019432977</v>
      </c>
      <c r="B3722">
        <f t="shared" si="1101"/>
        <v>1143851.8284238593</v>
      </c>
      <c r="C3722" t="str">
        <f t="shared" si="1085"/>
        <v>-0.015142301158371+0.0162364443997523i</v>
      </c>
      <c r="D3722" t="str">
        <f t="shared" si="1086"/>
        <v>1.00185126305335-1.58898790483753i</v>
      </c>
      <c r="E3722" t="str">
        <f t="shared" si="1087"/>
        <v>-14.3031037715135-24.2932212023523i</v>
      </c>
      <c r="F3722" t="str">
        <f t="shared" si="1088"/>
        <v>1.97143274463551-1.49077404270762i</v>
      </c>
      <c r="G3722" t="str">
        <f t="shared" si="1089"/>
        <v>0.67748927137629-0.467437224177016i</v>
      </c>
      <c r="H3722" t="str">
        <f t="shared" si="1090"/>
        <v>0.00290667087544468-7.2501582492256i</v>
      </c>
      <c r="I3722" t="str">
        <f t="shared" si="1091"/>
        <v>-0.0731391212240078-0.0968014442367788i</v>
      </c>
      <c r="K3722" t="str">
        <f t="shared" si="1092"/>
        <v>0.00027648452050733-0.000315159724045544i</v>
      </c>
      <c r="L3722" t="str">
        <f t="shared" si="1093"/>
        <v>0.00025-0.000411168661882833i</v>
      </c>
      <c r="M3722" t="str">
        <f t="shared" si="1094"/>
        <v>0.0025-0.000108838763439573i</v>
      </c>
      <c r="N3722">
        <f t="shared" si="1095"/>
        <v>46.997033353436251</v>
      </c>
      <c r="O3722">
        <f t="shared" si="1096"/>
        <v>33.072311276196658</v>
      </c>
      <c r="P3722" s="3">
        <f t="shared" si="1097"/>
        <v>-33.072311276196658</v>
      </c>
      <c r="Q3722" s="3">
        <f t="shared" si="1098"/>
        <v>133.00296664656375</v>
      </c>
      <c r="R3722">
        <f t="shared" si="1099"/>
        <v>-46.997033353436251</v>
      </c>
      <c r="S3722">
        <f t="shared" si="1100"/>
        <v>1143.8518284238594</v>
      </c>
      <c r="T3722">
        <f t="shared" si="1083"/>
        <v>-33.072311276196658</v>
      </c>
    </row>
    <row r="3723" spans="1:20" x14ac:dyDescent="0.25">
      <c r="A3723">
        <f t="shared" si="1084"/>
        <v>7214343.727350682</v>
      </c>
      <c r="B3723">
        <f t="shared" si="1101"/>
        <v>1148198.46537187</v>
      </c>
      <c r="C3723" t="str">
        <f t="shared" si="1085"/>
        <v>-0.0149363777793255+0.0161113420955123i</v>
      </c>
      <c r="D3723" t="str">
        <f t="shared" si="1086"/>
        <v>0.996449361468561-1.58639556854102i</v>
      </c>
      <c r="E3723" t="str">
        <f t="shared" si="1087"/>
        <v>-14.2851532744287-24.1344988135754i</v>
      </c>
      <c r="F3723" t="str">
        <f t="shared" si="1088"/>
        <v>1.96660328106215-1.49210372591378i</v>
      </c>
      <c r="G3723" t="str">
        <f t="shared" si="1089"/>
        <v>0.675829610519809-0.468064042695497i</v>
      </c>
      <c r="H3723" t="str">
        <f t="shared" si="1090"/>
        <v>0.00288061344468192-7.22268787151893i</v>
      </c>
      <c r="I3723" t="str">
        <f t="shared" si="1091"/>
        <v>-0.072927319963826-0.0961983773485525i</v>
      </c>
      <c r="K3723" t="str">
        <f t="shared" si="1092"/>
        <v>0.000276094162344081-0.000314048959242588i</v>
      </c>
      <c r="L3723" t="str">
        <f t="shared" si="1093"/>
        <v>0.00025-0.000409612135766919i</v>
      </c>
      <c r="M3723" t="str">
        <f t="shared" si="1094"/>
        <v>0.0025-0.000108426741820655i</v>
      </c>
      <c r="N3723">
        <f t="shared" si="1095"/>
        <v>47.167256934371125</v>
      </c>
      <c r="O3723">
        <f t="shared" si="1096"/>
        <v>33.16349041004343</v>
      </c>
      <c r="P3723" s="3">
        <f t="shared" si="1097"/>
        <v>-33.16349041004343</v>
      </c>
      <c r="Q3723" s="3">
        <f t="shared" si="1098"/>
        <v>132.83274306562888</v>
      </c>
      <c r="R3723">
        <f t="shared" si="1099"/>
        <v>-47.167256934371125</v>
      </c>
      <c r="S3723">
        <f t="shared" si="1100"/>
        <v>1148.19846537187</v>
      </c>
      <c r="T3723">
        <f t="shared" si="1083"/>
        <v>-33.16349041004343</v>
      </c>
    </row>
    <row r="3724" spans="1:20" x14ac:dyDescent="0.25">
      <c r="A3724">
        <f t="shared" si="1084"/>
        <v>7241758.2335146144</v>
      </c>
      <c r="B3724">
        <f t="shared" si="1101"/>
        <v>1152561.619540283</v>
      </c>
      <c r="C3724" t="str">
        <f t="shared" si="1085"/>
        <v>-0.0147329767534628+0.0159866911883295i</v>
      </c>
      <c r="D3724" t="str">
        <f t="shared" si="1086"/>
        <v>0.991064929322424-1.58378906007586i</v>
      </c>
      <c r="E3724" t="str">
        <f t="shared" si="1087"/>
        <v>-14.2668264577399-23.9764722897455i</v>
      </c>
      <c r="F3724" t="str">
        <f t="shared" si="1088"/>
        <v>1.96176091753387-1.49342053319373i</v>
      </c>
      <c r="G3724" t="str">
        <f t="shared" si="1089"/>
        <v>0.674165516551888-0.468685793303162i</v>
      </c>
      <c r="H3724" t="str">
        <f t="shared" si="1090"/>
        <v>0.00285481197222298-7.19532174620773i</v>
      </c>
      <c r="I3724" t="str">
        <f t="shared" si="1091"/>
        <v>-0.0727154461021273-0.0955978650435899i</v>
      </c>
      <c r="K3724" t="str">
        <f t="shared" si="1092"/>
        <v>0.00027570650192557-0.000312941521555071i</v>
      </c>
      <c r="L3724" t="str">
        <f t="shared" si="1093"/>
        <v>0.00025-0.000408061502059093i</v>
      </c>
      <c r="M3724" t="str">
        <f t="shared" si="1094"/>
        <v>0.0025-0.000108016279956819i</v>
      </c>
      <c r="N3724">
        <f t="shared" si="1095"/>
        <v>47.337027370958168</v>
      </c>
      <c r="O3724">
        <f t="shared" si="1096"/>
        <v>33.254742133914021</v>
      </c>
      <c r="P3724" s="3">
        <f t="shared" si="1097"/>
        <v>-33.254742133914021</v>
      </c>
      <c r="Q3724" s="3">
        <f t="shared" si="1098"/>
        <v>132.66297262904183</v>
      </c>
      <c r="R3724">
        <f t="shared" si="1099"/>
        <v>-47.337027370958168</v>
      </c>
      <c r="S3724">
        <f t="shared" si="1100"/>
        <v>1152.5616195402829</v>
      </c>
      <c r="T3724">
        <f t="shared" si="1083"/>
        <v>-33.254742133914021</v>
      </c>
    </row>
    <row r="3725" spans="1:20" x14ac:dyDescent="0.25">
      <c r="A3725">
        <f t="shared" si="1084"/>
        <v>7269276.9148019692</v>
      </c>
      <c r="B3725">
        <f t="shared" si="1101"/>
        <v>1156941.353694536</v>
      </c>
      <c r="C3725" t="str">
        <f t="shared" si="1085"/>
        <v>-0.0145320725247779+0.0158625000203369i</v>
      </c>
      <c r="D3725" t="str">
        <f t="shared" si="1086"/>
        <v>0.985698036169388-1.58116852189932i</v>
      </c>
      <c r="E3725" t="str">
        <f t="shared" si="1087"/>
        <v>-14.2481266300783-23.8191410910663i</v>
      </c>
      <c r="F3725" t="str">
        <f t="shared" si="1088"/>
        <v>1.95690574217004-1.49472434646202i</v>
      </c>
      <c r="G3725" t="str">
        <f t="shared" si="1089"/>
        <v>0.672497019755028-0.469302437853921i</v>
      </c>
      <c r="H3725" t="str">
        <f t="shared" si="1090"/>
        <v>0.00282926369013423-7.16805947590752i</v>
      </c>
      <c r="I3725" t="str">
        <f t="shared" si="1091"/>
        <v>-0.0725034998853365-0.0949999032333128i</v>
      </c>
      <c r="K3725" t="str">
        <f t="shared" si="1092"/>
        <v>0.000275321522418025-0.000311837407367271i</v>
      </c>
      <c r="L3725" t="str">
        <f t="shared" si="1093"/>
        <v>0.00025-0.000406516738452972i</v>
      </c>
      <c r="M3725" t="str">
        <f t="shared" si="1094"/>
        <v>0.0025-0.000107607371943434i</v>
      </c>
      <c r="N3725">
        <f t="shared" si="1095"/>
        <v>47.506343939940109</v>
      </c>
      <c r="O3725">
        <f t="shared" si="1096"/>
        <v>33.346066133471012</v>
      </c>
      <c r="P3725" s="3">
        <f t="shared" si="1097"/>
        <v>-33.346066133471012</v>
      </c>
      <c r="Q3725" s="3">
        <f t="shared" si="1098"/>
        <v>132.49365606005989</v>
      </c>
      <c r="R3725">
        <f t="shared" si="1099"/>
        <v>-47.506343939940109</v>
      </c>
      <c r="S3725">
        <f t="shared" si="1100"/>
        <v>1156.941353694536</v>
      </c>
      <c r="T3725">
        <f t="shared" si="1083"/>
        <v>-33.346066133471012</v>
      </c>
    </row>
    <row r="3726" spans="1:20" x14ac:dyDescent="0.25">
      <c r="A3726">
        <f t="shared" si="1084"/>
        <v>7296900.1670782184</v>
      </c>
      <c r="B3726">
        <f t="shared" si="1101"/>
        <v>1161337.7308385754</v>
      </c>
      <c r="C3726" t="str">
        <f t="shared" si="1085"/>
        <v>-0.0143336397012583+0.0157387766995457i</v>
      </c>
      <c r="D3726" t="str">
        <f t="shared" si="1086"/>
        <v>0.980348750105633-1.57853409667998i</v>
      </c>
      <c r="E3726" t="str">
        <f t="shared" si="1087"/>
        <v>-14.2290570964098-23.6625046674794i</v>
      </c>
      <c r="F3726" t="str">
        <f t="shared" si="1088"/>
        <v>1.95203784429602-1.49601504821202i</v>
      </c>
      <c r="G3726" t="str">
        <f t="shared" si="1089"/>
        <v>0.670824150826186-0.469913938391396i</v>
      </c>
      <c r="H3726" t="str">
        <f t="shared" si="1090"/>
        <v>0.00280396586277588-7.14090066476516i</v>
      </c>
      <c r="I3726" t="str">
        <f t="shared" si="1091"/>
        <v>-0.0722914816211824-0.0944044878408224i</v>
      </c>
      <c r="K3726" t="str">
        <f t="shared" si="1092"/>
        <v>0.000274939207066569-0.000310736612992165i</v>
      </c>
      <c r="L3726" t="str">
        <f t="shared" si="1093"/>
        <v>0.00025-0.000404977822726611i</v>
      </c>
      <c r="M3726" t="str">
        <f t="shared" si="1094"/>
        <v>0.0025-0.000107200011898221i</v>
      </c>
      <c r="N3726">
        <f t="shared" si="1095"/>
        <v>47.675205928577981</v>
      </c>
      <c r="O3726">
        <f t="shared" si="1096"/>
        <v>33.43746209343486</v>
      </c>
      <c r="P3726" s="3">
        <f t="shared" si="1097"/>
        <v>-33.43746209343486</v>
      </c>
      <c r="Q3726" s="3">
        <f t="shared" si="1098"/>
        <v>132.32479407142202</v>
      </c>
      <c r="R3726">
        <f t="shared" si="1099"/>
        <v>-47.675205928577981</v>
      </c>
      <c r="S3726">
        <f t="shared" si="1100"/>
        <v>1161.3377308385755</v>
      </c>
      <c r="T3726">
        <f t="shared" si="1083"/>
        <v>-33.43746209343486</v>
      </c>
    </row>
    <row r="3727" spans="1:20" x14ac:dyDescent="0.25">
      <c r="A3727">
        <f t="shared" si="1084"/>
        <v>7324628.3877131157</v>
      </c>
      <c r="B3727">
        <f t="shared" si="1101"/>
        <v>1165750.8142157621</v>
      </c>
      <c r="C3727" t="str">
        <f t="shared" si="1085"/>
        <v>-0.0141376530554839+0.0156155291030186i</v>
      </c>
      <c r="D3727" t="str">
        <f t="shared" si="1086"/>
        <v>0.975017137771496-1.57588592728084i</v>
      </c>
      <c r="E3727" t="str">
        <f t="shared" si="1087"/>
        <v>-14.2096211580202-23.506562458578i</v>
      </c>
      <c r="F3727" t="str">
        <f t="shared" si="1088"/>
        <v>1.94715731443994-1.49729252153112i</v>
      </c>
      <c r="G3727" t="str">
        <f t="shared" si="1089"/>
        <v>0.669146940875642-0.470520257154155i</v>
      </c>
      <c r="H3727" t="str">
        <f t="shared" si="1090"/>
        <v>0.00277891578641108-7.11384491845287i</v>
      </c>
      <c r="I3727" t="str">
        <f t="shared" si="1091"/>
        <v>-0.0720793916784359-0.0938116148002675i</v>
      </c>
      <c r="K3727" t="str">
        <f t="shared" si="1092"/>
        <v>0.000274559539195237-0.000309639134672366i</v>
      </c>
      <c r="L3727" t="str">
        <f t="shared" si="1093"/>
        <v>0.00025-0.000403444732742191i</v>
      </c>
      <c r="M3727" t="str">
        <f t="shared" si="1094"/>
        <v>0.0025-0.000106794193961168i</v>
      </c>
      <c r="N3727">
        <f t="shared" si="1095"/>
        <v>47.84361263471834</v>
      </c>
      <c r="O3727">
        <f t="shared" si="1096"/>
        <v>33.528929697597079</v>
      </c>
      <c r="P3727" s="3">
        <f t="shared" si="1097"/>
        <v>-33.528929697597079</v>
      </c>
      <c r="Q3727" s="3">
        <f t="shared" si="1098"/>
        <v>132.15638736528166</v>
      </c>
      <c r="R3727">
        <f t="shared" si="1099"/>
        <v>-47.84361263471834</v>
      </c>
      <c r="S3727">
        <f t="shared" si="1100"/>
        <v>1165.7508142157621</v>
      </c>
      <c r="T3727">
        <f t="shared" si="1083"/>
        <v>-33.528929697597079</v>
      </c>
    </row>
    <row r="3728" spans="1:20" x14ac:dyDescent="0.25">
      <c r="A3728">
        <f t="shared" si="1084"/>
        <v>7352461.9755864255</v>
      </c>
      <c r="B3728">
        <f t="shared" si="1101"/>
        <v>1170180.667309782</v>
      </c>
      <c r="C3728" t="str">
        <f t="shared" si="1085"/>
        <v>-0.0139440875251885+0.0154927648800284i</v>
      </c>
      <c r="D3728" t="str">
        <f t="shared" si="1086"/>
        <v>0.969703264354067-1.57322415674264i</v>
      </c>
      <c r="E3728" t="str">
        <f t="shared" si="1087"/>
        <v>-14.1898221124983-23.3513138935182i</v>
      </c>
      <c r="F3728" t="str">
        <f t="shared" si="1088"/>
        <v>1.94226424432904-1.49855665011588i</v>
      </c>
      <c r="G3728" t="str">
        <f t="shared" si="1089"/>
        <v>0.667465421425768-0.471121356580966i</v>
      </c>
      <c r="H3728" t="str">
        <f t="shared" si="1090"/>
        <v>0.00275411078881976-7.08689184416217i</v>
      </c>
      <c r="I3728" t="str">
        <f t="shared" si="1091"/>
        <v>-0.071867230486637-0.0932212800562012i</v>
      </c>
      <c r="K3728" t="str">
        <f t="shared" si="1092"/>
        <v>0.000274182502206999-0.000308544968581089i</v>
      </c>
      <c r="L3728" t="str">
        <f t="shared" si="1093"/>
        <v>0.00025-0.000401917446445697i</v>
      </c>
      <c r="M3728" t="str">
        <f t="shared" si="1094"/>
        <v>0.0025-0.000106389912294449i</v>
      </c>
      <c r="N3728">
        <f t="shared" si="1095"/>
        <v>48.011563366871258</v>
      </c>
      <c r="O3728">
        <f t="shared" si="1096"/>
        <v>33.620468628833287</v>
      </c>
      <c r="P3728" s="3">
        <f t="shared" si="1097"/>
        <v>-33.620468628833287</v>
      </c>
      <c r="Q3728" s="3">
        <f t="shared" si="1098"/>
        <v>131.98843663312874</v>
      </c>
      <c r="R3728">
        <f t="shared" si="1099"/>
        <v>-48.011563366871258</v>
      </c>
      <c r="S3728">
        <f t="shared" si="1100"/>
        <v>1170.1806673097819</v>
      </c>
      <c r="T3728">
        <f t="shared" si="1083"/>
        <v>-33.620468628833287</v>
      </c>
    </row>
    <row r="3729" spans="1:20" x14ac:dyDescent="0.25">
      <c r="A3729">
        <f t="shared" si="1084"/>
        <v>7380401.331093655</v>
      </c>
      <c r="B3729">
        <f t="shared" si="1101"/>
        <v>1174627.3538455593</v>
      </c>
      <c r="C3729" t="str">
        <f t="shared" si="1085"/>
        <v>-0.0137529182137895+0.0153704914551927i</v>
      </c>
      <c r="D3729" t="str">
        <f t="shared" si="1086"/>
        <v>0.964407193590114-1.57054892826719i</v>
      </c>
      <c r="E3729" t="str">
        <f t="shared" si="1087"/>
        <v>-14.1696632537137-23.1967583909327i</v>
      </c>
      <c r="F3729" t="str">
        <f t="shared" si="1088"/>
        <v>1.93735872688601-1.49980731828719i</v>
      </c>
      <c r="G3729" t="str">
        <f t="shared" si="1089"/>
        <v>0.665779624409743-0.471717199316036i</v>
      </c>
      <c r="H3729" t="str">
        <f t="shared" si="1090"/>
        <v>0.00272954822891699-7.0600410505979i</v>
      </c>
      <c r="I3729" t="str">
        <f t="shared" si="1091"/>
        <v>-0.0716549985358183-0.0926334795629491i</v>
      </c>
      <c r="K3729" t="str">
        <f t="shared" si="1092"/>
        <v>0.00027380807958376-0.000307454110823076i</v>
      </c>
      <c r="L3729" t="str">
        <f t="shared" si="1093"/>
        <v>0.00025-0.000400395941866605i</v>
      </c>
      <c r="M3729" t="str">
        <f t="shared" si="1094"/>
        <v>0.0025-0.000105987161082336i</v>
      </c>
      <c r="N3729">
        <f t="shared" si="1095"/>
        <v>48.179057444270967</v>
      </c>
      <c r="O3729">
        <f t="shared" si="1096"/>
        <v>33.712078569117104</v>
      </c>
      <c r="P3729" s="3">
        <f t="shared" si="1097"/>
        <v>-33.712078569117104</v>
      </c>
      <c r="Q3729" s="3">
        <f t="shared" si="1098"/>
        <v>131.82094255572903</v>
      </c>
      <c r="R3729">
        <f t="shared" si="1099"/>
        <v>-48.179057444270967</v>
      </c>
      <c r="S3729">
        <f t="shared" si="1100"/>
        <v>1174.6273538455594</v>
      </c>
      <c r="T3729">
        <f t="shared" si="1083"/>
        <v>-33.712078569117104</v>
      </c>
    </row>
    <row r="3730" spans="1:20" x14ac:dyDescent="0.25">
      <c r="A3730">
        <f t="shared" si="1084"/>
        <v>7408446.8561518108</v>
      </c>
      <c r="B3730">
        <f t="shared" si="1101"/>
        <v>1179090.9377901724</v>
      </c>
      <c r="C3730" t="str">
        <f t="shared" si="1085"/>
        <v>-0.013564120390882+0.0152487160315951i</v>
      </c>
      <c r="D3730" t="str">
        <f t="shared" si="1086"/>
        <v>0.95912898776912-1.56786038520094i</v>
      </c>
      <c r="E3730" t="str">
        <f t="shared" si="1087"/>
        <v>-14.1491478717948-23.0428953588444i</v>
      </c>
      <c r="F3730" t="str">
        <f t="shared" si="1088"/>
        <v>1.93244085622492-1.50104441100538i</v>
      </c>
      <c r="G3730" t="str">
        <f t="shared" si="1089"/>
        <v>0.664089582170174-0.472307748214252i</v>
      </c>
      <c r="H3730" t="str">
        <f t="shared" si="1090"/>
        <v>0.00270522549637612-7.03329214797229i</v>
      </c>
      <c r="I3730" t="str">
        <f t="shared" si="1091"/>
        <v>-0.0714426963762183-0.0920482092839706i</v>
      </c>
      <c r="K3730" t="str">
        <f t="shared" si="1092"/>
        <v>0.000273436254886375-0.00030636655743553i</v>
      </c>
      <c r="L3730" t="str">
        <f t="shared" si="1093"/>
        <v>0.00025-0.000398880197117558i</v>
      </c>
      <c r="M3730" t="str">
        <f t="shared" si="1094"/>
        <v>0.0025-0.000105585934531118i</v>
      </c>
      <c r="N3730">
        <f t="shared" si="1095"/>
        <v>48.346094196947206</v>
      </c>
      <c r="O3730">
        <f t="shared" si="1096"/>
        <v>33.803759199532884</v>
      </c>
      <c r="P3730" s="3">
        <f t="shared" si="1097"/>
        <v>-33.803759199532884</v>
      </c>
      <c r="Q3730" s="3">
        <f t="shared" si="1098"/>
        <v>131.65390580305279</v>
      </c>
      <c r="R3730">
        <f t="shared" si="1099"/>
        <v>-48.346094196947206</v>
      </c>
      <c r="S3730">
        <f t="shared" si="1100"/>
        <v>1179.0909377901723</v>
      </c>
      <c r="T3730">
        <f t="shared" si="1083"/>
        <v>-33.803759199532884</v>
      </c>
    </row>
    <row r="3731" spans="1:20" x14ac:dyDescent="0.25">
      <c r="A3731">
        <f t="shared" si="1084"/>
        <v>7436598.954205187</v>
      </c>
      <c r="B3731">
        <f t="shared" si="1101"/>
        <v>1183571.483353775</v>
      </c>
      <c r="C3731" t="str">
        <f t="shared" si="1085"/>
        <v>-0.0133776694926968+0.015127445593885i</v>
      </c>
      <c r="D3731" t="str">
        <f t="shared" si="1086"/>
        <v>0.953868707736555-1.56515867101852i</v>
      </c>
      <c r="E3731" t="str">
        <f t="shared" si="1087"/>
        <v>-14.1282792531033-22.88972419458i</v>
      </c>
      <c r="F3731" t="str">
        <f t="shared" si="1088"/>
        <v>1.92751072764702-1.50226781388546i</v>
      </c>
      <c r="G3731" t="str">
        <f t="shared" si="1089"/>
        <v>0.662395327457648-0.472892966346427i</v>
      </c>
      <c r="H3731" t="str">
        <f t="shared" si="1090"/>
        <v>0.00268114001125619-7.00664474799897i</v>
      </c>
      <c r="I3731" t="str">
        <f t="shared" si="1091"/>
        <v>-0.0712303246179958-0.0914654651912229i</v>
      </c>
      <c r="K3731" t="str">
        <f t="shared" si="1092"/>
        <v>0.000273067011754634-0.000305282304389038i</v>
      </c>
      <c r="L3731" t="str">
        <f t="shared" si="1093"/>
        <v>0.00025-0.00039737019039406i</v>
      </c>
      <c r="M3731" t="str">
        <f t="shared" si="1094"/>
        <v>0.0025-0.000105186226869016i</v>
      </c>
      <c r="N3731">
        <f t="shared" si="1095"/>
        <v>48.51267296579482</v>
      </c>
      <c r="O3731">
        <f t="shared" si="1096"/>
        <v>33.895510200289799</v>
      </c>
      <c r="P3731" s="3">
        <f t="shared" si="1097"/>
        <v>-33.895510200289799</v>
      </c>
      <c r="Q3731" s="3">
        <f t="shared" si="1098"/>
        <v>131.48732703420518</v>
      </c>
      <c r="R3731">
        <f t="shared" si="1099"/>
        <v>-48.51267296579482</v>
      </c>
      <c r="S3731">
        <f t="shared" si="1100"/>
        <v>1183.571483353775</v>
      </c>
      <c r="T3731">
        <f t="shared" si="1083"/>
        <v>-33.895510200289799</v>
      </c>
    </row>
    <row r="3732" spans="1:20" x14ac:dyDescent="0.25">
      <c r="A3732">
        <f t="shared" si="1084"/>
        <v>7464858.0302311666</v>
      </c>
      <c r="B3732">
        <f t="shared" si="1101"/>
        <v>1188069.0549905193</v>
      </c>
      <c r="C3732" t="str">
        <f t="shared" si="1085"/>
        <v>-0.0131935411225268+0.0150066869113576i</v>
      </c>
      <c r="D3732" t="str">
        <f t="shared" si="1086"/>
        <v>0.948626412897343-1.56244392930646i</v>
      </c>
      <c r="E3732" t="str">
        <f t="shared" si="1087"/>
        <v>-14.1070606802045-22.7372442846852i</v>
      </c>
      <c r="F3732" t="str">
        <f t="shared" si="1088"/>
        <v>1.92256843763635-1.50347741321217i</v>
      </c>
      <c r="G3732" t="str">
        <f t="shared" si="1089"/>
        <v>0.660696893429209-0.473472817004526i</v>
      </c>
      <c r="H3732" t="str">
        <f t="shared" si="1090"/>
        <v>0.00265728922363386-6.98009846388707i</v>
      </c>
      <c r="I3732" t="str">
        <f t="shared" si="1091"/>
        <v>-0.0710178839309282-0.0908852432645298i</v>
      </c>
      <c r="K3732" t="str">
        <f t="shared" si="1092"/>
        <v>0.000272700333907248-0.000304201347588491i</v>
      </c>
      <c r="L3732" t="str">
        <f t="shared" si="1093"/>
        <v>0.00025-0.000395865899974158i</v>
      </c>
      <c r="M3732" t="str">
        <f t="shared" si="1094"/>
        <v>0.0025-0.000104788032346101i</v>
      </c>
      <c r="N3732">
        <f t="shared" si="1095"/>
        <v>48.678793102637172</v>
      </c>
      <c r="O3732">
        <f t="shared" si="1096"/>
        <v>33.987331250735679</v>
      </c>
      <c r="P3732" s="3">
        <f t="shared" si="1097"/>
        <v>-33.987331250735679</v>
      </c>
      <c r="Q3732" s="3">
        <f t="shared" si="1098"/>
        <v>131.32120689736283</v>
      </c>
      <c r="R3732">
        <f t="shared" si="1099"/>
        <v>-48.678793102637172</v>
      </c>
      <c r="S3732">
        <f t="shared" si="1100"/>
        <v>1188.0690549905194</v>
      </c>
      <c r="T3732">
        <f t="shared" si="1083"/>
        <v>-33.987331250735679</v>
      </c>
    </row>
    <row r="3733" spans="1:20" x14ac:dyDescent="0.25">
      <c r="A3733">
        <f t="shared" si="1084"/>
        <v>7493224.4907460455</v>
      </c>
      <c r="B3733">
        <f t="shared" si="1101"/>
        <v>1192583.7173994833</v>
      </c>
      <c r="C3733" t="str">
        <f t="shared" si="1085"/>
        <v>-0.0130117110511205+0.0148864465410154i</v>
      </c>
      <c r="D3733" t="str">
        <f t="shared" si="1086"/>
        <v>0.943402161219595-1.55971630374705i</v>
      </c>
      <c r="E3733" t="str">
        <f t="shared" si="1087"/>
        <v>-14.0854954318366-22.5854550048395i</v>
      </c>
      <c r="F3733" t="str">
        <f t="shared" si="1088"/>
        <v>1.91761408385496-1.50467309595512i</v>
      </c>
      <c r="G3733" t="str">
        <f t="shared" si="1089"/>
        <v>0.65899431364675-0.4740472637069i</v>
      </c>
      <c r="H3733" t="str">
        <f t="shared" si="1090"/>
        <v>0.00263367061324-6.95365291033535i</v>
      </c>
      <c r="I3733" t="str">
        <f t="shared" si="1091"/>
        <v>-0.0708053750441103-0.0903075394909433i</v>
      </c>
      <c r="K3733" t="str">
        <f t="shared" si="1092"/>
        <v>0.000272336205141848-0.000303123682873985i</v>
      </c>
      <c r="L3733" t="str">
        <f t="shared" si="1093"/>
        <v>0.00025-0.00039436730421813i</v>
      </c>
      <c r="M3733" t="str">
        <f t="shared" si="1094"/>
        <v>0.0025-0.000104391345234211i</v>
      </c>
      <c r="N3733">
        <f t="shared" si="1095"/>
        <v>48.844453970289408</v>
      </c>
      <c r="O3733">
        <f t="shared" si="1096"/>
        <v>34.079222029370605</v>
      </c>
      <c r="P3733" s="3">
        <f t="shared" si="1097"/>
        <v>-34.079222029370605</v>
      </c>
      <c r="Q3733" s="3">
        <f t="shared" si="1098"/>
        <v>131.15554602971059</v>
      </c>
      <c r="R3733">
        <f t="shared" si="1099"/>
        <v>-48.844453970289408</v>
      </c>
      <c r="S3733">
        <f t="shared" si="1100"/>
        <v>1192.5837173994832</v>
      </c>
      <c r="T3733">
        <f t="shared" si="1083"/>
        <v>-34.079222029370605</v>
      </c>
    </row>
    <row r="3734" spans="1:20" x14ac:dyDescent="0.25">
      <c r="A3734">
        <f t="shared" si="1084"/>
        <v>7521698.74381088</v>
      </c>
      <c r="B3734">
        <f t="shared" si="1101"/>
        <v>1197115.5355256014</v>
      </c>
      <c r="C3734" t="str">
        <f t="shared" si="1085"/>
        <v>-0.0128321552170396+0.0147667308306108i</v>
      </c>
      <c r="D3734" t="str">
        <f t="shared" si="1086"/>
        <v>0.938196009238418-1.55697593810223i</v>
      </c>
      <c r="E3734" t="str">
        <f t="shared" si="1087"/>
        <v>-14.0635867828772-22.4343557197725i</v>
      </c>
      <c r="F3734" t="str">
        <f t="shared" si="1088"/>
        <v>1.91264776513814-1.50585474978387i</v>
      </c>
      <c r="G3734" t="str">
        <f t="shared" si="1089"/>
        <v>0.657287622075338-0.474616270203504i</v>
      </c>
      <c r="H3734" t="str">
        <f t="shared" si="1090"/>
        <v>0.0026102816891002-6.92730770352632i</v>
      </c>
      <c r="I3734" t="str">
        <f t="shared" si="1091"/>
        <v>-0.0705927987456428-0.0897323498641165i</v>
      </c>
      <c r="K3734" t="str">
        <f t="shared" si="1092"/>
        <v>0.000271974609334933-0.000302049306021737i</v>
      </c>
      <c r="L3734" t="str">
        <f t="shared" si="1093"/>
        <v>0.00025-0.000392874381568171i</v>
      </c>
      <c r="M3734" t="str">
        <f t="shared" si="1094"/>
        <v>0.0025-0.000103996159826869i</v>
      </c>
      <c r="N3734">
        <f t="shared" si="1095"/>
        <v>49.00965494262897</v>
      </c>
      <c r="O3734">
        <f t="shared" si="1096"/>
        <v>34.171182213861215</v>
      </c>
      <c r="P3734" s="3">
        <f t="shared" si="1097"/>
        <v>-34.171182213861215</v>
      </c>
      <c r="Q3734" s="3">
        <f t="shared" si="1098"/>
        <v>130.99034505737103</v>
      </c>
      <c r="R3734">
        <f t="shared" si="1099"/>
        <v>-49.00965494262897</v>
      </c>
      <c r="S3734">
        <f t="shared" si="1100"/>
        <v>1197.1155355256014</v>
      </c>
      <c r="T3734">
        <f t="shared" si="1083"/>
        <v>-34.171182213861215</v>
      </c>
    </row>
    <row r="3735" spans="1:20" x14ac:dyDescent="0.25">
      <c r="A3735">
        <f t="shared" si="1084"/>
        <v>7550281.1990373619</v>
      </c>
      <c r="B3735">
        <f t="shared" si="1101"/>
        <v>1201664.5745605987</v>
      </c>
      <c r="C3735" t="str">
        <f t="shared" si="1085"/>
        <v>-0.0126548497269878+0.014647545921667i</v>
      </c>
      <c r="D3735" t="str">
        <f t="shared" si="1086"/>
        <v>0.933008012060001-1.55422297619767i</v>
      </c>
      <c r="E3735" t="str">
        <f t="shared" si="1087"/>
        <v>-14.0413380043064-22.2839457831805i</v>
      </c>
      <c r="F3735" t="str">
        <f t="shared" si="1088"/>
        <v>1.90766958148926-1.50702226308306i</v>
      </c>
      <c r="G3735" t="str">
        <f t="shared" si="1089"/>
        <v>0.65557685308145-0.475179800481116i</v>
      </c>
      <c r="H3735" t="str">
        <f t="shared" si="1090"/>
        <v>0.00258711998918004-6.90106246112034i</v>
      </c>
      <c r="I3735" t="str">
        <f t="shared" si="1091"/>
        <v>-0.0703801558823181-0.0891596703836705i</v>
      </c>
      <c r="K3735" t="str">
        <f t="shared" si="1092"/>
        <v>0.000271615530441865-0.000300978212744975i</v>
      </c>
      <c r="L3735" t="str">
        <f t="shared" si="1093"/>
        <v>0.00025-0.000391387110548088i</v>
      </c>
      <c r="M3735" t="str">
        <f t="shared" si="1094"/>
        <v>0.0025-0.0001036024704392i</v>
      </c>
      <c r="N3735">
        <f t="shared" si="1095"/>
        <v>49.174395404653779</v>
      </c>
      <c r="O3735">
        <f t="shared" si="1096"/>
        <v>34.263211481054711</v>
      </c>
      <c r="P3735" s="3">
        <f t="shared" si="1097"/>
        <v>-34.263211481054711</v>
      </c>
      <c r="Q3735" s="3">
        <f t="shared" si="1098"/>
        <v>130.82560459534622</v>
      </c>
      <c r="R3735">
        <f t="shared" si="1099"/>
        <v>-49.174395404653779</v>
      </c>
      <c r="S3735">
        <f t="shared" si="1100"/>
        <v>1201.6645745605988</v>
      </c>
      <c r="T3735">
        <f t="shared" si="1083"/>
        <v>-34.263211481054711</v>
      </c>
    </row>
    <row r="3736" spans="1:20" x14ac:dyDescent="0.25">
      <c r="A3736">
        <f t="shared" si="1084"/>
        <v>7578972.2675937042</v>
      </c>
      <c r="B3736">
        <f t="shared" si="1101"/>
        <v>1206230.8999439289</v>
      </c>
      <c r="C3736" t="str">
        <f t="shared" si="1085"/>
        <v>-0.0124797708561064+0.0145288977524806i</v>
      </c>
      <c r="D3736" t="str">
        <f t="shared" si="1086"/>
        <v>0.927838223365923-1.55145756190698i</v>
      </c>
      <c r="E3736" t="str">
        <f t="shared" si="1087"/>
        <v>-14.018752363168-22.1342245376447i</v>
      </c>
      <c r="F3736" t="str">
        <f t="shared" si="1088"/>
        <v>1.90267963407443-1.5081755249674i</v>
      </c>
      <c r="G3736" t="str">
        <f t="shared" si="1089"/>
        <v>0.653862041431147-0.475737818768531i</v>
      </c>
      <c r="H3736" t="str">
        <f t="shared" si="1090"/>
        <v>0.00256418308003437-6.87491680224991i</v>
      </c>
      <c r="I3736" t="str">
        <f t="shared" si="1091"/>
        <v>-0.0701674473592958-0.0885894970545661i</v>
      </c>
      <c r="K3736" t="str">
        <f t="shared" si="1092"/>
        <v>0.000271258952496811-0.000299910398694828i</v>
      </c>
      <c r="L3736" t="str">
        <f t="shared" si="1093"/>
        <v>0.00025-0.000389905469762988i</v>
      </c>
      <c r="M3736" t="str">
        <f t="shared" si="1094"/>
        <v>0.0025-0.00010321027140785i</v>
      </c>
      <c r="N3736">
        <f t="shared" si="1095"/>
        <v>49.338674752546126</v>
      </c>
      <c r="O3736">
        <f t="shared" si="1096"/>
        <v>34.355309506992796</v>
      </c>
      <c r="P3736" s="3">
        <f t="shared" si="1097"/>
        <v>-34.355309506992796</v>
      </c>
      <c r="Q3736" s="3">
        <f t="shared" si="1098"/>
        <v>130.66132524745387</v>
      </c>
      <c r="R3736">
        <f t="shared" si="1099"/>
        <v>-49.338674752546126</v>
      </c>
      <c r="S3736">
        <f t="shared" si="1100"/>
        <v>1206.230899943929</v>
      </c>
      <c r="T3736">
        <f t="shared" si="1083"/>
        <v>-34.355309506992796</v>
      </c>
    </row>
    <row r="3737" spans="1:20" x14ac:dyDescent="0.25">
      <c r="A3737">
        <f t="shared" si="1084"/>
        <v>7607772.3622105606</v>
      </c>
      <c r="B3737">
        <f t="shared" si="1101"/>
        <v>1210814.577363716</v>
      </c>
      <c r="C3737" t="str">
        <f t="shared" si="1085"/>
        <v>-0.0123068950482365+0.0144107920611024i</v>
      </c>
      <c r="D3737" t="str">
        <f t="shared" si="1086"/>
        <v>0.922686695417546-1.54867983913596i</v>
      </c>
      <c r="E3737" t="str">
        <f t="shared" si="1087"/>
        <v>-13.995833122528-21.9851913145475i</v>
      </c>
      <c r="F3737" t="str">
        <f t="shared" si="1088"/>
        <v>1.89767802521687-1.50931442529666i</v>
      </c>
      <c r="G3737" t="str">
        <f t="shared" si="1089"/>
        <v>0.652143222288149-0.476290289541765i</v>
      </c>
      <c r="H3737" t="str">
        <f t="shared" si="1090"/>
        <v>0.00254146855646086-6.84887034751377i</v>
      </c>
      <c r="I3737" t="str">
        <f t="shared" si="1091"/>
        <v>-0.0699546741397704-0.088021825886472i</v>
      </c>
      <c r="K3737" t="str">
        <f t="shared" si="1092"/>
        <v>0.000270904859612712-0.000298845859461212i</v>
      </c>
      <c r="L3737" t="str">
        <f t="shared" si="1093"/>
        <v>0.00025-0.000388429437898973i</v>
      </c>
      <c r="M3737" t="str">
        <f t="shared" si="1094"/>
        <v>0.0025-0.000102819557090904i</v>
      </c>
      <c r="N3737">
        <f t="shared" si="1095"/>
        <v>49.502492393736929</v>
      </c>
      <c r="O3737">
        <f t="shared" si="1096"/>
        <v>34.447475966926802</v>
      </c>
      <c r="P3737" s="3">
        <f t="shared" si="1097"/>
        <v>-34.447475966926802</v>
      </c>
      <c r="Q3737" s="3">
        <f t="shared" si="1098"/>
        <v>130.49750760626307</v>
      </c>
      <c r="R3737">
        <f t="shared" si="1099"/>
        <v>-49.502492393736929</v>
      </c>
      <c r="S3737">
        <f t="shared" si="1100"/>
        <v>1210.8145773637159</v>
      </c>
      <c r="T3737">
        <f t="shared" si="1083"/>
        <v>-34.447475966926802</v>
      </c>
    </row>
    <row r="3738" spans="1:20" x14ac:dyDescent="0.25">
      <c r="A3738">
        <f t="shared" si="1084"/>
        <v>7636681.897186962</v>
      </c>
      <c r="B3738">
        <f t="shared" si="1101"/>
        <v>1215415.6727576982</v>
      </c>
      <c r="C3738" t="str">
        <f t="shared" si="1085"/>
        <v>-0.0121361989161541+0.0142932343882985i</v>
      </c>
      <c r="D3738" t="str">
        <f t="shared" si="1086"/>
        <v>0.917553479060666-1.54588995180709i</v>
      </c>
      <c r="E3738" t="str">
        <f t="shared" si="1087"/>
        <v>-13.97258354143-21.836845433995i</v>
      </c>
      <c r="F3738" t="str">
        <f t="shared" si="1088"/>
        <v>1.89266485839126-1.51043885469072i</v>
      </c>
      <c r="G3738" t="str">
        <f t="shared" si="1089"/>
        <v>0.650420431211856-0.476837177529227i</v>
      </c>
      <c r="H3738" t="str">
        <f t="shared" si="1090"/>
        <v>0.00251897404115777-6.8229227189712i</v>
      </c>
      <c r="I3738" t="str">
        <f t="shared" si="1091"/>
        <v>-0.0697418372446396-0.0874566528931462i</v>
      </c>
      <c r="K3738" t="str">
        <f t="shared" si="1092"/>
        <v>0.000270553235981222-0.0002977845905737i</v>
      </c>
      <c r="L3738" t="str">
        <f t="shared" si="1093"/>
        <v>0.00025-0.000386958993722825i</v>
      </c>
      <c r="M3738" t="str">
        <f t="shared" si="1094"/>
        <v>0.0025-0.000102430321867807i</v>
      </c>
      <c r="N3738">
        <f t="shared" si="1095"/>
        <v>49.665847746961674</v>
      </c>
      <c r="O3738">
        <f t="shared" si="1096"/>
        <v>34.53971053533153</v>
      </c>
      <c r="P3738" s="3">
        <f t="shared" si="1097"/>
        <v>-34.53971053533153</v>
      </c>
      <c r="Q3738" s="3">
        <f t="shared" si="1098"/>
        <v>130.33415225303833</v>
      </c>
      <c r="R3738">
        <f t="shared" si="1099"/>
        <v>-49.665847746961674</v>
      </c>
      <c r="S3738">
        <f t="shared" si="1100"/>
        <v>1215.4156727576983</v>
      </c>
      <c r="T3738">
        <f t="shared" si="1083"/>
        <v>-34.53971053533153</v>
      </c>
    </row>
    <row r="3739" spans="1:20" x14ac:dyDescent="0.25">
      <c r="A3739">
        <f t="shared" si="1084"/>
        <v>7665701.2883962728</v>
      </c>
      <c r="B3739">
        <f t="shared" si="1101"/>
        <v>1220034.2523141776</v>
      </c>
      <c r="C3739" t="str">
        <f t="shared" si="1085"/>
        <v>-0.011967659241771+0.0141762300804908i</v>
      </c>
      <c r="D3739" t="str">
        <f t="shared" si="1086"/>
        <v>0.912438623730363-1.54308804384403i</v>
      </c>
      <c r="E3739" t="str">
        <f t="shared" si="1087"/>
        <v>-13.949006874849-21.6891862047335i</v>
      </c>
      <c r="F3739" t="str">
        <f t="shared" si="1088"/>
        <v>1.88764023821758-1.51154870454446i</v>
      </c>
      <c r="G3739" t="str">
        <f t="shared" si="1089"/>
        <v>0.648693704155268-0.477378447716888i</v>
      </c>
      <c r="H3739" t="str">
        <f t="shared" si="1090"/>
        <v>0.00249669718438582-6.79707354013619i</v>
      </c>
      <c r="I3739" t="str">
        <f t="shared" si="1091"/>
        <v>-0.0695289377521576-0.0868939740918041i</v>
      </c>
      <c r="K3739" t="str">
        <f t="shared" si="1092"/>
        <v>0.000270204065872663-0.0002967265875024i</v>
      </c>
      <c r="L3739" t="str">
        <f t="shared" si="1093"/>
        <v>0.00025-0.000385494116081715i</v>
      </c>
      <c r="M3739" t="str">
        <f t="shared" si="1094"/>
        <v>0.0025-0.000102042560139278i</v>
      </c>
      <c r="N3739">
        <f t="shared" si="1095"/>
        <v>49.828740242324329</v>
      </c>
      <c r="O3739">
        <f t="shared" si="1096"/>
        <v>34.63201288592024</v>
      </c>
      <c r="P3739" s="3">
        <f t="shared" si="1097"/>
        <v>-34.63201288592024</v>
      </c>
      <c r="Q3739" s="3">
        <f t="shared" si="1098"/>
        <v>130.17125975767567</v>
      </c>
      <c r="R3739">
        <f t="shared" si="1099"/>
        <v>-49.828740242324329</v>
      </c>
      <c r="S3739">
        <f t="shared" si="1100"/>
        <v>1220.0342523141776</v>
      </c>
      <c r="T3739">
        <f t="shared" si="1083"/>
        <v>-34.63201288592024</v>
      </c>
    </row>
    <row r="3740" spans="1:20" x14ac:dyDescent="0.25">
      <c r="A3740">
        <f t="shared" si="1084"/>
        <v>7694830.9532921789</v>
      </c>
      <c r="B3740">
        <f t="shared" si="1101"/>
        <v>1224670.3824729715</v>
      </c>
      <c r="C3740" t="str">
        <f t="shared" si="1085"/>
        <v>-0.0118012529763082+0.0140597842926759i</v>
      </c>
      <c r="D3740" t="str">
        <f t="shared" si="1086"/>
        <v>0.907342177455978-1.54027425915635i</v>
      </c>
      <c r="E3740" t="str">
        <f t="shared" si="1087"/>
        <v>-13.9251063736421-21.5422129240736i</v>
      </c>
      <c r="F3740" t="str">
        <f t="shared" si="1088"/>
        <v>1.88260427045495-1.51264386704267i</v>
      </c>
      <c r="G3740" t="str">
        <f t="shared" si="1089"/>
        <v>0.646963077462849-0.477914065353436i</v>
      </c>
      <c r="H3740" t="str">
        <f t="shared" si="1090"/>
        <v>0.00247463566363411-6.77132243597181i</v>
      </c>
      <c r="I3740" t="str">
        <f t="shared" si="1091"/>
        <v>-0.0693159767975877-0.0863337855025015i</v>
      </c>
      <c r="K3740" t="str">
        <f t="shared" si="1092"/>
        <v>0.00026985733363595-0.00029567184565881i</v>
      </c>
      <c r="L3740" t="str">
        <f t="shared" si="1093"/>
        <v>0.00025-0.000384034783902885i</v>
      </c>
      <c r="M3740" t="str">
        <f t="shared" si="1094"/>
        <v>0.0025-0.000101656266327234i</v>
      </c>
      <c r="N3740">
        <f t="shared" si="1095"/>
        <v>49.991169321352714</v>
      </c>
      <c r="O3740">
        <f t="shared" si="1096"/>
        <v>34.724382691659308</v>
      </c>
      <c r="P3740" s="3">
        <f t="shared" si="1097"/>
        <v>-34.724382691659308</v>
      </c>
      <c r="Q3740" s="3">
        <f t="shared" si="1098"/>
        <v>130.00883067864729</v>
      </c>
      <c r="R3740">
        <f t="shared" si="1099"/>
        <v>-49.991169321352714</v>
      </c>
      <c r="S3740">
        <f t="shared" si="1100"/>
        <v>1224.6703824729714</v>
      </c>
      <c r="T3740">
        <f t="shared" si="1083"/>
        <v>-34.724382691659308</v>
      </c>
    </row>
    <row r="3741" spans="1:20" x14ac:dyDescent="0.25">
      <c r="A3741">
        <f t="shared" si="1084"/>
        <v>7724071.3109146897</v>
      </c>
      <c r="B3741">
        <f t="shared" si="1101"/>
        <v>1229324.1299263688</v>
      </c>
      <c r="C3741" t="str">
        <f t="shared" si="1085"/>
        <v>-0.0116369572404386+0.0139439019913244i</v>
      </c>
      <c r="D3741" t="str">
        <f t="shared" si="1086"/>
        <v>0.90226418686631-1.53744874162435i</v>
      </c>
      <c r="E3741" t="str">
        <f t="shared" si="1087"/>
        <v>-13.9008852844967-21.3959248778109i</v>
      </c>
      <c r="F3741" t="str">
        <f t="shared" si="1088"/>
        <v>1.87755706199514-1.51372423517489i</v>
      </c>
      <c r="G3741" t="str">
        <f t="shared" si="1089"/>
        <v>0.645228587868298-0.47844399595541i</v>
      </c>
      <c r="H3741" t="str">
        <f t="shared" si="1090"/>
        <v>0.00245278718329013-6.74566903288441i</v>
      </c>
      <c r="I3741" t="str">
        <f t="shared" si="1091"/>
        <v>-0.0691029555728441-0.0857760831475121i</v>
      </c>
      <c r="K3741" t="str">
        <f t="shared" si="1092"/>
        <v>0.00026951302369853-0.000294620360396681i</v>
      </c>
      <c r="L3741" t="str">
        <f t="shared" si="1093"/>
        <v>0.00025-0.000382580976193349i</v>
      </c>
      <c r="M3741" t="str">
        <f t="shared" si="1094"/>
        <v>0.0025-0.00010127143487471i</v>
      </c>
      <c r="N3741">
        <f t="shared" si="1095"/>
        <v>50.153134437058213</v>
      </c>
      <c r="O3741">
        <f t="shared" si="1096"/>
        <v>34.816819624782731</v>
      </c>
      <c r="P3741" s="3">
        <f t="shared" si="1097"/>
        <v>-34.816819624782731</v>
      </c>
      <c r="Q3741" s="3">
        <f t="shared" si="1098"/>
        <v>129.84686556294179</v>
      </c>
      <c r="R3741">
        <f t="shared" si="1099"/>
        <v>-50.153134437058213</v>
      </c>
      <c r="S3741">
        <f t="shared" si="1100"/>
        <v>1229.3241299263689</v>
      </c>
      <c r="T3741">
        <f t="shared" si="1083"/>
        <v>-34.816819624782731</v>
      </c>
    </row>
    <row r="3742" spans="1:20" x14ac:dyDescent="0.25">
      <c r="A3742">
        <f t="shared" si="1084"/>
        <v>7753422.7818961646</v>
      </c>
      <c r="B3742">
        <f t="shared" si="1101"/>
        <v>1233995.561620089</v>
      </c>
      <c r="C3742" t="str">
        <f t="shared" si="1085"/>
        <v>-0.0114747493243999+0.0138285879572564i</v>
      </c>
      <c r="D3742" t="str">
        <f t="shared" si="1086"/>
        <v>0.897204697194952-1.53461163508398i</v>
      </c>
      <c r="E3742" t="str">
        <f t="shared" si="1087"/>
        <v>-13.8763468498767-21.2503213401489i</v>
      </c>
      <c r="F3742" t="str">
        <f t="shared" si="1088"/>
        <v>1.87249872085582-1.51478970275022i</v>
      </c>
      <c r="G3742" t="str">
        <f t="shared" si="1089"/>
        <v>0.643490272492247-0.478968205312316i</v>
      </c>
      <c r="H3742" t="str">
        <f t="shared" si="1090"/>
        <v>0.00243114947431379-6.72011295871801i</v>
      </c>
      <c r="I3742" t="str">
        <f t="shared" si="1091"/>
        <v>-0.0688898753261301-0.0852208630507081i</v>
      </c>
      <c r="K3742" t="str">
        <f t="shared" si="1092"/>
        <v>0.000269171120566312-0.000293572127012857i</v>
      </c>
      <c r="L3742" t="str">
        <f t="shared" si="1093"/>
        <v>0.00025-0.000381132672039599i</v>
      </c>
      <c r="M3742" t="str">
        <f t="shared" si="1094"/>
        <v>0.0025-0.000100888060245776i</v>
      </c>
      <c r="N3742">
        <f t="shared" si="1095"/>
        <v>50.314635053991339</v>
      </c>
      <c r="O3742">
        <f t="shared" si="1096"/>
        <v>34.909323356807967</v>
      </c>
      <c r="P3742" s="3">
        <f t="shared" si="1097"/>
        <v>-34.909323356807967</v>
      </c>
      <c r="Q3742" s="3">
        <f t="shared" si="1098"/>
        <v>129.68536494600866</v>
      </c>
      <c r="R3742">
        <f t="shared" si="1099"/>
        <v>-50.314635053991339</v>
      </c>
      <c r="S3742">
        <f t="shared" si="1100"/>
        <v>1233.9955616200889</v>
      </c>
      <c r="T3742">
        <f t="shared" si="1083"/>
        <v>-34.909323356807967</v>
      </c>
    </row>
    <row r="3743" spans="1:20" x14ac:dyDescent="0.25">
      <c r="A3743">
        <f t="shared" si="1084"/>
        <v>7782885.78846737</v>
      </c>
      <c r="B3743">
        <f t="shared" si="1101"/>
        <v>1238684.7447542453</v>
      </c>
      <c r="C3743" t="str">
        <f t="shared" si="1085"/>
        <v>-0.0113146066880805+0.0137138467884987i</v>
      </c>
      <c r="D3743" t="str">
        <f t="shared" si="1086"/>
        <v>0.892163752285823-1.53176308331197i</v>
      </c>
      <c r="E3743" t="str">
        <f t="shared" si="1087"/>
        <v>-13.8514943079654-21.1054015736243i</v>
      </c>
      <c r="F3743" t="str">
        <f t="shared" si="1088"/>
        <v>1.86742935617371-1.51584016441204i</v>
      </c>
      <c r="G3743" t="str">
        <f t="shared" si="1089"/>
        <v>0.641748168839882-0.479486659491732i</v>
      </c>
      <c r="H3743" t="str">
        <f t="shared" si="1090"/>
        <v>0.00240972029391516-6.69465384274863i</v>
      </c>
      <c r="I3743" t="str">
        <f t="shared" si="1091"/>
        <v>-0.0686767373615679-0.0846681212369476i</v>
      </c>
      <c r="K3743" t="str">
        <f t="shared" si="1092"/>
        <v>0.000268831608823571-0.000292527140748128i</v>
      </c>
      <c r="L3743" t="str">
        <f t="shared" si="1093"/>
        <v>0.00025-0.000379689850607291i</v>
      </c>
      <c r="M3743" t="str">
        <f t="shared" si="1094"/>
        <v>0.0025-0.000100506136925459i</v>
      </c>
      <c r="N3743">
        <f t="shared" si="1095"/>
        <v>50.475670648297978</v>
      </c>
      <c r="O3743">
        <f t="shared" si="1096"/>
        <v>35.001893558550179</v>
      </c>
      <c r="P3743" s="3">
        <f t="shared" si="1097"/>
        <v>-35.001893558550179</v>
      </c>
      <c r="Q3743" s="3">
        <f t="shared" si="1098"/>
        <v>129.52432935170202</v>
      </c>
      <c r="R3743">
        <f t="shared" si="1099"/>
        <v>-50.475670648297978</v>
      </c>
      <c r="S3743">
        <f t="shared" si="1100"/>
        <v>1238.6847447542452</v>
      </c>
      <c r="T3743">
        <f t="shared" si="1083"/>
        <v>-35.001893558550179</v>
      </c>
    </row>
    <row r="3744" spans="1:20" x14ac:dyDescent="0.25">
      <c r="A3744">
        <f t="shared" si="1084"/>
        <v>7812460.7544635469</v>
      </c>
      <c r="B3744">
        <f t="shared" si="1101"/>
        <v>1243391.7467843115</v>
      </c>
      <c r="C3744" t="str">
        <f t="shared" si="1085"/>
        <v>-0.0111565069610762+0.0135996829031183i</v>
      </c>
      <c r="D3744" t="str">
        <f t="shared" si="1086"/>
        <v>0.887141394598877-1.52890323001103i</v>
      </c>
      <c r="E3744" t="str">
        <f t="shared" si="1087"/>
        <v>-13.8263308926075-20.9611648290323i</v>
      </c>
      <c r="F3744" t="str">
        <f t="shared" si="1088"/>
        <v>1.86234907819741-1.51687551565275i</v>
      </c>
      <c r="G3744" t="str">
        <f t="shared" si="1089"/>
        <v>0.640002314798487-0.479999324844385i</v>
      </c>
      <c r="H3744" t="str">
        <f t="shared" si="1090"/>
        <v>0.00238849742523656-6.66929131567862i</v>
      </c>
      <c r="I3744" t="str">
        <f t="shared" si="1091"/>
        <v>-0.0684635430388236-0.08411785373146i</v>
      </c>
      <c r="K3744" t="str">
        <f t="shared" si="1092"/>
        <v>0.000268494473132887-0.000291485396788058i</v>
      </c>
      <c r="L3744" t="str">
        <f t="shared" si="1093"/>
        <v>0.00025-0.000378252491140956i</v>
      </c>
      <c r="M3744" t="str">
        <f t="shared" si="1094"/>
        <v>0.0025-0.000100125659419665i</v>
      </c>
      <c r="N3744">
        <f t="shared" si="1095"/>
        <v>50.636240707772799</v>
      </c>
      <c r="O3744">
        <f t="shared" si="1096"/>
        <v>35.094529900137687</v>
      </c>
      <c r="P3744" s="3">
        <f t="shared" si="1097"/>
        <v>-35.094529900137687</v>
      </c>
      <c r="Q3744" s="3">
        <f t="shared" si="1098"/>
        <v>129.3637592922272</v>
      </c>
      <c r="R3744">
        <f t="shared" si="1099"/>
        <v>-50.636240707772799</v>
      </c>
      <c r="S3744">
        <f t="shared" si="1100"/>
        <v>1243.3917467843114</v>
      </c>
      <c r="T3744">
        <f t="shared" si="1083"/>
        <v>-35.094529900137687</v>
      </c>
    </row>
    <row r="3745" spans="1:20" x14ac:dyDescent="0.25">
      <c r="A3745">
        <f t="shared" si="1084"/>
        <v>7842148.1053305082</v>
      </c>
      <c r="B3745">
        <f t="shared" si="1101"/>
        <v>1248116.6354220919</v>
      </c>
      <c r="C3745" t="str">
        <f t="shared" si="1085"/>
        <v>-0.0110004279427183+0.0134861005420346i</v>
      </c>
      <c r="D3745" t="str">
        <f t="shared" si="1086"/>
        <v>0.882137665215949-1.52603221879526i</v>
      </c>
      <c r="E3745" t="str">
        <f t="shared" si="1087"/>
        <v>-13.8008598332469-20.8176103453518i</v>
      </c>
      <c r="F3745" t="str">
        <f t="shared" si="1088"/>
        <v>1.85725799827996-1.51789565282832i</v>
      </c>
      <c r="G3745" t="str">
        <f t="shared" si="1089"/>
        <v>0.638252748634909-0.480506168009207i</v>
      </c>
      <c r="H3745" t="str">
        <f t="shared" si="1090"/>
        <v>0.00236747867703793-6.6440250096311i</v>
      </c>
      <c r="I3745" t="str">
        <f t="shared" si="1091"/>
        <v>-0.0682502937727219-0.0835700565592328i</v>
      </c>
      <c r="K3745" t="str">
        <f t="shared" si="1092"/>
        <v>0.000268159698235028-0.000290446890263815i</v>
      </c>
      <c r="L3745" t="str">
        <f t="shared" si="1093"/>
        <v>0.00025-0.000376820572963694i</v>
      </c>
      <c r="M3745" t="str">
        <f t="shared" si="1094"/>
        <v>0.0025-0.0000997466222550955i</v>
      </c>
      <c r="N3745">
        <f t="shared" si="1095"/>
        <v>50.79634473191453</v>
      </c>
      <c r="O3745">
        <f t="shared" si="1096"/>
        <v>35.187232051027678</v>
      </c>
      <c r="P3745" s="3">
        <f t="shared" si="1097"/>
        <v>-35.187232051027678</v>
      </c>
      <c r="Q3745" s="3">
        <f t="shared" si="1098"/>
        <v>129.20365526808547</v>
      </c>
      <c r="R3745">
        <f t="shared" si="1099"/>
        <v>-50.79634473191453</v>
      </c>
      <c r="S3745">
        <f t="shared" si="1100"/>
        <v>1248.116635422092</v>
      </c>
      <c r="T3745">
        <f t="shared" si="1083"/>
        <v>-35.187232051027678</v>
      </c>
    </row>
    <row r="3746" spans="1:20" x14ac:dyDescent="0.25">
      <c r="A3746">
        <f t="shared" si="1084"/>
        <v>7871948.2681307653</v>
      </c>
      <c r="B3746">
        <f t="shared" si="1101"/>
        <v>1252859.478636696</v>
      </c>
      <c r="C3746" t="str">
        <f t="shared" si="1085"/>
        <v>-0.0108463476020765+0.0133731037718107i</v>
      </c>
      <c r="D3746" t="str">
        <f t="shared" si="1086"/>
        <v>0.877152603846793-1.52315019317561i</v>
      </c>
      <c r="E3746" t="str">
        <f t="shared" si="1087"/>
        <v>-13.7750843548636-20.6747373496758i</v>
      </c>
      <c r="F3746" t="str">
        <f t="shared" si="1088"/>
        <v>1.85215622887136-1.51890047317293i</v>
      </c>
      <c r="G3746" t="str">
        <f t="shared" si="1089"/>
        <v>0.636499508992944-0.481007155918377i</v>
      </c>
      <c r="H3746" t="str">
        <f t="shared" si="1090"/>
        <v>0.00234666188338654-6.61885455814431i</v>
      </c>
      <c r="I3746" t="str">
        <f t="shared" si="1091"/>
        <v>-0.0680369910328598-0.083024725744409i</v>
      </c>
      <c r="K3746" t="str">
        <f t="shared" si="1092"/>
        <v>0.000267827268948873-0.000289411616252998i</v>
      </c>
      <c r="L3746" t="str">
        <f t="shared" si="1093"/>
        <v>0.00025-0.000375394075476881i</v>
      </c>
      <c r="M3746" t="str">
        <f t="shared" si="1094"/>
        <v>0.0025-0.0000993690199791741i</v>
      </c>
      <c r="N3746">
        <f t="shared" si="1095"/>
        <v>50.955982231976719</v>
      </c>
      <c r="O3746">
        <f t="shared" si="1096"/>
        <v>35.279999680020978</v>
      </c>
      <c r="P3746" s="3">
        <f t="shared" si="1097"/>
        <v>-35.279999680020978</v>
      </c>
      <c r="Q3746" s="3">
        <f t="shared" si="1098"/>
        <v>129.04401776802328</v>
      </c>
      <c r="R3746">
        <f t="shared" si="1099"/>
        <v>-50.955982231976719</v>
      </c>
      <c r="S3746">
        <f t="shared" si="1100"/>
        <v>1252.8594786366959</v>
      </c>
      <c r="T3746">
        <f t="shared" si="1083"/>
        <v>-35.279999680020978</v>
      </c>
    </row>
    <row r="3747" spans="1:20" x14ac:dyDescent="0.25">
      <c r="A3747">
        <f t="shared" si="1084"/>
        <v>7901861.671549662</v>
      </c>
      <c r="B3747">
        <f t="shared" si="1101"/>
        <v>1257620.3446555154</v>
      </c>
      <c r="C3747" t="str">
        <f t="shared" si="1085"/>
        <v>-0.010694244077933+0.0132606964874217i</v>
      </c>
      <c r="D3747" t="str">
        <f t="shared" si="1086"/>
        <v>0.872186248835273-1.52025729654559i</v>
      </c>
      <c r="E3747" t="str">
        <f t="shared" si="1087"/>
        <v>-13.7490076779078-20.5325450571381i</v>
      </c>
      <c r="F3747" t="str">
        <f t="shared" si="1088"/>
        <v>1.84704388351063-1.51988987481339i</v>
      </c>
      <c r="G3747" t="str">
        <f t="shared" si="1089"/>
        <v>0.634742634890649-0.481502255802323i</v>
      </c>
      <c r="H3747" t="str">
        <f t="shared" si="1090"/>
        <v>0.00232604490335012-6.59377959616608i</v>
      </c>
      <c r="I3747" t="str">
        <f t="shared" si="1091"/>
        <v>-0.067823636343207-0.0824818573096763i</v>
      </c>
      <c r="K3747" t="str">
        <f t="shared" si="1092"/>
        <v>0.000267497170171305-0.000288379569780446i</v>
      </c>
      <c r="L3747" t="str">
        <f t="shared" si="1093"/>
        <v>0.00025-0.000373972978159873i</v>
      </c>
      <c r="M3747" t="str">
        <f t="shared" si="1094"/>
        <v>0.0025-0.0000989928471599664i</v>
      </c>
      <c r="N3747">
        <f t="shared" si="1095"/>
        <v>51.11515273102026</v>
      </c>
      <c r="O3747">
        <f t="shared" si="1096"/>
        <v>35.372832455277873</v>
      </c>
      <c r="P3747" s="3">
        <f t="shared" si="1097"/>
        <v>-35.372832455277873</v>
      </c>
      <c r="Q3747" s="3">
        <f t="shared" si="1098"/>
        <v>128.88484726897974</v>
      </c>
      <c r="R3747">
        <f t="shared" si="1099"/>
        <v>-51.11515273102026</v>
      </c>
      <c r="S3747">
        <f t="shared" si="1100"/>
        <v>1257.6203446555153</v>
      </c>
      <c r="T3747">
        <f t="shared" si="1083"/>
        <v>-35.372832455277873</v>
      </c>
    </row>
    <row r="3748" spans="1:20" x14ac:dyDescent="0.25">
      <c r="A3748">
        <f t="shared" si="1084"/>
        <v>7931888.7459015502</v>
      </c>
      <c r="B3748">
        <f t="shared" si="1101"/>
        <v>1262399.3019652064</v>
      </c>
      <c r="C3748" t="str">
        <f t="shared" si="1085"/>
        <v>-0.0105440956787309+0.0131488824150007i</v>
      </c>
      <c r="D3748" t="str">
        <f t="shared" si="1086"/>
        <v>0.867238637165695-1.51735367216702i</v>
      </c>
      <c r="E3748" t="str">
        <f t="shared" si="1087"/>
        <v>-13.7226330182312-20.3910326708454i</v>
      </c>
      <c r="F3748" t="str">
        <f t="shared" si="1088"/>
        <v>1.84192107681782-1.52086375678357i</v>
      </c>
      <c r="G3748" t="str">
        <f t="shared" si="1089"/>
        <v>0.632982165717576-0.481991435194717i</v>
      </c>
      <c r="H3748" t="str">
        <f t="shared" si="1090"/>
        <v>0.0023056256206939-6.56879976004835i</v>
      </c>
      <c r="I3748" t="str">
        <f t="shared" si="1091"/>
        <v>-0.0676102312817051-0.0819414472756692i</v>
      </c>
      <c r="K3748" t="str">
        <f t="shared" si="1092"/>
        <v>0.0002671693868771-0.000287350745819054i</v>
      </c>
      <c r="L3748" t="str">
        <f t="shared" si="1093"/>
        <v>0.00025-0.00037255726056971i</v>
      </c>
      <c r="M3748" t="str">
        <f t="shared" si="1094"/>
        <v>0.0025-0.0000986180983860998i</v>
      </c>
      <c r="N3748">
        <f t="shared" si="1095"/>
        <v>51.273855763962331</v>
      </c>
      <c r="O3748">
        <f t="shared" si="1096"/>
        <v>35.465730044334002</v>
      </c>
      <c r="P3748" s="3">
        <f t="shared" si="1097"/>
        <v>-35.465730044334002</v>
      </c>
      <c r="Q3748" s="3">
        <f t="shared" si="1098"/>
        <v>128.72614423603767</v>
      </c>
      <c r="R3748">
        <f t="shared" si="1099"/>
        <v>-51.273855763962331</v>
      </c>
      <c r="S3748">
        <f t="shared" si="1100"/>
        <v>1262.3993019652064</v>
      </c>
      <c r="T3748">
        <f t="shared" si="1083"/>
        <v>-35.465730044334002</v>
      </c>
    </row>
    <row r="3749" spans="1:20" x14ac:dyDescent="0.25">
      <c r="A3749">
        <f t="shared" si="1084"/>
        <v>7962029.9231359772</v>
      </c>
      <c r="B3749">
        <f t="shared" si="1101"/>
        <v>1267196.4193126743</v>
      </c>
      <c r="C3749" t="str">
        <f t="shared" si="1085"/>
        <v>-0.0103958808824968+0.0130376651145639i</v>
      </c>
      <c r="D3749" t="str">
        <f t="shared" si="1086"/>
        <v>0.862309804469275-1.51443946315601i</v>
      </c>
      <c r="E3749" t="str">
        <f t="shared" si="1087"/>
        <v>-13.6959635870173-20.2501993818085i</v>
      </c>
      <c r="F3749" t="str">
        <f t="shared" si="1088"/>
        <v>1.8367879244857-1.52182201903877i</v>
      </c>
      <c r="G3749" t="str">
        <f t="shared" si="1089"/>
        <v>0.63121814123193-0.48247466193743i</v>
      </c>
      <c r="H3749" t="str">
        <f t="shared" si="1090"/>
        <v>0.00228540194358122-6.54391468754152i</v>
      </c>
      <c r="I3749" t="str">
        <f t="shared" si="1091"/>
        <v>-0.0673967774798576-0.0814034916603664i</v>
      </c>
      <c r="K3749" t="str">
        <f t="shared" si="1092"/>
        <v>0.000266843904118825-0.000286325139290564i</v>
      </c>
      <c r="L3749" t="str">
        <f t="shared" si="1093"/>
        <v>0.00025-0.000371146902340814i</v>
      </c>
      <c r="M3749" t="str">
        <f t="shared" si="1094"/>
        <v>0.0025-0.0000982447682666863i</v>
      </c>
      <c r="N3749">
        <f t="shared" si="1095"/>
        <v>51.432090877627019</v>
      </c>
      <c r="O3749">
        <f t="shared" si="1096"/>
        <v>35.558692114115644</v>
      </c>
      <c r="P3749" s="3">
        <f t="shared" si="1097"/>
        <v>-35.558692114115644</v>
      </c>
      <c r="Q3749" s="3">
        <f t="shared" si="1098"/>
        <v>128.56790912237298</v>
      </c>
      <c r="R3749">
        <f t="shared" si="1099"/>
        <v>-51.432090877627019</v>
      </c>
      <c r="S3749">
        <f t="shared" si="1100"/>
        <v>1267.1964193126744</v>
      </c>
      <c r="T3749">
        <f t="shared" si="1083"/>
        <v>-35.558692114115644</v>
      </c>
    </row>
    <row r="3750" spans="1:20" x14ac:dyDescent="0.25">
      <c r="A3750">
        <f t="shared" si="1084"/>
        <v>7992285.6368438946</v>
      </c>
      <c r="B3750">
        <f t="shared" si="1101"/>
        <v>1272011.7657060625</v>
      </c>
      <c r="C3750" t="str">
        <f t="shared" si="1085"/>
        <v>-0.0102495783367375+0.012927047982712i</v>
      </c>
      <c r="D3750" t="str">
        <f t="shared" si="1086"/>
        <v>0.857399785030868-1.51151481246905i</v>
      </c>
      <c r="E3750" t="str">
        <f t="shared" si="1087"/>
        <v>-13.6690025907079-20.1100443688755i</v>
      </c>
      <c r="F3750" t="str">
        <f t="shared" si="1088"/>
        <v>1.83164454327134-1.52276456246996i</v>
      </c>
      <c r="G3750" t="str">
        <f t="shared" si="1089"/>
        <v>0.629450601557643-0.482951904185463i</v>
      </c>
      <c r="H3750" t="str">
        <f t="shared" si="1090"/>
        <v>0.00226537180427779-6.51912401778902i</v>
      </c>
      <c r="I3750" t="str">
        <f t="shared" si="1091"/>
        <v>-0.0671832766223148-0.0808679864784991i</v>
      </c>
      <c r="K3750" t="str">
        <f t="shared" si="1092"/>
        <v>0.00026652070702671-0.000285302745066372i</v>
      </c>
      <c r="L3750" t="str">
        <f t="shared" si="1093"/>
        <v>0.00025-0.000369741883184712i</v>
      </c>
      <c r="M3750" t="str">
        <f t="shared" si="1094"/>
        <v>0.0025-0.0000978728514312476i</v>
      </c>
      <c r="N3750">
        <f t="shared" si="1095"/>
        <v>51.589857630792608</v>
      </c>
      <c r="O3750">
        <f t="shared" si="1096"/>
        <v>35.651718330955831</v>
      </c>
      <c r="P3750" s="3">
        <f t="shared" si="1097"/>
        <v>-35.651718330955831</v>
      </c>
      <c r="Q3750" s="3">
        <f t="shared" si="1098"/>
        <v>128.41014236920739</v>
      </c>
      <c r="R3750">
        <f t="shared" si="1099"/>
        <v>-51.589857630792608</v>
      </c>
      <c r="S3750">
        <f t="shared" si="1100"/>
        <v>1272.0117657060625</v>
      </c>
      <c r="T3750">
        <f t="shared" si="1083"/>
        <v>-35.651718330955831</v>
      </c>
    </row>
    <row r="3751" spans="1:20" x14ac:dyDescent="0.25">
      <c r="A3751">
        <f t="shared" si="1084"/>
        <v>8022656.3222639011</v>
      </c>
      <c r="B3751">
        <f t="shared" si="1101"/>
        <v>1276845.4104157456</v>
      </c>
      <c r="C3751" t="str">
        <f t="shared" si="1085"/>
        <v>-0.0101051668583118+0.01281703425531i</v>
      </c>
      <c r="D3751" t="str">
        <f t="shared" si="1086"/>
        <v>0.852508611795659-1.50857986288924i</v>
      </c>
      <c r="E3751" t="str">
        <f t="shared" si="1087"/>
        <v>-13.6417532309291-19.9705667986672i</v>
      </c>
      <c r="F3751" t="str">
        <f t="shared" si="1088"/>
        <v>1.82649105098728-1.52369128891793i</v>
      </c>
      <c r="G3751" t="str">
        <f t="shared" si="1089"/>
        <v>0.627679587181387-0.483423130411848i</v>
      </c>
      <c r="H3751" t="str">
        <f t="shared" si="1090"/>
        <v>0.00224553315885968-6.49442739132186i</v>
      </c>
      <c r="I3751" t="str">
        <f t="shared" si="1091"/>
        <v>-0.0669697304464496-0.0803349277409543i</v>
      </c>
      <c r="K3751" t="str">
        <f t="shared" si="1092"/>
        <v>0.000266199780808536-0.00028428355796831i</v>
      </c>
      <c r="L3751" t="str">
        <f t="shared" si="1093"/>
        <v>0.00025-0.000368342182889731i</v>
      </c>
      <c r="M3751" t="str">
        <f t="shared" si="1094"/>
        <v>0.0025-0.0000975023425296343i</v>
      </c>
      <c r="N3751">
        <f t="shared" si="1095"/>
        <v>51.747155594239331</v>
      </c>
      <c r="O3751">
        <f t="shared" si="1096"/>
        <v>35.744808360610151</v>
      </c>
      <c r="P3751" s="3">
        <f t="shared" si="1097"/>
        <v>-35.744808360610151</v>
      </c>
      <c r="Q3751" s="3">
        <f t="shared" si="1098"/>
        <v>128.25284440576067</v>
      </c>
      <c r="R3751">
        <f t="shared" si="1099"/>
        <v>-51.747155594239331</v>
      </c>
      <c r="S3751">
        <f t="shared" si="1100"/>
        <v>1276.8454104157456</v>
      </c>
      <c r="T3751">
        <f t="shared" si="1083"/>
        <v>-35.744808360610151</v>
      </c>
    </row>
    <row r="3752" spans="1:20" x14ac:dyDescent="0.25">
      <c r="A3752">
        <f t="shared" si="1084"/>
        <v>8053142.4162885044</v>
      </c>
      <c r="B3752">
        <f t="shared" si="1101"/>
        <v>1281697.4229753255</v>
      </c>
      <c r="C3752" t="str">
        <f t="shared" si="1085"/>
        <v>-0.00996262543327775+0.012707627010144i</v>
      </c>
      <c r="D3752" t="str">
        <f t="shared" si="1086"/>
        <v>0.847636316376209-1.50563475701272i</v>
      </c>
      <c r="E3752" t="str">
        <f t="shared" si="1087"/>
        <v>-13.6142187044133-19.8317658255118i</v>
      </c>
      <c r="F3752" t="str">
        <f t="shared" si="1088"/>
        <v>1.82132756649267-1.52460210118739i</v>
      </c>
      <c r="G3752" t="str">
        <f t="shared" si="1089"/>
        <v>0.625905138949493-0.483888309412522i</v>
      </c>
      <c r="H3752" t="str">
        <f t="shared" si="1090"/>
        <v>0.00222588398692467-6.46982445005316i</v>
      </c>
      <c r="I3752" t="str">
        <f t="shared" si="1091"/>
        <v>-0.0667561407419294-0.079804311454189i</v>
      </c>
      <c r="K3752" t="str">
        <f t="shared" si="1092"/>
        <v>0.000265881110749505-0.000283267572769436i</v>
      </c>
      <c r="L3752" t="str">
        <f t="shared" si="1093"/>
        <v>0.00025-0.000366947781320712i</v>
      </c>
      <c r="M3752" t="str">
        <f t="shared" si="1094"/>
        <v>0.0025-0.0000971332362319534i</v>
      </c>
      <c r="N3752">
        <f t="shared" si="1095"/>
        <v>51.90398435079473</v>
      </c>
      <c r="O3752">
        <f t="shared" si="1096"/>
        <v>35.83796186827275</v>
      </c>
      <c r="P3752" s="3">
        <f t="shared" si="1097"/>
        <v>-35.83796186827275</v>
      </c>
      <c r="Q3752" s="3">
        <f t="shared" si="1098"/>
        <v>128.09601564920527</v>
      </c>
      <c r="R3752">
        <f t="shared" si="1099"/>
        <v>-51.90398435079473</v>
      </c>
      <c r="S3752">
        <f t="shared" si="1100"/>
        <v>1281.6974229753255</v>
      </c>
      <c r="T3752">
        <f t="shared" si="1083"/>
        <v>-35.83796186827275</v>
      </c>
    </row>
    <row r="3753" spans="1:20" x14ac:dyDescent="0.25">
      <c r="A3753">
        <f t="shared" si="1084"/>
        <v>8083744.3574704016</v>
      </c>
      <c r="B3753">
        <f t="shared" si="1101"/>
        <v>1286567.8731826318</v>
      </c>
      <c r="C3753" t="str">
        <f t="shared" si="1085"/>
        <v>-0.00982193321671534+0.012598829169555i</v>
      </c>
      <c r="D3753" t="str">
        <f t="shared" si="1086"/>
        <v>0.842782929059448-1.50267963723516i</v>
      </c>
      <c r="E3753" t="str">
        <f t="shared" si="1087"/>
        <v>-13.5864022029214-19.6936405913844i</v>
      </c>
      <c r="F3753" t="str">
        <f t="shared" si="1088"/>
        <v>1.81615420968407-1.52549690306095i</v>
      </c>
      <c r="G3753" t="str">
        <f t="shared" si="1089"/>
        <v>0.624127298064806-0.484347410311164i</v>
      </c>
      <c r="H3753" t="str">
        <f t="shared" si="1090"/>
        <v>0.00220642229130727-6.44531483727267i</v>
      </c>
      <c r="I3753" t="str">
        <f t="shared" si="1091"/>
        <v>-0.0665425093502797-0.0792761336196422i</v>
      </c>
      <c r="K3753" t="str">
        <f t="shared" si="1092"/>
        <v>0.000265564682212111-0.000282254784194795i</v>
      </c>
      <c r="L3753" t="str">
        <f t="shared" si="1093"/>
        <v>0.00025-0.000365558658418721i</v>
      </c>
      <c r="M3753" t="str">
        <f t="shared" si="1094"/>
        <v>0.0025-0.0000967655272284846i</v>
      </c>
      <c r="N3753">
        <f t="shared" si="1095"/>
        <v>52.060343495378063</v>
      </c>
      <c r="O3753">
        <f t="shared" si="1096"/>
        <v>35.931178518592716</v>
      </c>
      <c r="P3753" s="3">
        <f t="shared" si="1097"/>
        <v>-35.931178518592716</v>
      </c>
      <c r="Q3753" s="3">
        <f t="shared" si="1098"/>
        <v>127.93965650462194</v>
      </c>
      <c r="R3753">
        <f t="shared" si="1099"/>
        <v>-52.060343495378063</v>
      </c>
      <c r="S3753">
        <f t="shared" si="1100"/>
        <v>1286.5678731826317</v>
      </c>
      <c r="T3753">
        <f t="shared" si="1083"/>
        <v>-35.931178518592716</v>
      </c>
    </row>
    <row r="3754" spans="1:20" x14ac:dyDescent="0.25">
      <c r="A3754">
        <f t="shared" si="1084"/>
        <v>8114462.5860287892</v>
      </c>
      <c r="B3754">
        <f t="shared" si="1101"/>
        <v>1291456.8311007258</v>
      </c>
      <c r="C3754" t="str">
        <f t="shared" si="1085"/>
        <v>-0.00968306953252601+0.0124906435030512i</v>
      </c>
      <c r="D3754" t="str">
        <f t="shared" si="1086"/>
        <v>0.837948478813961-1.49971464573854i</v>
      </c>
      <c r="E3754" t="str">
        <f t="shared" si="1087"/>
        <v>-13.5583069131601-19.556190225845i</v>
      </c>
      <c r="F3754" t="str">
        <f t="shared" si="1088"/>
        <v>1.81097110148611-1.52637559931304i</v>
      </c>
      <c r="G3754" t="str">
        <f t="shared" si="1089"/>
        <v>0.622346106083464-0.484800402563997i</v>
      </c>
      <c r="H3754" t="str">
        <f t="shared" si="1090"/>
        <v>0.0021871460977971-6.42089819764141i</v>
      </c>
      <c r="I3754" t="str">
        <f t="shared" si="1091"/>
        <v>-0.0663288381644434-0.0787503902331564i</v>
      </c>
      <c r="K3754" t="str">
        <f t="shared" si="1092"/>
        <v>0.000265250480636003-0.000281245186922203i</v>
      </c>
      <c r="L3754" t="str">
        <f t="shared" si="1093"/>
        <v>0.00025-0.000364174794200758i</v>
      </c>
      <c r="M3754" t="str">
        <f t="shared" si="1094"/>
        <v>0.0025-0.0000963992102296125i</v>
      </c>
      <c r="N3754">
        <f t="shared" si="1095"/>
        <v>52.216232635044989</v>
      </c>
      <c r="O3754">
        <f t="shared" si="1096"/>
        <v>36.024457975689835</v>
      </c>
      <c r="P3754" s="3">
        <f t="shared" si="1097"/>
        <v>-36.024457975689835</v>
      </c>
      <c r="Q3754" s="3">
        <f t="shared" si="1098"/>
        <v>127.78376736495501</v>
      </c>
      <c r="R3754">
        <f t="shared" si="1099"/>
        <v>-52.216232635044989</v>
      </c>
      <c r="S3754">
        <f t="shared" si="1100"/>
        <v>1291.4568311007258</v>
      </c>
      <c r="T3754">
        <f t="shared" si="1083"/>
        <v>-36.024457975689835</v>
      </c>
    </row>
    <row r="3755" spans="1:20" x14ac:dyDescent="0.25">
      <c r="A3755">
        <f t="shared" si="1084"/>
        <v>8145297.5438556978</v>
      </c>
      <c r="B3755">
        <f t="shared" si="1101"/>
        <v>1296364.3670589086</v>
      </c>
      <c r="C3755" t="str">
        <f t="shared" si="1085"/>
        <v>-0.0095460138732081+0.0123830726298958i</v>
      </c>
      <c r="D3755" t="str">
        <f t="shared" si="1086"/>
        <v>0.833132993297306-1.49673992447794i</v>
      </c>
      <c r="E3755" t="str">
        <f t="shared" si="1087"/>
        <v>-13.5299360167-19.4194138459799i</v>
      </c>
      <c r="F3755" t="str">
        <f t="shared" si="1088"/>
        <v>1.80577836384185-1.52723809572366i</v>
      </c>
      <c r="G3755" t="str">
        <f t="shared" si="1089"/>
        <v>0.620561604911594-0.485247255964566i</v>
      </c>
      <c r="H3755" t="str">
        <f t="shared" si="1090"/>
        <v>0.00216805345486083-6.3965741771863i</v>
      </c>
      <c r="I3755" t="str">
        <f t="shared" si="1091"/>
        <v>-0.0661151291283305-0.0782270772843977i</v>
      </c>
      <c r="K3755" t="str">
        <f t="shared" si="1092"/>
        <v>0.000264938491537847-0.000280238775583i</v>
      </c>
      <c r="L3755" t="str">
        <f t="shared" si="1093"/>
        <v>0.00025-0.000362796168759472i</v>
      </c>
      <c r="M3755" t="str">
        <f t="shared" si="1094"/>
        <v>0.0025-0.0000960342799657428i</v>
      </c>
      <c r="N3755">
        <f t="shared" si="1095"/>
        <v>52.371651389029154</v>
      </c>
      <c r="O3755">
        <f t="shared" si="1096"/>
        <v>36.117799903171367</v>
      </c>
      <c r="P3755" s="3">
        <f t="shared" si="1097"/>
        <v>-36.117799903171367</v>
      </c>
      <c r="Q3755" s="3">
        <f t="shared" si="1098"/>
        <v>127.62834861097085</v>
      </c>
      <c r="R3755">
        <f t="shared" si="1099"/>
        <v>-52.371651389029154</v>
      </c>
      <c r="S3755">
        <f t="shared" si="1100"/>
        <v>1296.3643670589086</v>
      </c>
      <c r="T3755">
        <f t="shared" si="1083"/>
        <v>-36.117799903171367</v>
      </c>
    </row>
    <row r="3756" spans="1:20" x14ac:dyDescent="0.25">
      <c r="A3756">
        <f t="shared" si="1084"/>
        <v>8176249.6745223505</v>
      </c>
      <c r="B3756">
        <f t="shared" si="1101"/>
        <v>1301290.5516537325</v>
      </c>
      <c r="C3756" t="str">
        <f t="shared" si="1085"/>
        <v>-0.00941074589961016+0.0122761190216732i</v>
      </c>
      <c r="D3756" t="str">
        <f t="shared" si="1086"/>
        <v>0.828336498863538-1.49375561516859i</v>
      </c>
      <c r="E3756" t="str">
        <f t="shared" si="1087"/>
        <v>-13.5012926898892-19.283310556344i</v>
      </c>
      <c r="F3756" t="str">
        <f t="shared" si="1088"/>
        <v>1.80057611970295-1.52808429909208i</v>
      </c>
      <c r="G3756" t="str">
        <f t="shared" si="1089"/>
        <v>0.618773836801942-0.485687940648464i</v>
      </c>
      <c r="H3756" t="str">
        <f t="shared" si="1090"/>
        <v>0.00214914243336735-6.37234242329473i</v>
      </c>
      <c r="I3756" t="str">
        <f t="shared" si="1091"/>
        <v>-0.065901384236363-0.077706190756281i</v>
      </c>
      <c r="K3756" t="str">
        <f t="shared" si="1092"/>
        <v>0.000264628700511181-0.000279235544762813i</v>
      </c>
      <c r="L3756" t="str">
        <f t="shared" si="1093"/>
        <v>0.00025-0.000361422762262874i</v>
      </c>
      <c r="M3756" t="str">
        <f t="shared" si="1094"/>
        <v>0.0025-0.0000956707311872308i</v>
      </c>
      <c r="N3756">
        <f t="shared" si="1095"/>
        <v>52.526599388783723</v>
      </c>
      <c r="O3756">
        <f t="shared" si="1096"/>
        <v>36.211203964148091</v>
      </c>
      <c r="P3756" s="3">
        <f t="shared" si="1097"/>
        <v>-36.211203964148091</v>
      </c>
      <c r="Q3756" s="3">
        <f t="shared" si="1098"/>
        <v>127.47340061121628</v>
      </c>
      <c r="R3756">
        <f t="shared" si="1099"/>
        <v>-52.526599388783723</v>
      </c>
      <c r="S3756">
        <f t="shared" si="1100"/>
        <v>1301.2905516537326</v>
      </c>
      <c r="T3756">
        <f t="shared" ref="T3756:T3819" si="1102">P3756</f>
        <v>-36.211203964148091</v>
      </c>
    </row>
    <row r="3757" spans="1:20" x14ac:dyDescent="0.25">
      <c r="A3757">
        <f t="shared" ref="A3757:A3820" si="1103">2*PI()*B3757</f>
        <v>8207319.4232855355</v>
      </c>
      <c r="B3757">
        <f t="shared" si="1101"/>
        <v>1306235.4557500167</v>
      </c>
      <c r="C3757" t="str">
        <f t="shared" ref="C3757:C3820" si="1104">IMPRODUCT(D3757,E3757,$C$40,,K3757,$C$41)</f>
        <v>-0.00927724544066088+0.0121697850048315i</v>
      </c>
      <c r="D3757" t="str">
        <f t="shared" ref="D3757:D3820" si="1105">IMDIV(IMPRODUCT($C$37,$C$38,COMPLEX(1,A3757/$C$38)),IMSUM(-1*A3757*A3757/$C$39,COMPLEX(0,1*A3757)))</f>
        <v>0.823559020570796-1.49076185927305i</v>
      </c>
      <c r="E3757" t="str">
        <f t="shared" ref="E3757:E3820" si="1106">IMDIV(IMPRODUCT(IMSUM(F3757,G3757),$C$29,H3757),IMSUM(1,I3757))</f>
        <v>-13.4723801037672-19.147879448905i</v>
      </c>
      <c r="F3757" t="str">
        <f t="shared" ref="F3757:F3820" si="1107">IMDIV(IMPRODUCT($C$14,$C$15,COMPLEX(1,A3757/$C$15)),IMSUM(-1*A3757*A3757/$C$16,COMPLEX(0,A3757)))</f>
        <v>1.7953644930197-1.52891411725041i</v>
      </c>
      <c r="G3757" t="str">
        <f t="shared" ref="G3757:G3820" si="1108">IMDIV(1,COMPLEX(1,A3757*$C$9*$C$10))</f>
        <v>0.616982844350425-0.486122427098035i</v>
      </c>
      <c r="H3757" t="str">
        <f t="shared" ref="H3757:H3820" si="1109">IMDIV($C$3,IMSUM(K3757,COMPLEX(0,$C$28*A3757)))</f>
        <v>0.00213041112631645-6.34820258470928i</v>
      </c>
      <c r="I3757" t="str">
        <f t="shared" ref="I3757:I3820" si="1110">IMPRODUCT(F3757,$C$29,H3757,$C$31)</f>
        <v>-0.0656876055330138-0.0771877266244041i</v>
      </c>
      <c r="K3757" t="str">
        <f t="shared" ref="K3757:K3820" si="1111">IF($C$26&lt;=0,IMDIV(1,IMSUM(IMDIV(1,L3757),1/$C$18)),IMDIV(1,IMSUM(IMDIV(1,L3757),1/$C$18,IMDIV(1,M3757))))</f>
        <v>0.000264321093226264-0.000278235489002292i</v>
      </c>
      <c r="L3757" t="str">
        <f t="shared" ref="L3757:L3820" si="1112">IMSUM($C$21/$C$22,IMDIV(1,COMPLEX(0,$C$20*$C$22*A3757)))</f>
        <v>0.00025-0.000360054554954048i</v>
      </c>
      <c r="M3757" t="str">
        <f t="shared" ref="M3757:M3820" si="1113">IMSUM($C$25/$C$26,IMDIV(1,COMPLEX(0,$C$24*$C$26*A3757)))</f>
        <v>0.0025-0.000095308558664307i</v>
      </c>
      <c r="N3757">
        <f t="shared" ref="N3757:N3820" si="1114">ABS(R3757)</f>
        <v>52.681076278022758</v>
      </c>
      <c r="O3757">
        <f t="shared" ref="O3757:O3820" si="1115">ABS(P3757)</f>
        <v>36.304669821251089</v>
      </c>
      <c r="P3757" s="3">
        <f t="shared" ref="P3757:P3820" si="1116">20*LOG10(IMABS(C3757))</f>
        <v>-36.304669821251089</v>
      </c>
      <c r="Q3757" s="3">
        <f t="shared" ref="Q3757:Q3820" si="1117">IMARGUMENT(C3757)*180/PI()</f>
        <v>127.31892372197724</v>
      </c>
      <c r="R3757">
        <f t="shared" ref="R3757:R3820" si="1118">IF(Q3757&lt;0,Q3757+180,Q3757-180)</f>
        <v>-52.681076278022758</v>
      </c>
      <c r="S3757">
        <f t="shared" ref="S3757:S3820" si="1119">B3757/1000</f>
        <v>1306.2354557500166</v>
      </c>
      <c r="T3757">
        <f t="shared" si="1102"/>
        <v>-36.304669821251089</v>
      </c>
    </row>
    <row r="3758" spans="1:20" x14ac:dyDescent="0.25">
      <c r="A3758">
        <f t="shared" si="1103"/>
        <v>8238507.2370940214</v>
      </c>
      <c r="B3758">
        <f t="shared" ref="B3758:B3821" si="1120">B3757*(1+B$42)</f>
        <v>1311199.1504818669</v>
      </c>
      <c r="C3758" t="str">
        <f t="shared" si="1104"/>
        <v>-0.00914549249307815+0.012064072763202i</v>
      </c>
      <c r="D3758" t="str">
        <f t="shared" si="1105"/>
        <v>0.818800582189076-1.48775879798849i</v>
      </c>
      <c r="E3758" t="str">
        <f t="shared" si="1106"/>
        <v>-13.4432014239748-19.0131196029893i</v>
      </c>
      <c r="F3758" t="str">
        <f t="shared" si="1107"/>
        <v>1.79014360873073-1.52972745907711i</v>
      </c>
      <c r="G3758" t="str">
        <f t="shared" si="1108"/>
        <v>0.615188670492604-0.486550686147031i</v>
      </c>
      <c r="H3758" t="str">
        <f t="shared" si="1109"/>
        <v>0.00211185764857076-6.32415431152236i</v>
      </c>
      <c r="I3758" t="str">
        <f t="shared" si="1110"/>
        <v>-0.0654737951123402-0.0766716808564796i</v>
      </c>
      <c r="K3758" t="str">
        <f t="shared" si="1111"/>
        <v>0.000264015655429932-0.000277238602797874i</v>
      </c>
      <c r="L3758" t="str">
        <f t="shared" si="1112"/>
        <v>0.00025-0.000358691527150874i</v>
      </c>
      <c r="M3758" t="str">
        <f t="shared" si="1113"/>
        <v>0.0025-0.0000949477571869961i</v>
      </c>
      <c r="N3758">
        <f t="shared" si="1114"/>
        <v>52.835081712758097</v>
      </c>
      <c r="O3758">
        <f t="shared" si="1115"/>
        <v>36.398197136648093</v>
      </c>
      <c r="P3758" s="3">
        <f t="shared" si="1116"/>
        <v>-36.398197136648093</v>
      </c>
      <c r="Q3758" s="3">
        <f t="shared" si="1117"/>
        <v>127.1649182872419</v>
      </c>
      <c r="R3758">
        <f t="shared" si="1118"/>
        <v>-52.835081712758097</v>
      </c>
      <c r="S3758">
        <f t="shared" si="1119"/>
        <v>1311.1991504818668</v>
      </c>
      <c r="T3758">
        <f t="shared" si="1102"/>
        <v>-36.398197136648093</v>
      </c>
    </row>
    <row r="3759" spans="1:20" x14ac:dyDescent="0.25">
      <c r="A3759">
        <f t="shared" si="1103"/>
        <v>8269813.5645949785</v>
      </c>
      <c r="B3759">
        <f t="shared" si="1120"/>
        <v>1316181.707253698</v>
      </c>
      <c r="C3759" t="str">
        <f t="shared" si="1104"/>
        <v>-0.00901546722105578+0.0119589843404962i</v>
      </c>
      <c r="D3759" t="str">
        <f t="shared" si="1105"/>
        <v>0.814061206208094-1.48474657223425i</v>
      </c>
      <c r="E3759" t="str">
        <f t="shared" si="1106"/>
        <v>-13.4137598106633-18.8790300852299i</v>
      </c>
      <c r="F3759" t="str">
        <f t="shared" si="1107"/>
        <v>1.78491359275253-1.53052423451027i</v>
      </c>
      <c r="G3759" t="str">
        <f t="shared" si="1108"/>
        <v>0.613391358500097-0.486972688985227i</v>
      </c>
      <c r="H3759" t="str">
        <f t="shared" si="1109"/>
        <v>0.0020934801365909-6.30019725517093i</v>
      </c>
      <c r="I3759" t="str">
        <f t="shared" si="1110"/>
        <v>-0.0652599551175068-0.0761580494117741i</v>
      </c>
      <c r="K3759" t="str">
        <f t="shared" si="1111"/>
        <v>0.000263712372945432-0.000276244880602501i</v>
      </c>
      <c r="L3759" t="str">
        <f t="shared" si="1112"/>
        <v>0.00025-0.000357333659245741i</v>
      </c>
      <c r="M3759" t="str">
        <f t="shared" si="1113"/>
        <v>0.0025-0.0000945883215650491i</v>
      </c>
      <c r="N3759">
        <f t="shared" si="1114"/>
        <v>52.988615361338816</v>
      </c>
      <c r="O3759">
        <f t="shared" si="1115"/>
        <v>36.49178557206001</v>
      </c>
      <c r="P3759" s="3">
        <f t="shared" si="1116"/>
        <v>-36.49178557206001</v>
      </c>
      <c r="Q3759" s="3">
        <f t="shared" si="1117"/>
        <v>127.01138463866118</v>
      </c>
      <c r="R3759">
        <f t="shared" si="1118"/>
        <v>-52.988615361338816</v>
      </c>
      <c r="S3759">
        <f t="shared" si="1119"/>
        <v>1316.1817072536981</v>
      </c>
      <c r="T3759">
        <f t="shared" si="1102"/>
        <v>-36.49178557206001</v>
      </c>
    </row>
    <row r="3760" spans="1:20" x14ac:dyDescent="0.25">
      <c r="A3760">
        <f t="shared" si="1103"/>
        <v>8301238.8561404403</v>
      </c>
      <c r="B3760">
        <f t="shared" si="1120"/>
        <v>1321183.1977412621</v>
      </c>
      <c r="C3760" t="str">
        <f t="shared" si="1104"/>
        <v>-0.00888714995592877+0.0118545216427786i</v>
      </c>
      <c r="D3760" t="str">
        <f t="shared" si="1105"/>
        <v>0.809340913845278-1.48172532263942i</v>
      </c>
      <c r="E3760" t="str">
        <f t="shared" si="1106"/>
        <v>-13.3840584184023-18.7456099495154i</v>
      </c>
      <c r="F3760" t="str">
        <f t="shared" si="1107"/>
        <v>1.77967457196884-1.53130435456091i</v>
      </c>
      <c r="G3760" t="str">
        <f t="shared" si="1108"/>
        <v>0.611590951976905-0.487388407163002i</v>
      </c>
      <c r="H3760" t="str">
        <f t="shared" si="1109"/>
        <v>0.00207527674817398-6.27633106843121i</v>
      </c>
      <c r="I3760" t="str">
        <f t="shared" si="1110"/>
        <v>-0.065046087740308-0.0756468282405539i</v>
      </c>
      <c r="K3760" t="str">
        <f t="shared" si="1111"/>
        <v>0.000263411231672266-0.000275254316826355i</v>
      </c>
      <c r="L3760" t="str">
        <f t="shared" si="1112"/>
        <v>0.00025-0.000355980931705261i</v>
      </c>
      <c r="M3760" t="str">
        <f t="shared" si="1113"/>
        <v>0.0025-0.0000942302466278634i</v>
      </c>
      <c r="N3760">
        <f t="shared" si="1114"/>
        <v>53.141676904487866</v>
      </c>
      <c r="O3760">
        <f t="shared" si="1115"/>
        <v>36.585434788777974</v>
      </c>
      <c r="P3760" s="3">
        <f t="shared" si="1116"/>
        <v>-36.585434788777974</v>
      </c>
      <c r="Q3760" s="3">
        <f t="shared" si="1117"/>
        <v>126.85832309551213</v>
      </c>
      <c r="R3760">
        <f t="shared" si="1118"/>
        <v>-53.141676904487866</v>
      </c>
      <c r="S3760">
        <f t="shared" si="1119"/>
        <v>1321.1831977412621</v>
      </c>
      <c r="T3760">
        <f t="shared" si="1102"/>
        <v>-36.585434788777974</v>
      </c>
    </row>
    <row r="3761" spans="1:20" x14ac:dyDescent="0.25">
      <c r="A3761">
        <f t="shared" si="1103"/>
        <v>8332783.5637937738</v>
      </c>
      <c r="B3761">
        <f t="shared" si="1120"/>
        <v>1326203.6938926789</v>
      </c>
      <c r="C3761" t="str">
        <f t="shared" si="1104"/>
        <v>-0.00876052119581804+0.0117506864409165i</v>
      </c>
      <c r="D3761" t="str">
        <f t="shared" si="1105"/>
        <v>0.804639725053861-1.4786951895307i</v>
      </c>
      <c r="E3761" t="str">
        <f t="shared" si="1106"/>
        <v>-13.3541003960836-18.6128582369406i</v>
      </c>
      <c r="F3761" t="str">
        <f t="shared" si="1107"/>
        <v>1.77442667421965-1.53206773132598i</v>
      </c>
      <c r="G3761" t="str">
        <f t="shared" si="1108"/>
        <v>0.609787494855671-0.48779781259587i</v>
      </c>
      <c r="H3761" t="str">
        <f t="shared" si="1109"/>
        <v>0.00205724566219523-6.25255540541345i</v>
      </c>
      <c r="I3761" t="str">
        <f t="shared" si="1110"/>
        <v>-0.064832195220677-0.0751380132835288i</v>
      </c>
      <c r="K3761" t="str">
        <f t="shared" si="1111"/>
        <v>0.000263112217586025-0.000274266905837585i</v>
      </c>
      <c r="L3761" t="str">
        <f t="shared" si="1112"/>
        <v>0.00025-0.000354633325069995i</v>
      </c>
      <c r="M3761" t="str">
        <f t="shared" si="1113"/>
        <v>0.0025-0.00009387352722441i</v>
      </c>
      <c r="N3761">
        <f t="shared" si="1114"/>
        <v>53.294266035337699</v>
      </c>
      <c r="O3761">
        <f t="shared" si="1115"/>
        <v>36.679144447680343</v>
      </c>
      <c r="P3761" s="3">
        <f t="shared" si="1116"/>
        <v>-36.679144447680343</v>
      </c>
      <c r="Q3761" s="3">
        <f t="shared" si="1117"/>
        <v>126.7057339646623</v>
      </c>
      <c r="R3761">
        <f t="shared" si="1118"/>
        <v>-53.294266035337699</v>
      </c>
      <c r="S3761">
        <f t="shared" si="1119"/>
        <v>1326.203693892679</v>
      </c>
      <c r="T3761">
        <f t="shared" si="1102"/>
        <v>-36.679144447680343</v>
      </c>
    </row>
    <row r="3762" spans="1:20" x14ac:dyDescent="0.25">
      <c r="A3762">
        <f t="shared" si="1103"/>
        <v>8364448.1413361905</v>
      </c>
      <c r="B3762">
        <f t="shared" si="1120"/>
        <v>1331243.2679294711</v>
      </c>
      <c r="C3762" t="str">
        <f t="shared" si="1104"/>
        <v>-0.00863556160525633+0.0116474803730075i</v>
      </c>
      <c r="D3762" t="str">
        <f t="shared" si="1105"/>
        <v>0.79995765853114-1.47565631292035i</v>
      </c>
      <c r="E3762" t="str">
        <f t="shared" si="1106"/>
        <v>-13.3238888868258-18.4807739757616i</v>
      </c>
      <c r="F3762" t="str">
        <f t="shared" si="1107"/>
        <v>1.76917002829027-1.53281427800146i</v>
      </c>
      <c r="G3762" t="str">
        <f t="shared" si="1108"/>
        <v>0.607981031393873-0.488200877568973i</v>
      </c>
      <c r="H3762" t="str">
        <f t="shared" si="1109"/>
        <v>0.00203938507835278-6.22886992155663i</v>
      </c>
      <c r="I3762" t="str">
        <f t="shared" si="1110"/>
        <v>-0.0646182798461974-0.0746316004713116i</v>
      </c>
      <c r="K3762" t="str">
        <f t="shared" si="1111"/>
        <v>0.000262815316738221-0.000273282641963018i</v>
      </c>
      <c r="L3762" t="str">
        <f t="shared" si="1112"/>
        <v>0.00025-0.000353290819954168i</v>
      </c>
      <c r="M3762" t="str">
        <f t="shared" si="1113"/>
        <v>0.0025-0.0000935181582231622i</v>
      </c>
      <c r="N3762">
        <f t="shared" si="1114"/>
        <v>53.446382459462058</v>
      </c>
      <c r="O3762">
        <f t="shared" si="1115"/>
        <v>36.772914209248796</v>
      </c>
      <c r="P3762" s="3">
        <f t="shared" si="1116"/>
        <v>-36.772914209248796</v>
      </c>
      <c r="Q3762" s="3">
        <f t="shared" si="1117"/>
        <v>126.55361754053794</v>
      </c>
      <c r="R3762">
        <f t="shared" si="1118"/>
        <v>-53.446382459462058</v>
      </c>
      <c r="S3762">
        <f t="shared" si="1119"/>
        <v>1331.2432679294711</v>
      </c>
      <c r="T3762">
        <f t="shared" si="1102"/>
        <v>-36.772914209248796</v>
      </c>
    </row>
    <row r="3763" spans="1:20" x14ac:dyDescent="0.25">
      <c r="A3763">
        <f t="shared" si="1103"/>
        <v>8396233.0442732684</v>
      </c>
      <c r="B3763">
        <f t="shared" si="1120"/>
        <v>1336301.9923476032</v>
      </c>
      <c r="C3763" t="str">
        <f t="shared" si="1104"/>
        <v>-0.00851225201479135+0.0115449049467829i</v>
      </c>
      <c r="D3763" t="str">
        <f t="shared" si="1105"/>
        <v>0.795294731726783-1.47260883249433i</v>
      </c>
      <c r="E3763" t="str">
        <f t="shared" si="1106"/>
        <v>-13.2934270278759-18.3493561813487i</v>
      </c>
      <c r="F3763" t="str">
        <f t="shared" si="1107"/>
        <v>1.76390476389989-1.53354390889515i</v>
      </c>
      <c r="G3763" t="str">
        <f t="shared" si="1108"/>
        <v>0.606171606169932-0.488597574741522i</v>
      </c>
      <c r="H3763" t="str">
        <f t="shared" si="1109"/>
        <v>0.00202169321691564-6.20527427362334i</v>
      </c>
      <c r="I3763" t="str">
        <f t="shared" si="1110"/>
        <v>-0.0644043439516025-0.0741275857238709i</v>
      </c>
      <c r="K3763" t="str">
        <f t="shared" si="1111"/>
        <v>0.000262520515256115-0.000272301519488881i</v>
      </c>
      <c r="L3763" t="str">
        <f t="shared" si="1112"/>
        <v>0.00025-0.000351953397045397i</v>
      </c>
      <c r="M3763" t="str">
        <f t="shared" si="1113"/>
        <v>0.0025-0.000093164134512017i</v>
      </c>
      <c r="N3763">
        <f t="shared" si="1114"/>
        <v>53.598025894913576</v>
      </c>
      <c r="O3763">
        <f t="shared" si="1115"/>
        <v>36.866743733585842</v>
      </c>
      <c r="P3763" s="3">
        <f t="shared" si="1116"/>
        <v>-36.866743733585842</v>
      </c>
      <c r="Q3763" s="3">
        <f t="shared" si="1117"/>
        <v>126.40197410508642</v>
      </c>
      <c r="R3763">
        <f t="shared" si="1118"/>
        <v>-53.598025894913576</v>
      </c>
      <c r="S3763">
        <f t="shared" si="1119"/>
        <v>1336.3019923476031</v>
      </c>
      <c r="T3763">
        <f t="shared" si="1102"/>
        <v>-36.866743733585842</v>
      </c>
    </row>
    <row r="3764" spans="1:20" x14ac:dyDescent="0.25">
      <c r="A3764">
        <f t="shared" si="1103"/>
        <v>8428138.7298415061</v>
      </c>
      <c r="B3764">
        <f t="shared" si="1120"/>
        <v>1341379.9399185241</v>
      </c>
      <c r="C3764" t="str">
        <f t="shared" si="1104"/>
        <v>-0.00839057342057153+0.0114429615419868i</v>
      </c>
      <c r="D3764" t="str">
        <f t="shared" si="1105"/>
        <v>0.790650960851284-1.4695528876006i</v>
      </c>
      <c r="E3764" t="str">
        <f t="shared" si="1106"/>
        <v>-13.2627179505088-18.2186038561436i</v>
      </c>
      <c r="F3764" t="str">
        <f t="shared" si="1107"/>
        <v>1.75863101169011-1.53425653943934i</v>
      </c>
      <c r="G3764" t="str">
        <f t="shared" si="1108"/>
        <v>0.604359264079265-0.488987877151197i</v>
      </c>
      <c r="H3764" t="str">
        <f t="shared" si="1109"/>
        <v>0.00200416831847473-6.18176811969449i</v>
      </c>
      <c r="I3764" t="str">
        <f t="shared" si="1110"/>
        <v>-0.0641903899182672-0.0736259649499948i</v>
      </c>
      <c r="K3764" t="str">
        <f t="shared" si="1111"/>
        <v>0.000262227799342542-0.000271323532661486i</v>
      </c>
      <c r="L3764" t="str">
        <f t="shared" si="1112"/>
        <v>0.00025-0.000350621037104399i</v>
      </c>
      <c r="M3764" t="str">
        <f t="shared" si="1113"/>
        <v>0.0025-0.0000928114509982232i</v>
      </c>
      <c r="N3764">
        <f t="shared" si="1114"/>
        <v>53.749196072251607</v>
      </c>
      <c r="O3764">
        <f t="shared" si="1115"/>
        <v>36.960632680432084</v>
      </c>
      <c r="P3764" s="3">
        <f t="shared" si="1116"/>
        <v>-36.960632680432084</v>
      </c>
      <c r="Q3764" s="3">
        <f t="shared" si="1117"/>
        <v>126.25080392774839</v>
      </c>
      <c r="R3764">
        <f t="shared" si="1118"/>
        <v>-53.749196072251607</v>
      </c>
      <c r="S3764">
        <f t="shared" si="1119"/>
        <v>1341.3799399185241</v>
      </c>
      <c r="T3764">
        <f t="shared" si="1102"/>
        <v>-36.960632680432084</v>
      </c>
    </row>
    <row r="3765" spans="1:20" x14ac:dyDescent="0.25">
      <c r="A3765">
        <f t="shared" si="1103"/>
        <v>8460165.6570149045</v>
      </c>
      <c r="B3765">
        <f t="shared" si="1120"/>
        <v>1346477.1836902145</v>
      </c>
      <c r="C3765" t="str">
        <f t="shared" si="1104"/>
        <v>-0.00827050698391214+0.0113416514127338i</v>
      </c>
      <c r="D3765" t="str">
        <f t="shared" si="1105"/>
        <v>0.786026360884499-1.46648861723757i</v>
      </c>
      <c r="E3765" t="str">
        <f t="shared" si="1106"/>
        <v>-13.2317647799259-18.0885159896189i</v>
      </c>
      <c r="F3765" t="str">
        <f t="shared" si="1107"/>
        <v>1.75334890321327-1.53495208620344i</v>
      </c>
      <c r="G3765" t="str">
        <f t="shared" si="1108"/>
        <v>0.602544050330257-0.4893717582185i</v>
      </c>
      <c r="H3765" t="str">
        <f t="shared" si="1109"/>
        <v>0.00198680864369693-6.15835111916423i</v>
      </c>
      <c r="I3765" t="str">
        <f t="shared" si="1110"/>
        <v>-0.0639764201737004-0.0731267340467616i</v>
      </c>
      <c r="K3765" t="str">
        <f t="shared" si="1111"/>
        <v>0.00026193715527573-0.000270348675687949i</v>
      </c>
      <c r="L3765" t="str">
        <f t="shared" si="1112"/>
        <v>0.00025-0.000349293720964734i</v>
      </c>
      <c r="M3765" t="str">
        <f t="shared" si="1113"/>
        <v>0.0025-0.0000924601026083114i</v>
      </c>
      <c r="N3765">
        <f t="shared" si="1114"/>
        <v>53.899892734575204</v>
      </c>
      <c r="O3765">
        <f t="shared" si="1115"/>
        <v>37.054580709182858</v>
      </c>
      <c r="P3765" s="3">
        <f t="shared" si="1116"/>
        <v>-37.054580709182858</v>
      </c>
      <c r="Q3765" s="3">
        <f t="shared" si="1117"/>
        <v>126.1001072654248</v>
      </c>
      <c r="R3765">
        <f t="shared" si="1118"/>
        <v>-53.899892734575204</v>
      </c>
      <c r="S3765">
        <f t="shared" si="1119"/>
        <v>1346.4771836902146</v>
      </c>
      <c r="T3765">
        <f t="shared" si="1102"/>
        <v>-37.054580709182858</v>
      </c>
    </row>
    <row r="3766" spans="1:20" x14ac:dyDescent="0.25">
      <c r="A3766">
        <f t="shared" si="1103"/>
        <v>8492314.2865115609</v>
      </c>
      <c r="B3766">
        <f t="shared" si="1120"/>
        <v>1351593.7969882374</v>
      </c>
      <c r="C3766" t="str">
        <f t="shared" si="1104"/>
        <v>-0.00815203403084295+0.0112409756898421i</v>
      </c>
      <c r="D3766" t="str">
        <f t="shared" si="1105"/>
        <v>0.781420945584334-1.46341616004277i</v>
      </c>
      <c r="E3766" t="str">
        <f t="shared" si="1106"/>
        <v>-13.2005706351524-17.9590915582384i</v>
      </c>
      <c r="F3766" t="str">
        <f t="shared" si="1107"/>
        <v>1.74805857092048-1.5356304669064i</v>
      </c>
      <c r="G3766" t="str">
        <f t="shared" si="1108"/>
        <v>0.600726010440166-0.489749191751051i</v>
      </c>
      <c r="H3766" t="str">
        <f t="shared" si="1109"/>
        <v>0.00196961247308222-6.13502293273472i</v>
      </c>
      <c r="I3766" t="str">
        <f t="shared" si="1110"/>
        <v>-0.0637624371910261-0.0726298888990097i</v>
      </c>
      <c r="K3766" t="str">
        <f t="shared" si="1111"/>
        <v>0.00026164856940912-0.000269376942736864i</v>
      </c>
      <c r="L3766" t="str">
        <f t="shared" si="1112"/>
        <v>0.00025-0.00034797142953251i</v>
      </c>
      <c r="M3766" t="str">
        <f t="shared" si="1113"/>
        <v>0.0025-0.0000921100842880172i</v>
      </c>
      <c r="N3766">
        <f t="shared" si="1114"/>
        <v>54.050115637550988</v>
      </c>
      <c r="O3766">
        <f t="shared" si="1115"/>
        <v>37.148587478905355</v>
      </c>
      <c r="P3766" s="3">
        <f t="shared" si="1116"/>
        <v>-37.148587478905355</v>
      </c>
      <c r="Q3766" s="3">
        <f t="shared" si="1117"/>
        <v>125.94988436244901</v>
      </c>
      <c r="R3766">
        <f t="shared" si="1118"/>
        <v>-54.050115637550988</v>
      </c>
      <c r="S3766">
        <f t="shared" si="1119"/>
        <v>1351.5937969882375</v>
      </c>
      <c r="T3766">
        <f t="shared" si="1102"/>
        <v>-37.148587478905355</v>
      </c>
    </row>
    <row r="3767" spans="1:20" x14ac:dyDescent="0.25">
      <c r="A3767">
        <f t="shared" si="1103"/>
        <v>8524585.0808003061</v>
      </c>
      <c r="B3767">
        <f t="shared" si="1120"/>
        <v>1356729.8534167928</v>
      </c>
      <c r="C3767" t="str">
        <f t="shared" si="1104"/>
        <v>-0.00803513605163645+0.0111409353831426i</v>
      </c>
      <c r="D3767" t="str">
        <f t="shared" si="1105"/>
        <v>0.776834727495453-1.46033565428157i</v>
      </c>
      <c r="E3767" t="str">
        <f t="shared" si="1106"/>
        <v>-13.1691386289318-17.8303295254196i</v>
      </c>
      <c r="F3767" t="str">
        <f t="shared" si="1107"/>
        <v>1.74276014814955-1.53629160042896i</v>
      </c>
      <c r="G3767" t="str">
        <f t="shared" si="1108"/>
        <v>0.59890519023096-0.490120151947844i</v>
      </c>
      <c r="H3767" t="str">
        <f t="shared" si="1109"/>
        <v>0.00195257810672365-6.11178322241105i</v>
      </c>
      <c r="I3767" t="str">
        <f t="shared" si="1110"/>
        <v>-0.0635484434884597-0.0721354253788196i</v>
      </c>
      <c r="K3767" t="str">
        <f t="shared" si="1111"/>
        <v>0.00026136202817117-0.000268408327938999i</v>
      </c>
      <c r="L3767" t="str">
        <f t="shared" si="1112"/>
        <v>0.00025-0.000346654143786123i</v>
      </c>
      <c r="M3767" t="str">
        <f t="shared" si="1113"/>
        <v>0.0025-0.000091761391002209i</v>
      </c>
      <c r="N3767">
        <f t="shared" si="1114"/>
        <v>54.199864549442808</v>
      </c>
      <c r="O3767">
        <f t="shared" si="1115"/>
        <v>37.242652648356597</v>
      </c>
      <c r="P3767" s="3">
        <f t="shared" si="1116"/>
        <v>-37.242652648356597</v>
      </c>
      <c r="Q3767" s="3">
        <f t="shared" si="1117"/>
        <v>125.80013545055719</v>
      </c>
      <c r="R3767">
        <f t="shared" si="1118"/>
        <v>-54.199864549442808</v>
      </c>
      <c r="S3767">
        <f t="shared" si="1119"/>
        <v>1356.7298534167928</v>
      </c>
      <c r="T3767">
        <f t="shared" si="1102"/>
        <v>-37.242652648356597</v>
      </c>
    </row>
    <row r="3768" spans="1:20" x14ac:dyDescent="0.25">
      <c r="A3768">
        <f t="shared" si="1103"/>
        <v>8556978.5041073486</v>
      </c>
      <c r="B3768">
        <f t="shared" si="1120"/>
        <v>1361885.4268597767</v>
      </c>
      <c r="C3768" t="str">
        <f t="shared" si="1104"/>
        <v>-0.00791979470032+0.0110415313837664i</v>
      </c>
      <c r="D3768" t="str">
        <f t="shared" si="1105"/>
        <v>0.772267717958145-1.4572472378362i</v>
      </c>
      <c r="E3768" t="str">
        <f t="shared" si="1106"/>
        <v>-13.1374718676199-17.7022288414988i</v>
      </c>
      <c r="F3768" t="str">
        <f t="shared" si="1107"/>
        <v>1.73745376911265-1.53693540682582i</v>
      </c>
      <c r="G3768" t="str">
        <f t="shared" si="1108"/>
        <v>0.597081635825088-0.490484613403443i</v>
      </c>
      <c r="H3768" t="str">
        <f t="shared" si="1109"/>
        <v>0.00193570386407051-6.08863165149611i</v>
      </c>
      <c r="I3768" t="str">
        <f t="shared" si="1110"/>
        <v>-0.0633344416287798-0.0716433393449956i</v>
      </c>
      <c r="K3768" t="str">
        <f t="shared" si="1111"/>
        <v>0.000261077518065178-0.00026744282538797i</v>
      </c>
      <c r="L3768" t="str">
        <f t="shared" si="1112"/>
        <v>0.00025-0.000345341844775973i</v>
      </c>
      <c r="M3768" t="str">
        <f t="shared" si="1113"/>
        <v>0.0025-0.0000914140177348169i</v>
      </c>
      <c r="N3768">
        <f t="shared" si="1114"/>
        <v>54.349139251138155</v>
      </c>
      <c r="O3768">
        <f t="shared" si="1115"/>
        <v>37.336775875999834</v>
      </c>
      <c r="P3768" s="3">
        <f t="shared" si="1116"/>
        <v>-37.336775875999834</v>
      </c>
      <c r="Q3768" s="3">
        <f t="shared" si="1117"/>
        <v>125.65086074886185</v>
      </c>
      <c r="R3768">
        <f t="shared" si="1118"/>
        <v>-54.349139251138155</v>
      </c>
      <c r="S3768">
        <f t="shared" si="1119"/>
        <v>1361.8854268597768</v>
      </c>
      <c r="T3768">
        <f t="shared" si="1102"/>
        <v>-37.336775875999834</v>
      </c>
    </row>
    <row r="3769" spans="1:20" x14ac:dyDescent="0.25">
      <c r="A3769">
        <f t="shared" si="1103"/>
        <v>8589495.0224229563</v>
      </c>
      <c r="B3769">
        <f t="shared" si="1120"/>
        <v>1367060.591481844</v>
      </c>
      <c r="C3769" t="str">
        <f t="shared" si="1104"/>
        <v>-0.00780599179416947+0.010942764466407i</v>
      </c>
      <c r="D3769" t="str">
        <f t="shared" si="1105"/>
        <v>0.767719927117296-1.45415104819487i</v>
      </c>
      <c r="E3769" t="str">
        <f t="shared" si="1106"/>
        <v>-13.1055734510769-17.5747884436976i</v>
      </c>
      <c r="F3769" t="str">
        <f t="shared" si="1107"/>
        <v>1.7321395688838-1.53756180733758i</v>
      </c>
      <c r="G3769" t="str">
        <f t="shared" si="1108"/>
        <v>0.595255393641182-0.49084255111213i</v>
      </c>
      <c r="H3769" t="str">
        <f t="shared" si="1109"/>
        <v>0.00191898808369419-6.06556788458552i</v>
      </c>
      <c r="I3769" t="str">
        <f t="shared" si="1110"/>
        <v>-0.0631204342187919-0.0711536266425566i</v>
      </c>
      <c r="K3769" t="str">
        <f t="shared" si="1111"/>
        <v>0.000260795025669083-0.000266480429140919i</v>
      </c>
      <c r="L3769" t="str">
        <f t="shared" si="1112"/>
        <v>0.00025-0.000344034513624202i</v>
      </c>
      <c r="M3769" t="str">
        <f t="shared" si="1113"/>
        <v>0.0025-0.0000910679594887594i</v>
      </c>
      <c r="N3769">
        <f t="shared" si="1114"/>
        <v>54.497939536172765</v>
      </c>
      <c r="O3769">
        <f t="shared" si="1115"/>
        <v>37.430956820022331</v>
      </c>
      <c r="P3769" s="3">
        <f t="shared" si="1116"/>
        <v>-37.430956820022331</v>
      </c>
      <c r="Q3769" s="3">
        <f t="shared" si="1117"/>
        <v>125.50206046382723</v>
      </c>
      <c r="R3769">
        <f t="shared" si="1118"/>
        <v>-54.497939536172765</v>
      </c>
      <c r="S3769">
        <f t="shared" si="1119"/>
        <v>1367.0605914818439</v>
      </c>
      <c r="T3769">
        <f t="shared" si="1102"/>
        <v>-37.430956820022331</v>
      </c>
    </row>
    <row r="3770" spans="1:20" x14ac:dyDescent="0.25">
      <c r="A3770">
        <f t="shared" si="1103"/>
        <v>8622135.1035081651</v>
      </c>
      <c r="B3770">
        <f t="shared" si="1120"/>
        <v>1372255.421729475</v>
      </c>
      <c r="C3770" t="str">
        <f t="shared" si="1104"/>
        <v>-0.00769370931318545+0.0108446352915599i</v>
      </c>
      <c r="D3770" t="str">
        <f t="shared" si="1105"/>
        <v>0.763191363931348-1.45104722244101i</v>
      </c>
      <c r="E3770" t="str">
        <f t="shared" si="1106"/>
        <v>-13.073446472558-17.4480072560919i</v>
      </c>
      <c r="F3770" t="str">
        <f t="shared" si="1107"/>
        <v>1.72681768338621-1.53817072440261i</v>
      </c>
      <c r="G3770" t="str">
        <f t="shared" si="1108"/>
        <v>0.593426510389688-0.491193940471995i</v>
      </c>
      <c r="H3770" t="str">
        <f t="shared" si="1109"/>
        <v>0.00190242912305702-6.04259158756254i</v>
      </c>
      <c r="I3770" t="str">
        <f t="shared" si="1110"/>
        <v>-0.0629064239087898-0.0706662831022332i</v>
      </c>
      <c r="K3770" t="str">
        <f t="shared" si="1111"/>
        <v>0.000260514537635268-0.000265521133219173i</v>
      </c>
      <c r="L3770" t="str">
        <f t="shared" si="1112"/>
        <v>0.00025-0.000342732131524409i</v>
      </c>
      <c r="M3770" t="str">
        <f t="shared" si="1113"/>
        <v>0.0025-0.0000907232112858733i</v>
      </c>
      <c r="N3770">
        <f t="shared" si="1114"/>
        <v>54.646265210756809</v>
      </c>
      <c r="O3770">
        <f t="shared" si="1115"/>
        <v>37.525195138352956</v>
      </c>
      <c r="P3770" s="3">
        <f t="shared" si="1116"/>
        <v>-37.525195138352956</v>
      </c>
      <c r="Q3770" s="3">
        <f t="shared" si="1117"/>
        <v>125.35373478924319</v>
      </c>
      <c r="R3770">
        <f t="shared" si="1118"/>
        <v>-54.646265210756809</v>
      </c>
      <c r="S3770">
        <f t="shared" si="1119"/>
        <v>1372.2554217294751</v>
      </c>
      <c r="T3770">
        <f t="shared" si="1102"/>
        <v>-37.525195138352956</v>
      </c>
    </row>
    <row r="3771" spans="1:20" x14ac:dyDescent="0.25">
      <c r="A3771">
        <f t="shared" si="1103"/>
        <v>8654899.2169014961</v>
      </c>
      <c r="B3771">
        <f t="shared" si="1120"/>
        <v>1377469.9923320471</v>
      </c>
      <c r="C3771" t="str">
        <f t="shared" si="1104"/>
        <v>-0.00758292939955388+0.0107471444077391i</v>
      </c>
      <c r="D3771" t="str">
        <f t="shared" si="1105"/>
        <v>0.758682036181494-1.4479358972428i</v>
      </c>
      <c r="E3771" t="str">
        <f t="shared" si="1106"/>
        <v>-13.0410940186034-17.3218841895831i</v>
      </c>
      <c r="F3771" t="str">
        <f t="shared" si="1107"/>
        <v>1.72148824937933-1.53876208166868i</v>
      </c>
      <c r="G3771" t="str">
        <f t="shared" si="1108"/>
        <v>0.591595033068438-0.491538757288977i</v>
      </c>
      <c r="H3771" t="str">
        <f t="shared" si="1109"/>
        <v>0.00188602535828387-6.01970242759305i</v>
      </c>
      <c r="I3771" t="str">
        <f t="shared" si="1110"/>
        <v>-0.0626924133920076-0.0701813045399668i</v>
      </c>
      <c r="K3771" t="str">
        <f t="shared" si="1111"/>
        <v>0.000260236040690358-0.000264564931608909i</v>
      </c>
      <c r="L3771" t="str">
        <f t="shared" si="1112"/>
        <v>0.00025-0.000341434679741391i</v>
      </c>
      <c r="M3771" t="str">
        <f t="shared" si="1113"/>
        <v>0.0025-0.0000903797681668388i</v>
      </c>
      <c r="N3771">
        <f t="shared" si="1114"/>
        <v>54.794116093797726</v>
      </c>
      <c r="O3771">
        <f t="shared" si="1115"/>
        <v>37.619490488679169</v>
      </c>
      <c r="P3771" s="3">
        <f t="shared" si="1116"/>
        <v>-37.619490488679169</v>
      </c>
      <c r="Q3771" s="3">
        <f t="shared" si="1117"/>
        <v>125.20588390620227</v>
      </c>
      <c r="R3771">
        <f t="shared" si="1118"/>
        <v>-54.794116093797726</v>
      </c>
      <c r="S3771">
        <f t="shared" si="1119"/>
        <v>1377.469992332047</v>
      </c>
      <c r="T3771">
        <f t="shared" si="1102"/>
        <v>-37.619490488679169</v>
      </c>
    </row>
    <row r="3772" spans="1:20" x14ac:dyDescent="0.25">
      <c r="A3772">
        <f t="shared" si="1103"/>
        <v>8687787.8339257222</v>
      </c>
      <c r="B3772">
        <f t="shared" si="1120"/>
        <v>1382704.378302909</v>
      </c>
      <c r="C3772" t="str">
        <f t="shared" si="1104"/>
        <v>-0.00747363435708951+0.0106502922536684i</v>
      </c>
      <c r="D3772" t="str">
        <f t="shared" si="1105"/>
        <v>0.754191950480847-1.44481720884273i</v>
      </c>
      <c r="E3772" t="str">
        <f t="shared" si="1106"/>
        <v>-13.0085191689251-17.1964181418702i</v>
      </c>
      <c r="F3772" t="str">
        <f t="shared" si="1107"/>
        <v>1.7161514044458-1.53933580400445i</v>
      </c>
      <c r="G3772" t="str">
        <f t="shared" si="1108"/>
        <v>0.589761008958156-0.491876977780841i</v>
      </c>
      <c r="H3772" t="str">
        <f t="shared" si="1109"/>
        <v>0.00186977518393673-5.99690007312049i</v>
      </c>
      <c r="I3772" t="str">
        <f t="shared" si="1110"/>
        <v>-0.0624784054040675-0.0696986867564184i</v>
      </c>
      <c r="K3772" t="str">
        <f t="shared" si="1111"/>
        <v>0.000259959521635028-0.000263611818261806i</v>
      </c>
      <c r="L3772" t="str">
        <f t="shared" si="1112"/>
        <v>0.00025-0.000340142139610871i</v>
      </c>
      <c r="M3772" t="str">
        <f t="shared" si="1113"/>
        <v>0.0025-0.0000900376251911131i</v>
      </c>
      <c r="N3772">
        <f t="shared" si="1114"/>
        <v>54.941492016919568</v>
      </c>
      <c r="O3772">
        <f t="shared" si="1115"/>
        <v>37.713842528465385</v>
      </c>
      <c r="P3772" s="3">
        <f t="shared" si="1116"/>
        <v>-37.713842528465385</v>
      </c>
      <c r="Q3772" s="3">
        <f t="shared" si="1117"/>
        <v>125.05850798308043</v>
      </c>
      <c r="R3772">
        <f t="shared" si="1118"/>
        <v>-54.941492016919568</v>
      </c>
      <c r="S3772">
        <f t="shared" si="1119"/>
        <v>1382.7043783029089</v>
      </c>
      <c r="T3772">
        <f t="shared" si="1102"/>
        <v>-37.713842528465385</v>
      </c>
    </row>
    <row r="3773" spans="1:20" x14ac:dyDescent="0.25">
      <c r="A3773">
        <f t="shared" si="1103"/>
        <v>8720801.4276946411</v>
      </c>
      <c r="B3773">
        <f t="shared" si="1120"/>
        <v>1387958.6549404601</v>
      </c>
      <c r="C3773" t="str">
        <f t="shared" si="1104"/>
        <v>-0.00736580665066389+0.0105540791604524i</v>
      </c>
      <c r="D3773" t="str">
        <f t="shared" si="1105"/>
        <v>0.749721112283722-1.44169129304743i</v>
      </c>
      <c r="E3773" t="str">
        <f t="shared" si="1106"/>
        <v>-12.9757249962948-17.0716079974264i</v>
      </c>
      <c r="F3773" t="str">
        <f t="shared" si="1107"/>
        <v>1.71080728697819-1.53989181751084i</v>
      </c>
      <c r="G3773" t="str">
        <f t="shared" si="1108"/>
        <v>0.587924485617892-0.492208578581102i</v>
      </c>
      <c r="H3773" t="str">
        <f t="shared" si="1109"/>
        <v>0.0018536770127918-5.97418419386088i</v>
      </c>
      <c r="I3773" t="str">
        <f t="shared" si="1110"/>
        <v>-0.0622644027224244-0.0692184255364829i</v>
      </c>
      <c r="K3773" t="str">
        <f t="shared" si="1111"/>
        <v>0.000259684967343783-0.000262661787095694i</v>
      </c>
      <c r="L3773" t="str">
        <f t="shared" si="1112"/>
        <v>0.00025-0.000338854492539221i</v>
      </c>
      <c r="M3773" t="str">
        <f t="shared" si="1113"/>
        <v>0.0025-0.0000896967774368529i</v>
      </c>
      <c r="N3773">
        <f t="shared" si="1114"/>
        <v>55.088392824488224</v>
      </c>
      <c r="O3773">
        <f t="shared" si="1115"/>
        <v>37.808250914969513</v>
      </c>
      <c r="P3773" s="3">
        <f t="shared" si="1116"/>
        <v>-37.808250914969513</v>
      </c>
      <c r="Q3773" s="3">
        <f t="shared" si="1117"/>
        <v>124.91160717551178</v>
      </c>
      <c r="R3773">
        <f t="shared" si="1118"/>
        <v>-55.088392824488224</v>
      </c>
      <c r="S3773">
        <f t="shared" si="1119"/>
        <v>1387.9586549404601</v>
      </c>
      <c r="T3773">
        <f t="shared" si="1102"/>
        <v>-37.808250914969513</v>
      </c>
    </row>
    <row r="3774" spans="1:20" x14ac:dyDescent="0.25">
      <c r="A3774">
        <f t="shared" si="1103"/>
        <v>8753940.473119881</v>
      </c>
      <c r="B3774">
        <f t="shared" si="1120"/>
        <v>1393232.8978292339</v>
      </c>
      <c r="C3774" t="str">
        <f t="shared" si="1104"/>
        <v>-0.0072594289056177+0.0104585053537206i</v>
      </c>
      <c r="D3774" t="str">
        <f t="shared" si="1105"/>
        <v>0.745269525895021-1.43855828521763i</v>
      </c>
      <c r="E3774" t="str">
        <f t="shared" si="1106"/>
        <v>-12.9427145664286-16.9474526274753i</v>
      </c>
      <c r="F3774" t="str">
        <f t="shared" si="1107"/>
        <v>1.70545603616549-1.54043004953213i</v>
      </c>
      <c r="G3774" t="str">
        <f t="shared" si="1108"/>
        <v>0.586085510880403-0.49253353674289i</v>
      </c>
      <c r="H3774" t="str">
        <f t="shared" si="1109"/>
        <v>0.00183772927561962-5.95155446079784i</v>
      </c>
      <c r="I3774" t="str">
        <f t="shared" si="1110"/>
        <v>-0.0620504081658-0.0687405166488064i</v>
      </c>
      <c r="K3774" t="str">
        <f t="shared" si="1111"/>
        <v>0.000259412364764761-0.000261714831995199i</v>
      </c>
      <c r="L3774" t="str">
        <f t="shared" si="1112"/>
        <v>0.00025-0.000337571720003209i</v>
      </c>
      <c r="M3774" t="str">
        <f t="shared" si="1113"/>
        <v>0.0025-0.0000893572200008491i</v>
      </c>
      <c r="N3774">
        <f t="shared" si="1114"/>
        <v>55.234818373626865</v>
      </c>
      <c r="O3774">
        <f t="shared" si="1115"/>
        <v>37.902715305261495</v>
      </c>
      <c r="P3774" s="3">
        <f t="shared" si="1116"/>
        <v>-37.902715305261495</v>
      </c>
      <c r="Q3774" s="3">
        <f t="shared" si="1117"/>
        <v>124.76518162637313</v>
      </c>
      <c r="R3774">
        <f t="shared" si="1118"/>
        <v>-55.234818373626865</v>
      </c>
      <c r="S3774">
        <f t="shared" si="1119"/>
        <v>1393.2328978292339</v>
      </c>
      <c r="T3774">
        <f t="shared" si="1102"/>
        <v>-37.902715305261495</v>
      </c>
    </row>
    <row r="3775" spans="1:20" x14ac:dyDescent="0.25">
      <c r="A3775">
        <f t="shared" si="1103"/>
        <v>8787205.446917735</v>
      </c>
      <c r="B3775">
        <f t="shared" si="1120"/>
        <v>1398527.182840985</v>
      </c>
      <c r="C3775" t="str">
        <f t="shared" si="1104"/>
        <v>-0.00715448390715851+0.0103635709557507i</v>
      </c>
      <c r="D3775" t="str">
        <f t="shared" si="1105"/>
        <v>0.740837194479654-1.43541832025825i</v>
      </c>
      <c r="E3775" t="str">
        <f t="shared" si="1106"/>
        <v>-12.9094909378711-16.8239508899717i</v>
      </c>
      <c r="F3775" t="str">
        <f t="shared" si="1107"/>
        <v>1.70009779197957-1.54095042866699i</v>
      </c>
      <c r="G3775" t="str">
        <f t="shared" si="1108"/>
        <v>0.584244132847467-0.492851829742752i</v>
      </c>
      <c r="H3775" t="str">
        <f t="shared" si="1109"/>
        <v>0.00182193042096771-5.9290105461776i</v>
      </c>
      <c r="I3775" t="str">
        <f t="shared" si="1110"/>
        <v>-0.0618364245936169-0.0682649558453166i</v>
      </c>
      <c r="K3775" t="str">
        <f t="shared" si="1111"/>
        <v>0.000259141700919519-0.000260770946812373i</v>
      </c>
      <c r="L3775" t="str">
        <f t="shared" si="1112"/>
        <v>0.00025-0.00033629380354972i</v>
      </c>
      <c r="M3775" t="str">
        <f t="shared" si="1113"/>
        <v>0.0025-0.0000890189479984556i</v>
      </c>
      <c r="N3775">
        <f t="shared" si="1114"/>
        <v>55.380768534234647</v>
      </c>
      <c r="O3775">
        <f t="shared" si="1115"/>
        <v>37.997235356240267</v>
      </c>
      <c r="P3775" s="3">
        <f t="shared" si="1116"/>
        <v>-37.997235356240267</v>
      </c>
      <c r="Q3775" s="3">
        <f t="shared" si="1117"/>
        <v>124.61923146576535</v>
      </c>
      <c r="R3775">
        <f t="shared" si="1118"/>
        <v>-55.380768534234647</v>
      </c>
      <c r="S3775">
        <f t="shared" si="1119"/>
        <v>1398.527182840985</v>
      </c>
      <c r="T3775">
        <f t="shared" si="1102"/>
        <v>-37.997235356240267</v>
      </c>
    </row>
    <row r="3776" spans="1:20" x14ac:dyDescent="0.25">
      <c r="A3776">
        <f t="shared" si="1103"/>
        <v>8820596.8276160248</v>
      </c>
      <c r="B3776">
        <f t="shared" si="1120"/>
        <v>1403841.5861357809</v>
      </c>
      <c r="C3776" t="str">
        <f t="shared" si="1104"/>
        <v>-0.00705095459974207+0.0102692759875669i</v>
      </c>
      <c r="D3776" t="str">
        <f t="shared" si="1105"/>
        <v>0.736424120072066-1.43227153260874i</v>
      </c>
      <c r="E3776" t="str">
        <f t="shared" si="1106"/>
        <v>-12.8760571618788-16.7011016295815i</v>
      </c>
      <c r="F3776" t="str">
        <f t="shared" si="1107"/>
        <v>1.69473269516124-1.54145288477929i</v>
      </c>
      <c r="G3776" t="str">
        <f t="shared" si="1108"/>
        <v>0.582400399885133-0.493163435484394i</v>
      </c>
      <c r="H3776" t="str">
        <f t="shared" si="1109"/>
        <v>0.00180627891494591-5.90655212350408i</v>
      </c>
      <c r="I3776" t="str">
        <f t="shared" si="1110"/>
        <v>-0.0616224549054246-0.0677917388607499i</v>
      </c>
      <c r="K3776" t="str">
        <f t="shared" si="1111"/>
        <v>0.000258872962902812-0.000259830125367328i</v>
      </c>
      <c r="L3776" t="str">
        <f t="shared" si="1112"/>
        <v>0.00025-0.000335020724795498i</v>
      </c>
      <c r="M3776" t="str">
        <f t="shared" si="1113"/>
        <v>0.0025-0.0000886819565635142i</v>
      </c>
      <c r="N3776">
        <f t="shared" si="1114"/>
        <v>55.526243189006408</v>
      </c>
      <c r="O3776">
        <f t="shared" si="1115"/>
        <v>38.091810724652376</v>
      </c>
      <c r="P3776" s="3">
        <f t="shared" si="1116"/>
        <v>-38.091810724652376</v>
      </c>
      <c r="Q3776" s="3">
        <f t="shared" si="1117"/>
        <v>124.47375681099359</v>
      </c>
      <c r="R3776">
        <f t="shared" si="1118"/>
        <v>-55.526243189006408</v>
      </c>
      <c r="S3776">
        <f t="shared" si="1119"/>
        <v>1403.841586135781</v>
      </c>
      <c r="T3776">
        <f t="shared" si="1102"/>
        <v>-38.091810724652376</v>
      </c>
    </row>
    <row r="3777" spans="1:20" x14ac:dyDescent="0.25">
      <c r="A3777">
        <f t="shared" si="1103"/>
        <v>8854115.0955609642</v>
      </c>
      <c r="B3777">
        <f t="shared" si="1120"/>
        <v>1409176.1841630968</v>
      </c>
      <c r="C3777" t="str">
        <f t="shared" si="1104"/>
        <v>-0.00694882408644216+0.010175620371016i</v>
      </c>
      <c r="D3777" t="str">
        <f t="shared" si="1105"/>
        <v>0.732030303585838-1.42911805623355i</v>
      </c>
      <c r="E3777" t="str">
        <f t="shared" si="1106"/>
        <v>-12.8424162823021-16.5789036776678i</v>
      </c>
      <c r="F3777" t="str">
        <f t="shared" si="1107"/>
        <v>1.68936088720638-1.54193734900866i</v>
      </c>
      <c r="G3777" t="str">
        <f t="shared" si="1108"/>
        <v>0.580554360618911-0.493468332302366i</v>
      </c>
      <c r="H3777" t="str">
        <f t="shared" si="1109"/>
        <v>0.00179077324101445-5.88417886753393i</v>
      </c>
      <c r="I3777" t="str">
        <f t="shared" si="1110"/>
        <v>-0.0614085020403185-0.0673208614121958i</v>
      </c>
      <c r="K3777" t="str">
        <f t="shared" si="1111"/>
        <v>0.000258606137882388-0.000258892361448853i</v>
      </c>
      <c r="L3777" t="str">
        <f t="shared" si="1112"/>
        <v>0.00025-0.000333752465426875i</v>
      </c>
      <c r="M3777" t="str">
        <f t="shared" si="1113"/>
        <v>0.0025-0.0000883462408482908i</v>
      </c>
      <c r="N3777">
        <f t="shared" si="1114"/>
        <v>55.671242233443252</v>
      </c>
      <c r="O3777">
        <f t="shared" si="1115"/>
        <v>38.186441067108746</v>
      </c>
      <c r="P3777" s="3">
        <f t="shared" si="1116"/>
        <v>-38.186441067108746</v>
      </c>
      <c r="Q3777" s="3">
        <f t="shared" si="1117"/>
        <v>124.32875776655675</v>
      </c>
      <c r="R3777">
        <f t="shared" si="1118"/>
        <v>-55.671242233443252</v>
      </c>
      <c r="S3777">
        <f t="shared" si="1119"/>
        <v>1409.1761841630969</v>
      </c>
      <c r="T3777">
        <f t="shared" si="1102"/>
        <v>-38.186441067108746</v>
      </c>
    </row>
    <row r="3778" spans="1:20" x14ac:dyDescent="0.25">
      <c r="A3778">
        <f t="shared" si="1103"/>
        <v>8887760.7329240963</v>
      </c>
      <c r="B3778">
        <f t="shared" si="1120"/>
        <v>1414531.0536629166</v>
      </c>
      <c r="C3778" t="str">
        <f t="shared" si="1104"/>
        <v>-0.0068480756283033+0.0100826039308193i</v>
      </c>
      <c r="D3778" t="str">
        <f t="shared" si="1105"/>
        <v>0.727655744823294-1.42595802461269i</v>
      </c>
      <c r="E3778" t="str">
        <f t="shared" si="1106"/>
        <v>-12.8085713354652-16.4573558522755i</v>
      </c>
      <c r="F3778" t="str">
        <f t="shared" si="1107"/>
        <v>1.68398251035169-1.54240375378104i</v>
      </c>
      <c r="G3778" t="str">
        <f t="shared" si="1108"/>
        <v>0.57870606392891-0.493766498965673i</v>
      </c>
      <c r="H3778" t="str">
        <f t="shared" si="1109"/>
        <v>0.00177541189977457-5.86189045427168i</v>
      </c>
      <c r="I3778" t="str">
        <f t="shared" si="1110"/>
        <v>-0.0611945689763603-0.0668523191986395i</v>
      </c>
      <c r="K3778" t="str">
        <f t="shared" si="1111"/>
        <v>0.00025834121309876-0.000257957648815046i</v>
      </c>
      <c r="L3778" t="str">
        <f t="shared" si="1112"/>
        <v>0.00025-0.000332489007199518i</v>
      </c>
      <c r="M3778" t="str">
        <f t="shared" si="1113"/>
        <v>0.0025-0.0000880117960234013i</v>
      </c>
      <c r="N3778">
        <f t="shared" si="1114"/>
        <v>55.815765575871069</v>
      </c>
      <c r="O3778">
        <f t="shared" si="1115"/>
        <v>38.281126040103359</v>
      </c>
      <c r="P3778" s="3">
        <f t="shared" si="1116"/>
        <v>-38.281126040103359</v>
      </c>
      <c r="Q3778" s="3">
        <f t="shared" si="1117"/>
        <v>124.18423442412893</v>
      </c>
      <c r="R3778">
        <f t="shared" si="1118"/>
        <v>-55.815765575871069</v>
      </c>
      <c r="S3778">
        <f t="shared" si="1119"/>
        <v>1414.5310536629167</v>
      </c>
      <c r="T3778">
        <f t="shared" si="1102"/>
        <v>-38.281126040103359</v>
      </c>
    </row>
    <row r="3779" spans="1:20" x14ac:dyDescent="0.25">
      <c r="A3779">
        <f t="shared" si="1103"/>
        <v>8921534.2237092089</v>
      </c>
      <c r="B3779">
        <f t="shared" si="1120"/>
        <v>1419906.2716668358</v>
      </c>
      <c r="C3779" t="str">
        <f t="shared" si="1104"/>
        <v>-0.00674869264368243+0.00999022639660225i</v>
      </c>
      <c r="D3779" t="str">
        <f t="shared" si="1105"/>
        <v>0.723300442485266-1.42279157073261i</v>
      </c>
      <c r="E3779" t="str">
        <f t="shared" si="1106"/>
        <v>-12.7745253500474-16.3364569581214i</v>
      </c>
      <c r="F3779" t="str">
        <f t="shared" si="1107"/>
        <v>1.6785977075604-1.54285203281883i</v>
      </c>
      <c r="G3779" t="str">
        <f t="shared" si="1108"/>
        <v>0.576855558944905-0.494057914681332i</v>
      </c>
      <c r="H3779" t="str">
        <f t="shared" si="1109"/>
        <v>0.00176019340876172-5.8396865609648i</v>
      </c>
      <c r="I3779" t="str">
        <f t="shared" si="1110"/>
        <v>-0.0609806587299849-0.0663861079005159i</v>
      </c>
      <c r="K3779" t="str">
        <f t="shared" si="1111"/>
        <v>0.000258078175864986-0.000257025981193909i</v>
      </c>
      <c r="L3779" t="str">
        <f t="shared" si="1112"/>
        <v>0.00025-0.000331230331938152i</v>
      </c>
      <c r="M3779" t="str">
        <f t="shared" si="1113"/>
        <v>0.0025-0.0000876786172777458i</v>
      </c>
      <c r="N3779">
        <f t="shared" si="1114"/>
        <v>55.959813137450951</v>
      </c>
      <c r="O3779">
        <f t="shared" si="1115"/>
        <v>38.375865300030291</v>
      </c>
      <c r="P3779" s="3">
        <f t="shared" si="1116"/>
        <v>-38.375865300030291</v>
      </c>
      <c r="Q3779" s="3">
        <f t="shared" si="1117"/>
        <v>124.04018686254905</v>
      </c>
      <c r="R3779">
        <f t="shared" si="1118"/>
        <v>-55.959813137450951</v>
      </c>
      <c r="S3779">
        <f t="shared" si="1119"/>
        <v>1419.9062716668357</v>
      </c>
      <c r="T3779">
        <f t="shared" si="1102"/>
        <v>-38.375865300030291</v>
      </c>
    </row>
    <row r="3780" spans="1:20" x14ac:dyDescent="0.25">
      <c r="A3780">
        <f t="shared" si="1103"/>
        <v>8955436.0537593048</v>
      </c>
      <c r="B3780">
        <f t="shared" si="1120"/>
        <v>1425301.9154991698</v>
      </c>
      <c r="C3780" t="str">
        <f t="shared" si="1104"/>
        <v>-0.00665065870757524+0.00989848740489924i</v>
      </c>
      <c r="D3780" t="str">
        <f t="shared" si="1105"/>
        <v>0.718964394180845-1.41961882707712i</v>
      </c>
      <c r="E3780" t="str">
        <f t="shared" si="1106"/>
        <v>-12.7402813469604-16.2162057865831i</v>
      </c>
      <c r="F3780" t="str">
        <f t="shared" si="1107"/>
        <v>1.67320662250772-1.54328212115101i</v>
      </c>
      <c r="G3780" t="str">
        <f t="shared" si="1108"/>
        <v>0.575002895041354-0.494342559097854i</v>
      </c>
      <c r="H3780" t="str">
        <f t="shared" si="1109"/>
        <v>0.00174511630224135-5.81756686609888i</v>
      </c>
      <c r="I3780" t="str">
        <f t="shared" si="1110"/>
        <v>-0.0607667743554088-0.0659222231792678i</v>
      </c>
      <c r="K3780" t="str">
        <f t="shared" si="1111"/>
        <v>0.000257817013566445-0.000256097352283964i</v>
      </c>
      <c r="L3780" t="str">
        <f t="shared" si="1112"/>
        <v>0.00025-0.000329976421536314i</v>
      </c>
      <c r="M3780" t="str">
        <f t="shared" si="1113"/>
        <v>0.0025-0.000087346699818436i</v>
      </c>
      <c r="N3780">
        <f t="shared" si="1114"/>
        <v>56.103384852191837</v>
      </c>
      <c r="O3780">
        <f t="shared" si="1115"/>
        <v>38.470658503202557</v>
      </c>
      <c r="P3780" s="3">
        <f t="shared" si="1116"/>
        <v>-38.470658503202557</v>
      </c>
      <c r="Q3780" s="3">
        <f t="shared" si="1117"/>
        <v>123.89661514780816</v>
      </c>
      <c r="R3780">
        <f t="shared" si="1118"/>
        <v>-56.103384852191837</v>
      </c>
      <c r="S3780">
        <f t="shared" si="1119"/>
        <v>1425.3019154991698</v>
      </c>
      <c r="T3780">
        <f t="shared" si="1102"/>
        <v>-38.470658503202557</v>
      </c>
    </row>
    <row r="3781" spans="1:20" x14ac:dyDescent="0.25">
      <c r="A3781">
        <f t="shared" si="1103"/>
        <v>8989466.7107635885</v>
      </c>
      <c r="B3781">
        <f t="shared" si="1120"/>
        <v>1430718.0627780666</v>
      </c>
      <c r="C3781" t="str">
        <f t="shared" si="1104"/>
        <v>-0.00655395755093141+0.00980738650113709i</v>
      </c>
      <c r="D3781" t="str">
        <f t="shared" si="1105"/>
        <v>0.714647596437219-1.41643992561852i</v>
      </c>
      <c r="E3781" t="str">
        <f t="shared" si="1106"/>
        <v>-12.705842339227-16.0966011156938i</v>
      </c>
      <c r="F3781" t="str">
        <f t="shared" si="1107"/>
        <v>1.66780939956622-1.54369395512299i</v>
      </c>
      <c r="G3781" t="str">
        <f t="shared" si="1108"/>
        <v>0.573148121832357-0.49462041230867i</v>
      </c>
      <c r="H3781" t="str">
        <f t="shared" si="1109"/>
        <v>0.0017301791310072-5.79553104939274i</v>
      </c>
      <c r="I3781" t="str">
        <f t="shared" si="1110"/>
        <v>-0.0605529189440309-0.0654606606769139i</v>
      </c>
      <c r="K3781" t="str">
        <f t="shared" si="1111"/>
        <v>0.000257557713660613-0.000255171755754853i</v>
      </c>
      <c r="L3781" t="str">
        <f t="shared" si="1112"/>
        <v>0.00025-0.000328727257956081i</v>
      </c>
      <c r="M3781" t="str">
        <f t="shared" si="1113"/>
        <v>0.0025-0.0000870160388707271i</v>
      </c>
      <c r="N3781">
        <f t="shared" si="1114"/>
        <v>56.246480666959755</v>
      </c>
      <c r="O3781">
        <f t="shared" si="1115"/>
        <v>38.565505305869237</v>
      </c>
      <c r="P3781" s="3">
        <f t="shared" si="1116"/>
        <v>-38.565505305869237</v>
      </c>
      <c r="Q3781" s="3">
        <f t="shared" si="1117"/>
        <v>123.75351933304024</v>
      </c>
      <c r="R3781">
        <f t="shared" si="1118"/>
        <v>-56.246480666959755</v>
      </c>
      <c r="S3781">
        <f t="shared" si="1119"/>
        <v>1430.7180627780667</v>
      </c>
      <c r="T3781">
        <f t="shared" si="1102"/>
        <v>-38.565505305869237</v>
      </c>
    </row>
    <row r="3782" spans="1:20" x14ac:dyDescent="0.25">
      <c r="A3782">
        <f t="shared" si="1103"/>
        <v>9023626.6842644922</v>
      </c>
      <c r="B3782">
        <f t="shared" si="1120"/>
        <v>1436154.7914166234</v>
      </c>
      <c r="C3782" t="str">
        <f t="shared" si="1104"/>
        <v>-0.00645857305995643+0.00971692314159417i</v>
      </c>
      <c r="D3782" t="str">
        <f t="shared" si="1105"/>
        <v>0.710350044709591-1.41325499780895i</v>
      </c>
      <c r="E3782" t="str">
        <f t="shared" si="1106"/>
        <v>-12.6712113318576-15.977641710137i</v>
      </c>
      <c r="F3782" t="str">
        <f t="shared" si="1107"/>
        <v>1.66240618379097-1.5440874724063i</v>
      </c>
      <c r="G3782" t="str">
        <f t="shared" si="1108"/>
        <v>0.571291289166558-0.494891454855477i</v>
      </c>
      <c r="H3782" t="str">
        <f t="shared" si="1109"/>
        <v>0.00171538046218208-5.77357879179364i</v>
      </c>
      <c r="I3782" t="str">
        <f t="shared" si="1110"/>
        <v>-0.0603390956238294-0.0650014160156215i</v>
      </c>
      <c r="K3782" t="str">
        <f t="shared" si="1111"/>
        <v>0.000257300263676832-0.000254249185247926i</v>
      </c>
      <c r="L3782" t="str">
        <f t="shared" si="1112"/>
        <v>0.00025-0.000327482823227816i</v>
      </c>
      <c r="M3782" t="str">
        <f t="shared" si="1113"/>
        <v>0.0025-0.0000866866296779513i</v>
      </c>
      <c r="N3782">
        <f t="shared" si="1114"/>
        <v>56.389100541486187</v>
      </c>
      <c r="O3782">
        <f t="shared" si="1115"/>
        <v>38.66040536423364</v>
      </c>
      <c r="P3782" s="3">
        <f t="shared" si="1116"/>
        <v>-38.66040536423364</v>
      </c>
      <c r="Q3782" s="3">
        <f t="shared" si="1117"/>
        <v>123.61089945851381</v>
      </c>
      <c r="R3782">
        <f t="shared" si="1118"/>
        <v>-56.389100541486187</v>
      </c>
      <c r="S3782">
        <f t="shared" si="1119"/>
        <v>1436.1547914166233</v>
      </c>
      <c r="T3782">
        <f t="shared" si="1102"/>
        <v>-38.66040536423364</v>
      </c>
    </row>
    <row r="3783" spans="1:20" x14ac:dyDescent="0.25">
      <c r="A3783">
        <f t="shared" si="1103"/>
        <v>9057916.4656646959</v>
      </c>
      <c r="B3783">
        <f t="shared" si="1120"/>
        <v>1441612.1796240066</v>
      </c>
      <c r="C3783" t="str">
        <f t="shared" si="1104"/>
        <v>-0.00636448927540059+0.00962709669533688i</v>
      </c>
      <c r="D3783" t="str">
        <f t="shared" si="1105"/>
        <v>0.706071733391098-1.4100641745718i</v>
      </c>
      <c r="E3783" t="str">
        <f t="shared" si="1106"/>
        <v>-12.6363913217271-15.8593263212441i</v>
      </c>
      <c r="F3783" t="str">
        <f t="shared" si="1107"/>
        <v>1.65699712090454-1.54446261200803i</v>
      </c>
      <c r="G3783" t="str">
        <f t="shared" si="1108"/>
        <v>0.569432447121993-0.495155667731524i</v>
      </c>
      <c r="H3783" t="str">
        <f t="shared" si="1109"/>
        <v>0.0017007188790211-5.75170977547248i</v>
      </c>
      <c r="I3783" t="str">
        <f t="shared" si="1110"/>
        <v>-0.0601253075587529-0.0645444847972871i</v>
      </c>
      <c r="K3783" t="str">
        <f t="shared" si="1111"/>
        <v>0.000257044651216072-0.000253329634376831i</v>
      </c>
      <c r="L3783" t="str">
        <f t="shared" si="1112"/>
        <v>0.00025-0.000326243099449906i</v>
      </c>
      <c r="M3783" t="str">
        <f t="shared" si="1113"/>
        <v>0.0025-0.000086358467501446i</v>
      </c>
      <c r="N3783">
        <f t="shared" si="1114"/>
        <v>56.531244448378587</v>
      </c>
      <c r="O3783">
        <f t="shared" si="1115"/>
        <v>38.755358334471552</v>
      </c>
      <c r="P3783" s="3">
        <f t="shared" si="1116"/>
        <v>-38.755358334471552</v>
      </c>
      <c r="Q3783" s="3">
        <f t="shared" si="1117"/>
        <v>123.46875555162141</v>
      </c>
      <c r="R3783">
        <f t="shared" si="1118"/>
        <v>-56.531244448378587</v>
      </c>
      <c r="S3783">
        <f t="shared" si="1119"/>
        <v>1441.6121796240066</v>
      </c>
      <c r="T3783">
        <f t="shared" si="1102"/>
        <v>-38.755358334471552</v>
      </c>
    </row>
    <row r="3784" spans="1:20" x14ac:dyDescent="0.25">
      <c r="A3784">
        <f t="shared" si="1103"/>
        <v>9092336.5482342243</v>
      </c>
      <c r="B3784">
        <f t="shared" si="1120"/>
        <v>1447090.305906578</v>
      </c>
      <c r="C3784" t="str">
        <f t="shared" si="1104"/>
        <v>-0.00627169039183762+0.00953790644613313i</v>
      </c>
      <c r="D3784" t="str">
        <f t="shared" si="1105"/>
        <v>0.701812655822829-1.40686758629338i</v>
      </c>
      <c r="E3784" t="str">
        <f t="shared" si="1106"/>
        <v>-12.6013852974493-15.7416536869947i</v>
      </c>
      <c r="F3784" t="str">
        <f t="shared" si="1107"/>
        <v>1.65158235728185-1.54481931428013i</v>
      </c>
      <c r="G3784" t="str">
        <f t="shared" si="1108"/>
        <v>0.567571646000884-0.495413032384829i</v>
      </c>
      <c r="H3784" t="str">
        <f t="shared" si="1109"/>
        <v>0.00168619298071736-5.72992368381898i</v>
      </c>
      <c r="I3784" t="str">
        <f t="shared" si="1110"/>
        <v>-0.0599115579481088-0.0640898626031239i</v>
      </c>
      <c r="K3784" t="str">
        <f t="shared" si="1111"/>
        <v>0.000256790863950706-0.000252413096728105i</v>
      </c>
      <c r="L3784" t="str">
        <f t="shared" si="1112"/>
        <v>0.00025-0.000325008068788509i</v>
      </c>
      <c r="M3784" t="str">
        <f t="shared" si="1113"/>
        <v>0.0025-0.000086031547620488i</v>
      </c>
      <c r="N3784">
        <f t="shared" si="1114"/>
        <v>56.672912373123992</v>
      </c>
      <c r="O3784">
        <f t="shared" si="1115"/>
        <v>38.850363872748929</v>
      </c>
      <c r="P3784" s="3">
        <f t="shared" si="1116"/>
        <v>-38.850363872748929</v>
      </c>
      <c r="Q3784" s="3">
        <f t="shared" si="1117"/>
        <v>123.32708762687601</v>
      </c>
      <c r="R3784">
        <f t="shared" si="1118"/>
        <v>-56.672912373123992</v>
      </c>
      <c r="S3784">
        <f t="shared" si="1119"/>
        <v>1447.0903059065779</v>
      </c>
      <c r="T3784">
        <f t="shared" si="1102"/>
        <v>-38.850363872748929</v>
      </c>
    </row>
    <row r="3785" spans="1:20" x14ac:dyDescent="0.25">
      <c r="A3785">
        <f t="shared" si="1103"/>
        <v>9126887.4271175135</v>
      </c>
      <c r="B3785">
        <f t="shared" si="1120"/>
        <v>1452589.2490690229</v>
      </c>
      <c r="C3785" t="str">
        <f t="shared" si="1104"/>
        <v>-0.00618016075693107+0.00944935159434263i</v>
      </c>
      <c r="D3785" t="str">
        <f t="shared" si="1105"/>
        <v>0.697572804303857-1.40366536281469i</v>
      </c>
      <c r="E3785" t="str">
        <f t="shared" si="1106"/>
        <v>-12.566196239252-15.6246225320193i</v>
      </c>
      <c r="F3785" t="str">
        <f t="shared" si="1107"/>
        <v>1.64616203993491-1.54515752092846i</v>
      </c>
      <c r="G3785" t="str">
        <f t="shared" si="1108"/>
        <v>0.565708936324381-0.495663530721313i</v>
      </c>
      <c r="H3785" t="str">
        <f t="shared" si="1109"/>
        <v>0.00167180138221002-5.70822020143693i</v>
      </c>
      <c r="I3785" t="str">
        <f t="shared" si="1110"/>
        <v>-0.0596978500259458-0.0636375449932589i</v>
      </c>
      <c r="K3785" t="str">
        <f t="shared" si="1111"/>
        <v>0.000256538889624274-0.000251499565861742i</v>
      </c>
      <c r="L3785" t="str">
        <f t="shared" si="1112"/>
        <v>0.00025-0.000323777713477295i</v>
      </c>
      <c r="M3785" t="str">
        <f t="shared" si="1113"/>
        <v>0.0025-0.0000857058653322255i</v>
      </c>
      <c r="N3785">
        <f t="shared" si="1114"/>
        <v>56.81410431409364</v>
      </c>
      <c r="O3785">
        <f t="shared" si="1115"/>
        <v>38.945421635239995</v>
      </c>
      <c r="P3785" s="3">
        <f t="shared" si="1116"/>
        <v>-38.945421635239995</v>
      </c>
      <c r="Q3785" s="3">
        <f t="shared" si="1117"/>
        <v>123.18589568590636</v>
      </c>
      <c r="R3785">
        <f t="shared" si="1118"/>
        <v>-56.81410431409364</v>
      </c>
      <c r="S3785">
        <f t="shared" si="1119"/>
        <v>1452.589249069023</v>
      </c>
      <c r="T3785">
        <f t="shared" si="1102"/>
        <v>-38.945421635239995</v>
      </c>
    </row>
    <row r="3786" spans="1:20" x14ac:dyDescent="0.25">
      <c r="A3786">
        <f t="shared" si="1103"/>
        <v>9161569.5993405599</v>
      </c>
      <c r="B3786">
        <f t="shared" si="1120"/>
        <v>1458109.0882154852</v>
      </c>
      <c r="C3786" t="str">
        <f t="shared" si="1104"/>
        <v>-0.00608988487068935+0.00936143125878437i</v>
      </c>
      <c r="D3786" t="str">
        <f t="shared" si="1105"/>
        <v>0.693352170101362-1.40045763342344i</v>
      </c>
      <c r="E3786" t="str">
        <f t="shared" si="1106"/>
        <v>-12.5308271188505-15.5082315676035i</v>
      </c>
      <c r="F3786" t="str">
        <f t="shared" si="1107"/>
        <v>1.64073631649732-1.54547717502164i</v>
      </c>
      <c r="G3786" t="str">
        <f t="shared" si="1108"/>
        <v>0.56384436882725-0.495907145107882i</v>
      </c>
      <c r="H3786" t="str">
        <f t="shared" si="1109"/>
        <v>0.00165754271399475-5.68659901413943i</v>
      </c>
      <c r="I3786" t="str">
        <f t="shared" si="1110"/>
        <v>-0.059484187060432-0.0631875275063337i</v>
      </c>
      <c r="K3786" t="str">
        <f t="shared" si="1111"/>
        <v>0.000256288716051236-0.000250589035311762i</v>
      </c>
      <c r="L3786" t="str">
        <f t="shared" si="1112"/>
        <v>0.00025-0.00032255201581719i</v>
      </c>
      <c r="M3786" t="str">
        <f t="shared" si="1113"/>
        <v>0.0025-0.0000853814159516089i</v>
      </c>
      <c r="N3786">
        <f t="shared" si="1114"/>
        <v>56.954820282547288</v>
      </c>
      <c r="O3786">
        <f t="shared" si="1115"/>
        <v>39.040531278145501</v>
      </c>
      <c r="P3786" s="3">
        <f t="shared" si="1116"/>
        <v>-39.040531278145501</v>
      </c>
      <c r="Q3786" s="3">
        <f t="shared" si="1117"/>
        <v>123.04517971745271</v>
      </c>
      <c r="R3786">
        <f t="shared" si="1118"/>
        <v>-56.954820282547288</v>
      </c>
      <c r="S3786">
        <f t="shared" si="1119"/>
        <v>1458.1090882154851</v>
      </c>
      <c r="T3786">
        <f t="shared" si="1102"/>
        <v>-39.040531278145501</v>
      </c>
    </row>
    <row r="3787" spans="1:20" x14ac:dyDescent="0.25">
      <c r="A3787">
        <f t="shared" si="1103"/>
        <v>9196383.5638180543</v>
      </c>
      <c r="B3787">
        <f t="shared" si="1120"/>
        <v>1463649.9027507042</v>
      </c>
      <c r="C3787" t="str">
        <f t="shared" si="1104"/>
        <v>-0.00600084738471034+0.00927414447858201i</v>
      </c>
      <c r="D3787" t="str">
        <f t="shared" si="1105"/>
        <v>0.689150743460724-1.39724452684613i</v>
      </c>
      <c r="E3787" t="str">
        <f t="shared" si="1106"/>
        <v>-12.4952808993218-15.3924794916956i</v>
      </c>
      <c r="F3787" t="str">
        <f t="shared" si="1107"/>
        <v>1.63530533520868-1.54577822099971i</v>
      </c>
      <c r="G3787" t="str">
        <f t="shared" si="1108"/>
        <v>0.561977994452518-0.496143858375415i</v>
      </c>
      <c r="H3787" t="str">
        <f t="shared" si="1109"/>
        <v>0.00164341562193657-5.66505980894422i</v>
      </c>
      <c r="I3787" t="str">
        <f t="shared" si="1110"/>
        <v>-0.0592705723532309-0.0627398056591159i</v>
      </c>
      <c r="K3787" t="str">
        <f t="shared" si="1111"/>
        <v>0.000256040331116745-0.000249681498586785i</v>
      </c>
      <c r="L3787" t="str">
        <f t="shared" si="1112"/>
        <v>0.00025-0.000321330958176121i</v>
      </c>
      <c r="M3787" t="str">
        <f t="shared" si="1113"/>
        <v>0.0025-0.0000850581948113261i</v>
      </c>
      <c r="N3787">
        <f t="shared" si="1114"/>
        <v>57.095060302636966</v>
      </c>
      <c r="O3787">
        <f t="shared" si="1115"/>
        <v>39.135692457710341</v>
      </c>
      <c r="P3787" s="3">
        <f t="shared" si="1116"/>
        <v>-39.135692457710341</v>
      </c>
      <c r="Q3787" s="3">
        <f t="shared" si="1117"/>
        <v>122.90493969736303</v>
      </c>
      <c r="R3787">
        <f t="shared" si="1118"/>
        <v>-57.095060302636966</v>
      </c>
      <c r="S3787">
        <f t="shared" si="1119"/>
        <v>1463.6499027507043</v>
      </c>
      <c r="T3787">
        <f t="shared" si="1102"/>
        <v>-39.135692457710341</v>
      </c>
    </row>
    <row r="3788" spans="1:20" x14ac:dyDescent="0.25">
      <c r="A3788">
        <f t="shared" si="1103"/>
        <v>9231329.8213605639</v>
      </c>
      <c r="B3788">
        <f t="shared" si="1120"/>
        <v>1469211.7723811569</v>
      </c>
      <c r="C3788" t="str">
        <f t="shared" si="1104"/>
        <v>-0.00591303310141555+0.0091874902149846i</v>
      </c>
      <c r="D3788" t="str">
        <f t="shared" si="1105"/>
        <v>0.684968513615724-1.39402617124035i</v>
      </c>
      <c r="E3788" t="str">
        <f t="shared" si="1106"/>
        <v>-12.4595605349756-15.277364988916i</v>
      </c>
      <c r="F3788" t="str">
        <f t="shared" si="1107"/>
        <v>1.62986924489889-1.54606060468253i</v>
      </c>
      <c r="G3788" t="str">
        <f t="shared" si="1108"/>
        <v>0.560109864346057-0.496373653821694i</v>
      </c>
      <c r="H3788" t="str">
        <f t="shared" si="1109"/>
        <v>0.00162941876708485-5.64360227406887i</v>
      </c>
      <c r="I3788" t="str">
        <f t="shared" si="1110"/>
        <v>-0.0590570092388693-0.0622943749461174i</v>
      </c>
      <c r="K3788" t="str">
        <f t="shared" si="1111"/>
        <v>0.000255793722776393-0.000248776949170581i</v>
      </c>
      <c r="L3788" t="str">
        <f t="shared" si="1112"/>
        <v>0.00025-0.000320114522988764i</v>
      </c>
      <c r="M3788" t="str">
        <f t="shared" si="1113"/>
        <v>0.0025-0.0000847361972617318i</v>
      </c>
      <c r="N3788">
        <f t="shared" si="1114"/>
        <v>57.234824411403807</v>
      </c>
      <c r="O3788">
        <f t="shared" si="1115"/>
        <v>39.230904830242451</v>
      </c>
      <c r="P3788" s="3">
        <f t="shared" si="1116"/>
        <v>-39.230904830242451</v>
      </c>
      <c r="Q3788" s="3">
        <f t="shared" si="1117"/>
        <v>122.76517558859619</v>
      </c>
      <c r="R3788">
        <f t="shared" si="1118"/>
        <v>-57.234824411403807</v>
      </c>
      <c r="S3788">
        <f t="shared" si="1119"/>
        <v>1469.2117723811568</v>
      </c>
      <c r="T3788">
        <f t="shared" si="1102"/>
        <v>-39.230904830242451</v>
      </c>
    </row>
    <row r="3789" spans="1:20" x14ac:dyDescent="0.25">
      <c r="A3789">
        <f t="shared" si="1103"/>
        <v>9266408.8746817335</v>
      </c>
      <c r="B3789">
        <f t="shared" si="1120"/>
        <v>1474794.7771162053</v>
      </c>
      <c r="C3789" t="str">
        <f t="shared" si="1104"/>
        <v>-0.00582642697327405+0.00910146735316769i</v>
      </c>
      <c r="D3789" t="str">
        <f t="shared" si="1105"/>
        <v>0.680805468798774-1.3908026941873i</v>
      </c>
      <c r="E3789" t="str">
        <f t="shared" si="1106"/>
        <v>-12.4236689712283-15.1628867305693i</v>
      </c>
      <c r="F3789" t="str">
        <f t="shared" si="1107"/>
        <v>1.62442819497221-1.54632427327804i</v>
      </c>
      <c r="G3789" t="str">
        <f t="shared" si="1108"/>
        <v>0.558240029851132-0.496596515214252i</v>
      </c>
      <c r="H3789" t="str">
        <f t="shared" si="1109"/>
        <v>0.00161555082549081-5.62222609892618i</v>
      </c>
      <c r="I3789" t="str">
        <f t="shared" si="1110"/>
        <v>-0.0588435010841062-0.0618512308392189i</v>
      </c>
      <c r="K3789" t="str">
        <f t="shared" si="1111"/>
        <v>0.000255548879055971-0.000247875380522633i</v>
      </c>
      <c r="L3789" t="str">
        <f t="shared" si="1112"/>
        <v>0.00025-0.00031890269275629i</v>
      </c>
      <c r="M3789" t="str">
        <f t="shared" si="1113"/>
        <v>0.0025-0.0000844154186707828i</v>
      </c>
      <c r="N3789">
        <f t="shared" si="1114"/>
        <v>57.374112658782607</v>
      </c>
      <c r="O3789">
        <f t="shared" si="1115"/>
        <v>39.326168052129773</v>
      </c>
      <c r="P3789" s="3">
        <f t="shared" si="1116"/>
        <v>-39.326168052129773</v>
      </c>
      <c r="Q3789" s="3">
        <f t="shared" si="1117"/>
        <v>122.62588734121739</v>
      </c>
      <c r="R3789">
        <f t="shared" si="1118"/>
        <v>-57.374112658782607</v>
      </c>
      <c r="S3789">
        <f t="shared" si="1119"/>
        <v>1474.7947771162053</v>
      </c>
      <c r="T3789">
        <f t="shared" si="1102"/>
        <v>-39.326168052129773</v>
      </c>
    </row>
    <row r="3790" spans="1:20" x14ac:dyDescent="0.25">
      <c r="A3790">
        <f t="shared" si="1103"/>
        <v>9301621.228405524</v>
      </c>
      <c r="B3790">
        <f t="shared" si="1120"/>
        <v>1480398.997269247</v>
      </c>
      <c r="C3790" t="str">
        <f t="shared" si="1104"/>
        <v>-0.00574101410201688+0.00901607470400879i</v>
      </c>
      <c r="D3790" t="str">
        <f t="shared" si="1105"/>
        <v>0.676661596251126-1.38757422268436i</v>
      </c>
      <c r="E3790" t="str">
        <f t="shared" si="1106"/>
        <v>-12.387609144473-15.0490433746589i</v>
      </c>
      <c r="F3790" t="str">
        <f t="shared" si="1107"/>
        <v>1.61898233539131-1.54656917539021i</v>
      </c>
      <c r="G3790" t="str">
        <f t="shared" si="1108"/>
        <v>0.556368542502896-0.49681242679315i</v>
      </c>
      <c r="H3790" t="str">
        <f t="shared" si="1109"/>
        <v>0.00160181048802714-5.60093097411947i</v>
      </c>
      <c r="I3790" t="str">
        <f t="shared" si="1110"/>
        <v>-0.0586300512872937-0.0614103687873059i</v>
      </c>
      <c r="K3790" t="str">
        <f t="shared" si="1111"/>
        <v>0.000255305788051225-0.000246976786078681i</v>
      </c>
      <c r="L3790" t="str">
        <f t="shared" si="1112"/>
        <v>0.00025-0.000317695450046114i</v>
      </c>
      <c r="M3790" t="str">
        <f t="shared" si="1113"/>
        <v>0.0025-0.0000840958544239716i</v>
      </c>
      <c r="N3790">
        <f t="shared" si="1114"/>
        <v>57.512925107595322</v>
      </c>
      <c r="O3790">
        <f t="shared" si="1115"/>
        <v>39.421481779859135</v>
      </c>
      <c r="P3790" s="3">
        <f t="shared" si="1116"/>
        <v>-39.421481779859135</v>
      </c>
      <c r="Q3790" s="3">
        <f t="shared" si="1117"/>
        <v>122.48707489240468</v>
      </c>
      <c r="R3790">
        <f t="shared" si="1118"/>
        <v>-57.512925107595322</v>
      </c>
      <c r="S3790">
        <f t="shared" si="1119"/>
        <v>1480.398997269247</v>
      </c>
      <c r="T3790">
        <f t="shared" si="1102"/>
        <v>-39.421481779859135</v>
      </c>
    </row>
    <row r="3791" spans="1:20" x14ac:dyDescent="0.25">
      <c r="A3791">
        <f t="shared" si="1103"/>
        <v>9336967.3890734669</v>
      </c>
      <c r="B3791">
        <f t="shared" si="1120"/>
        <v>1486024.5134588701</v>
      </c>
      <c r="C3791" t="str">
        <f t="shared" si="1104"/>
        <v>-0.00565677973784116+0.00893131100584206i</v>
      </c>
      <c r="D3791" t="str">
        <f t="shared" si="1105"/>
        <v>0.672536882233185-1.3843408831379i</v>
      </c>
      <c r="E3791" t="str">
        <f t="shared" si="1106"/>
        <v>-12.3513839819516-14.9358335659025i</v>
      </c>
      <c r="F3791" t="str">
        <f t="shared" si="1107"/>
        <v>1.61353181666105-1.54679526102681i</v>
      </c>
      <c r="G3791" t="str">
        <f t="shared" si="1108"/>
        <v>0.554495454022838-0.49702137327367i</v>
      </c>
      <c r="H3791" t="str">
        <f t="shared" si="1109"/>
        <v>0.00158819646020992-5.5797165914379i</v>
      </c>
      <c r="I3791" t="str">
        <f t="shared" si="1110"/>
        <v>-0.0584166632777346-0.0609717842159065i</v>
      </c>
      <c r="K3791" t="str">
        <f t="shared" si="1111"/>
        <v>0.000255064437927609-0.000246081159251262i</v>
      </c>
      <c r="L3791" t="str">
        <f t="shared" si="1112"/>
        <v>0.00025-0.000316492777491646i</v>
      </c>
      <c r="M3791" t="str">
        <f t="shared" si="1113"/>
        <v>0.0025-0.0000837774999242594i</v>
      </c>
      <c r="N3791">
        <f t="shared" si="1114"/>
        <v>57.651261833551729</v>
      </c>
      <c r="O3791">
        <f t="shared" si="1115"/>
        <v>39.516845670034392</v>
      </c>
      <c r="P3791" s="3">
        <f t="shared" si="1116"/>
        <v>-39.516845670034392</v>
      </c>
      <c r="Q3791" s="3">
        <f t="shared" si="1117"/>
        <v>122.34873816644827</v>
      </c>
      <c r="R3791">
        <f t="shared" si="1118"/>
        <v>-57.651261833551729</v>
      </c>
      <c r="S3791">
        <f t="shared" si="1119"/>
        <v>1486.0245134588702</v>
      </c>
      <c r="T3791">
        <f t="shared" si="1102"/>
        <v>-39.516845670034392</v>
      </c>
    </row>
    <row r="3792" spans="1:20" x14ac:dyDescent="0.25">
      <c r="A3792">
        <f t="shared" si="1103"/>
        <v>9372447.8651519455</v>
      </c>
      <c r="B3792">
        <f t="shared" si="1120"/>
        <v>1491671.4066100139</v>
      </c>
      <c r="C3792" t="str">
        <f t="shared" si="1104"/>
        <v>-0.00557370927860662+0.0088471749261903i</v>
      </c>
      <c r="D3792" t="str">
        <f t="shared" si="1105"/>
        <v>0.668431312034812-1.38110280135623i</v>
      </c>
      <c r="E3792" t="str">
        <f t="shared" si="1106"/>
        <v>-12.314996401625-14.8232559357531i</v>
      </c>
      <c r="F3792" t="str">
        <f t="shared" si="1107"/>
        <v>1.60807678981226-1.54700248160699i</v>
      </c>
      <c r="G3792" t="str">
        <f t="shared" si="1108"/>
        <v>0.552620816313193-0.497223339848939i</v>
      </c>
      <c r="H3792" t="str">
        <f t="shared" si="1109"/>
        <v>0.00157470746202268-5.55858264385194i</v>
      </c>
      <c r="I3792" t="str">
        <f t="shared" si="1110"/>
        <v>-0.0582033405150401-0.0605354725268449i</v>
      </c>
      <c r="K3792" t="str">
        <f t="shared" si="1111"/>
        <v>0.000254824816920031-0.000245188493430253i</v>
      </c>
      <c r="L3792" t="str">
        <f t="shared" si="1112"/>
        <v>0.00025-0.000315294657792036i</v>
      </c>
      <c r="M3792" t="str">
        <f t="shared" si="1113"/>
        <v>0.0025-0.00008346035059201i</v>
      </c>
      <c r="N3792">
        <f t="shared" si="1114"/>
        <v>57.789122925241188</v>
      </c>
      <c r="O3792">
        <f t="shared" si="1115"/>
        <v>39.612259379394047</v>
      </c>
      <c r="P3792" s="3">
        <f t="shared" si="1116"/>
        <v>-39.612259379394047</v>
      </c>
      <c r="Q3792" s="3">
        <f t="shared" si="1117"/>
        <v>122.21087707475881</v>
      </c>
      <c r="R3792">
        <f t="shared" si="1118"/>
        <v>-57.789122925241188</v>
      </c>
      <c r="S3792">
        <f t="shared" si="1119"/>
        <v>1491.6714066100139</v>
      </c>
      <c r="T3792">
        <f t="shared" si="1102"/>
        <v>-39.612259379394047</v>
      </c>
    </row>
    <row r="3793" spans="1:20" x14ac:dyDescent="0.25">
      <c r="A3793">
        <f t="shared" si="1103"/>
        <v>9408063.1670395229</v>
      </c>
      <c r="B3793">
        <f t="shared" si="1120"/>
        <v>1497339.7579551321</v>
      </c>
      <c r="C3793" t="str">
        <f t="shared" si="1104"/>
        <v>-0.00549178826902183+0.00876366506347459i</v>
      </c>
      <c r="D3793" t="str">
        <f t="shared" si="1105"/>
        <v>0.664344869985659-1.37786010254273i</v>
      </c>
      <c r="E3793" t="str">
        <f t="shared" si="1106"/>
        <v>-12.2784493120438-14.7113091024194i</v>
      </c>
      <c r="F3793" t="str">
        <f t="shared" si="1107"/>
        <v>1.60261740638531-1.54719078996859i</v>
      </c>
      <c r="G3793" t="str">
        <f t="shared" si="1108"/>
        <v>0.550744681451301-0.49741831219247i</v>
      </c>
      <c r="H3793" t="str">
        <f t="shared" si="1109"/>
        <v>0.00156134222774271-5.53752882550861i</v>
      </c>
      <c r="I3793" t="str">
        <f t="shared" si="1110"/>
        <v>-0.0579900864884793-0.0601014290978959i</v>
      </c>
      <c r="K3793" t="str">
        <f t="shared" si="1111"/>
        <v>0.000254586913332609-0.000244298781983401i</v>
      </c>
      <c r="L3793" t="str">
        <f t="shared" si="1112"/>
        <v>0.00025-0.000314101073711932i</v>
      </c>
      <c r="M3793" t="str">
        <f t="shared" si="1113"/>
        <v>0.0025-0.0000831444018649231i</v>
      </c>
      <c r="N3793">
        <f t="shared" si="1114"/>
        <v>57.926508484129158</v>
      </c>
      <c r="O3793">
        <f t="shared" si="1115"/>
        <v>39.707722564829623</v>
      </c>
      <c r="P3793" s="3">
        <f t="shared" si="1116"/>
        <v>-39.707722564829623</v>
      </c>
      <c r="Q3793" s="3">
        <f t="shared" si="1117"/>
        <v>122.07349151587084</v>
      </c>
      <c r="R3793">
        <f t="shared" si="1118"/>
        <v>-57.926508484129158</v>
      </c>
      <c r="S3793">
        <f t="shared" si="1119"/>
        <v>1497.339757955132</v>
      </c>
      <c r="T3793">
        <f t="shared" si="1102"/>
        <v>-39.707722564829623</v>
      </c>
    </row>
    <row r="3794" spans="1:20" x14ac:dyDescent="0.25">
      <c r="A3794">
        <f t="shared" si="1103"/>
        <v>9443813.8070742749</v>
      </c>
      <c r="B3794">
        <f t="shared" si="1120"/>
        <v>1503029.6490353616</v>
      </c>
      <c r="C3794" t="str">
        <f t="shared" si="1104"/>
        <v>-0.0054110023998224+0.00868077994870124i</v>
      </c>
      <c r="D3794" t="str">
        <f t="shared" si="1105"/>
        <v>0.66027753946555-1.37461291128911i</v>
      </c>
      <c r="E3794" t="str">
        <f t="shared" si="1106"/>
        <v>-12.2417456122182-14.5999916708897i</v>
      </c>
      <c r="F3794" t="str">
        <f t="shared" si="1107"/>
        <v>1.5971538184136-1.54736014037519i</v>
      </c>
      <c r="G3794" t="str">
        <f t="shared" si="1108"/>
        <v>0.548867101683932-0.497606276460629i</v>
      </c>
      <c r="H3794" t="str">
        <f t="shared" si="1109"/>
        <v>0.00154809950576943-5.51655483172701i</v>
      </c>
      <c r="I3794" t="str">
        <f t="shared" si="1110"/>
        <v>-0.0577769047163267-0.0596696492824528i</v>
      </c>
      <c r="K3794" t="str">
        <f t="shared" si="1111"/>
        <v>0.000254350715538407-0.000243412018256843i</v>
      </c>
      <c r="L3794" t="str">
        <f t="shared" si="1112"/>
        <v>0.00025-0.000312912008081223i</v>
      </c>
      <c r="M3794" t="str">
        <f t="shared" si="1113"/>
        <v>0.0025-0.0000828296491979703i</v>
      </c>
      <c r="N3794">
        <f t="shared" si="1114"/>
        <v>58.063418624549683</v>
      </c>
      <c r="O3794">
        <f t="shared" si="1115"/>
        <v>39.803234883404045</v>
      </c>
      <c r="P3794" s="3">
        <f t="shared" si="1116"/>
        <v>-39.803234883404045</v>
      </c>
      <c r="Q3794" s="3">
        <f t="shared" si="1117"/>
        <v>121.93658137545032</v>
      </c>
      <c r="R3794">
        <f t="shared" si="1118"/>
        <v>-58.063418624549683</v>
      </c>
      <c r="S3794">
        <f t="shared" si="1119"/>
        <v>1503.0296490353617</v>
      </c>
      <c r="T3794">
        <f t="shared" si="1102"/>
        <v>-39.803234883404045</v>
      </c>
    </row>
    <row r="3795" spans="1:20" x14ac:dyDescent="0.25">
      <c r="A3795">
        <f t="shared" si="1103"/>
        <v>9479700.2995411567</v>
      </c>
      <c r="B3795">
        <f t="shared" si="1120"/>
        <v>1508741.161701696</v>
      </c>
      <c r="C3795" t="str">
        <f t="shared" si="1104"/>
        <v>-0.00533133750694171+0.00859851804712746i</v>
      </c>
      <c r="D3795" t="str">
        <f t="shared" si="1105"/>
        <v>0.656229302914842-1.37136135156885i</v>
      </c>
      <c r="E3795" t="str">
        <f t="shared" si="1106"/>
        <v>-12.2048881914879-14.4893022329595i</v>
      </c>
      <c r="F3795" t="str">
        <f t="shared" si="1107"/>
        <v>1.5916861784069-1.54751048852303i</v>
      </c>
      <c r="G3795" t="str">
        <f t="shared" si="1108"/>
        <v>0.546988129421564-0.497787219295014i</v>
      </c>
      <c r="H3795" t="str">
        <f t="shared" si="1109"/>
        <v>0.00153497805845504-5.49566035899367i</v>
      </c>
      <c r="I3795" t="str">
        <f t="shared" si="1110"/>
        <v>-0.0575637987452089-0.0592401284091999i</v>
      </c>
      <c r="K3795" t="str">
        <f t="shared" si="1111"/>
        <v>0.000254116211979191-0.000242528195575634i</v>
      </c>
      <c r="L3795" t="str">
        <f t="shared" si="1112"/>
        <v>0.00025-0.000311727443794802i</v>
      </c>
      <c r="M3795" t="str">
        <f t="shared" si="1113"/>
        <v>0.0025-0.0000825160880633301i</v>
      </c>
      <c r="N3795">
        <f t="shared" si="1114"/>
        <v>58.199853473694816</v>
      </c>
      <c r="O3795">
        <f t="shared" si="1115"/>
        <v>39.89879599236928</v>
      </c>
      <c r="P3795" s="3">
        <f t="shared" si="1116"/>
        <v>-39.89879599236928</v>
      </c>
      <c r="Q3795" s="3">
        <f t="shared" si="1117"/>
        <v>121.80014652630518</v>
      </c>
      <c r="R3795">
        <f t="shared" si="1118"/>
        <v>-58.199853473694816</v>
      </c>
      <c r="S3795">
        <f t="shared" si="1119"/>
        <v>1508.741161701696</v>
      </c>
      <c r="T3795">
        <f t="shared" si="1102"/>
        <v>-39.89879599236928</v>
      </c>
    </row>
    <row r="3796" spans="1:20" x14ac:dyDescent="0.25">
      <c r="A3796">
        <f t="shared" si="1103"/>
        <v>9515723.160679413</v>
      </c>
      <c r="B3796">
        <f t="shared" si="1120"/>
        <v>1514474.3781161625</v>
      </c>
      <c r="C3796" t="str">
        <f t="shared" si="1104"/>
        <v>-0.00525277957067238+0.00851687775990459i</v>
      </c>
      <c r="D3796" t="str">
        <f t="shared" si="1105"/>
        <v>0.652200141844871-1.36810554673083i</v>
      </c>
      <c r="E3796" t="str">
        <f t="shared" si="1106"/>
        <v>-12.1678799293915-14.3792393672584i</v>
      </c>
      <c r="F3796" t="str">
        <f t="shared" si="1107"/>
        <v>1.58621463933459-1.54764179154759i</v>
      </c>
      <c r="G3796" t="str">
        <f t="shared" si="1108"/>
        <v>0.545107817232628-0.497961127824761i</v>
      </c>
      <c r="H3796" t="str">
        <f t="shared" si="1109"/>
        <v>0.0015219766619371-5.474845104958i</v>
      </c>
      <c r="I3796" t="str">
        <f t="shared" si="1110"/>
        <v>-0.0573507721494438-0.0588128617817943i</v>
      </c>
      <c r="K3796" t="str">
        <f t="shared" si="1111"/>
        <v>0.000253883391165169-0.000241647307244268i</v>
      </c>
      <c r="L3796" t="str">
        <f t="shared" si="1112"/>
        <v>0.00025-0.000310547363812316i</v>
      </c>
      <c r="M3796" t="str">
        <f t="shared" si="1113"/>
        <v>0.0025-0.0000822037139503185i</v>
      </c>
      <c r="N3796">
        <f t="shared" si="1114"/>
        <v>58.33581317160845</v>
      </c>
      <c r="O3796">
        <f t="shared" si="1115"/>
        <v>39.994405549184712</v>
      </c>
      <c r="P3796" s="3">
        <f t="shared" si="1116"/>
        <v>-39.994405549184712</v>
      </c>
      <c r="Q3796" s="3">
        <f t="shared" si="1117"/>
        <v>121.66418682839155</v>
      </c>
      <c r="R3796">
        <f t="shared" si="1118"/>
        <v>-58.33581317160845</v>
      </c>
      <c r="S3796">
        <f t="shared" si="1119"/>
        <v>1514.4743781161626</v>
      </c>
      <c r="T3796">
        <f t="shared" si="1102"/>
        <v>-39.994405549184712</v>
      </c>
    </row>
    <row r="3797" spans="1:20" x14ac:dyDescent="0.25">
      <c r="A3797">
        <f t="shared" si="1103"/>
        <v>9551882.9086899962</v>
      </c>
      <c r="B3797">
        <f t="shared" si="1120"/>
        <v>1520229.380753004</v>
      </c>
      <c r="C3797" t="str">
        <f t="shared" si="1104"/>
        <v>-0.00517531471482182+0.00843585742569915i</v>
      </c>
      <c r="D3797" t="str">
        <f t="shared" si="1105"/>
        <v>0.648190036848348-1.36484561949306i</v>
      </c>
      <c r="E3797" t="str">
        <f t="shared" si="1106"/>
        <v>-12.1307236955364-14.2698016392835i</v>
      </c>
      <c r="F3797" t="str">
        <f t="shared" si="1107"/>
        <v>1.58073935460883-1.54775400802998i</v>
      </c>
      <c r="G3797" t="str">
        <f t="shared" si="1108"/>
        <v>0.543226217837709-0.498127989668767i</v>
      </c>
      <c r="H3797" t="str">
        <f t="shared" si="1109"/>
        <v>0.00150909410597329-5.45410876842782i</v>
      </c>
      <c r="I3797" t="str">
        <f t="shared" si="1110"/>
        <v>-0.0571378285303804-0.0583878446785592i</v>
      </c>
      <c r="K3797" t="str">
        <f t="shared" si="1111"/>
        <v>0.000253652241674733-0.000240769346547168i</v>
      </c>
      <c r="L3797" t="str">
        <f t="shared" si="1112"/>
        <v>0.00025-0.000309371751157916i</v>
      </c>
      <c r="M3797" t="str">
        <f t="shared" si="1113"/>
        <v>0.0025-0.0000818925223653304i</v>
      </c>
      <c r="N3797">
        <f t="shared" si="1114"/>
        <v>58.471297871170194</v>
      </c>
      <c r="O3797">
        <f t="shared" si="1115"/>
        <v>40.090063211535082</v>
      </c>
      <c r="P3797" s="3">
        <f t="shared" si="1116"/>
        <v>-40.090063211535082</v>
      </c>
      <c r="Q3797" s="3">
        <f t="shared" si="1117"/>
        <v>121.52870212882981</v>
      </c>
      <c r="R3797">
        <f t="shared" si="1118"/>
        <v>-58.471297871170194</v>
      </c>
      <c r="S3797">
        <f t="shared" si="1119"/>
        <v>1520.2293807530041</v>
      </c>
      <c r="T3797">
        <f t="shared" si="1102"/>
        <v>-40.090063211535082</v>
      </c>
    </row>
    <row r="3798" spans="1:20" x14ac:dyDescent="0.25">
      <c r="A3798">
        <f t="shared" si="1103"/>
        <v>9588180.0637430176</v>
      </c>
      <c r="B3798">
        <f t="shared" si="1120"/>
        <v>1526006.2523998655</v>
      </c>
      <c r="C3798" t="str">
        <f t="shared" si="1104"/>
        <v>-0.00509892920585907+0.00835545532229258i</v>
      </c>
      <c r="D3798" t="str">
        <f t="shared" si="1105"/>
        <v>0.644198967609802-1.36158169193658i</v>
      </c>
      <c r="E3798" t="str">
        <f t="shared" si="1106"/>
        <v>-12.0934223494678-14.1609876014318i</v>
      </c>
      <c r="F3798" t="str">
        <f t="shared" si="1107"/>
        <v>1.57526047806756-1.54784709800315i</v>
      </c>
      <c r="G3798" t="str">
        <f t="shared" si="1108"/>
        <v>0.541343384103712-0.498287792937829i</v>
      </c>
      <c r="H3798" t="str">
        <f t="shared" si="1109"/>
        <v>0.00149632919377821-5.43345104936473i</v>
      </c>
      <c r="I3798" t="str">
        <f t="shared" si="1110"/>
        <v>-0.0569249715157351-0.0579650723521805i</v>
      </c>
      <c r="K3798" t="str">
        <f t="shared" si="1111"/>
        <v>0.000253422752154204-0.000239894306749213i</v>
      </c>
      <c r="L3798" t="str">
        <f t="shared" si="1112"/>
        <v>0.00025-0.000308200588920019i</v>
      </c>
      <c r="M3798" t="str">
        <f t="shared" si="1113"/>
        <v>0.0025-0.0000815825088317696i</v>
      </c>
      <c r="N3798">
        <f t="shared" si="1114"/>
        <v>58.606307738085974</v>
      </c>
      <c r="O3798">
        <f t="shared" si="1115"/>
        <v>40.185768637348673</v>
      </c>
      <c r="P3798" s="3">
        <f t="shared" si="1116"/>
        <v>-40.185768637348673</v>
      </c>
      <c r="Q3798" s="3">
        <f t="shared" si="1117"/>
        <v>121.39369226191403</v>
      </c>
      <c r="R3798">
        <f t="shared" si="1118"/>
        <v>-58.606307738085974</v>
      </c>
      <c r="S3798">
        <f t="shared" si="1119"/>
        <v>1526.0062523998656</v>
      </c>
      <c r="T3798">
        <f t="shared" si="1102"/>
        <v>-40.185768637348673</v>
      </c>
    </row>
    <row r="3799" spans="1:20" x14ac:dyDescent="0.25">
      <c r="A3799">
        <f t="shared" si="1103"/>
        <v>9624615.1479852423</v>
      </c>
      <c r="B3799">
        <f t="shared" si="1120"/>
        <v>1531805.076158985</v>
      </c>
      <c r="C3799" t="str">
        <f t="shared" si="1104"/>
        <v>-0.00502360945205535+0.00827566966815869i</v>
      </c>
      <c r="D3799" t="str">
        <f t="shared" si="1105"/>
        <v>0.64022691291606-1.35831388549959i</v>
      </c>
      <c r="E3799" t="str">
        <f t="shared" si="1106"/>
        <v>-12.0559787405376-14.0527957930364i</v>
      </c>
      <c r="F3799" t="str">
        <f t="shared" si="1107"/>
        <v>1.56977816395742-1.54792102295771i</v>
      </c>
      <c r="G3799" t="str">
        <f t="shared" si="1108"/>
        <v>0.539459369037998-0.498440526236705i</v>
      </c>
      <c r="H3799" t="str">
        <f t="shared" si="1109"/>
        <v>0.00148368074186211-5.41287164887968i</v>
      </c>
      <c r="I3799" t="str">
        <f t="shared" si="1110"/>
        <v>-0.0567122047589219-0.0575445400294148i</v>
      </c>
      <c r="K3799" t="str">
        <f t="shared" si="1111"/>
        <v>0.000253194911317562-0.000239022181096222i</v>
      </c>
      <c r="L3799" t="str">
        <f t="shared" si="1112"/>
        <v>0.00025-0.000307033860251065i</v>
      </c>
      <c r="M3799" t="str">
        <f t="shared" si="1113"/>
        <v>0.0025-0.000081273668889988i</v>
      </c>
      <c r="N3799">
        <f t="shared" si="1114"/>
        <v>58.740842950872462</v>
      </c>
      <c r="O3799">
        <f t="shared" si="1115"/>
        <v>40.28152148481557</v>
      </c>
      <c r="P3799" s="3">
        <f t="shared" si="1116"/>
        <v>-40.28152148481557</v>
      </c>
      <c r="Q3799" s="3">
        <f t="shared" si="1117"/>
        <v>121.25915704912754</v>
      </c>
      <c r="R3799">
        <f t="shared" si="1118"/>
        <v>-58.740842950872462</v>
      </c>
      <c r="S3799">
        <f t="shared" si="1119"/>
        <v>1531.805076158985</v>
      </c>
      <c r="T3799">
        <f t="shared" si="1102"/>
        <v>-40.28152148481557</v>
      </c>
    </row>
    <row r="3800" spans="1:20" x14ac:dyDescent="0.25">
      <c r="A3800">
        <f t="shared" si="1103"/>
        <v>9661188.6855475865</v>
      </c>
      <c r="B3800">
        <f t="shared" si="1120"/>
        <v>1537625.9354483893</v>
      </c>
      <c r="C3800" t="str">
        <f t="shared" si="1104"/>
        <v>-0.00494934200261805+0.00819649862402058i</v>
      </c>
      <c r="D3800" t="str">
        <f t="shared" si="1105"/>
        <v>0.636273850666704-1.35504232097164i</v>
      </c>
      <c r="E3800" t="str">
        <f t="shared" si="1106"/>
        <v>-12.0183957077748-13.9452247404055i</v>
      </c>
      <c r="F3800" t="str">
        <f t="shared" si="1107"/>
        <v>1.56429256691658-1.54797574584766i</v>
      </c>
      <c r="G3800" t="str">
        <f t="shared" si="1108"/>
        <v>0.53757422578248-0.498586178666083i</v>
      </c>
      <c r="H3800" t="str">
        <f t="shared" si="1109"/>
        <v>0.00147114757987179-5.39237026922847i</v>
      </c>
      <c r="I3800" t="str">
        <f t="shared" si="1110"/>
        <v>-0.0564995319383842-0.057126242910806i</v>
      </c>
      <c r="K3800" t="str">
        <f t="shared" si="1111"/>
        <v>0.000252968707946196-0.000238152962815457i</v>
      </c>
      <c r="L3800" t="str">
        <f t="shared" si="1112"/>
        <v>0.00025-0.00030587154836727i</v>
      </c>
      <c r="M3800" t="str">
        <f t="shared" si="1113"/>
        <v>0.0025-0.0000809659980972186i</v>
      </c>
      <c r="N3800">
        <f t="shared" si="1114"/>
        <v>58.874903700842623</v>
      </c>
      <c r="O3800">
        <f t="shared" si="1115"/>
        <v>40.377321412405152</v>
      </c>
      <c r="P3800" s="3">
        <f t="shared" si="1116"/>
        <v>-40.377321412405152</v>
      </c>
      <c r="Q3800" s="3">
        <f t="shared" si="1117"/>
        <v>121.12509629915738</v>
      </c>
      <c r="R3800">
        <f t="shared" si="1118"/>
        <v>-58.874903700842623</v>
      </c>
      <c r="S3800">
        <f t="shared" si="1119"/>
        <v>1537.6259354483893</v>
      </c>
      <c r="T3800">
        <f t="shared" si="1102"/>
        <v>-40.377321412405152</v>
      </c>
    </row>
    <row r="3801" spans="1:20" x14ac:dyDescent="0.25">
      <c r="A3801">
        <f t="shared" si="1103"/>
        <v>9697901.2025526688</v>
      </c>
      <c r="B3801">
        <f t="shared" si="1120"/>
        <v>1543468.9140030933</v>
      </c>
      <c r="C3801" t="str">
        <f t="shared" si="1104"/>
        <v>-0.00487611354681794+0.00811794029438483i</v>
      </c>
      <c r="D3801" t="str">
        <f t="shared" si="1105"/>
        <v>0.632339757884532-1.35176711848805i</v>
      </c>
      <c r="E3801" t="str">
        <f t="shared" si="1106"/>
        <v>-11.9806760797535-13.838272956863i</v>
      </c>
      <c r="F3801" t="str">
        <f t="shared" si="1107"/>
        <v>1.55880384195751-1.54801123109583i</v>
      </c>
      <c r="G3801" t="str">
        <f t="shared" si="1108"/>
        <v>0.535688007607689-0.498724739824478i</v>
      </c>
      <c r="H3801" t="str">
        <f t="shared" si="1109"/>
        <v>0.0014587285504333-5.37194661380726i</v>
      </c>
      <c r="I3801" t="str">
        <f t="shared" si="1110"/>
        <v>-0.0562869567569231-0.0567101761704107i</v>
      </c>
      <c r="K3801" t="str">
        <f t="shared" si="1111"/>
        <v>0.000252744130888634-0.00023728664511611i</v>
      </c>
      <c r="L3801" t="str">
        <f t="shared" si="1112"/>
        <v>0.00025-0.000304713636548386i</v>
      </c>
      <c r="M3801" t="str">
        <f t="shared" si="1113"/>
        <v>0.0025-0.000080659492027514i</v>
      </c>
      <c r="N3801">
        <f t="shared" si="1114"/>
        <v>59.008490192088132</v>
      </c>
      <c r="O3801">
        <f t="shared" si="1115"/>
        <v>40.473168078884576</v>
      </c>
      <c r="P3801" s="3">
        <f t="shared" si="1116"/>
        <v>-40.473168078884576</v>
      </c>
      <c r="Q3801" s="3">
        <f t="shared" si="1117"/>
        <v>120.99150980791187</v>
      </c>
      <c r="R3801">
        <f t="shared" si="1118"/>
        <v>-59.008490192088132</v>
      </c>
      <c r="S3801">
        <f t="shared" si="1119"/>
        <v>1543.4689140030932</v>
      </c>
      <c r="T3801">
        <f t="shared" si="1102"/>
        <v>-40.473168078884576</v>
      </c>
    </row>
    <row r="3802" spans="1:20" x14ac:dyDescent="0.25">
      <c r="A3802">
        <f t="shared" si="1103"/>
        <v>9734753.2271223683</v>
      </c>
      <c r="B3802">
        <f t="shared" si="1120"/>
        <v>1549334.0958763051</v>
      </c>
      <c r="C3802" t="str">
        <f t="shared" si="1104"/>
        <v>-0.00480391091311077+0.0080399927290548i</v>
      </c>
      <c r="D3802" t="str">
        <f t="shared" si="1105"/>
        <v>0.62842461072608-1.34848839752442i</v>
      </c>
      <c r="E3802" t="str">
        <f t="shared" si="1106"/>
        <v>-11.9428226744629-13.731938942792i</v>
      </c>
      <c r="F3802" t="str">
        <f t="shared" si="1107"/>
        <v>1.55331214444954-1.54802744459898i</v>
      </c>
      <c r="G3802" t="str">
        <f t="shared" si="1108"/>
        <v>0.533800767906809-0.498856199810035i</v>
      </c>
      <c r="H3802" t="str">
        <f t="shared" si="1109"/>
        <v>0.00144642250899674-5.35160038714816i</v>
      </c>
      <c r="I3802" t="str">
        <f t="shared" si="1110"/>
        <v>-0.0560744829410196-0.0562963349555294i</v>
      </c>
      <c r="K3802" t="str">
        <f t="shared" si="1111"/>
        <v>0.000252521169060282-0.000236423221189779i</v>
      </c>
      <c r="L3802" t="str">
        <f t="shared" si="1112"/>
        <v>0.00025-0.000303560108137463i</v>
      </c>
      <c r="M3802" t="str">
        <f t="shared" si="1113"/>
        <v>0.0025-0.0000803541462716817i</v>
      </c>
      <c r="N3802">
        <f t="shared" si="1114"/>
        <v>59.14160264145923</v>
      </c>
      <c r="O3802">
        <f t="shared" si="1115"/>
        <v>40.569061143336782</v>
      </c>
      <c r="P3802" s="3">
        <f t="shared" si="1116"/>
        <v>-40.569061143336782</v>
      </c>
      <c r="Q3802" s="3">
        <f t="shared" si="1117"/>
        <v>120.85839735854077</v>
      </c>
      <c r="R3802">
        <f t="shared" si="1118"/>
        <v>-59.14160264145923</v>
      </c>
      <c r="S3802">
        <f t="shared" si="1119"/>
        <v>1549.3340958763051</v>
      </c>
      <c r="T3802">
        <f t="shared" si="1102"/>
        <v>-40.569061143336782</v>
      </c>
    </row>
    <row r="3803" spans="1:20" x14ac:dyDescent="0.25">
      <c r="A3803">
        <f t="shared" si="1103"/>
        <v>9771745.2893854342</v>
      </c>
      <c r="B3803">
        <f t="shared" si="1120"/>
        <v>1555221.5654406352</v>
      </c>
      <c r="C3803" t="str">
        <f t="shared" si="1104"/>
        <v>-0.00473272106825213+0.00796265392462354i</v>
      </c>
      <c r="D3803" t="str">
        <f t="shared" si="1105"/>
        <v>0.624528384492051-1.34520627689137i</v>
      </c>
      <c r="E3803" t="str">
        <f t="shared" si="1106"/>
        <v>-11.9048382991771-13.6262211856804i</v>
      </c>
      <c r="F3803" t="str">
        <f t="shared" si="1107"/>
        <v>1.5478176301015-1.54802435373283i</v>
      </c>
      <c r="G3803" t="str">
        <f t="shared" si="1108"/>
        <v>0.53191256018968-0.498980549222252i</v>
      </c>
      <c r="H3803" t="str">
        <f t="shared" si="1109"/>
        <v>0.00143422832368285-5.33133129491477i</v>
      </c>
      <c r="I3803" t="str">
        <f t="shared" si="1110"/>
        <v>-0.0558621142401606-0.0558847143864514i</v>
      </c>
      <c r="K3803" t="str">
        <f t="shared" si="1111"/>
        <v>0.000252299811443157-0.00023556268421096i</v>
      </c>
      <c r="L3803" t="str">
        <f t="shared" si="1112"/>
        <v>0.00025-0.000302410946540609i</v>
      </c>
      <c r="M3803" t="str">
        <f t="shared" si="1113"/>
        <v>0.0025-0.0000800499564372202i</v>
      </c>
      <c r="N3803">
        <f t="shared" si="1114"/>
        <v>59.274241278550434</v>
      </c>
      <c r="O3803">
        <f t="shared" si="1115"/>
        <v>40.665000265178136</v>
      </c>
      <c r="P3803" s="3">
        <f t="shared" si="1116"/>
        <v>-40.665000265178136</v>
      </c>
      <c r="Q3803" s="3">
        <f t="shared" si="1117"/>
        <v>120.72575872144957</v>
      </c>
      <c r="R3803">
        <f t="shared" si="1118"/>
        <v>-59.274241278550434</v>
      </c>
      <c r="S3803">
        <f t="shared" si="1119"/>
        <v>1555.2215654406352</v>
      </c>
      <c r="T3803">
        <f t="shared" si="1102"/>
        <v>-40.665000265178136</v>
      </c>
    </row>
    <row r="3804" spans="1:20" x14ac:dyDescent="0.25">
      <c r="A3804">
        <f t="shared" si="1103"/>
        <v>9808877.9214850999</v>
      </c>
      <c r="B3804">
        <f t="shared" si="1120"/>
        <v>1561131.4073893097</v>
      </c>
      <c r="C3804" t="str">
        <f t="shared" si="1104"/>
        <v>-0.00466253111640804+0.00788592182594404i</v>
      </c>
      <c r="D3804" t="str">
        <f t="shared" si="1105"/>
        <v>0.620651053637867-1.34192087472934i</v>
      </c>
      <c r="E3804" t="str">
        <f t="shared" si="1106"/>
        <v>-11.8667257503243-13.5211181601694i</v>
      </c>
      <c r="F3804" t="str">
        <f t="shared" si="1107"/>
        <v>1.54232045494414-1.54800192735666i</v>
      </c>
      <c r="G3804" t="str">
        <f t="shared" si="1108"/>
        <v>0.53002343807678-0.499097779163612i</v>
      </c>
      <c r="H3804" t="str">
        <f t="shared" si="1109"/>
        <v>0.00142214487513159-5.31113904389778i</v>
      </c>
      <c r="I3804" t="str">
        <f t="shared" si="1110"/>
        <v>-0.0556498544261569-0.055475309556204i</v>
      </c>
      <c r="K3804" t="str">
        <f t="shared" si="1111"/>
        <v>0.00025208004708562-0.000234705027337509i</v>
      </c>
      <c r="L3804" t="str">
        <f t="shared" si="1112"/>
        <v>0.00025-0.000301266135226747i</v>
      </c>
      <c r="M3804" t="str">
        <f t="shared" si="1113"/>
        <v>0.0025-0.0000797469181482563i</v>
      </c>
      <c r="N3804">
        <f t="shared" si="1114"/>
        <v>59.406406345673929</v>
      </c>
      <c r="O3804">
        <f t="shared" si="1115"/>
        <v>40.760985104176726</v>
      </c>
      <c r="P3804" s="3">
        <f t="shared" si="1116"/>
        <v>-40.760985104176726</v>
      </c>
      <c r="Q3804" s="3">
        <f t="shared" si="1117"/>
        <v>120.59359365432607</v>
      </c>
      <c r="R3804">
        <f t="shared" si="1118"/>
        <v>-59.406406345673929</v>
      </c>
      <c r="S3804">
        <f t="shared" si="1119"/>
        <v>1561.1314073893097</v>
      </c>
      <c r="T3804">
        <f t="shared" si="1102"/>
        <v>-40.760985104176726</v>
      </c>
    </row>
    <row r="3805" spans="1:20" x14ac:dyDescent="0.25">
      <c r="A3805">
        <f t="shared" si="1103"/>
        <v>9846151.6575867422</v>
      </c>
      <c r="B3805">
        <f t="shared" si="1120"/>
        <v>1567063.7067373891</v>
      </c>
      <c r="C3805" t="str">
        <f t="shared" si="1104"/>
        <v>-0.00459332829825949+0.00780979432757997i</v>
      </c>
      <c r="D3805" t="str">
        <f t="shared" si="1105"/>
        <v>0.616792591784129-1.33863230850367i</v>
      </c>
      <c r="E3805" t="str">
        <f t="shared" si="1106"/>
        <v>-11.8284878133566-13.416628328104i</v>
      </c>
      <c r="F3805" t="str">
        <f t="shared" si="1107"/>
        <v>1.53682077531256-1.54796013581782i</v>
      </c>
      <c r="G3805" t="str">
        <f t="shared" si="1108"/>
        <v>0.528133455293171-0.499207881241139i</v>
      </c>
      <c r="H3805" t="str">
        <f t="shared" si="1109"/>
        <v>0.00141017105635264-5.29102334201059i</v>
      </c>
      <c r="I3805" t="str">
        <f t="shared" si="1110"/>
        <v>-0.0554377072924645-0.0550681155303136i</v>
      </c>
      <c r="K3805" t="str">
        <f t="shared" si="1111"/>
        <v>0.000251861865102111-0.000233850243711119i</v>
      </c>
      <c r="L3805" t="str">
        <f t="shared" si="1112"/>
        <v>0.00025-0.000300125657727384i</v>
      </c>
      <c r="M3805" t="str">
        <f t="shared" si="1113"/>
        <v>0.0025-0.0000794450270454837i</v>
      </c>
      <c r="N3805">
        <f t="shared" si="1114"/>
        <v>59.538098097839693</v>
      </c>
      <c r="O3805">
        <f t="shared" si="1115"/>
        <v>40.857015320469884</v>
      </c>
      <c r="P3805" s="3">
        <f t="shared" si="1116"/>
        <v>-40.857015320469884</v>
      </c>
      <c r="Q3805" s="3">
        <f t="shared" si="1117"/>
        <v>120.46190190216031</v>
      </c>
      <c r="R3805">
        <f t="shared" si="1118"/>
        <v>-59.538098097839693</v>
      </c>
      <c r="S3805">
        <f t="shared" si="1119"/>
        <v>1567.0637067373891</v>
      </c>
      <c r="T3805">
        <f t="shared" si="1102"/>
        <v>-40.857015320469884</v>
      </c>
    </row>
    <row r="3806" spans="1:20" x14ac:dyDescent="0.25">
      <c r="A3806">
        <f t="shared" si="1103"/>
        <v>9883567.033885574</v>
      </c>
      <c r="B3806">
        <f t="shared" si="1120"/>
        <v>1573018.5488229913</v>
      </c>
      <c r="C3806" t="str">
        <f t="shared" si="1104"/>
        <v>-0.00452509999010148+0.00773426927523431i</v>
      </c>
      <c r="D3806" t="str">
        <f t="shared" si="1105"/>
        <v>0.612952971727101-1.33534069499968i</v>
      </c>
      <c r="E3806" t="str">
        <f t="shared" si="1106"/>
        <v>-11.7901272626208-13.3127501385852i</v>
      </c>
      <c r="F3806" t="str">
        <f t="shared" si="1107"/>
        <v>1.53131874782848-1.54789895095585i</v>
      </c>
      <c r="G3806" t="str">
        <f t="shared" si="1108"/>
        <v>0.52624266566242-0.499310847567856i</v>
      </c>
      <c r="H3806" t="str">
        <f t="shared" si="1109"/>
        <v>0.00139830577257758-5.27098389828486i</v>
      </c>
      <c r="I3806" t="str">
        <f t="shared" si="1110"/>
        <v>-0.0552256766534988-0.0546631273465721i</v>
      </c>
      <c r="K3806" t="str">
        <f t="shared" si="1111"/>
        <v>0.000251645254672876-0.000232998326457773i</v>
      </c>
      <c r="L3806" t="str">
        <f t="shared" si="1112"/>
        <v>0.00025-0.000298989497636365i</v>
      </c>
      <c r="M3806" t="str">
        <f t="shared" si="1113"/>
        <v>0.0025-0.0000791442787860967i</v>
      </c>
      <c r="N3806">
        <f t="shared" si="1114"/>
        <v>59.669316802733363</v>
      </c>
      <c r="O3806">
        <f t="shared" si="1115"/>
        <v>40.953090574582745</v>
      </c>
      <c r="P3806" s="3">
        <f t="shared" si="1116"/>
        <v>-40.953090574582745</v>
      </c>
      <c r="Q3806" s="3">
        <f t="shared" si="1117"/>
        <v>120.33068319726664</v>
      </c>
      <c r="R3806">
        <f t="shared" si="1118"/>
        <v>-59.669316802733363</v>
      </c>
      <c r="S3806">
        <f t="shared" si="1119"/>
        <v>1573.0185488229913</v>
      </c>
      <c r="T3806">
        <f t="shared" si="1102"/>
        <v>-40.953090574582745</v>
      </c>
    </row>
    <row r="3807" spans="1:20" x14ac:dyDescent="0.25">
      <c r="A3807">
        <f t="shared" si="1103"/>
        <v>9921124.588614339</v>
      </c>
      <c r="B3807">
        <f t="shared" si="1120"/>
        <v>1578996.0193085186</v>
      </c>
      <c r="C3807" t="str">
        <f t="shared" si="1104"/>
        <v>-0.00445783370293891+0.00765934446715842i</v>
      </c>
      <c r="D3807" t="str">
        <f t="shared" si="1105"/>
        <v>0.609132165449221-1.33204615031803i</v>
      </c>
      <c r="E3807" t="str">
        <f t="shared" si="1106"/>
        <v>-11.7516468612283-13.2094820280265i</v>
      </c>
      <c r="F3807" t="str">
        <f t="shared" si="1107"/>
        <v>1.52581452938257-1.54781834610643i</v>
      </c>
      <c r="G3807" t="str">
        <f t="shared" si="1108"/>
        <v>0.52435112310051-0.499406670764162i</v>
      </c>
      <c r="H3807" t="str">
        <f t="shared" si="1109"/>
        <v>0.00138654794111412-5.25102042286627i</v>
      </c>
      <c r="I3807" t="str">
        <f t="shared" si="1110"/>
        <v>-0.0550137663439512-0.0542603400148186i</v>
      </c>
      <c r="K3807" t="str">
        <f t="shared" si="1111"/>
        <v>0.000251430205043703-0.000232149268688214i</v>
      </c>
      <c r="L3807" t="str">
        <f t="shared" si="1112"/>
        <v>0.00025-0.000297857638609648i</v>
      </c>
      <c r="M3807" t="str">
        <f t="shared" si="1113"/>
        <v>0.0025-0.0000788446690437302i</v>
      </c>
      <c r="N3807">
        <f t="shared" si="1114"/>
        <v>59.800062740687935</v>
      </c>
      <c r="O3807">
        <f t="shared" si="1115"/>
        <v>41.049210527445261</v>
      </c>
      <c r="P3807" s="3">
        <f t="shared" si="1116"/>
        <v>-41.049210527445261</v>
      </c>
      <c r="Q3807" s="3">
        <f t="shared" si="1117"/>
        <v>120.19993725931207</v>
      </c>
      <c r="R3807">
        <f t="shared" si="1118"/>
        <v>-59.800062740687935</v>
      </c>
      <c r="S3807">
        <f t="shared" si="1119"/>
        <v>1578.9960193085187</v>
      </c>
      <c r="T3807">
        <f t="shared" si="1102"/>
        <v>-41.049210527445261</v>
      </c>
    </row>
    <row r="3808" spans="1:20" x14ac:dyDescent="0.25">
      <c r="A3808">
        <f t="shared" si="1103"/>
        <v>9958824.8620510735</v>
      </c>
      <c r="B3808">
        <f t="shared" si="1120"/>
        <v>1584996.2041818909</v>
      </c>
      <c r="C3808" t="str">
        <f t="shared" si="1104"/>
        <v>-0.00439151708157635+0.00758501765553966i</v>
      </c>
      <c r="D3808" t="str">
        <f t="shared" si="1105"/>
        <v>0.605330144129564-1.32874878987015i</v>
      </c>
      <c r="E3808" t="str">
        <f t="shared" si="1106"/>
        <v>-11.7130493609265-13.1068224202108i</v>
      </c>
      <c r="F3808" t="str">
        <f t="shared" si="1107"/>
        <v>1.52030827711654-1.54771829610509i</v>
      </c>
      <c r="G3808" t="str">
        <f t="shared" si="1108"/>
        <v>0.52245888160971-0.499495343959121i</v>
      </c>
      <c r="H3808" t="str">
        <f t="shared" si="1109"/>
        <v>0.00137489649120199-5.23113262701007i</v>
      </c>
      <c r="I3808" t="str">
        <f t="shared" si="1110"/>
        <v>-0.0548019802181032-0.0538597485167211i</v>
      </c>
      <c r="K3808" t="str">
        <f t="shared" si="1111"/>
        <v>0.000251216705525646-0.00023130306349839i</v>
      </c>
      <c r="L3808" t="str">
        <f t="shared" si="1112"/>
        <v>0.00025-0.000296730064365061i</v>
      </c>
      <c r="M3808" t="str">
        <f t="shared" si="1113"/>
        <v>0.0025-0.0000785461935083984i</v>
      </c>
      <c r="N3808">
        <f t="shared" si="1114"/>
        <v>59.930336204660222</v>
      </c>
      <c r="O3808">
        <f t="shared" si="1115"/>
        <v>41.145374840410518</v>
      </c>
      <c r="P3808" s="3">
        <f t="shared" si="1116"/>
        <v>-41.145374840410518</v>
      </c>
      <c r="Q3808" s="3">
        <f t="shared" si="1117"/>
        <v>120.06966379533978</v>
      </c>
      <c r="R3808">
        <f t="shared" si="1118"/>
        <v>-59.930336204660222</v>
      </c>
      <c r="S3808">
        <f t="shared" si="1119"/>
        <v>1584.996204181891</v>
      </c>
      <c r="T3808">
        <f t="shared" si="1102"/>
        <v>-41.145374840410518</v>
      </c>
    </row>
    <row r="3809" spans="1:20" x14ac:dyDescent="0.25">
      <c r="A3809">
        <f t="shared" si="1103"/>
        <v>9996668.3965268675</v>
      </c>
      <c r="B3809">
        <f t="shared" si="1120"/>
        <v>1591019.1897577823</v>
      </c>
      <c r="C3809" t="str">
        <f t="shared" si="1104"/>
        <v>-0.00432613790370467+0.00751128654786881i</v>
      </c>
      <c r="D3809" t="str">
        <f t="shared" si="1105"/>
        <v>0.60154687815431-1.32544872837386i</v>
      </c>
      <c r="E3809" t="str">
        <f t="shared" si="1106"/>
        <v>-11.6743375019694-13.0047697263509i</v>
      </c>
      <c r="F3809" t="str">
        <f t="shared" si="1107"/>
        <v>1.51480014840537-1.54759877729055i</v>
      </c>
      <c r="G3809" t="str">
        <f t="shared" si="1108"/>
        <v>0.520565995272435-0.499576860791665i</v>
      </c>
      <c r="H3809" t="str">
        <f t="shared" si="1109"/>
        <v>0.00136335036387068-5.21132022307683i</v>
      </c>
      <c r="I3809" t="str">
        <f t="shared" si="1110"/>
        <v>-0.0545903221491358-0.0534613478055772i</v>
      </c>
      <c r="K3809" t="str">
        <f t="shared" si="1111"/>
        <v>0.000251004745494757-0.000230459703969906i</v>
      </c>
      <c r="L3809" t="str">
        <f t="shared" si="1112"/>
        <v>0.00025-0.000295606758682069i</v>
      </c>
      <c r="M3809" t="str">
        <f t="shared" si="1113"/>
        <v>0.0025-0.0000782488478864304i</v>
      </c>
      <c r="N3809">
        <f t="shared" si="1114"/>
        <v>60.060137500200838</v>
      </c>
      <c r="O3809">
        <f t="shared" si="1115"/>
        <v>41.241583175272368</v>
      </c>
      <c r="P3809" s="3">
        <f t="shared" si="1116"/>
        <v>-41.241583175272368</v>
      </c>
      <c r="Q3809" s="3">
        <f t="shared" si="1117"/>
        <v>119.93986249979916</v>
      </c>
      <c r="R3809">
        <f t="shared" si="1118"/>
        <v>-60.060137500200838</v>
      </c>
      <c r="S3809">
        <f t="shared" si="1119"/>
        <v>1591.0191897577822</v>
      </c>
      <c r="T3809">
        <f t="shared" si="1102"/>
        <v>-41.241583175272368</v>
      </c>
    </row>
    <row r="3810" spans="1:20" x14ac:dyDescent="0.25">
      <c r="A3810">
        <f t="shared" si="1103"/>
        <v>10034655.73643367</v>
      </c>
      <c r="B3810">
        <f t="shared" si="1120"/>
        <v>1597065.0626788619</v>
      </c>
      <c r="C3810" t="str">
        <f t="shared" si="1104"/>
        <v>-0.00426168407898317+0.00743814880828735i</v>
      </c>
      <c r="D3810" t="str">
        <f t="shared" si="1105"/>
        <v>0.597782337127222-1.32214607984912i</v>
      </c>
      <c r="E3810" t="str">
        <f t="shared" si="1106"/>
        <v>-11.63551401299-12.9033223451515i</v>
      </c>
      <c r="F3810" t="str">
        <f t="shared" si="1107"/>
        <v>1.5092903008393-1.54745976750795i</v>
      </c>
      <c r="G3810" t="str">
        <f t="shared" si="1108"/>
        <v>0.518672518245083-0.499651215411698i</v>
      </c>
      <c r="H3810" t="str">
        <f t="shared" si="1109"/>
        <v>0.00135190851179896-5.19158292452807i</v>
      </c>
      <c r="I3810" t="str">
        <f t="shared" si="1110"/>
        <v>-0.054378796028443-0.0530651328061149i</v>
      </c>
      <c r="K3810" t="str">
        <f t="shared" si="1111"/>
        <v>0.000250794314391814-0.000229619183170465i</v>
      </c>
      <c r="L3810" t="str">
        <f t="shared" si="1112"/>
        <v>0.00025-0.000294487705401544i</v>
      </c>
      <c r="M3810" t="str">
        <f t="shared" si="1113"/>
        <v>0.0025-0.0000779526279004085i</v>
      </c>
      <c r="N3810">
        <f t="shared" si="1114"/>
        <v>60.189466945426744</v>
      </c>
      <c r="O3810">
        <f t="shared" si="1115"/>
        <v>41.337835194283088</v>
      </c>
      <c r="P3810" s="3">
        <f t="shared" si="1116"/>
        <v>-41.337835194283088</v>
      </c>
      <c r="Q3810" s="3">
        <f t="shared" si="1117"/>
        <v>119.81053305457326</v>
      </c>
      <c r="R3810">
        <f t="shared" si="1118"/>
        <v>-60.189466945426744</v>
      </c>
      <c r="S3810">
        <f t="shared" si="1119"/>
        <v>1597.065062678862</v>
      </c>
      <c r="T3810">
        <f t="shared" si="1102"/>
        <v>-41.337835194283088</v>
      </c>
    </row>
    <row r="3811" spans="1:20" x14ac:dyDescent="0.25">
      <c r="A3811">
        <f t="shared" si="1103"/>
        <v>10072787.428232118</v>
      </c>
      <c r="B3811">
        <f t="shared" si="1120"/>
        <v>1603133.9099170417</v>
      </c>
      <c r="C3811" t="str">
        <f t="shared" si="1104"/>
        <v>-0.00419814364811803+0.00736560205891419i</v>
      </c>
      <c r="D3811" t="str">
        <f t="shared" si="1105"/>
        <v>0.594036489880086-1.31884095761391i</v>
      </c>
      <c r="E3811" t="str">
        <f t="shared" si="1106"/>
        <v>-11.5965816108724-12.8024786628741i</v>
      </c>
      <c r="F3811" t="str">
        <f t="shared" si="1107"/>
        <v>1.50377889220585-1.54730124611175i</v>
      </c>
      <c r="G3811" t="str">
        <f t="shared" si="1108"/>
        <v>0.516778504751857-0.499718402481129i</v>
      </c>
      <c r="H3811" t="str">
        <f t="shared" si="1109"/>
        <v>0.00134056989917607-5.17192044592204i</v>
      </c>
      <c r="I3811" t="str">
        <f t="shared" si="1110"/>
        <v>-0.0541674057649407-0.0526710984143078i</v>
      </c>
      <c r="K3811" t="str">
        <f t="shared" si="1111"/>
        <v>0.000250585401722041-0.000228781494154306i</v>
      </c>
      <c r="L3811" t="str">
        <f t="shared" si="1112"/>
        <v>0.00025-0.000293372888425526i</v>
      </c>
      <c r="M3811" t="str">
        <f t="shared" si="1113"/>
        <v>0.0025-0.0000776575292891101i</v>
      </c>
      <c r="N3811">
        <f t="shared" si="1114"/>
        <v>60.318324870990878</v>
      </c>
      <c r="O3811">
        <f t="shared" si="1115"/>
        <v>41.434130560171276</v>
      </c>
      <c r="P3811" s="3">
        <f t="shared" si="1116"/>
        <v>-41.434130560171276</v>
      </c>
      <c r="Q3811" s="3">
        <f t="shared" si="1117"/>
        <v>119.68167512900912</v>
      </c>
      <c r="R3811">
        <f t="shared" si="1118"/>
        <v>-60.318324870990878</v>
      </c>
      <c r="S3811">
        <f t="shared" si="1119"/>
        <v>1603.1339099170416</v>
      </c>
      <c r="T3811">
        <f t="shared" si="1102"/>
        <v>-41.434130560171276</v>
      </c>
    </row>
    <row r="3812" spans="1:20" x14ac:dyDescent="0.25">
      <c r="A3812">
        <f t="shared" si="1103"/>
        <v>10111064.0204594</v>
      </c>
      <c r="B3812">
        <f t="shared" si="1120"/>
        <v>1609225.8187747265</v>
      </c>
      <c r="C3812" t="str">
        <f t="shared" si="1104"/>
        <v>-0.00413550478193789+0.00729364388115285i</v>
      </c>
      <c r="D3812" t="str">
        <f t="shared" si="1105"/>
        <v>0.590309304483168-1.3155334742803i</v>
      </c>
      <c r="E3812" t="str">
        <f t="shared" si="1106"/>
        <v>-11.5575430006243-12.7022370534041i</v>
      </c>
      <c r="F3812" t="str">
        <f t="shared" si="1107"/>
        <v>1.49826608047186-1.54712319396833i</v>
      </c>
      <c r="G3812" t="str">
        <f t="shared" si="1108"/>
        <v>0.514884009078565-0.499778417174801i</v>
      </c>
      <c r="H3812" t="str">
        <f t="shared" si="1109"/>
        <v>0.00132933350156475-5.1523325029094i</v>
      </c>
      <c r="I3812" t="str">
        <f t="shared" si="1110"/>
        <v>-0.0539561552843741-0.0522792394971996i</v>
      </c>
      <c r="K3812" t="str">
        <f t="shared" si="1111"/>
        <v>0.000250377997054846-0.000227946629962645i</v>
      </c>
      <c r="L3812" t="str">
        <f t="shared" si="1112"/>
        <v>0.00025-0.000292262291717002i</v>
      </c>
      <c r="M3812" t="str">
        <f t="shared" si="1113"/>
        <v>0.0025-0.0000773635478074416i</v>
      </c>
      <c r="N3812">
        <f t="shared" si="1114"/>
        <v>60.446711620048802</v>
      </c>
      <c r="O3812">
        <f t="shared" si="1115"/>
        <v>41.530468936159018</v>
      </c>
      <c r="P3812" s="3">
        <f t="shared" si="1116"/>
        <v>-41.530468936159018</v>
      </c>
      <c r="Q3812" s="3">
        <f t="shared" si="1117"/>
        <v>119.5532883799512</v>
      </c>
      <c r="R3812">
        <f t="shared" si="1118"/>
        <v>-60.446711620048802</v>
      </c>
      <c r="S3812">
        <f t="shared" si="1119"/>
        <v>1609.2258187747266</v>
      </c>
      <c r="T3812">
        <f t="shared" si="1102"/>
        <v>-41.530468936159018</v>
      </c>
    </row>
    <row r="3813" spans="1:20" x14ac:dyDescent="0.25">
      <c r="A3813">
        <f t="shared" si="1103"/>
        <v>10149486.063737147</v>
      </c>
      <c r="B3813">
        <f t="shared" si="1120"/>
        <v>1615340.8768860705</v>
      </c>
      <c r="C3813" t="str">
        <f t="shared" si="1104"/>
        <v>-0.0040737557804653+0.00722227181697818i</v>
      </c>
      <c r="D3813" t="str">
        <f t="shared" si="1105"/>
        <v>0.586600748255603-1.31222374175062i</v>
      </c>
      <c r="E3813" t="str">
        <f t="shared" si="1106"/>
        <v>-11.5184008752508-12.6025958783202i</v>
      </c>
      <c r="F3813" t="str">
        <f t="shared" si="1107"/>
        <v>1.49275202376532-1.54692559345842i</v>
      </c>
      <c r="G3813" t="str">
        <f t="shared" si="1108"/>
        <v>0.512989085566413-0.499831255181335i</v>
      </c>
      <c r="H3813" t="str">
        <f t="shared" si="1109"/>
        <v>0.00131819830576584-5.13281881222895i</v>
      </c>
      <c r="I3813" t="str">
        <f t="shared" si="1110"/>
        <v>-0.0537450485286265-0.051889550892733i</v>
      </c>
      <c r="K3813" t="str">
        <f t="shared" si="1111"/>
        <v>0.000250172090023535-0.000227114583624092i</v>
      </c>
      <c r="L3813" t="str">
        <f t="shared" si="1112"/>
        <v>0.00025-0.000291155899299663i</v>
      </c>
      <c r="M3813" t="str">
        <f t="shared" si="1113"/>
        <v>0.0025-0.0000770706792263812i</v>
      </c>
      <c r="N3813">
        <f t="shared" si="1114"/>
        <v>60.574627548227426</v>
      </c>
      <c r="O3813">
        <f t="shared" si="1115"/>
        <v>41.626849985979874</v>
      </c>
      <c r="P3813" s="3">
        <f t="shared" si="1116"/>
        <v>-41.626849985979874</v>
      </c>
      <c r="Q3813" s="3">
        <f t="shared" si="1117"/>
        <v>119.42537245177257</v>
      </c>
      <c r="R3813">
        <f t="shared" si="1118"/>
        <v>-60.574627548227426</v>
      </c>
      <c r="S3813">
        <f t="shared" si="1119"/>
        <v>1615.3408768860704</v>
      </c>
      <c r="T3813">
        <f t="shared" si="1102"/>
        <v>-41.626849985979874</v>
      </c>
    </row>
    <row r="3814" spans="1:20" x14ac:dyDescent="0.25">
      <c r="A3814">
        <f t="shared" si="1103"/>
        <v>10188054.110779349</v>
      </c>
      <c r="B3814">
        <f t="shared" si="1120"/>
        <v>1621479.1722182375</v>
      </c>
      <c r="C3814" t="str">
        <f t="shared" si="1104"/>
        <v>-0.00401288507198596+0.00715148337020364i</v>
      </c>
      <c r="D3814" t="str">
        <f t="shared" si="1105"/>
        <v>0.582910787775838-1.3089118712138i</v>
      </c>
      <c r="E3814" t="str">
        <f t="shared" si="1106"/>
        <v>-11.4791579156279-12.503553486966i</v>
      </c>
      <c r="F3814" t="str">
        <f t="shared" si="1107"/>
        <v>1.48723688035734-1.54670842847919i</v>
      </c>
      <c r="G3814" t="str">
        <f t="shared" si="1108"/>
        <v>0.511093788605772-0.499876912703888i</v>
      </c>
      <c r="H3814" t="str">
        <f t="shared" si="1109"/>
        <v>0.00130716330968466-5.11337909170346i</v>
      </c>
      <c r="I3814" t="str">
        <f t="shared" si="1110"/>
        <v>-0.0535340894550254-0.0515020274095947i</v>
      </c>
      <c r="K3814" t="str">
        <f t="shared" si="1111"/>
        <v>0.000249967670325038-0.000226285348155086i</v>
      </c>
      <c r="L3814" t="str">
        <f t="shared" si="1112"/>
        <v>0.00025-0.000290053695257684i</v>
      </c>
      <c r="M3814" t="str">
        <f t="shared" si="1113"/>
        <v>0.0025-0.0000767789193329164i</v>
      </c>
      <c r="N3814">
        <f t="shared" si="1114"/>
        <v>60.70207302358898</v>
      </c>
      <c r="O3814">
        <f t="shared" si="1115"/>
        <v>41.723273373896163</v>
      </c>
      <c r="P3814" s="3">
        <f t="shared" si="1116"/>
        <v>-41.723273373896163</v>
      </c>
      <c r="Q3814" s="3">
        <f t="shared" si="1117"/>
        <v>119.29792697641102</v>
      </c>
      <c r="R3814">
        <f t="shared" si="1118"/>
        <v>-60.70207302358898</v>
      </c>
      <c r="S3814">
        <f t="shared" si="1119"/>
        <v>1621.4791722182376</v>
      </c>
      <c r="T3814">
        <f t="shared" si="1102"/>
        <v>-41.723273373896163</v>
      </c>
    </row>
    <row r="3815" spans="1:20" x14ac:dyDescent="0.25">
      <c r="A3815">
        <f t="shared" si="1103"/>
        <v>10226768.71640031</v>
      </c>
      <c r="B3815">
        <f t="shared" si="1120"/>
        <v>1627640.793072667</v>
      </c>
      <c r="C3815" t="str">
        <f t="shared" si="1104"/>
        <v>-0.00395288121211474+0.00708127600772888i</v>
      </c>
      <c r="D3815" t="str">
        <f t="shared" si="1105"/>
        <v>0.579239388891989-1.30559797314181i</v>
      </c>
      <c r="E3815" t="str">
        <f t="shared" si="1106"/>
        <v>-11.4398167903778-12.4051082165236i</v>
      </c>
      <c r="F3815" t="str">
        <f t="shared" si="1107"/>
        <v>1.48172080864392-1.54647168444613i</v>
      </c>
      <c r="G3815" t="str">
        <f t="shared" si="1108"/>
        <v>0.509198172629951-0.499915386460819i</v>
      </c>
      <c r="H3815" t="str">
        <f t="shared" si="1109"/>
        <v>0.00129622752219904-5.09401306023539i</v>
      </c>
      <c r="I3815" t="str">
        <f t="shared" si="1110"/>
        <v>-0.0533232820356494-0.0511166638270622i</v>
      </c>
      <c r="K3815" t="str">
        <f t="shared" si="1111"/>
        <v>0.000249764727719644-0.000225458916560308i</v>
      </c>
      <c r="L3815" t="str">
        <f t="shared" si="1112"/>
        <v>0.00025-0.000288955663735489i</v>
      </c>
      <c r="M3815" t="str">
        <f t="shared" si="1113"/>
        <v>0.0025-0.0000764882639299821i</v>
      </c>
      <c r="N3815">
        <f t="shared" si="1114"/>
        <v>60.829048426596358</v>
      </c>
      <c r="O3815">
        <f t="shared" si="1115"/>
        <v>41.819738764716547</v>
      </c>
      <c r="P3815" s="3">
        <f t="shared" si="1116"/>
        <v>-41.819738764716547</v>
      </c>
      <c r="Q3815" s="3">
        <f t="shared" si="1117"/>
        <v>119.17095157340364</v>
      </c>
      <c r="R3815">
        <f t="shared" si="1118"/>
        <v>-60.829048426596358</v>
      </c>
      <c r="S3815">
        <f t="shared" si="1119"/>
        <v>1627.6407930726671</v>
      </c>
      <c r="T3815">
        <f t="shared" si="1102"/>
        <v>-41.819738764716547</v>
      </c>
    </row>
    <row r="3816" spans="1:20" x14ac:dyDescent="0.25">
      <c r="A3816">
        <f t="shared" si="1103"/>
        <v>10265630.437522631</v>
      </c>
      <c r="B3816">
        <f t="shared" si="1120"/>
        <v>1633825.8280863431</v>
      </c>
      <c r="C3816" t="str">
        <f t="shared" si="1104"/>
        <v>-0.00389373288285952+0.00701164716076813i</v>
      </c>
      <c r="D3816" t="str">
        <f t="shared" si="1105"/>
        <v>0.575586516732228-1.30228215728634i</v>
      </c>
      <c r="E3816" t="str">
        <f t="shared" si="1106"/>
        <v>-11.4003801557442-12.3072583920903i</v>
      </c>
      <c r="F3816" t="str">
        <f t="shared" si="1107"/>
        <v>1.47620396712783-1.54621534829469i</v>
      </c>
      <c r="G3816" t="str">
        <f t="shared" si="1108"/>
        <v>0.507302292108941-0.49994667368626i</v>
      </c>
      <c r="H3816" t="str">
        <f t="shared" si="1109"/>
        <v>0.00128538996302893-5.07472043780271i</v>
      </c>
      <c r="I3816" t="str">
        <f t="shared" si="1110"/>
        <v>-0.053112630256635-0.0507334548948661i</v>
      </c>
      <c r="K3816" t="str">
        <f t="shared" si="1111"/>
        <v>0.00024956325203071-0.000224635281833095i</v>
      </c>
      <c r="L3816" t="str">
        <f t="shared" si="1112"/>
        <v>0.00025-0.000287861788937526i</v>
      </c>
      <c r="M3816" t="str">
        <f t="shared" si="1113"/>
        <v>0.0025-0.0000761987088364042i</v>
      </c>
      <c r="N3816">
        <f t="shared" si="1114"/>
        <v>60.955554150075997</v>
      </c>
      <c r="O3816">
        <f t="shared" si="1115"/>
        <v>41.916245823813057</v>
      </c>
      <c r="P3816" s="3">
        <f t="shared" si="1116"/>
        <v>-41.916245823813057</v>
      </c>
      <c r="Q3816" s="3">
        <f t="shared" si="1117"/>
        <v>119.044445849924</v>
      </c>
      <c r="R3816">
        <f t="shared" si="1118"/>
        <v>-60.955554150075997</v>
      </c>
      <c r="S3816">
        <f t="shared" si="1119"/>
        <v>1633.8258280863431</v>
      </c>
      <c r="T3816">
        <f t="shared" si="1102"/>
        <v>-41.916245823813057</v>
      </c>
    </row>
    <row r="3817" spans="1:20" x14ac:dyDescent="0.25">
      <c r="A3817">
        <f t="shared" si="1103"/>
        <v>10304639.833185218</v>
      </c>
      <c r="B3817">
        <f t="shared" si="1120"/>
        <v>1640034.3662330713</v>
      </c>
      <c r="C3817" t="str">
        <f t="shared" si="1104"/>
        <v>-0.00383542889168248+0.00694259422605852i</v>
      </c>
      <c r="D3817" t="str">
        <f t="shared" si="1105"/>
        <v>0.571952135715116-1.29896453267546i</v>
      </c>
      <c r="E3817" t="str">
        <f t="shared" si="1106"/>
        <v>-11.3608506554683-12.2100023267569i</v>
      </c>
      <c r="F3817" t="str">
        <f t="shared" si="1107"/>
        <v>1.47068651440036-1.54593940848152i</v>
      </c>
      <c r="G3817" t="str">
        <f t="shared" si="1108"/>
        <v>0.50540620154316-0.499970772130606i</v>
      </c>
      <c r="H3817" t="str">
        <f t="shared" si="1109"/>
        <v>0.00127464966260767-5.05550094545473i</v>
      </c>
      <c r="I3817" t="str">
        <f t="shared" si="1110"/>
        <v>-0.0529021381174796-0.0503523953330577i</v>
      </c>
      <c r="K3817" t="str">
        <f t="shared" si="1111"/>
        <v>0.000249363233144388-0.000223814436955854i</v>
      </c>
      <c r="L3817" t="str">
        <f t="shared" si="1112"/>
        <v>0.00025-0.000286772055128039i</v>
      </c>
      <c r="M3817" t="str">
        <f t="shared" si="1113"/>
        <v>0.0025-0.0000759102498868339i</v>
      </c>
      <c r="N3817">
        <f t="shared" si="1114"/>
        <v>61.08159059917844</v>
      </c>
      <c r="O3817">
        <f t="shared" si="1115"/>
        <v>42.012794217138946</v>
      </c>
      <c r="P3817" s="3">
        <f t="shared" si="1116"/>
        <v>-42.012794217138946</v>
      </c>
      <c r="Q3817" s="3">
        <f t="shared" si="1117"/>
        <v>118.91840940082156</v>
      </c>
      <c r="R3817">
        <f t="shared" si="1118"/>
        <v>-61.08159059917844</v>
      </c>
      <c r="S3817">
        <f t="shared" si="1119"/>
        <v>1640.0343662330713</v>
      </c>
      <c r="T3817">
        <f t="shared" si="1102"/>
        <v>-42.012794217138946</v>
      </c>
    </row>
    <row r="3818" spans="1:20" x14ac:dyDescent="0.25">
      <c r="A3818">
        <f t="shared" si="1103"/>
        <v>10343797.464551322</v>
      </c>
      <c r="B3818">
        <f t="shared" si="1120"/>
        <v>1646266.496824757</v>
      </c>
      <c r="C3818" t="str">
        <f t="shared" si="1104"/>
        <v>-0.00377795817055956+0.00687411456705002i</v>
      </c>
      <c r="D3818" t="str">
        <f t="shared" si="1105"/>
        <v>0.568336209559924-1.29564520761057i</v>
      </c>
      <c r="E3818" t="str">
        <f t="shared" si="1106"/>
        <v>-11.3212309206657-12.1133383216881i</v>
      </c>
      <c r="F3818" t="str">
        <f t="shared" si="1107"/>
        <v>1.46516860912318-1.54564385498568i</v>
      </c>
      <c r="G3818" t="str">
        <f t="shared" si="1108"/>
        <v>0.503509955457192-0.499987680060908i</v>
      </c>
      <c r="H3818" t="str">
        <f t="shared" si="1109"/>
        <v>0.00126400566195487-5.03635430530786i</v>
      </c>
      <c r="I3818" t="str">
        <f t="shared" si="1110"/>
        <v>-0.0526918096303501-0.0499734798318892i</v>
      </c>
      <c r="K3818" t="str">
        <f t="shared" si="1111"/>
        <v>0.000249164661009353-0.000222996374900468i</v>
      </c>
      <c r="L3818" t="str">
        <f t="shared" si="1112"/>
        <v>0.00025-0.000285686446630842i</v>
      </c>
      <c r="M3818" t="str">
        <f t="shared" si="1113"/>
        <v>0.0025-0.0000756228829316936i</v>
      </c>
      <c r="N3818">
        <f t="shared" si="1114"/>
        <v>61.207158191339147</v>
      </c>
      <c r="O3818">
        <f t="shared" si="1115"/>
        <v>42.109383611245484</v>
      </c>
      <c r="P3818" s="3">
        <f t="shared" si="1116"/>
        <v>-42.109383611245484</v>
      </c>
      <c r="Q3818" s="3">
        <f t="shared" si="1117"/>
        <v>118.79284180866085</v>
      </c>
      <c r="R3818">
        <f t="shared" si="1118"/>
        <v>-61.207158191339147</v>
      </c>
      <c r="S3818">
        <f t="shared" si="1119"/>
        <v>1646.266496824757</v>
      </c>
      <c r="T3818">
        <f t="shared" si="1102"/>
        <v>-42.109383611245484</v>
      </c>
    </row>
    <row r="3819" spans="1:20" x14ac:dyDescent="0.25">
      <c r="A3819">
        <f t="shared" si="1103"/>
        <v>10383103.894916618</v>
      </c>
      <c r="B3819">
        <f t="shared" si="1120"/>
        <v>1652522.3095126911</v>
      </c>
      <c r="C3819" t="str">
        <f t="shared" si="1104"/>
        <v>-0.0037213097750378+0.00680620551507615i</v>
      </c>
      <c r="D3819" t="str">
        <f t="shared" si="1105"/>
        <v>0.564738701296936-1.29232428966343i</v>
      </c>
      <c r="E3819" t="str">
        <f t="shared" si="1106"/>
        <v>-11.281523569705-12.0172646662054i</v>
      </c>
      <c r="F3819" t="str">
        <f t="shared" si="1107"/>
        <v>1.45965041000996-1.54532867930932i</v>
      </c>
      <c r="G3819" t="str">
        <f t="shared" si="1108"/>
        <v>0.501613608393515-0.499997396261173i</v>
      </c>
      <c r="H3819" t="str">
        <f t="shared" si="1109"/>
        <v>0.00125345701255084-5.01728024054157i</v>
      </c>
      <c r="I3819" t="str">
        <f t="shared" si="1110"/>
        <v>-0.0524816488193856-0.0495967030516981i</v>
      </c>
      <c r="K3819" t="str">
        <f t="shared" si="1111"/>
        <v>0.000248967525636515-0.00022218108862869i</v>
      </c>
      <c r="L3819" t="str">
        <f t="shared" si="1112"/>
        <v>0.00025-0.000284604947829092i</v>
      </c>
      <c r="M3819" t="str">
        <f t="shared" si="1113"/>
        <v>0.0025-0.0000753366038371126i</v>
      </c>
      <c r="N3819">
        <f t="shared" si="1114"/>
        <v>61.332257356238713</v>
      </c>
      <c r="O3819">
        <f t="shared" si="1115"/>
        <v>42.206013673299211</v>
      </c>
      <c r="P3819" s="3">
        <f t="shared" si="1116"/>
        <v>-42.206013673299211</v>
      </c>
      <c r="Q3819" s="3">
        <f t="shared" si="1117"/>
        <v>118.66774264376129</v>
      </c>
      <c r="R3819">
        <f t="shared" si="1118"/>
        <v>-61.332257356238713</v>
      </c>
      <c r="S3819">
        <f t="shared" si="1119"/>
        <v>1652.5223095126912</v>
      </c>
      <c r="T3819">
        <f t="shared" si="1102"/>
        <v>-42.206013673299211</v>
      </c>
    </row>
    <row r="3820" spans="1:20" x14ac:dyDescent="0.25">
      <c r="A3820">
        <f t="shared" si="1103"/>
        <v>10422559.6897173</v>
      </c>
      <c r="B3820">
        <f t="shared" si="1120"/>
        <v>1658801.8942888393</v>
      </c>
      <c r="C3820" t="str">
        <f t="shared" si="1104"/>
        <v>-0.00366547288329147+0.00673886437050523i</v>
      </c>
      <c r="D3820" t="str">
        <f t="shared" si="1105"/>
        <v>0.5611595732777-1.28900188567326i</v>
      </c>
      <c r="E3820" t="str">
        <f t="shared" si="1106"/>
        <v>-11.2417312080858-11.9217796378723i</v>
      </c>
      <c r="F3820" t="str">
        <f t="shared" si="1107"/>
        <v>1.45413207580821-1.54499387447832i</v>
      </c>
      <c r="G3820" t="str">
        <f t="shared" si="1108"/>
        <v>0.499717214906226-0.499999920032584i</v>
      </c>
      <c r="H3820" t="str">
        <f t="shared" si="1109"/>
        <v>0.00124300277621263-4.99827847539413i</v>
      </c>
      <c r="I3820" t="str">
        <f t="shared" si="1110"/>
        <v>-0.0522716597200044-0.0492220596228057i</v>
      </c>
      <c r="K3820" t="str">
        <f t="shared" si="1111"/>
        <v>0.000248771817098751-0.000221368571092543i</v>
      </c>
      <c r="L3820" t="str">
        <f t="shared" si="1112"/>
        <v>0.00025-0.000283527543165065i</v>
      </c>
      <c r="M3820" t="str">
        <f t="shared" si="1113"/>
        <v>0.0025-0.00007505140848487i</v>
      </c>
      <c r="N3820">
        <f t="shared" si="1114"/>
        <v>61.456888535757628</v>
      </c>
      <c r="O3820">
        <f t="shared" si="1115"/>
        <v>42.302684071099307</v>
      </c>
      <c r="P3820" s="3">
        <f t="shared" si="1116"/>
        <v>-42.302684071099307</v>
      </c>
      <c r="Q3820" s="3">
        <f t="shared" si="1117"/>
        <v>118.54311146424237</v>
      </c>
      <c r="R3820">
        <f t="shared" si="1118"/>
        <v>-61.456888535757628</v>
      </c>
      <c r="S3820">
        <f t="shared" si="1119"/>
        <v>1658.8018942888393</v>
      </c>
      <c r="T3820">
        <f t="shared" ref="T3820:T3845" si="1121">P3820</f>
        <v>-42.302684071099307</v>
      </c>
    </row>
    <row r="3821" spans="1:20" x14ac:dyDescent="0.25">
      <c r="A3821">
        <f t="shared" ref="A3821:A3845" si="1122">2*PI()*B3821</f>
        <v>10462165.416538225</v>
      </c>
      <c r="B3821">
        <f t="shared" si="1120"/>
        <v>1665105.3414871369</v>
      </c>
      <c r="C3821" t="str">
        <f t="shared" ref="C3821:C3845" si="1123">IMPRODUCT(D3821,E3821,$C$40,,K3821,$C$41)</f>
        <v>-0.00361043679517608+0.00667208840387373i</v>
      </c>
      <c r="D3821" t="str">
        <f t="shared" ref="D3821:D3845" si="1124">IMDIV(IMPRODUCT($C$37,$C$38,COMPLEX(1,A3821/$C$38)),IMSUM(-1*A3821*A3821/$C$39,COMPLEX(0,1*A3821)))</f>
        <v>0.55759878718527-1.28567810174407i</v>
      </c>
      <c r="E3821" t="str">
        <f t="shared" ref="E3821:E3845" si="1125">IMDIV(IMPRODUCT(IMSUM(F3821,G3821),$C$29,H3821),IMSUM(1,I3821))</f>
        <v>-11.201856428319-11.8268815025812i</v>
      </c>
      <c r="F3821" t="str">
        <f t="shared" ref="F3821:F3845" si="1126">IMDIV(IMPRODUCT($C$14,$C$15,COMPLEX(1,A3821/$C$15)),IMSUM(-1*A3821*A3821/$C$16,COMPLEX(0,A3821)))</f>
        <v>1.44861376528098-1.54463943504254i</v>
      </c>
      <c r="G3821" t="str">
        <f t="shared" ref="G3821:G3845" si="1127">IMDIV(1,COMPLEX(1,A3821*$C$9*$C$10))</f>
        <v>0.497820829554762-0.499995251193619i</v>
      </c>
      <c r="H3821" t="str">
        <f t="shared" ref="H3821:H3845" si="1128">IMDIV($C$3,IMSUM(K3821,COMPLEX(0,$C$28*A3821)))</f>
        <v>0.0012326420249715-4.97934873515861i</v>
      </c>
      <c r="I3821" t="str">
        <f t="shared" ref="I3821:I3845" si="1129">IMPRODUCT(F3821,$C$29,H3821,$C$31)</f>
        <v>-0.05206184637821-0.0488495441454233i</v>
      </c>
      <c r="K3821" t="str">
        <f t="shared" ref="K3821:K3845" si="1130">IF($C$26&lt;=0,IMDIV(1,IMSUM(IMDIV(1,L3821),1/$C$18)),IMDIV(1,IMSUM(IMDIV(1,L3821),1/$C$18,IMDIV(1,M3821))))</f>
        <v>0.000248577525530611-0.000220558815234713i</v>
      </c>
      <c r="L3821" t="str">
        <f t="shared" ref="L3821:L3845" si="1131">IMSUM($C$21/$C$22,IMDIV(1,COMPLEX(0,$C$20*$C$22*A3821)))</f>
        <v>0.00025-0.000282454217139933i</v>
      </c>
      <c r="M3821" t="str">
        <f t="shared" ref="M3821:M3845" si="1132">IMSUM($C$25/$C$26,IMDIV(1,COMPLEX(0,$C$24*$C$26*A3821)))</f>
        <v>0.0025-0.000074767292772335i</v>
      </c>
      <c r="N3821">
        <f t="shared" ref="N3821:N3845" si="1133">ABS(R3821)</f>
        <v>61.581052183936691</v>
      </c>
      <c r="O3821">
        <f t="shared" ref="O3821:O3845" si="1134">ABS(P3821)</f>
        <v>42.399394473094496</v>
      </c>
      <c r="P3821" s="3">
        <f t="shared" ref="P3821:P3845" si="1135">20*LOG10(IMABS(C3821))</f>
        <v>-42.399394473094496</v>
      </c>
      <c r="Q3821" s="3">
        <f t="shared" ref="Q3821:Q3845" si="1136">IMARGUMENT(C3821)*180/PI()</f>
        <v>118.41894781606331</v>
      </c>
      <c r="R3821">
        <f t="shared" ref="R3821:R3845" si="1137">IF(Q3821&lt;0,Q3821+180,Q3821-180)</f>
        <v>-61.581052183936691</v>
      </c>
      <c r="S3821">
        <f t="shared" ref="S3821:S3845" si="1138">B3821/1000</f>
        <v>1665.1053414871369</v>
      </c>
      <c r="T3821">
        <f t="shared" si="1121"/>
        <v>-42.399394473094496</v>
      </c>
    </row>
    <row r="3822" spans="1:20" x14ac:dyDescent="0.25">
      <c r="A3822">
        <f t="shared" si="1122"/>
        <v>10501921.645121071</v>
      </c>
      <c r="B3822">
        <f t="shared" ref="B3822:B3845" si="1139">B3821*(1+B$42)</f>
        <v>1671432.741784788</v>
      </c>
      <c r="C3822" t="str">
        <f t="shared" si="1123"/>
        <v>-0.00355619093128259+0.0066058748570009i</v>
      </c>
      <c r="D3822" t="str">
        <f t="shared" si="1124"/>
        <v>0.554056304044439-1.28235304324211i</v>
      </c>
      <c r="E3822" t="str">
        <f t="shared" si="1125"/>
        <v>-11.161901809807-11.7325685146435i</v>
      </c>
      <c r="F3822" t="str">
        <f t="shared" si="1126"/>
        <v>1.44309563718859-1.54426535707584i</v>
      </c>
      <c r="G3822" t="str">
        <f t="shared" si="1127"/>
        <v>0.49592450689763-0.499983390080083i</v>
      </c>
      <c r="H3822" t="str">
        <f t="shared" si="1128"/>
        <v>0.00122237384095211-4.96049074617876i</v>
      </c>
      <c r="I3822" t="str">
        <f t="shared" si="1129"/>
        <v>-0.051852212849897-0.0484791511895671i</v>
      </c>
      <c r="K3822" t="str">
        <f t="shared" si="1130"/>
        <v>0.000248384641128056-0.000219751813988938i</v>
      </c>
      <c r="L3822" t="str">
        <f t="shared" si="1131"/>
        <v>0.00025-0.000281384954313542i</v>
      </c>
      <c r="M3822" t="str">
        <f t="shared" si="1132"/>
        <v>0.0025-0.0000744842526124079i</v>
      </c>
      <c r="N3822">
        <f t="shared" si="1133"/>
        <v>61.70474876692677</v>
      </c>
      <c r="O3822">
        <f t="shared" si="1134"/>
        <v>42.496144548399371</v>
      </c>
      <c r="P3822" s="3">
        <f t="shared" si="1135"/>
        <v>-42.496144548399371</v>
      </c>
      <c r="Q3822" s="3">
        <f t="shared" si="1136"/>
        <v>118.29525123307323</v>
      </c>
      <c r="R3822">
        <f t="shared" si="1137"/>
        <v>-61.70474876692677</v>
      </c>
      <c r="S3822">
        <f t="shared" si="1138"/>
        <v>1671.432741784788</v>
      </c>
      <c r="T3822">
        <f t="shared" si="1121"/>
        <v>-42.496144548399371</v>
      </c>
    </row>
    <row r="3823" spans="1:20" x14ac:dyDescent="0.25">
      <c r="A3823">
        <f t="shared" si="1122"/>
        <v>10541828.947372532</v>
      </c>
      <c r="B3823">
        <f t="shared" si="1139"/>
        <v>1677784.1862035701</v>
      </c>
      <c r="C3823" t="str">
        <f t="shared" si="1123"/>
        <v>-0.00350272483198857+0.00654022094408422i</v>
      </c>
      <c r="D3823" t="str">
        <f t="shared" si="1124"/>
        <v>0.550532084231868-1.27902681479336i</v>
      </c>
      <c r="E3823" t="str">
        <f t="shared" si="1125"/>
        <v>-11.121869918726-11.6388389168799i</v>
      </c>
      <c r="F3823" t="str">
        <f t="shared" si="1126"/>
        <v>1.4375778502704-1.54387163817589i</v>
      </c>
      <c r="G3823" t="str">
        <f t="shared" si="1127"/>
        <v>0.494028301486114-0.499964337545049i</v>
      </c>
      <c r="H3823" t="str">
        <f t="shared" si="1128"/>
        <v>0.00121219731625291-4.94170423584472i</v>
      </c>
      <c r="I3823" t="str">
        <f t="shared" si="1129"/>
        <v>-0.0516427632001579-0.0481108752949824i</v>
      </c>
      <c r="K3823" t="str">
        <f t="shared" si="1130"/>
        <v>0.000248193154148163-0.000218947560280382i</v>
      </c>
      <c r="L3823" t="str">
        <f t="shared" si="1131"/>
        <v>0.00025-0.000280319739304186i</v>
      </c>
      <c r="M3823" t="str">
        <f t="shared" si="1132"/>
        <v>0.0025-0.0000742022839334611i</v>
      </c>
      <c r="N3823">
        <f t="shared" si="1133"/>
        <v>61.827978762947836</v>
      </c>
      <c r="O3823">
        <f t="shared" si="1134"/>
        <v>42.592933966812367</v>
      </c>
      <c r="P3823" s="3">
        <f t="shared" si="1135"/>
        <v>-42.592933966812367</v>
      </c>
      <c r="Q3823" s="3">
        <f t="shared" si="1136"/>
        <v>118.17202123705216</v>
      </c>
      <c r="R3823">
        <f t="shared" si="1137"/>
        <v>-61.827978762947836</v>
      </c>
      <c r="S3823">
        <f t="shared" si="1138"/>
        <v>1677.78418620357</v>
      </c>
      <c r="T3823">
        <f t="shared" si="1121"/>
        <v>-42.592933966812367</v>
      </c>
    </row>
    <row r="3824" spans="1:20" x14ac:dyDescent="0.25">
      <c r="A3824">
        <f t="shared" si="1122"/>
        <v>10581887.897372546</v>
      </c>
      <c r="B3824">
        <f t="shared" si="1139"/>
        <v>1684159.7661111436</v>
      </c>
      <c r="C3824" t="str">
        <f t="shared" si="1123"/>
        <v>-0.00345002815651044+0.00647512385277759i</v>
      </c>
      <c r="D3824" t="str">
        <f t="shared" si="1124"/>
        <v>0.547026087486268-1.27569952028129i</v>
      </c>
      <c r="E3824" t="str">
        <f t="shared" si="1125"/>
        <v>-11.0817633079082-11.5456909407148i</v>
      </c>
      <c r="F3824" t="str">
        <f t="shared" si="1126"/>
        <v>1.43206056322647-1.54345827746355i</v>
      </c>
      <c r="G3824" t="str">
        <f t="shared" si="1127"/>
        <v>0.492132267858015-0.499938094958708i</v>
      </c>
      <c r="H3824" t="str">
        <f t="shared" si="1128"/>
        <v>0.00120211155282835-4.92298893258929i</v>
      </c>
      <c r="I3824" t="str">
        <f t="shared" si="1129"/>
        <v>-0.0514335015025902-0.047744710971078i</v>
      </c>
      <c r="K3824" t="str">
        <f t="shared" si="1130"/>
        <v>0.000248003054908849-0.00021814604702602i</v>
      </c>
      <c r="L3824" t="str">
        <f t="shared" si="1131"/>
        <v>0.00025-0.00027925855678839i</v>
      </c>
      <c r="M3824" t="str">
        <f t="shared" si="1132"/>
        <v>0.0025-0.0000739213826792794i</v>
      </c>
      <c r="N3824">
        <f t="shared" si="1133"/>
        <v>61.950742662238184</v>
      </c>
      <c r="O3824">
        <f t="shared" si="1134"/>
        <v>42.689762398831725</v>
      </c>
      <c r="P3824" s="3">
        <f t="shared" si="1135"/>
        <v>-42.689762398831725</v>
      </c>
      <c r="Q3824" s="3">
        <f t="shared" si="1136"/>
        <v>118.04925733776182</v>
      </c>
      <c r="R3824">
        <f t="shared" si="1137"/>
        <v>-61.950742662238184</v>
      </c>
      <c r="S3824">
        <f t="shared" si="1138"/>
        <v>1684.1597661111437</v>
      </c>
      <c r="T3824">
        <f t="shared" si="1121"/>
        <v>-42.689762398831725</v>
      </c>
    </row>
    <row r="3825" spans="1:20" x14ac:dyDescent="0.25">
      <c r="A3825">
        <f t="shared" si="1122"/>
        <v>10622099.071382562</v>
      </c>
      <c r="B3825">
        <f t="shared" si="1139"/>
        <v>1690559.5732223659</v>
      </c>
      <c r="C3825" t="str">
        <f t="shared" si="1123"/>
        <v>-0.00339809068195409+0.00641058074525066i</v>
      </c>
      <c r="D3825" t="str">
        <f t="shared" si="1124"/>
        <v>0.543538272918497-1.2723712628446i</v>
      </c>
      <c r="E3825" t="str">
        <f t="shared" si="1125"/>
        <v>-11.0415845167258-11.4531228062713i</v>
      </c>
      <c r="F3825" t="str">
        <f t="shared" si="1126"/>
        <v>1.42654393469936-1.54302527558221i</v>
      </c>
      <c r="G3825" t="str">
        <f t="shared" si="1127"/>
        <v>0.490236460531358-0.499904664208131i</v>
      </c>
      <c r="H3825" t="str">
        <f t="shared" si="1128"/>
        <v>0.00119211566237227-4.90434456588351i</v>
      </c>
      <c r="I3825" t="str">
        <f t="shared" si="1129"/>
        <v>-0.0512244318386046-0.0473806526968676i</v>
      </c>
      <c r="K3825" t="str">
        <f t="shared" si="1130"/>
        <v>0.000247814333788594-0.000217347267135012i</v>
      </c>
      <c r="L3825" t="str">
        <f t="shared" si="1131"/>
        <v>0.00025-0.000278201391500687i</v>
      </c>
      <c r="M3825" t="str">
        <f t="shared" si="1132"/>
        <v>0.0025-0.0000736415448090052i</v>
      </c>
      <c r="N3825">
        <f t="shared" si="1133"/>
        <v>62.073040967006122</v>
      </c>
      <c r="O3825">
        <f t="shared" si="1134"/>
        <v>42.786629515672672</v>
      </c>
      <c r="P3825" s="3">
        <f t="shared" si="1135"/>
        <v>-42.786629515672672</v>
      </c>
      <c r="Q3825" s="3">
        <f t="shared" si="1136"/>
        <v>117.92695903299388</v>
      </c>
      <c r="R3825">
        <f t="shared" si="1137"/>
        <v>-62.073040967006122</v>
      </c>
      <c r="S3825">
        <f t="shared" si="1138"/>
        <v>1690.559573222366</v>
      </c>
      <c r="T3825">
        <f t="shared" si="1121"/>
        <v>-42.786629515672672</v>
      </c>
    </row>
    <row r="3826" spans="1:20" x14ac:dyDescent="0.25">
      <c r="A3826">
        <f t="shared" si="1122"/>
        <v>10662463.047853814</v>
      </c>
      <c r="B3826">
        <f t="shared" si="1139"/>
        <v>1696983.6996006109</v>
      </c>
      <c r="C3826" t="str">
        <f t="shared" si="1123"/>
        <v>-0.00334690230236559+0.00634658875923149i</v>
      </c>
      <c r="D3826" t="str">
        <f t="shared" si="1124"/>
        <v>0.5400685990216-1.26904214487523i</v>
      </c>
      <c r="E3826" t="str">
        <f t="shared" si="1125"/>
        <v>-11.0013360709773-11.3611327224703i</v>
      </c>
      <c r="F3826" t="str">
        <f t="shared" si="1126"/>
        <v>1.4210281232559-1.54257263469674i</v>
      </c>
      <c r="G3826" t="str">
        <f t="shared" si="1127"/>
        <v>0.488340933998153-0.499864047696936i</v>
      </c>
      <c r="H3826" t="str">
        <f t="shared" si="1128"/>
        <v>0.00118220876620307-4.88577086623316i</v>
      </c>
      <c r="I3826" t="str">
        <f t="shared" si="1129"/>
        <v>-0.0510155582967401-0.0470186949209278i</v>
      </c>
      <c r="K3826" t="str">
        <f t="shared" si="1130"/>
        <v>0.000247626981226155-0.000216551213509068i</v>
      </c>
      <c r="L3826" t="str">
        <f t="shared" si="1131"/>
        <v>0.00025-0.0002771482282334i</v>
      </c>
      <c r="M3826" t="str">
        <f t="shared" si="1132"/>
        <v>0.0025-0.0000733627662970766i</v>
      </c>
      <c r="N3826">
        <f t="shared" si="1133"/>
        <v>62.194874191381842</v>
      </c>
      <c r="O3826">
        <f t="shared" si="1134"/>
        <v>42.883534989282957</v>
      </c>
      <c r="P3826" s="3">
        <f t="shared" si="1135"/>
        <v>-42.883534989282957</v>
      </c>
      <c r="Q3826" s="3">
        <f t="shared" si="1136"/>
        <v>117.80512580861816</v>
      </c>
      <c r="R3826">
        <f t="shared" si="1137"/>
        <v>-62.194874191381842</v>
      </c>
      <c r="S3826">
        <f t="shared" si="1138"/>
        <v>1696.9836996006109</v>
      </c>
      <c r="T3826">
        <f t="shared" si="1121"/>
        <v>-42.883534989282957</v>
      </c>
    </row>
    <row r="3827" spans="1:20" x14ac:dyDescent="0.25">
      <c r="A3827">
        <f t="shared" si="1122"/>
        <v>10702980.407435659</v>
      </c>
      <c r="B3827">
        <f t="shared" si="1139"/>
        <v>1703432.2376590932</v>
      </c>
      <c r="C3827" t="str">
        <f t="shared" si="1123"/>
        <v>-0.0032964530277811+0.00628314500902896i</v>
      </c>
      <c r="D3827" t="str">
        <f t="shared" si="1124"/>
        <v>0.536617023680896-1.26571226801637i</v>
      </c>
      <c r="E3827" t="str">
        <f t="shared" si="1125"/>
        <v>-10.9610204827712-11.2697188871277i</v>
      </c>
      <c r="F3827" t="str">
        <f t="shared" si="1126"/>
        <v>1.41551328736889-1.54210035849212i</v>
      </c>
      <c r="G3827" t="str">
        <f t="shared" si="1127"/>
        <v>0.486445742718105-0.499816248344865i</v>
      </c>
      <c r="H3827" t="str">
        <f t="shared" si="1128"/>
        <v>0.00117238999514982-4.86726756517404i</v>
      </c>
      <c r="I3827" t="str">
        <f t="shared" si="1129"/>
        <v>-0.050806884971964-0.0466588320613499i</v>
      </c>
      <c r="K3827" t="str">
        <f t="shared" si="1130"/>
        <v>0.00024744098772029-0.000215757879042818i</v>
      </c>
      <c r="L3827" t="str">
        <f t="shared" si="1131"/>
        <v>0.00025-0.000276099051836422i</v>
      </c>
      <c r="M3827" t="str">
        <f t="shared" si="1132"/>
        <v>0.0025-0.0000730850431331707i</v>
      </c>
      <c r="N3827">
        <f t="shared" si="1133"/>
        <v>62.31624286136315</v>
      </c>
      <c r="O3827">
        <f t="shared" si="1134"/>
        <v>42.980478492361158</v>
      </c>
      <c r="P3827" s="3">
        <f t="shared" si="1135"/>
        <v>-42.980478492361158</v>
      </c>
      <c r="Q3827" s="3">
        <f t="shared" si="1136"/>
        <v>117.68375713863685</v>
      </c>
      <c r="R3827">
        <f t="shared" si="1137"/>
        <v>-62.31624286136315</v>
      </c>
      <c r="S3827">
        <f t="shared" si="1138"/>
        <v>1703.4322376590933</v>
      </c>
      <c r="T3827">
        <f t="shared" si="1121"/>
        <v>-42.980478492361158</v>
      </c>
    </row>
    <row r="3828" spans="1:20" x14ac:dyDescent="0.25">
      <c r="A3828">
        <f t="shared" si="1122"/>
        <v>10743651.732983915</v>
      </c>
      <c r="B3828">
        <f t="shared" si="1139"/>
        <v>1709905.2801621978</v>
      </c>
      <c r="C3828" t="str">
        <f t="shared" si="1123"/>
        <v>-0.00324673298327739+0.00622024658654049i</v>
      </c>
      <c r="D3828" t="str">
        <f t="shared" si="1124"/>
        <v>0.533183504183919-1.2623817331607i</v>
      </c>
      <c r="E3828" t="str">
        <f t="shared" si="1125"/>
        <v>-10.9206402504157-11.1788794870585i</v>
      </c>
      <c r="F3828" t="str">
        <f t="shared" si="1126"/>
        <v>1.40999958539904-1.54160845217198i</v>
      </c>
      <c r="G3828" t="str">
        <f t="shared" si="1127"/>
        <v>0.484550941112358-0.499761269587276i</v>
      </c>
      <c r="H3828" t="str">
        <f t="shared" si="1128"/>
        <v>0.00116265848944019-4.84883439526842i</v>
      </c>
      <c r="I3828" t="str">
        <f t="shared" si="1129"/>
        <v>-0.0505984159649928-0.0463010585057205i</v>
      </c>
      <c r="K3828" t="str">
        <f t="shared" si="1130"/>
        <v>0.000247256343829465-0.000214967256624168i</v>
      </c>
      <c r="L3828" t="str">
        <f t="shared" si="1131"/>
        <v>0.00025-0.000275053847216997i</v>
      </c>
      <c r="M3828" t="str">
        <f t="shared" si="1132"/>
        <v>0.0025-0.0000728083713221465i</v>
      </c>
      <c r="N3828">
        <f t="shared" si="1133"/>
        <v>62.437147514766053</v>
      </c>
      <c r="O3828">
        <f t="shared" si="1134"/>
        <v>43.07745969837147</v>
      </c>
      <c r="P3828" s="3">
        <f t="shared" si="1135"/>
        <v>-43.07745969837147</v>
      </c>
      <c r="Q3828" s="3">
        <f t="shared" si="1136"/>
        <v>117.56285248523395</v>
      </c>
      <c r="R3828">
        <f t="shared" si="1137"/>
        <v>-62.437147514766053</v>
      </c>
      <c r="S3828">
        <f t="shared" si="1138"/>
        <v>1709.9052801621979</v>
      </c>
      <c r="T3828">
        <f t="shared" si="1121"/>
        <v>-43.07745969837147</v>
      </c>
    </row>
    <row r="3829" spans="1:20" x14ac:dyDescent="0.25">
      <c r="A3829">
        <f t="shared" si="1122"/>
        <v>10784477.609569255</v>
      </c>
      <c r="B3829">
        <f t="shared" si="1139"/>
        <v>1716402.9202268142</v>
      </c>
      <c r="C3829" t="str">
        <f t="shared" si="1123"/>
        <v>-0.0031977324080224+0.00615789056224019i</v>
      </c>
      <c r="D3829" t="str">
        <f t="shared" si="1124"/>
        <v>0.529767997230417-1.25905064044866i</v>
      </c>
      <c r="E3829" t="str">
        <f t="shared" si="1125"/>
        <v>-10.8801978583061-11.0886126981793i</v>
      </c>
      <c r="F3829" t="str">
        <f t="shared" si="1126"/>
        <v>1.40448717557661-1.54109692245669i</v>
      </c>
      <c r="G3829" t="str">
        <f t="shared" si="1127"/>
        <v>0.482656583557287-0.499699115374537i</v>
      </c>
      <c r="H3829" t="str">
        <f t="shared" si="1128"/>
        <v>0.00115301339858975-4.83047109010111i</v>
      </c>
      <c r="I3829" t="str">
        <f t="shared" si="1129"/>
        <v>-0.0503901553816029-0.0459453686110952i</v>
      </c>
      <c r="K3829" t="str">
        <f t="shared" si="1130"/>
        <v>0.000247073040171586-0.000214179339134661i</v>
      </c>
      <c r="L3829" t="str">
        <f t="shared" si="1131"/>
        <v>0.00025-0.000274012599339507i</v>
      </c>
      <c r="M3829" t="str">
        <f t="shared" si="1132"/>
        <v>0.0025-0.0000725327468839873i</v>
      </c>
      <c r="N3829">
        <f t="shared" si="1133"/>
        <v>62.557588701167333</v>
      </c>
      <c r="O3829">
        <f t="shared" si="1134"/>
        <v>43.174478281560766</v>
      </c>
      <c r="P3829" s="3">
        <f t="shared" si="1135"/>
        <v>-43.174478281560766</v>
      </c>
      <c r="Q3829" s="3">
        <f t="shared" si="1136"/>
        <v>117.44241129883267</v>
      </c>
      <c r="R3829">
        <f t="shared" si="1137"/>
        <v>-62.557588701167333</v>
      </c>
      <c r="S3829">
        <f t="shared" si="1138"/>
        <v>1716.4029202268143</v>
      </c>
      <c r="T3829">
        <f t="shared" si="1121"/>
        <v>-43.174478281560766</v>
      </c>
    </row>
    <row r="3830" spans="1:20" x14ac:dyDescent="0.25">
      <c r="A3830">
        <f t="shared" si="1122"/>
        <v>10825458.624485618</v>
      </c>
      <c r="B3830">
        <f t="shared" si="1139"/>
        <v>1722925.2513236762</v>
      </c>
      <c r="C3830" t="str">
        <f t="shared" si="1123"/>
        <v>-0.00314944165432558+0.00609607398615074i</v>
      </c>
      <c r="D3830" t="str">
        <f t="shared" si="1124"/>
        <v>0.526370458942215-1.2557190892669i</v>
      </c>
      <c r="E3830" t="str">
        <f t="shared" si="1125"/>
        <v>-10.8396957768156-10.9989166856139i</v>
      </c>
      <c r="F3830" t="str">
        <f t="shared" si="1126"/>
        <v>1.39897621598347-1.54056577758136i</v>
      </c>
      <c r="G3830" t="str">
        <f t="shared" si="1127"/>
        <v>0.480762724378219-0.499629790171334i</v>
      </c>
      <c r="H3830" t="str">
        <f t="shared" si="1128"/>
        <v>0.00114345388129239-4.81217738427517i</v>
      </c>
      <c r="I3830" t="str">
        <f t="shared" si="1129"/>
        <v>-0.050182107331945-0.0455917567039919i</v>
      </c>
      <c r="K3830" t="str">
        <f t="shared" si="1130"/>
        <v>0.000246891067423712-0.000213394119449826i</v>
      </c>
      <c r="L3830" t="str">
        <f t="shared" si="1131"/>
        <v>0.00025-0.000272975293225251i</v>
      </c>
      <c r="M3830" t="str">
        <f t="shared" si="1132"/>
        <v>0.0025-0.000072258165853743i</v>
      </c>
      <c r="N3830">
        <f t="shared" si="1133"/>
        <v>62.677566981853602</v>
      </c>
      <c r="O3830">
        <f t="shared" si="1134"/>
        <v>43.271533916974676</v>
      </c>
      <c r="P3830" s="3">
        <f t="shared" si="1135"/>
        <v>-43.271533916974676</v>
      </c>
      <c r="Q3830" s="3">
        <f t="shared" si="1136"/>
        <v>117.3224330181464</v>
      </c>
      <c r="R3830">
        <f t="shared" si="1137"/>
        <v>-62.677566981853602</v>
      </c>
      <c r="S3830">
        <f t="shared" si="1138"/>
        <v>1722.9252513236761</v>
      </c>
      <c r="T3830">
        <f t="shared" si="1121"/>
        <v>-43.271533916974676</v>
      </c>
    </row>
    <row r="3831" spans="1:20" x14ac:dyDescent="0.25">
      <c r="A3831">
        <f t="shared" si="1122"/>
        <v>10866595.367258664</v>
      </c>
      <c r="B3831">
        <f t="shared" si="1139"/>
        <v>1729472.3672787063</v>
      </c>
      <c r="C3831" t="str">
        <f t="shared" si="1123"/>
        <v>-0.00310185118668945+0.0060347938887977i</v>
      </c>
      <c r="D3831" t="str">
        <f t="shared" si="1124"/>
        <v>0.522990844873123-1.25238717824685i</v>
      </c>
      <c r="E3831" t="str">
        <f t="shared" si="1125"/>
        <v>-10.7991364621858-10.9097896038012i</v>
      </c>
      <c r="F3831" t="str">
        <f t="shared" si="1126"/>
        <v>1.39346686453484-1.54001502729342i</v>
      </c>
      <c r="G3831" t="str">
        <f t="shared" si="1127"/>
        <v>0.478869417843243-0.499553298955894i</v>
      </c>
      <c r="H3831" t="str">
        <f t="shared" si="1128"/>
        <v>0.00113397910531226-4.79395301340813i</v>
      </c>
      <c r="I3831" t="str">
        <f t="shared" si="1129"/>
        <v>-0.0499742759298605-0.0452402170803852i</v>
      </c>
      <c r="K3831" t="str">
        <f t="shared" si="1130"/>
        <v>0.000246710416321766-0.000212611590439528i</v>
      </c>
      <c r="L3831" t="str">
        <f t="shared" si="1131"/>
        <v>0.00025-0.000271941913952233i</v>
      </c>
      <c r="M3831" t="str">
        <f t="shared" si="1132"/>
        <v>0.0025-0.0000719846242814732i</v>
      </c>
      <c r="N3831">
        <f t="shared" si="1133"/>
        <v>62.797082929762468</v>
      </c>
      <c r="O3831">
        <f t="shared" si="1134"/>
        <v>43.368626280473677</v>
      </c>
      <c r="P3831" s="3">
        <f t="shared" si="1135"/>
        <v>-43.368626280473677</v>
      </c>
      <c r="Q3831" s="3">
        <f t="shared" si="1136"/>
        <v>117.20291707023753</v>
      </c>
      <c r="R3831">
        <f t="shared" si="1137"/>
        <v>-62.797082929762468</v>
      </c>
      <c r="S3831">
        <f t="shared" si="1138"/>
        <v>1729.4723672787063</v>
      </c>
      <c r="T3831">
        <f t="shared" si="1121"/>
        <v>-43.368626280473677</v>
      </c>
    </row>
    <row r="3832" spans="1:20" x14ac:dyDescent="0.25">
      <c r="A3832">
        <f t="shared" si="1122"/>
        <v>10907888.429654248</v>
      </c>
      <c r="B3832">
        <f t="shared" si="1139"/>
        <v>1736044.3622743655</v>
      </c>
      <c r="C3832" t="str">
        <f t="shared" si="1123"/>
        <v>-0.00305495158086158+0.00597404728214704i</v>
      </c>
      <c r="D3832" t="str">
        <f t="shared" si="1124"/>
        <v>0.519629110018742-1.2490550052634i</v>
      </c>
      <c r="E3832" t="str">
        <f t="shared" si="1125"/>
        <v>-10.7585223564196-10.8212295966043i</v>
      </c>
      <c r="F3832" t="str">
        <f t="shared" si="1126"/>
        <v>1.3879592789613-1.53944468285007i</v>
      </c>
      <c r="G3832" t="str">
        <f t="shared" si="1127"/>
        <v>0.476976718156982-0.499469647219105i</v>
      </c>
      <c r="H3832" t="str">
        <f t="shared" si="1128"/>
        <v>0.00112458824737711-4.77579771412806i</v>
      </c>
      <c r="I3832" t="str">
        <f t="shared" si="1129"/>
        <v>-0.0497666652922019-0.044890744005717i</v>
      </c>
      <c r="K3832" t="str">
        <f t="shared" si="1130"/>
        <v>0.000246531077660265-0.000211831744968308i</v>
      </c>
      <c r="L3832" t="str">
        <f t="shared" si="1131"/>
        <v>0.00025-0.000270912446654944i</v>
      </c>
      <c r="M3832" t="str">
        <f t="shared" si="1132"/>
        <v>0.0025-0.000071712118232191i</v>
      </c>
      <c r="N3832">
        <f t="shared" si="1133"/>
        <v>62.91613712942501</v>
      </c>
      <c r="O3832">
        <f t="shared" si="1134"/>
        <v>43.465755048749067</v>
      </c>
      <c r="P3832" s="3">
        <f t="shared" si="1135"/>
        <v>-43.465755048749067</v>
      </c>
      <c r="Q3832" s="3">
        <f t="shared" si="1136"/>
        <v>117.08386287057499</v>
      </c>
      <c r="R3832">
        <f t="shared" si="1137"/>
        <v>-62.91613712942501</v>
      </c>
      <c r="S3832">
        <f t="shared" si="1138"/>
        <v>1736.0443622743655</v>
      </c>
      <c r="T3832">
        <f t="shared" si="1121"/>
        <v>-43.465755048749067</v>
      </c>
    </row>
    <row r="3833" spans="1:20" x14ac:dyDescent="0.25">
      <c r="A3833">
        <f t="shared" si="1122"/>
        <v>10949338.405686935</v>
      </c>
      <c r="B3833">
        <f t="shared" si="1139"/>
        <v>1742641.3308510082</v>
      </c>
      <c r="C3833" t="str">
        <f t="shared" si="1123"/>
        <v>-0.00300873352288734+0.00591383116052562i</v>
      </c>
      <c r="D3833" t="str">
        <f t="shared" si="1124"/>
        <v>0.516285208826247-1.24572266743362i</v>
      </c>
      <c r="E3833" t="str">
        <f t="shared" si="1125"/>
        <v>-10.7178558871752-10.7332347974222i</v>
      </c>
      <c r="F3833" t="str">
        <f t="shared" si="1126"/>
        <v>1.3824536167908-1.53885475701538i</v>
      </c>
      <c r="G3833" t="str">
        <f t="shared" si="1127"/>
        <v>0.475084679454421-0.499378840963562i</v>
      </c>
      <c r="H3833" t="str">
        <f t="shared" si="1128"/>
        <v>0.00111528049307287-4.75771122406967i</v>
      </c>
      <c r="I3833" t="str">
        <f t="shared" si="1129"/>
        <v>-0.0495592795381528-0.044543331714914i</v>
      </c>
      <c r="K3833" t="str">
        <f t="shared" si="1130"/>
        <v>0.000246353042292027-0.00021105457589573i</v>
      </c>
      <c r="L3833" t="str">
        <f t="shared" si="1131"/>
        <v>0.00025-0.000269886876524152i</v>
      </c>
      <c r="M3833" t="str">
        <f t="shared" si="1132"/>
        <v>0.0025-0.0000714406437858048i</v>
      </c>
      <c r="N3833">
        <f t="shared" si="1133"/>
        <v>63.034730176906891</v>
      </c>
      <c r="O3833">
        <f t="shared" si="1134"/>
        <v>43.562919899339107</v>
      </c>
      <c r="P3833" s="3">
        <f t="shared" si="1135"/>
        <v>-43.562919899339107</v>
      </c>
      <c r="Q3833" s="3">
        <f t="shared" si="1136"/>
        <v>116.96526982309311</v>
      </c>
      <c r="R3833">
        <f t="shared" si="1137"/>
        <v>-63.034730176906891</v>
      </c>
      <c r="S3833">
        <f t="shared" si="1138"/>
        <v>1742.6413308510082</v>
      </c>
      <c r="T3833">
        <f t="shared" si="1121"/>
        <v>-43.562919899339107</v>
      </c>
    </row>
    <row r="3834" spans="1:20" x14ac:dyDescent="0.25">
      <c r="A3834">
        <f t="shared" si="1122"/>
        <v>10990945.891628547</v>
      </c>
      <c r="B3834">
        <f t="shared" si="1139"/>
        <v>1749263.3679082422</v>
      </c>
      <c r="C3834" t="str">
        <f t="shared" si="1123"/>
        <v>-0.00296318780816357+0.00585414250152601i</v>
      </c>
      <c r="D3834" t="str">
        <f t="shared" si="1124"/>
        <v>0.512959095204111-1.24239026111578i</v>
      </c>
      <c r="E3834" t="str">
        <f t="shared" si="1125"/>
        <v>-10.6771394676624-10.6458033293023i</v>
      </c>
      <c r="F3834" t="str">
        <f t="shared" si="1126"/>
        <v>1.37695003533058-1.5382452640572i</v>
      </c>
      <c r="G3834" t="str">
        <f t="shared" si="1127"/>
        <v>0.473193355794718-0.499280886702517i</v>
      </c>
      <c r="H3834" t="str">
        <f t="shared" si="1128"/>
        <v>0.00110605503673951-4.7396932818703i</v>
      </c>
      <c r="I3834" t="str">
        <f t="shared" si="1129"/>
        <v>-0.0493521227885506-0.0441979744124089i</v>
      </c>
      <c r="K3834" t="str">
        <f t="shared" si="1130"/>
        <v>0.000246176301127898-0.000210280076076712i</v>
      </c>
      <c r="L3834" t="str">
        <f t="shared" si="1131"/>
        <v>0.00025-0.000268865188806687i</v>
      </c>
      <c r="M3834" t="str">
        <f t="shared" si="1132"/>
        <v>0.0025-0.0000711701970370642i</v>
      </c>
      <c r="N3834">
        <f t="shared" si="1133"/>
        <v>63.152862679752758</v>
      </c>
      <c r="O3834">
        <f t="shared" si="1134"/>
        <v>43.660120510643956</v>
      </c>
      <c r="P3834" s="3">
        <f t="shared" si="1135"/>
        <v>-43.660120510643956</v>
      </c>
      <c r="Q3834" s="3">
        <f t="shared" si="1136"/>
        <v>116.84713732024724</v>
      </c>
      <c r="R3834">
        <f t="shared" si="1137"/>
        <v>-63.152862679752758</v>
      </c>
      <c r="S3834">
        <f t="shared" si="1138"/>
        <v>1749.2633679082421</v>
      </c>
      <c r="T3834">
        <f t="shared" si="1121"/>
        <v>-43.660120510643956</v>
      </c>
    </row>
    <row r="3835" spans="1:20" x14ac:dyDescent="0.25">
      <c r="A3835">
        <f t="shared" si="1122"/>
        <v>11032711.486016735</v>
      </c>
      <c r="B3835">
        <f t="shared" si="1139"/>
        <v>1755910.5687062936</v>
      </c>
      <c r="C3835" t="str">
        <f t="shared" si="1123"/>
        <v>-0.00291830534049374+0.00579497826689271i</v>
      </c>
      <c r="D3835" t="str">
        <f t="shared" si="1124"/>
        <v>0.509650722531795-1.23905788190827i</v>
      </c>
      <c r="E3835" t="str">
        <f t="shared" si="1125"/>
        <v>-10.6363754965377-10.5589333050556i</v>
      </c>
      <c r="F3835" t="str">
        <f t="shared" si="1126"/>
        <v>1.37144869164937-1.53761621974375i</v>
      </c>
      <c r="G3835" t="str">
        <f t="shared" si="1127"/>
        <v>0.471302801155045-0.499175791458734i</v>
      </c>
      <c r="H3835" t="str">
        <f t="shared" si="1128"/>
        <v>0.00109691108136821-4.72174362716602i</v>
      </c>
      <c r="I3835" t="str">
        <f t="shared" si="1129"/>
        <v>-0.049145199165211-0.0438546662721787i</v>
      </c>
      <c r="K3835" t="str">
        <f t="shared" si="1130"/>
        <v>0.000246000845136457-0.000209508238361853i</v>
      </c>
      <c r="L3835" t="str">
        <f t="shared" si="1131"/>
        <v>0.00025-0.000267847368805227i</v>
      </c>
      <c r="M3835" t="str">
        <f t="shared" si="1132"/>
        <v>0.0025-0.0000709007740955011i</v>
      </c>
      <c r="N3835">
        <f t="shared" si="1133"/>
        <v>63.27053525691899</v>
      </c>
      <c r="O3835">
        <f t="shared" si="1134"/>
        <v>43.757356561942878</v>
      </c>
      <c r="P3835" s="3">
        <f t="shared" si="1135"/>
        <v>-43.757356561942878</v>
      </c>
      <c r="Q3835" s="3">
        <f t="shared" si="1136"/>
        <v>116.72946474308101</v>
      </c>
      <c r="R3835">
        <f t="shared" si="1137"/>
        <v>-63.27053525691899</v>
      </c>
      <c r="S3835">
        <f t="shared" si="1138"/>
        <v>1755.9105687062936</v>
      </c>
      <c r="T3835">
        <f t="shared" si="1121"/>
        <v>-43.757356561942878</v>
      </c>
    </row>
    <row r="3836" spans="1:20" x14ac:dyDescent="0.25">
      <c r="A3836">
        <f t="shared" si="1122"/>
        <v>11074635.7896636</v>
      </c>
      <c r="B3836">
        <f t="shared" si="1139"/>
        <v>1762583.0288673777</v>
      </c>
      <c r="C3836" t="str">
        <f t="shared" si="1123"/>
        <v>-0.00287407713114451+0.0057363354033949i</v>
      </c>
      <c r="D3836" t="str">
        <f t="shared" si="1124"/>
        <v>0.50636004366938-1.2357256246488i</v>
      </c>
      <c r="E3836" t="str">
        <f t="shared" si="1125"/>
        <v>-10.5955663578048-10.4726228273739i</v>
      </c>
      <c r="F3836" t="str">
        <f t="shared" si="1126"/>
        <v>1.36594974255949-1.53696764133999i</v>
      </c>
      <c r="G3836" t="str">
        <f t="shared" si="1127"/>
        <v>0.469413069424466-0.499063562763269i</v>
      </c>
      <c r="H3836" t="str">
        <f t="shared" si="1128"/>
        <v>0.00108784783849998-4.703862000588i</v>
      </c>
      <c r="I3836" t="str">
        <f t="shared" si="1129"/>
        <v>-0.0489385127902583-0.04351340143779i</v>
      </c>
      <c r="K3836" t="str">
        <f t="shared" si="1130"/>
        <v>0.000245826665343749-0.000208739055597771i</v>
      </c>
      <c r="L3836" t="str">
        <f t="shared" si="1131"/>
        <v>0.00025-0.00026683340187809i</v>
      </c>
      <c r="M3836" t="str">
        <f t="shared" si="1132"/>
        <v>0.0025-0.000070632371085377i</v>
      </c>
      <c r="N3836">
        <f t="shared" si="1133"/>
        <v>63.387748538715698</v>
      </c>
      <c r="O3836">
        <f t="shared" si="1134"/>
        <v>43.854627733407874</v>
      </c>
      <c r="P3836" s="3">
        <f t="shared" si="1135"/>
        <v>-43.854627733407874</v>
      </c>
      <c r="Q3836" s="3">
        <f t="shared" si="1136"/>
        <v>116.6122514612843</v>
      </c>
      <c r="R3836">
        <f t="shared" si="1137"/>
        <v>-63.387748538715698</v>
      </c>
      <c r="S3836">
        <f t="shared" si="1138"/>
        <v>1762.5830288673776</v>
      </c>
      <c r="T3836">
        <f t="shared" si="1121"/>
        <v>-43.854627733407874</v>
      </c>
    </row>
    <row r="3837" spans="1:20" x14ac:dyDescent="0.25">
      <c r="A3837">
        <f t="shared" si="1122"/>
        <v>11116719.405664321</v>
      </c>
      <c r="B3837">
        <f t="shared" si="1139"/>
        <v>1769280.8443770737</v>
      </c>
      <c r="C3837" t="str">
        <f t="shared" si="1123"/>
        <v>-0.0028304942979033+0.00567821084368025i</v>
      </c>
      <c r="D3837" t="str">
        <f t="shared" si="1124"/>
        <v>0.503087010967152-1.2323935834136i</v>
      </c>
      <c r="E3837" t="str">
        <f t="shared" si="1125"/>
        <v>-10.5547144207125-10.3868699889473i</v>
      </c>
      <c r="F3837" t="str">
        <f t="shared" si="1126"/>
        <v>1.36045334459903-1.53629954760376i</v>
      </c>
      <c r="G3837" t="str">
        <f t="shared" si="1127"/>
        <v>0.467524214397813-0.498944208654155i</v>
      </c>
      <c r="H3837" t="str">
        <f t="shared" si="1128"/>
        <v>0.0010788645281252-4.68604814375832i</v>
      </c>
      <c r="I3837" t="str">
        <f t="shared" si="1129"/>
        <v>-0.0487320677854536-0.0431741740224472i</v>
      </c>
      <c r="K3837" t="str">
        <f t="shared" si="1130"/>
        <v>0.000245653752832995-0.000207972520627419i</v>
      </c>
      <c r="L3837" t="str">
        <f t="shared" si="1131"/>
        <v>0.00025-0.000265823273439021i</v>
      </c>
      <c r="M3837" t="str">
        <f t="shared" si="1132"/>
        <v>0.0025-0.0000703649841456232i</v>
      </c>
      <c r="N3837">
        <f t="shared" si="1133"/>
        <v>63.504503166740591</v>
      </c>
      <c r="O3837">
        <f t="shared" si="1134"/>
        <v>43.951933706120784</v>
      </c>
      <c r="P3837" s="3">
        <f t="shared" si="1135"/>
        <v>-43.951933706120784</v>
      </c>
      <c r="Q3837" s="3">
        <f t="shared" si="1136"/>
        <v>116.49549683325941</v>
      </c>
      <c r="R3837">
        <f t="shared" si="1137"/>
        <v>-63.504503166740591</v>
      </c>
      <c r="S3837">
        <f t="shared" si="1138"/>
        <v>1769.2808443770737</v>
      </c>
      <c r="T3837">
        <f t="shared" si="1121"/>
        <v>-43.951933706120784</v>
      </c>
    </row>
    <row r="3838" spans="1:20" x14ac:dyDescent="0.25">
      <c r="A3838">
        <f t="shared" si="1122"/>
        <v>11158962.939405847</v>
      </c>
      <c r="B3838">
        <f t="shared" si="1139"/>
        <v>1776004.1115857067</v>
      </c>
      <c r="C3838" t="str">
        <f t="shared" si="1123"/>
        <v>-0.00278754806413765+0.00562060150711493i</v>
      </c>
      <c r="D3838" t="str">
        <f t="shared" si="1124"/>
        <v>0.499831576275142-1.22906185151681i</v>
      </c>
      <c r="E3838" t="str">
        <f t="shared" si="1125"/>
        <v>-10.5138220396578-10.3016728725845i</v>
      </c>
      <c r="F3838" t="str">
        <f t="shared" si="1126"/>
        <v>1.35495965401418-1.5356119587816i</v>
      </c>
      <c r="G3838" t="str">
        <f t="shared" si="1127"/>
        <v>0.465636289769581-0.498817737674995i</v>
      </c>
      <c r="H3838" t="str">
        <f t="shared" si="1128"/>
        <v>0.00106996037858462-4.66830179928618i</v>
      </c>
      <c r="I3838" t="str">
        <f t="shared" si="1129"/>
        <v>-0.0485258682715271-0.042836978109057i</v>
      </c>
      <c r="K3838" t="str">
        <f t="shared" si="1130"/>
        <v>0.000245482098744304-0.00020720862629041i</v>
      </c>
      <c r="L3838" t="str">
        <f t="shared" si="1131"/>
        <v>0.00025-0.000264816968956985i</v>
      </c>
      <c r="M3838" t="str">
        <f t="shared" si="1132"/>
        <v>0.0025-0.0000700986094297903i</v>
      </c>
      <c r="N3838">
        <f t="shared" si="1133"/>
        <v>63.620799793819202</v>
      </c>
      <c r="O3838">
        <f t="shared" si="1134"/>
        <v>44.049274162087706</v>
      </c>
      <c r="P3838" s="3">
        <f t="shared" si="1135"/>
        <v>-44.049274162087706</v>
      </c>
      <c r="Q3838" s="3">
        <f t="shared" si="1136"/>
        <v>116.3792002061808</v>
      </c>
      <c r="R3838">
        <f t="shared" si="1137"/>
        <v>-63.620799793819202</v>
      </c>
      <c r="S3838">
        <f t="shared" si="1138"/>
        <v>1776.0041115857066</v>
      </c>
      <c r="T3838">
        <f t="shared" si="1121"/>
        <v>-44.049274162087706</v>
      </c>
    </row>
    <row r="3839" spans="1:20" x14ac:dyDescent="0.25">
      <c r="A3839">
        <f t="shared" si="1122"/>
        <v>11201366.998575589</v>
      </c>
      <c r="B3839">
        <f t="shared" si="1139"/>
        <v>1782752.9272097324</v>
      </c>
      <c r="C3839" t="str">
        <f t="shared" si="1123"/>
        <v>-0.00274522975785712+0.00556350430060654i</v>
      </c>
      <c r="D3839" t="str">
        <f t="shared" si="1124"/>
        <v>0.496593690952589-1.22573052150993i</v>
      </c>
      <c r="E3839" t="str">
        <f t="shared" si="1125"/>
        <v>-10.4728915540881-10.2170295513355i</v>
      </c>
      <c r="F3839" t="str">
        <f t="shared" si="1126"/>
        <v>1.34946882674152-1.53490489660433i</v>
      </c>
      <c r="G3839" t="str">
        <f t="shared" si="1127"/>
        <v>0.463749349127889-0.498684158873478i</v>
      </c>
      <c r="H3839" t="str">
        <f t="shared" si="1128"/>
        <v>0.00106113462647173-4.65062271076434i</v>
      </c>
      <c r="I3839" t="str">
        <f t="shared" si="1129"/>
        <v>-0.0483199183675163-0.0425018077502994i</v>
      </c>
      <c r="K3839" t="str">
        <f t="shared" si="1130"/>
        <v>0.000245311694274403-0.000206447365423324i</v>
      </c>
      <c r="L3839" t="str">
        <f t="shared" si="1131"/>
        <v>0.00025-0.000263814473955952i</v>
      </c>
      <c r="M3839" t="str">
        <f t="shared" si="1132"/>
        <v>0.0025-0.0000698332431059876i</v>
      </c>
      <c r="N3839">
        <f t="shared" si="1133"/>
        <v>63.736639083932744</v>
      </c>
      <c r="O3839">
        <f t="shared" si="1134"/>
        <v>44.146648784254197</v>
      </c>
      <c r="P3839" s="3">
        <f t="shared" si="1135"/>
        <v>-44.146648784254197</v>
      </c>
      <c r="Q3839" s="3">
        <f t="shared" si="1136"/>
        <v>116.26336091606726</v>
      </c>
      <c r="R3839">
        <f t="shared" si="1137"/>
        <v>-63.736639083932744</v>
      </c>
      <c r="S3839">
        <f t="shared" si="1138"/>
        <v>1782.7529272097324</v>
      </c>
      <c r="T3839">
        <f t="shared" si="1121"/>
        <v>-44.146648784254197</v>
      </c>
    </row>
    <row r="3840" spans="1:20" x14ac:dyDescent="0.25">
      <c r="A3840">
        <f t="shared" si="1122"/>
        <v>11243932.193170177</v>
      </c>
      <c r="B3840">
        <f t="shared" si="1139"/>
        <v>1789527.3883331295</v>
      </c>
      <c r="C3840" t="str">
        <f t="shared" si="1123"/>
        <v>-0.00270353081077604+0.00550691611941173i</v>
      </c>
      <c r="D3840" t="str">
        <f t="shared" si="1124"/>
        <v>0.493373305877387-1.22239968518137i</v>
      </c>
      <c r="E3840" t="str">
        <f t="shared" si="1125"/>
        <v>-10.4319252884059-10.1329380886141i</v>
      </c>
      <c r="F3840" t="str">
        <f t="shared" si="1126"/>
        <v>1.34398101839045-1.53417838428247i</v>
      </c>
      <c r="G3840" t="str">
        <f t="shared" si="1127"/>
        <v>0.461863445948418-0.498543481799803i</v>
      </c>
      <c r="H3840" t="str">
        <f t="shared" si="1128"/>
        <v>0.00105238651653601-4.63301062276509i</v>
      </c>
      <c r="I3840" t="str">
        <f t="shared" si="1129"/>
        <v>-0.0481142221901054-0.0421686569687061i</v>
      </c>
      <c r="K3840" t="str">
        <f t="shared" si="1130"/>
        <v>0.000245142530676348-0.000205688730860029i</v>
      </c>
      <c r="L3840" t="str">
        <f t="shared" si="1131"/>
        <v>0.00025-0.000262815774014696i</v>
      </c>
      <c r="M3840" t="str">
        <f t="shared" si="1132"/>
        <v>0.0025-0.0000695688813568312i</v>
      </c>
      <c r="N3840">
        <f t="shared" si="1133"/>
        <v>63.852021712155334</v>
      </c>
      <c r="O3840">
        <f t="shared" si="1134"/>
        <v>44.244057256520755</v>
      </c>
      <c r="P3840" s="3">
        <f t="shared" si="1135"/>
        <v>-44.244057256520755</v>
      </c>
      <c r="Q3840" s="3">
        <f t="shared" si="1136"/>
        <v>116.14797828784467</v>
      </c>
      <c r="R3840">
        <f t="shared" si="1137"/>
        <v>-63.852021712155334</v>
      </c>
      <c r="S3840">
        <f t="shared" si="1138"/>
        <v>1789.5273883331295</v>
      </c>
      <c r="T3840">
        <f t="shared" si="1121"/>
        <v>-44.244057256520755</v>
      </c>
    </row>
    <row r="3841" spans="1:20" x14ac:dyDescent="0.25">
      <c r="A3841">
        <f t="shared" si="1122"/>
        <v>11286659.135504223</v>
      </c>
      <c r="B3841">
        <f t="shared" si="1139"/>
        <v>1796327.5924087954</v>
      </c>
      <c r="C3841" t="str">
        <f t="shared" si="1123"/>
        <v>-0.00266244275737878+0.00545083384792878i</v>
      </c>
      <c r="D3841" t="str">
        <f t="shared" si="1124"/>
        <v>0.490170371455449-1.21906943355618i</v>
      </c>
      <c r="E3841" t="str">
        <f t="shared" si="1125"/>
        <v>-10.3909255518757-10.0493965383229i</v>
      </c>
      <c r="F3841" t="str">
        <f t="shared" si="1126"/>
        <v>1.3384963842257-1.53343244650129i</v>
      </c>
      <c r="G3841" t="str">
        <f t="shared" si="1127"/>
        <v>0.459978633588397-0.498395716505016i</v>
      </c>
      <c r="H3841" t="str">
        <f t="shared" si="1128"/>
        <v>0.00104371530158752-4.61546528083637i</v>
      </c>
      <c r="I3841" t="str">
        <f t="shared" si="1129"/>
        <v>-0.0479087838529647-0.0418375197567479i</v>
      </c>
      <c r="K3841" t="str">
        <f t="shared" si="1130"/>
        <v>0.000244974599259242-0.000204932715431986i</v>
      </c>
      <c r="L3841" t="str">
        <f t="shared" si="1131"/>
        <v>0.00025-0.000261820854766583i</v>
      </c>
      <c r="M3841" t="str">
        <f t="shared" si="1132"/>
        <v>0.0025-0.0000693055203793898i</v>
      </c>
      <c r="N3841">
        <f t="shared" si="1133"/>
        <v>63.966948364588049</v>
      </c>
      <c r="O3841">
        <f t="shared" si="1134"/>
        <v>44.34149926375725</v>
      </c>
      <c r="P3841" s="3">
        <f t="shared" si="1135"/>
        <v>-44.34149926375725</v>
      </c>
      <c r="Q3841" s="3">
        <f t="shared" si="1136"/>
        <v>116.03305163541195</v>
      </c>
      <c r="R3841">
        <f t="shared" si="1137"/>
        <v>-63.966948364588049</v>
      </c>
      <c r="S3841">
        <f t="shared" si="1138"/>
        <v>1796.3275924087955</v>
      </c>
      <c r="T3841">
        <f t="shared" si="1121"/>
        <v>-44.34149926375725</v>
      </c>
    </row>
    <row r="3842" spans="1:20" x14ac:dyDescent="0.25">
      <c r="A3842">
        <f t="shared" si="1122"/>
        <v>11329548.44021914</v>
      </c>
      <c r="B3842">
        <f t="shared" si="1139"/>
        <v>1803153.6372599488</v>
      </c>
      <c r="C3842" t="str">
        <f t="shared" si="1123"/>
        <v>-0.00262195723398774+0.00539525436047379i</v>
      </c>
      <c r="D3842" t="str">
        <f t="shared" si="1124"/>
        <v>0.486984837630027-1.21573985689576i</v>
      </c>
      <c r="E3842" t="str">
        <f t="shared" si="1125"/>
        <v>-10.3498946385309-9.96640294498055i</v>
      </c>
      <c r="F3842" t="str">
        <f t="shared" si="1126"/>
        <v>1.33301507914992-1.53266710941563i</v>
      </c>
      <c r="G3842" t="str">
        <f t="shared" si="1127"/>
        <v>0.458094965280622-0.498240873539263i</v>
      </c>
      <c r="H3842" t="str">
        <f t="shared" si="1128"/>
        <v>0.00103512024240284-4.59798643149821i</v>
      </c>
      <c r="I3842" t="str">
        <f t="shared" si="1129"/>
        <v>-0.0477036074660976-0.0415083900769339i</v>
      </c>
      <c r="K3842" t="str">
        <f t="shared" si="1130"/>
        <v>0.000244807891387958-0.00020417931196855i</v>
      </c>
      <c r="L3842" t="str">
        <f t="shared" si="1131"/>
        <v>0.00025-0.000260829701899366i</v>
      </c>
      <c r="M3842" t="str">
        <f t="shared" si="1132"/>
        <v>0.0025-0.0000690431563851265i</v>
      </c>
      <c r="N3842">
        <f t="shared" si="1133"/>
        <v>64.081419738283586</v>
      </c>
      <c r="O3842">
        <f t="shared" si="1134"/>
        <v>44.438974491818314</v>
      </c>
      <c r="P3842" s="3">
        <f t="shared" si="1135"/>
        <v>-44.438974491818314</v>
      </c>
      <c r="Q3842" s="3">
        <f t="shared" si="1136"/>
        <v>115.91858026171641</v>
      </c>
      <c r="R3842">
        <f t="shared" si="1137"/>
        <v>-64.081419738283586</v>
      </c>
      <c r="S3842">
        <f t="shared" si="1138"/>
        <v>1803.1536372599487</v>
      </c>
      <c r="T3842">
        <f t="shared" si="1121"/>
        <v>-44.438974491818314</v>
      </c>
    </row>
    <row r="3843" spans="1:20" x14ac:dyDescent="0.25">
      <c r="A3843">
        <f t="shared" si="1122"/>
        <v>11372600.724291973</v>
      </c>
      <c r="B3843">
        <f t="shared" si="1139"/>
        <v>1810005.6210815366</v>
      </c>
      <c r="C3843" t="str">
        <f t="shared" si="1123"/>
        <v>-0.00258206597783278+0.00534017452204305i</v>
      </c>
      <c r="D3843" t="str">
        <f t="shared" si="1124"/>
        <v>0.483816653890974-1.2124110446978i</v>
      </c>
      <c r="E3843" t="str">
        <f t="shared" si="1125"/>
        <v>-10.3088348270845-9.88395534384961i</v>
      </c>
      <c r="F3843" t="str">
        <f t="shared" si="1126"/>
        <v>1.32753725768631-1.53188240064459i</v>
      </c>
      <c r="G3843" t="str">
        <f t="shared" si="1127"/>
        <v>0.456212494127496-0.49807896394996i</v>
      </c>
      <c r="H3843" t="str">
        <f t="shared" si="1128"/>
        <v>0.00102660060763184-4.58057382223877i</v>
      </c>
      <c r="I3843" t="str">
        <f t="shared" si="1129"/>
        <v>-0.0474986971351901-0.0411812618619143i</v>
      </c>
      <c r="K3843" t="str">
        <f t="shared" si="1130"/>
        <v>0.000244642398482847-0.000203428513297274i</v>
      </c>
      <c r="L3843" t="str">
        <f t="shared" si="1131"/>
        <v>0.00025-0.000259842301154977i</v>
      </c>
      <c r="M3843" t="str">
        <f t="shared" si="1132"/>
        <v>0.0025-0.0000687817855998467i</v>
      </c>
      <c r="N3843">
        <f t="shared" si="1133"/>
        <v>64.195436541182872</v>
      </c>
      <c r="O3843">
        <f t="shared" si="1134"/>
        <v>44.53648262755749</v>
      </c>
      <c r="P3843" s="3">
        <f t="shared" si="1135"/>
        <v>-44.53648262755749</v>
      </c>
      <c r="Q3843" s="3">
        <f t="shared" si="1136"/>
        <v>115.80456345881713</v>
      </c>
      <c r="R3843">
        <f t="shared" si="1137"/>
        <v>-64.195436541182872</v>
      </c>
      <c r="S3843">
        <f t="shared" si="1138"/>
        <v>1810.0056210815367</v>
      </c>
      <c r="T3843">
        <f t="shared" si="1121"/>
        <v>-44.53648262755749</v>
      </c>
    </row>
    <row r="3844" spans="1:20" x14ac:dyDescent="0.25">
      <c r="A3844">
        <f t="shared" si="1122"/>
        <v>11415816.607044281</v>
      </c>
      <c r="B3844">
        <f t="shared" si="1139"/>
        <v>1816883.6424416464</v>
      </c>
      <c r="C3844" t="str">
        <f t="shared" si="1123"/>
        <v>-0.00254276082612396+0.00528559118905959i</v>
      </c>
      <c r="D3844" t="str">
        <f t="shared" si="1124"/>
        <v>0.480665769283951-1.20908308569625i</v>
      </c>
      <c r="E3844" t="str">
        <f t="shared" si="1125"/>
        <v>-10.2677483808401-9.8020517610661i</v>
      </c>
      <c r="F3844" t="str">
        <f t="shared" si="1126"/>
        <v>1.32206307396145-1.53107834926585i</v>
      </c>
      <c r="G3844" t="str">
        <f t="shared" si="1127"/>
        <v>0.454331273095109-0.497909999279876i</v>
      </c>
      <c r="H3844" t="str">
        <f t="shared" si="1128"/>
        <v>0.00101815567370595-4.56322720151064i</v>
      </c>
      <c r="I3844" t="str">
        <f t="shared" si="1129"/>
        <v>-0.0472940569609631-0.0408561290145976i</v>
      </c>
      <c r="K3844" t="str">
        <f t="shared" si="1130"/>
        <v>0.000244478112019472-0.000202680312244204i</v>
      </c>
      <c r="L3844" t="str">
        <f t="shared" si="1131"/>
        <v>0.00025-0.000258858638329326i</v>
      </c>
      <c r="M3844" t="str">
        <f t="shared" si="1132"/>
        <v>0.0025-0.0000685214042636451i</v>
      </c>
      <c r="N3844">
        <f t="shared" si="1133"/>
        <v>64.308999492040101</v>
      </c>
      <c r="O3844">
        <f t="shared" si="1134"/>
        <v>44.634023358841787</v>
      </c>
      <c r="P3844" s="3">
        <f t="shared" si="1135"/>
        <v>-44.634023358841787</v>
      </c>
      <c r="Q3844" s="3">
        <f t="shared" si="1136"/>
        <v>115.6910005079599</v>
      </c>
      <c r="R3844">
        <f t="shared" si="1137"/>
        <v>-64.308999492040101</v>
      </c>
      <c r="S3844">
        <f t="shared" si="1138"/>
        <v>1816.8836424416463</v>
      </c>
      <c r="T3844">
        <f t="shared" si="1121"/>
        <v>-44.634023358841787</v>
      </c>
    </row>
    <row r="3845" spans="1:20" x14ac:dyDescent="0.25">
      <c r="A3845">
        <f t="shared" si="1122"/>
        <v>11459196.71015105</v>
      </c>
      <c r="B3845">
        <f t="shared" si="1139"/>
        <v>1823787.8002829247</v>
      </c>
      <c r="C3845" t="str">
        <f t="shared" si="1123"/>
        <v>-0.00250403371512638+0.00523150121010491i</v>
      </c>
      <c r="D3845" t="str">
        <f t="shared" si="1124"/>
        <v>0.47753213241958-1.20575606786139i</v>
      </c>
      <c r="E3845" t="str">
        <f t="shared" si="1125"/>
        <v>-10.2266375476047-9.72069021377076i</v>
      </c>
      <c r="F3845" t="str">
        <f t="shared" si="1126"/>
        <v>1.31659268168803-1.53025498580972i</v>
      </c>
      <c r="G3845" t="str">
        <f t="shared" si="1127"/>
        <v>0.45245135500734-0.497733991565135i</v>
      </c>
      <c r="H3845" t="str">
        <f t="shared" si="1128"/>
        <v>0.00100978472474734-4.54594631872725i</v>
      </c>
      <c r="I3845" t="str">
        <f t="shared" si="1129"/>
        <v>-0.0470896910385277-0.0405329854082701i</v>
      </c>
      <c r="K3845" t="str">
        <f t="shared" si="1130"/>
        <v>0.000244315023528316-0.000201934701634172i</v>
      </c>
      <c r="L3845" t="str">
        <f t="shared" si="1131"/>
        <v>0.00025-0.000257878699272091i</v>
      </c>
      <c r="M3845" t="str">
        <f t="shared" si="1132"/>
        <v>0.0025-0.0000682620086308478i</v>
      </c>
      <c r="N3845">
        <f t="shared" si="1133"/>
        <v>64.42210932035114</v>
      </c>
      <c r="O3845">
        <f t="shared" si="1134"/>
        <v>44.731596374566429</v>
      </c>
      <c r="P3845" s="3">
        <f t="shared" si="1135"/>
        <v>-44.731596374566429</v>
      </c>
      <c r="Q3845" s="3">
        <f t="shared" si="1136"/>
        <v>115.57789067964886</v>
      </c>
      <c r="R3845">
        <f t="shared" si="1137"/>
        <v>-64.42210932035114</v>
      </c>
      <c r="S3845">
        <f t="shared" si="1138"/>
        <v>1823.7878002829248</v>
      </c>
      <c r="T3845">
        <f t="shared" si="1121"/>
        <v>-44.731596374566429</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B1:T57"/>
  <sheetViews>
    <sheetView zoomScale="90" zoomScaleNormal="90" workbookViewId="0">
      <selection activeCell="L15" sqref="L15"/>
    </sheetView>
  </sheetViews>
  <sheetFormatPr defaultColWidth="9.140625" defaultRowHeight="14.25" x14ac:dyDescent="0.2"/>
  <cols>
    <col min="1" max="1" width="1.42578125" style="37" customWidth="1"/>
    <col min="2" max="2" width="10" style="37" customWidth="1"/>
    <col min="3" max="3" width="28.42578125" style="37" bestFit="1" customWidth="1"/>
    <col min="4" max="4" width="20.5703125" style="37" bestFit="1" customWidth="1"/>
    <col min="5" max="5" width="12" style="37" customWidth="1"/>
    <col min="6" max="6" width="15.5703125" style="37" customWidth="1"/>
    <col min="7" max="7" width="18.140625" style="37" customWidth="1"/>
    <col min="8" max="8" width="18.42578125" style="37" customWidth="1"/>
    <col min="9" max="9" width="19.42578125" style="37" bestFit="1" customWidth="1"/>
    <col min="10" max="10" width="26" style="37" customWidth="1"/>
    <col min="11" max="11" width="9.5703125" style="54" customWidth="1"/>
    <col min="12" max="12" width="24.85546875" style="54" bestFit="1" customWidth="1"/>
    <col min="13" max="13" width="14.5703125" style="54" bestFit="1" customWidth="1"/>
    <col min="14" max="14" width="6.42578125" style="37" bestFit="1" customWidth="1"/>
    <col min="15" max="15" width="9.140625" style="37"/>
    <col min="16" max="17" width="13.28515625" style="54" customWidth="1"/>
    <col min="18" max="18" width="14.42578125" style="54" customWidth="1"/>
    <col min="19" max="19" width="9.5703125" style="54" customWidth="1"/>
    <col min="20" max="20" width="35.85546875" style="37" bestFit="1" customWidth="1"/>
    <col min="21" max="16384" width="9.140625" style="37"/>
  </cols>
  <sheetData>
    <row r="1" spans="2:20" ht="7.5" customHeight="1" thickBot="1" x14ac:dyDescent="0.25"/>
    <row r="2" spans="2:20" ht="32.25" thickBot="1" x14ac:dyDescent="0.3">
      <c r="B2" s="265" t="s">
        <v>207</v>
      </c>
      <c r="C2" s="353" t="str">
        <f>'Device Calculator'!C3</f>
        <v>TPS546D24A</v>
      </c>
      <c r="D2" s="353"/>
      <c r="E2" s="353"/>
      <c r="F2" s="353"/>
      <c r="G2" s="353"/>
      <c r="H2" s="353"/>
      <c r="I2" s="353"/>
      <c r="J2" s="354"/>
      <c r="L2" s="336" t="s">
        <v>352</v>
      </c>
      <c r="M2" s="337"/>
      <c r="N2" s="338"/>
      <c r="P2" s="350" t="s">
        <v>159</v>
      </c>
      <c r="Q2" s="351"/>
      <c r="R2" s="352"/>
      <c r="T2" s="141" t="s">
        <v>16</v>
      </c>
    </row>
    <row r="3" spans="2:20" ht="16.5" thickBot="1" x14ac:dyDescent="0.3">
      <c r="B3" s="347" t="s">
        <v>206</v>
      </c>
      <c r="C3" s="348"/>
      <c r="D3" s="348"/>
      <c r="E3" s="348"/>
      <c r="F3" s="348"/>
      <c r="G3" s="348"/>
      <c r="H3" s="348"/>
      <c r="I3" s="348"/>
      <c r="J3" s="349"/>
      <c r="L3" s="215" t="s">
        <v>308</v>
      </c>
      <c r="M3" s="216" t="s">
        <v>21</v>
      </c>
      <c r="N3" s="217" t="s">
        <v>210</v>
      </c>
      <c r="P3" s="218" t="s">
        <v>156</v>
      </c>
      <c r="Q3" s="219" t="s">
        <v>157</v>
      </c>
      <c r="R3" s="220" t="s">
        <v>158</v>
      </c>
      <c r="T3" s="31" t="s">
        <v>546</v>
      </c>
    </row>
    <row r="4" spans="2:20" ht="43.5" thickBot="1" x14ac:dyDescent="0.25">
      <c r="B4" s="221" t="s">
        <v>208</v>
      </c>
      <c r="C4" s="221" t="s">
        <v>209</v>
      </c>
      <c r="D4" s="221" t="s">
        <v>552</v>
      </c>
      <c r="E4" s="221" t="s">
        <v>210</v>
      </c>
      <c r="F4" s="278" t="s">
        <v>698</v>
      </c>
      <c r="G4" s="278" t="s">
        <v>696</v>
      </c>
      <c r="H4" s="278" t="s">
        <v>697</v>
      </c>
      <c r="I4" s="221" t="s">
        <v>213</v>
      </c>
      <c r="J4" s="221" t="s">
        <v>683</v>
      </c>
      <c r="L4" s="222" t="s">
        <v>192</v>
      </c>
      <c r="M4" s="223" t="str">
        <f>'Device Calculator'!C3</f>
        <v>TPS546D24A</v>
      </c>
      <c r="N4" s="224"/>
      <c r="P4" s="64">
        <v>0</v>
      </c>
      <c r="Q4" s="225" t="s">
        <v>38</v>
      </c>
      <c r="R4" s="226" t="s">
        <v>38</v>
      </c>
      <c r="T4" s="32" t="s">
        <v>547</v>
      </c>
    </row>
    <row r="5" spans="2:20" ht="15.75" thickBot="1" x14ac:dyDescent="0.25">
      <c r="B5" s="339" t="s">
        <v>215</v>
      </c>
      <c r="C5" s="227" t="s">
        <v>123</v>
      </c>
      <c r="D5" s="209">
        <f>Comp_Code</f>
        <v>10</v>
      </c>
      <c r="E5" s="99"/>
      <c r="F5" s="101">
        <f>IF(AND(D6=550,OR(D5=7,D5=8,D5=9,D5=10,D5=12,D5=13,D5=14,D5=15,D5=17,D5=18,D5=19,D5=20,D5=22,D5=23,D5=24,D5=25)),VLOOKUP(D5,'Resistor References'!I2:J17,2,FALSE),VLOOKUP(D5,'Resistor References'!G2:H35,2,FALSE))</f>
        <v>3</v>
      </c>
      <c r="G5" s="102" t="str">
        <f>'Resistor References'!G3</f>
        <v>SHORT</v>
      </c>
      <c r="H5" s="228" t="str">
        <f>'Resistor References'!G2</f>
        <v>EEPROM</v>
      </c>
      <c r="I5" s="67"/>
      <c r="J5" s="340" t="str">
        <f>IF(AND(D5=G5,D6=G6),"SHORT",IF(AND(H5=D5,H6=D6),"FLOAT","Resistor"))</f>
        <v>Resistor</v>
      </c>
      <c r="L5" s="68" t="s">
        <v>347</v>
      </c>
      <c r="M5" s="108">
        <f>ILOOP_trgt</f>
        <v>2.0824854633056629</v>
      </c>
      <c r="N5" s="69"/>
      <c r="P5" s="70">
        <v>1</v>
      </c>
      <c r="Q5" s="71">
        <v>2</v>
      </c>
      <c r="R5" s="72">
        <v>0.5</v>
      </c>
      <c r="T5" s="33" t="s">
        <v>548</v>
      </c>
    </row>
    <row r="6" spans="2:20" ht="15.75" thickBot="1" x14ac:dyDescent="0.25">
      <c r="B6" s="339"/>
      <c r="C6" s="229" t="s">
        <v>36</v>
      </c>
      <c r="D6" s="210">
        <v>550</v>
      </c>
      <c r="E6" s="100" t="s">
        <v>11</v>
      </c>
      <c r="F6" s="104" t="str">
        <f>IF(AND(D6=550,OR(D5=7,D5=8,D5=9,D5=10,D5=12, D5=13, D5=14, D5=15, D5=17, D5=18, D5=19, D5=20, D5=22, D5=23, D5=24, D5=25)),"Open",VLOOKUP(D6,'Resistor References'!K3:L10,2,FALSE))</f>
        <v>Open</v>
      </c>
      <c r="G6" s="105">
        <v>550</v>
      </c>
      <c r="H6" s="230" t="s">
        <v>38</v>
      </c>
      <c r="I6" s="74">
        <v>450</v>
      </c>
      <c r="J6" s="341"/>
      <c r="L6" s="68" t="s">
        <v>348</v>
      </c>
      <c r="M6" s="108">
        <f>VLOOP_trgt</f>
        <v>2.544536887166974</v>
      </c>
      <c r="N6" s="69"/>
      <c r="P6" s="64">
        <v>2</v>
      </c>
      <c r="Q6" s="75">
        <v>2</v>
      </c>
      <c r="R6" s="76">
        <v>1</v>
      </c>
      <c r="T6" s="34" t="s">
        <v>17</v>
      </c>
    </row>
    <row r="7" spans="2:20" ht="15.75" thickBot="1" x14ac:dyDescent="0.25">
      <c r="B7" s="339" t="s">
        <v>216</v>
      </c>
      <c r="C7" s="227" t="s">
        <v>217</v>
      </c>
      <c r="D7" s="209">
        <v>3</v>
      </c>
      <c r="E7" s="99" t="s">
        <v>218</v>
      </c>
      <c r="F7" s="101">
        <f>VLOOKUP(D7,'Resistor References'!M3:N10,2,FALSE)</f>
        <v>2</v>
      </c>
      <c r="G7" s="102">
        <v>3</v>
      </c>
      <c r="H7" s="228">
        <v>3</v>
      </c>
      <c r="I7" s="67">
        <v>3</v>
      </c>
      <c r="J7" s="340" t="str">
        <f>IF(AND(D7=G7,D8=G8,G9=D9),"SHORT",IF(AND(H7=D7,H8=D8,H9=D9),"FLOAT","Resistor"))</f>
        <v>FLOAT</v>
      </c>
      <c r="L7" s="231" t="s">
        <v>351</v>
      </c>
      <c r="M7" s="223">
        <f>Comp_Code</f>
        <v>10</v>
      </c>
      <c r="N7" s="232"/>
      <c r="P7" s="70">
        <v>3</v>
      </c>
      <c r="Q7" s="71">
        <v>2</v>
      </c>
      <c r="R7" s="72">
        <v>2</v>
      </c>
      <c r="T7" s="35" t="s">
        <v>18</v>
      </c>
    </row>
    <row r="8" spans="2:20" ht="15.75" thickBot="1" x14ac:dyDescent="0.25">
      <c r="B8" s="339"/>
      <c r="C8" s="233" t="s">
        <v>219</v>
      </c>
      <c r="D8" s="38" t="s">
        <v>220</v>
      </c>
      <c r="E8" s="234" t="s">
        <v>26</v>
      </c>
      <c r="F8" s="107">
        <f>VLOOKUP(D8,'Resistor References'!O3:P6,2,FALSE)</f>
        <v>0</v>
      </c>
      <c r="G8" s="143" t="str">
        <f>'Resistor References'!O3</f>
        <v>40/52</v>
      </c>
      <c r="H8" s="142" t="str">
        <f>'Resistor References'!O3</f>
        <v>40/52</v>
      </c>
      <c r="I8" s="272" t="s">
        <v>221</v>
      </c>
      <c r="J8" s="346"/>
      <c r="L8" s="231" t="s">
        <v>37</v>
      </c>
      <c r="M8" s="223">
        <f>fsw</f>
        <v>550</v>
      </c>
      <c r="N8" s="232" t="s">
        <v>11</v>
      </c>
      <c r="P8" s="64">
        <v>4</v>
      </c>
      <c r="Q8" s="75">
        <v>2</v>
      </c>
      <c r="R8" s="76">
        <v>4</v>
      </c>
      <c r="T8" s="36" t="s">
        <v>19</v>
      </c>
    </row>
    <row r="9" spans="2:20" ht="15" thickBot="1" x14ac:dyDescent="0.25">
      <c r="B9" s="339"/>
      <c r="C9" s="235" t="s">
        <v>222</v>
      </c>
      <c r="D9" s="211">
        <v>2</v>
      </c>
      <c r="E9" s="236"/>
      <c r="F9" s="268">
        <f>VLOOKUP(D9,'Resistor References'!Q3:R6,2,FALSE)</f>
        <v>1</v>
      </c>
      <c r="G9" s="270">
        <v>1</v>
      </c>
      <c r="H9" s="237">
        <v>2</v>
      </c>
      <c r="I9" s="273" t="s">
        <v>221</v>
      </c>
      <c r="J9" s="346"/>
      <c r="L9" s="231" t="s">
        <v>353</v>
      </c>
      <c r="M9" s="223">
        <f>Phases</f>
        <v>2</v>
      </c>
      <c r="N9" s="232"/>
      <c r="P9" s="70">
        <v>5</v>
      </c>
      <c r="Q9" s="71">
        <v>2</v>
      </c>
      <c r="R9" s="72">
        <v>8</v>
      </c>
    </row>
    <row r="10" spans="2:20" ht="15" thickBot="1" x14ac:dyDescent="0.25">
      <c r="B10" s="339" t="s">
        <v>223</v>
      </c>
      <c r="C10" s="227" t="s">
        <v>224</v>
      </c>
      <c r="D10" s="209" t="s">
        <v>281</v>
      </c>
      <c r="E10" s="99" t="s">
        <v>22</v>
      </c>
      <c r="F10" s="101">
        <f>VLOOKUP(D10,'Resistor References'!S2:T17,2,FALSE)</f>
        <v>1</v>
      </c>
      <c r="G10" s="102" t="s">
        <v>38</v>
      </c>
      <c r="H10" s="238">
        <v>1</v>
      </c>
      <c r="I10" s="67" t="s">
        <v>226</v>
      </c>
      <c r="J10" s="340" t="str">
        <f>IF(AND(D10=G10,D11=G11),"SHORT",IF(AND(H10=D10,H11=D11),"FLOAT","Resistor"))</f>
        <v>Resistor</v>
      </c>
      <c r="L10" s="231" t="s">
        <v>309</v>
      </c>
      <c r="M10" s="223">
        <f>Iphase</f>
        <v>40</v>
      </c>
      <c r="N10" s="232" t="s">
        <v>26</v>
      </c>
      <c r="P10" s="64">
        <v>6</v>
      </c>
      <c r="Q10" s="75">
        <v>3</v>
      </c>
      <c r="R10" s="76">
        <v>0.5</v>
      </c>
    </row>
    <row r="11" spans="2:20" ht="15" thickBot="1" x14ac:dyDescent="0.25">
      <c r="B11" s="339"/>
      <c r="C11" s="233" t="s">
        <v>227</v>
      </c>
      <c r="D11" s="212">
        <v>0.85</v>
      </c>
      <c r="E11" s="234" t="s">
        <v>22</v>
      </c>
      <c r="F11" s="107">
        <f>IF(D10='Resistor References'!S2,'Resistor References'!S2,VLOOKUP(D11,'Resistor References'!X3:Y18,2,FALSE))</f>
        <v>10</v>
      </c>
      <c r="G11" s="143" t="s">
        <v>38</v>
      </c>
      <c r="H11" s="153">
        <v>1</v>
      </c>
      <c r="I11" s="274">
        <v>0.8</v>
      </c>
      <c r="J11" s="346"/>
      <c r="L11" s="231" t="s">
        <v>227</v>
      </c>
      <c r="M11" s="223">
        <f>Vout</f>
        <v>0.85</v>
      </c>
      <c r="N11" s="232" t="s">
        <v>22</v>
      </c>
      <c r="P11" s="70">
        <v>7</v>
      </c>
      <c r="Q11" s="71">
        <v>3</v>
      </c>
      <c r="R11" s="72">
        <v>1</v>
      </c>
    </row>
    <row r="12" spans="2:20" ht="15" thickBot="1" x14ac:dyDescent="0.25">
      <c r="B12" s="339"/>
      <c r="C12" s="229" t="s">
        <v>228</v>
      </c>
      <c r="D12" s="213">
        <v>0.5</v>
      </c>
      <c r="E12" s="100"/>
      <c r="F12" s="104" t="s">
        <v>221</v>
      </c>
      <c r="G12" s="105" t="s">
        <v>38</v>
      </c>
      <c r="H12" s="239">
        <v>0.5</v>
      </c>
      <c r="I12" s="275">
        <v>0.5</v>
      </c>
      <c r="J12" s="341"/>
      <c r="L12" s="240" t="s">
        <v>228</v>
      </c>
      <c r="M12" s="241">
        <f>VOSL</f>
        <v>0.5</v>
      </c>
      <c r="N12" s="242" t="s">
        <v>22</v>
      </c>
      <c r="P12" s="64">
        <v>8</v>
      </c>
      <c r="Q12" s="75">
        <v>3</v>
      </c>
      <c r="R12" s="76">
        <v>2</v>
      </c>
    </row>
    <row r="13" spans="2:20" ht="15" thickBot="1" x14ac:dyDescent="0.25">
      <c r="B13" s="339" t="s">
        <v>229</v>
      </c>
      <c r="C13" s="243" t="s">
        <v>230</v>
      </c>
      <c r="D13" s="214">
        <v>31</v>
      </c>
      <c r="E13" s="113" t="s">
        <v>231</v>
      </c>
      <c r="F13" s="269">
        <f>VLOOKUP(D13,'Resistor References'!Z2:AA34,2,FALSE)</f>
        <v>15</v>
      </c>
      <c r="G13" s="271" t="s">
        <v>232</v>
      </c>
      <c r="H13" s="244" t="s">
        <v>38</v>
      </c>
      <c r="I13" s="276">
        <v>36</v>
      </c>
      <c r="J13" s="346" t="str">
        <f>IF(AND(D13=G13,D14=G14),"SHORT",IF(AND(H13=D13,H14=D14),"FLOAT","Resistor"))</f>
        <v>Resistor</v>
      </c>
      <c r="P13" s="70">
        <v>9</v>
      </c>
      <c r="Q13" s="71">
        <v>3</v>
      </c>
      <c r="R13" s="72">
        <v>4</v>
      </c>
    </row>
    <row r="14" spans="2:20" ht="15" thickBot="1" x14ac:dyDescent="0.25">
      <c r="B14" s="339"/>
      <c r="C14" s="229" t="str">
        <f>IF(D9=1,"INTERLEAVE","SYNC_CONFIG")</f>
        <v>SYNC_CONFIG</v>
      </c>
      <c r="D14" s="210" t="s">
        <v>800</v>
      </c>
      <c r="E14" s="100"/>
      <c r="F14" s="104" t="str">
        <f>VLOOKUP(D14,'Resistor References'!AB2:AC11,2,FALSE)</f>
        <v>Open</v>
      </c>
      <c r="G14" s="105" t="str">
        <f>'Resistor References'!AB3</f>
        <v>Auto-Detect</v>
      </c>
      <c r="H14" s="230" t="str">
        <f>'Resistor References'!AB3</f>
        <v>Auto-Detect</v>
      </c>
      <c r="I14" s="74" t="s">
        <v>233</v>
      </c>
      <c r="J14" s="341"/>
      <c r="P14" s="64">
        <v>10</v>
      </c>
      <c r="Q14" s="75">
        <v>3</v>
      </c>
      <c r="R14" s="76">
        <v>8</v>
      </c>
    </row>
    <row r="15" spans="2:20" ht="15" thickBot="1" x14ac:dyDescent="0.25">
      <c r="P15" s="70">
        <v>11</v>
      </c>
      <c r="Q15" s="71">
        <v>4</v>
      </c>
      <c r="R15" s="72">
        <v>0.5</v>
      </c>
    </row>
    <row r="16" spans="2:20" ht="15.75" customHeight="1" thickBot="1" x14ac:dyDescent="0.3">
      <c r="B16" s="347" t="s">
        <v>679</v>
      </c>
      <c r="C16" s="348"/>
      <c r="D16" s="348"/>
      <c r="E16" s="348"/>
      <c r="F16" s="348"/>
      <c r="G16" s="348"/>
      <c r="H16" s="348"/>
      <c r="I16" s="348"/>
      <c r="J16" s="349"/>
      <c r="P16" s="64">
        <v>12</v>
      </c>
      <c r="Q16" s="75">
        <v>4</v>
      </c>
      <c r="R16" s="76">
        <v>1</v>
      </c>
    </row>
    <row r="17" spans="2:18" ht="15" thickBot="1" x14ac:dyDescent="0.25">
      <c r="B17" s="221" t="s">
        <v>208</v>
      </c>
      <c r="C17" s="221" t="s">
        <v>21</v>
      </c>
      <c r="D17" s="221" t="s">
        <v>304</v>
      </c>
      <c r="E17" s="221" t="s">
        <v>305</v>
      </c>
      <c r="F17" s="221"/>
      <c r="G17" s="221" t="s">
        <v>684</v>
      </c>
      <c r="H17" s="221" t="s">
        <v>685</v>
      </c>
      <c r="I17" s="330" t="s">
        <v>238</v>
      </c>
      <c r="J17" s="331"/>
      <c r="P17" s="70">
        <v>13</v>
      </c>
      <c r="Q17" s="71">
        <v>4</v>
      </c>
      <c r="R17" s="72">
        <v>2</v>
      </c>
    </row>
    <row r="18" spans="2:18" ht="15" thickBot="1" x14ac:dyDescent="0.25">
      <c r="B18" s="245" t="str">
        <f>B$5</f>
        <v>MSEL1</v>
      </c>
      <c r="C18" s="227" t="s">
        <v>239</v>
      </c>
      <c r="D18" s="228">
        <f>IF(OR(J5="SHORT",J5="FLOAT"),J5,IF(F5&lt;16,F5,F5-16))</f>
        <v>3</v>
      </c>
      <c r="E18" s="228" t="str">
        <f>IF(OR(J5="SHORT",J5="FLOAT", F6="Open"),"Open",IF(F5&lt;16,2*F6,2*F6+1))</f>
        <v>Open</v>
      </c>
      <c r="F18" s="48"/>
      <c r="G18" s="102">
        <f>IF(OR(D18="FLOAT",D18="SHORT"),D18,HLOOKUP(D18,'Resistor Selection'!C$13:R$14,2,FALSE))</f>
        <v>8250</v>
      </c>
      <c r="H18" s="246" t="str">
        <f>IF(E18="Open","Open",VLOOKUP(E18,'Resistor Selection'!B$15:R$30,'Pin Detect Programming'!D18+2,FALSE))</f>
        <v>Open</v>
      </c>
      <c r="I18" s="332"/>
      <c r="J18" s="333"/>
      <c r="P18" s="64">
        <v>14</v>
      </c>
      <c r="Q18" s="75">
        <v>4</v>
      </c>
      <c r="R18" s="76">
        <v>4</v>
      </c>
    </row>
    <row r="19" spans="2:18" ht="15" thickBot="1" x14ac:dyDescent="0.25">
      <c r="B19" s="245" t="str">
        <f>B$7</f>
        <v>MSEL2</v>
      </c>
      <c r="C19" s="233" t="s">
        <v>240</v>
      </c>
      <c r="D19" s="142" t="str">
        <f>IF(OR(J7="SHORT",J7="FLOAT"),J7,F9+4*F8)</f>
        <v>FLOAT</v>
      </c>
      <c r="E19" s="142" t="str">
        <f>IF(OR(D7=3,J7="FLOAT",J7="SHORT"),"Open",F7)</f>
        <v>Open</v>
      </c>
      <c r="F19" s="40"/>
      <c r="G19" s="143" t="str">
        <f>IF(OR(D19="FLOAT",D19="SHORT"),D19,HLOOKUP(D19,'Resistor Selection'!C$13:R$14,2,FALSE))</f>
        <v>FLOAT</v>
      </c>
      <c r="H19" s="247" t="str">
        <f>IF(E19="Open","Open",VLOOKUP(E19,'Resistor Selection'!B$15:R$30,'Pin Detect Programming'!D19+2,FALSE))</f>
        <v>Open</v>
      </c>
      <c r="I19" s="332"/>
      <c r="J19" s="333"/>
      <c r="P19" s="70">
        <v>15</v>
      </c>
      <c r="Q19" s="71">
        <v>4</v>
      </c>
      <c r="R19" s="72">
        <v>8</v>
      </c>
    </row>
    <row r="20" spans="2:18" ht="15" thickBot="1" x14ac:dyDescent="0.25">
      <c r="B20" s="245" t="str">
        <f>B$10</f>
        <v>VSEL</v>
      </c>
      <c r="C20" s="233" t="s">
        <v>241</v>
      </c>
      <c r="D20" s="142">
        <f>IF(OR(J10="SHORT",J10="FLOAT"),J10,F11)</f>
        <v>10</v>
      </c>
      <c r="E20" s="142">
        <f>IF(OR(F10="Float",F10="Short"),"Open",F10)</f>
        <v>1</v>
      </c>
      <c r="F20" s="40"/>
      <c r="G20" s="143">
        <f>IF(OR(D20="FLOAT",D20="SHORT"),D20,HLOOKUP(D20,'Resistor Selection'!C$13:R$14,2,FALSE))</f>
        <v>31600</v>
      </c>
      <c r="H20" s="247">
        <f>IF(E20="Open","Open",VLOOKUP(E20,'Resistor Selection'!B$15:R$30,'Pin Detect Programming'!D20+2,FALSE))</f>
        <v>105000</v>
      </c>
      <c r="I20" s="332"/>
      <c r="J20" s="333"/>
      <c r="P20" s="64">
        <v>16</v>
      </c>
      <c r="Q20" s="75">
        <v>5</v>
      </c>
      <c r="R20" s="76">
        <v>0.5</v>
      </c>
    </row>
    <row r="21" spans="2:18" ht="15" thickBot="1" x14ac:dyDescent="0.25">
      <c r="B21" s="245" t="str">
        <f>B$13</f>
        <v>ADRSEL</v>
      </c>
      <c r="C21" s="229" t="s">
        <v>242</v>
      </c>
      <c r="D21" s="230">
        <f>IF(OR(J13="SHORT",J13="FLOAT"),J13,IF(AND(D14='Resistor References'!AB3,'Pin Detect Programming'!D13&gt;31),'Resistor References'!AM1,IF(F13='Resistor References'!T3,'Resistor References'!T3,IF(F13&lt;16,F13,F13-16))))</f>
        <v>15</v>
      </c>
      <c r="E21" s="230" t="str">
        <f>IF(OR(F13="Float",F13="Short"),"Open",IF(AND(F14='Resistor References'!AC3,F13&lt;16),F14,IF(F13&lt;16,2*F14,2*F14+1)))</f>
        <v>Open</v>
      </c>
      <c r="F21" s="53"/>
      <c r="G21" s="105">
        <f>IF(OR(D21="FLOAT",D21="SHORT"),D21,HLOOKUP(D21,'Resistor Selection'!C$13:R$14,2,FALSE))</f>
        <v>82500</v>
      </c>
      <c r="H21" s="248" t="str">
        <f>IF(E21="Open","Open",VLOOKUP(E21,'Resistor Selection'!B$15:R$30,'Pin Detect Programming'!D21+2,FALSE))</f>
        <v>Open</v>
      </c>
      <c r="I21" s="334"/>
      <c r="J21" s="335"/>
      <c r="P21" s="70">
        <v>17</v>
      </c>
      <c r="Q21" s="71">
        <v>5</v>
      </c>
      <c r="R21" s="72">
        <v>1</v>
      </c>
    </row>
    <row r="22" spans="2:18" ht="15" thickBot="1" x14ac:dyDescent="0.25">
      <c r="P22" s="64">
        <v>18</v>
      </c>
      <c r="Q22" s="75">
        <v>5</v>
      </c>
      <c r="R22" s="76">
        <v>2</v>
      </c>
    </row>
    <row r="23" spans="2:18" ht="15.75" thickBot="1" x14ac:dyDescent="0.3">
      <c r="B23" s="342" t="s">
        <v>243</v>
      </c>
      <c r="C23" s="343"/>
      <c r="D23" s="343"/>
      <c r="E23" s="343"/>
      <c r="F23" s="343"/>
      <c r="G23" s="343"/>
      <c r="H23" s="343"/>
      <c r="I23" s="343"/>
      <c r="J23" s="344"/>
      <c r="P23" s="70">
        <v>19</v>
      </c>
      <c r="Q23" s="71">
        <v>5</v>
      </c>
      <c r="R23" s="72">
        <v>4</v>
      </c>
    </row>
    <row r="24" spans="2:18" ht="43.5" thickBot="1" x14ac:dyDescent="0.25">
      <c r="B24" s="221" t="s">
        <v>208</v>
      </c>
      <c r="C24" s="221" t="s">
        <v>209</v>
      </c>
      <c r="D24" s="221" t="s">
        <v>552</v>
      </c>
      <c r="E24" s="221" t="s">
        <v>210</v>
      </c>
      <c r="F24" s="278" t="s">
        <v>698</v>
      </c>
      <c r="G24" s="278" t="s">
        <v>696</v>
      </c>
      <c r="H24" s="278" t="s">
        <v>697</v>
      </c>
      <c r="I24" s="221" t="s">
        <v>213</v>
      </c>
      <c r="J24" s="221" t="s">
        <v>214</v>
      </c>
      <c r="P24" s="64">
        <v>20</v>
      </c>
      <c r="Q24" s="75">
        <v>5</v>
      </c>
      <c r="R24" s="76">
        <v>8</v>
      </c>
    </row>
    <row r="25" spans="2:18" ht="43.5" thickBot="1" x14ac:dyDescent="0.25">
      <c r="B25" s="339" t="str">
        <f>B7</f>
        <v>MSEL2</v>
      </c>
      <c r="C25" s="266" t="s">
        <v>678</v>
      </c>
      <c r="D25" s="267" t="s">
        <v>686</v>
      </c>
      <c r="E25" s="99"/>
      <c r="F25" s="101" t="str">
        <f>IF(AND(D25=G25,D26=G26),"SHORT",IF(AND(D25=H25,D26=H26),"FLOAT",VLOOKUP(D25,'Resistor References'!AF$4:AG$11,2,FALSE)))</f>
        <v>SHORT</v>
      </c>
      <c r="G25" s="102" t="str">
        <f>'Resistor References'!AF$2</f>
        <v>180°, 2</v>
      </c>
      <c r="H25" s="228" t="str">
        <f>'Resistor References'!AF$3</f>
        <v>180°, 2</v>
      </c>
      <c r="I25" s="67" t="s">
        <v>221</v>
      </c>
      <c r="J25" s="340" t="str">
        <f>IF(AND(D25=G25,D26=G26),"SHORT",IF(AND(H25=D25,H26=D26),"FLOAT","Resistor"))</f>
        <v>SHORT</v>
      </c>
      <c r="P25" s="70">
        <v>21</v>
      </c>
      <c r="Q25" s="71">
        <v>6</v>
      </c>
      <c r="R25" s="72">
        <v>0.5</v>
      </c>
    </row>
    <row r="26" spans="2:18" ht="15" thickBot="1" x14ac:dyDescent="0.25">
      <c r="B26" s="339"/>
      <c r="C26" s="229" t="s">
        <v>219</v>
      </c>
      <c r="D26" s="210" t="str">
        <f>D8</f>
        <v>40/52</v>
      </c>
      <c r="E26" s="100" t="s">
        <v>26</v>
      </c>
      <c r="F26" s="104">
        <f>VLOOKUP(D26,'Resistor References'!O$3:P$6,2,FALSE)</f>
        <v>0</v>
      </c>
      <c r="G26" s="105" t="str">
        <f>'Resistor References'!O$3</f>
        <v>40/52</v>
      </c>
      <c r="H26" s="230" t="str">
        <f>'Resistor References'!O$4</f>
        <v>30/39</v>
      </c>
      <c r="I26" s="74">
        <v>52</v>
      </c>
      <c r="J26" s="341"/>
      <c r="P26" s="64">
        <v>22</v>
      </c>
      <c r="Q26" s="75">
        <v>6</v>
      </c>
      <c r="R26" s="76">
        <v>1</v>
      </c>
    </row>
    <row r="27" spans="2:18" ht="15" thickBot="1" x14ac:dyDescent="0.25">
      <c r="P27" s="70">
        <v>23</v>
      </c>
      <c r="Q27" s="71">
        <v>6</v>
      </c>
      <c r="R27" s="72">
        <v>2</v>
      </c>
    </row>
    <row r="28" spans="2:18" ht="16.5" thickBot="1" x14ac:dyDescent="0.3">
      <c r="B28" s="347" t="s">
        <v>680</v>
      </c>
      <c r="C28" s="348"/>
      <c r="D28" s="348"/>
      <c r="E28" s="348"/>
      <c r="F28" s="348"/>
      <c r="G28" s="348"/>
      <c r="H28" s="348"/>
      <c r="I28" s="348"/>
      <c r="J28" s="349"/>
      <c r="P28" s="64">
        <v>24</v>
      </c>
      <c r="Q28" s="75">
        <v>6</v>
      </c>
      <c r="R28" s="76">
        <v>4</v>
      </c>
    </row>
    <row r="29" spans="2:18" ht="15" customHeight="1" thickBot="1" x14ac:dyDescent="0.25">
      <c r="B29" s="221" t="s">
        <v>208</v>
      </c>
      <c r="C29" s="221" t="s">
        <v>21</v>
      </c>
      <c r="D29" s="221" t="s">
        <v>304</v>
      </c>
      <c r="E29" s="221" t="s">
        <v>305</v>
      </c>
      <c r="F29" s="221"/>
      <c r="G29" s="221" t="s">
        <v>684</v>
      </c>
      <c r="H29" s="221" t="s">
        <v>237</v>
      </c>
      <c r="I29" s="345" t="s">
        <v>246</v>
      </c>
      <c r="J29" s="331"/>
      <c r="P29" s="70">
        <v>25</v>
      </c>
      <c r="Q29" s="71">
        <v>6</v>
      </c>
      <c r="R29" s="72">
        <v>8</v>
      </c>
    </row>
    <row r="30" spans="2:18" ht="15" thickBot="1" x14ac:dyDescent="0.25">
      <c r="B30" s="245" t="str">
        <f>B$5</f>
        <v>MSEL1</v>
      </c>
      <c r="C30" s="227" t="s">
        <v>221</v>
      </c>
      <c r="D30" s="228" t="s">
        <v>211</v>
      </c>
      <c r="E30" s="228" t="s">
        <v>247</v>
      </c>
      <c r="F30" s="48"/>
      <c r="G30" s="102" t="s">
        <v>248</v>
      </c>
      <c r="H30" s="246" t="s">
        <v>248</v>
      </c>
      <c r="I30" s="332"/>
      <c r="J30" s="333"/>
      <c r="P30" s="64">
        <v>26</v>
      </c>
      <c r="Q30" s="75">
        <v>7</v>
      </c>
      <c r="R30" s="76">
        <v>0.5</v>
      </c>
    </row>
    <row r="31" spans="2:18" ht="15" thickBot="1" x14ac:dyDescent="0.25">
      <c r="B31" s="245" t="str">
        <f>B$7</f>
        <v>MSEL2</v>
      </c>
      <c r="C31" s="233" t="s">
        <v>249</v>
      </c>
      <c r="D31" s="142" t="str">
        <f>IF(D9&lt;2,"N/A",IF(OR(J25="SHORT",J25="FLOAT"),J25,2*F25+MOD(F26,2)))</f>
        <v>SHORT</v>
      </c>
      <c r="E31" s="142" t="str">
        <f>IF(OR(J25='Resistor References'!AG$2,J25='Resistor References'!AG$3,'Pin Detect Programming'!F26&lt;2),"OPEN",1)</f>
        <v>OPEN</v>
      </c>
      <c r="F31" s="40"/>
      <c r="G31" s="143" t="str">
        <f>IF(OR(D31="FLOAT",D31="SHORT"),D31,HLOOKUP(D31,'Resistor Selection'!C13:R14,2,FALSE))</f>
        <v>SHORT</v>
      </c>
      <c r="H31" s="247" t="str">
        <f>IF(E31="Open","Open",VLOOKUP(E31,'Resistor Selection'!B$13:AH$30,'Pin Detect Programming'!D31+2,FALSE))</f>
        <v>Open</v>
      </c>
      <c r="I31" s="332"/>
      <c r="J31" s="333"/>
      <c r="P31" s="70">
        <v>27</v>
      </c>
      <c r="Q31" s="71">
        <v>7</v>
      </c>
      <c r="R31" s="72">
        <v>1</v>
      </c>
    </row>
    <row r="32" spans="2:18" ht="15" thickBot="1" x14ac:dyDescent="0.25">
      <c r="B32" s="245" t="str">
        <f>B$10</f>
        <v>VSEL</v>
      </c>
      <c r="C32" s="233" t="s">
        <v>221</v>
      </c>
      <c r="D32" s="142" t="s">
        <v>211</v>
      </c>
      <c r="E32" s="142" t="s">
        <v>247</v>
      </c>
      <c r="F32" s="40"/>
      <c r="G32" s="143" t="s">
        <v>248</v>
      </c>
      <c r="H32" s="247" t="s">
        <v>248</v>
      </c>
      <c r="I32" s="332"/>
      <c r="J32" s="333"/>
      <c r="P32" s="64">
        <v>28</v>
      </c>
      <c r="Q32" s="75">
        <v>7</v>
      </c>
      <c r="R32" s="76">
        <v>2</v>
      </c>
    </row>
    <row r="33" spans="2:18" ht="15" thickBot="1" x14ac:dyDescent="0.25">
      <c r="B33" s="245" t="str">
        <f>B$13</f>
        <v>ADRSEL</v>
      </c>
      <c r="C33" s="229" t="s">
        <v>221</v>
      </c>
      <c r="D33" s="230" t="s">
        <v>211</v>
      </c>
      <c r="E33" s="230" t="s">
        <v>247</v>
      </c>
      <c r="F33" s="53"/>
      <c r="G33" s="105" t="s">
        <v>248</v>
      </c>
      <c r="H33" s="248" t="s">
        <v>248</v>
      </c>
      <c r="I33" s="334"/>
      <c r="J33" s="335"/>
      <c r="P33" s="70">
        <v>29</v>
      </c>
      <c r="Q33" s="71">
        <v>7</v>
      </c>
      <c r="R33" s="72">
        <v>4</v>
      </c>
    </row>
    <row r="34" spans="2:18" ht="15" thickBot="1" x14ac:dyDescent="0.25">
      <c r="L34" s="137"/>
      <c r="P34" s="64">
        <v>30</v>
      </c>
      <c r="Q34" s="75">
        <v>7</v>
      </c>
      <c r="R34" s="76">
        <v>8</v>
      </c>
    </row>
    <row r="35" spans="2:18" ht="15.75" thickBot="1" x14ac:dyDescent="0.3">
      <c r="B35" s="342" t="s">
        <v>250</v>
      </c>
      <c r="C35" s="343"/>
      <c r="D35" s="343"/>
      <c r="E35" s="343"/>
      <c r="F35" s="343"/>
      <c r="G35" s="343"/>
      <c r="H35" s="343"/>
      <c r="I35" s="343"/>
      <c r="J35" s="344"/>
      <c r="P35" s="94">
        <v>31</v>
      </c>
      <c r="Q35" s="95">
        <v>10</v>
      </c>
      <c r="R35" s="96">
        <v>2</v>
      </c>
    </row>
    <row r="36" spans="2:18" ht="43.5" thickBot="1" x14ac:dyDescent="0.25">
      <c r="B36" s="221" t="s">
        <v>208</v>
      </c>
      <c r="C36" s="221" t="s">
        <v>209</v>
      </c>
      <c r="D36" s="221" t="s">
        <v>552</v>
      </c>
      <c r="E36" s="221" t="s">
        <v>210</v>
      </c>
      <c r="F36" s="278" t="s">
        <v>698</v>
      </c>
      <c r="G36" s="278" t="s">
        <v>696</v>
      </c>
      <c r="H36" s="278" t="s">
        <v>697</v>
      </c>
      <c r="I36" s="221" t="s">
        <v>213</v>
      </c>
      <c r="J36" s="221" t="s">
        <v>214</v>
      </c>
    </row>
    <row r="37" spans="2:18" ht="43.5" thickBot="1" x14ac:dyDescent="0.25">
      <c r="B37" s="339" t="str">
        <f>B7</f>
        <v>MSEL2</v>
      </c>
      <c r="C37" s="266" t="s">
        <v>678</v>
      </c>
      <c r="D37" s="209" t="s">
        <v>690</v>
      </c>
      <c r="E37" s="99"/>
      <c r="F37" s="101">
        <f>IF(AND(D37=G37,D38=G38),"SHORT",IF(AND(D37=H37,D38=H38),"FLOAT",VLOOKUP(D37,'Resistor References'!AF$4:AG$11,2,FALSE)))</f>
        <v>7</v>
      </c>
      <c r="G37" s="102" t="s">
        <v>221</v>
      </c>
      <c r="H37" s="228" t="s">
        <v>221</v>
      </c>
      <c r="I37" s="67" t="s">
        <v>221</v>
      </c>
      <c r="J37" s="340" t="str">
        <f>IF(AND(D37=G37,D38=G38),"SHORT",IF(AND(H37=D37,H38=D38),"FLOAT","Resistor"))</f>
        <v>Resistor</v>
      </c>
    </row>
    <row r="38" spans="2:18" ht="15.75" customHeight="1" thickBot="1" x14ac:dyDescent="0.25">
      <c r="B38" s="339"/>
      <c r="C38" s="229" t="s">
        <v>219</v>
      </c>
      <c r="D38" s="210" t="str">
        <f>D8</f>
        <v>40/52</v>
      </c>
      <c r="E38" s="100" t="s">
        <v>26</v>
      </c>
      <c r="F38" s="104">
        <f>VLOOKUP(D38,'Resistor References'!O$3:P$6,2,FALSE)</f>
        <v>0</v>
      </c>
      <c r="G38" s="105" t="s">
        <v>221</v>
      </c>
      <c r="H38" s="230" t="s">
        <v>221</v>
      </c>
      <c r="I38" s="74">
        <v>52</v>
      </c>
      <c r="J38" s="341"/>
    </row>
    <row r="39" spans="2:18" ht="15" thickBot="1" x14ac:dyDescent="0.25"/>
    <row r="40" spans="2:18" ht="16.5" thickBot="1" x14ac:dyDescent="0.3">
      <c r="B40" s="347" t="s">
        <v>682</v>
      </c>
      <c r="C40" s="348"/>
      <c r="D40" s="348"/>
      <c r="E40" s="348"/>
      <c r="F40" s="348"/>
      <c r="G40" s="348"/>
      <c r="H40" s="348"/>
      <c r="I40" s="348"/>
      <c r="J40" s="349"/>
    </row>
    <row r="41" spans="2:18" ht="15" thickBot="1" x14ac:dyDescent="0.25">
      <c r="B41" s="221" t="s">
        <v>208</v>
      </c>
      <c r="C41" s="221" t="s">
        <v>21</v>
      </c>
      <c r="D41" s="221" t="s">
        <v>304</v>
      </c>
      <c r="E41" s="221" t="s">
        <v>305</v>
      </c>
      <c r="F41" s="221"/>
      <c r="G41" s="221" t="s">
        <v>684</v>
      </c>
      <c r="H41" s="221" t="s">
        <v>237</v>
      </c>
      <c r="I41" s="330" t="s">
        <v>246</v>
      </c>
      <c r="J41" s="331"/>
    </row>
    <row r="42" spans="2:18" ht="15" thickBot="1" x14ac:dyDescent="0.25">
      <c r="B42" s="245" t="str">
        <f>B$5</f>
        <v>MSEL1</v>
      </c>
      <c r="C42" s="227" t="s">
        <v>221</v>
      </c>
      <c r="D42" s="228" t="s">
        <v>211</v>
      </c>
      <c r="E42" s="228" t="s">
        <v>247</v>
      </c>
      <c r="F42" s="48"/>
      <c r="G42" s="102" t="s">
        <v>248</v>
      </c>
      <c r="H42" s="246" t="s">
        <v>248</v>
      </c>
      <c r="I42" s="332"/>
      <c r="J42" s="333"/>
    </row>
    <row r="43" spans="2:18" ht="15" thickBot="1" x14ac:dyDescent="0.25">
      <c r="B43" s="245" t="str">
        <f>B$7</f>
        <v>MSEL2</v>
      </c>
      <c r="C43" s="233" t="s">
        <v>249</v>
      </c>
      <c r="D43" s="142" t="str">
        <f>IF(D9&lt;3,"N/A",IF(OR(J37="SHORT",J37="FLOAT"),J37,2*F37+MOD(F38,2)))</f>
        <v>N/A</v>
      </c>
      <c r="E43" s="142" t="str">
        <f>IF(OR(J37='Resistor References'!AG$2,J37='Resistor References'!AG$3,'Pin Detect Programming'!F38&lt;2),"OPEN",1)</f>
        <v>OPEN</v>
      </c>
      <c r="F43" s="40"/>
      <c r="G43" s="143" t="e">
        <f>IF(OR(D43="FLOAT",D43="SHORT"),D43,HLOOKUP(D43,'Resistor Selection'!C13:R14,2,FALSE))</f>
        <v>#N/A</v>
      </c>
      <c r="H43" s="247" t="str">
        <f>IF(E43="Open","Open",VLOOKUP(E43,'Resistor Selection'!B$13:AH$30,'Pin Detect Programming'!D43+2,FALSE))</f>
        <v>Open</v>
      </c>
      <c r="I43" s="332"/>
      <c r="J43" s="333"/>
    </row>
    <row r="44" spans="2:18" ht="15" thickBot="1" x14ac:dyDescent="0.25">
      <c r="B44" s="245" t="str">
        <f>B$10</f>
        <v>VSEL</v>
      </c>
      <c r="C44" s="233" t="s">
        <v>221</v>
      </c>
      <c r="D44" s="142" t="s">
        <v>211</v>
      </c>
      <c r="E44" s="142" t="s">
        <v>247</v>
      </c>
      <c r="F44" s="40"/>
      <c r="G44" s="143" t="s">
        <v>248</v>
      </c>
      <c r="H44" s="247" t="s">
        <v>248</v>
      </c>
      <c r="I44" s="332"/>
      <c r="J44" s="333"/>
    </row>
    <row r="45" spans="2:18" ht="15" thickBot="1" x14ac:dyDescent="0.25">
      <c r="B45" s="245" t="str">
        <f>B$13</f>
        <v>ADRSEL</v>
      </c>
      <c r="C45" s="229" t="s">
        <v>221</v>
      </c>
      <c r="D45" s="230" t="s">
        <v>211</v>
      </c>
      <c r="E45" s="230" t="s">
        <v>247</v>
      </c>
      <c r="F45" s="53"/>
      <c r="G45" s="105" t="s">
        <v>248</v>
      </c>
      <c r="H45" s="248" t="s">
        <v>248</v>
      </c>
      <c r="I45" s="334"/>
      <c r="J45" s="335"/>
    </row>
    <row r="46" spans="2:18" ht="15" thickBot="1" x14ac:dyDescent="0.25"/>
    <row r="47" spans="2:18" ht="15.75" thickBot="1" x14ac:dyDescent="0.3">
      <c r="B47" s="342" t="s">
        <v>251</v>
      </c>
      <c r="C47" s="343"/>
      <c r="D47" s="343"/>
      <c r="E47" s="343"/>
      <c r="F47" s="343"/>
      <c r="G47" s="343"/>
      <c r="H47" s="343"/>
      <c r="I47" s="343"/>
      <c r="J47" s="344"/>
    </row>
    <row r="48" spans="2:18" ht="43.5" thickBot="1" x14ac:dyDescent="0.25">
      <c r="B48" s="221" t="s">
        <v>208</v>
      </c>
      <c r="C48" s="221" t="s">
        <v>209</v>
      </c>
      <c r="D48" s="221" t="s">
        <v>552</v>
      </c>
      <c r="E48" s="221" t="s">
        <v>210</v>
      </c>
      <c r="F48" s="278" t="s">
        <v>698</v>
      </c>
      <c r="G48" s="278" t="s">
        <v>696</v>
      </c>
      <c r="H48" s="278" t="s">
        <v>697</v>
      </c>
      <c r="I48" s="221" t="s">
        <v>213</v>
      </c>
      <c r="J48" s="221" t="s">
        <v>214</v>
      </c>
    </row>
    <row r="49" spans="2:10" ht="43.5" thickBot="1" x14ac:dyDescent="0.25">
      <c r="B49" s="339" t="str">
        <f>B7</f>
        <v>MSEL2</v>
      </c>
      <c r="C49" s="266" t="s">
        <v>678</v>
      </c>
      <c r="D49" s="209" t="s">
        <v>691</v>
      </c>
      <c r="E49" s="99"/>
      <c r="F49" s="101">
        <f>IF(AND(D49=G49,D50=G50),"SHORT",IF(AND(D49=H49,D50=H50),"FLOAT",VLOOKUP(D49,'Resistor References'!AF$4:AG$11,2,FALSE)))</f>
        <v>5</v>
      </c>
      <c r="G49" s="102" t="s">
        <v>221</v>
      </c>
      <c r="H49" s="228" t="s">
        <v>221</v>
      </c>
      <c r="I49" s="67" t="s">
        <v>221</v>
      </c>
      <c r="J49" s="340" t="str">
        <f>IF(AND(D49=G49,D50=G50),"SHORT",IF(AND(H49=D49,H50=D50),"FLOAT","Resistor"))</f>
        <v>Resistor</v>
      </c>
    </row>
    <row r="50" spans="2:10" ht="15" thickBot="1" x14ac:dyDescent="0.25">
      <c r="B50" s="339"/>
      <c r="C50" s="229" t="s">
        <v>219</v>
      </c>
      <c r="D50" s="210" t="str">
        <f>D8</f>
        <v>40/52</v>
      </c>
      <c r="E50" s="100" t="s">
        <v>26</v>
      </c>
      <c r="F50" s="104">
        <f>VLOOKUP(D50,'Resistor References'!O$3:P$6,2,FALSE)</f>
        <v>0</v>
      </c>
      <c r="G50" s="105" t="s">
        <v>221</v>
      </c>
      <c r="H50" s="230" t="s">
        <v>221</v>
      </c>
      <c r="I50" s="74">
        <v>52</v>
      </c>
      <c r="J50" s="341"/>
    </row>
    <row r="51" spans="2:10" ht="15" thickBot="1" x14ac:dyDescent="0.25"/>
    <row r="52" spans="2:10" ht="16.5" thickBot="1" x14ac:dyDescent="0.3">
      <c r="B52" s="347" t="s">
        <v>681</v>
      </c>
      <c r="C52" s="348"/>
      <c r="D52" s="348"/>
      <c r="E52" s="348"/>
      <c r="F52" s="348"/>
      <c r="G52" s="348"/>
      <c r="H52" s="348"/>
      <c r="I52" s="348"/>
      <c r="J52" s="349"/>
    </row>
    <row r="53" spans="2:10" ht="15" thickBot="1" x14ac:dyDescent="0.25">
      <c r="B53" s="221" t="s">
        <v>208</v>
      </c>
      <c r="C53" s="221" t="s">
        <v>21</v>
      </c>
      <c r="D53" s="221" t="s">
        <v>304</v>
      </c>
      <c r="E53" s="221" t="s">
        <v>305</v>
      </c>
      <c r="F53" s="221"/>
      <c r="G53" s="221" t="s">
        <v>684</v>
      </c>
      <c r="H53" s="221" t="s">
        <v>237</v>
      </c>
      <c r="I53" s="330" t="s">
        <v>246</v>
      </c>
      <c r="J53" s="331"/>
    </row>
    <row r="54" spans="2:10" ht="15" thickBot="1" x14ac:dyDescent="0.25">
      <c r="B54" s="245" t="str">
        <f>B$5</f>
        <v>MSEL1</v>
      </c>
      <c r="C54" s="227" t="s">
        <v>221</v>
      </c>
      <c r="D54" s="228" t="s">
        <v>211</v>
      </c>
      <c r="E54" s="228" t="s">
        <v>247</v>
      </c>
      <c r="F54" s="48"/>
      <c r="G54" s="102" t="s">
        <v>248</v>
      </c>
      <c r="H54" s="246" t="s">
        <v>248</v>
      </c>
      <c r="I54" s="332"/>
      <c r="J54" s="333"/>
    </row>
    <row r="55" spans="2:10" ht="15" thickBot="1" x14ac:dyDescent="0.25">
      <c r="B55" s="245" t="str">
        <f>B$7</f>
        <v>MSEL2</v>
      </c>
      <c r="C55" s="233" t="s">
        <v>249</v>
      </c>
      <c r="D55" s="142" t="str">
        <f>IF(D9&lt;4,"N/A",IF(OR(J49="SHORT",J49="FLOAT"),J49,2*F49+MOD(F50,2)))</f>
        <v>N/A</v>
      </c>
      <c r="E55" s="142" t="str">
        <f>IF(OR(J49='Resistor References'!AG$2,J49='Resistor References'!AG$3,'Pin Detect Programming'!F50&lt;2),"OPEN",1)</f>
        <v>OPEN</v>
      </c>
      <c r="F55" s="40"/>
      <c r="G55" s="143" t="e">
        <f>IF(OR(D55="FLOAT",D55="SHORT"),D55,HLOOKUP(D55,'Resistor Selection'!C13:R14,2,FALSE))</f>
        <v>#N/A</v>
      </c>
      <c r="H55" s="247" t="str">
        <f>IF(E55="Open","Open",VLOOKUP(E55,'Resistor Selection'!B$13:AH$30,'Pin Detect Programming'!D55+2,FALSE))</f>
        <v>Open</v>
      </c>
      <c r="I55" s="332"/>
      <c r="J55" s="333"/>
    </row>
    <row r="56" spans="2:10" ht="15" thickBot="1" x14ac:dyDescent="0.25">
      <c r="B56" s="245" t="str">
        <f>B$10</f>
        <v>VSEL</v>
      </c>
      <c r="C56" s="233" t="s">
        <v>221</v>
      </c>
      <c r="D56" s="142" t="s">
        <v>211</v>
      </c>
      <c r="E56" s="142" t="s">
        <v>247</v>
      </c>
      <c r="F56" s="40"/>
      <c r="G56" s="143" t="s">
        <v>248</v>
      </c>
      <c r="H56" s="247" t="s">
        <v>248</v>
      </c>
      <c r="I56" s="332"/>
      <c r="J56" s="333"/>
    </row>
    <row r="57" spans="2:10" ht="15" thickBot="1" x14ac:dyDescent="0.25">
      <c r="B57" s="245" t="str">
        <f>B$13</f>
        <v>ADRSEL</v>
      </c>
      <c r="C57" s="229" t="s">
        <v>221</v>
      </c>
      <c r="D57" s="230" t="s">
        <v>211</v>
      </c>
      <c r="E57" s="230" t="s">
        <v>247</v>
      </c>
      <c r="F57" s="53"/>
      <c r="G57" s="105" t="s">
        <v>248</v>
      </c>
      <c r="H57" s="248" t="s">
        <v>248</v>
      </c>
      <c r="I57" s="334"/>
      <c r="J57" s="335"/>
    </row>
  </sheetData>
  <dataConsolidate/>
  <mergeCells count="29">
    <mergeCell ref="B40:J40"/>
    <mergeCell ref="B28:J28"/>
    <mergeCell ref="B52:J52"/>
    <mergeCell ref="P2:R2"/>
    <mergeCell ref="B5:B6"/>
    <mergeCell ref="J5:J6"/>
    <mergeCell ref="B16:J16"/>
    <mergeCell ref="B10:B12"/>
    <mergeCell ref="J10:J12"/>
    <mergeCell ref="B13:B14"/>
    <mergeCell ref="J13:J14"/>
    <mergeCell ref="B3:J3"/>
    <mergeCell ref="C2:J2"/>
    <mergeCell ref="I53:J57"/>
    <mergeCell ref="L2:N2"/>
    <mergeCell ref="B37:B38"/>
    <mergeCell ref="J37:J38"/>
    <mergeCell ref="I41:J45"/>
    <mergeCell ref="B47:J47"/>
    <mergeCell ref="B49:B50"/>
    <mergeCell ref="J49:J50"/>
    <mergeCell ref="I17:J21"/>
    <mergeCell ref="B23:J23"/>
    <mergeCell ref="B25:B26"/>
    <mergeCell ref="J25:J26"/>
    <mergeCell ref="I29:J33"/>
    <mergeCell ref="B35:J35"/>
    <mergeCell ref="B7:B9"/>
    <mergeCell ref="J7:J9"/>
  </mergeCells>
  <conditionalFormatting sqref="B23:J23 B24:E24 I24:J24 B25:J27 B29:C29 F29 H29:J29 B30:J33">
    <cfRule type="expression" dxfId="67" priority="5">
      <formula>$D$9&lt;2</formula>
    </cfRule>
  </conditionalFormatting>
  <conditionalFormatting sqref="B35:J35 B36:C36 E36 I36:J36 B37 D37:J37 B38:J39 B41:C41 F41 H41:J41 B42:J45">
    <cfRule type="expression" dxfId="66" priority="6">
      <formula>$D$9&lt;3</formula>
    </cfRule>
  </conditionalFormatting>
  <conditionalFormatting sqref="B47:J47 B48:C48 E48 I48:J48 B49 D49:J49 B50:J51 B53:C53 F53 H53:J53 B54:J57">
    <cfRule type="expression" dxfId="65" priority="7">
      <formula>$D$9&lt;&gt;4</formula>
    </cfRule>
  </conditionalFormatting>
  <conditionalFormatting sqref="C37">
    <cfRule type="expression" dxfId="64" priority="4">
      <formula>$D$9&lt;2</formula>
    </cfRule>
  </conditionalFormatting>
  <conditionalFormatting sqref="C49">
    <cfRule type="expression" dxfId="63" priority="3">
      <formula>$D$9&lt;2</formula>
    </cfRule>
  </conditionalFormatting>
  <conditionalFormatting sqref="D6">
    <cfRule type="cellIs" dxfId="62" priority="17" operator="notEqual">
      <formula>fsw</formula>
    </cfRule>
  </conditionalFormatting>
  <conditionalFormatting sqref="D11">
    <cfRule type="cellIs" dxfId="61" priority="16" operator="notEqual">
      <formula>Vout</formula>
    </cfRule>
  </conditionalFormatting>
  <conditionalFormatting sqref="D12">
    <cfRule type="cellIs" dxfId="58" priority="15" operator="notEqual">
      <formula>VOSL</formula>
    </cfRule>
  </conditionalFormatting>
  <conditionalFormatting sqref="D18:D21">
    <cfRule type="cellIs" dxfId="57" priority="38" stopIfTrue="1" operator="equal">
      <formula>$H$4</formula>
    </cfRule>
    <cfRule type="cellIs" dxfId="56" priority="39" stopIfTrue="1" operator="equal">
      <formula>$G$4</formula>
    </cfRule>
    <cfRule type="cellIs" dxfId="55" priority="40" operator="greaterThan">
      <formula>29.5</formula>
    </cfRule>
  </conditionalFormatting>
  <conditionalFormatting sqref="D25">
    <cfRule type="expression" dxfId="54" priority="11">
      <formula>NOT(AND(ISNUMBER(FIND($D$9,$D$25)),IF(ISNUMBER(FIND($D$9,$D$25)),FIND($D$9,$D$25)&gt;3,0)))</formula>
    </cfRule>
  </conditionalFormatting>
  <conditionalFormatting sqref="D26">
    <cfRule type="cellIs" dxfId="53" priority="10" operator="notEqual">
      <formula>$D$8</formula>
    </cfRule>
  </conditionalFormatting>
  <conditionalFormatting sqref="D31">
    <cfRule type="cellIs" dxfId="52" priority="35" stopIfTrue="1" operator="equal">
      <formula>$H$4</formula>
    </cfRule>
    <cfRule type="cellIs" dxfId="51" priority="36" stopIfTrue="1" operator="equal">
      <formula>$G$4</formula>
    </cfRule>
    <cfRule type="cellIs" dxfId="50" priority="37" operator="greaterThan">
      <formula>29.5</formula>
    </cfRule>
  </conditionalFormatting>
  <conditionalFormatting sqref="D36">
    <cfRule type="expression" dxfId="49" priority="2">
      <formula>$D$9&lt;2</formula>
    </cfRule>
  </conditionalFormatting>
  <conditionalFormatting sqref="D37">
    <cfRule type="expression" dxfId="48" priority="13">
      <formula>NOT(AND(ISNUMBER(FIND($D$9,$D$37)),IF(ISNUMBER(FIND($D$9,$D$37)),FIND($D$9,$D$37)&gt;3,0)))</formula>
    </cfRule>
  </conditionalFormatting>
  <conditionalFormatting sqref="D38">
    <cfRule type="cellIs" dxfId="47" priority="9" operator="notEqual">
      <formula>$D$8</formula>
    </cfRule>
  </conditionalFormatting>
  <conditionalFormatting sqref="D43">
    <cfRule type="cellIs" dxfId="46" priority="34" operator="greaterThan">
      <formula>29.5</formula>
    </cfRule>
    <cfRule type="cellIs" dxfId="45" priority="33" stopIfTrue="1" operator="equal">
      <formula>$G$4</formula>
    </cfRule>
    <cfRule type="cellIs" dxfId="44" priority="32" stopIfTrue="1" operator="equal">
      <formula>$H$4</formula>
    </cfRule>
  </conditionalFormatting>
  <conditionalFormatting sqref="D48">
    <cfRule type="expression" dxfId="43" priority="1">
      <formula>$D$9&lt;2</formula>
    </cfRule>
  </conditionalFormatting>
  <conditionalFormatting sqref="D49">
    <cfRule type="expression" dxfId="42" priority="12">
      <formula>NOT(AND(ISNUMBER(FIND($D$9,$D$49)),IF(ISNUMBER(FIND($D$9,$D$49)),FIND($D$9,$D$49)&gt;3,0)))</formula>
    </cfRule>
  </conditionalFormatting>
  <conditionalFormatting sqref="D50">
    <cfRule type="cellIs" dxfId="41" priority="8" operator="notEqual">
      <formula>$D$8</formula>
    </cfRule>
  </conditionalFormatting>
  <conditionalFormatting sqref="D55">
    <cfRule type="cellIs" dxfId="40" priority="31" operator="greaterThan">
      <formula>29.5</formula>
    </cfRule>
    <cfRule type="cellIs" dxfId="39" priority="29" stopIfTrue="1" operator="equal">
      <formula>$H$4</formula>
    </cfRule>
    <cfRule type="cellIs" dxfId="38" priority="30" stopIfTrue="1" operator="equal">
      <formula>$G$4</formula>
    </cfRule>
  </conditionalFormatting>
  <conditionalFormatting sqref="P4:P35">
    <cfRule type="cellIs" dxfId="37" priority="14" operator="equal">
      <formula>$D$5</formula>
    </cfRule>
  </conditionalFormatting>
  <conditionalFormatting sqref="Q5:Q35">
    <cfRule type="cellIs" dxfId="36" priority="19" operator="greaterThan">
      <formula>ILOOP_trgt</formula>
    </cfRule>
  </conditionalFormatting>
  <conditionalFormatting sqref="Q4:R4">
    <cfRule type="expression" dxfId="35" priority="21">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27" operator="greaterThan" id="{456142BB-AD7D-493F-88C2-9F6F4383311F}">
            <xm:f>'Resistor References'!$X$18</xm:f>
            <x14:dxf>
              <font>
                <color rgb="FF9C0006"/>
              </font>
              <fill>
                <patternFill>
                  <bgColor rgb="FFFFC7CE"/>
                </patternFill>
              </fill>
            </x14:dxf>
          </x14:cfRule>
          <x14:cfRule type="cellIs" priority="28" operator="lessThan" id="{691D62A3-AD42-4D4C-B5B2-A86356ADB033}">
            <xm:f>'Resistor References'!$X$3</xm:f>
            <x14:dxf>
              <font>
                <color rgb="FF9C0006"/>
              </font>
              <fill>
                <patternFill>
                  <bgColor rgb="FFFFC7CE"/>
                </patternFill>
              </fill>
            </x14:dxf>
          </x14:cfRule>
          <xm:sqref>D11</xm:sqref>
        </x14:conditionalFormatting>
        <x14:conditionalFormatting xmlns:xm="http://schemas.microsoft.com/office/excel/2006/main">
          <x14:cfRule type="cellIs" priority="57" operator="greaterThan" id="{962165AF-371E-429A-9EEB-1504A04499E3}">
            <xm:f>'Device Calculator'!$M80</xm:f>
            <x14:dxf>
              <font>
                <color rgb="FF9C0006"/>
              </font>
              <fill>
                <patternFill>
                  <bgColor rgb="FFFFC7CE"/>
                </patternFill>
              </fill>
            </x14:dxf>
          </x14:cfRule>
          <xm:sqref>R5:R20</xm:sqref>
        </x14:conditionalFormatting>
        <x14:conditionalFormatting xmlns:xm="http://schemas.microsoft.com/office/excel/2006/main">
          <x14:cfRule type="cellIs" priority="63" operator="greaterThan" id="{962165AF-371E-429A-9EEB-1504A04499E3}">
            <xm:f>'Device Calculator'!$M97</xm:f>
            <x14:dxf>
              <font>
                <color rgb="FF9C0006"/>
              </font>
              <fill>
                <patternFill>
                  <bgColor rgb="FFFFC7CE"/>
                </patternFill>
              </fill>
            </x14:dxf>
          </x14:cfRule>
          <xm:sqref>R21:R33</xm:sqref>
        </x14:conditionalFormatting>
        <x14:conditionalFormatting xmlns:xm="http://schemas.microsoft.com/office/excel/2006/main">
          <x14:cfRule type="cellIs" priority="93" operator="greaterThan" id="{962165AF-371E-429A-9EEB-1504A04499E3}">
            <xm:f>'Device Calculator'!#REF!</xm:f>
            <x14:dxf>
              <font>
                <color rgb="FF9C0006"/>
              </font>
              <fill>
                <patternFill>
                  <bgColor rgb="FFFFC7CE"/>
                </patternFill>
              </fill>
            </x14:dxf>
          </x14:cfRule>
          <xm:sqref>R34</xm:sqref>
        </x14:conditionalFormatting>
        <x14:conditionalFormatting xmlns:xm="http://schemas.microsoft.com/office/excel/2006/main">
          <x14:cfRule type="cellIs" priority="56" operator="greaterThan" id="{4A4205D8-AD0D-4981-A583-BB20AE834379}">
            <xm:f>'Device Calculator'!#REF!</xm:f>
            <x14:dxf>
              <font>
                <color rgb="FF9C0006"/>
              </font>
              <fill>
                <patternFill>
                  <bgColor rgb="FFFFC7CE"/>
                </patternFill>
              </fill>
            </x14:dxf>
          </x14:cfRule>
          <xm:sqref>R35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200-000000000000}">
          <x14:formula1>
            <xm:f>'Resistor References'!$O$3:$O$6</xm:f>
          </x14:formula1>
          <xm:sqref>D50 D38 D26 D8</xm:sqref>
        </x14:dataValidation>
        <x14:dataValidation type="list" allowBlank="1" showInputMessage="1" showErrorMessage="1" xr:uid="{00000000-0002-0000-0200-000001000000}">
          <x14:formula1>
            <xm:f>'Resistor References'!$G$2:$G$35</xm:f>
          </x14:formula1>
          <xm:sqref>D5</xm:sqref>
        </x14:dataValidation>
        <x14:dataValidation type="list" allowBlank="1" showInputMessage="1" showErrorMessage="1" xr:uid="{00000000-0002-0000-0200-000002000000}">
          <x14:formula1>
            <xm:f>'Resistor References'!$AB$3:$AB$11</xm:f>
          </x14:formula1>
          <xm:sqref>D14</xm:sqref>
        </x14:dataValidation>
        <x14:dataValidation type="list" allowBlank="1" showInputMessage="1" showErrorMessage="1" xr:uid="{00000000-0002-0000-0200-000003000000}">
          <x14:formula1>
            <xm:f>'Resistor References'!$Z$2:$Z$32</xm:f>
          </x14:formula1>
          <xm:sqref>D13</xm:sqref>
        </x14:dataValidation>
        <x14:dataValidation type="list" allowBlank="1" showInputMessage="1" showErrorMessage="1" xr:uid="{00000000-0002-0000-0200-000004000000}">
          <x14:formula1>
            <xm:f>'Resistor References'!$S$2:$S$17</xm:f>
          </x14:formula1>
          <xm:sqref>D10</xm:sqref>
        </x14:dataValidation>
        <x14:dataValidation type="list" allowBlank="1" showInputMessage="1" showErrorMessage="1" xr:uid="{00000000-0002-0000-0200-000005000000}">
          <x14:formula1>
            <xm:f>'Resistor References'!$X$3:$X$19</xm:f>
          </x14:formula1>
          <xm:sqref>D11</xm:sqref>
        </x14:dataValidation>
        <x14:dataValidation type="list" allowBlank="1" showInputMessage="1" showErrorMessage="1" xr:uid="{00000000-0002-0000-0200-000006000000}">
          <x14:formula1>
            <xm:f>'Resistor References'!$Q$3:$Q$6</xm:f>
          </x14:formula1>
          <xm:sqref>D9</xm:sqref>
        </x14:dataValidation>
        <x14:dataValidation type="list" allowBlank="1" showInputMessage="1" showErrorMessage="1" xr:uid="{00000000-0002-0000-0200-000007000000}">
          <x14:formula1>
            <xm:f>'Resistor References'!$M$3:$M$10</xm:f>
          </x14:formula1>
          <xm:sqref>D7</xm:sqref>
        </x14:dataValidation>
        <x14:dataValidation type="list" allowBlank="1" showInputMessage="1" showErrorMessage="1" xr:uid="{00000000-0002-0000-0200-000008000000}">
          <x14:formula1>
            <xm:f>'Resistor References'!$K$3:$K$10</xm:f>
          </x14:formula1>
          <xm:sqref>D6</xm:sqref>
        </x14:dataValidation>
        <x14:dataValidation type="list" allowBlank="1" showInputMessage="1" showErrorMessage="1" xr:uid="{00000000-0002-0000-0200-000009000000}">
          <x14:formula1>
            <xm:f>'Resistor References'!$AE$5:$AE$6</xm:f>
          </x14:formula1>
          <xm:sqref>D37</xm:sqref>
        </x14:dataValidation>
        <x14:dataValidation type="list" allowBlank="1" showInputMessage="1" showErrorMessage="1" xr:uid="{00000000-0002-0000-0200-00000A000000}">
          <x14:formula1>
            <xm:f>'Resistor References'!$AE$7</xm:f>
          </x14:formula1>
          <xm:sqref>D49</xm:sqref>
        </x14:dataValidation>
        <x14:dataValidation type="list" allowBlank="1" showInputMessage="1" showErrorMessage="1" xr:uid="{00000000-0002-0000-0200-00000B000000}">
          <x14:formula1>
            <xm:f>'Resistor References'!$AE$2:$AE$4</xm:f>
          </x14:formula1>
          <xm:sqref>D25</xm:sqref>
        </x14:dataValidation>
        <x14:dataValidation type="list" allowBlank="1" showInputMessage="1" showErrorMessage="1" xr:uid="{00000000-0002-0000-0200-00000C000000}">
          <x14:formula1>
            <xm:f>'Resistor References'!$A$2:$A$4</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M60"/>
  <sheetViews>
    <sheetView zoomScale="85" zoomScaleNormal="85" workbookViewId="0">
      <pane ySplit="1" topLeftCell="A2" activePane="bottomLeft" state="frozen"/>
      <selection pane="bottomLeft" activeCell="L8" sqref="L8"/>
    </sheetView>
  </sheetViews>
  <sheetFormatPr defaultColWidth="9.140625" defaultRowHeight="15" x14ac:dyDescent="0.25"/>
  <cols>
    <col min="1" max="1" width="15.28515625" style="18" customWidth="1"/>
    <col min="2" max="2" width="15.28515625" style="18" bestFit="1" customWidth="1"/>
    <col min="3" max="3" width="20.28515625" style="18" customWidth="1"/>
    <col min="4" max="4" width="50" style="18" customWidth="1"/>
    <col min="5" max="5" width="38.85546875" style="18" customWidth="1"/>
    <col min="6" max="6" width="24.42578125" style="21" customWidth="1"/>
    <col min="7" max="7" width="16.42578125" style="21" customWidth="1"/>
    <col min="8" max="8" width="14" style="20" customWidth="1"/>
    <col min="9" max="9" width="27.5703125" style="12" bestFit="1" customWidth="1"/>
  </cols>
  <sheetData>
    <row r="1" spans="1:9" ht="45.75" thickBot="1" x14ac:dyDescent="0.3">
      <c r="A1" s="249" t="s">
        <v>208</v>
      </c>
      <c r="B1" s="249" t="s">
        <v>308</v>
      </c>
      <c r="C1" s="249" t="s">
        <v>382</v>
      </c>
      <c r="D1" s="249" t="s">
        <v>383</v>
      </c>
      <c r="E1" s="249" t="s">
        <v>384</v>
      </c>
      <c r="F1" s="250" t="s">
        <v>385</v>
      </c>
      <c r="G1" s="250" t="s">
        <v>386</v>
      </c>
      <c r="H1" s="251" t="s">
        <v>387</v>
      </c>
      <c r="I1" s="12" t="s">
        <v>388</v>
      </c>
    </row>
    <row r="2" spans="1:9" ht="13.9" customHeight="1" x14ac:dyDescent="0.25">
      <c r="A2" s="356" t="s">
        <v>389</v>
      </c>
      <c r="B2" s="357"/>
      <c r="C2" s="357"/>
      <c r="D2" s="357"/>
      <c r="E2" s="357"/>
      <c r="F2" s="357"/>
      <c r="G2" s="357"/>
      <c r="H2" s="358"/>
    </row>
    <row r="3" spans="1:9" ht="120" x14ac:dyDescent="0.25">
      <c r="A3" s="13">
        <v>30</v>
      </c>
      <c r="B3" s="13" t="s">
        <v>223</v>
      </c>
      <c r="C3" s="14" t="s">
        <v>390</v>
      </c>
      <c r="D3" s="15" t="s">
        <v>391</v>
      </c>
      <c r="E3" s="15"/>
      <c r="F3" s="132" t="str">
        <f>CONCATENATE(Concatenation!$B$6, Concatenation!$B$7)</f>
        <v>Top Resistor: 105000
Bottom Resistor: 31600</v>
      </c>
      <c r="G3" s="132" t="s">
        <v>666</v>
      </c>
      <c r="H3" s="16" t="s">
        <v>248</v>
      </c>
      <c r="I3" s="10"/>
    </row>
    <row r="4" spans="1:9" ht="45" x14ac:dyDescent="0.25">
      <c r="A4" s="17">
        <v>33</v>
      </c>
      <c r="B4" s="13" t="s">
        <v>392</v>
      </c>
      <c r="C4" s="14" t="s">
        <v>393</v>
      </c>
      <c r="D4" s="15" t="s">
        <v>394</v>
      </c>
      <c r="E4" s="15" t="s">
        <v>394</v>
      </c>
      <c r="F4" s="132"/>
      <c r="G4" s="132"/>
      <c r="H4" s="16" t="s">
        <v>248</v>
      </c>
      <c r="I4" s="10"/>
    </row>
    <row r="5" spans="1:9" ht="75" x14ac:dyDescent="0.25">
      <c r="A5" s="13">
        <v>33</v>
      </c>
      <c r="B5" s="13" t="s">
        <v>392</v>
      </c>
      <c r="C5" s="14" t="s">
        <v>393</v>
      </c>
      <c r="D5" s="15" t="s">
        <v>395</v>
      </c>
      <c r="E5" s="15" t="s">
        <v>396</v>
      </c>
      <c r="F5" s="132"/>
      <c r="G5" s="132"/>
      <c r="H5" s="16" t="s">
        <v>248</v>
      </c>
      <c r="I5" s="10"/>
    </row>
    <row r="6" spans="1:9" x14ac:dyDescent="0.25">
      <c r="C6" s="19"/>
      <c r="D6" s="19"/>
      <c r="E6" s="19"/>
      <c r="F6" s="20"/>
      <c r="G6" s="20"/>
      <c r="H6" s="21"/>
    </row>
    <row r="7" spans="1:9" x14ac:dyDescent="0.25">
      <c r="C7" s="19"/>
      <c r="D7" s="19"/>
      <c r="E7" s="19"/>
      <c r="F7" s="20"/>
      <c r="G7" s="20"/>
      <c r="H7" s="21"/>
    </row>
    <row r="8" spans="1:9" x14ac:dyDescent="0.25">
      <c r="A8" s="355" t="s">
        <v>397</v>
      </c>
      <c r="B8" s="355"/>
      <c r="C8" s="355"/>
      <c r="D8" s="355"/>
      <c r="E8" s="355"/>
      <c r="F8" s="355"/>
      <c r="G8" s="355"/>
      <c r="H8" s="355"/>
    </row>
    <row r="9" spans="1:9" ht="135" x14ac:dyDescent="0.25">
      <c r="A9" s="13">
        <v>32</v>
      </c>
      <c r="B9" s="13" t="s">
        <v>215</v>
      </c>
      <c r="C9" s="15" t="s">
        <v>398</v>
      </c>
      <c r="D9" s="15" t="s">
        <v>399</v>
      </c>
      <c r="E9" s="15"/>
      <c r="F9" s="132" t="str">
        <f>CONCATENATE(Concatenation!$F$6, Concatenation!$F$7)</f>
        <v>Top Resistor: Open
Bottom Resistor: 8250</v>
      </c>
      <c r="G9" s="132" t="s">
        <v>666</v>
      </c>
      <c r="H9" s="16" t="s">
        <v>248</v>
      </c>
      <c r="I9" s="10"/>
    </row>
    <row r="10" spans="1:9" ht="120" x14ac:dyDescent="0.25">
      <c r="A10" s="13">
        <v>29</v>
      </c>
      <c r="B10" s="13" t="s">
        <v>216</v>
      </c>
      <c r="C10" s="15" t="s">
        <v>400</v>
      </c>
      <c r="D10" s="15" t="s">
        <v>401</v>
      </c>
      <c r="E10" s="15"/>
      <c r="F10" s="132" t="str">
        <f>CONCATENATE(Concatenation!$J$6, Concatenation!$J$7)</f>
        <v>Top Resistor: Open
Bottom Resistor: FLOAT</v>
      </c>
      <c r="G10" s="132" t="s">
        <v>666</v>
      </c>
      <c r="H10" s="16" t="s">
        <v>248</v>
      </c>
      <c r="I10" s="22"/>
    </row>
    <row r="11" spans="1:9" ht="180" x14ac:dyDescent="0.25">
      <c r="A11" s="13">
        <v>31</v>
      </c>
      <c r="B11" s="13" t="s">
        <v>229</v>
      </c>
      <c r="C11" s="15" t="s">
        <v>402</v>
      </c>
      <c r="D11" s="15" t="s">
        <v>403</v>
      </c>
      <c r="E11" s="15"/>
      <c r="F11" s="132" t="str">
        <f>CONCATENATE(Concatenation!$N$6, Concatenation!$N$7)</f>
        <v>Top Resistor: Open
Bottom Resistor: 82500</v>
      </c>
      <c r="G11" s="132" t="s">
        <v>666</v>
      </c>
      <c r="H11" s="16" t="s">
        <v>248</v>
      </c>
      <c r="I11" s="22"/>
    </row>
    <row r="12" spans="1:9" ht="60" x14ac:dyDescent="0.25">
      <c r="A12" s="13" t="s">
        <v>404</v>
      </c>
      <c r="B12" s="15" t="s">
        <v>405</v>
      </c>
      <c r="C12" s="23"/>
      <c r="D12" s="15" t="s">
        <v>406</v>
      </c>
      <c r="E12" s="15" t="s">
        <v>407</v>
      </c>
      <c r="F12" s="132"/>
      <c r="G12" s="132"/>
      <c r="H12" s="16" t="s">
        <v>248</v>
      </c>
      <c r="I12" s="22"/>
    </row>
    <row r="13" spans="1:9" ht="105" x14ac:dyDescent="0.25">
      <c r="A13" s="13">
        <v>34</v>
      </c>
      <c r="B13" s="15" t="s">
        <v>408</v>
      </c>
      <c r="C13" s="15" t="s">
        <v>409</v>
      </c>
      <c r="D13" s="15" t="s">
        <v>410</v>
      </c>
      <c r="E13" s="15" t="s">
        <v>411</v>
      </c>
      <c r="F13" s="132"/>
      <c r="G13" s="132"/>
      <c r="H13" s="16" t="s">
        <v>543</v>
      </c>
      <c r="I13" s="10"/>
    </row>
    <row r="14" spans="1:9" ht="105" x14ac:dyDescent="0.25">
      <c r="A14" s="13">
        <v>34</v>
      </c>
      <c r="B14" s="13" t="s">
        <v>408</v>
      </c>
      <c r="C14" s="15" t="s">
        <v>409</v>
      </c>
      <c r="D14" s="15" t="s">
        <v>412</v>
      </c>
      <c r="E14" s="15"/>
      <c r="F14" s="133"/>
      <c r="G14" s="133"/>
      <c r="H14" s="16" t="s">
        <v>543</v>
      </c>
      <c r="I14" s="10"/>
    </row>
    <row r="15" spans="1:9" ht="30" customHeight="1" x14ac:dyDescent="0.25">
      <c r="A15" s="13">
        <v>35</v>
      </c>
      <c r="B15" s="15" t="s">
        <v>413</v>
      </c>
      <c r="C15" s="15" t="s">
        <v>414</v>
      </c>
      <c r="D15" s="15" t="s">
        <v>415</v>
      </c>
      <c r="E15" s="15"/>
      <c r="F15" s="132"/>
      <c r="G15" s="132"/>
      <c r="H15" s="16" t="s">
        <v>543</v>
      </c>
      <c r="I15" s="10"/>
    </row>
    <row r="16" spans="1:9" ht="60" x14ac:dyDescent="0.25">
      <c r="A16" s="13">
        <v>35</v>
      </c>
      <c r="B16" s="15" t="s">
        <v>413</v>
      </c>
      <c r="C16" s="15" t="s">
        <v>414</v>
      </c>
      <c r="D16" s="15" t="s">
        <v>416</v>
      </c>
      <c r="E16" s="15" t="s">
        <v>417</v>
      </c>
      <c r="F16" s="132"/>
      <c r="G16" s="132"/>
      <c r="H16" s="16" t="s">
        <v>544</v>
      </c>
      <c r="I16" s="10"/>
    </row>
    <row r="17" spans="1:13" ht="45" x14ac:dyDescent="0.25">
      <c r="A17" s="13">
        <v>27</v>
      </c>
      <c r="B17" s="15" t="s">
        <v>418</v>
      </c>
      <c r="C17" s="15" t="s">
        <v>419</v>
      </c>
      <c r="D17" s="15" t="s">
        <v>420</v>
      </c>
      <c r="E17" s="15"/>
      <c r="F17" s="132"/>
      <c r="G17" s="132"/>
      <c r="H17" s="16" t="s">
        <v>543</v>
      </c>
      <c r="I17" s="10"/>
    </row>
    <row r="18" spans="1:13" ht="60" x14ac:dyDescent="0.25">
      <c r="A18" s="13">
        <v>27</v>
      </c>
      <c r="B18" s="15" t="s">
        <v>418</v>
      </c>
      <c r="C18" s="15" t="s">
        <v>419</v>
      </c>
      <c r="D18" s="15" t="s">
        <v>421</v>
      </c>
      <c r="E18" s="15"/>
      <c r="F18" s="132"/>
      <c r="G18" s="132"/>
      <c r="H18" s="16" t="s">
        <v>544</v>
      </c>
      <c r="I18" s="10"/>
    </row>
    <row r="19" spans="1:13" ht="30" x14ac:dyDescent="0.25">
      <c r="A19" s="13">
        <v>1</v>
      </c>
      <c r="B19" s="15" t="s">
        <v>422</v>
      </c>
      <c r="C19" s="15" t="s">
        <v>423</v>
      </c>
      <c r="D19" s="15" t="s">
        <v>424</v>
      </c>
      <c r="E19" s="15" t="s">
        <v>425</v>
      </c>
      <c r="F19" s="132"/>
      <c r="G19" s="132"/>
      <c r="H19" s="16" t="s">
        <v>543</v>
      </c>
      <c r="I19" s="10"/>
    </row>
    <row r="20" spans="1:13" ht="45" x14ac:dyDescent="0.25">
      <c r="A20" s="13">
        <v>38</v>
      </c>
      <c r="B20" s="15" t="s">
        <v>426</v>
      </c>
      <c r="C20" s="15" t="s">
        <v>427</v>
      </c>
      <c r="D20" s="15" t="s">
        <v>428</v>
      </c>
      <c r="E20" s="15"/>
      <c r="F20" s="132"/>
      <c r="G20" s="132"/>
      <c r="H20" s="16" t="s">
        <v>543</v>
      </c>
      <c r="I20" s="10"/>
    </row>
    <row r="21" spans="1:13" ht="75" x14ac:dyDescent="0.25">
      <c r="A21" s="13" t="s">
        <v>429</v>
      </c>
      <c r="B21" s="15" t="s">
        <v>430</v>
      </c>
      <c r="C21" s="15" t="s">
        <v>431</v>
      </c>
      <c r="D21" s="15" t="s">
        <v>676</v>
      </c>
      <c r="E21" s="15"/>
      <c r="F21" s="132"/>
      <c r="G21" s="132"/>
      <c r="H21" s="16" t="s">
        <v>543</v>
      </c>
      <c r="I21" s="10"/>
    </row>
    <row r="22" spans="1:13" x14ac:dyDescent="0.25">
      <c r="C22" s="19"/>
      <c r="D22" s="19"/>
      <c r="E22" s="19"/>
      <c r="F22" s="20"/>
      <c r="G22" s="20"/>
      <c r="H22" s="21"/>
      <c r="M22" s="24"/>
    </row>
    <row r="23" spans="1:13" x14ac:dyDescent="0.25">
      <c r="C23" s="19"/>
      <c r="D23" s="19"/>
      <c r="E23" s="19"/>
      <c r="F23" s="20"/>
      <c r="G23" s="20"/>
      <c r="H23" s="25"/>
      <c r="M23" s="24"/>
    </row>
    <row r="24" spans="1:13" x14ac:dyDescent="0.25">
      <c r="A24" s="355" t="s">
        <v>432</v>
      </c>
      <c r="B24" s="355"/>
      <c r="C24" s="355"/>
      <c r="D24" s="355"/>
      <c r="E24" s="355"/>
      <c r="F24" s="355"/>
      <c r="G24" s="355"/>
      <c r="H24" s="355"/>
    </row>
    <row r="25" spans="1:13" ht="45" x14ac:dyDescent="0.25">
      <c r="A25" s="15">
        <v>7</v>
      </c>
      <c r="B25" s="15" t="s">
        <v>433</v>
      </c>
      <c r="C25" s="14" t="s">
        <v>434</v>
      </c>
      <c r="D25" s="15" t="s">
        <v>435</v>
      </c>
      <c r="E25" s="15"/>
      <c r="F25" s="132"/>
      <c r="G25" s="132"/>
      <c r="H25" s="16" t="s">
        <v>543</v>
      </c>
      <c r="I25" s="10"/>
    </row>
    <row r="26" spans="1:13" ht="45" x14ac:dyDescent="0.25">
      <c r="A26" s="15">
        <v>7</v>
      </c>
      <c r="B26" s="15" t="s">
        <v>433</v>
      </c>
      <c r="C26" s="14" t="s">
        <v>434</v>
      </c>
      <c r="D26" s="15" t="s">
        <v>436</v>
      </c>
      <c r="E26" s="15" t="s">
        <v>437</v>
      </c>
      <c r="F26" s="132"/>
      <c r="G26" s="132"/>
      <c r="H26" s="16" t="s">
        <v>543</v>
      </c>
      <c r="I26" s="10"/>
    </row>
    <row r="27" spans="1:13" ht="60" x14ac:dyDescent="0.25">
      <c r="A27" s="15" t="s">
        <v>438</v>
      </c>
      <c r="B27" s="15" t="s">
        <v>439</v>
      </c>
      <c r="C27" s="15" t="s">
        <v>440</v>
      </c>
      <c r="D27" s="15" t="s">
        <v>441</v>
      </c>
      <c r="E27" s="15" t="s">
        <v>442</v>
      </c>
      <c r="F27" s="3"/>
      <c r="G27" s="3"/>
      <c r="H27" s="16" t="s">
        <v>543</v>
      </c>
      <c r="I27" s="10"/>
    </row>
    <row r="28" spans="1:13" ht="180" x14ac:dyDescent="0.25">
      <c r="A28" s="15" t="s">
        <v>443</v>
      </c>
      <c r="B28" s="15" t="s">
        <v>444</v>
      </c>
      <c r="C28" s="15" t="s">
        <v>445</v>
      </c>
      <c r="D28" s="15" t="s">
        <v>446</v>
      </c>
      <c r="E28" s="15" t="s">
        <v>447</v>
      </c>
      <c r="F28" s="21">
        <f>ROUND('Device Calculator'!D60, 3)</f>
        <v>98.909000000000006</v>
      </c>
      <c r="G28" s="132" t="s">
        <v>40</v>
      </c>
      <c r="H28" s="16" t="s">
        <v>543</v>
      </c>
      <c r="I28" s="10"/>
    </row>
    <row r="29" spans="1:13" ht="60" x14ac:dyDescent="0.25">
      <c r="A29" s="15" t="s">
        <v>443</v>
      </c>
      <c r="B29" s="15" t="s">
        <v>444</v>
      </c>
      <c r="C29" s="15" t="s">
        <v>445</v>
      </c>
      <c r="D29" s="15" t="s">
        <v>448</v>
      </c>
      <c r="E29" s="15" t="s">
        <v>449</v>
      </c>
      <c r="F29" s="132"/>
      <c r="G29" s="132"/>
      <c r="H29" s="16" t="s">
        <v>543</v>
      </c>
      <c r="I29" s="10"/>
    </row>
    <row r="30" spans="1:13" ht="60" x14ac:dyDescent="0.25">
      <c r="A30" s="15">
        <v>26</v>
      </c>
      <c r="B30" s="15" t="s">
        <v>450</v>
      </c>
      <c r="C30" s="15" t="s">
        <v>451</v>
      </c>
      <c r="D30" s="15" t="s">
        <v>452</v>
      </c>
      <c r="E30" s="15" t="s">
        <v>453</v>
      </c>
      <c r="F30" s="132"/>
      <c r="G30" s="132"/>
      <c r="H30" s="16" t="s">
        <v>543</v>
      </c>
      <c r="I30" s="10"/>
    </row>
    <row r="31" spans="1:13" ht="45" x14ac:dyDescent="0.25">
      <c r="A31" s="15">
        <v>26</v>
      </c>
      <c r="B31" s="15" t="s">
        <v>450</v>
      </c>
      <c r="C31" s="15" t="s">
        <v>451</v>
      </c>
      <c r="D31" s="15" t="s">
        <v>454</v>
      </c>
      <c r="E31" s="15" t="s">
        <v>455</v>
      </c>
      <c r="F31" s="132"/>
      <c r="G31" s="132"/>
      <c r="H31" s="16" t="s">
        <v>543</v>
      </c>
      <c r="I31" s="10"/>
    </row>
    <row r="32" spans="1:13" ht="60" x14ac:dyDescent="0.25">
      <c r="A32" s="15" t="s">
        <v>221</v>
      </c>
      <c r="B32" s="15" t="s">
        <v>456</v>
      </c>
      <c r="C32" s="15" t="s">
        <v>457</v>
      </c>
      <c r="D32" s="15" t="s">
        <v>458</v>
      </c>
      <c r="E32" s="15"/>
      <c r="F32" s="134" t="str">
        <f>CONCATENATE(Concatenation!$R$7, Concatenation!$R$6)</f>
        <v>Minimum: 0.08
Maximum: 0.321</v>
      </c>
      <c r="G32" s="132" t="s">
        <v>41</v>
      </c>
      <c r="H32" s="16" t="s">
        <v>543</v>
      </c>
      <c r="I32" s="10"/>
    </row>
    <row r="33" spans="1:9" ht="45" x14ac:dyDescent="0.25">
      <c r="A33" s="13" t="s">
        <v>221</v>
      </c>
      <c r="B33" s="15" t="s">
        <v>459</v>
      </c>
      <c r="C33" s="15" t="s">
        <v>460</v>
      </c>
      <c r="D33" s="15" t="s">
        <v>461</v>
      </c>
      <c r="E33" s="15"/>
      <c r="F33" s="133">
        <f>MAX('Device Calculator'!D33:D35)</f>
        <v>425.54797618153839</v>
      </c>
      <c r="G33" s="132" t="s">
        <v>40</v>
      </c>
      <c r="H33" s="16" t="s">
        <v>543</v>
      </c>
      <c r="I33" s="10"/>
    </row>
    <row r="34" spans="1:9" ht="30" x14ac:dyDescent="0.25">
      <c r="A34" s="13">
        <v>37</v>
      </c>
      <c r="B34" s="15" t="s">
        <v>462</v>
      </c>
      <c r="C34" s="15" t="s">
        <v>463</v>
      </c>
      <c r="D34" s="15" t="s">
        <v>464</v>
      </c>
      <c r="E34" s="15" t="s">
        <v>465</v>
      </c>
      <c r="F34" s="132"/>
      <c r="G34" s="132"/>
      <c r="H34" s="16" t="s">
        <v>248</v>
      </c>
      <c r="I34" s="10"/>
    </row>
    <row r="35" spans="1:9" ht="30" x14ac:dyDescent="0.25">
      <c r="A35" s="15" t="s">
        <v>466</v>
      </c>
      <c r="B35" s="15" t="s">
        <v>467</v>
      </c>
      <c r="C35" s="15" t="s">
        <v>468</v>
      </c>
      <c r="D35" s="3"/>
      <c r="E35" s="15"/>
      <c r="F35" s="132"/>
      <c r="G35" s="132"/>
      <c r="H35" s="16" t="s">
        <v>543</v>
      </c>
      <c r="I35" s="10"/>
    </row>
    <row r="36" spans="1:9" x14ac:dyDescent="0.25">
      <c r="C36" s="19"/>
      <c r="D36" s="19"/>
      <c r="E36" s="19"/>
      <c r="F36" s="20"/>
      <c r="G36" s="20"/>
      <c r="H36" s="21"/>
    </row>
    <row r="37" spans="1:9" x14ac:dyDescent="0.25">
      <c r="C37" s="19"/>
      <c r="D37" s="19"/>
      <c r="E37" s="19"/>
      <c r="F37" s="20"/>
      <c r="G37" s="20"/>
    </row>
    <row r="38" spans="1:9" x14ac:dyDescent="0.25">
      <c r="A38" s="355" t="s">
        <v>469</v>
      </c>
      <c r="B38" s="355"/>
      <c r="C38" s="355"/>
      <c r="D38" s="355"/>
      <c r="E38" s="355"/>
      <c r="F38" s="355"/>
      <c r="G38" s="355"/>
      <c r="H38" s="355"/>
    </row>
    <row r="39" spans="1:9" ht="30" x14ac:dyDescent="0.25">
      <c r="A39" s="15">
        <v>4</v>
      </c>
      <c r="B39" s="15" t="s">
        <v>470</v>
      </c>
      <c r="C39" s="14" t="s">
        <v>471</v>
      </c>
      <c r="D39" s="15" t="s">
        <v>472</v>
      </c>
      <c r="E39" s="15" t="s">
        <v>473</v>
      </c>
      <c r="F39" s="132"/>
      <c r="G39" s="132"/>
      <c r="H39" s="16" t="s">
        <v>543</v>
      </c>
      <c r="I39" s="10"/>
    </row>
    <row r="40" spans="1:9" ht="60" x14ac:dyDescent="0.25">
      <c r="A40" s="15">
        <v>5</v>
      </c>
      <c r="B40" s="15" t="s">
        <v>474</v>
      </c>
      <c r="C40" s="26" t="s">
        <v>475</v>
      </c>
      <c r="D40" s="15" t="s">
        <v>476</v>
      </c>
      <c r="E40" s="15" t="s">
        <v>477</v>
      </c>
      <c r="F40" s="132"/>
      <c r="G40" s="132"/>
      <c r="H40" s="16" t="s">
        <v>543</v>
      </c>
      <c r="I40" s="10"/>
    </row>
    <row r="41" spans="1:9" ht="45" x14ac:dyDescent="0.25">
      <c r="A41" s="15">
        <v>28</v>
      </c>
      <c r="B41" s="15" t="s">
        <v>478</v>
      </c>
      <c r="C41" s="26" t="s">
        <v>479</v>
      </c>
      <c r="D41" s="15" t="s">
        <v>480</v>
      </c>
      <c r="E41" s="15" t="s">
        <v>481</v>
      </c>
      <c r="F41" s="132"/>
      <c r="G41" s="132"/>
      <c r="H41" s="16" t="s">
        <v>543</v>
      </c>
      <c r="I41" s="10"/>
    </row>
    <row r="42" spans="1:9" x14ac:dyDescent="0.25">
      <c r="H42" s="21"/>
    </row>
    <row r="43" spans="1:9" x14ac:dyDescent="0.25">
      <c r="H43" s="21"/>
    </row>
    <row r="44" spans="1:9" x14ac:dyDescent="0.25">
      <c r="A44" s="355" t="s">
        <v>482</v>
      </c>
      <c r="B44" s="355"/>
      <c r="C44" s="355"/>
      <c r="D44" s="355"/>
      <c r="E44" s="355"/>
      <c r="F44" s="355"/>
      <c r="G44" s="355"/>
      <c r="H44" s="355"/>
    </row>
    <row r="45" spans="1:9" ht="30" x14ac:dyDescent="0.25">
      <c r="A45" s="15">
        <v>3</v>
      </c>
      <c r="B45" s="13" t="s">
        <v>483</v>
      </c>
      <c r="C45" s="15" t="s">
        <v>484</v>
      </c>
      <c r="D45" s="252" t="s">
        <v>485</v>
      </c>
      <c r="E45" s="15"/>
      <c r="F45" s="132"/>
      <c r="G45" s="132"/>
      <c r="H45" s="16" t="s">
        <v>248</v>
      </c>
      <c r="I45" s="11"/>
    </row>
    <row r="46" spans="1:9" ht="30" x14ac:dyDescent="0.25">
      <c r="A46" s="15">
        <v>2</v>
      </c>
      <c r="B46" s="13" t="s">
        <v>486</v>
      </c>
      <c r="C46" s="15" t="s">
        <v>487</v>
      </c>
      <c r="D46" s="252" t="s">
        <v>485</v>
      </c>
      <c r="E46" s="15"/>
      <c r="F46" s="132"/>
      <c r="G46" s="132"/>
      <c r="H46" s="16" t="s">
        <v>248</v>
      </c>
      <c r="I46" s="11"/>
    </row>
    <row r="47" spans="1:9" ht="30" x14ac:dyDescent="0.25">
      <c r="A47" s="15">
        <v>6</v>
      </c>
      <c r="B47" s="13" t="s">
        <v>488</v>
      </c>
      <c r="C47" s="15" t="s">
        <v>489</v>
      </c>
      <c r="D47" s="252" t="s">
        <v>485</v>
      </c>
      <c r="E47" s="15"/>
      <c r="F47" s="132"/>
      <c r="G47" s="132"/>
      <c r="H47" s="16" t="s">
        <v>248</v>
      </c>
      <c r="I47" s="11"/>
    </row>
    <row r="48" spans="1:9" ht="12.75" customHeight="1" x14ac:dyDescent="0.25">
      <c r="A48"/>
      <c r="B48"/>
      <c r="C48"/>
      <c r="D48"/>
      <c r="E48"/>
      <c r="F48"/>
      <c r="G48"/>
      <c r="H48"/>
      <c r="I48"/>
    </row>
    <row r="49" spans="1:9" ht="12.75" customHeight="1" x14ac:dyDescent="0.25">
      <c r="A49"/>
      <c r="B49"/>
      <c r="C49"/>
      <c r="D49"/>
      <c r="E49"/>
      <c r="F49"/>
      <c r="G49"/>
      <c r="H49"/>
      <c r="I49"/>
    </row>
    <row r="50" spans="1:9" ht="12.75" customHeight="1" x14ac:dyDescent="0.25">
      <c r="A50" s="355" t="s">
        <v>490</v>
      </c>
      <c r="B50" s="355"/>
      <c r="C50" s="355"/>
      <c r="D50" s="355"/>
      <c r="E50" s="355"/>
      <c r="F50" s="355"/>
      <c r="G50" s="355"/>
      <c r="H50" s="355"/>
      <c r="I50"/>
    </row>
    <row r="51" spans="1:9" ht="30" x14ac:dyDescent="0.25">
      <c r="A51" s="15">
        <v>36</v>
      </c>
      <c r="B51" s="15" t="s">
        <v>491</v>
      </c>
      <c r="C51" s="15" t="s">
        <v>492</v>
      </c>
      <c r="D51" s="15" t="s">
        <v>493</v>
      </c>
      <c r="E51" s="15"/>
      <c r="F51" s="132"/>
      <c r="G51" s="132"/>
      <c r="H51" s="16" t="s">
        <v>543</v>
      </c>
      <c r="I51" s="11"/>
    </row>
    <row r="52" spans="1:9" x14ac:dyDescent="0.25">
      <c r="I52"/>
    </row>
    <row r="53" spans="1:9" x14ac:dyDescent="0.25">
      <c r="I53"/>
    </row>
    <row r="54" spans="1:9" x14ac:dyDescent="0.25">
      <c r="I54"/>
    </row>
    <row r="55" spans="1:9" x14ac:dyDescent="0.25">
      <c r="I55"/>
    </row>
    <row r="56" spans="1:9" x14ac:dyDescent="0.25">
      <c r="I56"/>
    </row>
    <row r="57" spans="1:9" x14ac:dyDescent="0.25">
      <c r="I57"/>
    </row>
    <row r="58" spans="1:9" x14ac:dyDescent="0.25">
      <c r="I58"/>
    </row>
    <row r="59" spans="1:9" x14ac:dyDescent="0.25">
      <c r="I59"/>
    </row>
    <row r="60" spans="1:9" x14ac:dyDescent="0.25">
      <c r="I60"/>
    </row>
  </sheetData>
  <autoFilter ref="A1:O60" xr:uid="{00000000-0009-0000-0000-000003000000}"/>
  <mergeCells count="6">
    <mergeCell ref="A50:H50"/>
    <mergeCell ref="A2:H2"/>
    <mergeCell ref="A8:H8"/>
    <mergeCell ref="A24:H24"/>
    <mergeCell ref="A38:H38"/>
    <mergeCell ref="A44:H44"/>
  </mergeCells>
  <hyperlinks>
    <hyperlink ref="D45" r:id="rId1" xr:uid="{00000000-0004-0000-0300-000000000000}"/>
    <hyperlink ref="D46" r:id="rId2" xr:uid="{00000000-0004-0000-0300-000001000000}"/>
    <hyperlink ref="D47" r:id="rId3" xr:uid="{00000000-0004-0000-0300-000002000000}"/>
  </hyperlinks>
  <pageMargins left="0.7" right="0.7" top="0.75" bottom="0.75" header="0.3" footer="0.3"/>
  <pageSetup scale="55" fitToHeight="0" orientation="landscape" r:id="rId4"/>
  <legacyDrawing r:id="rId5"/>
  <extLst>
    <ext xmlns:x14="http://schemas.microsoft.com/office/spreadsheetml/2009/9/main" uri="{78C0D931-6437-407d-A8EE-F0AAD7539E65}">
      <x14:conditionalFormattings>
        <x14:conditionalFormatting xmlns:xm="http://schemas.microsoft.com/office/excel/2006/main">
          <x14:cfRule type="cellIs" priority="21" operator="equal" id="{07D99C51-85E7-4AFC-842B-33DAFB341887}">
            <xm:f>Extra!$B$5</xm:f>
            <x14:dxf>
              <fill>
                <patternFill>
                  <bgColor theme="0" tint="-0.14996795556505021"/>
                </patternFill>
              </fill>
            </x14:dxf>
          </x14:cfRule>
          <x14:cfRule type="cellIs" priority="22" operator="equal" id="{9EA88FD4-FE65-4F84-99AB-61610925DCF2}">
            <xm:f>Extra!$B$4</xm:f>
            <x14:dxf>
              <fill>
                <patternFill>
                  <bgColor theme="6"/>
                </patternFill>
              </fill>
            </x14:dxf>
          </x14:cfRule>
          <xm:sqref>H1:H1048576</xm:sqref>
        </x14:conditionalFormatting>
        <x14:conditionalFormatting xmlns:xm="http://schemas.microsoft.com/office/excel/2006/main">
          <x14:cfRule type="cellIs" priority="13" operator="equal" id="{C75E5A23-7931-40D1-8D7D-37C345CFB6A7}">
            <xm:f>'C:\Users\a0270547\AppData\Local\Microsoft\Windows\INetCache\Content.MSO\[TPS546x24A_Calculator_Checklist.xlsx]Extra'!#REF!</xm:f>
            <x14:dxf>
              <fill>
                <patternFill>
                  <bgColor theme="0" tint="-0.14996795556505021"/>
                </patternFill>
              </fill>
            </x14:dxf>
          </x14:cfRule>
          <x14:cfRule type="cellIs" priority="14" operator="equal" id="{C5C3F024-AF9A-4185-855A-A135FB9A061C}">
            <xm:f>'C:\Users\a0270547\AppData\Local\Microsoft\Windows\INetCache\Content.MSO\[TPS546x24A_Calculator_Checklist.xlsx]Extra'!#REF!</xm:f>
            <x14:dxf>
              <fill>
                <patternFill>
                  <bgColor theme="6"/>
                </patternFill>
              </fill>
            </x14:dxf>
          </x14:cfRule>
          <xm:sqref>H50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'D:\catfish\[TPS546x24A_Calculator_Checklist.xlsx]Extra'!#REF!</xm:f>
          </x14:formula1>
          <xm:sqref>H23 H44 H7:H8 H37:H38 H50</xm:sqref>
        </x14:dataValidation>
        <x14:dataValidation type="list" allowBlank="1" showInputMessage="1" showErrorMessage="1" xr:uid="{00000000-0002-0000-0300-000001000000}">
          <x14:formula1>
            <xm:f>Extra!$B$3:$B$5</xm:f>
          </x14:formula1>
          <xm:sqref>H3:H5 H9:H21 H25:H35 H39:H41 H45:H47 H51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J32"/>
  <sheetViews>
    <sheetView zoomScale="80" zoomScaleNormal="80" workbookViewId="0">
      <pane ySplit="1" topLeftCell="A2" activePane="bottomLeft" state="frozen"/>
      <selection pane="bottomLeft" activeCell="G3" sqref="G3"/>
    </sheetView>
  </sheetViews>
  <sheetFormatPr defaultColWidth="9.140625" defaultRowHeight="15" x14ac:dyDescent="0.25"/>
  <cols>
    <col min="1" max="1" width="15.28515625" style="18" customWidth="1"/>
    <col min="2" max="2" width="12.5703125" style="18" bestFit="1" customWidth="1"/>
    <col min="3" max="4" width="19.28515625" style="18" customWidth="1"/>
    <col min="5" max="5" width="57.140625" style="18" customWidth="1"/>
    <col min="6" max="6" width="44" style="18" customWidth="1"/>
    <col min="7" max="7" width="14" style="20" bestFit="1" customWidth="1"/>
    <col min="8" max="8" width="24.28515625" style="12" customWidth="1"/>
    <col min="10" max="10" width="18.5703125" customWidth="1"/>
  </cols>
  <sheetData>
    <row r="1" spans="1:10" ht="28.5" customHeight="1" x14ac:dyDescent="0.25">
      <c r="A1" s="251" t="s">
        <v>208</v>
      </c>
      <c r="B1" s="251" t="s">
        <v>308</v>
      </c>
      <c r="C1" s="251" t="s">
        <v>382</v>
      </c>
      <c r="D1" s="251" t="s">
        <v>494</v>
      </c>
      <c r="E1" s="251" t="s">
        <v>495</v>
      </c>
      <c r="F1" s="251" t="s">
        <v>384</v>
      </c>
      <c r="G1" s="251" t="s">
        <v>387</v>
      </c>
      <c r="H1" s="30" t="s">
        <v>388</v>
      </c>
    </row>
    <row r="2" spans="1:10" x14ac:dyDescent="0.25">
      <c r="A2" s="359" t="s">
        <v>397</v>
      </c>
      <c r="B2" s="360"/>
      <c r="C2" s="360"/>
      <c r="D2" s="360"/>
      <c r="E2" s="360"/>
      <c r="F2" s="360"/>
      <c r="G2" s="361"/>
      <c r="H2"/>
    </row>
    <row r="3" spans="1:10" ht="150" x14ac:dyDescent="0.25">
      <c r="A3" s="15" t="s">
        <v>496</v>
      </c>
      <c r="B3" s="15" t="s">
        <v>497</v>
      </c>
      <c r="C3" s="15"/>
      <c r="D3" s="15" t="s">
        <v>498</v>
      </c>
      <c r="E3" s="15" t="s">
        <v>499</v>
      </c>
      <c r="F3" s="15"/>
      <c r="G3" s="16" t="s">
        <v>248</v>
      </c>
      <c r="H3" s="10"/>
      <c r="I3" s="27"/>
      <c r="J3" s="27"/>
    </row>
    <row r="4" spans="1:10" ht="75" x14ac:dyDescent="0.25">
      <c r="A4" s="13" t="s">
        <v>500</v>
      </c>
      <c r="B4" s="15" t="s">
        <v>501</v>
      </c>
      <c r="C4" s="15"/>
      <c r="D4" s="15" t="s">
        <v>502</v>
      </c>
      <c r="E4" s="15" t="s">
        <v>503</v>
      </c>
      <c r="F4" s="15"/>
      <c r="G4" s="16" t="s">
        <v>248</v>
      </c>
      <c r="H4" s="10"/>
    </row>
    <row r="5" spans="1:10" ht="105" x14ac:dyDescent="0.25">
      <c r="A5" s="13" t="s">
        <v>504</v>
      </c>
      <c r="B5" s="15" t="s">
        <v>505</v>
      </c>
      <c r="C5" s="15"/>
      <c r="D5" s="15" t="s">
        <v>502</v>
      </c>
      <c r="E5" s="15" t="s">
        <v>506</v>
      </c>
      <c r="F5" s="15"/>
      <c r="G5" s="16" t="s">
        <v>248</v>
      </c>
      <c r="H5" s="10"/>
    </row>
    <row r="6" spans="1:10" s="27" customFormat="1" x14ac:dyDescent="0.25">
      <c r="A6" s="28"/>
      <c r="B6" s="28"/>
      <c r="C6" s="29"/>
      <c r="D6" s="29"/>
      <c r="E6" s="28"/>
      <c r="F6" s="29"/>
      <c r="G6" s="25"/>
      <c r="H6" s="30"/>
      <c r="I6"/>
      <c r="J6"/>
    </row>
    <row r="8" spans="1:10" x14ac:dyDescent="0.25">
      <c r="A8" s="362" t="s">
        <v>432</v>
      </c>
      <c r="B8" s="362"/>
      <c r="C8" s="362"/>
      <c r="D8" s="362"/>
      <c r="E8" s="362"/>
      <c r="F8" s="362"/>
      <c r="G8" s="362"/>
    </row>
    <row r="9" spans="1:10" ht="45" x14ac:dyDescent="0.25">
      <c r="A9" s="15" t="s">
        <v>507</v>
      </c>
      <c r="B9" s="15" t="s">
        <v>508</v>
      </c>
      <c r="C9" s="14"/>
      <c r="D9" s="15" t="s">
        <v>502</v>
      </c>
      <c r="E9" s="15" t="s">
        <v>509</v>
      </c>
      <c r="F9" s="13"/>
      <c r="G9" s="16" t="s">
        <v>248</v>
      </c>
      <c r="H9" s="10"/>
    </row>
    <row r="10" spans="1:10" ht="60" x14ac:dyDescent="0.25">
      <c r="A10" s="15" t="s">
        <v>507</v>
      </c>
      <c r="B10" s="15" t="s">
        <v>508</v>
      </c>
      <c r="C10" s="14"/>
      <c r="D10" s="15" t="s">
        <v>502</v>
      </c>
      <c r="E10" s="15" t="s">
        <v>510</v>
      </c>
      <c r="F10" s="13"/>
      <c r="G10" s="16" t="s">
        <v>248</v>
      </c>
      <c r="H10" s="10"/>
    </row>
    <row r="11" spans="1:10" ht="60" x14ac:dyDescent="0.25">
      <c r="A11" s="15" t="s">
        <v>438</v>
      </c>
      <c r="B11" s="15" t="s">
        <v>439</v>
      </c>
      <c r="C11" s="23" t="s">
        <v>440</v>
      </c>
      <c r="D11" s="15" t="s">
        <v>498</v>
      </c>
      <c r="E11" s="15" t="s">
        <v>511</v>
      </c>
      <c r="F11" s="13"/>
      <c r="G11" s="16" t="s">
        <v>248</v>
      </c>
      <c r="H11" s="10"/>
    </row>
    <row r="12" spans="1:10" ht="294" customHeight="1" x14ac:dyDescent="0.25">
      <c r="A12" s="15" t="s">
        <v>438</v>
      </c>
      <c r="B12" s="15" t="s">
        <v>512</v>
      </c>
      <c r="C12" s="3"/>
      <c r="D12" s="15" t="s">
        <v>498</v>
      </c>
      <c r="E12" s="15" t="s">
        <v>513</v>
      </c>
      <c r="F12" s="13"/>
      <c r="G12" s="16" t="s">
        <v>248</v>
      </c>
      <c r="H12" s="10"/>
    </row>
    <row r="13" spans="1:10" ht="75" x14ac:dyDescent="0.25">
      <c r="A13" s="15" t="s">
        <v>514</v>
      </c>
      <c r="B13" s="15" t="s">
        <v>515</v>
      </c>
      <c r="C13" s="15"/>
      <c r="D13" s="15" t="s">
        <v>498</v>
      </c>
      <c r="E13" s="15" t="s">
        <v>516</v>
      </c>
      <c r="F13" s="13"/>
      <c r="G13" s="16" t="s">
        <v>248</v>
      </c>
      <c r="H13" s="10"/>
    </row>
    <row r="14" spans="1:10" ht="105" x14ac:dyDescent="0.25">
      <c r="A14" s="15" t="s">
        <v>517</v>
      </c>
      <c r="B14" s="15" t="s">
        <v>518</v>
      </c>
      <c r="C14" s="15"/>
      <c r="D14" s="15" t="s">
        <v>502</v>
      </c>
      <c r="E14" s="15" t="s">
        <v>506</v>
      </c>
      <c r="F14" s="13"/>
      <c r="G14" s="16" t="s">
        <v>248</v>
      </c>
      <c r="H14" s="10"/>
    </row>
    <row r="15" spans="1:10" ht="45" x14ac:dyDescent="0.25">
      <c r="A15" s="15" t="s">
        <v>466</v>
      </c>
      <c r="B15" s="15" t="s">
        <v>467</v>
      </c>
      <c r="C15" s="15" t="s">
        <v>468</v>
      </c>
      <c r="D15" s="15" t="s">
        <v>502</v>
      </c>
      <c r="E15" s="15" t="s">
        <v>519</v>
      </c>
      <c r="F15" s="13"/>
      <c r="G15" s="16" t="s">
        <v>248</v>
      </c>
      <c r="H15" s="10"/>
    </row>
    <row r="16" spans="1:10" ht="44.25" customHeight="1" x14ac:dyDescent="0.25">
      <c r="A16" s="15" t="s">
        <v>520</v>
      </c>
      <c r="B16" s="13" t="s">
        <v>521</v>
      </c>
      <c r="C16" s="15"/>
      <c r="D16" s="15" t="s">
        <v>502</v>
      </c>
      <c r="E16" s="15" t="s">
        <v>522</v>
      </c>
      <c r="F16" s="13"/>
      <c r="G16" s="16" t="s">
        <v>248</v>
      </c>
      <c r="H16" s="10"/>
    </row>
    <row r="17" spans="1:8" ht="15.75" thickBot="1" x14ac:dyDescent="0.3">
      <c r="C17" s="19"/>
      <c r="D17" s="19"/>
      <c r="E17" s="19"/>
      <c r="F17" s="19"/>
      <c r="G17" s="21"/>
    </row>
    <row r="18" spans="1:8" x14ac:dyDescent="0.25">
      <c r="A18" s="363" t="s">
        <v>469</v>
      </c>
      <c r="B18" s="364"/>
      <c r="C18" s="364"/>
      <c r="D18" s="364"/>
      <c r="E18" s="364"/>
      <c r="F18" s="364"/>
      <c r="G18" s="365"/>
    </row>
    <row r="19" spans="1:8" ht="30" x14ac:dyDescent="0.25">
      <c r="A19" s="15" t="s">
        <v>523</v>
      </c>
      <c r="B19" s="15" t="s">
        <v>524</v>
      </c>
      <c r="C19" s="13"/>
      <c r="D19" s="15" t="s">
        <v>498</v>
      </c>
      <c r="E19" s="15" t="s">
        <v>525</v>
      </c>
      <c r="F19" s="15"/>
      <c r="G19" s="16" t="s">
        <v>248</v>
      </c>
      <c r="H19" s="10"/>
    </row>
    <row r="20" spans="1:8" ht="60" x14ac:dyDescent="0.25">
      <c r="A20" s="15">
        <v>5</v>
      </c>
      <c r="B20" s="15" t="s">
        <v>474</v>
      </c>
      <c r="C20" s="15" t="s">
        <v>475</v>
      </c>
      <c r="D20" s="15" t="s">
        <v>502</v>
      </c>
      <c r="E20" s="15" t="s">
        <v>526</v>
      </c>
      <c r="F20" s="15"/>
      <c r="G20" s="16" t="s">
        <v>248</v>
      </c>
      <c r="H20" s="10"/>
    </row>
    <row r="21" spans="1:8" ht="105" x14ac:dyDescent="0.25">
      <c r="A21" s="15">
        <v>28</v>
      </c>
      <c r="B21" s="15" t="s">
        <v>478</v>
      </c>
      <c r="C21" s="14" t="s">
        <v>527</v>
      </c>
      <c r="D21" s="15" t="s">
        <v>498</v>
      </c>
      <c r="E21" s="15" t="s">
        <v>528</v>
      </c>
      <c r="F21" s="15"/>
      <c r="G21" s="16" t="s">
        <v>248</v>
      </c>
      <c r="H21" s="10"/>
    </row>
    <row r="22" spans="1:8" x14ac:dyDescent="0.25">
      <c r="A22" s="19"/>
      <c r="G22" s="21"/>
      <c r="H22"/>
    </row>
    <row r="24" spans="1:8" x14ac:dyDescent="0.25">
      <c r="A24" s="366" t="s">
        <v>482</v>
      </c>
      <c r="B24" s="367"/>
      <c r="C24" s="367"/>
      <c r="D24" s="367"/>
      <c r="E24" s="367"/>
      <c r="F24" s="367"/>
      <c r="G24" s="368"/>
      <c r="H24"/>
    </row>
    <row r="25" spans="1:8" ht="45" x14ac:dyDescent="0.25">
      <c r="A25" s="15" t="s">
        <v>529</v>
      </c>
      <c r="B25" s="15" t="s">
        <v>530</v>
      </c>
      <c r="C25" s="15"/>
      <c r="D25" s="253" t="s">
        <v>498</v>
      </c>
      <c r="E25" s="253" t="s">
        <v>531</v>
      </c>
      <c r="F25" s="132"/>
      <c r="G25" s="16" t="s">
        <v>248</v>
      </c>
      <c r="H25" s="11"/>
    </row>
    <row r="28" spans="1:8" x14ac:dyDescent="0.25">
      <c r="A28" s="366" t="s">
        <v>490</v>
      </c>
      <c r="B28" s="367"/>
      <c r="C28" s="367"/>
      <c r="D28" s="367"/>
      <c r="E28" s="367"/>
      <c r="F28" s="367"/>
      <c r="G28" s="368"/>
      <c r="H28"/>
    </row>
    <row r="29" spans="1:8" ht="312" customHeight="1" x14ac:dyDescent="0.25">
      <c r="A29" s="15" t="s">
        <v>221</v>
      </c>
      <c r="B29" s="15" t="s">
        <v>532</v>
      </c>
      <c r="C29" s="15"/>
      <c r="D29" s="15" t="s">
        <v>502</v>
      </c>
      <c r="E29" s="15" t="s">
        <v>533</v>
      </c>
      <c r="F29" s="15" t="s">
        <v>534</v>
      </c>
      <c r="G29" s="16" t="s">
        <v>248</v>
      </c>
      <c r="H29" s="11"/>
    </row>
    <row r="30" spans="1:8" ht="409.5" x14ac:dyDescent="0.25">
      <c r="A30" s="15" t="s">
        <v>221</v>
      </c>
      <c r="B30" s="15" t="s">
        <v>535</v>
      </c>
      <c r="C30" s="15"/>
      <c r="D30" s="15" t="s">
        <v>502</v>
      </c>
      <c r="E30" s="15" t="s">
        <v>536</v>
      </c>
      <c r="F30" s="254" t="s">
        <v>537</v>
      </c>
      <c r="G30" s="16" t="s">
        <v>248</v>
      </c>
      <c r="H30" s="10"/>
    </row>
    <row r="31" spans="1:8" ht="135" x14ac:dyDescent="0.25">
      <c r="A31" s="15" t="s">
        <v>221</v>
      </c>
      <c r="B31" s="15" t="s">
        <v>538</v>
      </c>
      <c r="C31" s="15"/>
      <c r="D31" s="15" t="s">
        <v>498</v>
      </c>
      <c r="E31" s="15"/>
      <c r="F31" s="15" t="s">
        <v>539</v>
      </c>
      <c r="G31" s="16" t="s">
        <v>248</v>
      </c>
      <c r="H31" s="10"/>
    </row>
    <row r="32" spans="1:8" ht="243" customHeight="1" x14ac:dyDescent="0.25">
      <c r="A32" s="15" t="s">
        <v>221</v>
      </c>
      <c r="B32" s="15" t="s">
        <v>540</v>
      </c>
      <c r="C32" s="15"/>
      <c r="D32" s="15"/>
      <c r="E32" s="15" t="s">
        <v>541</v>
      </c>
      <c r="F32" s="15"/>
      <c r="G32" s="16" t="s">
        <v>248</v>
      </c>
      <c r="H32" s="10"/>
    </row>
  </sheetData>
  <autoFilter ref="A1:R25" xr:uid="{00000000-0009-0000-0000-000004000000}"/>
  <mergeCells count="5">
    <mergeCell ref="A2:G2"/>
    <mergeCell ref="A8:G8"/>
    <mergeCell ref="A18:G18"/>
    <mergeCell ref="A24:G24"/>
    <mergeCell ref="A28:G28"/>
  </mergeCells>
  <pageMargins left="0.7" right="0.7" top="0.75" bottom="0.75" header="0.3" footer="0.3"/>
  <pageSetup scale="59"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15" operator="equal" id="{E7657B69-BF42-4A6F-B3FA-2C9991AE2BDF}">
            <xm:f>Extra!$B$5</xm:f>
            <x14:dxf>
              <fill>
                <patternFill>
                  <bgColor theme="0" tint="-0.14996795556505021"/>
                </patternFill>
              </fill>
            </x14:dxf>
          </x14:cfRule>
          <x14:cfRule type="cellIs" priority="116" operator="equal" id="{129FBF6F-4E75-48DD-A25B-546B3198BCED}">
            <xm:f>Extra!$B$4</xm:f>
            <x14:dxf>
              <fill>
                <patternFill>
                  <bgColor theme="6"/>
                </patternFill>
              </fill>
            </x14:dxf>
          </x14:cfRule>
          <xm:sqref>G1:G1048576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'D:\catfish\[TPS546x24A_Calculator_Checklist.xlsx]Extra'!#REF!</xm:f>
          </x14:formula1>
          <xm:sqref>G6 G31</xm:sqref>
        </x14:dataValidation>
        <x14:dataValidation type="list" allowBlank="1" showInputMessage="1" showErrorMessage="1" xr:uid="{00000000-0002-0000-0400-000001000000}">
          <x14:formula1>
            <xm:f>Extra!$B$3:$B$5</xm:f>
          </x14:formula1>
          <xm:sqref>G25 G3:G5 G9:G16 G19:G21 G29:G30 G32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B2:B5"/>
  <sheetViews>
    <sheetView workbookViewId="0">
      <selection activeCell="B3" sqref="B3:B5"/>
    </sheetView>
  </sheetViews>
  <sheetFormatPr defaultRowHeight="15" x14ac:dyDescent="0.25"/>
  <cols>
    <col min="2" max="2" width="20.42578125" bestFit="1" customWidth="1"/>
  </cols>
  <sheetData>
    <row r="2" spans="2:2" x14ac:dyDescent="0.25">
      <c r="B2" t="s">
        <v>542</v>
      </c>
    </row>
    <row r="3" spans="2:2" x14ac:dyDescent="0.25">
      <c r="B3" t="s">
        <v>248</v>
      </c>
    </row>
    <row r="4" spans="2:2" x14ac:dyDescent="0.25">
      <c r="B4" t="s">
        <v>543</v>
      </c>
    </row>
    <row r="5" spans="2:2" x14ac:dyDescent="0.25">
      <c r="B5" t="s">
        <v>544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B1:S54"/>
  <sheetViews>
    <sheetView zoomScale="80" zoomScaleNormal="80" workbookViewId="0">
      <selection activeCell="D13" sqref="D13"/>
    </sheetView>
  </sheetViews>
  <sheetFormatPr defaultColWidth="9.140625" defaultRowHeight="14.25" x14ac:dyDescent="0.2"/>
  <cols>
    <col min="1" max="1" width="1.42578125" style="37" customWidth="1"/>
    <col min="2" max="2" width="9.140625" style="37"/>
    <col min="3" max="3" width="28.28515625" style="37" customWidth="1"/>
    <col min="4" max="4" width="75.5703125" style="37" bestFit="1" customWidth="1"/>
    <col min="5" max="5" width="9.140625" style="37"/>
    <col min="6" max="6" width="7.5703125" style="37" bestFit="1" customWidth="1"/>
    <col min="7" max="8" width="10.140625" style="37" bestFit="1" customWidth="1"/>
    <col min="9" max="9" width="31.28515625" style="37" bestFit="1" customWidth="1"/>
    <col min="10" max="10" width="16.42578125" style="37" bestFit="1" customWidth="1"/>
    <col min="11" max="11" width="9.5703125" style="54" customWidth="1"/>
    <col min="12" max="12" width="24" style="54" bestFit="1" customWidth="1"/>
    <col min="13" max="13" width="13.85546875" style="54" bestFit="1" customWidth="1"/>
    <col min="14" max="15" width="9.140625" style="37"/>
    <col min="16" max="17" width="13.28515625" style="54" customWidth="1"/>
    <col min="18" max="18" width="14.42578125" style="54" customWidth="1"/>
    <col min="19" max="19" width="9.5703125" style="54" customWidth="1"/>
    <col min="20" max="16384" width="9.140625" style="37"/>
  </cols>
  <sheetData>
    <row r="1" spans="2:18" ht="7.5" customHeight="1" thickBot="1" x14ac:dyDescent="0.25"/>
    <row r="2" spans="2:18" ht="16.5" thickBot="1" x14ac:dyDescent="0.3">
      <c r="B2" s="378" t="s">
        <v>206</v>
      </c>
      <c r="C2" s="379"/>
      <c r="D2" s="379"/>
      <c r="E2" s="379"/>
      <c r="F2" s="379"/>
      <c r="G2" s="379"/>
      <c r="H2" s="379"/>
      <c r="I2" s="379"/>
      <c r="J2" s="380"/>
      <c r="L2" s="381" t="s">
        <v>352</v>
      </c>
      <c r="M2" s="382"/>
      <c r="N2" s="383"/>
      <c r="P2" s="384" t="s">
        <v>159</v>
      </c>
      <c r="Q2" s="385"/>
      <c r="R2" s="386"/>
    </row>
    <row r="3" spans="2:18" ht="16.5" thickBot="1" x14ac:dyDescent="0.3">
      <c r="B3" s="387" t="s">
        <v>207</v>
      </c>
      <c r="C3" s="388"/>
      <c r="D3" s="389" t="str">
        <f>'Device Calculator'!C3</f>
        <v>TPS546D24A</v>
      </c>
      <c r="E3" s="390"/>
      <c r="F3" s="390"/>
      <c r="G3" s="390"/>
      <c r="H3" s="390"/>
      <c r="I3" s="390"/>
      <c r="J3" s="391"/>
      <c r="L3" s="55" t="s">
        <v>308</v>
      </c>
      <c r="M3" s="56" t="s">
        <v>21</v>
      </c>
      <c r="N3" s="57" t="s">
        <v>210</v>
      </c>
      <c r="P3" s="58" t="s">
        <v>156</v>
      </c>
      <c r="Q3" s="59" t="s">
        <v>157</v>
      </c>
      <c r="R3" s="60" t="s">
        <v>158</v>
      </c>
    </row>
    <row r="4" spans="2:18" s="54" customFormat="1" ht="15.75" customHeight="1" x14ac:dyDescent="0.2">
      <c r="B4" s="406" t="s">
        <v>208</v>
      </c>
      <c r="C4" s="408" t="s">
        <v>209</v>
      </c>
      <c r="D4" s="408" t="s">
        <v>556</v>
      </c>
      <c r="E4" s="410" t="s">
        <v>557</v>
      </c>
      <c r="F4" s="410"/>
      <c r="G4" s="410" t="s">
        <v>558</v>
      </c>
      <c r="H4" s="410"/>
      <c r="I4" s="408" t="s">
        <v>559</v>
      </c>
      <c r="J4" s="110"/>
      <c r="L4" s="61" t="s">
        <v>192</v>
      </c>
      <c r="M4" s="62" t="str">
        <f>'Device Calculator'!C3</f>
        <v>TPS546D24A</v>
      </c>
      <c r="N4" s="63"/>
      <c r="O4" s="37"/>
      <c r="P4" s="64">
        <v>0</v>
      </c>
      <c r="Q4" s="65" t="s">
        <v>38</v>
      </c>
      <c r="R4" s="66" t="s">
        <v>38</v>
      </c>
    </row>
    <row r="5" spans="2:18" s="54" customFormat="1" ht="15.75" customHeight="1" thickBot="1" x14ac:dyDescent="0.25">
      <c r="B5" s="407"/>
      <c r="C5" s="409"/>
      <c r="D5" s="409"/>
      <c r="E5" s="111" t="s">
        <v>14</v>
      </c>
      <c r="F5" s="111" t="s">
        <v>560</v>
      </c>
      <c r="G5" s="111" t="s">
        <v>14</v>
      </c>
      <c r="H5" s="111" t="s">
        <v>560</v>
      </c>
      <c r="I5" s="409"/>
      <c r="J5" s="112"/>
      <c r="L5" s="61"/>
      <c r="M5" s="62"/>
      <c r="N5" s="63"/>
      <c r="O5" s="37"/>
      <c r="P5" s="64"/>
      <c r="Q5" s="65"/>
      <c r="R5" s="66"/>
    </row>
    <row r="6" spans="2:18" s="54" customFormat="1" x14ac:dyDescent="0.2">
      <c r="B6" s="372" t="s">
        <v>215</v>
      </c>
      <c r="C6" s="82" t="s">
        <v>123</v>
      </c>
      <c r="D6" s="49" t="s">
        <v>562</v>
      </c>
      <c r="E6" s="376"/>
      <c r="F6" s="376"/>
      <c r="G6" s="376"/>
      <c r="H6" s="376"/>
      <c r="I6" s="114" t="s">
        <v>647</v>
      </c>
      <c r="J6" s="374"/>
      <c r="L6" s="68" t="s">
        <v>347</v>
      </c>
      <c r="M6" s="108">
        <f>ILOOP_trgt</f>
        <v>2.0824854633056629</v>
      </c>
      <c r="N6" s="69"/>
      <c r="O6" s="37"/>
      <c r="P6" s="70">
        <v>1</v>
      </c>
      <c r="Q6" s="71">
        <v>2</v>
      </c>
      <c r="R6" s="72">
        <v>0.5</v>
      </c>
    </row>
    <row r="7" spans="2:18" s="54" customFormat="1" ht="15.75" customHeight="1" thickBot="1" x14ac:dyDescent="0.25">
      <c r="B7" s="373"/>
      <c r="C7" s="73" t="s">
        <v>36</v>
      </c>
      <c r="D7" s="115">
        <v>275</v>
      </c>
      <c r="E7" s="377"/>
      <c r="F7" s="377"/>
      <c r="G7" s="377"/>
      <c r="H7" s="377"/>
      <c r="I7" s="53" t="s">
        <v>648</v>
      </c>
      <c r="J7" s="375"/>
      <c r="L7" s="68" t="s">
        <v>348</v>
      </c>
      <c r="M7" s="108">
        <f>VLOOP_trgt</f>
        <v>2.544536887166974</v>
      </c>
      <c r="N7" s="69"/>
      <c r="O7" s="37"/>
      <c r="P7" s="64">
        <v>2</v>
      </c>
      <c r="Q7" s="75">
        <v>2</v>
      </c>
      <c r="R7" s="76">
        <v>1</v>
      </c>
    </row>
    <row r="8" spans="2:18" s="54" customFormat="1" x14ac:dyDescent="0.2">
      <c r="B8" s="400" t="s">
        <v>216</v>
      </c>
      <c r="C8" s="44" t="s">
        <v>217</v>
      </c>
      <c r="D8" s="116">
        <v>3</v>
      </c>
      <c r="E8" s="376"/>
      <c r="F8" s="376"/>
      <c r="G8" s="376"/>
      <c r="H8" s="376"/>
      <c r="I8" s="48" t="s">
        <v>649</v>
      </c>
      <c r="J8" s="392"/>
      <c r="L8" s="77" t="s">
        <v>351</v>
      </c>
      <c r="M8" s="62">
        <f>Comp_Code</f>
        <v>10</v>
      </c>
      <c r="N8" s="78"/>
      <c r="O8" s="37"/>
      <c r="P8" s="70">
        <v>3</v>
      </c>
      <c r="Q8" s="71">
        <v>2</v>
      </c>
      <c r="R8" s="72">
        <v>2</v>
      </c>
    </row>
    <row r="9" spans="2:18" s="54" customFormat="1" x14ac:dyDescent="0.2">
      <c r="B9" s="401"/>
      <c r="C9" s="45" t="s">
        <v>219</v>
      </c>
      <c r="D9" s="39" t="s">
        <v>599</v>
      </c>
      <c r="E9" s="405"/>
      <c r="F9" s="405"/>
      <c r="G9" s="405"/>
      <c r="H9" s="405"/>
      <c r="I9" s="40" t="s">
        <v>650</v>
      </c>
      <c r="J9" s="374"/>
      <c r="L9" s="77" t="s">
        <v>37</v>
      </c>
      <c r="M9" s="62">
        <f>fsw</f>
        <v>550</v>
      </c>
      <c r="N9" s="78" t="s">
        <v>11</v>
      </c>
      <c r="O9" s="37"/>
      <c r="P9" s="64">
        <v>4</v>
      </c>
      <c r="Q9" s="75">
        <v>2</v>
      </c>
      <c r="R9" s="76">
        <v>4</v>
      </c>
    </row>
    <row r="10" spans="2:18" s="54" customFormat="1" ht="15" thickBot="1" x14ac:dyDescent="0.25">
      <c r="B10" s="373"/>
      <c r="C10" s="79" t="s">
        <v>222</v>
      </c>
      <c r="D10" s="117" t="s">
        <v>603</v>
      </c>
      <c r="E10" s="377"/>
      <c r="F10" s="377"/>
      <c r="G10" s="377"/>
      <c r="H10" s="377"/>
      <c r="I10" s="118" t="s">
        <v>651</v>
      </c>
      <c r="J10" s="374"/>
      <c r="L10" s="77" t="s">
        <v>353</v>
      </c>
      <c r="M10" s="62">
        <f>Phases</f>
        <v>2</v>
      </c>
      <c r="N10" s="78"/>
      <c r="O10" s="37"/>
      <c r="P10" s="70">
        <v>5</v>
      </c>
      <c r="Q10" s="71">
        <v>2</v>
      </c>
      <c r="R10" s="72">
        <v>8</v>
      </c>
    </row>
    <row r="11" spans="2:18" s="54" customFormat="1" x14ac:dyDescent="0.2">
      <c r="B11" s="402" t="s">
        <v>223</v>
      </c>
      <c r="C11" s="44" t="s">
        <v>224</v>
      </c>
      <c r="D11" s="116" t="s">
        <v>638</v>
      </c>
      <c r="E11" s="376"/>
      <c r="F11" s="376"/>
      <c r="G11" s="376"/>
      <c r="H11" s="369"/>
      <c r="I11" s="48" t="s">
        <v>652</v>
      </c>
      <c r="J11" s="392"/>
      <c r="L11" s="77" t="s">
        <v>309</v>
      </c>
      <c r="M11" s="62">
        <f>Iphase</f>
        <v>40</v>
      </c>
      <c r="N11" s="78" t="s">
        <v>26</v>
      </c>
      <c r="O11" s="37"/>
      <c r="P11" s="64">
        <v>6</v>
      </c>
      <c r="Q11" s="75">
        <v>3</v>
      </c>
      <c r="R11" s="76">
        <v>0.5</v>
      </c>
    </row>
    <row r="12" spans="2:18" s="54" customFormat="1" ht="15" customHeight="1" x14ac:dyDescent="0.2">
      <c r="B12" s="403"/>
      <c r="C12" s="45" t="s">
        <v>227</v>
      </c>
      <c r="D12" s="119">
        <v>0.53</v>
      </c>
      <c r="E12" s="405"/>
      <c r="F12" s="405"/>
      <c r="G12" s="405"/>
      <c r="H12" s="370"/>
      <c r="I12" s="47" t="s">
        <v>653</v>
      </c>
      <c r="J12" s="374"/>
      <c r="L12" s="77" t="s">
        <v>227</v>
      </c>
      <c r="M12" s="62">
        <f>Vout</f>
        <v>0.85</v>
      </c>
      <c r="N12" s="78" t="s">
        <v>22</v>
      </c>
      <c r="O12" s="37"/>
      <c r="P12" s="70">
        <v>7</v>
      </c>
      <c r="Q12" s="71">
        <v>3</v>
      </c>
      <c r="R12" s="72">
        <v>1</v>
      </c>
    </row>
    <row r="13" spans="2:18" s="54" customFormat="1" ht="15.75" customHeight="1" thickBot="1" x14ac:dyDescent="0.25">
      <c r="B13" s="404"/>
      <c r="C13" s="73" t="s">
        <v>228</v>
      </c>
      <c r="D13" s="53"/>
      <c r="E13" s="377"/>
      <c r="F13" s="377"/>
      <c r="G13" s="377"/>
      <c r="H13" s="371"/>
      <c r="I13" s="121">
        <v>0.5</v>
      </c>
      <c r="J13" s="375"/>
      <c r="L13" s="80" t="s">
        <v>228</v>
      </c>
      <c r="M13" s="109">
        <f>VOSL</f>
        <v>0.5</v>
      </c>
      <c r="N13" s="81" t="s">
        <v>22</v>
      </c>
      <c r="O13" s="37"/>
      <c r="P13" s="64">
        <v>8</v>
      </c>
      <c r="Q13" s="75">
        <v>3</v>
      </c>
      <c r="R13" s="76">
        <v>2</v>
      </c>
    </row>
    <row r="14" spans="2:18" s="54" customFormat="1" x14ac:dyDescent="0.2">
      <c r="B14" s="400" t="s">
        <v>229</v>
      </c>
      <c r="C14" s="82" t="s">
        <v>230</v>
      </c>
      <c r="D14" s="49" t="s">
        <v>628</v>
      </c>
      <c r="E14" s="113"/>
      <c r="F14" s="114"/>
      <c r="G14" s="114"/>
      <c r="H14" s="114"/>
      <c r="I14" s="114" t="s">
        <v>654</v>
      </c>
      <c r="J14" s="374"/>
      <c r="N14" s="37"/>
      <c r="O14" s="37"/>
      <c r="P14" s="70">
        <v>9</v>
      </c>
      <c r="Q14" s="71">
        <v>3</v>
      </c>
      <c r="R14" s="72">
        <v>4</v>
      </c>
    </row>
    <row r="15" spans="2:18" s="54" customFormat="1" ht="15" thickBot="1" x14ac:dyDescent="0.25">
      <c r="B15" s="373"/>
      <c r="C15" s="73" t="str">
        <f>IF(D10=1,"INTERLEAVE","SYNC_CONFIG")</f>
        <v>SYNC_CONFIG</v>
      </c>
      <c r="D15" s="115"/>
      <c r="E15" s="100"/>
      <c r="F15" s="53"/>
      <c r="G15" s="53"/>
      <c r="H15" s="53"/>
      <c r="I15" s="53" t="s">
        <v>655</v>
      </c>
      <c r="J15" s="375"/>
      <c r="N15" s="37"/>
      <c r="O15" s="37"/>
      <c r="P15" s="64">
        <v>10</v>
      </c>
      <c r="Q15" s="75">
        <v>3</v>
      </c>
      <c r="R15" s="76">
        <v>8</v>
      </c>
    </row>
    <row r="16" spans="2:18" s="54" customFormat="1" ht="15" thickBot="1" x14ac:dyDescent="0.25">
      <c r="B16" s="37"/>
      <c r="C16" s="37"/>
      <c r="D16" s="37"/>
      <c r="E16" s="37"/>
      <c r="F16" s="37"/>
      <c r="G16" s="37"/>
      <c r="H16" s="37"/>
      <c r="I16" s="37"/>
      <c r="J16" s="37"/>
      <c r="N16" s="37"/>
      <c r="O16" s="37"/>
      <c r="P16" s="70">
        <v>11</v>
      </c>
      <c r="Q16" s="71">
        <v>4</v>
      </c>
      <c r="R16" s="72">
        <v>0.5</v>
      </c>
    </row>
    <row r="17" spans="2:18" s="54" customFormat="1" ht="15.75" customHeight="1" thickBot="1" x14ac:dyDescent="0.25">
      <c r="B17" s="83" t="s">
        <v>208</v>
      </c>
      <c r="C17" s="59" t="s">
        <v>21</v>
      </c>
      <c r="D17" s="84" t="s">
        <v>234</v>
      </c>
      <c r="E17" s="59" t="s">
        <v>235</v>
      </c>
      <c r="F17" s="59"/>
      <c r="G17" s="59" t="s">
        <v>236</v>
      </c>
      <c r="H17" s="60" t="s">
        <v>237</v>
      </c>
      <c r="I17" s="393" t="s">
        <v>238</v>
      </c>
      <c r="J17" s="394"/>
      <c r="N17" s="37"/>
      <c r="O17" s="37"/>
      <c r="P17" s="64">
        <v>12</v>
      </c>
      <c r="Q17" s="75">
        <v>4</v>
      </c>
      <c r="R17" s="76">
        <v>1</v>
      </c>
    </row>
    <row r="18" spans="2:18" s="54" customFormat="1" x14ac:dyDescent="0.2">
      <c r="B18" s="85" t="str">
        <f>B$6</f>
        <v>MSEL1</v>
      </c>
      <c r="C18" s="42" t="s">
        <v>239</v>
      </c>
      <c r="D18" s="101">
        <f>IF(OR(J6="SHORT",J6="FLOAT"),J6,IF(F6&lt;16,F6,F6-16))</f>
        <v>0</v>
      </c>
      <c r="E18" s="101">
        <f>IF(OR(J6="SHORT",J6="FLOAT", F7="Open"),"Open",IF(F6&lt;16,2*F7,2*F7+1))</f>
        <v>0</v>
      </c>
      <c r="F18" s="48"/>
      <c r="G18" s="86">
        <f>IF(OR(D18="FLOAT",D18="SHORT"),D18,HLOOKUP(D18,'Resistor Selection'!C$13:R$14,2,FALSE))</f>
        <v>4640</v>
      </c>
      <c r="H18" s="87">
        <f>IF(E18="Open","Open",VLOOKUP(E18,'Resistor Selection'!B$15:R$30,'Pin Detect Programming (2)'!D18+2,FALSE))</f>
        <v>21500</v>
      </c>
      <c r="I18" s="395"/>
      <c r="J18" s="396"/>
      <c r="N18" s="37"/>
      <c r="O18" s="37"/>
      <c r="P18" s="70">
        <v>13</v>
      </c>
      <c r="Q18" s="71">
        <v>4</v>
      </c>
      <c r="R18" s="72">
        <v>2</v>
      </c>
    </row>
    <row r="19" spans="2:18" s="54" customFormat="1" x14ac:dyDescent="0.2">
      <c r="B19" s="88" t="str">
        <f>B$8</f>
        <v>MSEL2</v>
      </c>
      <c r="C19" s="41" t="s">
        <v>240</v>
      </c>
      <c r="D19" s="107">
        <f>IF(OR(J8="SHORT",J8="FLOAT"),J8,F10+4*F9)</f>
        <v>0</v>
      </c>
      <c r="E19" s="107" t="str">
        <f>IF(OR(D8=3,J8="FLOAT",J8="SHORT"),"Open",F8)</f>
        <v>Open</v>
      </c>
      <c r="F19" s="40"/>
      <c r="G19" s="46">
        <f>IF(OR(D19="FLOAT",D19="SHORT"),D19,HLOOKUP(D19,'Resistor Selection'!C$13:R$14,2,FALSE))</f>
        <v>4640</v>
      </c>
      <c r="H19" s="89" t="str">
        <f>IF(E19="Open","Open",VLOOKUP(E19,'Resistor Selection'!B$15:R$30,'Pin Detect Programming (2)'!D19+2,FALSE))</f>
        <v>Open</v>
      </c>
      <c r="I19" s="395"/>
      <c r="J19" s="396"/>
      <c r="N19" s="37"/>
      <c r="O19" s="37"/>
      <c r="P19" s="64">
        <v>14</v>
      </c>
      <c r="Q19" s="75">
        <v>4</v>
      </c>
      <c r="R19" s="76">
        <v>4</v>
      </c>
    </row>
    <row r="20" spans="2:18" s="54" customFormat="1" x14ac:dyDescent="0.2">
      <c r="B20" s="88" t="str">
        <f>B$11</f>
        <v>VSEL</v>
      </c>
      <c r="C20" s="41" t="s">
        <v>241</v>
      </c>
      <c r="D20" s="107">
        <f>IF(OR(J11="SHORT",J11="FLOAT"),J11,F12)</f>
        <v>0</v>
      </c>
      <c r="E20" s="107">
        <f>IF(OR(F11="Float",F11="Short"),"Open",F11)</f>
        <v>0</v>
      </c>
      <c r="F20" s="40"/>
      <c r="G20" s="46">
        <f>IF(OR(D20="FLOAT",D20="SHORT"),D20,HLOOKUP(D20,'Resistor Selection'!C$13:R$14,2,FALSE))</f>
        <v>4640</v>
      </c>
      <c r="H20" s="89">
        <f>IF(E20="Open","Open",VLOOKUP(E20,'Resistor Selection'!B$15:R$30,'Pin Detect Programming (2)'!D20+2,FALSE))</f>
        <v>21500</v>
      </c>
      <c r="I20" s="395"/>
      <c r="J20" s="396"/>
      <c r="N20" s="37"/>
      <c r="O20" s="37"/>
      <c r="P20" s="70">
        <v>15</v>
      </c>
      <c r="Q20" s="71">
        <v>4</v>
      </c>
      <c r="R20" s="72">
        <v>8</v>
      </c>
    </row>
    <row r="21" spans="2:18" s="54" customFormat="1" ht="15" thickBot="1" x14ac:dyDescent="0.25">
      <c r="B21" s="90" t="str">
        <f>B$14</f>
        <v>ADRSEL</v>
      </c>
      <c r="C21" s="43" t="s">
        <v>242</v>
      </c>
      <c r="D21" s="104">
        <f>IF(OR(J14="SHORT",J14="FLOAT"),J14,IF(AND(D15='Resistor References'!AB3,'Pin Detect Programming (2)'!D14&gt;31),'Resistor References'!AM1,IF(F14='Resistor References'!T3,'Resistor References'!T3,IF(F14&lt;16,F14,F14-16))))</f>
        <v>0</v>
      </c>
      <c r="E21" s="104">
        <f>IF(OR(F14="Float",F14="Short"),"Open",IF(AND(F15='Resistor References'!AC3,F14&lt;16),F15,IF(F14&lt;16,2*F15,2*F15+1)))</f>
        <v>0</v>
      </c>
      <c r="F21" s="53"/>
      <c r="G21" s="91">
        <f>IF(OR(D21="FLOAT",D21="SHORT"),D21,HLOOKUP(D21,'Resistor Selection'!C$13:R$14,2,FALSE))</f>
        <v>4640</v>
      </c>
      <c r="H21" s="92">
        <f>IF(E21="Open","Open",VLOOKUP(E21,'Resistor Selection'!B$15:R$30,'Pin Detect Programming (2)'!D21+2,FALSE))</f>
        <v>21500</v>
      </c>
      <c r="I21" s="397"/>
      <c r="J21" s="398"/>
      <c r="N21" s="37"/>
      <c r="O21" s="37"/>
      <c r="P21" s="64">
        <v>16</v>
      </c>
      <c r="Q21" s="75">
        <v>5</v>
      </c>
      <c r="R21" s="76">
        <v>0.5</v>
      </c>
    </row>
    <row r="22" spans="2:18" s="54" customFormat="1" ht="15" thickBot="1" x14ac:dyDescent="0.25">
      <c r="B22" s="37"/>
      <c r="C22" s="37"/>
      <c r="D22" s="37"/>
      <c r="E22" s="37"/>
      <c r="F22" s="37"/>
      <c r="G22" s="37"/>
      <c r="H22" s="37"/>
      <c r="I22" s="37"/>
      <c r="J22" s="37"/>
      <c r="N22" s="37"/>
      <c r="O22" s="37"/>
      <c r="P22" s="70">
        <v>17</v>
      </c>
      <c r="Q22" s="71">
        <v>5</v>
      </c>
      <c r="R22" s="72">
        <v>1</v>
      </c>
    </row>
    <row r="23" spans="2:18" s="54" customFormat="1" ht="15.75" thickBot="1" x14ac:dyDescent="0.3">
      <c r="B23" s="399" t="s">
        <v>243</v>
      </c>
      <c r="C23" s="311"/>
      <c r="D23" s="311"/>
      <c r="E23" s="311"/>
      <c r="F23" s="311"/>
      <c r="G23" s="311"/>
      <c r="H23" s="311"/>
      <c r="I23" s="311"/>
      <c r="J23" s="312"/>
      <c r="N23" s="37"/>
      <c r="O23" s="37"/>
      <c r="P23" s="64">
        <v>18</v>
      </c>
      <c r="Q23" s="75">
        <v>5</v>
      </c>
      <c r="R23" s="76">
        <v>2</v>
      </c>
    </row>
    <row r="24" spans="2:18" s="54" customFormat="1" ht="15" thickBot="1" x14ac:dyDescent="0.25">
      <c r="B24" s="58" t="s">
        <v>208</v>
      </c>
      <c r="C24" s="59" t="s">
        <v>209</v>
      </c>
      <c r="D24" s="59" t="s">
        <v>21</v>
      </c>
      <c r="E24" s="59" t="s">
        <v>210</v>
      </c>
      <c r="F24" s="59" t="s">
        <v>14</v>
      </c>
      <c r="G24" s="59" t="s">
        <v>211</v>
      </c>
      <c r="H24" s="59" t="s">
        <v>212</v>
      </c>
      <c r="I24" s="59" t="s">
        <v>213</v>
      </c>
      <c r="J24" s="60" t="s">
        <v>214</v>
      </c>
      <c r="N24" s="37"/>
      <c r="O24" s="37"/>
      <c r="P24" s="70">
        <v>19</v>
      </c>
      <c r="Q24" s="71">
        <v>5</v>
      </c>
      <c r="R24" s="72">
        <v>4</v>
      </c>
    </row>
    <row r="25" spans="2:18" s="54" customFormat="1" x14ac:dyDescent="0.2">
      <c r="B25" s="400" t="str">
        <f>B8</f>
        <v>MSEL2</v>
      </c>
      <c r="C25" s="44" t="s">
        <v>244</v>
      </c>
      <c r="D25" s="97" t="s">
        <v>221</v>
      </c>
      <c r="E25" s="99"/>
      <c r="F25" s="101" t="str">
        <f>IF(AND(D25=G25,D26=G26),"SHORT",IF(AND(D25=H25,D26=H26),"FLOAT",VLOOKUP(D25,'Resistor References'!AF$4:AG$11,2,FALSE)))</f>
        <v>N/A</v>
      </c>
      <c r="G25" s="102" t="str">
        <f>'Resistor References'!AF$2</f>
        <v>180°, 2</v>
      </c>
      <c r="H25" s="103" t="str">
        <f>'Resistor References'!AF$3</f>
        <v>180°, 2</v>
      </c>
      <c r="I25" s="67" t="s">
        <v>221</v>
      </c>
      <c r="J25" s="392" t="str">
        <f>IF(AND(D25=G25,D26=G26),"SHORT",IF(AND(H25=D25,H26=D26),"FLOAT","Resistor"))</f>
        <v>Resistor</v>
      </c>
      <c r="N25" s="37"/>
      <c r="O25" s="37"/>
      <c r="P25" s="64">
        <v>20</v>
      </c>
      <c r="Q25" s="75">
        <v>5</v>
      </c>
      <c r="R25" s="76">
        <v>8</v>
      </c>
    </row>
    <row r="26" spans="2:18" s="54" customFormat="1" ht="15" thickBot="1" x14ac:dyDescent="0.25">
      <c r="B26" s="373"/>
      <c r="C26" s="73" t="s">
        <v>219</v>
      </c>
      <c r="D26" s="98" t="str">
        <f>D9</f>
        <v>OCF = 26, OCW = 20</v>
      </c>
      <c r="E26" s="100" t="s">
        <v>26</v>
      </c>
      <c r="F26" s="104" t="e">
        <f>VLOOKUP(D26,'Resistor References'!O$3:P$6,2,FALSE)</f>
        <v>#N/A</v>
      </c>
      <c r="G26" s="105" t="str">
        <f>'Resistor References'!O$3</f>
        <v>40/52</v>
      </c>
      <c r="H26" s="106" t="str">
        <f>'Resistor References'!O$4</f>
        <v>30/39</v>
      </c>
      <c r="I26" s="74">
        <v>52</v>
      </c>
      <c r="J26" s="375"/>
      <c r="N26" s="37"/>
      <c r="O26" s="37"/>
      <c r="P26" s="70">
        <v>21</v>
      </c>
      <c r="Q26" s="71">
        <v>6</v>
      </c>
      <c r="R26" s="72">
        <v>0.5</v>
      </c>
    </row>
    <row r="27" spans="2:18" s="54" customFormat="1" ht="15" thickBot="1" x14ac:dyDescent="0.25">
      <c r="B27" s="37"/>
      <c r="C27" s="37"/>
      <c r="D27" s="37"/>
      <c r="E27" s="37"/>
      <c r="F27" s="37"/>
      <c r="G27" s="37"/>
      <c r="H27" s="37"/>
      <c r="I27" s="37"/>
      <c r="J27" s="37"/>
      <c r="N27" s="37"/>
      <c r="O27" s="37"/>
      <c r="P27" s="64">
        <v>22</v>
      </c>
      <c r="Q27" s="75">
        <v>6</v>
      </c>
      <c r="R27" s="76">
        <v>1</v>
      </c>
    </row>
    <row r="28" spans="2:18" s="54" customFormat="1" ht="15" thickBot="1" x14ac:dyDescent="0.25">
      <c r="B28" s="93" t="s">
        <v>208</v>
      </c>
      <c r="C28" s="59" t="s">
        <v>21</v>
      </c>
      <c r="D28" s="84" t="s">
        <v>234</v>
      </c>
      <c r="E28" s="59" t="s">
        <v>235</v>
      </c>
      <c r="F28" s="59"/>
      <c r="G28" s="59" t="s">
        <v>236</v>
      </c>
      <c r="H28" s="60" t="s">
        <v>237</v>
      </c>
      <c r="I28" s="393" t="s">
        <v>246</v>
      </c>
      <c r="J28" s="394"/>
      <c r="N28" s="37"/>
      <c r="O28" s="37"/>
      <c r="P28" s="70">
        <v>23</v>
      </c>
      <c r="Q28" s="71">
        <v>6</v>
      </c>
      <c r="R28" s="72">
        <v>2</v>
      </c>
    </row>
    <row r="29" spans="2:18" s="54" customFormat="1" x14ac:dyDescent="0.2">
      <c r="B29" s="85" t="str">
        <f>B$6</f>
        <v>MSEL1</v>
      </c>
      <c r="C29" s="44" t="s">
        <v>221</v>
      </c>
      <c r="D29" s="101" t="s">
        <v>211</v>
      </c>
      <c r="E29" s="101" t="s">
        <v>247</v>
      </c>
      <c r="F29" s="48"/>
      <c r="G29" s="86" t="s">
        <v>248</v>
      </c>
      <c r="H29" s="87" t="s">
        <v>248</v>
      </c>
      <c r="I29" s="395"/>
      <c r="J29" s="396"/>
      <c r="N29" s="37"/>
      <c r="O29" s="37"/>
      <c r="P29" s="64">
        <v>24</v>
      </c>
      <c r="Q29" s="75">
        <v>6</v>
      </c>
      <c r="R29" s="76">
        <v>4</v>
      </c>
    </row>
    <row r="30" spans="2:18" s="54" customFormat="1" x14ac:dyDescent="0.2">
      <c r="B30" s="88" t="str">
        <f>B$8</f>
        <v>MSEL2</v>
      </c>
      <c r="C30" s="45" t="s">
        <v>249</v>
      </c>
      <c r="D30" s="107" t="e">
        <f>IF(D10&lt;2,"N/A",IF(OR(J25="SHORT",J25="FLOAT"),J25,2*F25+MOD(F26,2)))</f>
        <v>#VALUE!</v>
      </c>
      <c r="E30" s="107" t="e">
        <f>IF(OR(J25='Resistor References'!AG$2,J25='Resistor References'!AG$3,'Pin Detect Programming (2)'!F26&lt;2),"OPEN",1)</f>
        <v>#N/A</v>
      </c>
      <c r="F30" s="40"/>
      <c r="G30" s="46" t="e">
        <f>IF(OR(D30="FLOAT",D30="SHORT"),D30,HLOOKUP(D30,'Resistor Selection'!C13:R14,2,FALSE))</f>
        <v>#VALUE!</v>
      </c>
      <c r="H30" s="89" t="e">
        <f>IF(E30="Open","Open",VLOOKUP(E30,'Resistor Selection'!B$13:AH$30,'Pin Detect Programming (2)'!D30+2,FALSE))</f>
        <v>#N/A</v>
      </c>
      <c r="I30" s="395"/>
      <c r="J30" s="396"/>
      <c r="N30" s="37"/>
      <c r="O30" s="37"/>
      <c r="P30" s="70">
        <v>25</v>
      </c>
      <c r="Q30" s="71">
        <v>6</v>
      </c>
      <c r="R30" s="72">
        <v>8</v>
      </c>
    </row>
    <row r="31" spans="2:18" s="54" customFormat="1" x14ac:dyDescent="0.2">
      <c r="B31" s="88" t="str">
        <f>B$11</f>
        <v>VSEL</v>
      </c>
      <c r="C31" s="45" t="s">
        <v>221</v>
      </c>
      <c r="D31" s="107" t="s">
        <v>211</v>
      </c>
      <c r="E31" s="107" t="s">
        <v>247</v>
      </c>
      <c r="F31" s="40"/>
      <c r="G31" s="46" t="s">
        <v>248</v>
      </c>
      <c r="H31" s="89" t="s">
        <v>248</v>
      </c>
      <c r="I31" s="395"/>
      <c r="J31" s="396"/>
      <c r="N31" s="37"/>
      <c r="O31" s="37"/>
      <c r="P31" s="64">
        <v>26</v>
      </c>
      <c r="Q31" s="75">
        <v>7</v>
      </c>
      <c r="R31" s="76">
        <v>0.5</v>
      </c>
    </row>
    <row r="32" spans="2:18" s="54" customFormat="1" ht="15" thickBot="1" x14ac:dyDescent="0.25">
      <c r="B32" s="90" t="str">
        <f>B$14</f>
        <v>ADRSEL</v>
      </c>
      <c r="C32" s="73" t="s">
        <v>221</v>
      </c>
      <c r="D32" s="104" t="s">
        <v>211</v>
      </c>
      <c r="E32" s="104" t="s">
        <v>247</v>
      </c>
      <c r="F32" s="53"/>
      <c r="G32" s="91" t="s">
        <v>248</v>
      </c>
      <c r="H32" s="92" t="s">
        <v>248</v>
      </c>
      <c r="I32" s="397"/>
      <c r="J32" s="398"/>
      <c r="N32" s="37"/>
      <c r="O32" s="37"/>
      <c r="P32" s="70">
        <v>27</v>
      </c>
      <c r="Q32" s="71">
        <v>7</v>
      </c>
      <c r="R32" s="72">
        <v>1</v>
      </c>
    </row>
    <row r="33" spans="2:18" s="54" customFormat="1" ht="15" thickBot="1" x14ac:dyDescent="0.25">
      <c r="B33" s="37"/>
      <c r="C33" s="37"/>
      <c r="D33" s="37"/>
      <c r="E33" s="37"/>
      <c r="F33" s="37"/>
      <c r="G33" s="37"/>
      <c r="H33" s="37"/>
      <c r="I33" s="37"/>
      <c r="J33" s="37"/>
      <c r="N33" s="37"/>
      <c r="O33" s="37"/>
      <c r="P33" s="64">
        <v>28</v>
      </c>
      <c r="Q33" s="75">
        <v>7</v>
      </c>
      <c r="R33" s="76">
        <v>2</v>
      </c>
    </row>
    <row r="34" spans="2:18" s="54" customFormat="1" ht="15.75" thickBot="1" x14ac:dyDescent="0.3">
      <c r="B34" s="399" t="s">
        <v>250</v>
      </c>
      <c r="C34" s="311"/>
      <c r="D34" s="311"/>
      <c r="E34" s="311"/>
      <c r="F34" s="311"/>
      <c r="G34" s="311"/>
      <c r="H34" s="311"/>
      <c r="I34" s="311"/>
      <c r="J34" s="312"/>
      <c r="N34" s="37"/>
      <c r="O34" s="37"/>
      <c r="P34" s="70">
        <v>29</v>
      </c>
      <c r="Q34" s="71">
        <v>7</v>
      </c>
      <c r="R34" s="72">
        <v>4</v>
      </c>
    </row>
    <row r="35" spans="2:18" s="54" customFormat="1" ht="15" thickBot="1" x14ac:dyDescent="0.25">
      <c r="B35" s="58" t="s">
        <v>208</v>
      </c>
      <c r="C35" s="59" t="s">
        <v>209</v>
      </c>
      <c r="D35" s="59" t="s">
        <v>21</v>
      </c>
      <c r="E35" s="59" t="s">
        <v>210</v>
      </c>
      <c r="F35" s="59" t="s">
        <v>14</v>
      </c>
      <c r="G35" s="59" t="s">
        <v>211</v>
      </c>
      <c r="H35" s="59" t="s">
        <v>212</v>
      </c>
      <c r="I35" s="59" t="s">
        <v>213</v>
      </c>
      <c r="J35" s="60" t="s">
        <v>214</v>
      </c>
      <c r="N35" s="37"/>
      <c r="O35" s="37"/>
      <c r="P35" s="64">
        <v>30</v>
      </c>
      <c r="Q35" s="75">
        <v>7</v>
      </c>
      <c r="R35" s="76">
        <v>8</v>
      </c>
    </row>
    <row r="36" spans="2:18" s="54" customFormat="1" ht="15" thickBot="1" x14ac:dyDescent="0.25">
      <c r="B36" s="400" t="str">
        <f>B8</f>
        <v>MSEL2</v>
      </c>
      <c r="C36" s="44" t="s">
        <v>244</v>
      </c>
      <c r="D36" s="97" t="s">
        <v>221</v>
      </c>
      <c r="E36" s="99"/>
      <c r="F36" s="101" t="str">
        <f>IF(AND(D36=G36,D37=G37),"SHORT",IF(AND(D36=H36,D37=H37),"FLOAT",VLOOKUP(D36,'Resistor References'!AF$4:AG$11,2,FALSE)))</f>
        <v>N/A</v>
      </c>
      <c r="G36" s="102" t="s">
        <v>221</v>
      </c>
      <c r="H36" s="103" t="s">
        <v>221</v>
      </c>
      <c r="I36" s="67" t="s">
        <v>221</v>
      </c>
      <c r="J36" s="392" t="str">
        <f>IF(AND(D36=G36,D37=G37),"SHORT",IF(AND(H36=D36,H37=D37),"FLOAT","Resistor"))</f>
        <v>Resistor</v>
      </c>
      <c r="N36" s="37"/>
      <c r="O36" s="37"/>
      <c r="P36" s="94">
        <v>31</v>
      </c>
      <c r="Q36" s="95">
        <v>10</v>
      </c>
      <c r="R36" s="96">
        <v>2</v>
      </c>
    </row>
    <row r="37" spans="2:18" s="54" customFormat="1" ht="15" thickBot="1" x14ac:dyDescent="0.25">
      <c r="B37" s="373"/>
      <c r="C37" s="73" t="s">
        <v>219</v>
      </c>
      <c r="D37" s="98" t="str">
        <f>D9</f>
        <v>OCF = 26, OCW = 20</v>
      </c>
      <c r="E37" s="100" t="s">
        <v>26</v>
      </c>
      <c r="F37" s="104" t="e">
        <f>VLOOKUP(D37,'Resistor References'!O$3:P$6,2,FALSE)</f>
        <v>#N/A</v>
      </c>
      <c r="G37" s="105" t="s">
        <v>221</v>
      </c>
      <c r="H37" s="106" t="s">
        <v>221</v>
      </c>
      <c r="I37" s="74">
        <v>52</v>
      </c>
      <c r="J37" s="375"/>
      <c r="N37" s="37"/>
      <c r="O37" s="37"/>
    </row>
    <row r="38" spans="2:18" s="54" customFormat="1" ht="15" thickBot="1" x14ac:dyDescent="0.25">
      <c r="B38" s="37"/>
      <c r="C38" s="37"/>
      <c r="D38" s="37"/>
      <c r="E38" s="37"/>
      <c r="F38" s="37"/>
      <c r="G38" s="37"/>
      <c r="H38" s="37"/>
      <c r="I38" s="37"/>
      <c r="J38" s="37"/>
      <c r="N38" s="37"/>
      <c r="O38" s="37"/>
    </row>
    <row r="39" spans="2:18" s="54" customFormat="1" ht="15.75" customHeight="1" thickBot="1" x14ac:dyDescent="0.25">
      <c r="B39" s="93" t="s">
        <v>208</v>
      </c>
      <c r="C39" s="59" t="s">
        <v>21</v>
      </c>
      <c r="D39" s="84" t="s">
        <v>234</v>
      </c>
      <c r="E39" s="59" t="s">
        <v>235</v>
      </c>
      <c r="F39" s="59"/>
      <c r="G39" s="59" t="s">
        <v>236</v>
      </c>
      <c r="H39" s="60" t="s">
        <v>237</v>
      </c>
      <c r="I39" s="393" t="s">
        <v>246</v>
      </c>
      <c r="J39" s="394"/>
      <c r="N39" s="37"/>
      <c r="O39" s="37"/>
    </row>
    <row r="40" spans="2:18" s="54" customFormat="1" x14ac:dyDescent="0.2">
      <c r="B40" s="85" t="str">
        <f>B$6</f>
        <v>MSEL1</v>
      </c>
      <c r="C40" s="44" t="s">
        <v>221</v>
      </c>
      <c r="D40" s="101" t="s">
        <v>211</v>
      </c>
      <c r="E40" s="101" t="s">
        <v>247</v>
      </c>
      <c r="F40" s="48"/>
      <c r="G40" s="86" t="s">
        <v>248</v>
      </c>
      <c r="H40" s="87" t="s">
        <v>248</v>
      </c>
      <c r="I40" s="395"/>
      <c r="J40" s="396"/>
      <c r="N40" s="37"/>
      <c r="O40" s="37"/>
    </row>
    <row r="41" spans="2:18" s="54" customFormat="1" x14ac:dyDescent="0.2">
      <c r="B41" s="88" t="str">
        <f>B$8</f>
        <v>MSEL2</v>
      </c>
      <c r="C41" s="45" t="s">
        <v>249</v>
      </c>
      <c r="D41" s="107" t="e">
        <f>IF(D10&lt;3,"N/A",IF(OR(J36="SHORT",J36="FLOAT"),J36,2*F36+MOD(F37,2)))</f>
        <v>#VALUE!</v>
      </c>
      <c r="E41" s="107" t="e">
        <f>IF(OR(J36='Resistor References'!AG$2,J36='Resistor References'!AG$3,'Pin Detect Programming (2)'!F37&lt;2),"OPEN",1)</f>
        <v>#N/A</v>
      </c>
      <c r="F41" s="40"/>
      <c r="G41" s="46" t="e">
        <f>IF(OR(D41="FLOAT",D41="SHORT"),D41,HLOOKUP(D41,'Resistor Selection'!C13:R14,2,FALSE))</f>
        <v>#VALUE!</v>
      </c>
      <c r="H41" s="89" t="e">
        <f>IF(E41="Open","Open",VLOOKUP(E41,'Resistor Selection'!B$13:AH$30,'Pin Detect Programming (2)'!D41+2,FALSE))</f>
        <v>#N/A</v>
      </c>
      <c r="I41" s="395"/>
      <c r="J41" s="396"/>
      <c r="N41" s="37"/>
      <c r="O41" s="37"/>
    </row>
    <row r="42" spans="2:18" s="54" customFormat="1" x14ac:dyDescent="0.2">
      <c r="B42" s="88" t="str">
        <f>B$11</f>
        <v>VSEL</v>
      </c>
      <c r="C42" s="45" t="s">
        <v>221</v>
      </c>
      <c r="D42" s="107" t="s">
        <v>211</v>
      </c>
      <c r="E42" s="107" t="s">
        <v>247</v>
      </c>
      <c r="F42" s="40"/>
      <c r="G42" s="46" t="s">
        <v>248</v>
      </c>
      <c r="H42" s="89" t="s">
        <v>248</v>
      </c>
      <c r="I42" s="395"/>
      <c r="J42" s="396"/>
      <c r="N42" s="37"/>
      <c r="O42" s="37"/>
    </row>
    <row r="43" spans="2:18" s="54" customFormat="1" ht="15" thickBot="1" x14ac:dyDescent="0.25">
      <c r="B43" s="90" t="str">
        <f>B$14</f>
        <v>ADRSEL</v>
      </c>
      <c r="C43" s="73" t="s">
        <v>221</v>
      </c>
      <c r="D43" s="104" t="s">
        <v>211</v>
      </c>
      <c r="E43" s="104" t="s">
        <v>247</v>
      </c>
      <c r="F43" s="53"/>
      <c r="G43" s="91" t="s">
        <v>248</v>
      </c>
      <c r="H43" s="92" t="s">
        <v>248</v>
      </c>
      <c r="I43" s="397"/>
      <c r="J43" s="398"/>
      <c r="N43" s="37"/>
      <c r="O43" s="37"/>
    </row>
    <row r="44" spans="2:18" s="54" customFormat="1" ht="15" thickBot="1" x14ac:dyDescent="0.25">
      <c r="B44" s="37"/>
      <c r="C44" s="37"/>
      <c r="D44" s="37"/>
      <c r="E44" s="37"/>
      <c r="F44" s="37"/>
      <c r="G44" s="37"/>
      <c r="H44" s="37"/>
      <c r="I44" s="37"/>
      <c r="J44" s="37"/>
      <c r="N44" s="37"/>
      <c r="O44" s="37"/>
    </row>
    <row r="45" spans="2:18" s="54" customFormat="1" ht="15.75" thickBot="1" x14ac:dyDescent="0.3">
      <c r="B45" s="399" t="s">
        <v>251</v>
      </c>
      <c r="C45" s="311"/>
      <c r="D45" s="311"/>
      <c r="E45" s="311"/>
      <c r="F45" s="311"/>
      <c r="G45" s="311"/>
      <c r="H45" s="311"/>
      <c r="I45" s="311"/>
      <c r="J45" s="312"/>
      <c r="N45" s="37"/>
      <c r="O45" s="37"/>
    </row>
    <row r="46" spans="2:18" s="54" customFormat="1" ht="15" thickBot="1" x14ac:dyDescent="0.25">
      <c r="B46" s="58" t="s">
        <v>208</v>
      </c>
      <c r="C46" s="59" t="s">
        <v>209</v>
      </c>
      <c r="D46" s="59" t="s">
        <v>21</v>
      </c>
      <c r="E46" s="59" t="s">
        <v>210</v>
      </c>
      <c r="F46" s="59" t="s">
        <v>14</v>
      </c>
      <c r="G46" s="59" t="s">
        <v>211</v>
      </c>
      <c r="H46" s="59" t="s">
        <v>212</v>
      </c>
      <c r="I46" s="59" t="s">
        <v>213</v>
      </c>
      <c r="J46" s="60" t="s">
        <v>214</v>
      </c>
      <c r="N46" s="37"/>
      <c r="O46" s="37"/>
    </row>
    <row r="47" spans="2:18" s="54" customFormat="1" x14ac:dyDescent="0.2">
      <c r="B47" s="400" t="str">
        <f>B8</f>
        <v>MSEL2</v>
      </c>
      <c r="C47" s="44" t="s">
        <v>244</v>
      </c>
      <c r="D47" s="97" t="s">
        <v>221</v>
      </c>
      <c r="E47" s="99"/>
      <c r="F47" s="101" t="str">
        <f>IF(AND(D47=G47,D48=G48),"SHORT",IF(AND(D47=H47,D48=H48),"FLOAT",VLOOKUP(D47,'Resistor References'!AF$4:AG$11,2,FALSE)))</f>
        <v>N/A</v>
      </c>
      <c r="G47" s="102" t="s">
        <v>221</v>
      </c>
      <c r="H47" s="103" t="s">
        <v>221</v>
      </c>
      <c r="I47" s="67" t="s">
        <v>221</v>
      </c>
      <c r="J47" s="392" t="str">
        <f>IF(AND(D47=G47,D48=G48),"SHORT",IF(AND(H47=D47,H48=D48),"FLOAT","Resistor"))</f>
        <v>Resistor</v>
      </c>
      <c r="N47" s="37"/>
      <c r="O47" s="37"/>
    </row>
    <row r="48" spans="2:18" s="54" customFormat="1" ht="15" thickBot="1" x14ac:dyDescent="0.25">
      <c r="B48" s="373"/>
      <c r="C48" s="73" t="s">
        <v>219</v>
      </c>
      <c r="D48" s="98" t="str">
        <f>D9</f>
        <v>OCF = 26, OCW = 20</v>
      </c>
      <c r="E48" s="100" t="s">
        <v>26</v>
      </c>
      <c r="F48" s="104" t="e">
        <f>VLOOKUP(D48,'Resistor References'!O$3:P$6,2,FALSE)</f>
        <v>#N/A</v>
      </c>
      <c r="G48" s="105" t="s">
        <v>221</v>
      </c>
      <c r="H48" s="106" t="s">
        <v>221</v>
      </c>
      <c r="I48" s="74">
        <v>52</v>
      </c>
      <c r="J48" s="375"/>
      <c r="N48" s="37"/>
      <c r="O48" s="37"/>
    </row>
    <row r="49" spans="2:15" s="54" customFormat="1" ht="15" thickBot="1" x14ac:dyDescent="0.25">
      <c r="B49" s="37"/>
      <c r="C49" s="37"/>
      <c r="D49" s="37"/>
      <c r="E49" s="37"/>
      <c r="F49" s="37"/>
      <c r="G49" s="37"/>
      <c r="H49" s="37"/>
      <c r="I49" s="37"/>
      <c r="J49" s="37"/>
      <c r="N49" s="37"/>
      <c r="O49" s="37"/>
    </row>
    <row r="50" spans="2:15" s="54" customFormat="1" ht="15.75" customHeight="1" thickBot="1" x14ac:dyDescent="0.25">
      <c r="B50" s="93" t="s">
        <v>208</v>
      </c>
      <c r="C50" s="59" t="s">
        <v>21</v>
      </c>
      <c r="D50" s="84" t="s">
        <v>234</v>
      </c>
      <c r="E50" s="59" t="s">
        <v>235</v>
      </c>
      <c r="F50" s="59"/>
      <c r="G50" s="59" t="s">
        <v>236</v>
      </c>
      <c r="H50" s="60" t="s">
        <v>237</v>
      </c>
      <c r="I50" s="393" t="s">
        <v>246</v>
      </c>
      <c r="J50" s="394"/>
      <c r="N50" s="37"/>
      <c r="O50" s="37"/>
    </row>
    <row r="51" spans="2:15" s="54" customFormat="1" x14ac:dyDescent="0.2">
      <c r="B51" s="85" t="str">
        <f>B$6</f>
        <v>MSEL1</v>
      </c>
      <c r="C51" s="44" t="s">
        <v>221</v>
      </c>
      <c r="D51" s="101" t="s">
        <v>211</v>
      </c>
      <c r="E51" s="101" t="s">
        <v>247</v>
      </c>
      <c r="F51" s="48"/>
      <c r="G51" s="86" t="s">
        <v>248</v>
      </c>
      <c r="H51" s="87" t="s">
        <v>248</v>
      </c>
      <c r="I51" s="395"/>
      <c r="J51" s="396"/>
      <c r="N51" s="37"/>
      <c r="O51" s="37"/>
    </row>
    <row r="52" spans="2:15" s="54" customFormat="1" x14ac:dyDescent="0.2">
      <c r="B52" s="88" t="str">
        <f>B$8</f>
        <v>MSEL2</v>
      </c>
      <c r="C52" s="45" t="s">
        <v>249</v>
      </c>
      <c r="D52" s="107" t="e">
        <f>IF(D10&lt;4,"N/A",IF(OR(J47="SHORT",J47="FLOAT"),J47,2*F47+MOD(F48,2)))</f>
        <v>#VALUE!</v>
      </c>
      <c r="E52" s="107" t="e">
        <f>IF(OR(J47='Resistor References'!AG$2,J47='Resistor References'!AG$3,'Pin Detect Programming (2)'!F48&lt;2),"OPEN",1)</f>
        <v>#N/A</v>
      </c>
      <c r="F52" s="40"/>
      <c r="G52" s="46" t="e">
        <f>IF(OR(D52="FLOAT",D52="SHORT"),D52,HLOOKUP(D52,'Resistor Selection'!C13:R14,2,FALSE))</f>
        <v>#VALUE!</v>
      </c>
      <c r="H52" s="89" t="e">
        <f>IF(E52="Open","Open",VLOOKUP(E52,'Resistor Selection'!B$13:AH$30,'Pin Detect Programming (2)'!D52+2,FALSE))</f>
        <v>#N/A</v>
      </c>
      <c r="I52" s="395"/>
      <c r="J52" s="396"/>
      <c r="N52" s="37"/>
      <c r="O52" s="37"/>
    </row>
    <row r="53" spans="2:15" s="54" customFormat="1" x14ac:dyDescent="0.2">
      <c r="B53" s="88" t="str">
        <f>B$11</f>
        <v>VSEL</v>
      </c>
      <c r="C53" s="45" t="s">
        <v>221</v>
      </c>
      <c r="D53" s="107" t="s">
        <v>211</v>
      </c>
      <c r="E53" s="107" t="s">
        <v>247</v>
      </c>
      <c r="F53" s="40"/>
      <c r="G53" s="46" t="s">
        <v>248</v>
      </c>
      <c r="H53" s="89" t="s">
        <v>248</v>
      </c>
      <c r="I53" s="395"/>
      <c r="J53" s="396"/>
      <c r="N53" s="37"/>
      <c r="O53" s="37"/>
    </row>
    <row r="54" spans="2:15" s="54" customFormat="1" ht="15" thickBot="1" x14ac:dyDescent="0.25">
      <c r="B54" s="90" t="str">
        <f>B$14</f>
        <v>ADRSEL</v>
      </c>
      <c r="C54" s="73" t="s">
        <v>221</v>
      </c>
      <c r="D54" s="104" t="s">
        <v>211</v>
      </c>
      <c r="E54" s="104" t="s">
        <v>247</v>
      </c>
      <c r="F54" s="53"/>
      <c r="G54" s="91" t="s">
        <v>248</v>
      </c>
      <c r="H54" s="92" t="s">
        <v>248</v>
      </c>
      <c r="I54" s="397"/>
      <c r="J54" s="398"/>
      <c r="N54" s="37"/>
      <c r="O54" s="37"/>
    </row>
  </sheetData>
  <dataConsolidate/>
  <mergeCells count="44">
    <mergeCell ref="I50:J54"/>
    <mergeCell ref="B4:B5"/>
    <mergeCell ref="C4:C5"/>
    <mergeCell ref="D4:D5"/>
    <mergeCell ref="E4:F4"/>
    <mergeCell ref="G4:H4"/>
    <mergeCell ref="I4:I5"/>
    <mergeCell ref="B36:B37"/>
    <mergeCell ref="J36:J37"/>
    <mergeCell ref="I39:J43"/>
    <mergeCell ref="B45:J45"/>
    <mergeCell ref="B47:B48"/>
    <mergeCell ref="J47:J48"/>
    <mergeCell ref="I17:J21"/>
    <mergeCell ref="B23:J23"/>
    <mergeCell ref="B25:B26"/>
    <mergeCell ref="J25:J26"/>
    <mergeCell ref="I28:J32"/>
    <mergeCell ref="B34:J34"/>
    <mergeCell ref="B8:B10"/>
    <mergeCell ref="J8:J10"/>
    <mergeCell ref="B11:B13"/>
    <mergeCell ref="J11:J13"/>
    <mergeCell ref="B14:B15"/>
    <mergeCell ref="J14:J15"/>
    <mergeCell ref="E8:E10"/>
    <mergeCell ref="F8:F10"/>
    <mergeCell ref="G8:G10"/>
    <mergeCell ref="H8:H10"/>
    <mergeCell ref="E11:E13"/>
    <mergeCell ref="F11:F13"/>
    <mergeCell ref="G11:G13"/>
    <mergeCell ref="B2:J2"/>
    <mergeCell ref="L2:N2"/>
    <mergeCell ref="P2:R2"/>
    <mergeCell ref="B3:C3"/>
    <mergeCell ref="D3:J3"/>
    <mergeCell ref="H11:H13"/>
    <mergeCell ref="B6:B7"/>
    <mergeCell ref="J6:J7"/>
    <mergeCell ref="E6:E7"/>
    <mergeCell ref="F6:F7"/>
    <mergeCell ref="G6:G7"/>
    <mergeCell ref="H6:H7"/>
  </mergeCells>
  <conditionalFormatting sqref="D18:D21">
    <cfRule type="cellIs" dxfId="24" priority="27" operator="greaterThan">
      <formula>29.5</formula>
    </cfRule>
    <cfRule type="cellIs" dxfId="23" priority="26" stopIfTrue="1" operator="equal">
      <formula>$G$4</formula>
    </cfRule>
    <cfRule type="cellIs" dxfId="22" priority="25" stopIfTrue="1" operator="equal">
      <formula>$H$4</formula>
    </cfRule>
  </conditionalFormatting>
  <conditionalFormatting sqref="D25">
    <cfRule type="expression" dxfId="21" priority="4">
      <formula>NOT(AND(ISNUMBER(FIND($D$10,$D$25)),IF(ISNUMBER(FIND($D$10,$D$25)),FIND($D$10,$D$25)&gt;3,0)))</formula>
    </cfRule>
  </conditionalFormatting>
  <conditionalFormatting sqref="D26">
    <cfRule type="cellIs" dxfId="20" priority="3" operator="notEqual">
      <formula>$D$9</formula>
    </cfRule>
  </conditionalFormatting>
  <conditionalFormatting sqref="D30">
    <cfRule type="cellIs" dxfId="19" priority="23" stopIfTrue="1" operator="equal">
      <formula>$G$4</formula>
    </cfRule>
    <cfRule type="cellIs" dxfId="18" priority="22" stopIfTrue="1" operator="equal">
      <formula>$H$4</formula>
    </cfRule>
    <cfRule type="cellIs" dxfId="17" priority="24" operator="greaterThan">
      <formula>29.5</formula>
    </cfRule>
  </conditionalFormatting>
  <conditionalFormatting sqref="D36">
    <cfRule type="expression" dxfId="16" priority="6">
      <formula>NOT(AND(ISNUMBER(FIND($D$10,$D$36)),IF(ISNUMBER(FIND($D$10,$D$36)),FIND($D$10,$D$36)&gt;3,0)))</formula>
    </cfRule>
  </conditionalFormatting>
  <conditionalFormatting sqref="D37">
    <cfRule type="cellIs" dxfId="15" priority="2" operator="notEqual">
      <formula>$D$9</formula>
    </cfRule>
  </conditionalFormatting>
  <conditionalFormatting sqref="D41">
    <cfRule type="cellIs" dxfId="14" priority="20" stopIfTrue="1" operator="equal">
      <formula>$G$4</formula>
    </cfRule>
    <cfRule type="cellIs" dxfId="13" priority="21" operator="greaterThan">
      <formula>29.5</formula>
    </cfRule>
    <cfRule type="cellIs" dxfId="12" priority="19" stopIfTrue="1" operator="equal">
      <formula>$H$4</formula>
    </cfRule>
  </conditionalFormatting>
  <conditionalFormatting sqref="D47">
    <cfRule type="expression" dxfId="11" priority="5">
      <formula>NOT(AND(ISNUMBER(FIND($D$10,$D$47)),IF(ISNUMBER(FIND($D$10,$D$47)),FIND($D$10,$D$47)&gt;3,0)))</formula>
    </cfRule>
  </conditionalFormatting>
  <conditionalFormatting sqref="D48">
    <cfRule type="cellIs" dxfId="10" priority="1" operator="notEqual">
      <formula>$D$9</formula>
    </cfRule>
  </conditionalFormatting>
  <conditionalFormatting sqref="D52">
    <cfRule type="cellIs" dxfId="9" priority="18" operator="greaterThan">
      <formula>29.5</formula>
    </cfRule>
    <cfRule type="cellIs" dxfId="8" priority="17" stopIfTrue="1" operator="equal">
      <formula>$G$4</formula>
    </cfRule>
    <cfRule type="cellIs" dxfId="7" priority="16" stopIfTrue="1" operator="equal">
      <formula>$H$4</formula>
    </cfRule>
  </conditionalFormatting>
  <conditionalFormatting sqref="P4:P36">
    <cfRule type="cellIs" dxfId="6" priority="7" operator="equal">
      <formula>$D$6</formula>
    </cfRule>
  </conditionalFormatting>
  <conditionalFormatting sqref="Q6:Q36">
    <cfRule type="cellIs" dxfId="5" priority="11" operator="greaterThan">
      <formula>ILOOP_trgt</formula>
    </cfRule>
  </conditionalFormatting>
  <conditionalFormatting sqref="Q4:R5">
    <cfRule type="expression" dxfId="4" priority="12">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38" operator="greaterThan" id="{8683456C-14C1-448B-A2C6-E930737A0632}">
            <xm:f>'Device Calculator'!$M80</xm:f>
            <x14:dxf>
              <font>
                <color rgb="FF9C0006"/>
              </font>
              <fill>
                <patternFill>
                  <bgColor rgb="FFFFC7CE"/>
                </patternFill>
              </fill>
            </x14:dxf>
          </x14:cfRule>
          <xm:sqref>R6:R21</xm:sqref>
        </x14:conditionalFormatting>
        <x14:conditionalFormatting xmlns:xm="http://schemas.microsoft.com/office/excel/2006/main">
          <x14:cfRule type="cellIs" priority="61" operator="greaterThan" id="{8683456C-14C1-448B-A2C6-E930737A0632}">
            <xm:f>'Device Calculator'!$M97</xm:f>
            <x14:dxf>
              <font>
                <color rgb="FF9C0006"/>
              </font>
              <fill>
                <patternFill>
                  <bgColor rgb="FFFFC7CE"/>
                </patternFill>
              </fill>
            </x14:dxf>
          </x14:cfRule>
          <xm:sqref>R22:R34</xm:sqref>
        </x14:conditionalFormatting>
        <x14:conditionalFormatting xmlns:xm="http://schemas.microsoft.com/office/excel/2006/main">
          <x14:cfRule type="cellIs" priority="92" operator="greaterThan" id="{8683456C-14C1-448B-A2C6-E930737A0632}">
            <xm:f>'Device Calculator'!#REF!</xm:f>
            <x14:dxf>
              <font>
                <color rgb="FF9C0006"/>
              </font>
              <fill>
                <patternFill>
                  <bgColor rgb="FFFFC7CE"/>
                </patternFill>
              </fill>
            </x14:dxf>
          </x14:cfRule>
          <xm:sqref>R35</xm:sqref>
        </x14:conditionalFormatting>
        <x14:conditionalFormatting xmlns:xm="http://schemas.microsoft.com/office/excel/2006/main">
          <x14:cfRule type="cellIs" priority="37" operator="greaterThan" id="{903DF5AA-9130-49F5-BF20-990F43965E3F}">
            <xm:f>'Device Calculator'!#REF!</xm:f>
            <x14:dxf>
              <font>
                <color rgb="FF9C0006"/>
              </font>
              <fill>
                <patternFill>
                  <bgColor rgb="FFFFC7CE"/>
                </patternFill>
              </fill>
            </x14:dxf>
          </x14:cfRule>
          <xm:sqref>R36</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600-000000000000}">
          <x14:formula1>
            <xm:f>'Resistor References'!$AE$2:$AE$4</xm:f>
          </x14:formula1>
          <xm:sqref>D25</xm:sqref>
        </x14:dataValidation>
        <x14:dataValidation type="list" allowBlank="1" showInputMessage="1" showErrorMessage="1" xr:uid="{00000000-0002-0000-0600-000001000000}">
          <x14:formula1>
            <xm:f>'Resistor References'!$AE$7</xm:f>
          </x14:formula1>
          <xm:sqref>D47</xm:sqref>
        </x14:dataValidation>
        <x14:dataValidation type="list" allowBlank="1" showInputMessage="1" showErrorMessage="1" xr:uid="{00000000-0002-0000-0600-000002000000}">
          <x14:formula1>
            <xm:f>'Resistor References'!$AE$5:$AE$6</xm:f>
          </x14:formula1>
          <xm:sqref>D36</xm:sqref>
        </x14:dataValidation>
        <x14:dataValidation type="list" allowBlank="1" showInputMessage="1" showErrorMessage="1" xr:uid="{00000000-0002-0000-0600-000003000000}">
          <x14:formula1>
            <xm:f>'Resistor References'!$O$3:$O$6</xm:f>
          </x14:formula1>
          <xm:sqref>D48 D37 D26</xm:sqref>
        </x14:dataValidation>
        <x14:dataValidation type="list" allowBlank="1" showInputMessage="1" showErrorMessage="1" xr:uid="{00000000-0002-0000-0600-000004000000}">
          <x14:formula1>
            <xm:f>'Resistor References'!$A$2:$A$4</xm:f>
          </x14:formula1>
          <xm:sqref>D3:J3</xm:sqref>
        </x14:dataValidation>
        <x14:dataValidation type="list" allowBlank="1" showInputMessage="1" showErrorMessage="1" xr:uid="{00000000-0002-0000-0600-000005000000}">
          <x14:formula1>
            <xm:f>Sheet2!$C$5:$C$37</xm:f>
          </x14:formula1>
          <xm:sqref>D6</xm:sqref>
        </x14:dataValidation>
        <x14:dataValidation type="list" allowBlank="1" showInputMessage="1" showErrorMessage="1" xr:uid="{00000000-0002-0000-0600-000006000000}">
          <x14:formula1>
            <xm:f>Sheet2!$Q$5:$Q$12</xm:f>
          </x14:formula1>
          <xm:sqref>D8</xm:sqref>
        </x14:dataValidation>
        <x14:dataValidation type="list" allowBlank="1" showInputMessage="1" showErrorMessage="1" xr:uid="{00000000-0002-0000-0600-000007000000}">
          <x14:formula1>
            <xm:f>Sheet2!$M$5:$M$8</xm:f>
          </x14:formula1>
          <xm:sqref>D9</xm:sqref>
        </x14:dataValidation>
        <x14:dataValidation type="list" allowBlank="1" showInputMessage="1" showErrorMessage="1" xr:uid="{00000000-0002-0000-0600-000008000000}">
          <x14:formula1>
            <xm:f>Sheet2!$T$5:$T$8</xm:f>
          </x14:formula1>
          <xm:sqref>D10</xm:sqref>
        </x14:dataValidation>
        <x14:dataValidation type="list" allowBlank="1" showInputMessage="1" showErrorMessage="1" xr:uid="{00000000-0002-0000-0600-000009000000}">
          <x14:formula1>
            <xm:f>Sheet2!$G$5:$G$12</xm:f>
          </x14:formula1>
          <xm:sqref>D7</xm:sqref>
        </x14:dataValidation>
        <x14:dataValidation type="list" allowBlank="1" showInputMessage="1" showErrorMessage="1" xr:uid="{00000000-0002-0000-0600-00000A000000}">
          <x14:formula1>
            <xm:f>Sheet2!$AJ$5:$AJ$21</xm:f>
          </x14:formula1>
          <xm:sqref>D14</xm:sqref>
        </x14:dataValidation>
        <x14:dataValidation type="list" allowBlank="1" showInputMessage="1" showErrorMessage="1" xr:uid="{00000000-0002-0000-0600-00000B000000}">
          <x14:formula1>
            <xm:f>Sheet2!$AN$5:$AN$13</xm:f>
          </x14:formula1>
          <xm:sqref>D15</xm:sqref>
        </x14:dataValidation>
        <x14:dataValidation type="list" allowBlank="1" showInputMessage="1" showErrorMessage="1" xr:uid="{00000000-0002-0000-0600-00000C000000}">
          <x14:formula1>
            <xm:f>Sheet2!$AB$5:$AB$226</xm:f>
          </x14:formula1>
          <xm:sqref>D12</xm:sqref>
        </x14:dataValidation>
        <x14:dataValidation type="list" allowBlank="1" showInputMessage="1" showErrorMessage="1" xr:uid="{00000000-0002-0000-0600-00000D000000}">
          <x14:formula1>
            <xm:f>Sheet2!$W$5:$W$14</xm:f>
          </x14:formula1>
          <xm:sqref>D11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L46"/>
  <sheetViews>
    <sheetView workbookViewId="0">
      <selection activeCell="M30" sqref="M30"/>
    </sheetView>
  </sheetViews>
  <sheetFormatPr defaultRowHeight="15" x14ac:dyDescent="0.25"/>
  <cols>
    <col min="11" max="11" width="12.85546875" customWidth="1"/>
    <col min="12" max="12" width="12.5703125" customWidth="1"/>
  </cols>
  <sheetData>
    <row r="1" spans="1:12" x14ac:dyDescent="0.25">
      <c r="A1" s="416" t="s">
        <v>144</v>
      </c>
      <c r="B1" s="416"/>
      <c r="C1" s="416" t="s">
        <v>145</v>
      </c>
      <c r="D1" s="416"/>
      <c r="E1" s="416" t="s">
        <v>146</v>
      </c>
      <c r="F1" s="416"/>
      <c r="G1" s="416" t="s">
        <v>147</v>
      </c>
      <c r="H1" s="416"/>
      <c r="I1" s="416" t="s">
        <v>148</v>
      </c>
      <c r="J1" s="416"/>
      <c r="K1" s="3" t="s">
        <v>184</v>
      </c>
      <c r="L1" s="3" t="s">
        <v>185</v>
      </c>
    </row>
    <row r="2" spans="1:12" x14ac:dyDescent="0.25">
      <c r="A2" s="4" t="str">
        <f>DEC2HEX(MOD(L2-MOD(L2,16^9),16^10)/16^9)</f>
        <v>2</v>
      </c>
      <c r="B2" s="4" t="str">
        <f>DEC2HEX(MOD(L2-MOD(L2,16^8),16^9)/16^8)</f>
        <v>2</v>
      </c>
      <c r="C2" s="4" t="str">
        <f>DEC2HEX(MOD(L2-MOD(L2,16^7),16^8)/16^7)</f>
        <v>1</v>
      </c>
      <c r="D2" s="4" t="str">
        <f>DEC2HEX(MOD(L2-MOD(L2,16^6),16^7)/16^6)</f>
        <v>C</v>
      </c>
      <c r="E2" s="4" t="str">
        <f>DEC2HEX(MOD(L2-MOD(L2,16^5),16^6)/16^5)</f>
        <v>8</v>
      </c>
      <c r="F2" s="4" t="str">
        <f>DEC2HEX(MOD(L2-MOD(L2,16^4),16^5)/16^4)</f>
        <v>2</v>
      </c>
      <c r="G2" s="4" t="str">
        <f>DEC2HEX(MOD(L2-MOD(L2,16^3),16^4)/16^3)</f>
        <v>1</v>
      </c>
      <c r="H2" s="4" t="str">
        <f>DEC2HEX(MOD(L2-MOD(L2,16^2),16^3)/16^2)</f>
        <v>9</v>
      </c>
      <c r="I2" s="4" t="str">
        <f>DEC2HEX(MOD(L2-MOD(L2,16),16^2)/16)</f>
        <v>0</v>
      </c>
      <c r="J2" s="4" t="str">
        <f>DEC2HEX(MOD(L2,16))</f>
        <v>2</v>
      </c>
      <c r="K2" s="5" t="str">
        <f>'Device Calculator'!F133</f>
        <v>221C821902</v>
      </c>
      <c r="L2" s="3">
        <f>HEX2DEC(K2)</f>
        <v>146507176194</v>
      </c>
    </row>
    <row r="3" spans="1:12" x14ac:dyDescent="0.25">
      <c r="A3" s="1">
        <f>HEX2DEC(A2)</f>
        <v>2</v>
      </c>
      <c r="B3" s="1">
        <f t="shared" ref="B3:J3" si="0">HEX2DEC(B2)</f>
        <v>2</v>
      </c>
      <c r="C3" s="1">
        <f t="shared" si="0"/>
        <v>1</v>
      </c>
      <c r="D3" s="1">
        <f t="shared" si="0"/>
        <v>12</v>
      </c>
      <c r="E3" s="1">
        <f t="shared" si="0"/>
        <v>8</v>
      </c>
      <c r="F3" s="1">
        <f t="shared" si="0"/>
        <v>2</v>
      </c>
      <c r="G3" s="1">
        <f t="shared" si="0"/>
        <v>1</v>
      </c>
      <c r="H3" s="1">
        <f t="shared" si="0"/>
        <v>9</v>
      </c>
      <c r="I3" s="1">
        <f t="shared" si="0"/>
        <v>0</v>
      </c>
      <c r="J3" s="1">
        <f t="shared" si="0"/>
        <v>2</v>
      </c>
      <c r="K3" s="411" t="s">
        <v>187</v>
      </c>
      <c r="L3" s="412"/>
    </row>
    <row r="4" spans="1:12" x14ac:dyDescent="0.25">
      <c r="A4" s="1" t="str">
        <f>HEX2BIN(A2,4)</f>
        <v>0010</v>
      </c>
      <c r="B4" s="1" t="str">
        <f t="shared" ref="B4:J4" si="1">HEX2BIN(B2,4)</f>
        <v>0010</v>
      </c>
      <c r="C4" s="1" t="str">
        <f t="shared" si="1"/>
        <v>0001</v>
      </c>
      <c r="D4" s="1" t="str">
        <f t="shared" si="1"/>
        <v>1100</v>
      </c>
      <c r="E4" s="1" t="str">
        <f t="shared" si="1"/>
        <v>1000</v>
      </c>
      <c r="F4" s="1" t="str">
        <f t="shared" si="1"/>
        <v>0010</v>
      </c>
      <c r="G4" s="1" t="str">
        <f t="shared" si="1"/>
        <v>0001</v>
      </c>
      <c r="H4" s="1" t="str">
        <f t="shared" si="1"/>
        <v>1001</v>
      </c>
      <c r="I4" s="1" t="str">
        <f t="shared" si="1"/>
        <v>0000</v>
      </c>
      <c r="J4" s="1" t="str">
        <f t="shared" si="1"/>
        <v>0010</v>
      </c>
      <c r="K4" s="413"/>
      <c r="L4" s="414"/>
    </row>
    <row r="6" spans="1:12" x14ac:dyDescent="0.25">
      <c r="A6" t="s">
        <v>0</v>
      </c>
      <c r="B6">
        <f>MOD(A3,4)</f>
        <v>2</v>
      </c>
      <c r="C6">
        <f>2^B6*25</f>
        <v>100</v>
      </c>
      <c r="D6" t="s">
        <v>9</v>
      </c>
      <c r="E6" t="s">
        <v>139</v>
      </c>
      <c r="F6">
        <f>C6*C8*10^-3</f>
        <v>3.5</v>
      </c>
      <c r="G6" t="s">
        <v>142</v>
      </c>
    </row>
    <row r="7" spans="1:12" x14ac:dyDescent="0.25">
      <c r="A7" t="s">
        <v>1</v>
      </c>
      <c r="B7">
        <f>MOD(B3,4)</f>
        <v>2</v>
      </c>
      <c r="C7">
        <f>2^B7*25</f>
        <v>100</v>
      </c>
      <c r="D7" t="s">
        <v>9</v>
      </c>
      <c r="E7" t="s">
        <v>140</v>
      </c>
      <c r="F7">
        <f>1/(2*PI()*C8*10^3*C9*10^-12*4*10^6*C6*10^-6)/1000</f>
        <v>4.5472840883398664</v>
      </c>
      <c r="G7" t="s">
        <v>11</v>
      </c>
    </row>
    <row r="8" spans="1:12" x14ac:dyDescent="0.25">
      <c r="A8" t="s">
        <v>2</v>
      </c>
      <c r="B8">
        <f>4*C3+(D3-MOD(D3,4))/4</f>
        <v>7</v>
      </c>
      <c r="C8">
        <f>B8*5</f>
        <v>35</v>
      </c>
      <c r="D8" t="s">
        <v>94</v>
      </c>
      <c r="E8" t="s">
        <v>141</v>
      </c>
      <c r="F8">
        <f>1/(2*PI()*C8*10^3*C10*10^-12)/1000</f>
        <v>727.56545413437868</v>
      </c>
      <c r="G8" t="s">
        <v>11</v>
      </c>
    </row>
    <row r="9" spans="1:12" x14ac:dyDescent="0.25">
      <c r="A9" t="s">
        <v>3</v>
      </c>
      <c r="B9">
        <f>4*MOD(D3,4)+(E3-MOD(E3,4))/4</f>
        <v>2</v>
      </c>
      <c r="C9">
        <f>B9*1.25</f>
        <v>2.5</v>
      </c>
      <c r="D9" t="s">
        <v>10</v>
      </c>
      <c r="E9" t="s">
        <v>113</v>
      </c>
      <c r="F9">
        <f>C9*C6*4</f>
        <v>1000</v>
      </c>
      <c r="G9" t="s">
        <v>10</v>
      </c>
    </row>
    <row r="10" spans="1:12" x14ac:dyDescent="0.25">
      <c r="A10" t="s">
        <v>4</v>
      </c>
      <c r="B10">
        <f>8*MOD(E3,4)+(F3-MOD(F3,2))/2</f>
        <v>1</v>
      </c>
      <c r="C10">
        <f>B10*'Compensation References'!H$3</f>
        <v>6.25</v>
      </c>
      <c r="D10" t="s">
        <v>10</v>
      </c>
    </row>
    <row r="11" spans="1:12" x14ac:dyDescent="0.25">
      <c r="A11" t="s">
        <v>5</v>
      </c>
      <c r="B11">
        <f>4*G3+(H3-MOD(H3,4))/4</f>
        <v>6</v>
      </c>
      <c r="C11">
        <f>B11*5</f>
        <v>30</v>
      </c>
      <c r="D11" t="s">
        <v>94</v>
      </c>
      <c r="E11" t="s">
        <v>143</v>
      </c>
      <c r="F11">
        <f>C7*C11*10^-3</f>
        <v>3</v>
      </c>
      <c r="G11" t="s">
        <v>142</v>
      </c>
    </row>
    <row r="12" spans="1:12" x14ac:dyDescent="0.25">
      <c r="A12" t="s">
        <v>6</v>
      </c>
      <c r="B12">
        <f>4*MOD(H3,4)+(I3-MOD(I3,4))/4</f>
        <v>4</v>
      </c>
      <c r="C12">
        <f>B12*'Compensation References'!J$3</f>
        <v>1.3320000000000001</v>
      </c>
      <c r="D12" t="s">
        <v>10</v>
      </c>
      <c r="E12" t="s">
        <v>149</v>
      </c>
      <c r="F12">
        <f>1/(2*PI()*C7*C14*10^-3*C12*C11*10^-12*10^3)/1000</f>
        <v>49.785705421638923</v>
      </c>
      <c r="G12" t="s">
        <v>11</v>
      </c>
    </row>
    <row r="13" spans="1:12" x14ac:dyDescent="0.25">
      <c r="A13" t="s">
        <v>7</v>
      </c>
      <c r="B13">
        <f>8*MOD(I3,4)+(J3-MOD(J3,2))/2</f>
        <v>1</v>
      </c>
      <c r="C13">
        <f>B13*3.2</f>
        <v>3.2</v>
      </c>
      <c r="D13" t="s">
        <v>10</v>
      </c>
      <c r="E13" t="s">
        <v>150</v>
      </c>
      <c r="F13">
        <f>1/(2*PI()*C11*10^3*C13*10^-12)/1000</f>
        <v>1657.8639905405767</v>
      </c>
      <c r="G13" t="s">
        <v>11</v>
      </c>
    </row>
    <row r="14" spans="1:12" x14ac:dyDescent="0.25">
      <c r="A14" t="s">
        <v>117</v>
      </c>
      <c r="B14">
        <f>MOD(J3,2)</f>
        <v>0</v>
      </c>
      <c r="C14">
        <f>(B14+1)*800</f>
        <v>800</v>
      </c>
      <c r="D14" t="s">
        <v>94</v>
      </c>
      <c r="E14" t="s">
        <v>112</v>
      </c>
      <c r="F14">
        <f>C12*C14*C7/1000</f>
        <v>106.56000000000002</v>
      </c>
      <c r="G14" t="s">
        <v>10</v>
      </c>
    </row>
    <row r="17" spans="1:12" x14ac:dyDescent="0.25">
      <c r="A17" s="416" t="s">
        <v>144</v>
      </c>
      <c r="B17" s="416"/>
      <c r="C17" s="416" t="s">
        <v>145</v>
      </c>
      <c r="D17" s="416"/>
      <c r="E17" s="416" t="s">
        <v>146</v>
      </c>
      <c r="F17" s="416"/>
      <c r="G17" s="416" t="s">
        <v>147</v>
      </c>
      <c r="H17" s="416"/>
      <c r="I17" s="416" t="s">
        <v>148</v>
      </c>
      <c r="J17" s="416"/>
      <c r="K17" s="3" t="s">
        <v>184</v>
      </c>
      <c r="L17" s="3" t="s">
        <v>185</v>
      </c>
    </row>
    <row r="18" spans="1:12" x14ac:dyDescent="0.25">
      <c r="A18" s="4" t="str">
        <f>DEC2HEX(MOD(L18-MOD(L18,16^9),16^10)/16^9)</f>
        <v>1</v>
      </c>
      <c r="B18" s="4" t="str">
        <f>DEC2HEX(MOD(L18-MOD(L18,16^8),16^9)/16^8)</f>
        <v>1</v>
      </c>
      <c r="C18" s="4" t="str">
        <f>DEC2HEX(MOD(L18-MOD(L18,16^7),16^8)/16^7)</f>
        <v>1</v>
      </c>
      <c r="D18" s="4" t="str">
        <f>DEC2HEX(MOD(L18-MOD(L18,16^6),16^7)/16^6)</f>
        <v>C</v>
      </c>
      <c r="E18" s="4" t="str">
        <f>DEC2HEX(MOD(L18-MOD(L18,16^5),16^6)/16^5)</f>
        <v>C</v>
      </c>
      <c r="F18" s="4" t="str">
        <f>DEC2HEX(MOD(L18-MOD(L18,16^4),16^5)/16^4)</f>
        <v>C</v>
      </c>
      <c r="G18" s="4" t="str">
        <f>DEC2HEX(MOD(L18-MOD(L18,16^3),16^4)/16^3)</f>
        <v>1</v>
      </c>
      <c r="H18" s="4" t="str">
        <f>DEC2HEX(MOD(L18-MOD(L18,16^2),16^3)/16^2)</f>
        <v>7</v>
      </c>
      <c r="I18" s="4" t="str">
        <f>DEC2HEX(MOD(L18-MOD(L18,16),16^2)/16)</f>
        <v>C</v>
      </c>
      <c r="J18" s="4" t="str">
        <f>DEC2HEX(MOD(L18,16))</f>
        <v>C</v>
      </c>
      <c r="K18" s="5" t="s">
        <v>155</v>
      </c>
      <c r="L18" s="3">
        <f>HEX2DEC(K18)</f>
        <v>73497581516</v>
      </c>
    </row>
    <row r="19" spans="1:12" x14ac:dyDescent="0.25">
      <c r="A19" s="1">
        <f>HEX2DEC(A18)</f>
        <v>1</v>
      </c>
      <c r="B19" s="1">
        <f t="shared" ref="B19" si="2">HEX2DEC(B18)</f>
        <v>1</v>
      </c>
      <c r="C19" s="1">
        <f t="shared" ref="C19" si="3">HEX2DEC(C18)</f>
        <v>1</v>
      </c>
      <c r="D19" s="1">
        <f t="shared" ref="D19" si="4">HEX2DEC(D18)</f>
        <v>12</v>
      </c>
      <c r="E19" s="1">
        <f t="shared" ref="E19" si="5">HEX2DEC(E18)</f>
        <v>12</v>
      </c>
      <c r="F19" s="1">
        <f t="shared" ref="F19" si="6">HEX2DEC(F18)</f>
        <v>12</v>
      </c>
      <c r="G19" s="1">
        <f t="shared" ref="G19" si="7">HEX2DEC(G18)</f>
        <v>1</v>
      </c>
      <c r="H19" s="1">
        <f t="shared" ref="H19" si="8">HEX2DEC(H18)</f>
        <v>7</v>
      </c>
      <c r="I19" s="1">
        <f t="shared" ref="I19" si="9">HEX2DEC(I18)</f>
        <v>12</v>
      </c>
      <c r="J19" s="1">
        <f t="shared" ref="J19" si="10">HEX2DEC(J18)</f>
        <v>12</v>
      </c>
      <c r="K19" s="415" t="s">
        <v>188</v>
      </c>
      <c r="L19" s="415"/>
    </row>
    <row r="20" spans="1:12" x14ac:dyDescent="0.25">
      <c r="A20" s="1" t="str">
        <f>HEX2BIN(A18,4)</f>
        <v>0001</v>
      </c>
      <c r="B20" s="1" t="str">
        <f t="shared" ref="B20:J20" si="11">HEX2BIN(B18,4)</f>
        <v>0001</v>
      </c>
      <c r="C20" s="1" t="str">
        <f t="shared" si="11"/>
        <v>0001</v>
      </c>
      <c r="D20" s="1" t="str">
        <f t="shared" si="11"/>
        <v>1100</v>
      </c>
      <c r="E20" s="1" t="str">
        <f t="shared" si="11"/>
        <v>1100</v>
      </c>
      <c r="F20" s="1" t="str">
        <f t="shared" si="11"/>
        <v>1100</v>
      </c>
      <c r="G20" s="1" t="str">
        <f t="shared" si="11"/>
        <v>0001</v>
      </c>
      <c r="H20" s="1" t="str">
        <f t="shared" si="11"/>
        <v>0111</v>
      </c>
      <c r="I20" s="1" t="str">
        <f t="shared" si="11"/>
        <v>1100</v>
      </c>
      <c r="J20" s="1" t="str">
        <f t="shared" si="11"/>
        <v>1100</v>
      </c>
      <c r="K20" s="415"/>
      <c r="L20" s="415"/>
    </row>
    <row r="22" spans="1:12" x14ac:dyDescent="0.25">
      <c r="A22" t="s">
        <v>0</v>
      </c>
      <c r="B22">
        <f>MOD(A19,4)</f>
        <v>1</v>
      </c>
      <c r="C22">
        <f>2^B22*25</f>
        <v>50</v>
      </c>
      <c r="D22" t="s">
        <v>9</v>
      </c>
      <c r="E22" t="s">
        <v>139</v>
      </c>
      <c r="F22">
        <f>C22*C24*10^-3</f>
        <v>1.75</v>
      </c>
      <c r="G22" t="s">
        <v>142</v>
      </c>
    </row>
    <row r="23" spans="1:12" x14ac:dyDescent="0.25">
      <c r="A23" t="s">
        <v>1</v>
      </c>
      <c r="B23">
        <f>MOD(B19,4)</f>
        <v>1</v>
      </c>
      <c r="C23">
        <f>2^B23*25</f>
        <v>50</v>
      </c>
      <c r="D23" t="s">
        <v>9</v>
      </c>
      <c r="E23" t="s">
        <v>140</v>
      </c>
      <c r="F23">
        <f>1/(2*PI()*C24*10^3*C25*10^-12*4*10^6*C22*10^-6)/1000</f>
        <v>6.0630454511198231</v>
      </c>
      <c r="G23" t="s">
        <v>11</v>
      </c>
    </row>
    <row r="24" spans="1:12" x14ac:dyDescent="0.25">
      <c r="A24" t="s">
        <v>2</v>
      </c>
      <c r="B24">
        <f>4*C19+(D19-MOD(D19,4))/4</f>
        <v>7</v>
      </c>
      <c r="C24">
        <f>B24*5</f>
        <v>35</v>
      </c>
      <c r="D24" t="s">
        <v>94</v>
      </c>
      <c r="E24" t="s">
        <v>141</v>
      </c>
      <c r="F24">
        <f>1/(2*PI()*C24*10^3*C26*10^-12)/1000</f>
        <v>121.26090902239646</v>
      </c>
      <c r="G24" t="s">
        <v>11</v>
      </c>
    </row>
    <row r="25" spans="1:12" x14ac:dyDescent="0.25">
      <c r="A25" t="s">
        <v>3</v>
      </c>
      <c r="B25">
        <f>4*MOD(D19,4)+(E19-MOD(E19,4))/4</f>
        <v>3</v>
      </c>
      <c r="C25">
        <f>B25*1.25</f>
        <v>3.75</v>
      </c>
      <c r="D25" t="s">
        <v>10</v>
      </c>
      <c r="E25" t="s">
        <v>113</v>
      </c>
      <c r="F25">
        <f>C25*C22*4</f>
        <v>750</v>
      </c>
      <c r="G25" t="s">
        <v>10</v>
      </c>
    </row>
    <row r="26" spans="1:12" x14ac:dyDescent="0.25">
      <c r="A26" t="s">
        <v>4</v>
      </c>
      <c r="B26">
        <f>8*MOD(E19,4)+(F19-MOD(F19,2))/2</f>
        <v>6</v>
      </c>
      <c r="C26">
        <f>B26*'Compensation References'!H$3</f>
        <v>37.5</v>
      </c>
      <c r="D26" t="s">
        <v>10</v>
      </c>
    </row>
    <row r="27" spans="1:12" x14ac:dyDescent="0.25">
      <c r="A27" t="s">
        <v>5</v>
      </c>
      <c r="B27">
        <f>4*G19+(H19-MOD(H19,4))/4</f>
        <v>5</v>
      </c>
      <c r="C27">
        <f>B27*5</f>
        <v>25</v>
      </c>
      <c r="D27" t="s">
        <v>94</v>
      </c>
      <c r="E27" t="s">
        <v>143</v>
      </c>
      <c r="F27">
        <f>C23*C27*10^-3</f>
        <v>1.25</v>
      </c>
      <c r="G27" t="s">
        <v>142</v>
      </c>
    </row>
    <row r="28" spans="1:12" x14ac:dyDescent="0.25">
      <c r="A28" t="s">
        <v>6</v>
      </c>
      <c r="B28">
        <f>4*MOD(H19,4)+(I19-MOD(I19,4))/4</f>
        <v>15</v>
      </c>
      <c r="C28">
        <f>B28*'Compensation References'!J$3</f>
        <v>4.9950000000000001</v>
      </c>
      <c r="D28" t="s">
        <v>10</v>
      </c>
      <c r="E28" t="s">
        <v>149</v>
      </c>
      <c r="F28">
        <f>1/(2*PI()*C23*C30*10^-3*C28*C27*10^-12*10^3)/1000</f>
        <v>31.862851469848916</v>
      </c>
      <c r="G28" t="s">
        <v>11</v>
      </c>
    </row>
    <row r="29" spans="1:12" x14ac:dyDescent="0.25">
      <c r="A29" t="s">
        <v>7</v>
      </c>
      <c r="B29">
        <f>8*MOD(I19,4)+(J19-MOD(J19,2))/2</f>
        <v>6</v>
      </c>
      <c r="C29">
        <f>B29*3.2</f>
        <v>19.200000000000003</v>
      </c>
      <c r="D29" t="s">
        <v>10</v>
      </c>
      <c r="E29" t="s">
        <v>150</v>
      </c>
      <c r="F29">
        <f>1/(2*PI()*C27*10^3*C29*10^-12)/1000</f>
        <v>331.57279810811519</v>
      </c>
      <c r="G29" t="s">
        <v>11</v>
      </c>
    </row>
    <row r="30" spans="1:12" x14ac:dyDescent="0.25">
      <c r="A30" t="s">
        <v>117</v>
      </c>
      <c r="B30">
        <f>MOD(J19,2)</f>
        <v>0</v>
      </c>
      <c r="C30">
        <f>(B30+1)*800</f>
        <v>800</v>
      </c>
      <c r="D30" t="s">
        <v>94</v>
      </c>
      <c r="E30" t="s">
        <v>112</v>
      </c>
      <c r="F30">
        <f>C28*C30*C23/1000</f>
        <v>199.8</v>
      </c>
      <c r="G30" t="s">
        <v>10</v>
      </c>
    </row>
    <row r="33" spans="1:12" x14ac:dyDescent="0.25">
      <c r="A33" s="416" t="s">
        <v>144</v>
      </c>
      <c r="B33" s="416"/>
      <c r="C33" s="416" t="s">
        <v>145</v>
      </c>
      <c r="D33" s="416"/>
      <c r="E33" s="416" t="s">
        <v>146</v>
      </c>
      <c r="F33" s="416"/>
      <c r="G33" s="416" t="s">
        <v>147</v>
      </c>
      <c r="H33" s="416"/>
      <c r="I33" s="416" t="s">
        <v>148</v>
      </c>
      <c r="J33" s="416"/>
      <c r="K33" s="3" t="s">
        <v>186</v>
      </c>
      <c r="L33" s="3" t="s">
        <v>185</v>
      </c>
    </row>
    <row r="34" spans="1:12" x14ac:dyDescent="0.25">
      <c r="A34" s="4" t="str">
        <f>DEC2HEX(MOD(L34-MOD(L34,16^9),16^10)/16^9)</f>
        <v>0</v>
      </c>
      <c r="B34" s="4" t="str">
        <f>DEC2HEX(MOD(L34-MOD(L34,16^8),16^9)/16^8)</f>
        <v>1</v>
      </c>
      <c r="C34" s="4" t="str">
        <f>DEC2HEX(MOD(L34-MOD(L34,16^7),16^8)/16^7)</f>
        <v>3</v>
      </c>
      <c r="D34" s="4" t="str">
        <f>DEC2HEX(MOD(L34-MOD(L34,16^6),16^7)/16^6)</f>
        <v>D</v>
      </c>
      <c r="E34" s="4" t="str">
        <f>DEC2HEX(MOD(L34-MOD(L34,16^5),16^6)/16^5)</f>
        <v>0</v>
      </c>
      <c r="F34" s="4" t="str">
        <f>DEC2HEX(MOD(L34-MOD(L34,16^4),16^5)/16^4)</f>
        <v>4</v>
      </c>
      <c r="G34" s="4" t="str">
        <f>DEC2HEX(MOD(L34-MOD(L34,16^3),16^4)/16^3)</f>
        <v>4</v>
      </c>
      <c r="H34" s="4" t="str">
        <f>DEC2HEX(MOD(L34-MOD(L34,16^2),16^3)/16^2)</f>
        <v>9</v>
      </c>
      <c r="I34" s="4" t="str">
        <f>DEC2HEX(MOD(L34-MOD(L34,16),16^2)/16)</f>
        <v>4</v>
      </c>
      <c r="J34" s="4" t="str">
        <f>DEC2HEX(MOD(L34,16))</f>
        <v>2</v>
      </c>
      <c r="K34" s="5" t="s">
        <v>183</v>
      </c>
      <c r="L34" s="3">
        <f>HEX2DEC(K34)</f>
        <v>5318658370</v>
      </c>
    </row>
    <row r="35" spans="1:12" x14ac:dyDescent="0.25">
      <c r="A35" s="1">
        <f>HEX2DEC(A34)</f>
        <v>0</v>
      </c>
      <c r="B35" s="1">
        <f t="shared" ref="B35:J35" si="12">HEX2DEC(B34)</f>
        <v>1</v>
      </c>
      <c r="C35" s="1">
        <f t="shared" si="12"/>
        <v>3</v>
      </c>
      <c r="D35" s="1">
        <f t="shared" si="12"/>
        <v>13</v>
      </c>
      <c r="E35" s="1">
        <f t="shared" si="12"/>
        <v>0</v>
      </c>
      <c r="F35" s="1">
        <f t="shared" si="12"/>
        <v>4</v>
      </c>
      <c r="G35" s="1">
        <f t="shared" si="12"/>
        <v>4</v>
      </c>
      <c r="H35" s="1">
        <f t="shared" si="12"/>
        <v>9</v>
      </c>
      <c r="I35" s="1">
        <f t="shared" si="12"/>
        <v>4</v>
      </c>
      <c r="J35" s="1">
        <f t="shared" si="12"/>
        <v>2</v>
      </c>
      <c r="K35" s="415" t="s">
        <v>188</v>
      </c>
      <c r="L35" s="415"/>
    </row>
    <row r="36" spans="1:12" x14ac:dyDescent="0.25">
      <c r="A36" s="1" t="str">
        <f>HEX2BIN(A34,4)</f>
        <v>0000</v>
      </c>
      <c r="B36" s="1" t="str">
        <f t="shared" ref="B36:J36" si="13">HEX2BIN(B34,4)</f>
        <v>0001</v>
      </c>
      <c r="C36" s="1" t="str">
        <f t="shared" si="13"/>
        <v>0011</v>
      </c>
      <c r="D36" s="1" t="str">
        <f t="shared" si="13"/>
        <v>1101</v>
      </c>
      <c r="E36" s="1" t="str">
        <f t="shared" si="13"/>
        <v>0000</v>
      </c>
      <c r="F36" s="1" t="str">
        <f t="shared" si="13"/>
        <v>0100</v>
      </c>
      <c r="G36" s="1" t="str">
        <f t="shared" si="13"/>
        <v>0100</v>
      </c>
      <c r="H36" s="1" t="str">
        <f t="shared" si="13"/>
        <v>1001</v>
      </c>
      <c r="I36" s="1" t="str">
        <f t="shared" si="13"/>
        <v>0100</v>
      </c>
      <c r="J36" s="1" t="str">
        <f t="shared" si="13"/>
        <v>0010</v>
      </c>
      <c r="K36" s="415"/>
      <c r="L36" s="415"/>
    </row>
    <row r="38" spans="1:12" x14ac:dyDescent="0.25">
      <c r="A38" t="s">
        <v>0</v>
      </c>
      <c r="B38">
        <f>MOD(A35,4)</f>
        <v>0</v>
      </c>
      <c r="C38">
        <f>2^B38*25</f>
        <v>25</v>
      </c>
      <c r="D38" t="s">
        <v>9</v>
      </c>
      <c r="E38" t="s">
        <v>139</v>
      </c>
      <c r="F38">
        <f>C38*C40*10^-3</f>
        <v>1.875</v>
      </c>
      <c r="G38" t="s">
        <v>142</v>
      </c>
    </row>
    <row r="39" spans="1:12" x14ac:dyDescent="0.25">
      <c r="A39" t="s">
        <v>1</v>
      </c>
      <c r="B39">
        <f>MOD(B35,4)</f>
        <v>1</v>
      </c>
      <c r="C39">
        <f>2^B39*25</f>
        <v>50</v>
      </c>
      <c r="D39" t="s">
        <v>9</v>
      </c>
      <c r="E39" t="s">
        <v>140</v>
      </c>
      <c r="F39">
        <f>1/(2*PI()*C40*10^3*C41*10^-12*4*10^6*C38*10^-6)/1000</f>
        <v>4.2441318157838763</v>
      </c>
      <c r="G39" t="s">
        <v>11</v>
      </c>
    </row>
    <row r="40" spans="1:12" x14ac:dyDescent="0.25">
      <c r="A40" t="s">
        <v>2</v>
      </c>
      <c r="B40">
        <f>4*C35+(D35-MOD(D35,4))/4</f>
        <v>15</v>
      </c>
      <c r="C40">
        <f>B40*5</f>
        <v>75</v>
      </c>
      <c r="D40" t="s">
        <v>94</v>
      </c>
      <c r="E40" t="s">
        <v>141</v>
      </c>
      <c r="F40">
        <f>1/(2*PI()*C40*10^3*C42*10^-12)/1000</f>
        <v>169.76527263135503</v>
      </c>
      <c r="G40" t="s">
        <v>11</v>
      </c>
    </row>
    <row r="41" spans="1:12" x14ac:dyDescent="0.25">
      <c r="A41" t="s">
        <v>3</v>
      </c>
      <c r="B41">
        <f>4*MOD(D35,4)+(E35-MOD(E35,4))/4</f>
        <v>4</v>
      </c>
      <c r="C41">
        <f>B41*1.25</f>
        <v>5</v>
      </c>
      <c r="D41" t="s">
        <v>10</v>
      </c>
      <c r="E41" t="s">
        <v>113</v>
      </c>
      <c r="F41">
        <f>C41*C38*4</f>
        <v>500</v>
      </c>
      <c r="G41" t="s">
        <v>10</v>
      </c>
    </row>
    <row r="42" spans="1:12" x14ac:dyDescent="0.25">
      <c r="A42" t="s">
        <v>4</v>
      </c>
      <c r="B42">
        <f>8*MOD(E35,4)+(F35-MOD(F35,2))/2</f>
        <v>2</v>
      </c>
      <c r="C42">
        <f>B42*'Compensation References'!H$3</f>
        <v>12.5</v>
      </c>
      <c r="D42" t="s">
        <v>10</v>
      </c>
    </row>
    <row r="43" spans="1:12" x14ac:dyDescent="0.25">
      <c r="A43" t="s">
        <v>5</v>
      </c>
      <c r="B43">
        <f>4*G35+(H35-MOD(H35,4))/4</f>
        <v>18</v>
      </c>
      <c r="C43">
        <f>B43*5</f>
        <v>90</v>
      </c>
      <c r="D43" t="s">
        <v>94</v>
      </c>
      <c r="E43" t="s">
        <v>143</v>
      </c>
      <c r="F43">
        <f>C39*C43*10^-3</f>
        <v>4.5</v>
      </c>
      <c r="G43" t="s">
        <v>142</v>
      </c>
    </row>
    <row r="44" spans="1:12" x14ac:dyDescent="0.25">
      <c r="A44" t="s">
        <v>6</v>
      </c>
      <c r="B44">
        <f>4*MOD(H35,4)+(I35-MOD(I35,4))/4</f>
        <v>5</v>
      </c>
      <c r="C44">
        <f>B44*'Compensation References'!J$3</f>
        <v>1.665</v>
      </c>
      <c r="D44" t="s">
        <v>10</v>
      </c>
      <c r="E44" t="s">
        <v>149</v>
      </c>
      <c r="F44">
        <f>1/(2*PI()*C39*C46*10^-3*C44*C43*10^-12*10^3)/1000</f>
        <v>26.552376224874095</v>
      </c>
      <c r="G44" t="s">
        <v>11</v>
      </c>
    </row>
    <row r="45" spans="1:12" x14ac:dyDescent="0.25">
      <c r="A45" t="s">
        <v>7</v>
      </c>
      <c r="B45">
        <f>8*MOD(I35,4)+(J35-MOD(J35,2))/2</f>
        <v>1</v>
      </c>
      <c r="C45">
        <f>B45*3.2</f>
        <v>3.2</v>
      </c>
      <c r="D45" t="s">
        <v>10</v>
      </c>
      <c r="E45" t="s">
        <v>150</v>
      </c>
      <c r="F45">
        <f>1/(2*PI()*C43*10^3*C45*10^-12)/1000</f>
        <v>552.62133018019199</v>
      </c>
      <c r="G45" t="s">
        <v>11</v>
      </c>
    </row>
    <row r="46" spans="1:12" x14ac:dyDescent="0.25">
      <c r="A46" t="s">
        <v>117</v>
      </c>
      <c r="B46">
        <f>MOD(J35,2)</f>
        <v>0</v>
      </c>
      <c r="C46">
        <f>(B46+1)*800</f>
        <v>800</v>
      </c>
      <c r="D46" t="s">
        <v>94</v>
      </c>
      <c r="E46" t="s">
        <v>112</v>
      </c>
      <c r="F46">
        <f>C44*C46*C39/1000</f>
        <v>66.599999999999994</v>
      </c>
      <c r="G46" t="s">
        <v>10</v>
      </c>
    </row>
  </sheetData>
  <mergeCells count="18">
    <mergeCell ref="A1:B1"/>
    <mergeCell ref="C1:D1"/>
    <mergeCell ref="E1:F1"/>
    <mergeCell ref="G1:H1"/>
    <mergeCell ref="I1:J1"/>
    <mergeCell ref="K3:L4"/>
    <mergeCell ref="K19:L20"/>
    <mergeCell ref="K35:L36"/>
    <mergeCell ref="A33:B33"/>
    <mergeCell ref="C33:D33"/>
    <mergeCell ref="E33:F33"/>
    <mergeCell ref="G33:H33"/>
    <mergeCell ref="I33:J33"/>
    <mergeCell ref="A17:B17"/>
    <mergeCell ref="C17:D17"/>
    <mergeCell ref="E17:F17"/>
    <mergeCell ref="G17:H17"/>
    <mergeCell ref="I17:J1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F19"/>
  <sheetViews>
    <sheetView workbookViewId="0">
      <selection activeCell="B12" sqref="B12"/>
    </sheetView>
  </sheetViews>
  <sheetFormatPr defaultRowHeight="15" x14ac:dyDescent="0.25"/>
  <cols>
    <col min="1" max="1" width="13.5703125" customWidth="1"/>
    <col min="2" max="2" width="23.85546875" bestFit="1" customWidth="1"/>
    <col min="3" max="6" width="13.5703125" customWidth="1"/>
  </cols>
  <sheetData>
    <row r="1" spans="1:6" x14ac:dyDescent="0.25">
      <c r="A1" s="419" t="s">
        <v>301</v>
      </c>
      <c r="B1" s="419"/>
      <c r="C1" s="419"/>
      <c r="D1" s="419"/>
      <c r="E1" s="419"/>
      <c r="F1" s="419"/>
    </row>
    <row r="2" spans="1:6" x14ac:dyDescent="0.25">
      <c r="A2" s="3" t="s">
        <v>208</v>
      </c>
      <c r="B2" s="3" t="s">
        <v>21</v>
      </c>
      <c r="C2" s="3" t="s">
        <v>302</v>
      </c>
      <c r="D2" s="3" t="s">
        <v>303</v>
      </c>
      <c r="E2" s="3" t="s">
        <v>304</v>
      </c>
      <c r="F2" s="3" t="s">
        <v>305</v>
      </c>
    </row>
    <row r="3" spans="1:6" x14ac:dyDescent="0.25">
      <c r="A3" s="3" t="s">
        <v>215</v>
      </c>
      <c r="B3" s="3" t="s">
        <v>239</v>
      </c>
      <c r="C3" s="3" t="s">
        <v>248</v>
      </c>
      <c r="D3" s="3" t="s">
        <v>248</v>
      </c>
      <c r="E3" s="3" t="str">
        <f>VLOOKUP('Pinstrap Reverse Lookup'!C3,'Resistor Selection'!AL$3:AR$20,6,FALSE)</f>
        <v>FLOAT</v>
      </c>
      <c r="F3" s="3">
        <f>VLOOKUP(D3,'Resistor Selection'!AM$5:AQ$20,5,FALSE)</f>
        <v>0</v>
      </c>
    </row>
    <row r="4" spans="1:6" x14ac:dyDescent="0.25">
      <c r="A4" s="3" t="s">
        <v>216</v>
      </c>
      <c r="B4" s="3" t="s">
        <v>240</v>
      </c>
      <c r="C4" s="3">
        <v>12100</v>
      </c>
      <c r="D4" s="3">
        <v>18700</v>
      </c>
      <c r="E4" s="3">
        <f>VLOOKUP('Pinstrap Reverse Lookup'!C4,'Resistor Selection'!AL$3:AR$20,6,FALSE)</f>
        <v>5</v>
      </c>
      <c r="F4" s="3">
        <f>VLOOKUP(D4,'Resistor Selection'!AN$5:AQ$20,4,FALSE)</f>
        <v>4</v>
      </c>
    </row>
    <row r="5" spans="1:6" x14ac:dyDescent="0.25">
      <c r="A5" s="3" t="s">
        <v>223</v>
      </c>
      <c r="B5" s="3" t="s">
        <v>241</v>
      </c>
      <c r="C5" s="3">
        <v>4640</v>
      </c>
      <c r="D5" s="3">
        <v>9090</v>
      </c>
      <c r="E5" s="3">
        <f>VLOOKUP('Pinstrap Reverse Lookup'!C5,'Resistor Selection'!AL$3:AR$20,6,FALSE)</f>
        <v>0</v>
      </c>
      <c r="F5" s="3">
        <f>VLOOKUP(D5,'Resistor Selection'!AO$5:AQ$20,3,FALSE)</f>
        <v>3</v>
      </c>
    </row>
    <row r="6" spans="1:6" x14ac:dyDescent="0.25">
      <c r="A6" s="3" t="s">
        <v>229</v>
      </c>
      <c r="B6" s="3" t="s">
        <v>242</v>
      </c>
      <c r="C6" s="3">
        <v>5620</v>
      </c>
      <c r="D6" s="3">
        <v>18700</v>
      </c>
      <c r="E6" s="3">
        <f>VLOOKUP('Pinstrap Reverse Lookup'!C6,'Resistor Selection'!AL$3:AR$20,6,FALSE)</f>
        <v>1</v>
      </c>
      <c r="F6" s="3">
        <f>VLOOKUP(D6,'Resistor Selection'!AP$5:AQ$20,2,FALSE)</f>
        <v>1</v>
      </c>
    </row>
    <row r="8" spans="1:6" x14ac:dyDescent="0.25">
      <c r="A8" s="420" t="s">
        <v>306</v>
      </c>
      <c r="B8" s="420"/>
      <c r="C8" s="420" t="s">
        <v>193</v>
      </c>
      <c r="D8" s="420"/>
      <c r="E8" s="420"/>
    </row>
    <row r="9" spans="1:6" x14ac:dyDescent="0.25">
      <c r="A9" s="3" t="s">
        <v>208</v>
      </c>
      <c r="B9" s="3" t="s">
        <v>209</v>
      </c>
      <c r="C9" s="3" t="s">
        <v>21</v>
      </c>
      <c r="D9" s="3" t="s">
        <v>210</v>
      </c>
      <c r="E9" s="3" t="s">
        <v>14</v>
      </c>
    </row>
    <row r="10" spans="1:6" x14ac:dyDescent="0.25">
      <c r="A10" s="417" t="s">
        <v>215</v>
      </c>
      <c r="B10" s="3" t="s">
        <v>123</v>
      </c>
      <c r="C10" s="3"/>
      <c r="D10" s="3"/>
      <c r="E10" s="3" t="str">
        <f>IF(OR(F3='Resistor Selection'!AL4,MOD('Pinstrap Reverse Lookup'!F3,2)=0),'Pinstrap Reverse Lookup'!E3,'Pinstrap Reverse Lookup'!E3+16)</f>
        <v>FLOAT</v>
      </c>
    </row>
    <row r="11" spans="1:6" x14ac:dyDescent="0.25">
      <c r="A11" s="418"/>
      <c r="B11" s="3" t="s">
        <v>36</v>
      </c>
      <c r="C11" s="3"/>
      <c r="D11" s="3" t="s">
        <v>11</v>
      </c>
      <c r="E11" s="3">
        <f>(F3-MOD(F3,2))/2</f>
        <v>0</v>
      </c>
    </row>
    <row r="12" spans="1:6" x14ac:dyDescent="0.25">
      <c r="A12" s="417" t="s">
        <v>216</v>
      </c>
      <c r="B12" s="3" t="s">
        <v>217</v>
      </c>
      <c r="C12" s="3"/>
      <c r="D12" s="3" t="s">
        <v>218</v>
      </c>
      <c r="E12" s="3"/>
    </row>
    <row r="13" spans="1:6" x14ac:dyDescent="0.25">
      <c r="A13" s="421"/>
      <c r="B13" s="3" t="s">
        <v>219</v>
      </c>
      <c r="C13" s="3"/>
      <c r="D13" s="3" t="s">
        <v>26</v>
      </c>
      <c r="E13" s="3"/>
    </row>
    <row r="14" spans="1:6" x14ac:dyDescent="0.25">
      <c r="A14" s="418"/>
      <c r="B14" s="3" t="s">
        <v>222</v>
      </c>
      <c r="C14" s="3"/>
      <c r="D14" s="3"/>
      <c r="E14" s="3"/>
    </row>
    <row r="15" spans="1:6" x14ac:dyDescent="0.25">
      <c r="A15" s="417" t="s">
        <v>223</v>
      </c>
      <c r="B15" s="3" t="s">
        <v>224</v>
      </c>
      <c r="C15" s="3"/>
      <c r="D15" s="3" t="s">
        <v>22</v>
      </c>
      <c r="E15" s="3"/>
    </row>
    <row r="16" spans="1:6" x14ac:dyDescent="0.25">
      <c r="A16" s="421"/>
      <c r="B16" s="3" t="s">
        <v>227</v>
      </c>
      <c r="C16" s="3"/>
      <c r="D16" s="3" t="s">
        <v>22</v>
      </c>
      <c r="E16" s="3"/>
    </row>
    <row r="17" spans="1:5" x14ac:dyDescent="0.25">
      <c r="A17" s="418"/>
      <c r="B17" s="3" t="s">
        <v>228</v>
      </c>
      <c r="C17" s="3"/>
      <c r="D17" s="3"/>
      <c r="E17" s="3"/>
    </row>
    <row r="18" spans="1:5" x14ac:dyDescent="0.25">
      <c r="A18" s="417" t="s">
        <v>229</v>
      </c>
      <c r="B18" s="3" t="s">
        <v>230</v>
      </c>
      <c r="C18" s="3"/>
      <c r="D18" s="3" t="s">
        <v>231</v>
      </c>
      <c r="E18" s="3"/>
    </row>
    <row r="19" spans="1:5" x14ac:dyDescent="0.25">
      <c r="A19" s="418"/>
      <c r="B19" s="3" t="s">
        <v>307</v>
      </c>
      <c r="C19" s="3"/>
      <c r="D19" s="3"/>
      <c r="E19" s="3"/>
    </row>
  </sheetData>
  <mergeCells count="7">
    <mergeCell ref="A18:A19"/>
    <mergeCell ref="A1:F1"/>
    <mergeCell ref="A8:B8"/>
    <mergeCell ref="C8:E8"/>
    <mergeCell ref="A10:A11"/>
    <mergeCell ref="A12:A14"/>
    <mergeCell ref="A15:A17"/>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'Resistor References'!$A$2:$A$4</xm:f>
          </x14:formula1>
          <xm:sqref>C8:E8</xm:sqref>
        </x14:dataValidation>
        <x14:dataValidation type="list" allowBlank="1" showInputMessage="1" showErrorMessage="1" xr:uid="{00000000-0002-0000-0800-000001000000}">
          <x14:formula1>
            <xm:f>'Resistor Selection'!$AP$4:$AP$20</xm:f>
          </x14:formula1>
          <xm:sqref>D6</xm:sqref>
        </x14:dataValidation>
        <x14:dataValidation type="list" allowBlank="1" showInputMessage="1" showErrorMessage="1" xr:uid="{00000000-0002-0000-0800-000002000000}">
          <x14:formula1>
            <xm:f>'Resistor Selection'!$AO$4:$AO$20</xm:f>
          </x14:formula1>
          <xm:sqref>D5</xm:sqref>
        </x14:dataValidation>
        <x14:dataValidation type="list" allowBlank="1" showInputMessage="1" showErrorMessage="1" xr:uid="{00000000-0002-0000-0800-000003000000}">
          <x14:formula1>
            <xm:f>'Resistor Selection'!$AN$4:$AN$20</xm:f>
          </x14:formula1>
          <xm:sqref>D4</xm:sqref>
        </x14:dataValidation>
        <x14:dataValidation type="list" allowBlank="1" showInputMessage="1" showErrorMessage="1" xr:uid="{00000000-0002-0000-0800-000004000000}">
          <x14:formula1>
            <xm:f>'Resistor Selection'!$AM$4:$AM$20</xm:f>
          </x14:formula1>
          <xm:sqref>D3</xm:sqref>
        </x14:dataValidation>
        <x14:dataValidation type="list" allowBlank="1" showInputMessage="1" showErrorMessage="1" xr:uid="{00000000-0002-0000-0800-000005000000}">
          <x14:formula1>
            <xm:f>'Resistor Selection'!$AL$3:$AL$20</xm:f>
          </x14:formula1>
          <xm:sqref>C3:C6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B57CC44EE9C9449C2A26F40A8282C4" ma:contentTypeVersion="1" ma:contentTypeDescription="Create a new document." ma:contentTypeScope="" ma:versionID="b6ef5f7a1601679a84dbf06269006c08">
  <xsd:schema xmlns:xsd="http://www.w3.org/2001/XMLSchema" xmlns:xs="http://www.w3.org/2001/XMLSchema" xmlns:p="http://schemas.microsoft.com/office/2006/metadata/properties" xmlns:ns2="3c78f53b-1e1a-4bd0-bde5-8f4af4b526cf" targetNamespace="http://schemas.microsoft.com/office/2006/metadata/properties" ma:root="true" ma:fieldsID="02ecee3fe3ac56addc47ae9c7087b6a0" ns2:_="">
    <xsd:import namespace="3c78f53b-1e1a-4bd0-bde5-8f4af4b526cf"/>
    <xsd:element name="properties">
      <xsd:complexType>
        <xsd:sequence>
          <xsd:element name="documentManagement">
            <xsd:complexType>
              <xsd:all>
                <xsd:element ref="ns2:Ver_x002e_"/>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78f53b-1e1a-4bd0-bde5-8f4af4b526cf" elementFormDefault="qualified">
    <xsd:import namespace="http://schemas.microsoft.com/office/2006/documentManagement/types"/>
    <xsd:import namespace="http://schemas.microsoft.com/office/infopath/2007/PartnerControls"/>
    <xsd:element name="Ver_x002e_" ma:index="8" ma:displayName="Ver." ma:description="Document version" ma:list="{3c78f53b-1e1a-4bd0-bde5-8f4af4b526cf}" ma:internalName="Ver_x002e_" ma:showField="_UIVersionString">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Ver_x002e_ xmlns="3c78f53b-1e1a-4bd0-bde5-8f4af4b526cf">1</Ver_x002e_>
  </documentManagement>
</p:properties>
</file>

<file path=customXml/itemProps1.xml><?xml version="1.0" encoding="utf-8"?>
<ds:datastoreItem xmlns:ds="http://schemas.openxmlformats.org/officeDocument/2006/customXml" ds:itemID="{48285369-BA58-4D2A-9658-B4FC5C66DE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78f53b-1e1a-4bd0-bde5-8f4af4b526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96E7A8-5D77-46DF-BE6D-4ED3D887F47D}">
  <ds:schemaRefs>
    <ds:schemaRef ds:uri="http://schemas.microsoft.com/sharepoint/v3/contenttype/forms"/>
  </ds:schemaRefs>
</ds:datastoreItem>
</file>

<file path=customXml/itemProps3.xml><?xml version="1.0" encoding="utf-8"?>
<ds:datastoreItem xmlns:ds="http://schemas.openxmlformats.org/officeDocument/2006/customXml" ds:itemID="{44B62997-24DA-40E7-8841-8284CD6E7114}">
  <ds:schemaRefs>
    <ds:schemaRef ds:uri="http://schemas.microsoft.com/office/2006/metadata/properties"/>
    <ds:schemaRef ds:uri="http://schemas.microsoft.com/office/2006/documentManagement/types"/>
    <ds:schemaRef ds:uri="3c78f53b-1e1a-4bd0-bde5-8f4af4b526cf"/>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59</vt:i4>
      </vt:variant>
    </vt:vector>
  </HeadingPairs>
  <TitlesOfParts>
    <vt:vector size="73" baseType="lpstr">
      <vt:lpstr>Device Calculator</vt:lpstr>
      <vt:lpstr>Bode Plot</vt:lpstr>
      <vt:lpstr>Pin Detect Programming</vt:lpstr>
      <vt:lpstr>Schematic Checklist</vt:lpstr>
      <vt:lpstr>Layout Checklist</vt:lpstr>
      <vt:lpstr>Extra</vt:lpstr>
      <vt:lpstr>Pin Detect Programming (2)</vt:lpstr>
      <vt:lpstr>COMP_DECODE</vt:lpstr>
      <vt:lpstr>Pinstrap Reverse Lookup</vt:lpstr>
      <vt:lpstr>Compensation References</vt:lpstr>
      <vt:lpstr>Resistor References</vt:lpstr>
      <vt:lpstr>Resistor Selection</vt:lpstr>
      <vt:lpstr>Sheet2</vt:lpstr>
      <vt:lpstr>Concatenation</vt:lpstr>
      <vt:lpstr>'Bode Plot'!Cin_cer</vt:lpstr>
      <vt:lpstr>Cin_cer</vt:lpstr>
      <vt:lpstr>'Bode Plot'!Comp_Code</vt:lpstr>
      <vt:lpstr>Comp_Code</vt:lpstr>
      <vt:lpstr>'Bode Plot'!Cout_bulk</vt:lpstr>
      <vt:lpstr>Cout_bulk</vt:lpstr>
      <vt:lpstr>'Bode Plot'!Cout_cer</vt:lpstr>
      <vt:lpstr>Cout_cer</vt:lpstr>
      <vt:lpstr>'Bode Plot'!Cout_max</vt:lpstr>
      <vt:lpstr>Cout_max</vt:lpstr>
      <vt:lpstr>'Bode Plot'!Cout_total</vt:lpstr>
      <vt:lpstr>Cout_total</vt:lpstr>
      <vt:lpstr>'Bode Plot'!CSA</vt:lpstr>
      <vt:lpstr>CSA</vt:lpstr>
      <vt:lpstr>'Bode Plot'!ESR_bulk</vt:lpstr>
      <vt:lpstr>ESR_bulk</vt:lpstr>
      <vt:lpstr>'Bode Plot'!ESR_cer</vt:lpstr>
      <vt:lpstr>ESR_cer</vt:lpstr>
      <vt:lpstr>'Bode Plot'!fcoi_trgt</vt:lpstr>
      <vt:lpstr>fcoi_trgt</vt:lpstr>
      <vt:lpstr>'Bode Plot'!fcov_trgt</vt:lpstr>
      <vt:lpstr>fcov_trgt</vt:lpstr>
      <vt:lpstr>'Bode Plot'!fpi_trgt</vt:lpstr>
      <vt:lpstr>fpi_trgt</vt:lpstr>
      <vt:lpstr>'Bode Plot'!fsw</vt:lpstr>
      <vt:lpstr>fsw</vt:lpstr>
      <vt:lpstr>'Bode Plot'!fzi_trgt</vt:lpstr>
      <vt:lpstr>fzi_trgt</vt:lpstr>
      <vt:lpstr>'Bode Plot'!GM_PS</vt:lpstr>
      <vt:lpstr>GM_PS</vt:lpstr>
      <vt:lpstr>'Bode Plot'!ILOOP</vt:lpstr>
      <vt:lpstr>ILOOP</vt:lpstr>
      <vt:lpstr>'Bode Plot'!ILOOP_trgt</vt:lpstr>
      <vt:lpstr>ILOOP_trgt</vt:lpstr>
      <vt:lpstr>'Bode Plot'!Iout</vt:lpstr>
      <vt:lpstr>Iout</vt:lpstr>
      <vt:lpstr>'Bode Plot'!Iphase</vt:lpstr>
      <vt:lpstr>Iphase</vt:lpstr>
      <vt:lpstr>'Bode Plot'!Iripple</vt:lpstr>
      <vt:lpstr>Iripple</vt:lpstr>
      <vt:lpstr>'Bode Plot'!Lout</vt:lpstr>
      <vt:lpstr>Lout</vt:lpstr>
      <vt:lpstr>'Bode Plot'!Mod_ratio</vt:lpstr>
      <vt:lpstr>Mod_ratio</vt:lpstr>
      <vt:lpstr>'Bode Plot'!Phases</vt:lpstr>
      <vt:lpstr>Phases</vt:lpstr>
      <vt:lpstr>'Bode Plot'!Pvin</vt:lpstr>
      <vt:lpstr>Pvin</vt:lpstr>
      <vt:lpstr>'Bode Plot'!VLOOP</vt:lpstr>
      <vt:lpstr>VLOOP</vt:lpstr>
      <vt:lpstr>'Bode Plot'!VLOOP_trgt</vt:lpstr>
      <vt:lpstr>VLOOP_trgt</vt:lpstr>
      <vt:lpstr>'Bode Plot'!VOSL</vt:lpstr>
      <vt:lpstr>VOSL</vt:lpstr>
      <vt:lpstr>'Bode Plot'!Vout</vt:lpstr>
      <vt:lpstr>Vout</vt:lpstr>
      <vt:lpstr>Vref</vt:lpstr>
      <vt:lpstr>'Bode Plot'!Zout_fco_trgt</vt:lpstr>
      <vt:lpstr>Zout_fco_trgt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Miller, Peter</dc:creator>
  <cp:lastModifiedBy>nachiketh.karanth</cp:lastModifiedBy>
  <dcterms:created xsi:type="dcterms:W3CDTF">2017-09-08T18:35:14Z</dcterms:created>
  <dcterms:modified xsi:type="dcterms:W3CDTF">2023-10-31T11:21:38Z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0x01010015B57CC44EE9C9449C2A26F40A8282C4</vt:lpwstr>
  </property>
</Properties>
</file>